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369E548-6EF1-4803-B1D3-0A53C1B7E4E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5215" i="1" l="1"/>
  <c r="N5154" i="1"/>
  <c r="N5123" i="1"/>
  <c r="N5062" i="1"/>
  <c r="N5031" i="1"/>
  <c r="N4970" i="1"/>
  <c r="N4942" i="1"/>
  <c r="N4789" i="1"/>
  <c r="N4758" i="1"/>
  <c r="N4697" i="1"/>
  <c r="N4636" i="1"/>
  <c r="N4605" i="1"/>
  <c r="N4577" i="1"/>
  <c r="N4546" i="1"/>
  <c r="N4515" i="1"/>
  <c r="N4454" i="1"/>
  <c r="N4393" i="1"/>
  <c r="N4362" i="1"/>
  <c r="N4332" i="1"/>
  <c r="N4301" i="1"/>
  <c r="N4271" i="1"/>
  <c r="N4240" i="1"/>
  <c r="Y663" i="1"/>
  <c r="X663" i="1"/>
  <c r="Y662" i="1"/>
  <c r="X662" i="1"/>
  <c r="Y661" i="1"/>
  <c r="X661" i="1"/>
  <c r="Y660" i="1"/>
  <c r="X660" i="1"/>
  <c r="Y659" i="1"/>
  <c r="X659" i="1"/>
  <c r="Y658" i="1"/>
  <c r="X658" i="1"/>
  <c r="Y657" i="1"/>
  <c r="X657" i="1"/>
  <c r="Y656" i="1"/>
  <c r="X656" i="1"/>
  <c r="Y655" i="1"/>
  <c r="X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Y645" i="1"/>
  <c r="X645" i="1"/>
  <c r="Y644" i="1"/>
  <c r="X644" i="1"/>
  <c r="Y643" i="1"/>
  <c r="X643" i="1"/>
  <c r="Y642" i="1"/>
  <c r="X642" i="1"/>
  <c r="Y641" i="1"/>
  <c r="X641" i="1"/>
  <c r="Y640" i="1"/>
  <c r="X640" i="1"/>
  <c r="Y639" i="1"/>
  <c r="X639" i="1"/>
  <c r="Y638" i="1"/>
  <c r="X638" i="1"/>
  <c r="Y637" i="1"/>
  <c r="X637" i="1"/>
  <c r="Y636" i="1"/>
  <c r="X636" i="1"/>
  <c r="Y635" i="1"/>
  <c r="X635" i="1"/>
  <c r="Y634" i="1"/>
  <c r="X634" i="1"/>
  <c r="Y633" i="1"/>
  <c r="X633" i="1"/>
  <c r="Y632" i="1"/>
  <c r="X632" i="1"/>
  <c r="Y631" i="1"/>
  <c r="X631" i="1"/>
  <c r="Y630" i="1"/>
  <c r="X630" i="1"/>
  <c r="Y629" i="1"/>
  <c r="X629" i="1"/>
  <c r="Y628" i="1"/>
  <c r="X628" i="1"/>
  <c r="Y627" i="1"/>
  <c r="X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Y608" i="1"/>
  <c r="X608" i="1"/>
  <c r="Y607" i="1"/>
  <c r="X607" i="1"/>
  <c r="Y606" i="1"/>
  <c r="X606" i="1"/>
  <c r="Y605" i="1"/>
  <c r="X605" i="1"/>
  <c r="Y604" i="1"/>
  <c r="X604" i="1"/>
  <c r="Y603" i="1"/>
  <c r="X603" i="1"/>
  <c r="Y602" i="1"/>
  <c r="X602" i="1"/>
  <c r="Y601" i="1"/>
  <c r="X601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Y593" i="1"/>
  <c r="X593" i="1"/>
  <c r="Y592" i="1"/>
  <c r="X592" i="1"/>
  <c r="Y591" i="1"/>
  <c r="X591" i="1"/>
  <c r="Y590" i="1"/>
  <c r="X590" i="1"/>
  <c r="Y589" i="1"/>
  <c r="X589" i="1"/>
  <c r="Y588" i="1"/>
  <c r="X588" i="1"/>
  <c r="Y587" i="1"/>
  <c r="X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Y580" i="1"/>
  <c r="X580" i="1"/>
  <c r="Y579" i="1"/>
  <c r="X579" i="1"/>
  <c r="Y578" i="1"/>
  <c r="X578" i="1"/>
  <c r="Y577" i="1"/>
  <c r="X577" i="1"/>
  <c r="Y576" i="1"/>
  <c r="X576" i="1"/>
  <c r="Y575" i="1"/>
  <c r="X575" i="1"/>
  <c r="Y574" i="1"/>
  <c r="X574" i="1"/>
  <c r="Y573" i="1"/>
  <c r="X573" i="1"/>
  <c r="Y572" i="1"/>
  <c r="X572" i="1"/>
  <c r="Y571" i="1"/>
  <c r="X571" i="1"/>
  <c r="Y570" i="1"/>
  <c r="X570" i="1"/>
  <c r="Y569" i="1"/>
  <c r="X569" i="1"/>
  <c r="Y568" i="1"/>
  <c r="X568" i="1"/>
  <c r="Y567" i="1"/>
  <c r="X567" i="1"/>
  <c r="Y566" i="1"/>
  <c r="X566" i="1"/>
  <c r="Y565" i="1"/>
  <c r="X565" i="1"/>
  <c r="Y564" i="1"/>
  <c r="X564" i="1"/>
  <c r="Y563" i="1"/>
  <c r="X563" i="1"/>
  <c r="Y562" i="1"/>
  <c r="X562" i="1"/>
  <c r="Y561" i="1"/>
  <c r="X561" i="1"/>
  <c r="Y560" i="1"/>
  <c r="X560" i="1"/>
  <c r="Y559" i="1"/>
  <c r="X559" i="1"/>
  <c r="Y558" i="1"/>
  <c r="X558" i="1"/>
  <c r="Y557" i="1"/>
  <c r="X557" i="1"/>
  <c r="Y556" i="1"/>
  <c r="X556" i="1"/>
  <c r="Y555" i="1"/>
  <c r="X555" i="1"/>
  <c r="Y554" i="1"/>
  <c r="X554" i="1"/>
  <c r="Y553" i="1"/>
  <c r="X553" i="1"/>
  <c r="Y552" i="1"/>
  <c r="X552" i="1"/>
  <c r="Y551" i="1"/>
  <c r="X551" i="1"/>
  <c r="Y550" i="1"/>
  <c r="X550" i="1"/>
  <c r="Y549" i="1"/>
  <c r="X549" i="1"/>
  <c r="Y548" i="1"/>
  <c r="X548" i="1"/>
  <c r="Y547" i="1"/>
  <c r="X547" i="1"/>
  <c r="Y546" i="1"/>
  <c r="X546" i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AE188" i="1" l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B1" i="1"/>
  <c r="U10" i="1"/>
  <c r="W12" i="1"/>
  <c r="AA12" i="1"/>
  <c r="Z12" i="1"/>
  <c r="O11" i="1"/>
  <c r="O12" i="1" s="1"/>
  <c r="C11" i="1"/>
  <c r="A11" i="1"/>
  <c r="AG10" i="1"/>
  <c r="AH10" i="1" s="1"/>
  <c r="P10" i="1"/>
  <c r="N10" i="1"/>
  <c r="J10" i="1"/>
  <c r="I11" i="1" s="1"/>
  <c r="D10" i="1"/>
  <c r="G11" i="1" l="1"/>
  <c r="T11" i="1"/>
  <c r="L11" i="1"/>
  <c r="U11" i="1" s="1"/>
  <c r="M11" i="1"/>
  <c r="N11" i="1" s="1"/>
  <c r="D11" i="1"/>
  <c r="D12" i="1" s="1"/>
  <c r="I12" i="1"/>
  <c r="C12" i="1"/>
  <c r="A12" i="1"/>
  <c r="AG11" i="1"/>
  <c r="AH11" i="1" s="1"/>
  <c r="W13" i="1"/>
  <c r="W14" i="1" s="1"/>
  <c r="AC12" i="1"/>
  <c r="Y12" i="1"/>
  <c r="AA13" i="1" s="1"/>
  <c r="K10" i="1"/>
  <c r="Q10" i="1" s="1"/>
  <c r="R10" i="1" s="1"/>
  <c r="F11" i="1"/>
  <c r="O13" i="1"/>
  <c r="T12" i="1" l="1"/>
  <c r="A13" i="1"/>
  <c r="L12" i="1"/>
  <c r="U12" i="1" s="1"/>
  <c r="M12" i="1"/>
  <c r="N12" i="1" s="1"/>
  <c r="AG12" i="1"/>
  <c r="AH12" i="1" s="1"/>
  <c r="Z13" i="1"/>
  <c r="AC13" i="1" s="1"/>
  <c r="C13" i="1"/>
  <c r="C14" i="1" s="1"/>
  <c r="D13" i="1"/>
  <c r="F12" i="1"/>
  <c r="A14" i="1"/>
  <c r="G12" i="1"/>
  <c r="G13" i="1" s="1"/>
  <c r="I13" i="1"/>
  <c r="I14" i="1" s="1"/>
  <c r="Y13" i="1"/>
  <c r="P11" i="1"/>
  <c r="W15" i="1"/>
  <c r="B10" i="1"/>
  <c r="O14" i="1"/>
  <c r="F13" i="1" l="1"/>
  <c r="L14" i="1"/>
  <c r="M14" i="1"/>
  <c r="N14" i="1" s="1"/>
  <c r="L13" i="1"/>
  <c r="U13" i="1" s="1"/>
  <c r="M13" i="1"/>
  <c r="N13" i="1" s="1"/>
  <c r="D14" i="1"/>
  <c r="D15" i="1" s="1"/>
  <c r="T13" i="1"/>
  <c r="T14" i="1" s="1"/>
  <c r="T15" i="1" s="1"/>
  <c r="AG13" i="1"/>
  <c r="AH13" i="1" s="1"/>
  <c r="P13" i="1"/>
  <c r="C15" i="1"/>
  <c r="I15" i="1"/>
  <c r="G14" i="1"/>
  <c r="A15" i="1"/>
  <c r="U14" i="1"/>
  <c r="F14" i="1"/>
  <c r="P12" i="1"/>
  <c r="Z14" i="1"/>
  <c r="AA14" i="1"/>
  <c r="W16" i="1"/>
  <c r="W17" i="1" s="1"/>
  <c r="O15" i="1"/>
  <c r="L15" i="1" l="1"/>
  <c r="M15" i="1"/>
  <c r="AG14" i="1"/>
  <c r="AH14" i="1" s="1"/>
  <c r="F15" i="1"/>
  <c r="A16" i="1"/>
  <c r="D16" i="1"/>
  <c r="N15" i="1"/>
  <c r="I16" i="1"/>
  <c r="G15" i="1"/>
  <c r="P14" i="1"/>
  <c r="U15" i="1"/>
  <c r="C16" i="1"/>
  <c r="Y14" i="1"/>
  <c r="Z15" i="1" s="1"/>
  <c r="AC14" i="1"/>
  <c r="O16" i="1"/>
  <c r="W18" i="1"/>
  <c r="M16" i="1" l="1"/>
  <c r="N16" i="1" s="1"/>
  <c r="L16" i="1"/>
  <c r="C17" i="1"/>
  <c r="T16" i="1"/>
  <c r="T17" i="1" s="1"/>
  <c r="P15" i="1"/>
  <c r="AG15" i="1"/>
  <c r="AH15" i="1" s="1"/>
  <c r="I17" i="1"/>
  <c r="F16" i="1"/>
  <c r="D17" i="1"/>
  <c r="A17" i="1"/>
  <c r="U16" i="1"/>
  <c r="G16" i="1"/>
  <c r="AA15" i="1"/>
  <c r="AC15" i="1" s="1"/>
  <c r="W19" i="1"/>
  <c r="O17" i="1"/>
  <c r="L17" i="1" l="1"/>
  <c r="U17" i="1" s="1"/>
  <c r="M17" i="1"/>
  <c r="AG16" i="1"/>
  <c r="AH16" i="1" s="1"/>
  <c r="D18" i="1"/>
  <c r="P16" i="1"/>
  <c r="C18" i="1"/>
  <c r="F17" i="1"/>
  <c r="A18" i="1"/>
  <c r="I18" i="1"/>
  <c r="N17" i="1"/>
  <c r="G17" i="1"/>
  <c r="Y15" i="1"/>
  <c r="O18" i="1"/>
  <c r="W20" i="1"/>
  <c r="L18" i="1" l="1"/>
  <c r="U18" i="1" s="1"/>
  <c r="M18" i="1"/>
  <c r="N18" i="1" s="1"/>
  <c r="T18" i="1"/>
  <c r="D19" i="1"/>
  <c r="AG17" i="1"/>
  <c r="AH17" i="1" s="1"/>
  <c r="P17" i="1"/>
  <c r="F18" i="1"/>
  <c r="I19" i="1"/>
  <c r="C19" i="1"/>
  <c r="A19" i="1"/>
  <c r="G18" i="1"/>
  <c r="Z16" i="1"/>
  <c r="AA16" i="1"/>
  <c r="O19" i="1"/>
  <c r="W21" i="1"/>
  <c r="L19" i="1" l="1"/>
  <c r="M19" i="1"/>
  <c r="N19" i="1" s="1"/>
  <c r="T19" i="1"/>
  <c r="AG18" i="1"/>
  <c r="AH18" i="1" s="1"/>
  <c r="C20" i="1"/>
  <c r="D20" i="1"/>
  <c r="A20" i="1"/>
  <c r="I20" i="1"/>
  <c r="G19" i="1"/>
  <c r="U19" i="1"/>
  <c r="F19" i="1"/>
  <c r="P18" i="1"/>
  <c r="Y16" i="1"/>
  <c r="AC16" i="1"/>
  <c r="W22" i="1"/>
  <c r="O20" i="1"/>
  <c r="T20" i="1" l="1"/>
  <c r="AG19" i="1"/>
  <c r="AH19" i="1" s="1"/>
  <c r="L20" i="1"/>
  <c r="U20" i="1" s="1"/>
  <c r="M20" i="1"/>
  <c r="N20" i="1" s="1"/>
  <c r="G20" i="1"/>
  <c r="A21" i="1"/>
  <c r="F20" i="1"/>
  <c r="I21" i="1"/>
  <c r="D21" i="1"/>
  <c r="C21" i="1"/>
  <c r="P19" i="1"/>
  <c r="AA17" i="1"/>
  <c r="Z17" i="1"/>
  <c r="W23" i="1"/>
  <c r="O21" i="1"/>
  <c r="L21" i="1" l="1"/>
  <c r="U21" i="1" s="1"/>
  <c r="M21" i="1"/>
  <c r="N21" i="1" s="1"/>
  <c r="D22" i="1"/>
  <c r="C22" i="1"/>
  <c r="A22" i="1"/>
  <c r="G22" i="1" s="1"/>
  <c r="G21" i="1"/>
  <c r="P21" i="1" s="1"/>
  <c r="I22" i="1"/>
  <c r="AG20" i="1"/>
  <c r="AH20" i="1" s="1"/>
  <c r="F21" i="1"/>
  <c r="T21" i="1"/>
  <c r="P20" i="1"/>
  <c r="AC17" i="1"/>
  <c r="Y17" i="1"/>
  <c r="O22" i="1"/>
  <c r="A23" i="1"/>
  <c r="W24" i="1"/>
  <c r="I23" i="1" l="1"/>
  <c r="AG21" i="1"/>
  <c r="AH21" i="1" s="1"/>
  <c r="L23" i="1"/>
  <c r="M23" i="1"/>
  <c r="N23" i="1" s="1"/>
  <c r="L22" i="1"/>
  <c r="U22" i="1" s="1"/>
  <c r="M22" i="1"/>
  <c r="N22" i="1" s="1"/>
  <c r="T22" i="1"/>
  <c r="T23" i="1" s="1"/>
  <c r="F22" i="1"/>
  <c r="P22" i="1" s="1"/>
  <c r="C23" i="1"/>
  <c r="C24" i="1" s="1"/>
  <c r="D23" i="1"/>
  <c r="Z18" i="1"/>
  <c r="AA18" i="1"/>
  <c r="I24" i="1"/>
  <c r="AG22" i="1"/>
  <c r="AH22" i="1" s="1"/>
  <c r="W25" i="1"/>
  <c r="A24" i="1"/>
  <c r="D24" i="1"/>
  <c r="U23" i="1"/>
  <c r="G23" i="1"/>
  <c r="O23" i="1"/>
  <c r="F23" i="1" l="1"/>
  <c r="L24" i="1"/>
  <c r="M24" i="1"/>
  <c r="T24" i="1"/>
  <c r="Y18" i="1"/>
  <c r="AC18" i="1"/>
  <c r="I25" i="1"/>
  <c r="P23" i="1"/>
  <c r="O24" i="1"/>
  <c r="F24" i="1"/>
  <c r="U24" i="1"/>
  <c r="D25" i="1"/>
  <c r="C25" i="1"/>
  <c r="G24" i="1"/>
  <c r="N24" i="1"/>
  <c r="A25" i="1"/>
  <c r="AG23" i="1"/>
  <c r="AH23" i="1" s="1"/>
  <c r="W26" i="1"/>
  <c r="T25" i="1" l="1"/>
  <c r="L25" i="1"/>
  <c r="M25" i="1"/>
  <c r="AA19" i="1"/>
  <c r="Z19" i="1"/>
  <c r="W27" i="1"/>
  <c r="AG24" i="1"/>
  <c r="AH24" i="1" s="1"/>
  <c r="P24" i="1"/>
  <c r="O25" i="1"/>
  <c r="C26" i="1"/>
  <c r="D26" i="1"/>
  <c r="A26" i="1"/>
  <c r="U25" i="1"/>
  <c r="G25" i="1"/>
  <c r="N25" i="1"/>
  <c r="F25" i="1"/>
  <c r="I26" i="1"/>
  <c r="L26" i="1" l="1"/>
  <c r="M26" i="1"/>
  <c r="T26" i="1"/>
  <c r="T27" i="1" s="1"/>
  <c r="AC19" i="1"/>
  <c r="Y19" i="1"/>
  <c r="I27" i="1"/>
  <c r="C27" i="1"/>
  <c r="U26" i="1"/>
  <c r="A27" i="1"/>
  <c r="F26" i="1"/>
  <c r="D27" i="1"/>
  <c r="G26" i="1"/>
  <c r="N26" i="1"/>
  <c r="AG25" i="1"/>
  <c r="AH25" i="1" s="1"/>
  <c r="O26" i="1"/>
  <c r="P25" i="1"/>
  <c r="W28" i="1"/>
  <c r="L27" i="1" l="1"/>
  <c r="U27" i="1" s="1"/>
  <c r="M27" i="1"/>
  <c r="AA20" i="1"/>
  <c r="Z20" i="1"/>
  <c r="P26" i="1"/>
  <c r="O27" i="1"/>
  <c r="AG26" i="1"/>
  <c r="AH26" i="1" s="1"/>
  <c r="G27" i="1"/>
  <c r="A28" i="1"/>
  <c r="C28" i="1"/>
  <c r="F27" i="1"/>
  <c r="D28" i="1"/>
  <c r="N27" i="1"/>
  <c r="W29" i="1"/>
  <c r="I28" i="1"/>
  <c r="L28" i="1" l="1"/>
  <c r="M28" i="1"/>
  <c r="T28" i="1"/>
  <c r="T29" i="1" s="1"/>
  <c r="Y20" i="1"/>
  <c r="Z21" i="1" s="1"/>
  <c r="AC20" i="1"/>
  <c r="I29" i="1"/>
  <c r="W30" i="1"/>
  <c r="AG27" i="1"/>
  <c r="AH27" i="1" s="1"/>
  <c r="O28" i="1"/>
  <c r="P27" i="1"/>
  <c r="F28" i="1"/>
  <c r="C29" i="1"/>
  <c r="G28" i="1"/>
  <c r="U28" i="1"/>
  <c r="N28" i="1"/>
  <c r="D29" i="1"/>
  <c r="A29" i="1"/>
  <c r="L29" i="1" l="1"/>
  <c r="U29" i="1" s="1"/>
  <c r="M29" i="1"/>
  <c r="AA21" i="1"/>
  <c r="AC21" i="1" s="1"/>
  <c r="AG28" i="1"/>
  <c r="AH28" i="1" s="1"/>
  <c r="N29" i="1"/>
  <c r="F29" i="1"/>
  <c r="C30" i="1"/>
  <c r="G29" i="1"/>
  <c r="D30" i="1"/>
  <c r="A30" i="1"/>
  <c r="O29" i="1"/>
  <c r="P28" i="1"/>
  <c r="I30" i="1"/>
  <c r="W31" i="1"/>
  <c r="L30" i="1" l="1"/>
  <c r="M30" i="1"/>
  <c r="T30" i="1"/>
  <c r="Y21" i="1"/>
  <c r="AA22" i="1" s="1"/>
  <c r="I31" i="1"/>
  <c r="P29" i="1"/>
  <c r="O30" i="1"/>
  <c r="C31" i="1"/>
  <c r="D31" i="1"/>
  <c r="G30" i="1"/>
  <c r="N30" i="1"/>
  <c r="U30" i="1"/>
  <c r="A31" i="1"/>
  <c r="F30" i="1"/>
  <c r="AG29" i="1"/>
  <c r="AH29" i="1" s="1"/>
  <c r="W32" i="1"/>
  <c r="L31" i="1" l="1"/>
  <c r="M31" i="1"/>
  <c r="T31" i="1"/>
  <c r="Z22" i="1"/>
  <c r="AC22" i="1" s="1"/>
  <c r="Y22" i="1"/>
  <c r="I32" i="1"/>
  <c r="N31" i="1"/>
  <c r="C32" i="1"/>
  <c r="D32" i="1"/>
  <c r="F31" i="1"/>
  <c r="A32" i="1"/>
  <c r="G31" i="1"/>
  <c r="U31" i="1"/>
  <c r="O31" i="1"/>
  <c r="P30" i="1"/>
  <c r="W33" i="1"/>
  <c r="AG30" i="1"/>
  <c r="AH30" i="1" s="1"/>
  <c r="T32" i="1" l="1"/>
  <c r="L32" i="1"/>
  <c r="M32" i="1"/>
  <c r="AA23" i="1"/>
  <c r="Z23" i="1"/>
  <c r="G32" i="1"/>
  <c r="F32" i="1"/>
  <c r="C33" i="1"/>
  <c r="D33" i="1"/>
  <c r="A33" i="1"/>
  <c r="U32" i="1"/>
  <c r="N32" i="1"/>
  <c r="O32" i="1"/>
  <c r="P31" i="1"/>
  <c r="AG31" i="1"/>
  <c r="AH31" i="1" s="1"/>
  <c r="W34" i="1"/>
  <c r="I33" i="1"/>
  <c r="L33" i="1" l="1"/>
  <c r="M33" i="1"/>
  <c r="N33" i="1" s="1"/>
  <c r="T33" i="1"/>
  <c r="Y23" i="1"/>
  <c r="AA24" i="1" s="1"/>
  <c r="AC23" i="1"/>
  <c r="I34" i="1"/>
  <c r="U33" i="1"/>
  <c r="D34" i="1"/>
  <c r="F33" i="1"/>
  <c r="G33" i="1"/>
  <c r="C34" i="1"/>
  <c r="A34" i="1"/>
  <c r="AG32" i="1"/>
  <c r="AH32" i="1" s="1"/>
  <c r="W35" i="1"/>
  <c r="O33" i="1"/>
  <c r="P32" i="1"/>
  <c r="M34" i="1" l="1"/>
  <c r="L34" i="1"/>
  <c r="T34" i="1"/>
  <c r="Z24" i="1"/>
  <c r="AC24" i="1" s="1"/>
  <c r="Y24" i="1"/>
  <c r="I35" i="1"/>
  <c r="P33" i="1"/>
  <c r="O34" i="1"/>
  <c r="W36" i="1"/>
  <c r="G34" i="1"/>
  <c r="C35" i="1"/>
  <c r="N34" i="1"/>
  <c r="D35" i="1"/>
  <c r="U34" i="1"/>
  <c r="F34" i="1"/>
  <c r="A35" i="1"/>
  <c r="AG33" i="1"/>
  <c r="AH33" i="1" s="1"/>
  <c r="L35" i="1" l="1"/>
  <c r="M35" i="1"/>
  <c r="T35" i="1"/>
  <c r="AA25" i="1"/>
  <c r="Z25" i="1"/>
  <c r="C36" i="1"/>
  <c r="G35" i="1"/>
  <c r="N35" i="1"/>
  <c r="D36" i="1"/>
  <c r="F35" i="1"/>
  <c r="U35" i="1"/>
  <c r="A36" i="1"/>
  <c r="W37" i="1"/>
  <c r="O35" i="1"/>
  <c r="P34" i="1"/>
  <c r="AG34" i="1"/>
  <c r="AH34" i="1" s="1"/>
  <c r="I36" i="1"/>
  <c r="L36" i="1" l="1"/>
  <c r="M36" i="1"/>
  <c r="T36" i="1"/>
  <c r="AC25" i="1"/>
  <c r="I37" i="1"/>
  <c r="Y25" i="1"/>
  <c r="P35" i="1"/>
  <c r="O36" i="1"/>
  <c r="C37" i="1"/>
  <c r="U36" i="1"/>
  <c r="D37" i="1"/>
  <c r="G36" i="1"/>
  <c r="A37" i="1"/>
  <c r="F36" i="1"/>
  <c r="N36" i="1"/>
  <c r="W38" i="1"/>
  <c r="AG35" i="1"/>
  <c r="AH35" i="1" s="1"/>
  <c r="L37" i="1" l="1"/>
  <c r="M37" i="1"/>
  <c r="N37" i="1" s="1"/>
  <c r="T37" i="1"/>
  <c r="I38" i="1"/>
  <c r="AA26" i="1"/>
  <c r="Z26" i="1"/>
  <c r="G37" i="1"/>
  <c r="A38" i="1"/>
  <c r="D38" i="1"/>
  <c r="F37" i="1"/>
  <c r="U37" i="1"/>
  <c r="C38" i="1"/>
  <c r="AG36" i="1"/>
  <c r="AH36" i="1" s="1"/>
  <c r="W39" i="1"/>
  <c r="O37" i="1"/>
  <c r="P36" i="1"/>
  <c r="T38" i="1" l="1"/>
  <c r="L38" i="1"/>
  <c r="M38" i="1"/>
  <c r="N38" i="1" s="1"/>
  <c r="AC26" i="1"/>
  <c r="Y26" i="1"/>
  <c r="AA27" i="1" s="1"/>
  <c r="W40" i="1"/>
  <c r="U38" i="1"/>
  <c r="F38" i="1"/>
  <c r="G38" i="1"/>
  <c r="C39" i="1"/>
  <c r="A39" i="1"/>
  <c r="D39" i="1"/>
  <c r="I39" i="1"/>
  <c r="P37" i="1"/>
  <c r="O38" i="1"/>
  <c r="AG37" i="1"/>
  <c r="AH37" i="1" s="1"/>
  <c r="L39" i="1" l="1"/>
  <c r="M39" i="1"/>
  <c r="T39" i="1"/>
  <c r="Z27" i="1"/>
  <c r="AC27" i="1" s="1"/>
  <c r="Y27" i="1"/>
  <c r="N39" i="1"/>
  <c r="C40" i="1"/>
  <c r="G39" i="1"/>
  <c r="F39" i="1"/>
  <c r="U39" i="1"/>
  <c r="A40" i="1"/>
  <c r="D40" i="1"/>
  <c r="AG38" i="1"/>
  <c r="AH38" i="1" s="1"/>
  <c r="P38" i="1"/>
  <c r="O39" i="1"/>
  <c r="I40" i="1"/>
  <c r="W41" i="1"/>
  <c r="T40" i="1" l="1"/>
  <c r="L40" i="1"/>
  <c r="U40" i="1" s="1"/>
  <c r="M40" i="1"/>
  <c r="N40" i="1" s="1"/>
  <c r="Z28" i="1"/>
  <c r="AA28" i="1"/>
  <c r="I41" i="1"/>
  <c r="F40" i="1"/>
  <c r="A41" i="1"/>
  <c r="G40" i="1"/>
  <c r="C41" i="1"/>
  <c r="D41" i="1"/>
  <c r="P39" i="1"/>
  <c r="O40" i="1"/>
  <c r="AG39" i="1"/>
  <c r="AH39" i="1" s="1"/>
  <c r="W42" i="1"/>
  <c r="L41" i="1" l="1"/>
  <c r="M41" i="1"/>
  <c r="T41" i="1"/>
  <c r="Y28" i="1"/>
  <c r="AC28" i="1"/>
  <c r="W43" i="1"/>
  <c r="AG40" i="1"/>
  <c r="AH40" i="1" s="1"/>
  <c r="O41" i="1"/>
  <c r="P40" i="1"/>
  <c r="G41" i="1"/>
  <c r="F41" i="1"/>
  <c r="C42" i="1"/>
  <c r="U41" i="1"/>
  <c r="A42" i="1"/>
  <c r="T42" i="1" l="1"/>
  <c r="M42" i="1"/>
  <c r="N42" i="1" s="1"/>
  <c r="L42" i="1"/>
  <c r="AA29" i="1"/>
  <c r="Z29" i="1"/>
  <c r="U42" i="1"/>
  <c r="A43" i="1"/>
  <c r="G42" i="1"/>
  <c r="C43" i="1"/>
  <c r="F42" i="1"/>
  <c r="O42" i="1"/>
  <c r="P41" i="1"/>
  <c r="AG41" i="1"/>
  <c r="AH41" i="1" s="1"/>
  <c r="D42" i="1"/>
  <c r="D43" i="1" s="1"/>
  <c r="W44" i="1"/>
  <c r="T43" i="1" l="1"/>
  <c r="M43" i="1"/>
  <c r="L43" i="1"/>
  <c r="U43" i="1" s="1"/>
  <c r="AC29" i="1"/>
  <c r="Y29" i="1"/>
  <c r="W45" i="1"/>
  <c r="A44" i="1"/>
  <c r="D44" i="1"/>
  <c r="G43" i="1"/>
  <c r="C44" i="1"/>
  <c r="N43" i="1"/>
  <c r="F43" i="1"/>
  <c r="P42" i="1"/>
  <c r="O43" i="1"/>
  <c r="AG42" i="1"/>
  <c r="AH42" i="1" s="1"/>
  <c r="L44" i="1" l="1"/>
  <c r="M44" i="1"/>
  <c r="T44" i="1"/>
  <c r="T45" i="1" s="1"/>
  <c r="AA30" i="1"/>
  <c r="Z30" i="1"/>
  <c r="W46" i="1"/>
  <c r="AG43" i="1"/>
  <c r="AH43" i="1" s="1"/>
  <c r="O44" i="1"/>
  <c r="P43" i="1"/>
  <c r="A45" i="1"/>
  <c r="U44" i="1"/>
  <c r="F44" i="1"/>
  <c r="N44" i="1"/>
  <c r="G44" i="1"/>
  <c r="C45" i="1"/>
  <c r="D45" i="1"/>
  <c r="L45" i="1" l="1"/>
  <c r="U45" i="1" s="1"/>
  <c r="M45" i="1"/>
  <c r="AC30" i="1"/>
  <c r="Y30" i="1"/>
  <c r="AG44" i="1"/>
  <c r="AH44" i="1" s="1"/>
  <c r="W47" i="1"/>
  <c r="A46" i="1"/>
  <c r="G45" i="1"/>
  <c r="C46" i="1"/>
  <c r="D46" i="1"/>
  <c r="F45" i="1"/>
  <c r="N45" i="1"/>
  <c r="O45" i="1"/>
  <c r="P44" i="1"/>
  <c r="L46" i="1" l="1"/>
  <c r="M46" i="1"/>
  <c r="T46" i="1"/>
  <c r="Z31" i="1"/>
  <c r="AA31" i="1"/>
  <c r="W48" i="1"/>
  <c r="O46" i="1"/>
  <c r="P45" i="1"/>
  <c r="U46" i="1"/>
  <c r="N46" i="1"/>
  <c r="C47" i="1"/>
  <c r="A47" i="1"/>
  <c r="G46" i="1"/>
  <c r="D47" i="1"/>
  <c r="F46" i="1"/>
  <c r="AG45" i="1"/>
  <c r="AH45" i="1" s="1"/>
  <c r="L47" i="1" l="1"/>
  <c r="U47" i="1" s="1"/>
  <c r="M47" i="1"/>
  <c r="T47" i="1"/>
  <c r="Y31" i="1"/>
  <c r="AC31" i="1"/>
  <c r="G47" i="1"/>
  <c r="D48" i="1"/>
  <c r="N47" i="1"/>
  <c r="C48" i="1"/>
  <c r="F47" i="1"/>
  <c r="A48" i="1"/>
  <c r="W49" i="1"/>
  <c r="AG46" i="1"/>
  <c r="AH46" i="1" s="1"/>
  <c r="P46" i="1"/>
  <c r="O47" i="1"/>
  <c r="L48" i="1" l="1"/>
  <c r="M48" i="1"/>
  <c r="T48" i="1"/>
  <c r="Z32" i="1"/>
  <c r="AA32" i="1"/>
  <c r="N48" i="1"/>
  <c r="D49" i="1"/>
  <c r="G48" i="1"/>
  <c r="C49" i="1"/>
  <c r="U48" i="1"/>
  <c r="A49" i="1"/>
  <c r="F48" i="1"/>
  <c r="AG47" i="1"/>
  <c r="AH47" i="1" s="1"/>
  <c r="W50" i="1"/>
  <c r="O48" i="1"/>
  <c r="P47" i="1"/>
  <c r="T49" i="1" l="1"/>
  <c r="L49" i="1"/>
  <c r="U49" i="1" s="1"/>
  <c r="M49" i="1"/>
  <c r="Y32" i="1"/>
  <c r="AC32" i="1"/>
  <c r="C50" i="1"/>
  <c r="N49" i="1"/>
  <c r="G49" i="1"/>
  <c r="A50" i="1"/>
  <c r="T50" i="1" s="1"/>
  <c r="F49" i="1"/>
  <c r="D50" i="1"/>
  <c r="AG48" i="1"/>
  <c r="AH48" i="1" s="1"/>
  <c r="W51" i="1"/>
  <c r="O49" i="1"/>
  <c r="P48" i="1"/>
  <c r="L50" i="1" l="1"/>
  <c r="M50" i="1"/>
  <c r="AA33" i="1"/>
  <c r="Z33" i="1"/>
  <c r="W52" i="1"/>
  <c r="F50" i="1"/>
  <c r="D51" i="1"/>
  <c r="A51" i="1"/>
  <c r="C51" i="1"/>
  <c r="U50" i="1"/>
  <c r="G50" i="1"/>
  <c r="N50" i="1"/>
  <c r="AG49" i="1"/>
  <c r="AH49" i="1" s="1"/>
  <c r="O50" i="1"/>
  <c r="P49" i="1"/>
  <c r="L51" i="1" l="1"/>
  <c r="M51" i="1"/>
  <c r="T51" i="1"/>
  <c r="AC33" i="1"/>
  <c r="Y33" i="1"/>
  <c r="AG50" i="1"/>
  <c r="AH50" i="1" s="1"/>
  <c r="O51" i="1"/>
  <c r="P50" i="1"/>
  <c r="W53" i="1"/>
  <c r="D52" i="1"/>
  <c r="C52" i="1"/>
  <c r="F51" i="1"/>
  <c r="N51" i="1"/>
  <c r="A52" i="1"/>
  <c r="G51" i="1"/>
  <c r="U51" i="1"/>
  <c r="L52" i="1" l="1"/>
  <c r="M52" i="1"/>
  <c r="T52" i="1"/>
  <c r="AA34" i="1"/>
  <c r="Z34" i="1"/>
  <c r="W54" i="1"/>
  <c r="O52" i="1"/>
  <c r="P51" i="1"/>
  <c r="C53" i="1"/>
  <c r="U52" i="1"/>
  <c r="F52" i="1"/>
  <c r="D53" i="1"/>
  <c r="G52" i="1"/>
  <c r="N52" i="1"/>
  <c r="A53" i="1"/>
  <c r="AG51" i="1"/>
  <c r="AH51" i="1" s="1"/>
  <c r="L53" i="1" l="1"/>
  <c r="M53" i="1"/>
  <c r="T53" i="1"/>
  <c r="T54" i="1" s="1"/>
  <c r="AC34" i="1"/>
  <c r="Y34" i="1"/>
  <c r="AG52" i="1"/>
  <c r="AH52" i="1" s="1"/>
  <c r="D54" i="1"/>
  <c r="U53" i="1"/>
  <c r="F53" i="1"/>
  <c r="A54" i="1"/>
  <c r="G53" i="1"/>
  <c r="N53" i="1"/>
  <c r="C54" i="1"/>
  <c r="W55" i="1"/>
  <c r="O53" i="1"/>
  <c r="P52" i="1"/>
  <c r="L54" i="1" l="1"/>
  <c r="M54" i="1"/>
  <c r="N54" i="1" s="1"/>
  <c r="Z35" i="1"/>
  <c r="AA35" i="1"/>
  <c r="W56" i="1"/>
  <c r="AG53" i="1"/>
  <c r="AH53" i="1" s="1"/>
  <c r="O54" i="1"/>
  <c r="P53" i="1"/>
  <c r="G54" i="1"/>
  <c r="F54" i="1"/>
  <c r="C55" i="1"/>
  <c r="D55" i="1"/>
  <c r="U54" i="1"/>
  <c r="A55" i="1"/>
  <c r="L55" i="1" l="1"/>
  <c r="M55" i="1"/>
  <c r="T55" i="1"/>
  <c r="T56" i="1" s="1"/>
  <c r="AC35" i="1"/>
  <c r="Y35" i="1"/>
  <c r="N55" i="1"/>
  <c r="D56" i="1"/>
  <c r="F55" i="1"/>
  <c r="A56" i="1"/>
  <c r="U55" i="1"/>
  <c r="G55" i="1"/>
  <c r="C56" i="1"/>
  <c r="P54" i="1"/>
  <c r="O55" i="1"/>
  <c r="AG54" i="1"/>
  <c r="AH54" i="1" s="1"/>
  <c r="W57" i="1"/>
  <c r="M56" i="1" l="1"/>
  <c r="N56" i="1" s="1"/>
  <c r="L56" i="1"/>
  <c r="U56" i="1" s="1"/>
  <c r="AA36" i="1"/>
  <c r="Z36" i="1"/>
  <c r="AG55" i="1"/>
  <c r="AH55" i="1" s="1"/>
  <c r="W58" i="1"/>
  <c r="G56" i="1"/>
  <c r="D57" i="1"/>
  <c r="C57" i="1"/>
  <c r="A57" i="1"/>
  <c r="F56" i="1"/>
  <c r="P55" i="1"/>
  <c r="O56" i="1"/>
  <c r="L57" i="1" l="1"/>
  <c r="M57" i="1"/>
  <c r="T57" i="1"/>
  <c r="T58" i="1" s="1"/>
  <c r="AC36" i="1"/>
  <c r="Y36" i="1"/>
  <c r="W59" i="1"/>
  <c r="P56" i="1"/>
  <c r="O57" i="1"/>
  <c r="AG56" i="1"/>
  <c r="AH56" i="1" s="1"/>
  <c r="D58" i="1"/>
  <c r="A58" i="1"/>
  <c r="N57" i="1"/>
  <c r="C58" i="1"/>
  <c r="U57" i="1"/>
  <c r="F57" i="1"/>
  <c r="G57" i="1"/>
  <c r="M58" i="1" l="1"/>
  <c r="L58" i="1"/>
  <c r="AA37" i="1"/>
  <c r="Z37" i="1"/>
  <c r="AG57" i="1"/>
  <c r="AH57" i="1" s="1"/>
  <c r="P57" i="1"/>
  <c r="O58" i="1"/>
  <c r="G58" i="1"/>
  <c r="N58" i="1"/>
  <c r="C59" i="1"/>
  <c r="D59" i="1"/>
  <c r="U58" i="1"/>
  <c r="A59" i="1"/>
  <c r="F58" i="1"/>
  <c r="W60" i="1"/>
  <c r="L59" i="1" l="1"/>
  <c r="M59" i="1"/>
  <c r="T59" i="1"/>
  <c r="Y37" i="1"/>
  <c r="Z38" i="1" s="1"/>
  <c r="AC37" i="1"/>
  <c r="O59" i="1"/>
  <c r="P58" i="1"/>
  <c r="W61" i="1"/>
  <c r="AG58" i="1"/>
  <c r="AH58" i="1" s="1"/>
  <c r="F59" i="1"/>
  <c r="C60" i="1"/>
  <c r="N59" i="1"/>
  <c r="G59" i="1"/>
  <c r="D60" i="1"/>
  <c r="U59" i="1"/>
  <c r="A60" i="1"/>
  <c r="T60" i="1" l="1"/>
  <c r="T61" i="1"/>
  <c r="L60" i="1"/>
  <c r="M60" i="1"/>
  <c r="AA38" i="1"/>
  <c r="AC38" i="1" s="1"/>
  <c r="O60" i="1"/>
  <c r="P59" i="1"/>
  <c r="AG59" i="1"/>
  <c r="AH59" i="1" s="1"/>
  <c r="A61" i="1"/>
  <c r="C61" i="1"/>
  <c r="D61" i="1"/>
  <c r="G60" i="1"/>
  <c r="U60" i="1"/>
  <c r="N60" i="1"/>
  <c r="F60" i="1"/>
  <c r="W62" i="1"/>
  <c r="L61" i="1" l="1"/>
  <c r="M61" i="1"/>
  <c r="N61" i="1" s="1"/>
  <c r="Y38" i="1"/>
  <c r="AA39" i="1" s="1"/>
  <c r="G61" i="1"/>
  <c r="U61" i="1"/>
  <c r="F61" i="1"/>
  <c r="C62" i="1"/>
  <c r="D62" i="1"/>
  <c r="A62" i="1"/>
  <c r="AG60" i="1"/>
  <c r="AH60" i="1" s="1"/>
  <c r="W63" i="1"/>
  <c r="P60" i="1"/>
  <c r="O61" i="1"/>
  <c r="L62" i="1" l="1"/>
  <c r="M62" i="1"/>
  <c r="T62" i="1"/>
  <c r="Z39" i="1"/>
  <c r="AC39" i="1" s="1"/>
  <c r="Y39" i="1"/>
  <c r="N62" i="1"/>
  <c r="D63" i="1"/>
  <c r="F62" i="1"/>
  <c r="C63" i="1"/>
  <c r="U62" i="1"/>
  <c r="G62" i="1"/>
  <c r="A63" i="1"/>
  <c r="W64" i="1"/>
  <c r="AG61" i="1"/>
  <c r="AH61" i="1" s="1"/>
  <c r="P61" i="1"/>
  <c r="O62" i="1"/>
  <c r="T63" i="1" l="1"/>
  <c r="L63" i="1"/>
  <c r="M63" i="1"/>
  <c r="N63" i="1" s="1"/>
  <c r="Z40" i="1"/>
  <c r="AA40" i="1"/>
  <c r="W65" i="1"/>
  <c r="AG62" i="1"/>
  <c r="AH62" i="1" s="1"/>
  <c r="P62" i="1"/>
  <c r="O63" i="1"/>
  <c r="D64" i="1"/>
  <c r="F63" i="1"/>
  <c r="U63" i="1"/>
  <c r="A64" i="1"/>
  <c r="C64" i="1"/>
  <c r="G63" i="1"/>
  <c r="T64" i="1" l="1"/>
  <c r="M64" i="1"/>
  <c r="N64" i="1" s="1"/>
  <c r="L64" i="1"/>
  <c r="U64" i="1" s="1"/>
  <c r="AC40" i="1"/>
  <c r="Y40" i="1"/>
  <c r="P63" i="1"/>
  <c r="O64" i="1"/>
  <c r="W66" i="1"/>
  <c r="G64" i="1"/>
  <c r="A65" i="1"/>
  <c r="D65" i="1"/>
  <c r="F64" i="1"/>
  <c r="C65" i="1"/>
  <c r="AG63" i="1"/>
  <c r="AH63" i="1" s="1"/>
  <c r="L65" i="1" l="1"/>
  <c r="U65" i="1" s="1"/>
  <c r="M65" i="1"/>
  <c r="T65" i="1"/>
  <c r="T66" i="1" s="1"/>
  <c r="Z41" i="1"/>
  <c r="AA41" i="1"/>
  <c r="N65" i="1"/>
  <c r="D66" i="1"/>
  <c r="F65" i="1"/>
  <c r="A66" i="1"/>
  <c r="C66" i="1"/>
  <c r="G65" i="1"/>
  <c r="P64" i="1"/>
  <c r="O65" i="1"/>
  <c r="W67" i="1"/>
  <c r="AG64" i="1"/>
  <c r="AH64" i="1" s="1"/>
  <c r="L66" i="1" l="1"/>
  <c r="U66" i="1" s="1"/>
  <c r="M66" i="1"/>
  <c r="AC41" i="1"/>
  <c r="Y41" i="1"/>
  <c r="AG65" i="1"/>
  <c r="AH65" i="1" s="1"/>
  <c r="N66" i="1"/>
  <c r="A67" i="1"/>
  <c r="D67" i="1"/>
  <c r="G66" i="1"/>
  <c r="C67" i="1"/>
  <c r="F66" i="1"/>
  <c r="O66" i="1"/>
  <c r="P65" i="1"/>
  <c r="W68" i="1"/>
  <c r="M67" i="1" l="1"/>
  <c r="L67" i="1"/>
  <c r="U67" i="1" s="1"/>
  <c r="T67" i="1"/>
  <c r="Z42" i="1"/>
  <c r="AA42" i="1"/>
  <c r="O67" i="1"/>
  <c r="P66" i="1"/>
  <c r="G67" i="1"/>
  <c r="D68" i="1"/>
  <c r="F67" i="1"/>
  <c r="C68" i="1"/>
  <c r="A68" i="1"/>
  <c r="N67" i="1"/>
  <c r="W69" i="1"/>
  <c r="AG66" i="1"/>
  <c r="AH66" i="1" s="1"/>
  <c r="L68" i="1" l="1"/>
  <c r="M68" i="1"/>
  <c r="T68" i="1"/>
  <c r="Y42" i="1"/>
  <c r="AC42" i="1"/>
  <c r="AG67" i="1"/>
  <c r="AH67" i="1" s="1"/>
  <c r="W70" i="1"/>
  <c r="F68" i="1"/>
  <c r="G68" i="1"/>
  <c r="U68" i="1"/>
  <c r="D69" i="1"/>
  <c r="A69" i="1"/>
  <c r="C69" i="1"/>
  <c r="N68" i="1"/>
  <c r="O68" i="1"/>
  <c r="P67" i="1"/>
  <c r="L69" i="1" l="1"/>
  <c r="M69" i="1"/>
  <c r="T69" i="1"/>
  <c r="AA43" i="1"/>
  <c r="Z43" i="1"/>
  <c r="O69" i="1"/>
  <c r="P68" i="1"/>
  <c r="W71" i="1"/>
  <c r="G69" i="1"/>
  <c r="A70" i="1"/>
  <c r="F69" i="1"/>
  <c r="N69" i="1"/>
  <c r="U69" i="1"/>
  <c r="D70" i="1"/>
  <c r="C70" i="1"/>
  <c r="AG68" i="1"/>
  <c r="AH68" i="1" s="1"/>
  <c r="L70" i="1" l="1"/>
  <c r="M70" i="1"/>
  <c r="T70" i="1"/>
  <c r="T71" i="1" s="1"/>
  <c r="AC43" i="1"/>
  <c r="Y43" i="1"/>
  <c r="W72" i="1"/>
  <c r="O70" i="1"/>
  <c r="P69" i="1"/>
  <c r="AG69" i="1"/>
  <c r="AH69" i="1" s="1"/>
  <c r="D71" i="1"/>
  <c r="C71" i="1"/>
  <c r="F70" i="1"/>
  <c r="N70" i="1"/>
  <c r="G70" i="1"/>
  <c r="A71" i="1"/>
  <c r="U70" i="1"/>
  <c r="L71" i="1" l="1"/>
  <c r="M71" i="1"/>
  <c r="Z44" i="1"/>
  <c r="AA44" i="1"/>
  <c r="G71" i="1"/>
  <c r="C72" i="1"/>
  <c r="F71" i="1"/>
  <c r="A72" i="1"/>
  <c r="AG70" i="1"/>
  <c r="AH70" i="1" s="1"/>
  <c r="O71" i="1"/>
  <c r="P70" i="1"/>
  <c r="W73" i="1"/>
  <c r="T72" i="1" l="1"/>
  <c r="L72" i="1"/>
  <c r="U72" i="1" s="1"/>
  <c r="M72" i="1"/>
  <c r="AG71" i="1"/>
  <c r="AH71" i="1" s="1"/>
  <c r="AC44" i="1"/>
  <c r="Y44" i="1"/>
  <c r="O72" i="1"/>
  <c r="P71" i="1"/>
  <c r="G72" i="1"/>
  <c r="C73" i="1"/>
  <c r="N72" i="1"/>
  <c r="F72" i="1"/>
  <c r="A73" i="1"/>
  <c r="W74" i="1"/>
  <c r="D72" i="1"/>
  <c r="D73" i="1" s="1"/>
  <c r="T73" i="1" l="1"/>
  <c r="L73" i="1"/>
  <c r="U73" i="1" s="1"/>
  <c r="M73" i="1"/>
  <c r="N73" i="1" s="1"/>
  <c r="AA45" i="1"/>
  <c r="Z45" i="1"/>
  <c r="O73" i="1"/>
  <c r="P72" i="1"/>
  <c r="AG72" i="1"/>
  <c r="AH72" i="1" s="1"/>
  <c r="W75" i="1"/>
  <c r="D74" i="1"/>
  <c r="F73" i="1"/>
  <c r="A74" i="1"/>
  <c r="G73" i="1"/>
  <c r="C74" i="1"/>
  <c r="L74" i="1" l="1"/>
  <c r="M74" i="1"/>
  <c r="T74" i="1"/>
  <c r="T75" i="1" s="1"/>
  <c r="AC45" i="1"/>
  <c r="Y45" i="1"/>
  <c r="F74" i="1"/>
  <c r="N74" i="1"/>
  <c r="D75" i="1"/>
  <c r="A75" i="1"/>
  <c r="C75" i="1"/>
  <c r="U74" i="1"/>
  <c r="G74" i="1"/>
  <c r="AG73" i="1"/>
  <c r="AH73" i="1" s="1"/>
  <c r="W76" i="1"/>
  <c r="O74" i="1"/>
  <c r="P73" i="1"/>
  <c r="L75" i="1" l="1"/>
  <c r="M75" i="1"/>
  <c r="N75" i="1" s="1"/>
  <c r="Z46" i="1"/>
  <c r="AA46" i="1"/>
  <c r="W77" i="1"/>
  <c r="D76" i="1"/>
  <c r="C76" i="1"/>
  <c r="A76" i="1"/>
  <c r="U75" i="1"/>
  <c r="F75" i="1"/>
  <c r="G75" i="1"/>
  <c r="AG74" i="1"/>
  <c r="AH74" i="1" s="1"/>
  <c r="P74" i="1"/>
  <c r="O75" i="1"/>
  <c r="M76" i="1" l="1"/>
  <c r="L76" i="1"/>
  <c r="T76" i="1"/>
  <c r="Y46" i="1"/>
  <c r="AA47" i="1" s="1"/>
  <c r="AC46" i="1"/>
  <c r="AG75" i="1"/>
  <c r="AH75" i="1" s="1"/>
  <c r="O76" i="1"/>
  <c r="P75" i="1"/>
  <c r="F76" i="1"/>
  <c r="C77" i="1"/>
  <c r="U76" i="1"/>
  <c r="A77" i="1"/>
  <c r="D77" i="1"/>
  <c r="N76" i="1"/>
  <c r="G76" i="1"/>
  <c r="W78" i="1"/>
  <c r="T77" i="1" l="1"/>
  <c r="L77" i="1"/>
  <c r="M77" i="1"/>
  <c r="N77" i="1" s="1"/>
  <c r="Y47" i="1"/>
  <c r="AA48" i="1" s="1"/>
  <c r="Z47" i="1"/>
  <c r="AC47" i="1" s="1"/>
  <c r="W79" i="1"/>
  <c r="G77" i="1"/>
  <c r="D78" i="1"/>
  <c r="A78" i="1"/>
  <c r="C78" i="1"/>
  <c r="U77" i="1"/>
  <c r="F77" i="1"/>
  <c r="AG76" i="1"/>
  <c r="AH76" i="1" s="1"/>
  <c r="P76" i="1"/>
  <c r="O77" i="1"/>
  <c r="L78" i="1" l="1"/>
  <c r="M78" i="1"/>
  <c r="T78" i="1"/>
  <c r="Y48" i="1"/>
  <c r="Z49" i="1" s="1"/>
  <c r="Z48" i="1"/>
  <c r="AC48" i="1" s="1"/>
  <c r="W80" i="1"/>
  <c r="P77" i="1"/>
  <c r="O78" i="1"/>
  <c r="AG77" i="1"/>
  <c r="AH77" i="1" s="1"/>
  <c r="N78" i="1"/>
  <c r="C79" i="1"/>
  <c r="D79" i="1"/>
  <c r="F78" i="1"/>
  <c r="U78" i="1"/>
  <c r="G78" i="1"/>
  <c r="A79" i="1"/>
  <c r="L79" i="1" l="1"/>
  <c r="M79" i="1"/>
  <c r="T79" i="1"/>
  <c r="AA49" i="1"/>
  <c r="W81" i="1"/>
  <c r="P78" i="1"/>
  <c r="O79" i="1"/>
  <c r="F79" i="1"/>
  <c r="C80" i="1"/>
  <c r="U79" i="1"/>
  <c r="N79" i="1"/>
  <c r="D80" i="1"/>
  <c r="G79" i="1"/>
  <c r="A80" i="1"/>
  <c r="AG78" i="1"/>
  <c r="AH78" i="1" s="1"/>
  <c r="M80" i="1" l="1"/>
  <c r="L80" i="1"/>
  <c r="T80" i="1"/>
  <c r="AC49" i="1"/>
  <c r="Y49" i="1"/>
  <c r="W82" i="1"/>
  <c r="AG79" i="1"/>
  <c r="AH79" i="1" s="1"/>
  <c r="F80" i="1"/>
  <c r="D81" i="1"/>
  <c r="G80" i="1"/>
  <c r="N80" i="1"/>
  <c r="C81" i="1"/>
  <c r="A81" i="1"/>
  <c r="U80" i="1"/>
  <c r="O80" i="1"/>
  <c r="P79" i="1"/>
  <c r="L81" i="1" l="1"/>
  <c r="M81" i="1"/>
  <c r="T81" i="1"/>
  <c r="Z50" i="1"/>
  <c r="AA50" i="1"/>
  <c r="Y50" i="1" s="1"/>
  <c r="W83" i="1"/>
  <c r="P80" i="1"/>
  <c r="O81" i="1"/>
  <c r="G81" i="1"/>
  <c r="U81" i="1"/>
  <c r="A82" i="1"/>
  <c r="D82" i="1"/>
  <c r="F81" i="1"/>
  <c r="C82" i="1"/>
  <c r="N81" i="1"/>
  <c r="AG80" i="1"/>
  <c r="AH80" i="1" s="1"/>
  <c r="T82" i="1" l="1"/>
  <c r="L82" i="1"/>
  <c r="M82" i="1"/>
  <c r="AC50" i="1"/>
  <c r="Z51" i="1"/>
  <c r="AA51" i="1"/>
  <c r="Y51" i="1" s="1"/>
  <c r="W84" i="1"/>
  <c r="AG81" i="1"/>
  <c r="AH81" i="1" s="1"/>
  <c r="D83" i="1"/>
  <c r="A83" i="1"/>
  <c r="F82" i="1"/>
  <c r="C83" i="1"/>
  <c r="G82" i="1"/>
  <c r="N82" i="1"/>
  <c r="U82" i="1"/>
  <c r="O82" i="1"/>
  <c r="P81" i="1"/>
  <c r="L83" i="1" l="1"/>
  <c r="M83" i="1"/>
  <c r="T83" i="1"/>
  <c r="AC51" i="1"/>
  <c r="AA52" i="1"/>
  <c r="Y52" i="1" s="1"/>
  <c r="Z52" i="1"/>
  <c r="F83" i="1"/>
  <c r="N83" i="1"/>
  <c r="G83" i="1"/>
  <c r="U83" i="1"/>
  <c r="A84" i="1"/>
  <c r="D84" i="1"/>
  <c r="C84" i="1"/>
  <c r="AG82" i="1"/>
  <c r="AH82" i="1" s="1"/>
  <c r="E11" i="1"/>
  <c r="P82" i="1"/>
  <c r="O83" i="1"/>
  <c r="W85" i="1"/>
  <c r="T84" i="1" l="1"/>
  <c r="L84" i="1"/>
  <c r="M84" i="1"/>
  <c r="AC52" i="1"/>
  <c r="AA53" i="1"/>
  <c r="Y53" i="1" s="1"/>
  <c r="Z53" i="1"/>
  <c r="O84" i="1"/>
  <c r="P83" i="1"/>
  <c r="AG83" i="1"/>
  <c r="AH83" i="1" s="1"/>
  <c r="F84" i="1"/>
  <c r="C85" i="1"/>
  <c r="N84" i="1"/>
  <c r="D85" i="1"/>
  <c r="U84" i="1"/>
  <c r="A85" i="1"/>
  <c r="T85" i="1" s="1"/>
  <c r="G84" i="1"/>
  <c r="W86" i="1"/>
  <c r="E12" i="1"/>
  <c r="H11" i="1"/>
  <c r="J11" i="1" s="1"/>
  <c r="K11" i="1" s="1"/>
  <c r="L85" i="1" l="1"/>
  <c r="M85" i="1"/>
  <c r="AC53" i="1"/>
  <c r="AA54" i="1"/>
  <c r="Y54" i="1" s="1"/>
  <c r="Z54" i="1"/>
  <c r="E13" i="1"/>
  <c r="H12" i="1"/>
  <c r="J12" i="1" s="1"/>
  <c r="K12" i="1" s="1"/>
  <c r="Q12" i="1" s="1"/>
  <c r="N85" i="1"/>
  <c r="D86" i="1"/>
  <c r="G85" i="1"/>
  <c r="A86" i="1"/>
  <c r="F85" i="1"/>
  <c r="C86" i="1"/>
  <c r="U85" i="1"/>
  <c r="AG84" i="1"/>
  <c r="AH84" i="1" s="1"/>
  <c r="P84" i="1"/>
  <c r="O85" i="1"/>
  <c r="W87" i="1"/>
  <c r="Q11" i="1"/>
  <c r="R11" i="1" s="1"/>
  <c r="L86" i="1" l="1"/>
  <c r="M86" i="1"/>
  <c r="N86" i="1" s="1"/>
  <c r="T86" i="1"/>
  <c r="AC54" i="1"/>
  <c r="Z55" i="1"/>
  <c r="AA55" i="1"/>
  <c r="Y55" i="1" s="1"/>
  <c r="B11" i="1"/>
  <c r="O86" i="1"/>
  <c r="P85" i="1"/>
  <c r="W88" i="1"/>
  <c r="B12" i="1"/>
  <c r="R12" i="1"/>
  <c r="E14" i="1"/>
  <c r="H13" i="1"/>
  <c r="J13" i="1" s="1"/>
  <c r="K13" i="1" s="1"/>
  <c r="Q13" i="1" s="1"/>
  <c r="A87" i="1"/>
  <c r="G86" i="1"/>
  <c r="C87" i="1"/>
  <c r="D87" i="1"/>
  <c r="U86" i="1"/>
  <c r="F86" i="1"/>
  <c r="AG85" i="1"/>
  <c r="AH85" i="1" s="1"/>
  <c r="L87" i="1" l="1"/>
  <c r="M87" i="1"/>
  <c r="N87" i="1" s="1"/>
  <c r="T87" i="1"/>
  <c r="AC55" i="1"/>
  <c r="AA56" i="1"/>
  <c r="Y56" i="1" s="1"/>
  <c r="Z56" i="1"/>
  <c r="AC56" i="1" s="1"/>
  <c r="O87" i="1"/>
  <c r="P86" i="1"/>
  <c r="G87" i="1"/>
  <c r="U87" i="1"/>
  <c r="C88" i="1"/>
  <c r="A88" i="1"/>
  <c r="D88" i="1"/>
  <c r="F87" i="1"/>
  <c r="W89" i="1"/>
  <c r="B13" i="1"/>
  <c r="R13" i="1"/>
  <c r="AG86" i="1"/>
  <c r="AH86" i="1" s="1"/>
  <c r="E15" i="1"/>
  <c r="H14" i="1"/>
  <c r="J14" i="1" s="1"/>
  <c r="K14" i="1" s="1"/>
  <c r="Q14" i="1" s="1"/>
  <c r="L88" i="1" l="1"/>
  <c r="M88" i="1"/>
  <c r="N88" i="1" s="1"/>
  <c r="T88" i="1"/>
  <c r="AA57" i="1"/>
  <c r="Y57" i="1" s="1"/>
  <c r="Z57" i="1"/>
  <c r="H15" i="1"/>
  <c r="J15" i="1" s="1"/>
  <c r="K15" i="1" s="1"/>
  <c r="E16" i="1"/>
  <c r="O88" i="1"/>
  <c r="P87" i="1"/>
  <c r="W90" i="1"/>
  <c r="U88" i="1"/>
  <c r="D89" i="1"/>
  <c r="G88" i="1"/>
  <c r="A89" i="1"/>
  <c r="F88" i="1"/>
  <c r="C89" i="1"/>
  <c r="AG87" i="1"/>
  <c r="AH87" i="1" s="1"/>
  <c r="B14" i="1"/>
  <c r="R14" i="1"/>
  <c r="L89" i="1" l="1"/>
  <c r="M89" i="1"/>
  <c r="T89" i="1"/>
  <c r="AC57" i="1"/>
  <c r="Z58" i="1"/>
  <c r="AA58" i="1"/>
  <c r="Y58" i="1" s="1"/>
  <c r="W91" i="1"/>
  <c r="E17" i="1"/>
  <c r="H16" i="1"/>
  <c r="J16" i="1" s="1"/>
  <c r="K16" i="1" s="1"/>
  <c r="AG88" i="1"/>
  <c r="AH88" i="1" s="1"/>
  <c r="Q15" i="1"/>
  <c r="R15" i="1" s="1"/>
  <c r="F89" i="1"/>
  <c r="D90" i="1"/>
  <c r="G89" i="1"/>
  <c r="A90" i="1"/>
  <c r="U89" i="1"/>
  <c r="C90" i="1"/>
  <c r="N89" i="1"/>
  <c r="O89" i="1"/>
  <c r="P88" i="1"/>
  <c r="L90" i="1" l="1"/>
  <c r="M90" i="1"/>
  <c r="T90" i="1"/>
  <c r="T91" i="1" s="1"/>
  <c r="AC58" i="1"/>
  <c r="Z59" i="1"/>
  <c r="AA59" i="1"/>
  <c r="Y59" i="1" s="1"/>
  <c r="AG89" i="1"/>
  <c r="AH89" i="1" s="1"/>
  <c r="Q16" i="1"/>
  <c r="R16" i="1" s="1"/>
  <c r="E18" i="1"/>
  <c r="H17" i="1"/>
  <c r="J17" i="1" s="1"/>
  <c r="K17" i="1" s="1"/>
  <c r="Q17" i="1" s="1"/>
  <c r="P89" i="1"/>
  <c r="O90" i="1"/>
  <c r="W92" i="1"/>
  <c r="F90" i="1"/>
  <c r="D91" i="1"/>
  <c r="C91" i="1"/>
  <c r="A91" i="1"/>
  <c r="U90" i="1"/>
  <c r="G90" i="1"/>
  <c r="N90" i="1"/>
  <c r="B15" i="1"/>
  <c r="L91" i="1" l="1"/>
  <c r="M91" i="1"/>
  <c r="Z60" i="1"/>
  <c r="AA60" i="1"/>
  <c r="Y60" i="1" s="1"/>
  <c r="AC59" i="1"/>
  <c r="B16" i="1"/>
  <c r="W93" i="1"/>
  <c r="C92" i="1"/>
  <c r="G91" i="1"/>
  <c r="D92" i="1"/>
  <c r="U91" i="1"/>
  <c r="F91" i="1"/>
  <c r="N91" i="1"/>
  <c r="A92" i="1"/>
  <c r="O91" i="1"/>
  <c r="P90" i="1"/>
  <c r="AG90" i="1"/>
  <c r="AH90" i="1" s="1"/>
  <c r="B17" i="1"/>
  <c r="R17" i="1"/>
  <c r="E19" i="1"/>
  <c r="H18" i="1"/>
  <c r="J18" i="1" s="1"/>
  <c r="K18" i="1" s="1"/>
  <c r="L92" i="1" l="1"/>
  <c r="M92" i="1"/>
  <c r="T92" i="1"/>
  <c r="AC60" i="1"/>
  <c r="AA61" i="1"/>
  <c r="Y61" i="1" s="1"/>
  <c r="Z61" i="1"/>
  <c r="AG91" i="1"/>
  <c r="AH91" i="1" s="1"/>
  <c r="E20" i="1"/>
  <c r="H19" i="1"/>
  <c r="J19" i="1" s="1"/>
  <c r="K19" i="1" s="1"/>
  <c r="O92" i="1"/>
  <c r="P91" i="1"/>
  <c r="Q18" i="1"/>
  <c r="R18" i="1" s="1"/>
  <c r="D93" i="1"/>
  <c r="C93" i="1"/>
  <c r="N92" i="1"/>
  <c r="F92" i="1"/>
  <c r="G92" i="1"/>
  <c r="U92" i="1"/>
  <c r="A93" i="1"/>
  <c r="W94" i="1"/>
  <c r="T93" i="1" l="1"/>
  <c r="L93" i="1"/>
  <c r="M93" i="1"/>
  <c r="N93" i="1" s="1"/>
  <c r="AC61" i="1"/>
  <c r="AA62" i="1"/>
  <c r="Y62" i="1" s="1"/>
  <c r="Z62" i="1"/>
  <c r="Q19" i="1"/>
  <c r="R19" i="1" s="1"/>
  <c r="E21" i="1"/>
  <c r="H20" i="1"/>
  <c r="J20" i="1" s="1"/>
  <c r="K20" i="1" s="1"/>
  <c r="AG92" i="1"/>
  <c r="AH92" i="1" s="1"/>
  <c r="B18" i="1"/>
  <c r="A94" i="1"/>
  <c r="G93" i="1"/>
  <c r="C94" i="1"/>
  <c r="U93" i="1"/>
  <c r="D94" i="1"/>
  <c r="F93" i="1"/>
  <c r="W95" i="1"/>
  <c r="O93" i="1"/>
  <c r="P92" i="1"/>
  <c r="L94" i="1" l="1"/>
  <c r="U94" i="1" s="1"/>
  <c r="M94" i="1"/>
  <c r="T94" i="1"/>
  <c r="AC62" i="1"/>
  <c r="Z63" i="1"/>
  <c r="AA63" i="1"/>
  <c r="Y63" i="1" s="1"/>
  <c r="AG93" i="1"/>
  <c r="AH93" i="1" s="1"/>
  <c r="Q20" i="1"/>
  <c r="R20" i="1" s="1"/>
  <c r="E22" i="1"/>
  <c r="H21" i="1"/>
  <c r="J21" i="1" s="1"/>
  <c r="K21" i="1" s="1"/>
  <c r="W96" i="1"/>
  <c r="B19" i="1"/>
  <c r="C95" i="1"/>
  <c r="N94" i="1"/>
  <c r="F94" i="1"/>
  <c r="G94" i="1"/>
  <c r="A95" i="1"/>
  <c r="D95" i="1"/>
  <c r="P93" i="1"/>
  <c r="O94" i="1"/>
  <c r="L95" i="1" l="1"/>
  <c r="M95" i="1"/>
  <c r="T95" i="1"/>
  <c r="AA64" i="1"/>
  <c r="Y64" i="1" s="1"/>
  <c r="Z64" i="1"/>
  <c r="AC63" i="1"/>
  <c r="U95" i="1"/>
  <c r="N95" i="1"/>
  <c r="G95" i="1"/>
  <c r="C96" i="1"/>
  <c r="D96" i="1"/>
  <c r="A96" i="1"/>
  <c r="F95" i="1"/>
  <c r="W97" i="1"/>
  <c r="Q21" i="1"/>
  <c r="R21" i="1" s="1"/>
  <c r="AG94" i="1"/>
  <c r="AH94" i="1" s="1"/>
  <c r="E23" i="1"/>
  <c r="H22" i="1"/>
  <c r="J22" i="1" s="1"/>
  <c r="K22" i="1" s="1"/>
  <c r="O95" i="1"/>
  <c r="P94" i="1"/>
  <c r="B20" i="1"/>
  <c r="M96" i="1" l="1"/>
  <c r="L96" i="1"/>
  <c r="T96" i="1"/>
  <c r="AC64" i="1"/>
  <c r="AA65" i="1"/>
  <c r="Y65" i="1" s="1"/>
  <c r="Z65" i="1"/>
  <c r="Q22" i="1"/>
  <c r="R22" i="1" s="1"/>
  <c r="P95" i="1"/>
  <c r="O96" i="1"/>
  <c r="H23" i="1"/>
  <c r="J23" i="1" s="1"/>
  <c r="K23" i="1" s="1"/>
  <c r="Q23" i="1" s="1"/>
  <c r="E24" i="1"/>
  <c r="AG95" i="1"/>
  <c r="AH95" i="1" s="1"/>
  <c r="W98" i="1"/>
  <c r="B21" i="1"/>
  <c r="G96" i="1"/>
  <c r="U96" i="1"/>
  <c r="D97" i="1"/>
  <c r="C97" i="1"/>
  <c r="N96" i="1"/>
  <c r="F96" i="1"/>
  <c r="A97" i="1"/>
  <c r="L97" i="1" l="1"/>
  <c r="M97" i="1"/>
  <c r="T97" i="1"/>
  <c r="AC65" i="1"/>
  <c r="Z66" i="1"/>
  <c r="AA66" i="1"/>
  <c r="Y66" i="1" s="1"/>
  <c r="B23" i="1"/>
  <c r="R23" i="1"/>
  <c r="B22" i="1"/>
  <c r="W99" i="1"/>
  <c r="P96" i="1"/>
  <c r="O97" i="1"/>
  <c r="AG96" i="1"/>
  <c r="AH96" i="1" s="1"/>
  <c r="A98" i="1"/>
  <c r="U97" i="1"/>
  <c r="G97" i="1"/>
  <c r="C98" i="1"/>
  <c r="D98" i="1"/>
  <c r="N97" i="1"/>
  <c r="F97" i="1"/>
  <c r="E25" i="1"/>
  <c r="H24" i="1"/>
  <c r="J24" i="1" s="1"/>
  <c r="K24" i="1" s="1"/>
  <c r="Q24" i="1" s="1"/>
  <c r="T98" i="1" l="1"/>
  <c r="L98" i="1"/>
  <c r="M98" i="1"/>
  <c r="N98" i="1" s="1"/>
  <c r="AC66" i="1"/>
  <c r="AA67" i="1"/>
  <c r="Y67" i="1" s="1"/>
  <c r="Z67" i="1"/>
  <c r="P97" i="1"/>
  <c r="O98" i="1"/>
  <c r="D99" i="1"/>
  <c r="G98" i="1"/>
  <c r="F98" i="1"/>
  <c r="C99" i="1"/>
  <c r="U98" i="1"/>
  <c r="A99" i="1"/>
  <c r="B24" i="1"/>
  <c r="R24" i="1"/>
  <c r="W100" i="1"/>
  <c r="E26" i="1"/>
  <c r="H25" i="1"/>
  <c r="J25" i="1" s="1"/>
  <c r="K25" i="1" s="1"/>
  <c r="AG97" i="1"/>
  <c r="AH97" i="1" s="1"/>
  <c r="L99" i="1" l="1"/>
  <c r="U99" i="1" s="1"/>
  <c r="M99" i="1"/>
  <c r="T99" i="1"/>
  <c r="AC67" i="1"/>
  <c r="AA68" i="1"/>
  <c r="Y68" i="1" s="1"/>
  <c r="Z68" i="1"/>
  <c r="AG98" i="1"/>
  <c r="AH98" i="1" s="1"/>
  <c r="W101" i="1"/>
  <c r="F99" i="1"/>
  <c r="G99" i="1"/>
  <c r="A100" i="1"/>
  <c r="C100" i="1"/>
  <c r="N99" i="1"/>
  <c r="D100" i="1"/>
  <c r="O99" i="1"/>
  <c r="P98" i="1"/>
  <c r="Q25" i="1"/>
  <c r="R25" i="1" s="1"/>
  <c r="H26" i="1"/>
  <c r="J26" i="1" s="1"/>
  <c r="K26" i="1" s="1"/>
  <c r="Q26" i="1" s="1"/>
  <c r="E27" i="1"/>
  <c r="L100" i="1" l="1"/>
  <c r="U100" i="1" s="1"/>
  <c r="M100" i="1"/>
  <c r="N100" i="1" s="1"/>
  <c r="T100" i="1"/>
  <c r="AC68" i="1"/>
  <c r="AA69" i="1"/>
  <c r="Y69" i="1" s="1"/>
  <c r="Z69" i="1"/>
  <c r="B26" i="1"/>
  <c r="R26" i="1"/>
  <c r="A101" i="1"/>
  <c r="C101" i="1"/>
  <c r="D101" i="1"/>
  <c r="G100" i="1"/>
  <c r="F100" i="1"/>
  <c r="W102" i="1"/>
  <c r="B25" i="1"/>
  <c r="O100" i="1"/>
  <c r="P99" i="1"/>
  <c r="AG99" i="1"/>
  <c r="AH99" i="1" s="1"/>
  <c r="E28" i="1"/>
  <c r="H27" i="1"/>
  <c r="J27" i="1" s="1"/>
  <c r="K27" i="1" s="1"/>
  <c r="L101" i="1" l="1"/>
  <c r="M101" i="1"/>
  <c r="N101" i="1" s="1"/>
  <c r="T101" i="1"/>
  <c r="AC69" i="1"/>
  <c r="Z70" i="1"/>
  <c r="AA70" i="1"/>
  <c r="Y70" i="1" s="1"/>
  <c r="Q27" i="1"/>
  <c r="R27" i="1" s="1"/>
  <c r="O101" i="1"/>
  <c r="P100" i="1"/>
  <c r="H28" i="1"/>
  <c r="J28" i="1" s="1"/>
  <c r="K28" i="1" s="1"/>
  <c r="Q28" i="1" s="1"/>
  <c r="E29" i="1"/>
  <c r="W103" i="1"/>
  <c r="D102" i="1"/>
  <c r="G101" i="1"/>
  <c r="F101" i="1"/>
  <c r="C102" i="1"/>
  <c r="U101" i="1"/>
  <c r="A102" i="1"/>
  <c r="AG100" i="1"/>
  <c r="AH100" i="1" s="1"/>
  <c r="L102" i="1" l="1"/>
  <c r="M102" i="1"/>
  <c r="T102" i="1"/>
  <c r="AC70" i="1"/>
  <c r="AA71" i="1"/>
  <c r="Y71" i="1" s="1"/>
  <c r="Z71" i="1"/>
  <c r="AC71" i="1" s="1"/>
  <c r="B27" i="1"/>
  <c r="O102" i="1"/>
  <c r="P101" i="1"/>
  <c r="AG101" i="1"/>
  <c r="AH101" i="1" s="1"/>
  <c r="C103" i="1"/>
  <c r="G102" i="1"/>
  <c r="F102" i="1"/>
  <c r="A103" i="1"/>
  <c r="H29" i="1"/>
  <c r="J29" i="1" s="1"/>
  <c r="K29" i="1" s="1"/>
  <c r="Q29" i="1" s="1"/>
  <c r="E30" i="1"/>
  <c r="B28" i="1"/>
  <c r="R28" i="1"/>
  <c r="W104" i="1"/>
  <c r="D103" i="1" l="1"/>
  <c r="D104" i="1" s="1"/>
  <c r="L103" i="1"/>
  <c r="U103" i="1" s="1"/>
  <c r="M103" i="1"/>
  <c r="T103" i="1"/>
  <c r="Z72" i="1"/>
  <c r="AA72" i="1"/>
  <c r="Y72" i="1" s="1"/>
  <c r="B29" i="1"/>
  <c r="R29" i="1"/>
  <c r="F103" i="1"/>
  <c r="A104" i="1"/>
  <c r="G103" i="1"/>
  <c r="N103" i="1"/>
  <c r="C104" i="1"/>
  <c r="O103" i="1"/>
  <c r="P102" i="1"/>
  <c r="W105" i="1"/>
  <c r="E31" i="1"/>
  <c r="H30" i="1"/>
  <c r="J30" i="1" s="1"/>
  <c r="K30" i="1" s="1"/>
  <c r="Q30" i="1" s="1"/>
  <c r="AG102" i="1"/>
  <c r="AH102" i="1" s="1"/>
  <c r="L104" i="1" l="1"/>
  <c r="U104" i="1" s="1"/>
  <c r="M104" i="1"/>
  <c r="N104" i="1" s="1"/>
  <c r="T104" i="1"/>
  <c r="AC72" i="1"/>
  <c r="AA73" i="1"/>
  <c r="Y73" i="1" s="1"/>
  <c r="Z73" i="1"/>
  <c r="E32" i="1"/>
  <c r="H31" i="1"/>
  <c r="J31" i="1" s="1"/>
  <c r="K31" i="1" s="1"/>
  <c r="Q31" i="1" s="1"/>
  <c r="B30" i="1"/>
  <c r="R30" i="1"/>
  <c r="AG103" i="1"/>
  <c r="AH103" i="1" s="1"/>
  <c r="O104" i="1"/>
  <c r="P103" i="1"/>
  <c r="G104" i="1"/>
  <c r="F104" i="1"/>
  <c r="A105" i="1"/>
  <c r="C105" i="1"/>
  <c r="D105" i="1"/>
  <c r="W106" i="1"/>
  <c r="L105" i="1" l="1"/>
  <c r="U105" i="1" s="1"/>
  <c r="M105" i="1"/>
  <c r="T105" i="1"/>
  <c r="AC73" i="1"/>
  <c r="AA74" i="1"/>
  <c r="Y74" i="1" s="1"/>
  <c r="Z74" i="1"/>
  <c r="AC74" i="1" s="1"/>
  <c r="P104" i="1"/>
  <c r="O105" i="1"/>
  <c r="AG104" i="1"/>
  <c r="AH104" i="1" s="1"/>
  <c r="B31" i="1"/>
  <c r="R31" i="1"/>
  <c r="N105" i="1"/>
  <c r="D106" i="1"/>
  <c r="G105" i="1"/>
  <c r="F105" i="1"/>
  <c r="A106" i="1"/>
  <c r="C106" i="1"/>
  <c r="E33" i="1"/>
  <c r="H32" i="1"/>
  <c r="J32" i="1" s="1"/>
  <c r="K32" i="1" s="1"/>
  <c r="W107" i="1"/>
  <c r="M106" i="1" l="1"/>
  <c r="N106" i="1" s="1"/>
  <c r="L106" i="1"/>
  <c r="U106" i="1" s="1"/>
  <c r="T106" i="1"/>
  <c r="AA75" i="1"/>
  <c r="Y75" i="1" s="1"/>
  <c r="Z75" i="1"/>
  <c r="W108" i="1"/>
  <c r="O106" i="1"/>
  <c r="P105" i="1"/>
  <c r="Q32" i="1"/>
  <c r="R32" i="1" s="1"/>
  <c r="A107" i="1"/>
  <c r="C107" i="1"/>
  <c r="D107" i="1"/>
  <c r="G106" i="1"/>
  <c r="F106" i="1"/>
  <c r="E34" i="1"/>
  <c r="H33" i="1"/>
  <c r="J33" i="1" s="1"/>
  <c r="K33" i="1" s="1"/>
  <c r="AG105" i="1"/>
  <c r="T107" i="1" l="1"/>
  <c r="AH105" i="1"/>
  <c r="E10" i="1"/>
  <c r="E42" i="1"/>
  <c r="E72" i="1"/>
  <c r="E103" i="1"/>
  <c r="M107" i="1"/>
  <c r="N107" i="1" s="1"/>
  <c r="L107" i="1"/>
  <c r="U107" i="1" s="1"/>
  <c r="AC75" i="1"/>
  <c r="Z76" i="1"/>
  <c r="AA76" i="1"/>
  <c r="Y76" i="1" s="1"/>
  <c r="A108" i="1"/>
  <c r="C108" i="1"/>
  <c r="D108" i="1"/>
  <c r="F107" i="1"/>
  <c r="G107" i="1"/>
  <c r="W109" i="1"/>
  <c r="B32" i="1"/>
  <c r="AG106" i="1"/>
  <c r="AH106" i="1" s="1"/>
  <c r="O107" i="1"/>
  <c r="P106" i="1"/>
  <c r="Q33" i="1"/>
  <c r="R33" i="1" s="1"/>
  <c r="E35" i="1"/>
  <c r="H34" i="1"/>
  <c r="J34" i="1" s="1"/>
  <c r="K34" i="1" s="1"/>
  <c r="L108" i="1" l="1"/>
  <c r="M108" i="1"/>
  <c r="E104" i="1"/>
  <c r="H103" i="1"/>
  <c r="E73" i="1"/>
  <c r="H72" i="1"/>
  <c r="E43" i="1"/>
  <c r="H42" i="1"/>
  <c r="T108" i="1"/>
  <c r="AC76" i="1"/>
  <c r="Z77" i="1"/>
  <c r="AA77" i="1"/>
  <c r="Y77" i="1" s="1"/>
  <c r="U108" i="1"/>
  <c r="C109" i="1"/>
  <c r="F108" i="1"/>
  <c r="N108" i="1"/>
  <c r="D109" i="1"/>
  <c r="G108" i="1"/>
  <c r="A109" i="1"/>
  <c r="P107" i="1"/>
  <c r="O108" i="1"/>
  <c r="W110" i="1"/>
  <c r="Q34" i="1"/>
  <c r="R34" i="1" s="1"/>
  <c r="AG107" i="1"/>
  <c r="AH107" i="1" s="1"/>
  <c r="B33" i="1"/>
  <c r="H35" i="1"/>
  <c r="J35" i="1" s="1"/>
  <c r="K35" i="1" s="1"/>
  <c r="Q35" i="1" s="1"/>
  <c r="E36" i="1"/>
  <c r="T109" i="1" l="1"/>
  <c r="E44" i="1"/>
  <c r="H43" i="1"/>
  <c r="L109" i="1"/>
  <c r="U109" i="1" s="1"/>
  <c r="M109" i="1"/>
  <c r="N109" i="1" s="1"/>
  <c r="E74" i="1"/>
  <c r="H73" i="1"/>
  <c r="E105" i="1"/>
  <c r="H104" i="1"/>
  <c r="AC77" i="1"/>
  <c r="Z78" i="1"/>
  <c r="AA78" i="1"/>
  <c r="Y78" i="1" s="1"/>
  <c r="P108" i="1"/>
  <c r="O109" i="1"/>
  <c r="E37" i="1"/>
  <c r="H36" i="1"/>
  <c r="J36" i="1" s="1"/>
  <c r="K36" i="1" s="1"/>
  <c r="W111" i="1"/>
  <c r="B35" i="1"/>
  <c r="R35" i="1"/>
  <c r="B34" i="1"/>
  <c r="AG108" i="1"/>
  <c r="AH108" i="1" s="1"/>
  <c r="G109" i="1"/>
  <c r="C110" i="1"/>
  <c r="A110" i="1"/>
  <c r="F109" i="1"/>
  <c r="D110" i="1"/>
  <c r="E75" i="1" l="1"/>
  <c r="H74" i="1"/>
  <c r="E106" i="1"/>
  <c r="H105" i="1"/>
  <c r="L110" i="1"/>
  <c r="U110" i="1" s="1"/>
  <c r="M110" i="1"/>
  <c r="N110" i="1" s="1"/>
  <c r="T110" i="1"/>
  <c r="E45" i="1"/>
  <c r="H44" i="1"/>
  <c r="AC78" i="1"/>
  <c r="Z79" i="1"/>
  <c r="AA79" i="1"/>
  <c r="Y79" i="1" s="1"/>
  <c r="Q36" i="1"/>
  <c r="R36" i="1" s="1"/>
  <c r="E38" i="1"/>
  <c r="H37" i="1"/>
  <c r="J37" i="1" s="1"/>
  <c r="K37" i="1" s="1"/>
  <c r="P109" i="1"/>
  <c r="O110" i="1"/>
  <c r="F110" i="1"/>
  <c r="D111" i="1"/>
  <c r="G110" i="1"/>
  <c r="A111" i="1"/>
  <c r="C111" i="1"/>
  <c r="W112" i="1"/>
  <c r="AG109" i="1"/>
  <c r="AH109" i="1" s="1"/>
  <c r="T111" i="1" l="1"/>
  <c r="E107" i="1"/>
  <c r="H106" i="1"/>
  <c r="L111" i="1"/>
  <c r="U111" i="1" s="1"/>
  <c r="M111" i="1"/>
  <c r="N111" i="1" s="1"/>
  <c r="E46" i="1"/>
  <c r="H45" i="1"/>
  <c r="E76" i="1"/>
  <c r="H75" i="1"/>
  <c r="AC79" i="1"/>
  <c r="AA80" i="1"/>
  <c r="Y80" i="1" s="1"/>
  <c r="Z80" i="1"/>
  <c r="AC80" i="1" s="1"/>
  <c r="Q37" i="1"/>
  <c r="R37" i="1" s="1"/>
  <c r="E39" i="1"/>
  <c r="H38" i="1"/>
  <c r="J38" i="1" s="1"/>
  <c r="K38" i="1" s="1"/>
  <c r="Q38" i="1" s="1"/>
  <c r="D112" i="1"/>
  <c r="G111" i="1"/>
  <c r="F111" i="1"/>
  <c r="A112" i="1"/>
  <c r="C112" i="1"/>
  <c r="B36" i="1"/>
  <c r="O111" i="1"/>
  <c r="P110" i="1"/>
  <c r="W113" i="1"/>
  <c r="AG110" i="1"/>
  <c r="AH110" i="1" s="1"/>
  <c r="L112" i="1" l="1"/>
  <c r="M112" i="1"/>
  <c r="E47" i="1"/>
  <c r="H46" i="1"/>
  <c r="E108" i="1"/>
  <c r="H107" i="1"/>
  <c r="E77" i="1"/>
  <c r="H76" i="1"/>
  <c r="T112" i="1"/>
  <c r="Z81" i="1"/>
  <c r="AA81" i="1"/>
  <c r="Y81" i="1" s="1"/>
  <c r="B38" i="1"/>
  <c r="R38" i="1"/>
  <c r="H39" i="1"/>
  <c r="J39" i="1" s="1"/>
  <c r="K39" i="1" s="1"/>
  <c r="Q39" i="1" s="1"/>
  <c r="E40" i="1"/>
  <c r="W114" i="1"/>
  <c r="F112" i="1"/>
  <c r="A113" i="1"/>
  <c r="N112" i="1"/>
  <c r="C113" i="1"/>
  <c r="G112" i="1"/>
  <c r="U112" i="1"/>
  <c r="D113" i="1"/>
  <c r="B37" i="1"/>
  <c r="AG111" i="1"/>
  <c r="AH111" i="1" s="1"/>
  <c r="O112" i="1"/>
  <c r="P111" i="1"/>
  <c r="L113" i="1" l="1"/>
  <c r="M113" i="1"/>
  <c r="E78" i="1"/>
  <c r="H77" i="1"/>
  <c r="E109" i="1"/>
  <c r="H108" i="1"/>
  <c r="E48" i="1"/>
  <c r="H47" i="1"/>
  <c r="T113" i="1"/>
  <c r="AC81" i="1"/>
  <c r="AA82" i="1"/>
  <c r="Y82" i="1" s="1"/>
  <c r="Z82" i="1"/>
  <c r="G113" i="1"/>
  <c r="F113" i="1"/>
  <c r="A114" i="1"/>
  <c r="N113" i="1"/>
  <c r="D114" i="1"/>
  <c r="U113" i="1"/>
  <c r="C114" i="1"/>
  <c r="AG112" i="1"/>
  <c r="AH112" i="1" s="1"/>
  <c r="W115" i="1"/>
  <c r="O113" i="1"/>
  <c r="P112" i="1"/>
  <c r="E41" i="1"/>
  <c r="H41" i="1" s="1"/>
  <c r="J41" i="1" s="1"/>
  <c r="H40" i="1"/>
  <c r="J40" i="1" s="1"/>
  <c r="K40" i="1" s="1"/>
  <c r="Q40" i="1" s="1"/>
  <c r="B39" i="1"/>
  <c r="R39" i="1"/>
  <c r="E79" i="1" l="1"/>
  <c r="H78" i="1"/>
  <c r="E49" i="1"/>
  <c r="H48" i="1"/>
  <c r="E110" i="1"/>
  <c r="H109" i="1"/>
  <c r="L114" i="1"/>
  <c r="U114" i="1" s="1"/>
  <c r="M114" i="1"/>
  <c r="N114" i="1" s="1"/>
  <c r="T114" i="1"/>
  <c r="AC82" i="1"/>
  <c r="AA83" i="1"/>
  <c r="Y83" i="1" s="1"/>
  <c r="Z83" i="1"/>
  <c r="AC83" i="1" s="1"/>
  <c r="K41" i="1"/>
  <c r="I42" i="1"/>
  <c r="P113" i="1"/>
  <c r="O114" i="1"/>
  <c r="AG113" i="1"/>
  <c r="AH113" i="1" s="1"/>
  <c r="B40" i="1"/>
  <c r="R40" i="1"/>
  <c r="W116" i="1"/>
  <c r="A115" i="1"/>
  <c r="C115" i="1"/>
  <c r="G114" i="1"/>
  <c r="D115" i="1"/>
  <c r="F114" i="1"/>
  <c r="L115" i="1" l="1"/>
  <c r="M115" i="1"/>
  <c r="E111" i="1"/>
  <c r="H110" i="1"/>
  <c r="E50" i="1"/>
  <c r="H49" i="1"/>
  <c r="T115" i="1"/>
  <c r="T116" i="1" s="1"/>
  <c r="E80" i="1"/>
  <c r="H79" i="1"/>
  <c r="AA84" i="1"/>
  <c r="Y84" i="1" s="1"/>
  <c r="Z84" i="1"/>
  <c r="AC84" i="1" s="1"/>
  <c r="P114" i="1"/>
  <c r="O115" i="1"/>
  <c r="I43" i="1"/>
  <c r="J42" i="1"/>
  <c r="K42" i="1" s="1"/>
  <c r="D116" i="1"/>
  <c r="G115" i="1"/>
  <c r="C116" i="1"/>
  <c r="F115" i="1"/>
  <c r="N115" i="1"/>
  <c r="U115" i="1"/>
  <c r="A116" i="1"/>
  <c r="AG114" i="1"/>
  <c r="AH114" i="1" s="1"/>
  <c r="Q41" i="1"/>
  <c r="N41" i="1"/>
  <c r="W117" i="1"/>
  <c r="L116" i="1" l="1"/>
  <c r="M116" i="1"/>
  <c r="N116" i="1" s="1"/>
  <c r="E51" i="1"/>
  <c r="H50" i="1"/>
  <c r="E112" i="1"/>
  <c r="H111" i="1"/>
  <c r="E81" i="1"/>
  <c r="H80" i="1"/>
  <c r="AA85" i="1"/>
  <c r="Y85" i="1" s="1"/>
  <c r="Z85" i="1"/>
  <c r="R41" i="1"/>
  <c r="P115" i="1"/>
  <c r="O116" i="1"/>
  <c r="AG115" i="1"/>
  <c r="AH115" i="1" s="1"/>
  <c r="W118" i="1"/>
  <c r="A117" i="1"/>
  <c r="G116" i="1"/>
  <c r="F116" i="1"/>
  <c r="U116" i="1"/>
  <c r="C117" i="1"/>
  <c r="D117" i="1"/>
  <c r="B41" i="1"/>
  <c r="Q42" i="1"/>
  <c r="R42" i="1" s="1"/>
  <c r="I44" i="1"/>
  <c r="J43" i="1"/>
  <c r="K43" i="1" s="1"/>
  <c r="L117" i="1" l="1"/>
  <c r="M117" i="1"/>
  <c r="E113" i="1"/>
  <c r="H112" i="1"/>
  <c r="E52" i="1"/>
  <c r="H51" i="1"/>
  <c r="T117" i="1"/>
  <c r="E82" i="1"/>
  <c r="H81" i="1"/>
  <c r="AC85" i="1"/>
  <c r="Z86" i="1"/>
  <c r="AA86" i="1"/>
  <c r="Y86" i="1" s="1"/>
  <c r="P116" i="1"/>
  <c r="O117" i="1"/>
  <c r="D118" i="1"/>
  <c r="F117" i="1"/>
  <c r="C118" i="1"/>
  <c r="N117" i="1"/>
  <c r="G117" i="1"/>
  <c r="U117" i="1"/>
  <c r="A118" i="1"/>
  <c r="Q43" i="1"/>
  <c r="R43" i="1" s="1"/>
  <c r="W119" i="1"/>
  <c r="I45" i="1"/>
  <c r="J44" i="1"/>
  <c r="K44" i="1" s="1"/>
  <c r="B42" i="1"/>
  <c r="AG116" i="1"/>
  <c r="AH116" i="1" s="1"/>
  <c r="L118" i="1" l="1"/>
  <c r="M118" i="1"/>
  <c r="N118" i="1" s="1"/>
  <c r="T118" i="1"/>
  <c r="E53" i="1"/>
  <c r="H52" i="1"/>
  <c r="E114" i="1"/>
  <c r="H113" i="1"/>
  <c r="E83" i="1"/>
  <c r="H82" i="1"/>
  <c r="AC86" i="1"/>
  <c r="Z87" i="1"/>
  <c r="AA87" i="1"/>
  <c r="Y87" i="1" s="1"/>
  <c r="Q44" i="1"/>
  <c r="R44" i="1" s="1"/>
  <c r="U118" i="1"/>
  <c r="C119" i="1"/>
  <c r="G118" i="1"/>
  <c r="D119" i="1"/>
  <c r="F118" i="1"/>
  <c r="A119" i="1"/>
  <c r="AG117" i="1"/>
  <c r="AH117" i="1" s="1"/>
  <c r="I46" i="1"/>
  <c r="J45" i="1"/>
  <c r="K45" i="1" s="1"/>
  <c r="O118" i="1"/>
  <c r="P117" i="1"/>
  <c r="W120" i="1"/>
  <c r="B43" i="1"/>
  <c r="L119" i="1" l="1"/>
  <c r="M119" i="1"/>
  <c r="E115" i="1"/>
  <c r="H114" i="1"/>
  <c r="E54" i="1"/>
  <c r="H53" i="1"/>
  <c r="T119" i="1"/>
  <c r="E84" i="1"/>
  <c r="H83" i="1"/>
  <c r="AC87" i="1"/>
  <c r="Z88" i="1"/>
  <c r="AA88" i="1"/>
  <c r="Y88" i="1" s="1"/>
  <c r="B44" i="1"/>
  <c r="U119" i="1"/>
  <c r="G119" i="1"/>
  <c r="D120" i="1"/>
  <c r="C120" i="1"/>
  <c r="A120" i="1"/>
  <c r="N119" i="1"/>
  <c r="F119" i="1"/>
  <c r="O119" i="1"/>
  <c r="P118" i="1"/>
  <c r="Q45" i="1"/>
  <c r="R45" i="1" s="1"/>
  <c r="I47" i="1"/>
  <c r="J46" i="1"/>
  <c r="K46" i="1" s="1"/>
  <c r="AG118" i="1"/>
  <c r="AH118" i="1" s="1"/>
  <c r="W121" i="1"/>
  <c r="E55" i="1" l="1"/>
  <c r="H54" i="1"/>
  <c r="T120" i="1"/>
  <c r="M120" i="1"/>
  <c r="N120" i="1" s="1"/>
  <c r="L120" i="1"/>
  <c r="U120" i="1" s="1"/>
  <c r="E116" i="1"/>
  <c r="H115" i="1"/>
  <c r="E85" i="1"/>
  <c r="H84" i="1"/>
  <c r="AC88" i="1"/>
  <c r="Z89" i="1"/>
  <c r="AA89" i="1"/>
  <c r="Y89" i="1" s="1"/>
  <c r="B45" i="1"/>
  <c r="G120" i="1"/>
  <c r="C121" i="1"/>
  <c r="A121" i="1"/>
  <c r="D121" i="1"/>
  <c r="F120" i="1"/>
  <c r="Q46" i="1"/>
  <c r="R46" i="1" s="1"/>
  <c r="I48" i="1"/>
  <c r="J47" i="1"/>
  <c r="K47" i="1" s="1"/>
  <c r="W122" i="1"/>
  <c r="AG119" i="1"/>
  <c r="AH119" i="1" s="1"/>
  <c r="P119" i="1"/>
  <c r="O120" i="1"/>
  <c r="E117" i="1" l="1"/>
  <c r="H116" i="1"/>
  <c r="L121" i="1"/>
  <c r="U121" i="1" s="1"/>
  <c r="M121" i="1"/>
  <c r="T121" i="1"/>
  <c r="E86" i="1"/>
  <c r="H85" i="1"/>
  <c r="E56" i="1"/>
  <c r="H55" i="1"/>
  <c r="AC89" i="1"/>
  <c r="AA90" i="1"/>
  <c r="Y90" i="1" s="1"/>
  <c r="Z90" i="1"/>
  <c r="W123" i="1"/>
  <c r="O121" i="1"/>
  <c r="P120" i="1"/>
  <c r="Q47" i="1"/>
  <c r="R47" i="1" s="1"/>
  <c r="AG120" i="1"/>
  <c r="AH120" i="1" s="1"/>
  <c r="I49" i="1"/>
  <c r="J48" i="1"/>
  <c r="K48" i="1" s="1"/>
  <c r="C122" i="1"/>
  <c r="N121" i="1"/>
  <c r="A122" i="1"/>
  <c r="D122" i="1"/>
  <c r="G121" i="1"/>
  <c r="F121" i="1"/>
  <c r="B46" i="1"/>
  <c r="T122" i="1" l="1"/>
  <c r="L122" i="1"/>
  <c r="U122" i="1" s="1"/>
  <c r="M122" i="1"/>
  <c r="N122" i="1" s="1"/>
  <c r="E87" i="1"/>
  <c r="H86" i="1"/>
  <c r="E57" i="1"/>
  <c r="H56" i="1"/>
  <c r="E118" i="1"/>
  <c r="H117" i="1"/>
  <c r="AC90" i="1"/>
  <c r="AA91" i="1"/>
  <c r="Y91" i="1" s="1"/>
  <c r="Z91" i="1"/>
  <c r="AC91" i="1" s="1"/>
  <c r="B47" i="1"/>
  <c r="F122" i="1"/>
  <c r="D123" i="1"/>
  <c r="A123" i="1"/>
  <c r="C123" i="1"/>
  <c r="G122" i="1"/>
  <c r="O122" i="1"/>
  <c r="P121" i="1"/>
  <c r="Q48" i="1"/>
  <c r="R48" i="1" s="1"/>
  <c r="W124" i="1"/>
  <c r="I50" i="1"/>
  <c r="J49" i="1"/>
  <c r="K49" i="1" s="1"/>
  <c r="AG121" i="1"/>
  <c r="AH121" i="1" s="1"/>
  <c r="E58" i="1" l="1"/>
  <c r="H57" i="1"/>
  <c r="E88" i="1"/>
  <c r="H87" i="1"/>
  <c r="L123" i="1"/>
  <c r="U123" i="1" s="1"/>
  <c r="M123" i="1"/>
  <c r="N123" i="1" s="1"/>
  <c r="E119" i="1"/>
  <c r="H118" i="1"/>
  <c r="T123" i="1"/>
  <c r="AA92" i="1"/>
  <c r="Y92" i="1" s="1"/>
  <c r="Z92" i="1"/>
  <c r="G123" i="1"/>
  <c r="F123" i="1"/>
  <c r="A124" i="1"/>
  <c r="D124" i="1"/>
  <c r="C124" i="1"/>
  <c r="B48" i="1"/>
  <c r="O123" i="1"/>
  <c r="P122" i="1"/>
  <c r="AG122" i="1"/>
  <c r="AH122" i="1" s="1"/>
  <c r="W125" i="1"/>
  <c r="Q49" i="1"/>
  <c r="R49" i="1" s="1"/>
  <c r="I51" i="1"/>
  <c r="J50" i="1"/>
  <c r="K50" i="1" s="1"/>
  <c r="L124" i="1" l="1"/>
  <c r="M124" i="1"/>
  <c r="E120" i="1"/>
  <c r="H119" i="1"/>
  <c r="E89" i="1"/>
  <c r="H88" i="1"/>
  <c r="T124" i="1"/>
  <c r="T125" i="1" s="1"/>
  <c r="E59" i="1"/>
  <c r="H58" i="1"/>
  <c r="AC92" i="1"/>
  <c r="AA93" i="1"/>
  <c r="Y93" i="1" s="1"/>
  <c r="Z93" i="1"/>
  <c r="B49" i="1"/>
  <c r="AG123" i="1"/>
  <c r="AH123" i="1" s="1"/>
  <c r="G124" i="1"/>
  <c r="U124" i="1"/>
  <c r="F124" i="1"/>
  <c r="A125" i="1"/>
  <c r="C125" i="1"/>
  <c r="D125" i="1"/>
  <c r="N124" i="1"/>
  <c r="O124" i="1"/>
  <c r="P123" i="1"/>
  <c r="W126" i="1"/>
  <c r="Q50" i="1"/>
  <c r="R50" i="1" s="1"/>
  <c r="I52" i="1"/>
  <c r="J51" i="1"/>
  <c r="K51" i="1" s="1"/>
  <c r="AC93" i="1" l="1"/>
  <c r="E90" i="1"/>
  <c r="H89" i="1"/>
  <c r="L125" i="1"/>
  <c r="U125" i="1" s="1"/>
  <c r="M125" i="1"/>
  <c r="N125" i="1" s="1"/>
  <c r="E121" i="1"/>
  <c r="H120" i="1"/>
  <c r="E60" i="1"/>
  <c r="H59" i="1"/>
  <c r="Z94" i="1"/>
  <c r="AA94" i="1"/>
  <c r="Y94" i="1" s="1"/>
  <c r="AG124" i="1"/>
  <c r="AH124" i="1" s="1"/>
  <c r="Q51" i="1"/>
  <c r="R51" i="1" s="1"/>
  <c r="I53" i="1"/>
  <c r="J52" i="1"/>
  <c r="K52" i="1" s="1"/>
  <c r="D126" i="1"/>
  <c r="F125" i="1"/>
  <c r="G125" i="1"/>
  <c r="A126" i="1"/>
  <c r="C126" i="1"/>
  <c r="W127" i="1"/>
  <c r="O125" i="1"/>
  <c r="P124" i="1"/>
  <c r="B50" i="1"/>
  <c r="E122" i="1" l="1"/>
  <c r="H121" i="1"/>
  <c r="L126" i="1"/>
  <c r="M126" i="1"/>
  <c r="N126" i="1" s="1"/>
  <c r="E91" i="1"/>
  <c r="H90" i="1"/>
  <c r="E61" i="1"/>
  <c r="H60" i="1"/>
  <c r="T126" i="1"/>
  <c r="Z95" i="1"/>
  <c r="AA95" i="1"/>
  <c r="Y95" i="1" s="1"/>
  <c r="AC94" i="1"/>
  <c r="B51" i="1"/>
  <c r="Q52" i="1"/>
  <c r="R52" i="1" s="1"/>
  <c r="I54" i="1"/>
  <c r="J53" i="1"/>
  <c r="K53" i="1" s="1"/>
  <c r="Q53" i="1" s="1"/>
  <c r="O126" i="1"/>
  <c r="P125" i="1"/>
  <c r="W128" i="1"/>
  <c r="U126" i="1"/>
  <c r="D127" i="1"/>
  <c r="F126" i="1"/>
  <c r="A127" i="1"/>
  <c r="C127" i="1"/>
  <c r="G126" i="1"/>
  <c r="AG125" i="1"/>
  <c r="AH125" i="1" s="1"/>
  <c r="T127" i="1" l="1"/>
  <c r="E62" i="1"/>
  <c r="H61" i="1"/>
  <c r="E92" i="1"/>
  <c r="H91" i="1"/>
  <c r="T128" i="1"/>
  <c r="E123" i="1"/>
  <c r="H122" i="1"/>
  <c r="L127" i="1"/>
  <c r="M127" i="1"/>
  <c r="Z96" i="1"/>
  <c r="AA96" i="1"/>
  <c r="Y96" i="1" s="1"/>
  <c r="AC95" i="1"/>
  <c r="N127" i="1"/>
  <c r="D128" i="1"/>
  <c r="F127" i="1"/>
  <c r="G127" i="1"/>
  <c r="A128" i="1"/>
  <c r="C128" i="1"/>
  <c r="U127" i="1"/>
  <c r="W129" i="1"/>
  <c r="B52" i="1"/>
  <c r="AG126" i="1"/>
  <c r="AH126" i="1" s="1"/>
  <c r="O127" i="1"/>
  <c r="P126" i="1"/>
  <c r="B53" i="1"/>
  <c r="R53" i="1"/>
  <c r="I55" i="1"/>
  <c r="J54" i="1"/>
  <c r="K54" i="1" s="1"/>
  <c r="Q54" i="1" s="1"/>
  <c r="E124" i="1" l="1"/>
  <c r="H123" i="1"/>
  <c r="E93" i="1"/>
  <c r="H92" i="1"/>
  <c r="M128" i="1"/>
  <c r="L128" i="1"/>
  <c r="U128" i="1" s="1"/>
  <c r="E63" i="1"/>
  <c r="H62" i="1"/>
  <c r="AC96" i="1"/>
  <c r="AA97" i="1"/>
  <c r="Y97" i="1" s="1"/>
  <c r="Z97" i="1"/>
  <c r="AC97" i="1" s="1"/>
  <c r="A129" i="1"/>
  <c r="N128" i="1"/>
  <c r="D129" i="1"/>
  <c r="G128" i="1"/>
  <c r="C129" i="1"/>
  <c r="F128" i="1"/>
  <c r="P127" i="1"/>
  <c r="O128" i="1"/>
  <c r="W130" i="1"/>
  <c r="B54" i="1"/>
  <c r="R54" i="1"/>
  <c r="AG127" i="1"/>
  <c r="AH127" i="1" s="1"/>
  <c r="I56" i="1"/>
  <c r="J55" i="1"/>
  <c r="K55" i="1" s="1"/>
  <c r="E125" i="1" l="1"/>
  <c r="H124" i="1"/>
  <c r="L129" i="1"/>
  <c r="U129" i="1" s="1"/>
  <c r="M129" i="1"/>
  <c r="E94" i="1"/>
  <c r="H93" i="1"/>
  <c r="E64" i="1"/>
  <c r="H63" i="1"/>
  <c r="T129" i="1"/>
  <c r="Z98" i="1"/>
  <c r="AA98" i="1"/>
  <c r="Y98" i="1" s="1"/>
  <c r="AG128" i="1"/>
  <c r="AH128" i="1" s="1"/>
  <c r="N129" i="1"/>
  <c r="F129" i="1"/>
  <c r="D130" i="1"/>
  <c r="G129" i="1"/>
  <c r="C130" i="1"/>
  <c r="A130" i="1"/>
  <c r="W131" i="1"/>
  <c r="Q55" i="1"/>
  <c r="R55" i="1" s="1"/>
  <c r="I57" i="1"/>
  <c r="J56" i="1"/>
  <c r="K56" i="1" s="1"/>
  <c r="O129" i="1"/>
  <c r="P128" i="1"/>
  <c r="E95" i="1" l="1"/>
  <c r="H94" i="1"/>
  <c r="T130" i="1"/>
  <c r="E65" i="1"/>
  <c r="H64" i="1"/>
  <c r="L130" i="1"/>
  <c r="U130" i="1" s="1"/>
  <c r="M130" i="1"/>
  <c r="N130" i="1" s="1"/>
  <c r="E126" i="1"/>
  <c r="H125" i="1"/>
  <c r="Z99" i="1"/>
  <c r="AA99" i="1"/>
  <c r="Y99" i="1" s="1"/>
  <c r="AC98" i="1"/>
  <c r="B55" i="1"/>
  <c r="W132" i="1"/>
  <c r="C131" i="1"/>
  <c r="F130" i="1"/>
  <c r="G130" i="1"/>
  <c r="D131" i="1"/>
  <c r="A131" i="1"/>
  <c r="AG129" i="1"/>
  <c r="AH129" i="1" s="1"/>
  <c r="Q56" i="1"/>
  <c r="R56" i="1" s="1"/>
  <c r="P129" i="1"/>
  <c r="O130" i="1"/>
  <c r="I58" i="1"/>
  <c r="J57" i="1"/>
  <c r="K57" i="1" s="1"/>
  <c r="T131" i="1" l="1"/>
  <c r="L131" i="1"/>
  <c r="M131" i="1"/>
  <c r="E66" i="1"/>
  <c r="H65" i="1"/>
  <c r="T132" i="1"/>
  <c r="E127" i="1"/>
  <c r="H126" i="1"/>
  <c r="E96" i="1"/>
  <c r="H95" i="1"/>
  <c r="AA100" i="1"/>
  <c r="Y100" i="1" s="1"/>
  <c r="Z100" i="1"/>
  <c r="AC99" i="1"/>
  <c r="B56" i="1"/>
  <c r="Q57" i="1"/>
  <c r="R57" i="1" s="1"/>
  <c r="AG130" i="1"/>
  <c r="AH130" i="1" s="1"/>
  <c r="I59" i="1"/>
  <c r="J58" i="1"/>
  <c r="K58" i="1" s="1"/>
  <c r="P130" i="1"/>
  <c r="O131" i="1"/>
  <c r="A132" i="1"/>
  <c r="N131" i="1"/>
  <c r="D132" i="1"/>
  <c r="G131" i="1"/>
  <c r="F131" i="1"/>
  <c r="U131" i="1"/>
  <c r="C132" i="1"/>
  <c r="W133" i="1"/>
  <c r="E128" i="1" l="1"/>
  <c r="H127" i="1"/>
  <c r="L132" i="1"/>
  <c r="M132" i="1"/>
  <c r="E133" i="1"/>
  <c r="E67" i="1"/>
  <c r="H66" i="1"/>
  <c r="E97" i="1"/>
  <c r="H96" i="1"/>
  <c r="AC100" i="1"/>
  <c r="Z101" i="1"/>
  <c r="AA101" i="1"/>
  <c r="Y101" i="1" s="1"/>
  <c r="O132" i="1"/>
  <c r="P131" i="1"/>
  <c r="Q58" i="1"/>
  <c r="R58" i="1" s="1"/>
  <c r="I60" i="1"/>
  <c r="J59" i="1"/>
  <c r="K59" i="1" s="1"/>
  <c r="Q59" i="1" s="1"/>
  <c r="AG131" i="1"/>
  <c r="AH131" i="1" s="1"/>
  <c r="W134" i="1"/>
  <c r="B57" i="1"/>
  <c r="C133" i="1"/>
  <c r="F132" i="1"/>
  <c r="G132" i="1"/>
  <c r="A133" i="1"/>
  <c r="E134" i="1" l="1"/>
  <c r="E129" i="1"/>
  <c r="H128" i="1"/>
  <c r="D133" i="1"/>
  <c r="D134" i="1" s="1"/>
  <c r="L133" i="1"/>
  <c r="U133" i="1" s="1"/>
  <c r="T133" i="1"/>
  <c r="T134" i="1" s="1"/>
  <c r="M133" i="1"/>
  <c r="N133" i="1" s="1"/>
  <c r="E68" i="1"/>
  <c r="H67" i="1"/>
  <c r="E98" i="1"/>
  <c r="H97" i="1"/>
  <c r="AC101" i="1"/>
  <c r="AA102" i="1"/>
  <c r="Y102" i="1" s="1"/>
  <c r="Z102" i="1"/>
  <c r="I61" i="1"/>
  <c r="J60" i="1"/>
  <c r="K60" i="1" s="1"/>
  <c r="AG132" i="1"/>
  <c r="AH132" i="1" s="1"/>
  <c r="B58" i="1"/>
  <c r="O133" i="1"/>
  <c r="P132" i="1"/>
  <c r="G133" i="1"/>
  <c r="A134" i="1"/>
  <c r="C134" i="1"/>
  <c r="F133" i="1"/>
  <c r="W135" i="1"/>
  <c r="B59" i="1"/>
  <c r="R59" i="1"/>
  <c r="E99" i="1" l="1"/>
  <c r="H98" i="1"/>
  <c r="E69" i="1"/>
  <c r="H68" i="1"/>
  <c r="L134" i="1"/>
  <c r="U134" i="1" s="1"/>
  <c r="M134" i="1"/>
  <c r="N134" i="1" s="1"/>
  <c r="E130" i="1"/>
  <c r="H129" i="1"/>
  <c r="E135" i="1"/>
  <c r="AC102" i="1"/>
  <c r="Z103" i="1"/>
  <c r="AA103" i="1"/>
  <c r="Y103" i="1" s="1"/>
  <c r="H133" i="1"/>
  <c r="AG133" i="1"/>
  <c r="AH133" i="1" s="1"/>
  <c r="P133" i="1"/>
  <c r="O134" i="1"/>
  <c r="Q60" i="1"/>
  <c r="R60" i="1" s="1"/>
  <c r="F134" i="1"/>
  <c r="C135" i="1"/>
  <c r="G134" i="1"/>
  <c r="D135" i="1"/>
  <c r="A135" i="1"/>
  <c r="I62" i="1"/>
  <c r="J61" i="1"/>
  <c r="K61" i="1" s="1"/>
  <c r="W136" i="1"/>
  <c r="E136" i="1" l="1"/>
  <c r="E70" i="1"/>
  <c r="H69" i="1"/>
  <c r="E100" i="1"/>
  <c r="H99" i="1"/>
  <c r="L135" i="1"/>
  <c r="U135" i="1" s="1"/>
  <c r="M135" i="1"/>
  <c r="N135" i="1" s="1"/>
  <c r="E131" i="1"/>
  <c r="H130" i="1"/>
  <c r="T135" i="1"/>
  <c r="AC103" i="1"/>
  <c r="Z104" i="1"/>
  <c r="AA104" i="1"/>
  <c r="Y104" i="1" s="1"/>
  <c r="H134" i="1"/>
  <c r="B60" i="1"/>
  <c r="G135" i="1"/>
  <c r="F135" i="1"/>
  <c r="A136" i="1"/>
  <c r="E137" i="1" s="1"/>
  <c r="C136" i="1"/>
  <c r="D136" i="1"/>
  <c r="O135" i="1"/>
  <c r="P134" i="1"/>
  <c r="Q61" i="1"/>
  <c r="R61" i="1" s="1"/>
  <c r="I63" i="1"/>
  <c r="J62" i="1"/>
  <c r="K62" i="1" s="1"/>
  <c r="AG134" i="1"/>
  <c r="AH134" i="1" s="1"/>
  <c r="W137" i="1"/>
  <c r="E101" i="1" l="1"/>
  <c r="H100" i="1"/>
  <c r="M136" i="1"/>
  <c r="N136" i="1" s="1"/>
  <c r="L136" i="1"/>
  <c r="U136" i="1" s="1"/>
  <c r="T136" i="1"/>
  <c r="E71" i="1"/>
  <c r="H71" i="1" s="1"/>
  <c r="H70" i="1"/>
  <c r="E132" i="1"/>
  <c r="H132" i="1" s="1"/>
  <c r="H131" i="1"/>
  <c r="AC104" i="1"/>
  <c r="AA105" i="1"/>
  <c r="Y105" i="1" s="1"/>
  <c r="Z105" i="1"/>
  <c r="H135" i="1"/>
  <c r="G136" i="1"/>
  <c r="C137" i="1"/>
  <c r="F136" i="1"/>
  <c r="D137" i="1"/>
  <c r="A137" i="1"/>
  <c r="I64" i="1"/>
  <c r="J63" i="1"/>
  <c r="K63" i="1" s="1"/>
  <c r="Q63" i="1" s="1"/>
  <c r="O136" i="1"/>
  <c r="P135" i="1"/>
  <c r="Q62" i="1"/>
  <c r="R62" i="1" s="1"/>
  <c r="B61" i="1"/>
  <c r="W138" i="1"/>
  <c r="AG135" i="1"/>
  <c r="AH135" i="1" s="1"/>
  <c r="L137" i="1" l="1"/>
  <c r="U137" i="1" s="1"/>
  <c r="M137" i="1"/>
  <c r="N137" i="1" s="1"/>
  <c r="T137" i="1"/>
  <c r="E138" i="1"/>
  <c r="E102" i="1"/>
  <c r="H102" i="1" s="1"/>
  <c r="H101" i="1"/>
  <c r="AC105" i="1"/>
  <c r="AA106" i="1"/>
  <c r="Y106" i="1" s="1"/>
  <c r="Z106" i="1"/>
  <c r="H136" i="1"/>
  <c r="B62" i="1"/>
  <c r="F137" i="1"/>
  <c r="G137" i="1"/>
  <c r="C138" i="1"/>
  <c r="A138" i="1"/>
  <c r="D138" i="1"/>
  <c r="W139" i="1"/>
  <c r="O137" i="1"/>
  <c r="P136" i="1"/>
  <c r="AG136" i="1"/>
  <c r="AH136" i="1" s="1"/>
  <c r="B63" i="1"/>
  <c r="R63" i="1"/>
  <c r="I65" i="1"/>
  <c r="J64" i="1"/>
  <c r="K64" i="1" s="1"/>
  <c r="E139" i="1" l="1"/>
  <c r="T138" i="1"/>
  <c r="L138" i="1"/>
  <c r="U138" i="1" s="1"/>
  <c r="M138" i="1"/>
  <c r="N138" i="1" s="1"/>
  <c r="AC106" i="1"/>
  <c r="AA107" i="1"/>
  <c r="Y107" i="1" s="1"/>
  <c r="Z107" i="1"/>
  <c r="H137" i="1"/>
  <c r="F138" i="1"/>
  <c r="D139" i="1"/>
  <c r="C139" i="1"/>
  <c r="A139" i="1"/>
  <c r="G138" i="1"/>
  <c r="W140" i="1"/>
  <c r="I66" i="1"/>
  <c r="J65" i="1"/>
  <c r="K65" i="1" s="1"/>
  <c r="P137" i="1"/>
  <c r="O138" i="1"/>
  <c r="Q64" i="1"/>
  <c r="R64" i="1" s="1"/>
  <c r="AG137" i="1"/>
  <c r="AH137" i="1" s="1"/>
  <c r="L139" i="1" l="1"/>
  <c r="U139" i="1" s="1"/>
  <c r="M139" i="1"/>
  <c r="N139" i="1" s="1"/>
  <c r="T139" i="1"/>
  <c r="E140" i="1"/>
  <c r="E141" i="1" s="1"/>
  <c r="Z108" i="1"/>
  <c r="AA108" i="1"/>
  <c r="Y108" i="1" s="1"/>
  <c r="AC107" i="1"/>
  <c r="H138" i="1"/>
  <c r="B64" i="1"/>
  <c r="Q65" i="1"/>
  <c r="R65" i="1" s="1"/>
  <c r="I67" i="1"/>
  <c r="J66" i="1"/>
  <c r="K66" i="1" s="1"/>
  <c r="D140" i="1"/>
  <c r="F139" i="1"/>
  <c r="A140" i="1"/>
  <c r="C140" i="1"/>
  <c r="G139" i="1"/>
  <c r="AG138" i="1"/>
  <c r="AH138" i="1" s="1"/>
  <c r="W141" i="1"/>
  <c r="P138" i="1"/>
  <c r="O139" i="1"/>
  <c r="T140" i="1" l="1"/>
  <c r="M140" i="1"/>
  <c r="L140" i="1"/>
  <c r="E142" i="1"/>
  <c r="AC108" i="1"/>
  <c r="Z109" i="1"/>
  <c r="AA109" i="1"/>
  <c r="Y109" i="1" s="1"/>
  <c r="H139" i="1"/>
  <c r="I68" i="1"/>
  <c r="J67" i="1"/>
  <c r="K67" i="1" s="1"/>
  <c r="W142" i="1"/>
  <c r="N140" i="1"/>
  <c r="D141" i="1"/>
  <c r="U140" i="1"/>
  <c r="C141" i="1"/>
  <c r="G140" i="1"/>
  <c r="A141" i="1"/>
  <c r="T141" i="1" s="1"/>
  <c r="F140" i="1"/>
  <c r="AG139" i="1"/>
  <c r="AH139" i="1" s="1"/>
  <c r="B65" i="1"/>
  <c r="O140" i="1"/>
  <c r="P139" i="1"/>
  <c r="Q66" i="1"/>
  <c r="R66" i="1" s="1"/>
  <c r="L141" i="1" l="1"/>
  <c r="U141" i="1" s="1"/>
  <c r="M141" i="1"/>
  <c r="N141" i="1" s="1"/>
  <c r="AC109" i="1"/>
  <c r="AA110" i="1"/>
  <c r="Y110" i="1" s="1"/>
  <c r="Z110" i="1"/>
  <c r="H140" i="1"/>
  <c r="AG140" i="1"/>
  <c r="AH140" i="1" s="1"/>
  <c r="Q67" i="1"/>
  <c r="R67" i="1" s="1"/>
  <c r="B66" i="1"/>
  <c r="I69" i="1"/>
  <c r="J68" i="1"/>
  <c r="K68" i="1" s="1"/>
  <c r="P140" i="1"/>
  <c r="O141" i="1"/>
  <c r="G141" i="1"/>
  <c r="C142" i="1"/>
  <c r="A142" i="1"/>
  <c r="F141" i="1"/>
  <c r="D142" i="1"/>
  <c r="W143" i="1"/>
  <c r="AC110" i="1" l="1"/>
  <c r="L142" i="1"/>
  <c r="M142" i="1"/>
  <c r="N142" i="1" s="1"/>
  <c r="T142" i="1"/>
  <c r="T143" i="1" s="1"/>
  <c r="E143" i="1"/>
  <c r="E144" i="1" s="1"/>
  <c r="Z111" i="1"/>
  <c r="AA111" i="1"/>
  <c r="Y111" i="1" s="1"/>
  <c r="H141" i="1"/>
  <c r="AG141" i="1"/>
  <c r="AH141" i="1" s="1"/>
  <c r="A143" i="1"/>
  <c r="U142" i="1"/>
  <c r="G142" i="1"/>
  <c r="D143" i="1"/>
  <c r="C143" i="1"/>
  <c r="F142" i="1"/>
  <c r="Q68" i="1"/>
  <c r="R68" i="1" s="1"/>
  <c r="W144" i="1"/>
  <c r="I70" i="1"/>
  <c r="J69" i="1"/>
  <c r="K69" i="1" s="1"/>
  <c r="Q69" i="1" s="1"/>
  <c r="B67" i="1"/>
  <c r="O142" i="1"/>
  <c r="P141" i="1"/>
  <c r="L143" i="1" l="1"/>
  <c r="M143" i="1"/>
  <c r="N143" i="1" s="1"/>
  <c r="AC111" i="1"/>
  <c r="Z112" i="1"/>
  <c r="AA112" i="1"/>
  <c r="Y112" i="1" s="1"/>
  <c r="H142" i="1"/>
  <c r="B68" i="1"/>
  <c r="D144" i="1"/>
  <c r="F143" i="1"/>
  <c r="U143" i="1"/>
  <c r="C144" i="1"/>
  <c r="A144" i="1"/>
  <c r="G143" i="1"/>
  <c r="AG142" i="1"/>
  <c r="AH142" i="1" s="1"/>
  <c r="B69" i="1"/>
  <c r="R69" i="1"/>
  <c r="P142" i="1"/>
  <c r="O143" i="1"/>
  <c r="W145" i="1"/>
  <c r="I71" i="1"/>
  <c r="J71" i="1" s="1"/>
  <c r="J70" i="1"/>
  <c r="K70" i="1" s="1"/>
  <c r="M144" i="1" l="1"/>
  <c r="L144" i="1"/>
  <c r="E145" i="1"/>
  <c r="T144" i="1"/>
  <c r="T145" i="1" s="1"/>
  <c r="AC112" i="1"/>
  <c r="Z113" i="1"/>
  <c r="AA113" i="1"/>
  <c r="Y113" i="1" s="1"/>
  <c r="H143" i="1"/>
  <c r="AG143" i="1"/>
  <c r="AH143" i="1" s="1"/>
  <c r="W146" i="1"/>
  <c r="Q70" i="1"/>
  <c r="R70" i="1" s="1"/>
  <c r="K71" i="1"/>
  <c r="I72" i="1"/>
  <c r="O144" i="1"/>
  <c r="P143" i="1"/>
  <c r="C145" i="1"/>
  <c r="F144" i="1"/>
  <c r="U144" i="1"/>
  <c r="A145" i="1"/>
  <c r="G144" i="1"/>
  <c r="D145" i="1"/>
  <c r="N144" i="1"/>
  <c r="E146" i="1" l="1"/>
  <c r="L145" i="1"/>
  <c r="M145" i="1"/>
  <c r="N145" i="1" s="1"/>
  <c r="Z114" i="1"/>
  <c r="AA114" i="1"/>
  <c r="Y114" i="1" s="1"/>
  <c r="AC113" i="1"/>
  <c r="H144" i="1"/>
  <c r="B70" i="1"/>
  <c r="I73" i="1"/>
  <c r="J72" i="1"/>
  <c r="K72" i="1" s="1"/>
  <c r="F145" i="1"/>
  <c r="D146" i="1"/>
  <c r="U145" i="1"/>
  <c r="A146" i="1"/>
  <c r="E147" i="1" s="1"/>
  <c r="G145" i="1"/>
  <c r="C146" i="1"/>
  <c r="Q71" i="1"/>
  <c r="B71" i="1" s="1"/>
  <c r="N71" i="1"/>
  <c r="AG144" i="1"/>
  <c r="AH144" i="1" s="1"/>
  <c r="W147" i="1"/>
  <c r="O145" i="1"/>
  <c r="P144" i="1"/>
  <c r="L146" i="1" l="1"/>
  <c r="U146" i="1" s="1"/>
  <c r="M146" i="1"/>
  <c r="N146" i="1" s="1"/>
  <c r="T146" i="1"/>
  <c r="Z115" i="1"/>
  <c r="AA115" i="1"/>
  <c r="Y115" i="1" s="1"/>
  <c r="AC114" i="1"/>
  <c r="H145" i="1"/>
  <c r="R71" i="1"/>
  <c r="O146" i="1"/>
  <c r="P145" i="1"/>
  <c r="A147" i="1"/>
  <c r="G146" i="1"/>
  <c r="D147" i="1"/>
  <c r="F146" i="1"/>
  <c r="C147" i="1"/>
  <c r="Q72" i="1"/>
  <c r="R72" i="1" s="1"/>
  <c r="U71" i="1"/>
  <c r="I74" i="1"/>
  <c r="J73" i="1"/>
  <c r="K73" i="1" s="1"/>
  <c r="W148" i="1"/>
  <c r="W149" i="1" s="1"/>
  <c r="AG145" i="1"/>
  <c r="AH145" i="1" s="1"/>
  <c r="T147" i="1" l="1"/>
  <c r="L147" i="1"/>
  <c r="M147" i="1"/>
  <c r="N147" i="1" s="1"/>
  <c r="E148" i="1"/>
  <c r="W150" i="1"/>
  <c r="AD149" i="1"/>
  <c r="AC115" i="1"/>
  <c r="AA116" i="1"/>
  <c r="Y116" i="1" s="1"/>
  <c r="Z116" i="1"/>
  <c r="H146" i="1"/>
  <c r="F147" i="1"/>
  <c r="D148" i="1"/>
  <c r="A148" i="1"/>
  <c r="C148" i="1"/>
  <c r="U147" i="1"/>
  <c r="G147" i="1"/>
  <c r="Q73" i="1"/>
  <c r="R73" i="1" s="1"/>
  <c r="O147" i="1"/>
  <c r="P146" i="1"/>
  <c r="I75" i="1"/>
  <c r="J74" i="1"/>
  <c r="K74" i="1" s="1"/>
  <c r="AG146" i="1"/>
  <c r="AH146" i="1" s="1"/>
  <c r="B72" i="1"/>
  <c r="L148" i="1" l="1"/>
  <c r="M148" i="1"/>
  <c r="E149" i="1"/>
  <c r="T148" i="1"/>
  <c r="AC116" i="1"/>
  <c r="W151" i="1"/>
  <c r="AD150" i="1"/>
  <c r="Z117" i="1"/>
  <c r="AA117" i="1"/>
  <c r="Y117" i="1" s="1"/>
  <c r="H147" i="1"/>
  <c r="O148" i="1"/>
  <c r="P147" i="1"/>
  <c r="B73" i="1"/>
  <c r="G148" i="1"/>
  <c r="U148" i="1"/>
  <c r="D149" i="1"/>
  <c r="F148" i="1"/>
  <c r="C149" i="1"/>
  <c r="N148" i="1"/>
  <c r="A149" i="1"/>
  <c r="Q74" i="1"/>
  <c r="R74" i="1" s="1"/>
  <c r="I76" i="1"/>
  <c r="J75" i="1"/>
  <c r="K75" i="1" s="1"/>
  <c r="AG147" i="1"/>
  <c r="AH147" i="1" s="1"/>
  <c r="L149" i="1" l="1"/>
  <c r="M149" i="1"/>
  <c r="T149" i="1"/>
  <c r="E150" i="1"/>
  <c r="AG148" i="1"/>
  <c r="AH148" i="1" s="1"/>
  <c r="W152" i="1"/>
  <c r="AD151" i="1"/>
  <c r="AC117" i="1"/>
  <c r="Z118" i="1"/>
  <c r="AA118" i="1"/>
  <c r="Y118" i="1" s="1"/>
  <c r="H148" i="1"/>
  <c r="Q75" i="1"/>
  <c r="R75" i="1" s="1"/>
  <c r="G149" i="1"/>
  <c r="N149" i="1"/>
  <c r="U149" i="1"/>
  <c r="C150" i="1"/>
  <c r="D150" i="1"/>
  <c r="F149" i="1"/>
  <c r="A150" i="1"/>
  <c r="O149" i="1"/>
  <c r="P148" i="1"/>
  <c r="I77" i="1"/>
  <c r="J76" i="1"/>
  <c r="K76" i="1" s="1"/>
  <c r="Q76" i="1" s="1"/>
  <c r="B74" i="1"/>
  <c r="E151" i="1" l="1"/>
  <c r="L150" i="1"/>
  <c r="M150" i="1"/>
  <c r="N150" i="1" s="1"/>
  <c r="T150" i="1"/>
  <c r="T151" i="1" s="1"/>
  <c r="W153" i="1"/>
  <c r="AD152" i="1"/>
  <c r="AG149" i="1"/>
  <c r="AH149" i="1" s="1"/>
  <c r="AC118" i="1"/>
  <c r="Z119" i="1"/>
  <c r="AA119" i="1"/>
  <c r="Y119" i="1" s="1"/>
  <c r="H149" i="1"/>
  <c r="P149" i="1"/>
  <c r="O150" i="1"/>
  <c r="F150" i="1"/>
  <c r="D151" i="1"/>
  <c r="C151" i="1"/>
  <c r="A151" i="1"/>
  <c r="G150" i="1"/>
  <c r="U150" i="1"/>
  <c r="B75" i="1"/>
  <c r="B76" i="1"/>
  <c r="R76" i="1"/>
  <c r="I78" i="1"/>
  <c r="J77" i="1"/>
  <c r="K77" i="1" s="1"/>
  <c r="L151" i="1" l="1"/>
  <c r="M151" i="1"/>
  <c r="N151" i="1" s="1"/>
  <c r="E152" i="1"/>
  <c r="AG150" i="1"/>
  <c r="AH150" i="1" s="1"/>
  <c r="W154" i="1"/>
  <c r="AD153" i="1"/>
  <c r="AC119" i="1"/>
  <c r="Z120" i="1"/>
  <c r="AA120" i="1"/>
  <c r="Y120" i="1" s="1"/>
  <c r="H150" i="1"/>
  <c r="I79" i="1"/>
  <c r="J78" i="1"/>
  <c r="K78" i="1" s="1"/>
  <c r="Q78" i="1" s="1"/>
  <c r="P150" i="1"/>
  <c r="O151" i="1"/>
  <c r="G151" i="1"/>
  <c r="F151" i="1"/>
  <c r="C152" i="1"/>
  <c r="A152" i="1"/>
  <c r="D152" i="1"/>
  <c r="U151" i="1"/>
  <c r="Q77" i="1"/>
  <c r="R77" i="1" s="1"/>
  <c r="L152" i="1" l="1"/>
  <c r="M152" i="1"/>
  <c r="E153" i="1"/>
  <c r="E154" i="1" s="1"/>
  <c r="T152" i="1"/>
  <c r="T153" i="1" s="1"/>
  <c r="W155" i="1"/>
  <c r="AD154" i="1"/>
  <c r="AG151" i="1"/>
  <c r="AH151" i="1" s="1"/>
  <c r="AA121" i="1"/>
  <c r="Y121" i="1" s="1"/>
  <c r="Z121" i="1"/>
  <c r="AC120" i="1"/>
  <c r="H151" i="1"/>
  <c r="B78" i="1"/>
  <c r="R78" i="1"/>
  <c r="I80" i="1"/>
  <c r="J79" i="1"/>
  <c r="K79" i="1" s="1"/>
  <c r="Q79" i="1" s="1"/>
  <c r="B77" i="1"/>
  <c r="A153" i="1"/>
  <c r="G152" i="1"/>
  <c r="N152" i="1"/>
  <c r="U152" i="1"/>
  <c r="C153" i="1"/>
  <c r="D153" i="1"/>
  <c r="F152" i="1"/>
  <c r="O152" i="1"/>
  <c r="P151" i="1"/>
  <c r="L153" i="1" l="1"/>
  <c r="M153" i="1"/>
  <c r="N153" i="1" s="1"/>
  <c r="AG152" i="1"/>
  <c r="AH152" i="1" s="1"/>
  <c r="W156" i="1"/>
  <c r="AD155" i="1"/>
  <c r="AC121" i="1"/>
  <c r="Z122" i="1"/>
  <c r="AA122" i="1"/>
  <c r="Y122" i="1" s="1"/>
  <c r="H152" i="1"/>
  <c r="B79" i="1"/>
  <c r="R79" i="1"/>
  <c r="I81" i="1"/>
  <c r="J80" i="1"/>
  <c r="K80" i="1" s="1"/>
  <c r="O153" i="1"/>
  <c r="P152" i="1"/>
  <c r="F153" i="1"/>
  <c r="A154" i="1"/>
  <c r="G153" i="1"/>
  <c r="U153" i="1"/>
  <c r="C154" i="1"/>
  <c r="D154" i="1"/>
  <c r="L154" i="1" l="1"/>
  <c r="M154" i="1"/>
  <c r="N154" i="1" s="1"/>
  <c r="E155" i="1"/>
  <c r="T154" i="1"/>
  <c r="W157" i="1"/>
  <c r="AD156" i="1"/>
  <c r="AG153" i="1"/>
  <c r="AH153" i="1" s="1"/>
  <c r="AC122" i="1"/>
  <c r="AA123" i="1"/>
  <c r="Y123" i="1" s="1"/>
  <c r="Z123" i="1"/>
  <c r="AC123" i="1" s="1"/>
  <c r="H153" i="1"/>
  <c r="P153" i="1"/>
  <c r="O154" i="1"/>
  <c r="Q80" i="1"/>
  <c r="R80" i="1" s="1"/>
  <c r="I82" i="1"/>
  <c r="J81" i="1"/>
  <c r="K81" i="1" s="1"/>
  <c r="C155" i="1"/>
  <c r="A155" i="1"/>
  <c r="G154" i="1"/>
  <c r="F154" i="1"/>
  <c r="U154" i="1"/>
  <c r="D155" i="1"/>
  <c r="E156" i="1" l="1"/>
  <c r="L155" i="1"/>
  <c r="M155" i="1"/>
  <c r="N155" i="1" s="1"/>
  <c r="T155" i="1"/>
  <c r="AG154" i="1"/>
  <c r="AH154" i="1" s="1"/>
  <c r="W158" i="1"/>
  <c r="AD157" i="1"/>
  <c r="AA124" i="1"/>
  <c r="Y124" i="1" s="1"/>
  <c r="Z124" i="1"/>
  <c r="H154" i="1"/>
  <c r="B80" i="1"/>
  <c r="G155" i="1"/>
  <c r="D156" i="1"/>
  <c r="C156" i="1"/>
  <c r="F155" i="1"/>
  <c r="A156" i="1"/>
  <c r="U155" i="1"/>
  <c r="O155" i="1"/>
  <c r="P154" i="1"/>
  <c r="Q81" i="1"/>
  <c r="R81" i="1" s="1"/>
  <c r="I83" i="1"/>
  <c r="J82" i="1"/>
  <c r="K82" i="1" s="1"/>
  <c r="AC124" i="1" l="1"/>
  <c r="L156" i="1"/>
  <c r="M156" i="1"/>
  <c r="N156" i="1" s="1"/>
  <c r="T156" i="1"/>
  <c r="E157" i="1"/>
  <c r="W159" i="1"/>
  <c r="AD158" i="1"/>
  <c r="AG155" i="1"/>
  <c r="AH155" i="1" s="1"/>
  <c r="AA125" i="1"/>
  <c r="Y125" i="1" s="1"/>
  <c r="Z125" i="1"/>
  <c r="AC125" i="1" s="1"/>
  <c r="H155" i="1"/>
  <c r="O156" i="1"/>
  <c r="P155" i="1"/>
  <c r="B81" i="1"/>
  <c r="Q82" i="1"/>
  <c r="R82" i="1" s="1"/>
  <c r="I84" i="1"/>
  <c r="J83" i="1"/>
  <c r="K83" i="1" s="1"/>
  <c r="D157" i="1"/>
  <c r="F156" i="1"/>
  <c r="U156" i="1"/>
  <c r="A157" i="1"/>
  <c r="C157" i="1"/>
  <c r="G156" i="1"/>
  <c r="E158" i="1" l="1"/>
  <c r="T157" i="1"/>
  <c r="L157" i="1"/>
  <c r="M157" i="1"/>
  <c r="N157" i="1" s="1"/>
  <c r="AG156" i="1"/>
  <c r="AH156" i="1" s="1"/>
  <c r="W160" i="1"/>
  <c r="AD159" i="1"/>
  <c r="Z126" i="1"/>
  <c r="AA126" i="1"/>
  <c r="Y126" i="1" s="1"/>
  <c r="H156" i="1"/>
  <c r="B82" i="1"/>
  <c r="Q83" i="1"/>
  <c r="R83" i="1" s="1"/>
  <c r="D158" i="1"/>
  <c r="F157" i="1"/>
  <c r="U157" i="1"/>
  <c r="A158" i="1"/>
  <c r="G157" i="1"/>
  <c r="C158" i="1"/>
  <c r="O157" i="1"/>
  <c r="P156" i="1"/>
  <c r="I85" i="1"/>
  <c r="J84" i="1"/>
  <c r="K84" i="1" s="1"/>
  <c r="L158" i="1" l="1"/>
  <c r="U158" i="1" s="1"/>
  <c r="M158" i="1"/>
  <c r="T158" i="1"/>
  <c r="E159" i="1"/>
  <c r="W161" i="1"/>
  <c r="AD160" i="1"/>
  <c r="AG157" i="1"/>
  <c r="AH157" i="1" s="1"/>
  <c r="AC126" i="1"/>
  <c r="Z127" i="1"/>
  <c r="AA127" i="1"/>
  <c r="Y127" i="1" s="1"/>
  <c r="H157" i="1"/>
  <c r="B83" i="1"/>
  <c r="I86" i="1"/>
  <c r="J85" i="1"/>
  <c r="K85" i="1" s="1"/>
  <c r="N158" i="1"/>
  <c r="C159" i="1"/>
  <c r="A159" i="1"/>
  <c r="D159" i="1"/>
  <c r="G158" i="1"/>
  <c r="F158" i="1"/>
  <c r="Q84" i="1"/>
  <c r="R84" i="1" s="1"/>
  <c r="O158" i="1"/>
  <c r="P157" i="1"/>
  <c r="L159" i="1" l="1"/>
  <c r="M159" i="1"/>
  <c r="E160" i="1"/>
  <c r="T159" i="1"/>
  <c r="T160" i="1" s="1"/>
  <c r="AG158" i="1"/>
  <c r="AH158" i="1" s="1"/>
  <c r="W162" i="1"/>
  <c r="AD161" i="1"/>
  <c r="Z128" i="1"/>
  <c r="AA128" i="1"/>
  <c r="Y128" i="1" s="1"/>
  <c r="AC127" i="1"/>
  <c r="H158" i="1"/>
  <c r="B84" i="1"/>
  <c r="Q85" i="1"/>
  <c r="R85" i="1" s="1"/>
  <c r="I87" i="1"/>
  <c r="J86" i="1"/>
  <c r="K86" i="1" s="1"/>
  <c r="O159" i="1"/>
  <c r="P158" i="1"/>
  <c r="C160" i="1"/>
  <c r="A160" i="1"/>
  <c r="D160" i="1"/>
  <c r="F159" i="1"/>
  <c r="N159" i="1"/>
  <c r="U159" i="1"/>
  <c r="G159" i="1"/>
  <c r="E161" i="1" l="1"/>
  <c r="M160" i="1"/>
  <c r="N160" i="1" s="1"/>
  <c r="L160" i="1"/>
  <c r="W163" i="1"/>
  <c r="AD162" i="1"/>
  <c r="AG159" i="1"/>
  <c r="AH159" i="1" s="1"/>
  <c r="AA129" i="1"/>
  <c r="Z129" i="1"/>
  <c r="AC128" i="1"/>
  <c r="H159" i="1"/>
  <c r="O160" i="1"/>
  <c r="P159" i="1"/>
  <c r="Q86" i="1"/>
  <c r="R86" i="1" s="1"/>
  <c r="A161" i="1"/>
  <c r="G160" i="1"/>
  <c r="U160" i="1"/>
  <c r="D161" i="1"/>
  <c r="F160" i="1"/>
  <c r="C161" i="1"/>
  <c r="B85" i="1"/>
  <c r="I88" i="1"/>
  <c r="J87" i="1"/>
  <c r="K87" i="1" s="1"/>
  <c r="L161" i="1" l="1"/>
  <c r="M161" i="1"/>
  <c r="N161" i="1" s="1"/>
  <c r="T161" i="1"/>
  <c r="E162" i="1"/>
  <c r="AG160" i="1"/>
  <c r="AH160" i="1" s="1"/>
  <c r="W164" i="1"/>
  <c r="AD163" i="1"/>
  <c r="AC129" i="1"/>
  <c r="Y129" i="1"/>
  <c r="AA130" i="1" s="1"/>
  <c r="Y130" i="1" s="1"/>
  <c r="H160" i="1"/>
  <c r="B86" i="1"/>
  <c r="O161" i="1"/>
  <c r="P160" i="1"/>
  <c r="Q87" i="1"/>
  <c r="R87" i="1" s="1"/>
  <c r="D162" i="1"/>
  <c r="C162" i="1"/>
  <c r="F161" i="1"/>
  <c r="A162" i="1"/>
  <c r="G161" i="1"/>
  <c r="U161" i="1"/>
  <c r="I89" i="1"/>
  <c r="J88" i="1"/>
  <c r="K88" i="1" s="1"/>
  <c r="M162" i="1" l="1"/>
  <c r="N162" i="1" s="1"/>
  <c r="L162" i="1"/>
  <c r="T162" i="1"/>
  <c r="E163" i="1"/>
  <c r="W165" i="1"/>
  <c r="AD164" i="1"/>
  <c r="AG161" i="1"/>
  <c r="AH161" i="1" s="1"/>
  <c r="Z130" i="1"/>
  <c r="AC130" i="1" s="1"/>
  <c r="AA131" i="1"/>
  <c r="Y131" i="1" s="1"/>
  <c r="Z131" i="1"/>
  <c r="H161" i="1"/>
  <c r="B87" i="1"/>
  <c r="C163" i="1"/>
  <c r="D163" i="1"/>
  <c r="A163" i="1"/>
  <c r="G162" i="1"/>
  <c r="F162" i="1"/>
  <c r="U162" i="1"/>
  <c r="Q88" i="1"/>
  <c r="R88" i="1" s="1"/>
  <c r="I90" i="1"/>
  <c r="J89" i="1"/>
  <c r="K89" i="1" s="1"/>
  <c r="O162" i="1"/>
  <c r="P161" i="1"/>
  <c r="T163" i="1" l="1"/>
  <c r="AC131" i="1"/>
  <c r="L163" i="1"/>
  <c r="M163" i="1"/>
  <c r="E164" i="1"/>
  <c r="AG162" i="1"/>
  <c r="AH162" i="1" s="1"/>
  <c r="W166" i="1"/>
  <c r="AD165" i="1"/>
  <c r="Z132" i="1"/>
  <c r="AA132" i="1"/>
  <c r="Y132" i="1" s="1"/>
  <c r="H162" i="1"/>
  <c r="B88" i="1"/>
  <c r="F163" i="1"/>
  <c r="C164" i="1"/>
  <c r="A164" i="1"/>
  <c r="G163" i="1"/>
  <c r="Q89" i="1"/>
  <c r="R89" i="1" s="1"/>
  <c r="P162" i="1"/>
  <c r="O163" i="1"/>
  <c r="I91" i="1"/>
  <c r="J90" i="1"/>
  <c r="K90" i="1" s="1"/>
  <c r="E165" i="1" l="1"/>
  <c r="D164" i="1"/>
  <c r="L164" i="1"/>
  <c r="M164" i="1"/>
  <c r="T164" i="1"/>
  <c r="T165" i="1" s="1"/>
  <c r="W167" i="1"/>
  <c r="AD166" i="1"/>
  <c r="AG163" i="1"/>
  <c r="AH163" i="1" s="1"/>
  <c r="AC132" i="1"/>
  <c r="AA133" i="1"/>
  <c r="Y133" i="1" s="1"/>
  <c r="Z133" i="1"/>
  <c r="H163" i="1"/>
  <c r="Q90" i="1"/>
  <c r="R90" i="1" s="1"/>
  <c r="I92" i="1"/>
  <c r="J91" i="1"/>
  <c r="K91" i="1" s="1"/>
  <c r="O164" i="1"/>
  <c r="P163" i="1"/>
  <c r="B89" i="1"/>
  <c r="C165" i="1"/>
  <c r="A165" i="1"/>
  <c r="F164" i="1"/>
  <c r="U164" i="1"/>
  <c r="N164" i="1"/>
  <c r="D165" i="1"/>
  <c r="G164" i="1"/>
  <c r="AC133" i="1" l="1"/>
  <c r="L165" i="1"/>
  <c r="M165" i="1"/>
  <c r="E166" i="1"/>
  <c r="AG164" i="1"/>
  <c r="AH164" i="1" s="1"/>
  <c r="W168" i="1"/>
  <c r="AD167" i="1"/>
  <c r="Z134" i="1"/>
  <c r="AA134" i="1"/>
  <c r="Y134" i="1" s="1"/>
  <c r="H164" i="1"/>
  <c r="B90" i="1"/>
  <c r="G165" i="1"/>
  <c r="U165" i="1"/>
  <c r="N165" i="1"/>
  <c r="C166" i="1"/>
  <c r="D166" i="1"/>
  <c r="F165" i="1"/>
  <c r="A166" i="1"/>
  <c r="I93" i="1"/>
  <c r="J92" i="1"/>
  <c r="K92" i="1" s="1"/>
  <c r="Q91" i="1"/>
  <c r="R91" i="1" s="1"/>
  <c r="O165" i="1"/>
  <c r="P164" i="1"/>
  <c r="M166" i="1" l="1"/>
  <c r="L166" i="1"/>
  <c r="E167" i="1"/>
  <c r="T166" i="1"/>
  <c r="T167" i="1" s="1"/>
  <c r="W169" i="1"/>
  <c r="AD168" i="1"/>
  <c r="AG165" i="1"/>
  <c r="AH165" i="1" s="1"/>
  <c r="AC134" i="1"/>
  <c r="Z135" i="1"/>
  <c r="AA135" i="1"/>
  <c r="Y135" i="1" s="1"/>
  <c r="H165" i="1"/>
  <c r="B91" i="1"/>
  <c r="Q92" i="1"/>
  <c r="R92" i="1" s="1"/>
  <c r="P165" i="1"/>
  <c r="O166" i="1"/>
  <c r="C167" i="1"/>
  <c r="D167" i="1"/>
  <c r="F166" i="1"/>
  <c r="A167" i="1"/>
  <c r="G166" i="1"/>
  <c r="U166" i="1"/>
  <c r="N166" i="1"/>
  <c r="I94" i="1"/>
  <c r="J93" i="1"/>
  <c r="K93" i="1" s="1"/>
  <c r="E168" i="1" l="1"/>
  <c r="L167" i="1"/>
  <c r="U167" i="1" s="1"/>
  <c r="M167" i="1"/>
  <c r="N167" i="1" s="1"/>
  <c r="AG166" i="1"/>
  <c r="AH166" i="1" s="1"/>
  <c r="W170" i="1"/>
  <c r="AD169" i="1"/>
  <c r="Z136" i="1"/>
  <c r="AA136" i="1"/>
  <c r="Y136" i="1" s="1"/>
  <c r="AC135" i="1"/>
  <c r="H166" i="1"/>
  <c r="Q93" i="1"/>
  <c r="R93" i="1" s="1"/>
  <c r="I95" i="1"/>
  <c r="J94" i="1"/>
  <c r="K94" i="1" s="1"/>
  <c r="C168" i="1"/>
  <c r="F167" i="1"/>
  <c r="A168" i="1"/>
  <c r="G167" i="1"/>
  <c r="D168" i="1"/>
  <c r="B92" i="1"/>
  <c r="P166" i="1"/>
  <c r="O167" i="1"/>
  <c r="L168" i="1" l="1"/>
  <c r="M168" i="1"/>
  <c r="N168" i="1" s="1"/>
  <c r="E169" i="1"/>
  <c r="T168" i="1"/>
  <c r="T169" i="1" s="1"/>
  <c r="W171" i="1"/>
  <c r="AD170" i="1"/>
  <c r="AG167" i="1"/>
  <c r="AH167" i="1" s="1"/>
  <c r="AC136" i="1"/>
  <c r="AA137" i="1"/>
  <c r="Y137" i="1" s="1"/>
  <c r="Z137" i="1"/>
  <c r="H167" i="1"/>
  <c r="B93" i="1"/>
  <c r="Q94" i="1"/>
  <c r="R94" i="1" s="1"/>
  <c r="I96" i="1"/>
  <c r="J95" i="1"/>
  <c r="K95" i="1" s="1"/>
  <c r="D169" i="1"/>
  <c r="G168" i="1"/>
  <c r="C169" i="1"/>
  <c r="A169" i="1"/>
  <c r="F168" i="1"/>
  <c r="U168" i="1"/>
  <c r="O168" i="1"/>
  <c r="P167" i="1"/>
  <c r="E170" i="1" l="1"/>
  <c r="L169" i="1"/>
  <c r="M169" i="1"/>
  <c r="N169" i="1" s="1"/>
  <c r="AG168" i="1"/>
  <c r="AH168" i="1" s="1"/>
  <c r="W172" i="1"/>
  <c r="AD171" i="1"/>
  <c r="AC137" i="1"/>
  <c r="Z138" i="1"/>
  <c r="AA138" i="1"/>
  <c r="Y138" i="1" s="1"/>
  <c r="H168" i="1"/>
  <c r="B94" i="1"/>
  <c r="G169" i="1"/>
  <c r="U169" i="1"/>
  <c r="D170" i="1"/>
  <c r="F169" i="1"/>
  <c r="C170" i="1"/>
  <c r="A170" i="1"/>
  <c r="T170" i="1" s="1"/>
  <c r="I97" i="1"/>
  <c r="J96" i="1"/>
  <c r="K96" i="1" s="1"/>
  <c r="O169" i="1"/>
  <c r="P168" i="1"/>
  <c r="Q95" i="1"/>
  <c r="R95" i="1" s="1"/>
  <c r="E171" i="1" l="1"/>
  <c r="M170" i="1"/>
  <c r="N170" i="1" s="1"/>
  <c r="L170" i="1"/>
  <c r="U170" i="1" s="1"/>
  <c r="W173" i="1"/>
  <c r="AD172" i="1"/>
  <c r="AG169" i="1"/>
  <c r="AH169" i="1" s="1"/>
  <c r="Z139" i="1"/>
  <c r="AA139" i="1"/>
  <c r="Y139" i="1" s="1"/>
  <c r="AC138" i="1"/>
  <c r="H169" i="1"/>
  <c r="B95" i="1"/>
  <c r="Q96" i="1"/>
  <c r="R96" i="1" s="1"/>
  <c r="I98" i="1"/>
  <c r="J97" i="1"/>
  <c r="K97" i="1" s="1"/>
  <c r="P169" i="1"/>
  <c r="O170" i="1"/>
  <c r="G170" i="1"/>
  <c r="C171" i="1"/>
  <c r="D171" i="1"/>
  <c r="F170" i="1"/>
  <c r="A171" i="1"/>
  <c r="E172" i="1" s="1"/>
  <c r="L171" i="1" l="1"/>
  <c r="U171" i="1" s="1"/>
  <c r="M171" i="1"/>
  <c r="N171" i="1" s="1"/>
  <c r="T171" i="1"/>
  <c r="AG170" i="1"/>
  <c r="AH170" i="1" s="1"/>
  <c r="W174" i="1"/>
  <c r="AD173" i="1"/>
  <c r="AA140" i="1"/>
  <c r="Y140" i="1" s="1"/>
  <c r="Z140" i="1"/>
  <c r="AC139" i="1"/>
  <c r="H170" i="1"/>
  <c r="B96" i="1"/>
  <c r="I99" i="1"/>
  <c r="J98" i="1"/>
  <c r="K98" i="1" s="1"/>
  <c r="D172" i="1"/>
  <c r="F171" i="1"/>
  <c r="C172" i="1"/>
  <c r="G171" i="1"/>
  <c r="A172" i="1"/>
  <c r="O171" i="1"/>
  <c r="P170" i="1"/>
  <c r="Q97" i="1"/>
  <c r="R97" i="1" s="1"/>
  <c r="T172" i="1" l="1"/>
  <c r="L172" i="1"/>
  <c r="U172" i="1" s="1"/>
  <c r="M172" i="1"/>
  <c r="E173" i="1"/>
  <c r="W175" i="1"/>
  <c r="AD174" i="1"/>
  <c r="AG171" i="1"/>
  <c r="AH171" i="1" s="1"/>
  <c r="AC140" i="1"/>
  <c r="AA141" i="1"/>
  <c r="Z141" i="1"/>
  <c r="AC141" i="1" s="1"/>
  <c r="H171" i="1"/>
  <c r="N172" i="1"/>
  <c r="G172" i="1"/>
  <c r="C173" i="1"/>
  <c r="A173" i="1"/>
  <c r="D173" i="1"/>
  <c r="F172" i="1"/>
  <c r="Q98" i="1"/>
  <c r="R98" i="1" s="1"/>
  <c r="O172" i="1"/>
  <c r="P171" i="1"/>
  <c r="I100" i="1"/>
  <c r="J99" i="1"/>
  <c r="K99" i="1" s="1"/>
  <c r="B97" i="1"/>
  <c r="L173" i="1" l="1"/>
  <c r="M173" i="1"/>
  <c r="N173" i="1" s="1"/>
  <c r="E174" i="1"/>
  <c r="T173" i="1"/>
  <c r="T174" i="1" s="1"/>
  <c r="AG172" i="1"/>
  <c r="AH172" i="1" s="1"/>
  <c r="W176" i="1"/>
  <c r="AD175" i="1"/>
  <c r="Y141" i="1"/>
  <c r="AA142" i="1" s="1"/>
  <c r="H172" i="1"/>
  <c r="B98" i="1"/>
  <c r="A174" i="1"/>
  <c r="G173" i="1"/>
  <c r="D174" i="1"/>
  <c r="U173" i="1"/>
  <c r="F173" i="1"/>
  <c r="C174" i="1"/>
  <c r="O173" i="1"/>
  <c r="P172" i="1"/>
  <c r="Q99" i="1"/>
  <c r="R99" i="1" s="1"/>
  <c r="I101" i="1"/>
  <c r="J100" i="1"/>
  <c r="K100" i="1" s="1"/>
  <c r="Q100" i="1" s="1"/>
  <c r="E175" i="1" l="1"/>
  <c r="L174" i="1"/>
  <c r="M174" i="1"/>
  <c r="N174" i="1" s="1"/>
  <c r="W177" i="1"/>
  <c r="AD176" i="1"/>
  <c r="AG173" i="1"/>
  <c r="AH173" i="1" s="1"/>
  <c r="Z142" i="1"/>
  <c r="Y142" i="1" s="1"/>
  <c r="H173" i="1"/>
  <c r="I102" i="1"/>
  <c r="J102" i="1" s="1"/>
  <c r="J101" i="1"/>
  <c r="K101" i="1" s="1"/>
  <c r="O174" i="1"/>
  <c r="P173" i="1"/>
  <c r="B100" i="1"/>
  <c r="R100" i="1"/>
  <c r="A175" i="1"/>
  <c r="F174" i="1"/>
  <c r="G174" i="1"/>
  <c r="C175" i="1"/>
  <c r="D175" i="1"/>
  <c r="U174" i="1"/>
  <c r="B99" i="1"/>
  <c r="L175" i="1" l="1"/>
  <c r="M175" i="1"/>
  <c r="E176" i="1"/>
  <c r="T175" i="1"/>
  <c r="AG174" i="1"/>
  <c r="AH174" i="1" s="1"/>
  <c r="W178" i="1"/>
  <c r="AD177" i="1"/>
  <c r="AA143" i="1"/>
  <c r="Y143" i="1" s="1"/>
  <c r="AA144" i="1" s="1"/>
  <c r="Y144" i="1" s="1"/>
  <c r="Z143" i="1"/>
  <c r="AC142" i="1"/>
  <c r="H174" i="1"/>
  <c r="P174" i="1"/>
  <c r="O175" i="1"/>
  <c r="Q101" i="1"/>
  <c r="R101" i="1" s="1"/>
  <c r="K102" i="1"/>
  <c r="I103" i="1"/>
  <c r="G175" i="1"/>
  <c r="F175" i="1"/>
  <c r="U175" i="1"/>
  <c r="N175" i="1"/>
  <c r="C176" i="1"/>
  <c r="A176" i="1"/>
  <c r="D176" i="1"/>
  <c r="E177" i="1" l="1"/>
  <c r="AC143" i="1"/>
  <c r="L176" i="1"/>
  <c r="M176" i="1"/>
  <c r="T176" i="1"/>
  <c r="W179" i="1"/>
  <c r="AD178" i="1"/>
  <c r="Z144" i="1"/>
  <c r="AC144" i="1" s="1"/>
  <c r="AG175" i="1"/>
  <c r="AH175" i="1" s="1"/>
  <c r="Z145" i="1"/>
  <c r="AA145" i="1"/>
  <c r="Y145" i="1" s="1"/>
  <c r="H175" i="1"/>
  <c r="Q102" i="1"/>
  <c r="B102" i="1" s="1"/>
  <c r="N102" i="1"/>
  <c r="B101" i="1"/>
  <c r="O176" i="1"/>
  <c r="P175" i="1"/>
  <c r="G176" i="1"/>
  <c r="D177" i="1"/>
  <c r="C177" i="1"/>
  <c r="F176" i="1"/>
  <c r="A177" i="1"/>
  <c r="E178" i="1" s="1"/>
  <c r="U176" i="1"/>
  <c r="N176" i="1"/>
  <c r="I104" i="1"/>
  <c r="J103" i="1"/>
  <c r="K103" i="1" s="1"/>
  <c r="L177" i="1" l="1"/>
  <c r="U177" i="1" s="1"/>
  <c r="M177" i="1"/>
  <c r="T177" i="1"/>
  <c r="AG176" i="1"/>
  <c r="AH176" i="1" s="1"/>
  <c r="W180" i="1"/>
  <c r="AD179" i="1"/>
  <c r="AC145" i="1"/>
  <c r="Z146" i="1"/>
  <c r="AA146" i="1"/>
  <c r="Y146" i="1" s="1"/>
  <c r="R102" i="1"/>
  <c r="H176" i="1"/>
  <c r="F177" i="1"/>
  <c r="G177" i="1"/>
  <c r="A178" i="1"/>
  <c r="C178" i="1"/>
  <c r="N177" i="1"/>
  <c r="D178" i="1"/>
  <c r="I105" i="1"/>
  <c r="J104" i="1"/>
  <c r="K104" i="1" s="1"/>
  <c r="U102" i="1"/>
  <c r="Q103" i="1"/>
  <c r="R103" i="1" s="1"/>
  <c r="P176" i="1"/>
  <c r="O177" i="1"/>
  <c r="T178" i="1" l="1"/>
  <c r="L178" i="1"/>
  <c r="U178" i="1" s="1"/>
  <c r="M178" i="1"/>
  <c r="E179" i="1"/>
  <c r="E180" i="1" s="1"/>
  <c r="W181" i="1"/>
  <c r="AD180" i="1"/>
  <c r="AG177" i="1"/>
  <c r="AH177" i="1" s="1"/>
  <c r="AC146" i="1"/>
  <c r="Z147" i="1"/>
  <c r="H177" i="1"/>
  <c r="D179" i="1"/>
  <c r="A179" i="1"/>
  <c r="N178" i="1"/>
  <c r="G178" i="1"/>
  <c r="C179" i="1"/>
  <c r="F178" i="1"/>
  <c r="Q104" i="1"/>
  <c r="R104" i="1" s="1"/>
  <c r="J105" i="1"/>
  <c r="K105" i="1" s="1"/>
  <c r="I106" i="1"/>
  <c r="P177" i="1"/>
  <c r="O178" i="1"/>
  <c r="B103" i="1"/>
  <c r="L179" i="1" l="1"/>
  <c r="M179" i="1"/>
  <c r="T179" i="1"/>
  <c r="T180" i="1" s="1"/>
  <c r="AG178" i="1"/>
  <c r="AH178" i="1" s="1"/>
  <c r="W182" i="1"/>
  <c r="AD181" i="1"/>
  <c r="H178" i="1"/>
  <c r="B104" i="1"/>
  <c r="J106" i="1"/>
  <c r="K106" i="1" s="1"/>
  <c r="Q106" i="1" s="1"/>
  <c r="I107" i="1"/>
  <c r="Q105" i="1"/>
  <c r="R105" i="1" s="1"/>
  <c r="G179" i="1"/>
  <c r="C180" i="1"/>
  <c r="D180" i="1"/>
  <c r="N179" i="1"/>
  <c r="F179" i="1"/>
  <c r="U179" i="1"/>
  <c r="A180" i="1"/>
  <c r="P178" i="1"/>
  <c r="O179" i="1"/>
  <c r="L180" i="1" l="1"/>
  <c r="U180" i="1" s="1"/>
  <c r="M180" i="1"/>
  <c r="N180" i="1" s="1"/>
  <c r="E181" i="1"/>
  <c r="W183" i="1"/>
  <c r="AD182" i="1"/>
  <c r="AG179" i="1"/>
  <c r="AH179" i="1" s="1"/>
  <c r="H179" i="1"/>
  <c r="F180" i="1"/>
  <c r="D181" i="1"/>
  <c r="G180" i="1"/>
  <c r="A181" i="1"/>
  <c r="C181" i="1"/>
  <c r="B105" i="1"/>
  <c r="O180" i="1"/>
  <c r="P179" i="1"/>
  <c r="I108" i="1"/>
  <c r="J107" i="1"/>
  <c r="K107" i="1" s="1"/>
  <c r="B106" i="1"/>
  <c r="R106" i="1"/>
  <c r="L181" i="1" l="1"/>
  <c r="M181" i="1"/>
  <c r="E182" i="1"/>
  <c r="T181" i="1"/>
  <c r="AG180" i="1"/>
  <c r="AH180" i="1" s="1"/>
  <c r="W184" i="1"/>
  <c r="AD183" i="1"/>
  <c r="H180" i="1"/>
  <c r="Q107" i="1"/>
  <c r="R107" i="1" s="1"/>
  <c r="G181" i="1"/>
  <c r="A182" i="1"/>
  <c r="U181" i="1"/>
  <c r="F181" i="1"/>
  <c r="N181" i="1"/>
  <c r="D182" i="1"/>
  <c r="C182" i="1"/>
  <c r="O181" i="1"/>
  <c r="P180" i="1"/>
  <c r="I109" i="1"/>
  <c r="J108" i="1"/>
  <c r="K108" i="1" s="1"/>
  <c r="T182" i="1" l="1"/>
  <c r="L182" i="1"/>
  <c r="M182" i="1"/>
  <c r="E183" i="1"/>
  <c r="W185" i="1"/>
  <c r="AD184" i="1"/>
  <c r="AG181" i="1"/>
  <c r="AH181" i="1" s="1"/>
  <c r="H181" i="1"/>
  <c r="O182" i="1"/>
  <c r="P181" i="1"/>
  <c r="N182" i="1"/>
  <c r="D183" i="1"/>
  <c r="F182" i="1"/>
  <c r="A183" i="1"/>
  <c r="C183" i="1"/>
  <c r="U182" i="1"/>
  <c r="G182" i="1"/>
  <c r="J109" i="1"/>
  <c r="K109" i="1" s="1"/>
  <c r="Q109" i="1" s="1"/>
  <c r="I110" i="1"/>
  <c r="B107" i="1"/>
  <c r="Q108" i="1"/>
  <c r="R108" i="1" s="1"/>
  <c r="E184" i="1" l="1"/>
  <c r="L183" i="1"/>
  <c r="M183" i="1"/>
  <c r="N183" i="1" s="1"/>
  <c r="T183" i="1"/>
  <c r="W186" i="1"/>
  <c r="AD185" i="1"/>
  <c r="AG182" i="1"/>
  <c r="AH182" i="1" s="1"/>
  <c r="H182" i="1"/>
  <c r="B108" i="1"/>
  <c r="B109" i="1"/>
  <c r="R109" i="1"/>
  <c r="F183" i="1"/>
  <c r="A184" i="1"/>
  <c r="C184" i="1"/>
  <c r="G183" i="1"/>
  <c r="U183" i="1"/>
  <c r="D184" i="1"/>
  <c r="O183" i="1"/>
  <c r="P182" i="1"/>
  <c r="I111" i="1"/>
  <c r="J110" i="1"/>
  <c r="K110" i="1" s="1"/>
  <c r="T184" i="1" l="1"/>
  <c r="M184" i="1"/>
  <c r="L184" i="1"/>
  <c r="U184" i="1" s="1"/>
  <c r="E185" i="1"/>
  <c r="E186" i="1" s="1"/>
  <c r="W187" i="1"/>
  <c r="AD186" i="1"/>
  <c r="AG183" i="1"/>
  <c r="AH183" i="1" s="1"/>
  <c r="H183" i="1"/>
  <c r="Q110" i="1"/>
  <c r="R110" i="1" s="1"/>
  <c r="J111" i="1"/>
  <c r="K111" i="1" s="1"/>
  <c r="Q111" i="1" s="1"/>
  <c r="I112" i="1"/>
  <c r="G184" i="1"/>
  <c r="D185" i="1"/>
  <c r="N184" i="1"/>
  <c r="C185" i="1"/>
  <c r="F184" i="1"/>
  <c r="A185" i="1"/>
  <c r="O184" i="1"/>
  <c r="P183" i="1"/>
  <c r="L185" i="1" l="1"/>
  <c r="M185" i="1"/>
  <c r="T185" i="1"/>
  <c r="AG184" i="1"/>
  <c r="AH184" i="1" s="1"/>
  <c r="W188" i="1"/>
  <c r="AD187" i="1"/>
  <c r="H184" i="1"/>
  <c r="B110" i="1"/>
  <c r="D186" i="1"/>
  <c r="N185" i="1"/>
  <c r="C186" i="1"/>
  <c r="U185" i="1"/>
  <c r="A186" i="1"/>
  <c r="G185" i="1"/>
  <c r="F185" i="1"/>
  <c r="J112" i="1"/>
  <c r="K112" i="1" s="1"/>
  <c r="Q112" i="1" s="1"/>
  <c r="I113" i="1"/>
  <c r="B111" i="1"/>
  <c r="R111" i="1"/>
  <c r="O185" i="1"/>
  <c r="P184" i="1"/>
  <c r="T186" i="1" l="1"/>
  <c r="L186" i="1"/>
  <c r="M186" i="1"/>
  <c r="E187" i="1"/>
  <c r="E188" i="1" s="1"/>
  <c r="W189" i="1"/>
  <c r="AD188" i="1"/>
  <c r="AG185" i="1"/>
  <c r="AH185" i="1" s="1"/>
  <c r="H185" i="1"/>
  <c r="A187" i="1"/>
  <c r="C187" i="1"/>
  <c r="D187" i="1"/>
  <c r="F186" i="1"/>
  <c r="G186" i="1"/>
  <c r="N186" i="1"/>
  <c r="U186" i="1"/>
  <c r="J113" i="1"/>
  <c r="K113" i="1" s="1"/>
  <c r="I114" i="1"/>
  <c r="B112" i="1"/>
  <c r="R112" i="1"/>
  <c r="P185" i="1"/>
  <c r="O186" i="1"/>
  <c r="L187" i="1" l="1"/>
  <c r="M187" i="1"/>
  <c r="N187" i="1" s="1"/>
  <c r="T187" i="1"/>
  <c r="AG186" i="1"/>
  <c r="AH186" i="1" s="1"/>
  <c r="H186" i="1"/>
  <c r="I115" i="1"/>
  <c r="J114" i="1"/>
  <c r="K114" i="1" s="1"/>
  <c r="Q113" i="1"/>
  <c r="R113" i="1" s="1"/>
  <c r="O187" i="1"/>
  <c r="P186" i="1"/>
  <c r="F187" i="1"/>
  <c r="U187" i="1"/>
  <c r="G187" i="1"/>
  <c r="A188" i="1"/>
  <c r="C188" i="1"/>
  <c r="D188" i="1"/>
  <c r="T188" i="1" l="1"/>
  <c r="L188" i="1"/>
  <c r="M188" i="1"/>
  <c r="E189" i="1"/>
  <c r="E190" i="1" s="1"/>
  <c r="AG187" i="1"/>
  <c r="AH187" i="1" s="1"/>
  <c r="H187" i="1"/>
  <c r="B113" i="1"/>
  <c r="O188" i="1"/>
  <c r="P187" i="1"/>
  <c r="A189" i="1"/>
  <c r="F188" i="1"/>
  <c r="U188" i="1"/>
  <c r="D189" i="1"/>
  <c r="N188" i="1"/>
  <c r="G188" i="1"/>
  <c r="C189" i="1"/>
  <c r="Q114" i="1"/>
  <c r="R114" i="1" s="1"/>
  <c r="J115" i="1"/>
  <c r="K115" i="1" s="1"/>
  <c r="I116" i="1"/>
  <c r="L189" i="1" l="1"/>
  <c r="M189" i="1"/>
  <c r="T189" i="1"/>
  <c r="AG188" i="1"/>
  <c r="AH188" i="1" s="1"/>
  <c r="H188" i="1"/>
  <c r="B114" i="1"/>
  <c r="C190" i="1"/>
  <c r="D190" i="1"/>
  <c r="G189" i="1"/>
  <c r="F189" i="1"/>
  <c r="U189" i="1"/>
  <c r="N189" i="1"/>
  <c r="A190" i="1"/>
  <c r="J116" i="1"/>
  <c r="K116" i="1" s="1"/>
  <c r="I117" i="1"/>
  <c r="Q115" i="1"/>
  <c r="R115" i="1" s="1"/>
  <c r="O189" i="1"/>
  <c r="P188" i="1"/>
  <c r="L190" i="1" l="1"/>
  <c r="M190" i="1"/>
  <c r="T190" i="1"/>
  <c r="E191" i="1"/>
  <c r="E192" i="1" s="1"/>
  <c r="AG189" i="1"/>
  <c r="AH189" i="1" s="1"/>
  <c r="H189" i="1"/>
  <c r="B115" i="1"/>
  <c r="I118" i="1"/>
  <c r="J117" i="1"/>
  <c r="K117" i="1" s="1"/>
  <c r="Q116" i="1"/>
  <c r="R116" i="1" s="1"/>
  <c r="P189" i="1"/>
  <c r="O190" i="1"/>
  <c r="F190" i="1"/>
  <c r="G190" i="1"/>
  <c r="U190" i="1"/>
  <c r="D191" i="1"/>
  <c r="C191" i="1"/>
  <c r="N190" i="1"/>
  <c r="A191" i="1"/>
  <c r="L191" i="1" l="1"/>
  <c r="M191" i="1"/>
  <c r="T191" i="1"/>
  <c r="AG190" i="1"/>
  <c r="AH190" i="1" s="1"/>
  <c r="H190" i="1"/>
  <c r="B116" i="1"/>
  <c r="Q117" i="1"/>
  <c r="R117" i="1" s="1"/>
  <c r="J118" i="1"/>
  <c r="K118" i="1" s="1"/>
  <c r="I119" i="1"/>
  <c r="N191" i="1"/>
  <c r="A192" i="1"/>
  <c r="C192" i="1"/>
  <c r="U191" i="1"/>
  <c r="D192" i="1"/>
  <c r="F191" i="1"/>
  <c r="G191" i="1"/>
  <c r="O191" i="1"/>
  <c r="P190" i="1"/>
  <c r="M192" i="1" l="1"/>
  <c r="L192" i="1"/>
  <c r="U192" i="1" s="1"/>
  <c r="T192" i="1"/>
  <c r="E193" i="1"/>
  <c r="AG191" i="1"/>
  <c r="AH191" i="1" s="1"/>
  <c r="H191" i="1"/>
  <c r="Q118" i="1"/>
  <c r="R118" i="1" s="1"/>
  <c r="B117" i="1"/>
  <c r="I120" i="1"/>
  <c r="J119" i="1"/>
  <c r="K119" i="1" s="1"/>
  <c r="O192" i="1"/>
  <c r="P191" i="1"/>
  <c r="D193" i="1"/>
  <c r="G192" i="1"/>
  <c r="C193" i="1"/>
  <c r="A193" i="1"/>
  <c r="F192" i="1"/>
  <c r="N192" i="1"/>
  <c r="L193" i="1" l="1"/>
  <c r="M193" i="1"/>
  <c r="E194" i="1"/>
  <c r="T193" i="1"/>
  <c r="AG192" i="1"/>
  <c r="AH192" i="1" s="1"/>
  <c r="H192" i="1"/>
  <c r="B118" i="1"/>
  <c r="A194" i="1"/>
  <c r="C194" i="1"/>
  <c r="G193" i="1"/>
  <c r="U193" i="1"/>
  <c r="D194" i="1"/>
  <c r="F193" i="1"/>
  <c r="N193" i="1"/>
  <c r="J120" i="1"/>
  <c r="K120" i="1" s="1"/>
  <c r="I121" i="1"/>
  <c r="O193" i="1"/>
  <c r="P192" i="1"/>
  <c r="Q119" i="1"/>
  <c r="R119" i="1" s="1"/>
  <c r="T194" i="1" l="1"/>
  <c r="L194" i="1"/>
  <c r="M194" i="1"/>
  <c r="E195" i="1"/>
  <c r="E196" i="1" s="1"/>
  <c r="AG193" i="1"/>
  <c r="AH193" i="1" s="1"/>
  <c r="H193" i="1"/>
  <c r="B119" i="1"/>
  <c r="I122" i="1"/>
  <c r="J121" i="1"/>
  <c r="K121" i="1" s="1"/>
  <c r="Q120" i="1"/>
  <c r="R120" i="1" s="1"/>
  <c r="F194" i="1"/>
  <c r="A195" i="1"/>
  <c r="C195" i="1"/>
  <c r="G194" i="1"/>
  <c r="O194" i="1"/>
  <c r="P193" i="1"/>
  <c r="T195" i="1" l="1"/>
  <c r="L195" i="1"/>
  <c r="M195" i="1"/>
  <c r="AG194" i="1"/>
  <c r="AH194" i="1" s="1"/>
  <c r="H194" i="1"/>
  <c r="B120" i="1"/>
  <c r="Q121" i="1"/>
  <c r="R121" i="1" s="1"/>
  <c r="J122" i="1"/>
  <c r="K122" i="1" s="1"/>
  <c r="I123" i="1"/>
  <c r="U195" i="1"/>
  <c r="G195" i="1"/>
  <c r="C196" i="1"/>
  <c r="N195" i="1"/>
  <c r="F195" i="1"/>
  <c r="A196" i="1"/>
  <c r="O195" i="1"/>
  <c r="P194" i="1"/>
  <c r="D195" i="1"/>
  <c r="D196" i="1" s="1"/>
  <c r="T196" i="1" l="1"/>
  <c r="L196" i="1"/>
  <c r="M196" i="1"/>
  <c r="E197" i="1"/>
  <c r="E198" i="1" s="1"/>
  <c r="AG195" i="1"/>
  <c r="AH195" i="1" s="1"/>
  <c r="C197" i="1"/>
  <c r="N196" i="1"/>
  <c r="U196" i="1"/>
  <c r="D197" i="1"/>
  <c r="A197" i="1"/>
  <c r="G196" i="1"/>
  <c r="F196" i="1"/>
  <c r="J123" i="1"/>
  <c r="K123" i="1" s="1"/>
  <c r="I124" i="1"/>
  <c r="Q122" i="1"/>
  <c r="R122" i="1" s="1"/>
  <c r="B121" i="1"/>
  <c r="H195" i="1"/>
  <c r="O196" i="1"/>
  <c r="P195" i="1"/>
  <c r="L197" i="1" l="1"/>
  <c r="M197" i="1"/>
  <c r="N197" i="1" s="1"/>
  <c r="T197" i="1"/>
  <c r="AG196" i="1"/>
  <c r="AH196" i="1" s="1"/>
  <c r="B122" i="1"/>
  <c r="C198" i="1"/>
  <c r="F197" i="1"/>
  <c r="U197" i="1"/>
  <c r="G197" i="1"/>
  <c r="D198" i="1"/>
  <c r="A198" i="1"/>
  <c r="O197" i="1"/>
  <c r="P196" i="1"/>
  <c r="I125" i="1"/>
  <c r="J124" i="1"/>
  <c r="K124" i="1" s="1"/>
  <c r="Q123" i="1"/>
  <c r="R123" i="1" s="1"/>
  <c r="H196" i="1"/>
  <c r="T198" i="1" l="1"/>
  <c r="L198" i="1"/>
  <c r="M198" i="1"/>
  <c r="N198" i="1" s="1"/>
  <c r="E199" i="1"/>
  <c r="E200" i="1" s="1"/>
  <c r="B123" i="1"/>
  <c r="J125" i="1"/>
  <c r="K125" i="1" s="1"/>
  <c r="I126" i="1"/>
  <c r="D199" i="1"/>
  <c r="F198" i="1"/>
  <c r="A199" i="1"/>
  <c r="G198" i="1"/>
  <c r="U198" i="1"/>
  <c r="C199" i="1"/>
  <c r="O198" i="1"/>
  <c r="P197" i="1"/>
  <c r="H197" i="1"/>
  <c r="Q124" i="1"/>
  <c r="R124" i="1" s="1"/>
  <c r="L199" i="1" l="1"/>
  <c r="M199" i="1"/>
  <c r="N199" i="1" s="1"/>
  <c r="T199" i="1"/>
  <c r="H198" i="1"/>
  <c r="D200" i="1"/>
  <c r="F199" i="1"/>
  <c r="A200" i="1"/>
  <c r="G199" i="1"/>
  <c r="U199" i="1"/>
  <c r="C200" i="1"/>
  <c r="O199" i="1"/>
  <c r="P198" i="1"/>
  <c r="I127" i="1"/>
  <c r="J126" i="1"/>
  <c r="K126" i="1" s="1"/>
  <c r="Q126" i="1" s="1"/>
  <c r="B124" i="1"/>
  <c r="Q125" i="1"/>
  <c r="R125" i="1" s="1"/>
  <c r="M200" i="1" l="1"/>
  <c r="L200" i="1"/>
  <c r="U200" i="1" s="1"/>
  <c r="T200" i="1"/>
  <c r="E201" i="1"/>
  <c r="H199" i="1"/>
  <c r="B125" i="1"/>
  <c r="I128" i="1"/>
  <c r="J127" i="1"/>
  <c r="K127" i="1" s="1"/>
  <c r="B126" i="1"/>
  <c r="R126" i="1"/>
  <c r="P199" i="1"/>
  <c r="O200" i="1"/>
  <c r="D201" i="1"/>
  <c r="C201" i="1"/>
  <c r="F200" i="1"/>
  <c r="A201" i="1"/>
  <c r="G200" i="1"/>
  <c r="N200" i="1"/>
  <c r="L201" i="1" l="1"/>
  <c r="M201" i="1"/>
  <c r="N201" i="1" s="1"/>
  <c r="E202" i="1"/>
  <c r="T201" i="1"/>
  <c r="T202" i="1" s="1"/>
  <c r="H200" i="1"/>
  <c r="O201" i="1"/>
  <c r="P200" i="1"/>
  <c r="C202" i="1"/>
  <c r="A202" i="1"/>
  <c r="G201" i="1"/>
  <c r="D202" i="1"/>
  <c r="F201" i="1"/>
  <c r="U201" i="1"/>
  <c r="Q127" i="1"/>
  <c r="R127" i="1" s="1"/>
  <c r="I129" i="1"/>
  <c r="J128" i="1"/>
  <c r="K128" i="1" s="1"/>
  <c r="L202" i="1" l="1"/>
  <c r="M202" i="1"/>
  <c r="N202" i="1" s="1"/>
  <c r="E203" i="1"/>
  <c r="H201" i="1"/>
  <c r="F202" i="1"/>
  <c r="A203" i="1"/>
  <c r="U202" i="1"/>
  <c r="G202" i="1"/>
  <c r="D203" i="1"/>
  <c r="C203" i="1"/>
  <c r="Q128" i="1"/>
  <c r="R128" i="1" s="1"/>
  <c r="I130" i="1"/>
  <c r="J129" i="1"/>
  <c r="K129" i="1" s="1"/>
  <c r="B127" i="1"/>
  <c r="O202" i="1"/>
  <c r="P201" i="1"/>
  <c r="L203" i="1" l="1"/>
  <c r="U203" i="1" s="1"/>
  <c r="M203" i="1"/>
  <c r="N203" i="1" s="1"/>
  <c r="E204" i="1"/>
  <c r="T203" i="1"/>
  <c r="H202" i="1"/>
  <c r="B128" i="1"/>
  <c r="D204" i="1"/>
  <c r="F203" i="1"/>
  <c r="A204" i="1"/>
  <c r="G203" i="1"/>
  <c r="C204" i="1"/>
  <c r="I131" i="1"/>
  <c r="J130" i="1"/>
  <c r="K130" i="1" s="1"/>
  <c r="O203" i="1"/>
  <c r="P202" i="1"/>
  <c r="Q129" i="1"/>
  <c r="R129" i="1" s="1"/>
  <c r="T204" i="1" l="1"/>
  <c r="E205" i="1"/>
  <c r="M204" i="1"/>
  <c r="N204" i="1" s="1"/>
  <c r="L204" i="1"/>
  <c r="U204" i="1" s="1"/>
  <c r="H203" i="1"/>
  <c r="A205" i="1"/>
  <c r="G204" i="1"/>
  <c r="F204" i="1"/>
  <c r="C205" i="1"/>
  <c r="D205" i="1"/>
  <c r="O204" i="1"/>
  <c r="P203" i="1"/>
  <c r="Q130" i="1"/>
  <c r="R130" i="1" s="1"/>
  <c r="B129" i="1"/>
  <c r="I132" i="1"/>
  <c r="J132" i="1" s="1"/>
  <c r="J131" i="1"/>
  <c r="K131" i="1" s="1"/>
  <c r="Q131" i="1" s="1"/>
  <c r="L205" i="1" l="1"/>
  <c r="U205" i="1" s="1"/>
  <c r="M205" i="1"/>
  <c r="N205" i="1" s="1"/>
  <c r="E206" i="1"/>
  <c r="T205" i="1"/>
  <c r="H204" i="1"/>
  <c r="B131" i="1"/>
  <c r="R131" i="1"/>
  <c r="I133" i="1"/>
  <c r="K132" i="1"/>
  <c r="B130" i="1"/>
  <c r="O205" i="1"/>
  <c r="P204" i="1"/>
  <c r="A206" i="1"/>
  <c r="G205" i="1"/>
  <c r="D206" i="1"/>
  <c r="F205" i="1"/>
  <c r="C206" i="1"/>
  <c r="L206" i="1" l="1"/>
  <c r="U206" i="1" s="1"/>
  <c r="M206" i="1"/>
  <c r="T206" i="1"/>
  <c r="E207" i="1"/>
  <c r="H205" i="1"/>
  <c r="O206" i="1"/>
  <c r="P205" i="1"/>
  <c r="A207" i="1"/>
  <c r="G206" i="1"/>
  <c r="C207" i="1"/>
  <c r="D207" i="1"/>
  <c r="F206" i="1"/>
  <c r="N206" i="1"/>
  <c r="N132" i="1"/>
  <c r="Q132" i="1"/>
  <c r="B132" i="1" s="1"/>
  <c r="I134" i="1"/>
  <c r="J133" i="1"/>
  <c r="K133" i="1" s="1"/>
  <c r="E208" i="1" l="1"/>
  <c r="T207" i="1"/>
  <c r="L207" i="1"/>
  <c r="M207" i="1"/>
  <c r="H206" i="1"/>
  <c r="U207" i="1"/>
  <c r="C208" i="1"/>
  <c r="N207" i="1"/>
  <c r="D208" i="1"/>
  <c r="A208" i="1"/>
  <c r="F207" i="1"/>
  <c r="G207" i="1"/>
  <c r="I135" i="1"/>
  <c r="J134" i="1"/>
  <c r="K134" i="1" s="1"/>
  <c r="R132" i="1"/>
  <c r="Q133" i="1"/>
  <c r="R133" i="1" s="1"/>
  <c r="U132" i="1"/>
  <c r="O207" i="1"/>
  <c r="P206" i="1"/>
  <c r="M208" i="1" l="1"/>
  <c r="N208" i="1" s="1"/>
  <c r="L208" i="1"/>
  <c r="T208" i="1"/>
  <c r="E209" i="1"/>
  <c r="H207" i="1"/>
  <c r="B133" i="1"/>
  <c r="C209" i="1"/>
  <c r="F208" i="1"/>
  <c r="A209" i="1"/>
  <c r="U208" i="1"/>
  <c r="G208" i="1"/>
  <c r="D209" i="1"/>
  <c r="O208" i="1"/>
  <c r="P207" i="1"/>
  <c r="J135" i="1"/>
  <c r="K135" i="1" s="1"/>
  <c r="I136" i="1"/>
  <c r="Q134" i="1"/>
  <c r="R134" i="1" s="1"/>
  <c r="E210" i="1" l="1"/>
  <c r="T209" i="1"/>
  <c r="L209" i="1"/>
  <c r="M209" i="1"/>
  <c r="N209" i="1" s="1"/>
  <c r="H208" i="1"/>
  <c r="B134" i="1"/>
  <c r="J136" i="1"/>
  <c r="K136" i="1" s="1"/>
  <c r="Q136" i="1" s="1"/>
  <c r="I137" i="1"/>
  <c r="G209" i="1"/>
  <c r="D210" i="1"/>
  <c r="C210" i="1"/>
  <c r="F209" i="1"/>
  <c r="A210" i="1"/>
  <c r="U209" i="1"/>
  <c r="P208" i="1"/>
  <c r="O209" i="1"/>
  <c r="Q135" i="1"/>
  <c r="R135" i="1" s="1"/>
  <c r="L210" i="1" l="1"/>
  <c r="U210" i="1" s="1"/>
  <c r="M210" i="1"/>
  <c r="T210" i="1"/>
  <c r="E211" i="1"/>
  <c r="H209" i="1"/>
  <c r="O210" i="1"/>
  <c r="P209" i="1"/>
  <c r="A211" i="1"/>
  <c r="G210" i="1"/>
  <c r="C211" i="1"/>
  <c r="D211" i="1"/>
  <c r="N210" i="1"/>
  <c r="F210" i="1"/>
  <c r="B135" i="1"/>
  <c r="J137" i="1"/>
  <c r="K137" i="1" s="1"/>
  <c r="I138" i="1"/>
  <c r="B136" i="1"/>
  <c r="R136" i="1"/>
  <c r="E212" i="1" l="1"/>
  <c r="L211" i="1"/>
  <c r="M211" i="1"/>
  <c r="T211" i="1"/>
  <c r="H210" i="1"/>
  <c r="N211" i="1"/>
  <c r="D212" i="1"/>
  <c r="A212" i="1"/>
  <c r="E213" i="1" s="1"/>
  <c r="F211" i="1"/>
  <c r="G211" i="1"/>
  <c r="U211" i="1"/>
  <c r="C212" i="1"/>
  <c r="Q137" i="1"/>
  <c r="R137" i="1" s="1"/>
  <c r="I139" i="1"/>
  <c r="J138" i="1"/>
  <c r="K138" i="1" s="1"/>
  <c r="P210" i="1"/>
  <c r="O211" i="1"/>
  <c r="T212" i="1" l="1"/>
  <c r="L212" i="1"/>
  <c r="M212" i="1"/>
  <c r="N212" i="1" s="1"/>
  <c r="H211" i="1"/>
  <c r="B137" i="1"/>
  <c r="C213" i="1"/>
  <c r="A213" i="1"/>
  <c r="T213" i="1" s="1"/>
  <c r="G212" i="1"/>
  <c r="F212" i="1"/>
  <c r="U212" i="1"/>
  <c r="D213" i="1"/>
  <c r="P211" i="1"/>
  <c r="O212" i="1"/>
  <c r="I140" i="1"/>
  <c r="J139" i="1"/>
  <c r="K139" i="1" s="1"/>
  <c r="Q138" i="1"/>
  <c r="R138" i="1" s="1"/>
  <c r="L213" i="1" l="1"/>
  <c r="U213" i="1" s="1"/>
  <c r="M213" i="1"/>
  <c r="E214" i="1"/>
  <c r="H212" i="1"/>
  <c r="O213" i="1"/>
  <c r="P212" i="1"/>
  <c r="B138" i="1"/>
  <c r="G213" i="1"/>
  <c r="D214" i="1"/>
  <c r="N213" i="1"/>
  <c r="C214" i="1"/>
  <c r="A214" i="1"/>
  <c r="F213" i="1"/>
  <c r="Q139" i="1"/>
  <c r="R139" i="1" s="1"/>
  <c r="I141" i="1"/>
  <c r="J140" i="1"/>
  <c r="K140" i="1" s="1"/>
  <c r="Q140" i="1" s="1"/>
  <c r="E215" i="1" l="1"/>
  <c r="L214" i="1"/>
  <c r="M214" i="1"/>
  <c r="T214" i="1"/>
  <c r="H213" i="1"/>
  <c r="B140" i="1"/>
  <c r="R140" i="1"/>
  <c r="I142" i="1"/>
  <c r="J141" i="1"/>
  <c r="K141" i="1" s="1"/>
  <c r="Q141" i="1" s="1"/>
  <c r="B139" i="1"/>
  <c r="C215" i="1"/>
  <c r="D215" i="1"/>
  <c r="N214" i="1"/>
  <c r="F214" i="1"/>
  <c r="A215" i="1"/>
  <c r="G214" i="1"/>
  <c r="U214" i="1"/>
  <c r="O214" i="1"/>
  <c r="P213" i="1"/>
  <c r="L215" i="1" l="1"/>
  <c r="M215" i="1"/>
  <c r="E216" i="1"/>
  <c r="T215" i="1"/>
  <c r="H214" i="1"/>
  <c r="P214" i="1"/>
  <c r="O215" i="1"/>
  <c r="B141" i="1"/>
  <c r="R141" i="1"/>
  <c r="G215" i="1"/>
  <c r="C216" i="1"/>
  <c r="N215" i="1"/>
  <c r="D216" i="1"/>
  <c r="F215" i="1"/>
  <c r="U215" i="1"/>
  <c r="A216" i="1"/>
  <c r="J142" i="1"/>
  <c r="K142" i="1" s="1"/>
  <c r="I143" i="1"/>
  <c r="T216" i="1" l="1"/>
  <c r="E217" i="1"/>
  <c r="L216" i="1"/>
  <c r="U216" i="1" s="1"/>
  <c r="M216" i="1"/>
  <c r="N216" i="1" s="1"/>
  <c r="H215" i="1"/>
  <c r="I144" i="1"/>
  <c r="J143" i="1"/>
  <c r="K143" i="1" s="1"/>
  <c r="Q142" i="1"/>
  <c r="R142" i="1" s="1"/>
  <c r="C217" i="1"/>
  <c r="A217" i="1"/>
  <c r="T217" i="1" s="1"/>
  <c r="D217" i="1"/>
  <c r="G216" i="1"/>
  <c r="F216" i="1"/>
  <c r="O216" i="1"/>
  <c r="P215" i="1"/>
  <c r="L217" i="1" l="1"/>
  <c r="U217" i="1" s="1"/>
  <c r="M217" i="1"/>
  <c r="N217" i="1" s="1"/>
  <c r="E218" i="1"/>
  <c r="H216" i="1"/>
  <c r="B142" i="1"/>
  <c r="Q143" i="1"/>
  <c r="R143" i="1" s="1"/>
  <c r="G217" i="1"/>
  <c r="C218" i="1"/>
  <c r="A218" i="1"/>
  <c r="D218" i="1"/>
  <c r="F217" i="1"/>
  <c r="I145" i="1"/>
  <c r="J144" i="1"/>
  <c r="K144" i="1" s="1"/>
  <c r="O217" i="1"/>
  <c r="P216" i="1"/>
  <c r="L218" i="1" l="1"/>
  <c r="M218" i="1"/>
  <c r="E219" i="1"/>
  <c r="E220" i="1" s="1"/>
  <c r="T218" i="1"/>
  <c r="T219" i="1" s="1"/>
  <c r="H217" i="1"/>
  <c r="C219" i="1"/>
  <c r="D219" i="1"/>
  <c r="N218" i="1"/>
  <c r="F218" i="1"/>
  <c r="A219" i="1"/>
  <c r="G218" i="1"/>
  <c r="U218" i="1"/>
  <c r="B143" i="1"/>
  <c r="O218" i="1"/>
  <c r="P217" i="1"/>
  <c r="Q144" i="1"/>
  <c r="R144" i="1" s="1"/>
  <c r="J145" i="1"/>
  <c r="K145" i="1" s="1"/>
  <c r="I146" i="1"/>
  <c r="L219" i="1" l="1"/>
  <c r="M219" i="1"/>
  <c r="N219" i="1" s="1"/>
  <c r="H218" i="1"/>
  <c r="O219" i="1"/>
  <c r="P218" i="1"/>
  <c r="J146" i="1"/>
  <c r="K146" i="1" s="1"/>
  <c r="I147" i="1"/>
  <c r="B144" i="1"/>
  <c r="D220" i="1"/>
  <c r="F219" i="1"/>
  <c r="U219" i="1"/>
  <c r="A220" i="1"/>
  <c r="G219" i="1"/>
  <c r="C220" i="1"/>
  <c r="Q145" i="1"/>
  <c r="R145" i="1" s="1"/>
  <c r="M220" i="1" l="1"/>
  <c r="L220" i="1"/>
  <c r="U220" i="1" s="1"/>
  <c r="E221" i="1"/>
  <c r="T220" i="1"/>
  <c r="B145" i="1"/>
  <c r="H219" i="1"/>
  <c r="G220" i="1"/>
  <c r="F220" i="1"/>
  <c r="N220" i="1"/>
  <c r="C221" i="1"/>
  <c r="A221" i="1"/>
  <c r="D221" i="1"/>
  <c r="J147" i="1"/>
  <c r="K147" i="1" s="1"/>
  <c r="I148" i="1"/>
  <c r="Q146" i="1"/>
  <c r="R146" i="1" s="1"/>
  <c r="O220" i="1"/>
  <c r="P219" i="1"/>
  <c r="L221" i="1" l="1"/>
  <c r="M221" i="1"/>
  <c r="N221" i="1" s="1"/>
  <c r="E222" i="1"/>
  <c r="T221" i="1"/>
  <c r="H220" i="1"/>
  <c r="B146" i="1"/>
  <c r="Q147" i="1"/>
  <c r="R147" i="1" s="1"/>
  <c r="P220" i="1"/>
  <c r="O221" i="1"/>
  <c r="J148" i="1"/>
  <c r="K148" i="1" s="1"/>
  <c r="I149" i="1"/>
  <c r="D222" i="1"/>
  <c r="C222" i="1"/>
  <c r="A222" i="1"/>
  <c r="F221" i="1"/>
  <c r="G221" i="1"/>
  <c r="U221" i="1"/>
  <c r="L222" i="1" l="1"/>
  <c r="M222" i="1"/>
  <c r="E223" i="1"/>
  <c r="E224" i="1" s="1"/>
  <c r="T222" i="1"/>
  <c r="H221" i="1"/>
  <c r="Q148" i="1"/>
  <c r="R148" i="1" s="1"/>
  <c r="G222" i="1"/>
  <c r="F222" i="1"/>
  <c r="C223" i="1"/>
  <c r="A223" i="1"/>
  <c r="B147" i="1"/>
  <c r="O222" i="1"/>
  <c r="P221" i="1"/>
  <c r="J149" i="1"/>
  <c r="K149" i="1" s="1"/>
  <c r="I150" i="1"/>
  <c r="D223" i="1" l="1"/>
  <c r="L223" i="1"/>
  <c r="U223" i="1" s="1"/>
  <c r="M223" i="1"/>
  <c r="T223" i="1"/>
  <c r="H222" i="1"/>
  <c r="I151" i="1"/>
  <c r="J150" i="1"/>
  <c r="K150" i="1" s="1"/>
  <c r="Q149" i="1"/>
  <c r="R149" i="1" s="1"/>
  <c r="P222" i="1"/>
  <c r="O223" i="1"/>
  <c r="F223" i="1"/>
  <c r="N223" i="1"/>
  <c r="G223" i="1"/>
  <c r="D224" i="1"/>
  <c r="A224" i="1"/>
  <c r="C224" i="1"/>
  <c r="B148" i="1"/>
  <c r="M224" i="1" l="1"/>
  <c r="L224" i="1"/>
  <c r="T224" i="1"/>
  <c r="E225" i="1"/>
  <c r="E226" i="1" s="1"/>
  <c r="B149" i="1"/>
  <c r="O224" i="1"/>
  <c r="P223" i="1"/>
  <c r="C225" i="1"/>
  <c r="D225" i="1"/>
  <c r="F224" i="1"/>
  <c r="A225" i="1"/>
  <c r="N224" i="1"/>
  <c r="G224" i="1"/>
  <c r="U224" i="1"/>
  <c r="Q150" i="1"/>
  <c r="R150" i="1" s="1"/>
  <c r="J151" i="1"/>
  <c r="K151" i="1" s="1"/>
  <c r="I152" i="1"/>
  <c r="H223" i="1"/>
  <c r="T225" i="1" l="1"/>
  <c r="L225" i="1"/>
  <c r="M225" i="1"/>
  <c r="B150" i="1"/>
  <c r="G225" i="1"/>
  <c r="C226" i="1"/>
  <c r="U225" i="1"/>
  <c r="N225" i="1"/>
  <c r="F225" i="1"/>
  <c r="D226" i="1"/>
  <c r="A226" i="1"/>
  <c r="T226" i="1" s="1"/>
  <c r="H224" i="1"/>
  <c r="I153" i="1"/>
  <c r="J152" i="1"/>
  <c r="K152" i="1" s="1"/>
  <c r="Q151" i="1"/>
  <c r="R151" i="1" s="1"/>
  <c r="O225" i="1"/>
  <c r="P224" i="1"/>
  <c r="M226" i="1" l="1"/>
  <c r="L226" i="1"/>
  <c r="E227" i="1"/>
  <c r="E228" i="1" s="1"/>
  <c r="H225" i="1"/>
  <c r="B151" i="1"/>
  <c r="J153" i="1"/>
  <c r="K153" i="1" s="1"/>
  <c r="I154" i="1"/>
  <c r="H226" i="1"/>
  <c r="N226" i="1"/>
  <c r="A227" i="1"/>
  <c r="C227" i="1"/>
  <c r="U226" i="1"/>
  <c r="D227" i="1"/>
  <c r="Q152" i="1"/>
  <c r="R152" i="1" s="1"/>
  <c r="P225" i="1"/>
  <c r="O226" i="1"/>
  <c r="L227" i="1" l="1"/>
  <c r="M227" i="1"/>
  <c r="N227" i="1" s="1"/>
  <c r="T227" i="1"/>
  <c r="B152" i="1"/>
  <c r="P226" i="1"/>
  <c r="O227" i="1"/>
  <c r="D228" i="1"/>
  <c r="A228" i="1"/>
  <c r="G227" i="1"/>
  <c r="C228" i="1"/>
  <c r="U227" i="1"/>
  <c r="F227" i="1"/>
  <c r="J154" i="1"/>
  <c r="K154" i="1" s="1"/>
  <c r="I155" i="1"/>
  <c r="Q153" i="1"/>
  <c r="R153" i="1" s="1"/>
  <c r="T228" i="1" l="1"/>
  <c r="L228" i="1"/>
  <c r="M228" i="1"/>
  <c r="E229" i="1"/>
  <c r="H227" i="1"/>
  <c r="B153" i="1"/>
  <c r="Q154" i="1"/>
  <c r="R154" i="1" s="1"/>
  <c r="N228" i="1"/>
  <c r="G228" i="1"/>
  <c r="D229" i="1"/>
  <c r="C229" i="1"/>
  <c r="F228" i="1"/>
  <c r="A229" i="1"/>
  <c r="U228" i="1"/>
  <c r="O228" i="1"/>
  <c r="P227" i="1"/>
  <c r="I156" i="1"/>
  <c r="J155" i="1"/>
  <c r="K155" i="1" s="1"/>
  <c r="L229" i="1" l="1"/>
  <c r="M229" i="1"/>
  <c r="E230" i="1"/>
  <c r="T229" i="1"/>
  <c r="H228" i="1"/>
  <c r="P228" i="1"/>
  <c r="O229" i="1"/>
  <c r="Q155" i="1"/>
  <c r="R155" i="1" s="1"/>
  <c r="J156" i="1"/>
  <c r="K156" i="1" s="1"/>
  <c r="I157" i="1"/>
  <c r="B154" i="1"/>
  <c r="A230" i="1"/>
  <c r="G229" i="1"/>
  <c r="U229" i="1"/>
  <c r="D230" i="1"/>
  <c r="F229" i="1"/>
  <c r="C230" i="1"/>
  <c r="N229" i="1"/>
  <c r="L230" i="1" l="1"/>
  <c r="M230" i="1"/>
  <c r="N230" i="1" s="1"/>
  <c r="T230" i="1"/>
  <c r="E231" i="1"/>
  <c r="H229" i="1"/>
  <c r="B155" i="1"/>
  <c r="I158" i="1"/>
  <c r="J157" i="1"/>
  <c r="K157" i="1" s="1"/>
  <c r="C231" i="1"/>
  <c r="D231" i="1"/>
  <c r="F230" i="1"/>
  <c r="A231" i="1"/>
  <c r="G230" i="1"/>
  <c r="U230" i="1"/>
  <c r="O230" i="1"/>
  <c r="P229" i="1"/>
  <c r="Q156" i="1"/>
  <c r="R156" i="1" s="1"/>
  <c r="L231" i="1" l="1"/>
  <c r="M231" i="1"/>
  <c r="E232" i="1"/>
  <c r="E233" i="1" s="1"/>
  <c r="T231" i="1"/>
  <c r="T232" i="1" s="1"/>
  <c r="H230" i="1"/>
  <c r="N231" i="1"/>
  <c r="U231" i="1"/>
  <c r="D232" i="1"/>
  <c r="C232" i="1"/>
  <c r="A232" i="1"/>
  <c r="G231" i="1"/>
  <c r="F231" i="1"/>
  <c r="B156" i="1"/>
  <c r="Q157" i="1"/>
  <c r="R157" i="1" s="1"/>
  <c r="O231" i="1"/>
  <c r="P230" i="1"/>
  <c r="J158" i="1"/>
  <c r="K158" i="1" s="1"/>
  <c r="Q158" i="1" s="1"/>
  <c r="I159" i="1"/>
  <c r="L232" i="1" l="1"/>
  <c r="M232" i="1"/>
  <c r="N232" i="1" s="1"/>
  <c r="H231" i="1"/>
  <c r="O232" i="1"/>
  <c r="P231" i="1"/>
  <c r="C233" i="1"/>
  <c r="A233" i="1"/>
  <c r="T233" i="1" s="1"/>
  <c r="G232" i="1"/>
  <c r="D233" i="1"/>
  <c r="F232" i="1"/>
  <c r="U232" i="1"/>
  <c r="I160" i="1"/>
  <c r="J159" i="1"/>
  <c r="K159" i="1" s="1"/>
  <c r="B157" i="1"/>
  <c r="B158" i="1"/>
  <c r="R158" i="1"/>
  <c r="L233" i="1" l="1"/>
  <c r="U233" i="1" s="1"/>
  <c r="M233" i="1"/>
  <c r="N233" i="1" s="1"/>
  <c r="E234" i="1"/>
  <c r="H232" i="1"/>
  <c r="F233" i="1"/>
  <c r="G233" i="1"/>
  <c r="A234" i="1"/>
  <c r="C234" i="1"/>
  <c r="D234" i="1"/>
  <c r="Q159" i="1"/>
  <c r="R159" i="1" s="1"/>
  <c r="I161" i="1"/>
  <c r="J160" i="1"/>
  <c r="K160" i="1" s="1"/>
  <c r="P232" i="1"/>
  <c r="O233" i="1"/>
  <c r="L234" i="1" l="1"/>
  <c r="M234" i="1"/>
  <c r="E235" i="1"/>
  <c r="E236" i="1" s="1"/>
  <c r="T234" i="1"/>
  <c r="T235" i="1" s="1"/>
  <c r="H233" i="1"/>
  <c r="I162" i="1"/>
  <c r="J161" i="1"/>
  <c r="K161" i="1" s="1"/>
  <c r="G234" i="1"/>
  <c r="U234" i="1"/>
  <c r="A235" i="1"/>
  <c r="F234" i="1"/>
  <c r="C235" i="1"/>
  <c r="D235" i="1"/>
  <c r="N234" i="1"/>
  <c r="B159" i="1"/>
  <c r="Q160" i="1"/>
  <c r="R160" i="1" s="1"/>
  <c r="P233" i="1"/>
  <c r="O234" i="1"/>
  <c r="L235" i="1" l="1"/>
  <c r="M235" i="1"/>
  <c r="H234" i="1"/>
  <c r="B160" i="1"/>
  <c r="G235" i="1"/>
  <c r="A236" i="1"/>
  <c r="E237" i="1" s="1"/>
  <c r="F235" i="1"/>
  <c r="C236" i="1"/>
  <c r="U235" i="1"/>
  <c r="D236" i="1"/>
  <c r="N235" i="1"/>
  <c r="O235" i="1"/>
  <c r="P234" i="1"/>
  <c r="Q161" i="1"/>
  <c r="R161" i="1" s="1"/>
  <c r="I163" i="1"/>
  <c r="J163" i="1" s="1"/>
  <c r="J162" i="1"/>
  <c r="K162" i="1" s="1"/>
  <c r="L236" i="1" l="1"/>
  <c r="M236" i="1"/>
  <c r="T236" i="1"/>
  <c r="T237" i="1" s="1"/>
  <c r="H235" i="1"/>
  <c r="O236" i="1"/>
  <c r="P235" i="1"/>
  <c r="Q162" i="1"/>
  <c r="R162" i="1" s="1"/>
  <c r="G236" i="1"/>
  <c r="D237" i="1"/>
  <c r="A237" i="1"/>
  <c r="F236" i="1"/>
  <c r="C237" i="1"/>
  <c r="U236" i="1"/>
  <c r="N236" i="1"/>
  <c r="K163" i="1"/>
  <c r="I164" i="1"/>
  <c r="B161" i="1"/>
  <c r="L237" i="1" l="1"/>
  <c r="M237" i="1"/>
  <c r="E238" i="1"/>
  <c r="E239" i="1" s="1"/>
  <c r="B162" i="1"/>
  <c r="H236" i="1"/>
  <c r="I165" i="1"/>
  <c r="J164" i="1"/>
  <c r="K164" i="1" s="1"/>
  <c r="Q164" i="1" s="1"/>
  <c r="C238" i="1"/>
  <c r="G237" i="1"/>
  <c r="A238" i="1"/>
  <c r="U237" i="1"/>
  <c r="F237" i="1"/>
  <c r="N237" i="1"/>
  <c r="D238" i="1"/>
  <c r="N163" i="1"/>
  <c r="Q163" i="1"/>
  <c r="B163" i="1" s="1"/>
  <c r="O237" i="1"/>
  <c r="P236" i="1"/>
  <c r="L238" i="1" l="1"/>
  <c r="M238" i="1"/>
  <c r="T238" i="1"/>
  <c r="H237" i="1"/>
  <c r="R163" i="1"/>
  <c r="O238" i="1"/>
  <c r="P237" i="1"/>
  <c r="A239" i="1"/>
  <c r="U238" i="1"/>
  <c r="F238" i="1"/>
  <c r="C239" i="1"/>
  <c r="D239" i="1"/>
  <c r="N238" i="1"/>
  <c r="G238" i="1"/>
  <c r="B164" i="1"/>
  <c r="R164" i="1"/>
  <c r="U163" i="1"/>
  <c r="I166" i="1"/>
  <c r="J165" i="1"/>
  <c r="K165" i="1" s="1"/>
  <c r="T239" i="1" l="1"/>
  <c r="L239" i="1"/>
  <c r="M239" i="1"/>
  <c r="N239" i="1" s="1"/>
  <c r="E240" i="1"/>
  <c r="E241" i="1" s="1"/>
  <c r="H238" i="1"/>
  <c r="U239" i="1"/>
  <c r="F239" i="1"/>
  <c r="G239" i="1"/>
  <c r="A240" i="1"/>
  <c r="D240" i="1"/>
  <c r="C240" i="1"/>
  <c r="O239" i="1"/>
  <c r="P238" i="1"/>
  <c r="I167" i="1"/>
  <c r="J166" i="1"/>
  <c r="K166" i="1" s="1"/>
  <c r="Q165" i="1"/>
  <c r="R165" i="1" s="1"/>
  <c r="L240" i="1" l="1"/>
  <c r="M240" i="1"/>
  <c r="T240" i="1"/>
  <c r="H239" i="1"/>
  <c r="J167" i="1"/>
  <c r="K167" i="1" s="1"/>
  <c r="I168" i="1"/>
  <c r="N240" i="1"/>
  <c r="A241" i="1"/>
  <c r="C241" i="1"/>
  <c r="U240" i="1"/>
  <c r="D241" i="1"/>
  <c r="G240" i="1"/>
  <c r="F240" i="1"/>
  <c r="Q166" i="1"/>
  <c r="R166" i="1" s="1"/>
  <c r="O240" i="1"/>
  <c r="P239" i="1"/>
  <c r="B165" i="1"/>
  <c r="T241" i="1" l="1"/>
  <c r="L241" i="1"/>
  <c r="U241" i="1" s="1"/>
  <c r="M241" i="1"/>
  <c r="E242" i="1"/>
  <c r="H240" i="1"/>
  <c r="P240" i="1"/>
  <c r="O241" i="1"/>
  <c r="B166" i="1"/>
  <c r="A242" i="1"/>
  <c r="G241" i="1"/>
  <c r="D242" i="1"/>
  <c r="F241" i="1"/>
  <c r="C242" i="1"/>
  <c r="N241" i="1"/>
  <c r="J168" i="1"/>
  <c r="K168" i="1" s="1"/>
  <c r="Q168" i="1" s="1"/>
  <c r="I169" i="1"/>
  <c r="Q167" i="1"/>
  <c r="R167" i="1" s="1"/>
  <c r="L242" i="1" l="1"/>
  <c r="M242" i="1"/>
  <c r="E243" i="1"/>
  <c r="T242" i="1"/>
  <c r="H241" i="1"/>
  <c r="U242" i="1"/>
  <c r="A243" i="1"/>
  <c r="G242" i="1"/>
  <c r="C243" i="1"/>
  <c r="N242" i="1"/>
  <c r="D243" i="1"/>
  <c r="F242" i="1"/>
  <c r="B167" i="1"/>
  <c r="O242" i="1"/>
  <c r="P241" i="1"/>
  <c r="I170" i="1"/>
  <c r="J169" i="1"/>
  <c r="K169" i="1" s="1"/>
  <c r="B168" i="1"/>
  <c r="R168" i="1"/>
  <c r="L243" i="1" l="1"/>
  <c r="M243" i="1"/>
  <c r="T243" i="1"/>
  <c r="E244" i="1"/>
  <c r="H242" i="1"/>
  <c r="I171" i="1"/>
  <c r="J170" i="1"/>
  <c r="K170" i="1" s="1"/>
  <c r="Q170" i="1" s="1"/>
  <c r="O243" i="1"/>
  <c r="P242" i="1"/>
  <c r="D244" i="1"/>
  <c r="C244" i="1"/>
  <c r="F243" i="1"/>
  <c r="A244" i="1"/>
  <c r="U243" i="1"/>
  <c r="G243" i="1"/>
  <c r="N243" i="1"/>
  <c r="Q169" i="1"/>
  <c r="R169" i="1" s="1"/>
  <c r="L244" i="1" l="1"/>
  <c r="M244" i="1"/>
  <c r="E245" i="1"/>
  <c r="E246" i="1" s="1"/>
  <c r="T244" i="1"/>
  <c r="T245" i="1" s="1"/>
  <c r="H243" i="1"/>
  <c r="G244" i="1"/>
  <c r="C245" i="1"/>
  <c r="N244" i="1"/>
  <c r="A245" i="1"/>
  <c r="D245" i="1"/>
  <c r="F244" i="1"/>
  <c r="U244" i="1"/>
  <c r="O244" i="1"/>
  <c r="P243" i="1"/>
  <c r="B170" i="1"/>
  <c r="R170" i="1"/>
  <c r="B169" i="1"/>
  <c r="J171" i="1"/>
  <c r="K171" i="1" s="1"/>
  <c r="Q171" i="1" s="1"/>
  <c r="I172" i="1"/>
  <c r="L245" i="1" l="1"/>
  <c r="U245" i="1" s="1"/>
  <c r="M245" i="1"/>
  <c r="N245" i="1" s="1"/>
  <c r="H244" i="1"/>
  <c r="A246" i="1"/>
  <c r="G245" i="1"/>
  <c r="C246" i="1"/>
  <c r="D246" i="1"/>
  <c r="F245" i="1"/>
  <c r="J172" i="1"/>
  <c r="K172" i="1" s="1"/>
  <c r="I173" i="1"/>
  <c r="O245" i="1"/>
  <c r="P244" i="1"/>
  <c r="B171" i="1"/>
  <c r="R171" i="1"/>
  <c r="L246" i="1" l="1"/>
  <c r="M246" i="1"/>
  <c r="T246" i="1"/>
  <c r="T247" i="1" s="1"/>
  <c r="E247" i="1"/>
  <c r="E248" i="1" s="1"/>
  <c r="H245" i="1"/>
  <c r="J173" i="1"/>
  <c r="K173" i="1" s="1"/>
  <c r="I174" i="1"/>
  <c r="D247" i="1"/>
  <c r="A247" i="1"/>
  <c r="F246" i="1"/>
  <c r="G246" i="1"/>
  <c r="U246" i="1"/>
  <c r="C247" i="1"/>
  <c r="N246" i="1"/>
  <c r="P245" i="1"/>
  <c r="O246" i="1"/>
  <c r="Q172" i="1"/>
  <c r="R172" i="1" s="1"/>
  <c r="L247" i="1" l="1"/>
  <c r="U247" i="1" s="1"/>
  <c r="M247" i="1"/>
  <c r="N247" i="1" s="1"/>
  <c r="H246" i="1"/>
  <c r="O247" i="1"/>
  <c r="P246" i="1"/>
  <c r="F247" i="1"/>
  <c r="C248" i="1"/>
  <c r="D248" i="1"/>
  <c r="A248" i="1"/>
  <c r="G247" i="1"/>
  <c r="B172" i="1"/>
  <c r="J174" i="1"/>
  <c r="K174" i="1" s="1"/>
  <c r="I175" i="1"/>
  <c r="Q173" i="1"/>
  <c r="R173" i="1" s="1"/>
  <c r="M248" i="1" l="1"/>
  <c r="L248" i="1"/>
  <c r="U248" i="1" s="1"/>
  <c r="T248" i="1"/>
  <c r="E249" i="1"/>
  <c r="B173" i="1"/>
  <c r="H247" i="1"/>
  <c r="Q174" i="1"/>
  <c r="R174" i="1" s="1"/>
  <c r="J175" i="1"/>
  <c r="K175" i="1" s="1"/>
  <c r="I176" i="1"/>
  <c r="G248" i="1"/>
  <c r="N248" i="1"/>
  <c r="D249" i="1"/>
  <c r="F248" i="1"/>
  <c r="C249" i="1"/>
  <c r="A249" i="1"/>
  <c r="O248" i="1"/>
  <c r="P247" i="1"/>
  <c r="E250" i="1" l="1"/>
  <c r="L249" i="1"/>
  <c r="M249" i="1"/>
  <c r="N249" i="1" s="1"/>
  <c r="T249" i="1"/>
  <c r="T250" i="1" s="1"/>
  <c r="H248" i="1"/>
  <c r="D250" i="1"/>
  <c r="F249" i="1"/>
  <c r="C250" i="1"/>
  <c r="A250" i="1"/>
  <c r="G249" i="1"/>
  <c r="U249" i="1"/>
  <c r="I177" i="1"/>
  <c r="J176" i="1"/>
  <c r="K176" i="1" s="1"/>
  <c r="Q176" i="1" s="1"/>
  <c r="Q175" i="1"/>
  <c r="R175" i="1" s="1"/>
  <c r="B174" i="1"/>
  <c r="P248" i="1"/>
  <c r="O249" i="1"/>
  <c r="L250" i="1" l="1"/>
  <c r="M250" i="1"/>
  <c r="N250" i="1" s="1"/>
  <c r="E251" i="1"/>
  <c r="E252" i="1" s="1"/>
  <c r="H249" i="1"/>
  <c r="G250" i="1"/>
  <c r="U250" i="1"/>
  <c r="C251" i="1"/>
  <c r="D251" i="1"/>
  <c r="A251" i="1"/>
  <c r="F250" i="1"/>
  <c r="B176" i="1"/>
  <c r="R176" i="1"/>
  <c r="I178" i="1"/>
  <c r="J177" i="1"/>
  <c r="K177" i="1" s="1"/>
  <c r="B175" i="1"/>
  <c r="O250" i="1"/>
  <c r="P249" i="1"/>
  <c r="L251" i="1" l="1"/>
  <c r="M251" i="1"/>
  <c r="T251" i="1"/>
  <c r="T252" i="1" s="1"/>
  <c r="H250" i="1"/>
  <c r="P250" i="1"/>
  <c r="O251" i="1"/>
  <c r="C252" i="1"/>
  <c r="D252" i="1"/>
  <c r="A252" i="1"/>
  <c r="G251" i="1"/>
  <c r="F251" i="1"/>
  <c r="U251" i="1"/>
  <c r="N251" i="1"/>
  <c r="Q177" i="1"/>
  <c r="R177" i="1" s="1"/>
  <c r="I179" i="1"/>
  <c r="J178" i="1"/>
  <c r="K178" i="1" s="1"/>
  <c r="L252" i="1" l="1"/>
  <c r="M252" i="1"/>
  <c r="E253" i="1"/>
  <c r="H251" i="1"/>
  <c r="B177" i="1"/>
  <c r="Q178" i="1"/>
  <c r="R178" i="1" s="1"/>
  <c r="D253" i="1"/>
  <c r="C253" i="1"/>
  <c r="F252" i="1"/>
  <c r="A253" i="1"/>
  <c r="U252" i="1"/>
  <c r="N252" i="1"/>
  <c r="G252" i="1"/>
  <c r="P251" i="1"/>
  <c r="O252" i="1"/>
  <c r="J179" i="1"/>
  <c r="K179" i="1" s="1"/>
  <c r="I180" i="1"/>
  <c r="L253" i="1" l="1"/>
  <c r="M253" i="1"/>
  <c r="E254" i="1"/>
  <c r="T253" i="1"/>
  <c r="H252" i="1"/>
  <c r="F253" i="1"/>
  <c r="C254" i="1"/>
  <c r="A254" i="1"/>
  <c r="G253" i="1"/>
  <c r="Q179" i="1"/>
  <c r="R179" i="1" s="1"/>
  <c r="B178" i="1"/>
  <c r="J180" i="1"/>
  <c r="K180" i="1" s="1"/>
  <c r="Q180" i="1" s="1"/>
  <c r="I181" i="1"/>
  <c r="O253" i="1"/>
  <c r="P252" i="1"/>
  <c r="E255" i="1" l="1"/>
  <c r="D254" i="1"/>
  <c r="T254" i="1"/>
  <c r="L254" i="1"/>
  <c r="U254" i="1" s="1"/>
  <c r="M254" i="1"/>
  <c r="N254" i="1" s="1"/>
  <c r="H253" i="1"/>
  <c r="B179" i="1"/>
  <c r="O254" i="1"/>
  <c r="P253" i="1"/>
  <c r="B180" i="1"/>
  <c r="R180" i="1"/>
  <c r="I182" i="1"/>
  <c r="J181" i="1"/>
  <c r="K181" i="1" s="1"/>
  <c r="A255" i="1"/>
  <c r="E256" i="1" s="1"/>
  <c r="D255" i="1"/>
  <c r="C255" i="1"/>
  <c r="F254" i="1"/>
  <c r="G254" i="1"/>
  <c r="T255" i="1" l="1"/>
  <c r="L255" i="1"/>
  <c r="U255" i="1" s="1"/>
  <c r="M255" i="1"/>
  <c r="H254" i="1"/>
  <c r="Q181" i="1"/>
  <c r="R181" i="1" s="1"/>
  <c r="J182" i="1"/>
  <c r="K182" i="1" s="1"/>
  <c r="I183" i="1"/>
  <c r="F255" i="1"/>
  <c r="A256" i="1"/>
  <c r="G255" i="1"/>
  <c r="C256" i="1"/>
  <c r="N255" i="1"/>
  <c r="D256" i="1"/>
  <c r="P254" i="1"/>
  <c r="O255" i="1"/>
  <c r="L256" i="1" l="1"/>
  <c r="M256" i="1"/>
  <c r="E257" i="1"/>
  <c r="T256" i="1"/>
  <c r="H255" i="1"/>
  <c r="Q182" i="1"/>
  <c r="R182" i="1" s="1"/>
  <c r="J183" i="1"/>
  <c r="K183" i="1" s="1"/>
  <c r="Q183" i="1" s="1"/>
  <c r="I184" i="1"/>
  <c r="O256" i="1"/>
  <c r="P255" i="1"/>
  <c r="N256" i="1"/>
  <c r="D257" i="1"/>
  <c r="C257" i="1"/>
  <c r="F256" i="1"/>
  <c r="A257" i="1"/>
  <c r="U256" i="1"/>
  <c r="G256" i="1"/>
  <c r="B181" i="1"/>
  <c r="L257" i="1" l="1"/>
  <c r="M257" i="1"/>
  <c r="N257" i="1" s="1"/>
  <c r="T257" i="1"/>
  <c r="T258" i="1" s="1"/>
  <c r="E258" i="1"/>
  <c r="E259" i="1" s="1"/>
  <c r="H256" i="1"/>
  <c r="P256" i="1"/>
  <c r="O257" i="1"/>
  <c r="C258" i="1"/>
  <c r="A258" i="1"/>
  <c r="D258" i="1"/>
  <c r="F257" i="1"/>
  <c r="U257" i="1"/>
  <c r="G257" i="1"/>
  <c r="I185" i="1"/>
  <c r="J184" i="1"/>
  <c r="K184" i="1" s="1"/>
  <c r="B183" i="1"/>
  <c r="R183" i="1"/>
  <c r="B182" i="1"/>
  <c r="L258" i="1" l="1"/>
  <c r="M258" i="1"/>
  <c r="H257" i="1"/>
  <c r="Q184" i="1"/>
  <c r="R184" i="1" s="1"/>
  <c r="U258" i="1"/>
  <c r="C259" i="1"/>
  <c r="D259" i="1"/>
  <c r="A259" i="1"/>
  <c r="F258" i="1"/>
  <c r="G258" i="1"/>
  <c r="N258" i="1"/>
  <c r="I186" i="1"/>
  <c r="J185" i="1"/>
  <c r="K185" i="1" s="1"/>
  <c r="O258" i="1"/>
  <c r="P257" i="1"/>
  <c r="L259" i="1" l="1"/>
  <c r="M259" i="1"/>
  <c r="T259" i="1"/>
  <c r="E260" i="1"/>
  <c r="E261" i="1" s="1"/>
  <c r="H258" i="1"/>
  <c r="G259" i="1"/>
  <c r="U259" i="1"/>
  <c r="N259" i="1"/>
  <c r="C260" i="1"/>
  <c r="D260" i="1"/>
  <c r="F259" i="1"/>
  <c r="A260" i="1"/>
  <c r="Q185" i="1"/>
  <c r="R185" i="1" s="1"/>
  <c r="I187" i="1"/>
  <c r="J186" i="1"/>
  <c r="K186" i="1" s="1"/>
  <c r="B184" i="1"/>
  <c r="O259" i="1"/>
  <c r="P258" i="1"/>
  <c r="M260" i="1" l="1"/>
  <c r="L260" i="1"/>
  <c r="T260" i="1"/>
  <c r="T261" i="1" s="1"/>
  <c r="H259" i="1"/>
  <c r="B185" i="1"/>
  <c r="N260" i="1"/>
  <c r="D261" i="1"/>
  <c r="C261" i="1"/>
  <c r="F260" i="1"/>
  <c r="A261" i="1"/>
  <c r="U260" i="1"/>
  <c r="G260" i="1"/>
  <c r="Q186" i="1"/>
  <c r="R186" i="1" s="1"/>
  <c r="J187" i="1"/>
  <c r="K187" i="1" s="1"/>
  <c r="I188" i="1"/>
  <c r="P259" i="1"/>
  <c r="O260" i="1"/>
  <c r="L261" i="1" l="1"/>
  <c r="U261" i="1" s="1"/>
  <c r="M261" i="1"/>
  <c r="E262" i="1"/>
  <c r="H260" i="1"/>
  <c r="C262" i="1"/>
  <c r="D262" i="1"/>
  <c r="F261" i="1"/>
  <c r="A262" i="1"/>
  <c r="G261" i="1"/>
  <c r="N261" i="1"/>
  <c r="Q187" i="1"/>
  <c r="R187" i="1" s="1"/>
  <c r="B186" i="1"/>
  <c r="P260" i="1"/>
  <c r="O261" i="1"/>
  <c r="J188" i="1"/>
  <c r="K188" i="1" s="1"/>
  <c r="Q188" i="1" s="1"/>
  <c r="I189" i="1"/>
  <c r="E263" i="1" l="1"/>
  <c r="L262" i="1"/>
  <c r="M262" i="1"/>
  <c r="T262" i="1"/>
  <c r="T263" i="1" s="1"/>
  <c r="H261" i="1"/>
  <c r="B187" i="1"/>
  <c r="G262" i="1"/>
  <c r="U262" i="1"/>
  <c r="C263" i="1"/>
  <c r="D263" i="1"/>
  <c r="F262" i="1"/>
  <c r="N262" i="1"/>
  <c r="A263" i="1"/>
  <c r="I190" i="1"/>
  <c r="J189" i="1"/>
  <c r="K189" i="1" s="1"/>
  <c r="O262" i="1"/>
  <c r="P261" i="1"/>
  <c r="B188" i="1"/>
  <c r="R188" i="1"/>
  <c r="L263" i="1" l="1"/>
  <c r="M263" i="1"/>
  <c r="E264" i="1"/>
  <c r="H262" i="1"/>
  <c r="U263" i="1"/>
  <c r="A264" i="1"/>
  <c r="D264" i="1"/>
  <c r="F263" i="1"/>
  <c r="G263" i="1"/>
  <c r="C264" i="1"/>
  <c r="N263" i="1"/>
  <c r="O263" i="1"/>
  <c r="P262" i="1"/>
  <c r="Q189" i="1"/>
  <c r="R189" i="1" s="1"/>
  <c r="I191" i="1"/>
  <c r="J190" i="1"/>
  <c r="K190" i="1" s="1"/>
  <c r="H263" i="1" l="1"/>
  <c r="E265" i="1"/>
  <c r="M264" i="1"/>
  <c r="N264" i="1" s="1"/>
  <c r="L264" i="1"/>
  <c r="T264" i="1"/>
  <c r="Q190" i="1"/>
  <c r="R190" i="1" s="1"/>
  <c r="B189" i="1"/>
  <c r="I192" i="1"/>
  <c r="J191" i="1"/>
  <c r="K191" i="1" s="1"/>
  <c r="O264" i="1"/>
  <c r="P263" i="1"/>
  <c r="C265" i="1"/>
  <c r="A265" i="1"/>
  <c r="G264" i="1"/>
  <c r="F264" i="1"/>
  <c r="U264" i="1"/>
  <c r="D265" i="1"/>
  <c r="L265" i="1" l="1"/>
  <c r="M265" i="1"/>
  <c r="N265" i="1" s="1"/>
  <c r="T265" i="1"/>
  <c r="E266" i="1"/>
  <c r="H264" i="1"/>
  <c r="Q191" i="1"/>
  <c r="R191" i="1" s="1"/>
  <c r="I193" i="1"/>
  <c r="J192" i="1"/>
  <c r="K192" i="1" s="1"/>
  <c r="F265" i="1"/>
  <c r="C266" i="1"/>
  <c r="D266" i="1"/>
  <c r="A266" i="1"/>
  <c r="U265" i="1"/>
  <c r="G265" i="1"/>
  <c r="B190" i="1"/>
  <c r="O265" i="1"/>
  <c r="P264" i="1"/>
  <c r="L266" i="1" l="1"/>
  <c r="M266" i="1"/>
  <c r="E267" i="1"/>
  <c r="T266" i="1"/>
  <c r="H265" i="1"/>
  <c r="Q192" i="1"/>
  <c r="R192" i="1" s="1"/>
  <c r="J193" i="1"/>
  <c r="K193" i="1" s="1"/>
  <c r="I194" i="1"/>
  <c r="J194" i="1" s="1"/>
  <c r="P265" i="1"/>
  <c r="O266" i="1"/>
  <c r="U266" i="1"/>
  <c r="N266" i="1"/>
  <c r="F266" i="1"/>
  <c r="A267" i="1"/>
  <c r="G266" i="1"/>
  <c r="C267" i="1"/>
  <c r="D267" i="1"/>
  <c r="B191" i="1"/>
  <c r="L267" i="1" l="1"/>
  <c r="M267" i="1"/>
  <c r="T267" i="1"/>
  <c r="T268" i="1" s="1"/>
  <c r="E268" i="1"/>
  <c r="E269" i="1" s="1"/>
  <c r="H266" i="1"/>
  <c r="B192" i="1"/>
  <c r="Q193" i="1"/>
  <c r="R193" i="1" s="1"/>
  <c r="C268" i="1"/>
  <c r="A268" i="1"/>
  <c r="N267" i="1"/>
  <c r="D268" i="1"/>
  <c r="F267" i="1"/>
  <c r="G267" i="1"/>
  <c r="U267" i="1"/>
  <c r="K194" i="1"/>
  <c r="I195" i="1"/>
  <c r="O267" i="1"/>
  <c r="P266" i="1"/>
  <c r="M268" i="1" l="1"/>
  <c r="L268" i="1"/>
  <c r="H267" i="1"/>
  <c r="Q194" i="1"/>
  <c r="B194" i="1" s="1"/>
  <c r="N194" i="1"/>
  <c r="U194" i="1" s="1"/>
  <c r="G268" i="1"/>
  <c r="D269" i="1"/>
  <c r="C269" i="1"/>
  <c r="A269" i="1"/>
  <c r="F268" i="1"/>
  <c r="U268" i="1"/>
  <c r="N268" i="1"/>
  <c r="O268" i="1"/>
  <c r="P267" i="1"/>
  <c r="B193" i="1"/>
  <c r="I196" i="1"/>
  <c r="J195" i="1"/>
  <c r="K195" i="1" s="1"/>
  <c r="L269" i="1" l="1"/>
  <c r="M269" i="1"/>
  <c r="E270" i="1"/>
  <c r="T269" i="1"/>
  <c r="H268" i="1"/>
  <c r="R194" i="1"/>
  <c r="P268" i="1"/>
  <c r="O269" i="1"/>
  <c r="Q195" i="1"/>
  <c r="R195" i="1" s="1"/>
  <c r="J196" i="1"/>
  <c r="K196" i="1" s="1"/>
  <c r="I197" i="1"/>
  <c r="C270" i="1"/>
  <c r="U269" i="1"/>
  <c r="N269" i="1"/>
  <c r="G269" i="1"/>
  <c r="A270" i="1"/>
  <c r="D270" i="1"/>
  <c r="F269" i="1"/>
  <c r="T270" i="1" l="1"/>
  <c r="L270" i="1"/>
  <c r="U270" i="1" s="1"/>
  <c r="M270" i="1"/>
  <c r="E271" i="1"/>
  <c r="H269" i="1"/>
  <c r="B195" i="1"/>
  <c r="Q196" i="1"/>
  <c r="R196" i="1" s="1"/>
  <c r="P269" i="1"/>
  <c r="O270" i="1"/>
  <c r="C271" i="1"/>
  <c r="D271" i="1"/>
  <c r="A271" i="1"/>
  <c r="F270" i="1"/>
  <c r="G270" i="1"/>
  <c r="N270" i="1"/>
  <c r="I198" i="1"/>
  <c r="J197" i="1"/>
  <c r="K197" i="1" s="1"/>
  <c r="E272" i="1" l="1"/>
  <c r="L271" i="1"/>
  <c r="U271" i="1" s="1"/>
  <c r="M271" i="1"/>
  <c r="T271" i="1"/>
  <c r="H270" i="1"/>
  <c r="D272" i="1"/>
  <c r="A272" i="1"/>
  <c r="F271" i="1"/>
  <c r="G271" i="1"/>
  <c r="C272" i="1"/>
  <c r="N271" i="1"/>
  <c r="Q197" i="1"/>
  <c r="R197" i="1" s="1"/>
  <c r="B196" i="1"/>
  <c r="O271" i="1"/>
  <c r="P270" i="1"/>
  <c r="I199" i="1"/>
  <c r="J198" i="1"/>
  <c r="K198" i="1" s="1"/>
  <c r="M272" i="1" l="1"/>
  <c r="L272" i="1"/>
  <c r="T272" i="1"/>
  <c r="T273" i="1" s="1"/>
  <c r="E273" i="1"/>
  <c r="E274" i="1" s="1"/>
  <c r="H271" i="1"/>
  <c r="B197" i="1"/>
  <c r="O272" i="1"/>
  <c r="P271" i="1"/>
  <c r="C273" i="1"/>
  <c r="F272" i="1"/>
  <c r="A273" i="1"/>
  <c r="U272" i="1"/>
  <c r="G272" i="1"/>
  <c r="N272" i="1"/>
  <c r="D273" i="1"/>
  <c r="Q198" i="1"/>
  <c r="R198" i="1" s="1"/>
  <c r="J199" i="1"/>
  <c r="K199" i="1" s="1"/>
  <c r="Q199" i="1" s="1"/>
  <c r="I200" i="1"/>
  <c r="L273" i="1" l="1"/>
  <c r="M273" i="1"/>
  <c r="H272" i="1"/>
  <c r="U273" i="1"/>
  <c r="N273" i="1"/>
  <c r="C274" i="1"/>
  <c r="A274" i="1"/>
  <c r="T274" i="1" s="1"/>
  <c r="G273" i="1"/>
  <c r="D274" i="1"/>
  <c r="F273" i="1"/>
  <c r="O273" i="1"/>
  <c r="P272" i="1"/>
  <c r="J200" i="1"/>
  <c r="K200" i="1" s="1"/>
  <c r="I201" i="1"/>
  <c r="B199" i="1"/>
  <c r="R199" i="1"/>
  <c r="B198" i="1"/>
  <c r="L274" i="1" l="1"/>
  <c r="U274" i="1" s="1"/>
  <c r="M274" i="1"/>
  <c r="E275" i="1"/>
  <c r="H273" i="1"/>
  <c r="J201" i="1"/>
  <c r="K201" i="1" s="1"/>
  <c r="I202" i="1"/>
  <c r="D275" i="1"/>
  <c r="F274" i="1"/>
  <c r="C275" i="1"/>
  <c r="N274" i="1"/>
  <c r="A275" i="1"/>
  <c r="G274" i="1"/>
  <c r="O274" i="1"/>
  <c r="P273" i="1"/>
  <c r="Q200" i="1"/>
  <c r="R200" i="1" s="1"/>
  <c r="L275" i="1" l="1"/>
  <c r="M275" i="1"/>
  <c r="E276" i="1"/>
  <c r="T275" i="1"/>
  <c r="T276" i="1" s="1"/>
  <c r="H274" i="1"/>
  <c r="B200" i="1"/>
  <c r="O275" i="1"/>
  <c r="P274" i="1"/>
  <c r="J202" i="1"/>
  <c r="K202" i="1" s="1"/>
  <c r="Q202" i="1" s="1"/>
  <c r="I203" i="1"/>
  <c r="A276" i="1"/>
  <c r="G275" i="1"/>
  <c r="U275" i="1"/>
  <c r="N275" i="1"/>
  <c r="C276" i="1"/>
  <c r="D276" i="1"/>
  <c r="F275" i="1"/>
  <c r="Q201" i="1"/>
  <c r="R201" i="1" s="1"/>
  <c r="L276" i="1" l="1"/>
  <c r="M276" i="1"/>
  <c r="E277" i="1"/>
  <c r="H275" i="1"/>
  <c r="B201" i="1"/>
  <c r="J203" i="1"/>
  <c r="K203" i="1" s="1"/>
  <c r="Q203" i="1" s="1"/>
  <c r="I204" i="1"/>
  <c r="P275" i="1"/>
  <c r="O276" i="1"/>
  <c r="B202" i="1"/>
  <c r="R202" i="1"/>
  <c r="U276" i="1"/>
  <c r="G276" i="1"/>
  <c r="N276" i="1"/>
  <c r="D277" i="1"/>
  <c r="C277" i="1"/>
  <c r="F276" i="1"/>
  <c r="A277" i="1"/>
  <c r="L277" i="1" l="1"/>
  <c r="M277" i="1"/>
  <c r="E278" i="1"/>
  <c r="T277" i="1"/>
  <c r="H276" i="1"/>
  <c r="O277" i="1"/>
  <c r="P276" i="1"/>
  <c r="I205" i="1"/>
  <c r="J204" i="1"/>
  <c r="K204" i="1" s="1"/>
  <c r="G277" i="1"/>
  <c r="D278" i="1"/>
  <c r="C278" i="1"/>
  <c r="F277" i="1"/>
  <c r="A278" i="1"/>
  <c r="U277" i="1"/>
  <c r="N277" i="1"/>
  <c r="B203" i="1"/>
  <c r="R203" i="1"/>
  <c r="T278" i="1" l="1"/>
  <c r="L278" i="1"/>
  <c r="U278" i="1" s="1"/>
  <c r="M278" i="1"/>
  <c r="E279" i="1"/>
  <c r="H277" i="1"/>
  <c r="Q204" i="1"/>
  <c r="R204" i="1" s="1"/>
  <c r="G278" i="1"/>
  <c r="D279" i="1"/>
  <c r="F278" i="1"/>
  <c r="C279" i="1"/>
  <c r="N278" i="1"/>
  <c r="A279" i="1"/>
  <c r="O278" i="1"/>
  <c r="P277" i="1"/>
  <c r="I206" i="1"/>
  <c r="J205" i="1"/>
  <c r="K205" i="1" s="1"/>
  <c r="L279" i="1" l="1"/>
  <c r="M279" i="1"/>
  <c r="N279" i="1" s="1"/>
  <c r="E280" i="1"/>
  <c r="T279" i="1"/>
  <c r="H278" i="1"/>
  <c r="O279" i="1"/>
  <c r="P278" i="1"/>
  <c r="Q205" i="1"/>
  <c r="R205" i="1" s="1"/>
  <c r="D280" i="1"/>
  <c r="F279" i="1"/>
  <c r="U279" i="1"/>
  <c r="A280" i="1"/>
  <c r="G279" i="1"/>
  <c r="C280" i="1"/>
  <c r="B204" i="1"/>
  <c r="J206" i="1"/>
  <c r="K206" i="1" s="1"/>
  <c r="I207" i="1"/>
  <c r="L280" i="1" l="1"/>
  <c r="M280" i="1"/>
  <c r="T280" i="1"/>
  <c r="T281" i="1" s="1"/>
  <c r="E281" i="1"/>
  <c r="E282" i="1" s="1"/>
  <c r="H279" i="1"/>
  <c r="B205" i="1"/>
  <c r="D281" i="1"/>
  <c r="C281" i="1"/>
  <c r="F280" i="1"/>
  <c r="A281" i="1"/>
  <c r="U280" i="1"/>
  <c r="G280" i="1"/>
  <c r="N280" i="1"/>
  <c r="J207" i="1"/>
  <c r="K207" i="1" s="1"/>
  <c r="I208" i="1"/>
  <c r="Q206" i="1"/>
  <c r="R206" i="1" s="1"/>
  <c r="O280" i="1"/>
  <c r="P279" i="1"/>
  <c r="L281" i="1" l="1"/>
  <c r="M281" i="1"/>
  <c r="N281" i="1" s="1"/>
  <c r="H280" i="1"/>
  <c r="U281" i="1"/>
  <c r="G281" i="1"/>
  <c r="C282" i="1"/>
  <c r="D282" i="1"/>
  <c r="F281" i="1"/>
  <c r="A282" i="1"/>
  <c r="Q207" i="1"/>
  <c r="R207" i="1" s="1"/>
  <c r="J208" i="1"/>
  <c r="K208" i="1" s="1"/>
  <c r="Q208" i="1" s="1"/>
  <c r="I209" i="1"/>
  <c r="O281" i="1"/>
  <c r="P280" i="1"/>
  <c r="B206" i="1"/>
  <c r="L282" i="1" l="1"/>
  <c r="M282" i="1"/>
  <c r="N282" i="1" s="1"/>
  <c r="E283" i="1"/>
  <c r="T282" i="1"/>
  <c r="H281" i="1"/>
  <c r="B207" i="1"/>
  <c r="P281" i="1"/>
  <c r="O282" i="1"/>
  <c r="G282" i="1"/>
  <c r="U282" i="1"/>
  <c r="C283" i="1"/>
  <c r="D283" i="1"/>
  <c r="F282" i="1"/>
  <c r="A283" i="1"/>
  <c r="B208" i="1"/>
  <c r="R208" i="1"/>
  <c r="J209" i="1"/>
  <c r="K209" i="1" s="1"/>
  <c r="I210" i="1"/>
  <c r="L283" i="1" l="1"/>
  <c r="M283" i="1"/>
  <c r="E284" i="1"/>
  <c r="E285" i="1" s="1"/>
  <c r="T283" i="1"/>
  <c r="H282" i="1"/>
  <c r="I211" i="1"/>
  <c r="J210" i="1"/>
  <c r="K210" i="1" s="1"/>
  <c r="O283" i="1"/>
  <c r="P282" i="1"/>
  <c r="Q209" i="1"/>
  <c r="R209" i="1" s="1"/>
  <c r="A284" i="1"/>
  <c r="G283" i="1"/>
  <c r="C284" i="1"/>
  <c r="F283" i="1"/>
  <c r="L284" i="1" l="1"/>
  <c r="M284" i="1"/>
  <c r="T284" i="1"/>
  <c r="T285" i="1" s="1"/>
  <c r="H283" i="1"/>
  <c r="D284" i="1"/>
  <c r="B209" i="1"/>
  <c r="O284" i="1"/>
  <c r="P283" i="1"/>
  <c r="F284" i="1"/>
  <c r="A285" i="1"/>
  <c r="U284" i="1"/>
  <c r="G284" i="1"/>
  <c r="N284" i="1"/>
  <c r="D285" i="1"/>
  <c r="C285" i="1"/>
  <c r="Q210" i="1"/>
  <c r="R210" i="1" s="1"/>
  <c r="J211" i="1"/>
  <c r="K211" i="1" s="1"/>
  <c r="I212" i="1"/>
  <c r="L285" i="1" l="1"/>
  <c r="M285" i="1"/>
  <c r="E286" i="1"/>
  <c r="H284" i="1"/>
  <c r="B210" i="1"/>
  <c r="Q211" i="1"/>
  <c r="R211" i="1" s="1"/>
  <c r="N285" i="1"/>
  <c r="G285" i="1"/>
  <c r="D286" i="1"/>
  <c r="C286" i="1"/>
  <c r="F285" i="1"/>
  <c r="A286" i="1"/>
  <c r="U285" i="1"/>
  <c r="O285" i="1"/>
  <c r="P284" i="1"/>
  <c r="I213" i="1"/>
  <c r="J212" i="1"/>
  <c r="K212" i="1" s="1"/>
  <c r="E287" i="1" l="1"/>
  <c r="L286" i="1"/>
  <c r="M286" i="1"/>
  <c r="N286" i="1" s="1"/>
  <c r="T286" i="1"/>
  <c r="T287" i="1" s="1"/>
  <c r="H285" i="1"/>
  <c r="O286" i="1"/>
  <c r="P285" i="1"/>
  <c r="Q212" i="1"/>
  <c r="R212" i="1" s="1"/>
  <c r="F286" i="1"/>
  <c r="A287" i="1"/>
  <c r="G286" i="1"/>
  <c r="U286" i="1"/>
  <c r="C287" i="1"/>
  <c r="D287" i="1"/>
  <c r="B211" i="1"/>
  <c r="I214" i="1"/>
  <c r="J213" i="1"/>
  <c r="K213" i="1" s="1"/>
  <c r="L287" i="1" l="1"/>
  <c r="M287" i="1"/>
  <c r="E288" i="1"/>
  <c r="E289" i="1" s="1"/>
  <c r="H286" i="1"/>
  <c r="B212" i="1"/>
  <c r="Q213" i="1"/>
  <c r="R213" i="1" s="1"/>
  <c r="J214" i="1"/>
  <c r="K214" i="1" s="1"/>
  <c r="I215" i="1"/>
  <c r="A288" i="1"/>
  <c r="G287" i="1"/>
  <c r="U287" i="1"/>
  <c r="N287" i="1"/>
  <c r="C288" i="1"/>
  <c r="D288" i="1"/>
  <c r="F287" i="1"/>
  <c r="P286" i="1"/>
  <c r="O287" i="1"/>
  <c r="M288" i="1" l="1"/>
  <c r="L288" i="1"/>
  <c r="T288" i="1"/>
  <c r="H287" i="1"/>
  <c r="Q214" i="1"/>
  <c r="R214" i="1" s="1"/>
  <c r="O288" i="1"/>
  <c r="P287" i="1"/>
  <c r="G288" i="1"/>
  <c r="F288" i="1"/>
  <c r="U288" i="1"/>
  <c r="N288" i="1"/>
  <c r="C289" i="1"/>
  <c r="A289" i="1"/>
  <c r="D289" i="1"/>
  <c r="B213" i="1"/>
  <c r="J215" i="1"/>
  <c r="K215" i="1" s="1"/>
  <c r="Q215" i="1" s="1"/>
  <c r="I216" i="1"/>
  <c r="L289" i="1" l="1"/>
  <c r="M289" i="1"/>
  <c r="T289" i="1"/>
  <c r="E290" i="1"/>
  <c r="H288" i="1"/>
  <c r="A290" i="1"/>
  <c r="D290" i="1"/>
  <c r="F289" i="1"/>
  <c r="U289" i="1"/>
  <c r="N289" i="1"/>
  <c r="G289" i="1"/>
  <c r="C290" i="1"/>
  <c r="O289" i="1"/>
  <c r="P288" i="1"/>
  <c r="J216" i="1"/>
  <c r="K216" i="1" s="1"/>
  <c r="I217" i="1"/>
  <c r="B215" i="1"/>
  <c r="R215" i="1"/>
  <c r="B214" i="1"/>
  <c r="M290" i="1" l="1"/>
  <c r="L290" i="1"/>
  <c r="E291" i="1"/>
  <c r="T290" i="1"/>
  <c r="H289" i="1"/>
  <c r="I218" i="1"/>
  <c r="J217" i="1"/>
  <c r="K217" i="1" s="1"/>
  <c r="Q216" i="1"/>
  <c r="R216" i="1" s="1"/>
  <c r="P289" i="1"/>
  <c r="O290" i="1"/>
  <c r="N290" i="1"/>
  <c r="F290" i="1"/>
  <c r="A291" i="1"/>
  <c r="G290" i="1"/>
  <c r="U290" i="1"/>
  <c r="C291" i="1"/>
  <c r="D291" i="1"/>
  <c r="L291" i="1" l="1"/>
  <c r="M291" i="1"/>
  <c r="N291" i="1" s="1"/>
  <c r="T291" i="1"/>
  <c r="E292" i="1"/>
  <c r="H290" i="1"/>
  <c r="O291" i="1"/>
  <c r="P290" i="1"/>
  <c r="B216" i="1"/>
  <c r="Q217" i="1"/>
  <c r="R217" i="1" s="1"/>
  <c r="C292" i="1"/>
  <c r="D292" i="1"/>
  <c r="F291" i="1"/>
  <c r="A292" i="1"/>
  <c r="G291" i="1"/>
  <c r="U291" i="1"/>
  <c r="J218" i="1"/>
  <c r="K218" i="1" s="1"/>
  <c r="I219" i="1"/>
  <c r="L292" i="1" l="1"/>
  <c r="M292" i="1"/>
  <c r="E293" i="1"/>
  <c r="T292" i="1"/>
  <c r="H291" i="1"/>
  <c r="B217" i="1"/>
  <c r="C293" i="1"/>
  <c r="A293" i="1"/>
  <c r="G292" i="1"/>
  <c r="F292" i="1"/>
  <c r="N292" i="1"/>
  <c r="U292" i="1"/>
  <c r="D293" i="1"/>
  <c r="J219" i="1"/>
  <c r="K219" i="1" s="1"/>
  <c r="I220" i="1"/>
  <c r="Q218" i="1"/>
  <c r="R218" i="1" s="1"/>
  <c r="P291" i="1"/>
  <c r="O292" i="1"/>
  <c r="L293" i="1" l="1"/>
  <c r="M293" i="1"/>
  <c r="T293" i="1"/>
  <c r="E294" i="1"/>
  <c r="H292" i="1"/>
  <c r="D294" i="1"/>
  <c r="F293" i="1"/>
  <c r="N293" i="1"/>
  <c r="U293" i="1"/>
  <c r="G293" i="1"/>
  <c r="C294" i="1"/>
  <c r="A294" i="1"/>
  <c r="Q219" i="1"/>
  <c r="R219" i="1" s="1"/>
  <c r="J220" i="1"/>
  <c r="K220" i="1" s="1"/>
  <c r="I221" i="1"/>
  <c r="B218" i="1"/>
  <c r="P292" i="1"/>
  <c r="O293" i="1"/>
  <c r="L294" i="1" l="1"/>
  <c r="M294" i="1"/>
  <c r="E295" i="1"/>
  <c r="T294" i="1"/>
  <c r="H293" i="1"/>
  <c r="B219" i="1"/>
  <c r="Q220" i="1"/>
  <c r="R220" i="1" s="1"/>
  <c r="P293" i="1"/>
  <c r="O294" i="1"/>
  <c r="J221" i="1"/>
  <c r="K221" i="1" s="1"/>
  <c r="I222" i="1"/>
  <c r="J222" i="1" s="1"/>
  <c r="D295" i="1"/>
  <c r="N294" i="1"/>
  <c r="F294" i="1"/>
  <c r="A295" i="1"/>
  <c r="G294" i="1"/>
  <c r="U294" i="1"/>
  <c r="C295" i="1"/>
  <c r="T295" i="1" l="1"/>
  <c r="E296" i="1"/>
  <c r="L295" i="1"/>
  <c r="U295" i="1" s="1"/>
  <c r="M295" i="1"/>
  <c r="N295" i="1" s="1"/>
  <c r="H294" i="1"/>
  <c r="B220" i="1"/>
  <c r="A296" i="1"/>
  <c r="F295" i="1"/>
  <c r="G295" i="1"/>
  <c r="C296" i="1"/>
  <c r="D296" i="1"/>
  <c r="P294" i="1"/>
  <c r="O295" i="1"/>
  <c r="I223" i="1"/>
  <c r="K222" i="1"/>
  <c r="Q221" i="1"/>
  <c r="R221" i="1" s="1"/>
  <c r="L296" i="1" l="1"/>
  <c r="M296" i="1"/>
  <c r="E297" i="1"/>
  <c r="T296" i="1"/>
  <c r="H295" i="1"/>
  <c r="B221" i="1"/>
  <c r="P295" i="1"/>
  <c r="O296" i="1"/>
  <c r="I224" i="1"/>
  <c r="J223" i="1"/>
  <c r="K223" i="1" s="1"/>
  <c r="Q223" i="1" s="1"/>
  <c r="F296" i="1"/>
  <c r="U296" i="1"/>
  <c r="N296" i="1"/>
  <c r="C297" i="1"/>
  <c r="D297" i="1"/>
  <c r="A297" i="1"/>
  <c r="G296" i="1"/>
  <c r="N222" i="1"/>
  <c r="U222" i="1" s="1"/>
  <c r="Q222" i="1"/>
  <c r="B222" i="1" s="1"/>
  <c r="L297" i="1" l="1"/>
  <c r="M297" i="1"/>
  <c r="T297" i="1"/>
  <c r="T298" i="1" s="1"/>
  <c r="E298" i="1"/>
  <c r="E299" i="1" s="1"/>
  <c r="H296" i="1"/>
  <c r="B223" i="1"/>
  <c r="R223" i="1"/>
  <c r="I225" i="1"/>
  <c r="J224" i="1"/>
  <c r="K224" i="1" s="1"/>
  <c r="A298" i="1"/>
  <c r="G297" i="1"/>
  <c r="N297" i="1"/>
  <c r="U297" i="1"/>
  <c r="C298" i="1"/>
  <c r="D298" i="1"/>
  <c r="F297" i="1"/>
  <c r="R222" i="1"/>
  <c r="P296" i="1"/>
  <c r="O297" i="1"/>
  <c r="L298" i="1" l="1"/>
  <c r="M298" i="1"/>
  <c r="N298" i="1" s="1"/>
  <c r="H297" i="1"/>
  <c r="D299" i="1"/>
  <c r="F298" i="1"/>
  <c r="C299" i="1"/>
  <c r="A299" i="1"/>
  <c r="G298" i="1"/>
  <c r="U298" i="1"/>
  <c r="Q224" i="1"/>
  <c r="R224" i="1" s="1"/>
  <c r="J225" i="1"/>
  <c r="K225" i="1" s="1"/>
  <c r="I226" i="1"/>
  <c r="P297" i="1"/>
  <c r="O298" i="1"/>
  <c r="L299" i="1" l="1"/>
  <c r="M299" i="1"/>
  <c r="N299" i="1" s="1"/>
  <c r="T299" i="1"/>
  <c r="E300" i="1"/>
  <c r="H298" i="1"/>
  <c r="B224" i="1"/>
  <c r="I227" i="1"/>
  <c r="J226" i="1"/>
  <c r="K226" i="1" s="1"/>
  <c r="Q225" i="1"/>
  <c r="R225" i="1" s="1"/>
  <c r="P298" i="1"/>
  <c r="O299" i="1"/>
  <c r="A300" i="1"/>
  <c r="F299" i="1"/>
  <c r="G299" i="1"/>
  <c r="U299" i="1"/>
  <c r="C300" i="1"/>
  <c r="D300" i="1"/>
  <c r="L300" i="1" l="1"/>
  <c r="M300" i="1"/>
  <c r="E301" i="1"/>
  <c r="T300" i="1"/>
  <c r="H299" i="1"/>
  <c r="B225" i="1"/>
  <c r="C301" i="1"/>
  <c r="F300" i="1"/>
  <c r="A301" i="1"/>
  <c r="U300" i="1"/>
  <c r="G300" i="1"/>
  <c r="N300" i="1"/>
  <c r="D301" i="1"/>
  <c r="P299" i="1"/>
  <c r="O300" i="1"/>
  <c r="Q226" i="1"/>
  <c r="R226" i="1" s="1"/>
  <c r="I228" i="1"/>
  <c r="J227" i="1"/>
  <c r="K227" i="1" s="1"/>
  <c r="L301" i="1" l="1"/>
  <c r="M301" i="1"/>
  <c r="E302" i="1"/>
  <c r="E303" i="1" s="1"/>
  <c r="T301" i="1"/>
  <c r="T302" i="1" s="1"/>
  <c r="H300" i="1"/>
  <c r="G301" i="1"/>
  <c r="D302" i="1"/>
  <c r="C302" i="1"/>
  <c r="F301" i="1"/>
  <c r="A302" i="1"/>
  <c r="U301" i="1"/>
  <c r="N301" i="1"/>
  <c r="P300" i="1"/>
  <c r="O301" i="1"/>
  <c r="Q227" i="1"/>
  <c r="R227" i="1" s="1"/>
  <c r="I229" i="1"/>
  <c r="J228" i="1"/>
  <c r="K228" i="1" s="1"/>
  <c r="B226" i="1"/>
  <c r="L302" i="1" l="1"/>
  <c r="M302" i="1"/>
  <c r="N302" i="1" s="1"/>
  <c r="H301" i="1"/>
  <c r="B227" i="1"/>
  <c r="U302" i="1"/>
  <c r="G302" i="1"/>
  <c r="C303" i="1"/>
  <c r="D303" i="1"/>
  <c r="F302" i="1"/>
  <c r="A303" i="1"/>
  <c r="O302" i="1"/>
  <c r="P301" i="1"/>
  <c r="Q228" i="1"/>
  <c r="R228" i="1" s="1"/>
  <c r="J229" i="1"/>
  <c r="K229" i="1" s="1"/>
  <c r="I230" i="1"/>
  <c r="L303" i="1" l="1"/>
  <c r="M303" i="1"/>
  <c r="E304" i="1"/>
  <c r="E305" i="1" s="1"/>
  <c r="T303" i="1"/>
  <c r="T304" i="1" s="1"/>
  <c r="H302" i="1"/>
  <c r="O303" i="1"/>
  <c r="P302" i="1"/>
  <c r="Q229" i="1"/>
  <c r="R229" i="1" s="1"/>
  <c r="A304" i="1"/>
  <c r="G303" i="1"/>
  <c r="U303" i="1"/>
  <c r="N303" i="1"/>
  <c r="C304" i="1"/>
  <c r="D304" i="1"/>
  <c r="F303" i="1"/>
  <c r="I231" i="1"/>
  <c r="J230" i="1"/>
  <c r="K230" i="1" s="1"/>
  <c r="B228" i="1"/>
  <c r="L304" i="1" l="1"/>
  <c r="U304" i="1" s="1"/>
  <c r="M304" i="1"/>
  <c r="N304" i="1" s="1"/>
  <c r="H303" i="1"/>
  <c r="B229" i="1"/>
  <c r="P303" i="1"/>
  <c r="O304" i="1"/>
  <c r="Q230" i="1"/>
  <c r="R230" i="1" s="1"/>
  <c r="J231" i="1"/>
  <c r="K231" i="1" s="1"/>
  <c r="I232" i="1"/>
  <c r="C305" i="1"/>
  <c r="D305" i="1"/>
  <c r="A305" i="1"/>
  <c r="G304" i="1"/>
  <c r="F304" i="1"/>
  <c r="L305" i="1" l="1"/>
  <c r="M305" i="1"/>
  <c r="E306" i="1"/>
  <c r="T305" i="1"/>
  <c r="H304" i="1"/>
  <c r="P304" i="1"/>
  <c r="O305" i="1"/>
  <c r="D306" i="1"/>
  <c r="F305" i="1"/>
  <c r="U305" i="1"/>
  <c r="N305" i="1"/>
  <c r="C306" i="1"/>
  <c r="A306" i="1"/>
  <c r="G305" i="1"/>
  <c r="I233" i="1"/>
  <c r="J232" i="1"/>
  <c r="K232" i="1" s="1"/>
  <c r="Q231" i="1"/>
  <c r="R231" i="1" s="1"/>
  <c r="B230" i="1"/>
  <c r="L306" i="1" l="1"/>
  <c r="M306" i="1"/>
  <c r="T306" i="1"/>
  <c r="T307" i="1" s="1"/>
  <c r="E307" i="1"/>
  <c r="E308" i="1" s="1"/>
  <c r="H305" i="1"/>
  <c r="B231" i="1"/>
  <c r="Q232" i="1"/>
  <c r="R232" i="1" s="1"/>
  <c r="J233" i="1"/>
  <c r="K233" i="1" s="1"/>
  <c r="I234" i="1"/>
  <c r="P305" i="1"/>
  <c r="O306" i="1"/>
  <c r="G306" i="1"/>
  <c r="N306" i="1"/>
  <c r="U306" i="1"/>
  <c r="F306" i="1"/>
  <c r="D307" i="1"/>
  <c r="C307" i="1"/>
  <c r="A307" i="1"/>
  <c r="L307" i="1" l="1"/>
  <c r="M307" i="1"/>
  <c r="H306" i="1"/>
  <c r="B232" i="1"/>
  <c r="O307" i="1"/>
  <c r="P306" i="1"/>
  <c r="J234" i="1"/>
  <c r="K234" i="1" s="1"/>
  <c r="I235" i="1"/>
  <c r="Q233" i="1"/>
  <c r="R233" i="1" s="1"/>
  <c r="U307" i="1"/>
  <c r="A308" i="1"/>
  <c r="G307" i="1"/>
  <c r="C308" i="1"/>
  <c r="N307" i="1"/>
  <c r="D308" i="1"/>
  <c r="F307" i="1"/>
  <c r="L308" i="1" l="1"/>
  <c r="M308" i="1"/>
  <c r="T308" i="1"/>
  <c r="E309" i="1"/>
  <c r="E310" i="1" s="1"/>
  <c r="H307" i="1"/>
  <c r="B233" i="1"/>
  <c r="J235" i="1"/>
  <c r="K235" i="1" s="1"/>
  <c r="I236" i="1"/>
  <c r="Q234" i="1"/>
  <c r="R234" i="1" s="1"/>
  <c r="D309" i="1"/>
  <c r="C309" i="1"/>
  <c r="A309" i="1"/>
  <c r="G308" i="1"/>
  <c r="F308" i="1"/>
  <c r="N308" i="1"/>
  <c r="U308" i="1"/>
  <c r="O308" i="1"/>
  <c r="P307" i="1"/>
  <c r="L309" i="1" l="1"/>
  <c r="M309" i="1"/>
  <c r="T309" i="1"/>
  <c r="H308" i="1"/>
  <c r="B234" i="1"/>
  <c r="I237" i="1"/>
  <c r="J236" i="1"/>
  <c r="K236" i="1" s="1"/>
  <c r="Q235" i="1"/>
  <c r="R235" i="1" s="1"/>
  <c r="O309" i="1"/>
  <c r="P308" i="1"/>
  <c r="F309" i="1"/>
  <c r="A310" i="1"/>
  <c r="U309" i="1"/>
  <c r="N309" i="1"/>
  <c r="G309" i="1"/>
  <c r="D310" i="1"/>
  <c r="C310" i="1"/>
  <c r="L310" i="1" l="1"/>
  <c r="M310" i="1"/>
  <c r="N310" i="1" s="1"/>
  <c r="T310" i="1"/>
  <c r="T311" i="1" s="1"/>
  <c r="E311" i="1"/>
  <c r="E312" i="1" s="1"/>
  <c r="H309" i="1"/>
  <c r="B235" i="1"/>
  <c r="F310" i="1"/>
  <c r="C311" i="1"/>
  <c r="A311" i="1"/>
  <c r="G310" i="1"/>
  <c r="D311" i="1"/>
  <c r="U310" i="1"/>
  <c r="Q236" i="1"/>
  <c r="R236" i="1" s="1"/>
  <c r="I238" i="1"/>
  <c r="J237" i="1"/>
  <c r="K237" i="1" s="1"/>
  <c r="P309" i="1"/>
  <c r="O310" i="1"/>
  <c r="L311" i="1" l="1"/>
  <c r="U311" i="1" s="1"/>
  <c r="M311" i="1"/>
  <c r="H310" i="1"/>
  <c r="J238" i="1"/>
  <c r="K238" i="1" s="1"/>
  <c r="I239" i="1"/>
  <c r="Q237" i="1"/>
  <c r="R237" i="1" s="1"/>
  <c r="B236" i="1"/>
  <c r="P310" i="1"/>
  <c r="O311" i="1"/>
  <c r="N311" i="1"/>
  <c r="D312" i="1"/>
  <c r="A312" i="1"/>
  <c r="F311" i="1"/>
  <c r="G311" i="1"/>
  <c r="C312" i="1"/>
  <c r="M312" i="1" l="1"/>
  <c r="L312" i="1"/>
  <c r="E313" i="1"/>
  <c r="T312" i="1"/>
  <c r="T313" i="1" s="1"/>
  <c r="H311" i="1"/>
  <c r="B237" i="1"/>
  <c r="N312" i="1"/>
  <c r="U312" i="1"/>
  <c r="D313" i="1"/>
  <c r="C313" i="1"/>
  <c r="A313" i="1"/>
  <c r="G312" i="1"/>
  <c r="F312" i="1"/>
  <c r="O312" i="1"/>
  <c r="P311" i="1"/>
  <c r="J239" i="1"/>
  <c r="K239" i="1" s="1"/>
  <c r="I240" i="1"/>
  <c r="Q238" i="1"/>
  <c r="R238" i="1" s="1"/>
  <c r="E314" i="1" l="1"/>
  <c r="L313" i="1"/>
  <c r="M313" i="1"/>
  <c r="N313" i="1" s="1"/>
  <c r="H312" i="1"/>
  <c r="Q239" i="1"/>
  <c r="R239" i="1" s="1"/>
  <c r="P312" i="1"/>
  <c r="O313" i="1"/>
  <c r="B238" i="1"/>
  <c r="J240" i="1"/>
  <c r="K240" i="1" s="1"/>
  <c r="Q240" i="1" s="1"/>
  <c r="I241" i="1"/>
  <c r="F313" i="1"/>
  <c r="U313" i="1"/>
  <c r="D314" i="1"/>
  <c r="G313" i="1"/>
  <c r="C314" i="1"/>
  <c r="A314" i="1"/>
  <c r="L314" i="1" l="1"/>
  <c r="M314" i="1"/>
  <c r="E315" i="1"/>
  <c r="T314" i="1"/>
  <c r="H313" i="1"/>
  <c r="P313" i="1"/>
  <c r="O314" i="1"/>
  <c r="I242" i="1"/>
  <c r="J241" i="1"/>
  <c r="K241" i="1" s="1"/>
  <c r="Q241" i="1" s="1"/>
  <c r="B239" i="1"/>
  <c r="A315" i="1"/>
  <c r="F314" i="1"/>
  <c r="G314" i="1"/>
  <c r="C315" i="1"/>
  <c r="B240" i="1"/>
  <c r="R240" i="1"/>
  <c r="E316" i="1" l="1"/>
  <c r="T315" i="1"/>
  <c r="L315" i="1"/>
  <c r="U315" i="1" s="1"/>
  <c r="M315" i="1"/>
  <c r="N315" i="1" s="1"/>
  <c r="H314" i="1"/>
  <c r="F315" i="1"/>
  <c r="A316" i="1"/>
  <c r="G315" i="1"/>
  <c r="C316" i="1"/>
  <c r="B241" i="1"/>
  <c r="R241" i="1"/>
  <c r="J242" i="1"/>
  <c r="K242" i="1" s="1"/>
  <c r="I243" i="1"/>
  <c r="P314" i="1"/>
  <c r="O315" i="1"/>
  <c r="D315" i="1"/>
  <c r="D316" i="1" s="1"/>
  <c r="T316" i="1" l="1"/>
  <c r="L316" i="1"/>
  <c r="M316" i="1"/>
  <c r="E317" i="1"/>
  <c r="H315" i="1"/>
  <c r="N316" i="1"/>
  <c r="C317" i="1"/>
  <c r="A317" i="1"/>
  <c r="D317" i="1"/>
  <c r="G316" i="1"/>
  <c r="F316" i="1"/>
  <c r="U316" i="1"/>
  <c r="Q242" i="1"/>
  <c r="R242" i="1" s="1"/>
  <c r="I244" i="1"/>
  <c r="J243" i="1"/>
  <c r="K243" i="1" s="1"/>
  <c r="P315" i="1"/>
  <c r="O316" i="1"/>
  <c r="L317" i="1" l="1"/>
  <c r="M317" i="1"/>
  <c r="E318" i="1"/>
  <c r="T317" i="1"/>
  <c r="T318" i="1" s="1"/>
  <c r="H316" i="1"/>
  <c r="B242" i="1"/>
  <c r="C318" i="1"/>
  <c r="D318" i="1"/>
  <c r="F317" i="1"/>
  <c r="A318" i="1"/>
  <c r="G317" i="1"/>
  <c r="N317" i="1"/>
  <c r="U317" i="1"/>
  <c r="I245" i="1"/>
  <c r="J244" i="1"/>
  <c r="K244" i="1" s="1"/>
  <c r="P316" i="1"/>
  <c r="O317" i="1"/>
  <c r="Q243" i="1"/>
  <c r="R243" i="1" s="1"/>
  <c r="L318" i="1" l="1"/>
  <c r="M318" i="1"/>
  <c r="N318" i="1" s="1"/>
  <c r="E319" i="1"/>
  <c r="H317" i="1"/>
  <c r="P317" i="1"/>
  <c r="O318" i="1"/>
  <c r="A319" i="1"/>
  <c r="G318" i="1"/>
  <c r="U318" i="1"/>
  <c r="C319" i="1"/>
  <c r="D319" i="1"/>
  <c r="F318" i="1"/>
  <c r="Q244" i="1"/>
  <c r="R244" i="1" s="1"/>
  <c r="I246" i="1"/>
  <c r="J245" i="1"/>
  <c r="K245" i="1" s="1"/>
  <c r="Q245" i="1" s="1"/>
  <c r="B243" i="1"/>
  <c r="L319" i="1" l="1"/>
  <c r="M319" i="1"/>
  <c r="E320" i="1"/>
  <c r="E321" i="1" s="1"/>
  <c r="T319" i="1"/>
  <c r="T320" i="1" s="1"/>
  <c r="H318" i="1"/>
  <c r="B244" i="1"/>
  <c r="B245" i="1"/>
  <c r="R245" i="1"/>
  <c r="A320" i="1"/>
  <c r="G319" i="1"/>
  <c r="F319" i="1"/>
  <c r="U319" i="1"/>
  <c r="N319" i="1"/>
  <c r="D320" i="1"/>
  <c r="C320" i="1"/>
  <c r="O319" i="1"/>
  <c r="P318" i="1"/>
  <c r="J246" i="1"/>
  <c r="K246" i="1" s="1"/>
  <c r="I247" i="1"/>
  <c r="L320" i="1" l="1"/>
  <c r="M320" i="1"/>
  <c r="N320" i="1" s="1"/>
  <c r="H319" i="1"/>
  <c r="G320" i="1"/>
  <c r="F320" i="1"/>
  <c r="U320" i="1"/>
  <c r="C321" i="1"/>
  <c r="D321" i="1"/>
  <c r="A321" i="1"/>
  <c r="J247" i="1"/>
  <c r="K247" i="1" s="1"/>
  <c r="I248" i="1"/>
  <c r="Q246" i="1"/>
  <c r="R246" i="1" s="1"/>
  <c r="O320" i="1"/>
  <c r="P319" i="1"/>
  <c r="L321" i="1" l="1"/>
  <c r="M321" i="1"/>
  <c r="N321" i="1" s="1"/>
  <c r="T321" i="1"/>
  <c r="T322" i="1" s="1"/>
  <c r="E322" i="1"/>
  <c r="E323" i="1" s="1"/>
  <c r="H320" i="1"/>
  <c r="G321" i="1"/>
  <c r="C322" i="1"/>
  <c r="A322" i="1"/>
  <c r="D322" i="1"/>
  <c r="F321" i="1"/>
  <c r="U321" i="1"/>
  <c r="I249" i="1"/>
  <c r="J248" i="1"/>
  <c r="K248" i="1" s="1"/>
  <c r="B246" i="1"/>
  <c r="P320" i="1"/>
  <c r="O321" i="1"/>
  <c r="Q247" i="1"/>
  <c r="R247" i="1" s="1"/>
  <c r="L322" i="1" l="1"/>
  <c r="M322" i="1"/>
  <c r="N322" i="1" s="1"/>
  <c r="H321" i="1"/>
  <c r="G322" i="1"/>
  <c r="U322" i="1"/>
  <c r="D323" i="1"/>
  <c r="F322" i="1"/>
  <c r="C323" i="1"/>
  <c r="A323" i="1"/>
  <c r="Q248" i="1"/>
  <c r="R248" i="1" s="1"/>
  <c r="B247" i="1"/>
  <c r="J249" i="1"/>
  <c r="K249" i="1" s="1"/>
  <c r="I250" i="1"/>
  <c r="P321" i="1"/>
  <c r="O322" i="1"/>
  <c r="M323" i="1" l="1"/>
  <c r="L323" i="1"/>
  <c r="T323" i="1"/>
  <c r="E324" i="1"/>
  <c r="E325" i="1" s="1"/>
  <c r="H322" i="1"/>
  <c r="Q249" i="1"/>
  <c r="R249" i="1" s="1"/>
  <c r="B248" i="1"/>
  <c r="O323" i="1"/>
  <c r="P322" i="1"/>
  <c r="A324" i="1"/>
  <c r="G323" i="1"/>
  <c r="U323" i="1"/>
  <c r="N323" i="1"/>
  <c r="C324" i="1"/>
  <c r="D324" i="1"/>
  <c r="F323" i="1"/>
  <c r="J250" i="1"/>
  <c r="K250" i="1" s="1"/>
  <c r="I251" i="1"/>
  <c r="T324" i="1" l="1"/>
  <c r="M324" i="1"/>
  <c r="N324" i="1" s="1"/>
  <c r="L324" i="1"/>
  <c r="H323" i="1"/>
  <c r="B249" i="1"/>
  <c r="P323" i="1"/>
  <c r="O324" i="1"/>
  <c r="Q250" i="1"/>
  <c r="R250" i="1" s="1"/>
  <c r="C325" i="1"/>
  <c r="A325" i="1"/>
  <c r="D325" i="1"/>
  <c r="G324" i="1"/>
  <c r="F324" i="1"/>
  <c r="U324" i="1"/>
  <c r="J251" i="1"/>
  <c r="K251" i="1" s="1"/>
  <c r="I252" i="1"/>
  <c r="L325" i="1" l="1"/>
  <c r="M325" i="1"/>
  <c r="T325" i="1"/>
  <c r="E326" i="1"/>
  <c r="H324" i="1"/>
  <c r="B250" i="1"/>
  <c r="Q251" i="1"/>
  <c r="R251" i="1" s="1"/>
  <c r="G325" i="1"/>
  <c r="D326" i="1"/>
  <c r="C326" i="1"/>
  <c r="F325" i="1"/>
  <c r="A326" i="1"/>
  <c r="U325" i="1"/>
  <c r="N325" i="1"/>
  <c r="O325" i="1"/>
  <c r="P324" i="1"/>
  <c r="I253" i="1"/>
  <c r="J253" i="1" s="1"/>
  <c r="J252" i="1"/>
  <c r="K252" i="1" s="1"/>
  <c r="E327" i="1" l="1"/>
  <c r="T326" i="1"/>
  <c r="M326" i="1"/>
  <c r="N326" i="1" s="1"/>
  <c r="L326" i="1"/>
  <c r="U326" i="1" s="1"/>
  <c r="H325" i="1"/>
  <c r="D327" i="1"/>
  <c r="F326" i="1"/>
  <c r="C327" i="1"/>
  <c r="A327" i="1"/>
  <c r="G326" i="1"/>
  <c r="K253" i="1"/>
  <c r="I254" i="1"/>
  <c r="O326" i="1"/>
  <c r="P325" i="1"/>
  <c r="B251" i="1"/>
  <c r="Q252" i="1"/>
  <c r="R252" i="1" s="1"/>
  <c r="L327" i="1" l="1"/>
  <c r="M327" i="1"/>
  <c r="T327" i="1"/>
  <c r="E328" i="1"/>
  <c r="H326" i="1"/>
  <c r="U327" i="1"/>
  <c r="A328" i="1"/>
  <c r="G327" i="1"/>
  <c r="C328" i="1"/>
  <c r="N327" i="1"/>
  <c r="D328" i="1"/>
  <c r="F327" i="1"/>
  <c r="O327" i="1"/>
  <c r="P326" i="1"/>
  <c r="I255" i="1"/>
  <c r="J254" i="1"/>
  <c r="K254" i="1" s="1"/>
  <c r="Q254" i="1" s="1"/>
  <c r="B252" i="1"/>
  <c r="N253" i="1"/>
  <c r="U253" i="1" s="1"/>
  <c r="Q253" i="1"/>
  <c r="B253" i="1" s="1"/>
  <c r="M328" i="1" l="1"/>
  <c r="L328" i="1"/>
  <c r="E329" i="1"/>
  <c r="T328" i="1"/>
  <c r="H327" i="1"/>
  <c r="B254" i="1"/>
  <c r="R254" i="1"/>
  <c r="I256" i="1"/>
  <c r="J255" i="1"/>
  <c r="K255" i="1" s="1"/>
  <c r="N328" i="1"/>
  <c r="U328" i="1"/>
  <c r="D329" i="1"/>
  <c r="C329" i="1"/>
  <c r="A329" i="1"/>
  <c r="G328" i="1"/>
  <c r="F328" i="1"/>
  <c r="O328" i="1"/>
  <c r="P327" i="1"/>
  <c r="R253" i="1"/>
  <c r="L329" i="1" l="1"/>
  <c r="M329" i="1"/>
  <c r="T329" i="1"/>
  <c r="E330" i="1"/>
  <c r="H328" i="1"/>
  <c r="Q255" i="1"/>
  <c r="R255" i="1" s="1"/>
  <c r="I257" i="1"/>
  <c r="J256" i="1"/>
  <c r="K256" i="1" s="1"/>
  <c r="F329" i="1"/>
  <c r="U329" i="1"/>
  <c r="D330" i="1"/>
  <c r="G329" i="1"/>
  <c r="C330" i="1"/>
  <c r="N329" i="1"/>
  <c r="A330" i="1"/>
  <c r="P328" i="1"/>
  <c r="O329" i="1"/>
  <c r="L330" i="1" l="1"/>
  <c r="M330" i="1"/>
  <c r="N330" i="1" s="1"/>
  <c r="E331" i="1"/>
  <c r="T330" i="1"/>
  <c r="T331" i="1" s="1"/>
  <c r="H329" i="1"/>
  <c r="B255" i="1"/>
  <c r="Q256" i="1"/>
  <c r="R256" i="1" s="1"/>
  <c r="I258" i="1"/>
  <c r="J257" i="1"/>
  <c r="K257" i="1" s="1"/>
  <c r="A331" i="1"/>
  <c r="G330" i="1"/>
  <c r="U330" i="1"/>
  <c r="D331" i="1"/>
  <c r="F330" i="1"/>
  <c r="C331" i="1"/>
  <c r="O330" i="1"/>
  <c r="P329" i="1"/>
  <c r="L331" i="1" l="1"/>
  <c r="U331" i="1" s="1"/>
  <c r="M331" i="1"/>
  <c r="E332" i="1"/>
  <c r="H330" i="1"/>
  <c r="B256" i="1"/>
  <c r="Q257" i="1"/>
  <c r="R257" i="1" s="1"/>
  <c r="I259" i="1"/>
  <c r="J258" i="1"/>
  <c r="K258" i="1" s="1"/>
  <c r="C332" i="1"/>
  <c r="N331" i="1"/>
  <c r="D332" i="1"/>
  <c r="A332" i="1"/>
  <c r="F331" i="1"/>
  <c r="G331" i="1"/>
  <c r="O331" i="1"/>
  <c r="P330" i="1"/>
  <c r="M332" i="1" l="1"/>
  <c r="L332" i="1"/>
  <c r="E333" i="1"/>
  <c r="E334" i="1" s="1"/>
  <c r="T332" i="1"/>
  <c r="T333" i="1" s="1"/>
  <c r="H331" i="1"/>
  <c r="Q258" i="1"/>
  <c r="R258" i="1" s="1"/>
  <c r="I260" i="1"/>
  <c r="J259" i="1"/>
  <c r="K259" i="1" s="1"/>
  <c r="N332" i="1"/>
  <c r="C333" i="1"/>
  <c r="A333" i="1"/>
  <c r="D333" i="1"/>
  <c r="G332" i="1"/>
  <c r="F332" i="1"/>
  <c r="U332" i="1"/>
  <c r="B257" i="1"/>
  <c r="P331" i="1"/>
  <c r="O332" i="1"/>
  <c r="L333" i="1" l="1"/>
  <c r="U333" i="1" s="1"/>
  <c r="M333" i="1"/>
  <c r="N333" i="1" s="1"/>
  <c r="H332" i="1"/>
  <c r="B258" i="1"/>
  <c r="Q259" i="1"/>
  <c r="R259" i="1" s="1"/>
  <c r="J260" i="1"/>
  <c r="K260" i="1" s="1"/>
  <c r="I261" i="1"/>
  <c r="G333" i="1"/>
  <c r="D334" i="1"/>
  <c r="F333" i="1"/>
  <c r="C334" i="1"/>
  <c r="A334" i="1"/>
  <c r="O333" i="1"/>
  <c r="P332" i="1"/>
  <c r="L334" i="1" l="1"/>
  <c r="M334" i="1"/>
  <c r="E335" i="1"/>
  <c r="T334" i="1"/>
  <c r="H333" i="1"/>
  <c r="B259" i="1"/>
  <c r="U334" i="1"/>
  <c r="A335" i="1"/>
  <c r="G334" i="1"/>
  <c r="C335" i="1"/>
  <c r="D335" i="1"/>
  <c r="F334" i="1"/>
  <c r="N334" i="1"/>
  <c r="J261" i="1"/>
  <c r="K261" i="1" s="1"/>
  <c r="I262" i="1"/>
  <c r="Q260" i="1"/>
  <c r="R260" i="1" s="1"/>
  <c r="O334" i="1"/>
  <c r="P333" i="1"/>
  <c r="L335" i="1" l="1"/>
  <c r="M335" i="1"/>
  <c r="T335" i="1"/>
  <c r="E336" i="1"/>
  <c r="E337" i="1" s="1"/>
  <c r="H334" i="1"/>
  <c r="B260" i="1"/>
  <c r="I263" i="1"/>
  <c r="J262" i="1"/>
  <c r="K262" i="1" s="1"/>
  <c r="Q261" i="1"/>
  <c r="R261" i="1" s="1"/>
  <c r="U335" i="1"/>
  <c r="A336" i="1"/>
  <c r="G335" i="1"/>
  <c r="C336" i="1"/>
  <c r="N335" i="1"/>
  <c r="D336" i="1"/>
  <c r="F335" i="1"/>
  <c r="O335" i="1"/>
  <c r="P334" i="1"/>
  <c r="M336" i="1" l="1"/>
  <c r="L336" i="1"/>
  <c r="U336" i="1" s="1"/>
  <c r="T336" i="1"/>
  <c r="H335" i="1"/>
  <c r="Q262" i="1"/>
  <c r="R262" i="1" s="1"/>
  <c r="I264" i="1"/>
  <c r="J263" i="1"/>
  <c r="K263" i="1" s="1"/>
  <c r="P335" i="1"/>
  <c r="O336" i="1"/>
  <c r="D337" i="1"/>
  <c r="C337" i="1"/>
  <c r="A337" i="1"/>
  <c r="G336" i="1"/>
  <c r="F336" i="1"/>
  <c r="N336" i="1"/>
  <c r="B261" i="1"/>
  <c r="L337" i="1" l="1"/>
  <c r="M337" i="1"/>
  <c r="N337" i="1" s="1"/>
  <c r="T337" i="1"/>
  <c r="T338" i="1" s="1"/>
  <c r="E338" i="1"/>
  <c r="E339" i="1" s="1"/>
  <c r="H336" i="1"/>
  <c r="O337" i="1"/>
  <c r="P336" i="1"/>
  <c r="Q263" i="1"/>
  <c r="R263" i="1" s="1"/>
  <c r="I265" i="1"/>
  <c r="J264" i="1"/>
  <c r="K264" i="1" s="1"/>
  <c r="A338" i="1"/>
  <c r="F337" i="1"/>
  <c r="U337" i="1"/>
  <c r="D338" i="1"/>
  <c r="G337" i="1"/>
  <c r="C338" i="1"/>
  <c r="B262" i="1"/>
  <c r="L338" i="1" l="1"/>
  <c r="M338" i="1"/>
  <c r="H337" i="1"/>
  <c r="N338" i="1"/>
  <c r="U338" i="1"/>
  <c r="A339" i="1"/>
  <c r="T339" i="1" s="1"/>
  <c r="G338" i="1"/>
  <c r="C339" i="1"/>
  <c r="D339" i="1"/>
  <c r="F338" i="1"/>
  <c r="Q264" i="1"/>
  <c r="R264" i="1" s="1"/>
  <c r="I266" i="1"/>
  <c r="J265" i="1"/>
  <c r="K265" i="1" s="1"/>
  <c r="Q265" i="1" s="1"/>
  <c r="B263" i="1"/>
  <c r="O338" i="1"/>
  <c r="P337" i="1"/>
  <c r="L339" i="1" l="1"/>
  <c r="M339" i="1"/>
  <c r="N339" i="1" s="1"/>
  <c r="E340" i="1"/>
  <c r="H338" i="1"/>
  <c r="B264" i="1"/>
  <c r="B265" i="1"/>
  <c r="R265" i="1"/>
  <c r="I267" i="1"/>
  <c r="J266" i="1"/>
  <c r="K266" i="1" s="1"/>
  <c r="D340" i="1"/>
  <c r="F339" i="1"/>
  <c r="U339" i="1"/>
  <c r="A340" i="1"/>
  <c r="G339" i="1"/>
  <c r="C340" i="1"/>
  <c r="O339" i="1"/>
  <c r="P338" i="1"/>
  <c r="L340" i="1" l="1"/>
  <c r="M340" i="1"/>
  <c r="E341" i="1"/>
  <c r="T340" i="1"/>
  <c r="H339" i="1"/>
  <c r="Q266" i="1"/>
  <c r="R266" i="1" s="1"/>
  <c r="J267" i="1"/>
  <c r="K267" i="1" s="1"/>
  <c r="I268" i="1"/>
  <c r="P339" i="1"/>
  <c r="O340" i="1"/>
  <c r="G340" i="1"/>
  <c r="F340" i="1"/>
  <c r="U340" i="1"/>
  <c r="N340" i="1"/>
  <c r="C341" i="1"/>
  <c r="A341" i="1"/>
  <c r="D341" i="1"/>
  <c r="T341" i="1" l="1"/>
  <c r="E342" i="1"/>
  <c r="L341" i="1"/>
  <c r="U341" i="1" s="1"/>
  <c r="M341" i="1"/>
  <c r="H340" i="1"/>
  <c r="B266" i="1"/>
  <c r="O341" i="1"/>
  <c r="P340" i="1"/>
  <c r="I269" i="1"/>
  <c r="J268" i="1"/>
  <c r="K268" i="1" s="1"/>
  <c r="G341" i="1"/>
  <c r="C342" i="1"/>
  <c r="N341" i="1"/>
  <c r="A342" i="1"/>
  <c r="D342" i="1"/>
  <c r="F341" i="1"/>
  <c r="Q267" i="1"/>
  <c r="R267" i="1" s="1"/>
  <c r="L342" i="1" l="1"/>
  <c r="M342" i="1"/>
  <c r="E343" i="1"/>
  <c r="E344" i="1" s="1"/>
  <c r="T342" i="1"/>
  <c r="T343" i="1" s="1"/>
  <c r="H341" i="1"/>
  <c r="B267" i="1"/>
  <c r="Q268" i="1"/>
  <c r="R268" i="1" s="1"/>
  <c r="I270" i="1"/>
  <c r="J269" i="1"/>
  <c r="K269" i="1" s="1"/>
  <c r="Q269" i="1" s="1"/>
  <c r="O342" i="1"/>
  <c r="P341" i="1"/>
  <c r="G342" i="1"/>
  <c r="C343" i="1"/>
  <c r="D343" i="1"/>
  <c r="F342" i="1"/>
  <c r="N342" i="1"/>
  <c r="A343" i="1"/>
  <c r="U342" i="1"/>
  <c r="L343" i="1" l="1"/>
  <c r="M343" i="1"/>
  <c r="N343" i="1" s="1"/>
  <c r="H342" i="1"/>
  <c r="B269" i="1"/>
  <c r="R269" i="1"/>
  <c r="O343" i="1"/>
  <c r="P342" i="1"/>
  <c r="I271" i="1"/>
  <c r="J270" i="1"/>
  <c r="K270" i="1" s="1"/>
  <c r="F343" i="1"/>
  <c r="U343" i="1"/>
  <c r="C344" i="1"/>
  <c r="D344" i="1"/>
  <c r="A344" i="1"/>
  <c r="G343" i="1"/>
  <c r="B268" i="1"/>
  <c r="L344" i="1" l="1"/>
  <c r="M344" i="1"/>
  <c r="E345" i="1"/>
  <c r="T344" i="1"/>
  <c r="H343" i="1"/>
  <c r="Q270" i="1"/>
  <c r="R270" i="1" s="1"/>
  <c r="A345" i="1"/>
  <c r="G344" i="1"/>
  <c r="F344" i="1"/>
  <c r="C345" i="1"/>
  <c r="J271" i="1"/>
  <c r="K271" i="1" s="1"/>
  <c r="I272" i="1"/>
  <c r="O344" i="1"/>
  <c r="P343" i="1"/>
  <c r="E346" i="1" l="1"/>
  <c r="L345" i="1"/>
  <c r="M345" i="1"/>
  <c r="T345" i="1"/>
  <c r="H344" i="1"/>
  <c r="B270" i="1"/>
  <c r="O345" i="1"/>
  <c r="P344" i="1"/>
  <c r="I273" i="1"/>
  <c r="J272" i="1"/>
  <c r="K272" i="1" s="1"/>
  <c r="Q271" i="1"/>
  <c r="R271" i="1" s="1"/>
  <c r="N345" i="1"/>
  <c r="F345" i="1"/>
  <c r="G345" i="1"/>
  <c r="H345" i="1" s="1"/>
  <c r="U345" i="1"/>
  <c r="A346" i="1"/>
  <c r="C346" i="1"/>
  <c r="D345" i="1"/>
  <c r="D346" i="1" s="1"/>
  <c r="L346" i="1" l="1"/>
  <c r="M346" i="1"/>
  <c r="T346" i="1"/>
  <c r="T347" i="1" s="1"/>
  <c r="E347" i="1"/>
  <c r="E348" i="1" s="1"/>
  <c r="B271" i="1"/>
  <c r="U346" i="1"/>
  <c r="G346" i="1"/>
  <c r="N346" i="1"/>
  <c r="C347" i="1"/>
  <c r="D347" i="1"/>
  <c r="F346" i="1"/>
  <c r="A347" i="1"/>
  <c r="Q272" i="1"/>
  <c r="R272" i="1" s="1"/>
  <c r="I274" i="1"/>
  <c r="J273" i="1"/>
  <c r="K273" i="1" s="1"/>
  <c r="O346" i="1"/>
  <c r="P345" i="1"/>
  <c r="L347" i="1" l="1"/>
  <c r="M347" i="1"/>
  <c r="N347" i="1" s="1"/>
  <c r="H346" i="1"/>
  <c r="J274" i="1"/>
  <c r="K274" i="1" s="1"/>
  <c r="I275" i="1"/>
  <c r="B272" i="1"/>
  <c r="P346" i="1"/>
  <c r="O347" i="1"/>
  <c r="A348" i="1"/>
  <c r="T348" i="1" s="1"/>
  <c r="G347" i="1"/>
  <c r="U347" i="1"/>
  <c r="C348" i="1"/>
  <c r="D348" i="1"/>
  <c r="F347" i="1"/>
  <c r="Q273" i="1"/>
  <c r="R273" i="1" s="1"/>
  <c r="L348" i="1" l="1"/>
  <c r="M348" i="1"/>
  <c r="E349" i="1"/>
  <c r="H347" i="1"/>
  <c r="B273" i="1"/>
  <c r="P347" i="1"/>
  <c r="O348" i="1"/>
  <c r="I276" i="1"/>
  <c r="J275" i="1"/>
  <c r="K275" i="1" s="1"/>
  <c r="C349" i="1"/>
  <c r="N348" i="1"/>
  <c r="G348" i="1"/>
  <c r="U348" i="1"/>
  <c r="D349" i="1"/>
  <c r="A349" i="1"/>
  <c r="F348" i="1"/>
  <c r="Q274" i="1"/>
  <c r="R274" i="1" s="1"/>
  <c r="E350" i="1" l="1"/>
  <c r="L349" i="1"/>
  <c r="M349" i="1"/>
  <c r="T349" i="1"/>
  <c r="T350" i="1" s="1"/>
  <c r="H348" i="1"/>
  <c r="Q275" i="1"/>
  <c r="R275" i="1" s="1"/>
  <c r="J276" i="1"/>
  <c r="K276" i="1" s="1"/>
  <c r="I277" i="1"/>
  <c r="A350" i="1"/>
  <c r="G349" i="1"/>
  <c r="F349" i="1"/>
  <c r="U349" i="1"/>
  <c r="N349" i="1"/>
  <c r="D350" i="1"/>
  <c r="C350" i="1"/>
  <c r="O349" i="1"/>
  <c r="P348" i="1"/>
  <c r="B274" i="1"/>
  <c r="L350" i="1" l="1"/>
  <c r="M350" i="1"/>
  <c r="E351" i="1"/>
  <c r="E352" i="1" s="1"/>
  <c r="H349" i="1"/>
  <c r="G350" i="1"/>
  <c r="D351" i="1"/>
  <c r="C351" i="1"/>
  <c r="F350" i="1"/>
  <c r="A351" i="1"/>
  <c r="U350" i="1"/>
  <c r="N350" i="1"/>
  <c r="J277" i="1"/>
  <c r="K277" i="1" s="1"/>
  <c r="I278" i="1"/>
  <c r="Q276" i="1"/>
  <c r="R276" i="1" s="1"/>
  <c r="B275" i="1"/>
  <c r="O350" i="1"/>
  <c r="P349" i="1"/>
  <c r="L351" i="1" l="1"/>
  <c r="M351" i="1"/>
  <c r="T351" i="1"/>
  <c r="T352" i="1" s="1"/>
  <c r="H350" i="1"/>
  <c r="B276" i="1"/>
  <c r="U351" i="1"/>
  <c r="C352" i="1"/>
  <c r="D352" i="1"/>
  <c r="F351" i="1"/>
  <c r="A352" i="1"/>
  <c r="G351" i="1"/>
  <c r="N351" i="1"/>
  <c r="I279" i="1"/>
  <c r="J278" i="1"/>
  <c r="K278" i="1" s="1"/>
  <c r="Q277" i="1"/>
  <c r="R277" i="1" s="1"/>
  <c r="O351" i="1"/>
  <c r="P350" i="1"/>
  <c r="M352" i="1" l="1"/>
  <c r="L352" i="1"/>
  <c r="E353" i="1"/>
  <c r="H351" i="1"/>
  <c r="C353" i="1"/>
  <c r="N352" i="1"/>
  <c r="D353" i="1"/>
  <c r="A353" i="1"/>
  <c r="F352" i="1"/>
  <c r="G352" i="1"/>
  <c r="U352" i="1"/>
  <c r="Q278" i="1"/>
  <c r="R278" i="1" s="1"/>
  <c r="I280" i="1"/>
  <c r="J279" i="1"/>
  <c r="K279" i="1" s="1"/>
  <c r="Q279" i="1" s="1"/>
  <c r="B277" i="1"/>
  <c r="O352" i="1"/>
  <c r="P351" i="1"/>
  <c r="E354" i="1" l="1"/>
  <c r="L353" i="1"/>
  <c r="M353" i="1"/>
  <c r="T353" i="1"/>
  <c r="T354" i="1" s="1"/>
  <c r="H352" i="1"/>
  <c r="B278" i="1"/>
  <c r="B279" i="1"/>
  <c r="R279" i="1"/>
  <c r="J280" i="1"/>
  <c r="K280" i="1" s="1"/>
  <c r="Q280" i="1" s="1"/>
  <c r="I281" i="1"/>
  <c r="A354" i="1"/>
  <c r="D354" i="1"/>
  <c r="G353" i="1"/>
  <c r="F353" i="1"/>
  <c r="U353" i="1"/>
  <c r="N353" i="1"/>
  <c r="C354" i="1"/>
  <c r="O353" i="1"/>
  <c r="P352" i="1"/>
  <c r="L354" i="1" l="1"/>
  <c r="M354" i="1"/>
  <c r="E355" i="1"/>
  <c r="E356" i="1" s="1"/>
  <c r="H353" i="1"/>
  <c r="N354" i="1"/>
  <c r="G354" i="1"/>
  <c r="D355" i="1"/>
  <c r="C355" i="1"/>
  <c r="F354" i="1"/>
  <c r="A355" i="1"/>
  <c r="U354" i="1"/>
  <c r="J281" i="1"/>
  <c r="K281" i="1" s="1"/>
  <c r="I282" i="1"/>
  <c r="B280" i="1"/>
  <c r="R280" i="1"/>
  <c r="O354" i="1"/>
  <c r="P353" i="1"/>
  <c r="L355" i="1" l="1"/>
  <c r="M355" i="1"/>
  <c r="T355" i="1"/>
  <c r="T356" i="1" s="1"/>
  <c r="H354" i="1"/>
  <c r="P354" i="1"/>
  <c r="O355" i="1"/>
  <c r="C356" i="1"/>
  <c r="D356" i="1"/>
  <c r="A356" i="1"/>
  <c r="F355" i="1"/>
  <c r="G355" i="1"/>
  <c r="N355" i="1"/>
  <c r="U355" i="1"/>
  <c r="J282" i="1"/>
  <c r="K282" i="1" s="1"/>
  <c r="Q282" i="1" s="1"/>
  <c r="I283" i="1"/>
  <c r="J283" i="1" s="1"/>
  <c r="Q281" i="1"/>
  <c r="R281" i="1" s="1"/>
  <c r="L356" i="1" l="1"/>
  <c r="U356" i="1" s="1"/>
  <c r="M356" i="1"/>
  <c r="N356" i="1" s="1"/>
  <c r="E357" i="1"/>
  <c r="H355" i="1"/>
  <c r="B282" i="1"/>
  <c r="R282" i="1"/>
  <c r="G356" i="1"/>
  <c r="C357" i="1"/>
  <c r="D357" i="1"/>
  <c r="F356" i="1"/>
  <c r="A357" i="1"/>
  <c r="B281" i="1"/>
  <c r="O356" i="1"/>
  <c r="P355" i="1"/>
  <c r="K283" i="1"/>
  <c r="I284" i="1"/>
  <c r="L357" i="1" l="1"/>
  <c r="M357" i="1"/>
  <c r="E358" i="1"/>
  <c r="E359" i="1" s="1"/>
  <c r="T357" i="1"/>
  <c r="T358" i="1" s="1"/>
  <c r="H356" i="1"/>
  <c r="N357" i="1"/>
  <c r="D358" i="1"/>
  <c r="C358" i="1"/>
  <c r="F357" i="1"/>
  <c r="A358" i="1"/>
  <c r="U357" i="1"/>
  <c r="G357" i="1"/>
  <c r="J284" i="1"/>
  <c r="K284" i="1" s="1"/>
  <c r="I285" i="1"/>
  <c r="P356" i="1"/>
  <c r="O357" i="1"/>
  <c r="Q283" i="1"/>
  <c r="B283" i="1" s="1"/>
  <c r="N283" i="1"/>
  <c r="L358" i="1" l="1"/>
  <c r="M358" i="1"/>
  <c r="R283" i="1"/>
  <c r="H357" i="1"/>
  <c r="U283" i="1"/>
  <c r="Q284" i="1"/>
  <c r="R284" i="1" s="1"/>
  <c r="I286" i="1"/>
  <c r="J285" i="1"/>
  <c r="K285" i="1" s="1"/>
  <c r="P357" i="1"/>
  <c r="O358" i="1"/>
  <c r="N358" i="1"/>
  <c r="C359" i="1"/>
  <c r="A359" i="1"/>
  <c r="G358" i="1"/>
  <c r="D359" i="1"/>
  <c r="F358" i="1"/>
  <c r="U358" i="1"/>
  <c r="L359" i="1" l="1"/>
  <c r="M359" i="1"/>
  <c r="E360" i="1"/>
  <c r="T359" i="1"/>
  <c r="H358" i="1"/>
  <c r="A360" i="1"/>
  <c r="G359" i="1"/>
  <c r="N359" i="1"/>
  <c r="U359" i="1"/>
  <c r="D360" i="1"/>
  <c r="F359" i="1"/>
  <c r="C360" i="1"/>
  <c r="Q285" i="1"/>
  <c r="R285" i="1" s="1"/>
  <c r="I287" i="1"/>
  <c r="J286" i="1"/>
  <c r="K286" i="1" s="1"/>
  <c r="O359" i="1"/>
  <c r="P358" i="1"/>
  <c r="B284" i="1"/>
  <c r="L360" i="1" l="1"/>
  <c r="M360" i="1"/>
  <c r="T360" i="1"/>
  <c r="E361" i="1"/>
  <c r="H359" i="1"/>
  <c r="B285" i="1"/>
  <c r="Q286" i="1"/>
  <c r="R286" i="1" s="1"/>
  <c r="J287" i="1"/>
  <c r="K287" i="1" s="1"/>
  <c r="I288" i="1"/>
  <c r="C361" i="1"/>
  <c r="D361" i="1"/>
  <c r="F360" i="1"/>
  <c r="A361" i="1"/>
  <c r="G360" i="1"/>
  <c r="U360" i="1"/>
  <c r="N360" i="1"/>
  <c r="O360" i="1"/>
  <c r="P359" i="1"/>
  <c r="T361" i="1" l="1"/>
  <c r="L361" i="1"/>
  <c r="M361" i="1"/>
  <c r="E362" i="1"/>
  <c r="E363" i="1" s="1"/>
  <c r="H360" i="1"/>
  <c r="N361" i="1"/>
  <c r="D362" i="1"/>
  <c r="C362" i="1"/>
  <c r="F361" i="1"/>
  <c r="A362" i="1"/>
  <c r="U361" i="1"/>
  <c r="G361" i="1"/>
  <c r="I289" i="1"/>
  <c r="J288" i="1"/>
  <c r="K288" i="1" s="1"/>
  <c r="Q287" i="1"/>
  <c r="R287" i="1" s="1"/>
  <c r="B286" i="1"/>
  <c r="O361" i="1"/>
  <c r="P360" i="1"/>
  <c r="L362" i="1" l="1"/>
  <c r="U362" i="1" s="1"/>
  <c r="M362" i="1"/>
  <c r="N362" i="1" s="1"/>
  <c r="T362" i="1"/>
  <c r="H361" i="1"/>
  <c r="D363" i="1"/>
  <c r="C363" i="1"/>
  <c r="F362" i="1"/>
  <c r="A363" i="1"/>
  <c r="G362" i="1"/>
  <c r="B287" i="1"/>
  <c r="Q288" i="1"/>
  <c r="R288" i="1" s="1"/>
  <c r="I290" i="1"/>
  <c r="J289" i="1"/>
  <c r="K289" i="1" s="1"/>
  <c r="O362" i="1"/>
  <c r="P361" i="1"/>
  <c r="M363" i="1" l="1"/>
  <c r="L363" i="1"/>
  <c r="T363" i="1"/>
  <c r="E364" i="1"/>
  <c r="E365" i="1" s="1"/>
  <c r="H362" i="1"/>
  <c r="B288" i="1"/>
  <c r="N363" i="1"/>
  <c r="U363" i="1"/>
  <c r="D364" i="1"/>
  <c r="F363" i="1"/>
  <c r="C364" i="1"/>
  <c r="A364" i="1"/>
  <c r="G363" i="1"/>
  <c r="J290" i="1"/>
  <c r="K290" i="1" s="1"/>
  <c r="I291" i="1"/>
  <c r="P362" i="1"/>
  <c r="O363" i="1"/>
  <c r="Q289" i="1"/>
  <c r="R289" i="1" s="1"/>
  <c r="L364" i="1" l="1"/>
  <c r="U364" i="1" s="1"/>
  <c r="M364" i="1"/>
  <c r="T364" i="1"/>
  <c r="H363" i="1"/>
  <c r="B289" i="1"/>
  <c r="J291" i="1"/>
  <c r="K291" i="1" s="1"/>
  <c r="I292" i="1"/>
  <c r="Q290" i="1"/>
  <c r="R290" i="1" s="1"/>
  <c r="O364" i="1"/>
  <c r="P363" i="1"/>
  <c r="C365" i="1"/>
  <c r="N364" i="1"/>
  <c r="D365" i="1"/>
  <c r="A365" i="1"/>
  <c r="F364" i="1"/>
  <c r="G364" i="1"/>
  <c r="L365" i="1" l="1"/>
  <c r="M365" i="1"/>
  <c r="T365" i="1"/>
  <c r="E366" i="1"/>
  <c r="E367" i="1" s="1"/>
  <c r="H364" i="1"/>
  <c r="B290" i="1"/>
  <c r="P364" i="1"/>
  <c r="O365" i="1"/>
  <c r="D366" i="1"/>
  <c r="C366" i="1"/>
  <c r="A366" i="1"/>
  <c r="G365" i="1"/>
  <c r="F365" i="1"/>
  <c r="N365" i="1"/>
  <c r="U365" i="1"/>
  <c r="I293" i="1"/>
  <c r="J292" i="1"/>
  <c r="K292" i="1" s="1"/>
  <c r="Q292" i="1" s="1"/>
  <c r="Q291" i="1"/>
  <c r="R291" i="1" s="1"/>
  <c r="M366" i="1" l="1"/>
  <c r="L366" i="1"/>
  <c r="T366" i="1"/>
  <c r="B291" i="1"/>
  <c r="H365" i="1"/>
  <c r="B292" i="1"/>
  <c r="R292" i="1"/>
  <c r="A367" i="1"/>
  <c r="G366" i="1"/>
  <c r="D367" i="1"/>
  <c r="F366" i="1"/>
  <c r="U366" i="1"/>
  <c r="N366" i="1"/>
  <c r="C367" i="1"/>
  <c r="I294" i="1"/>
  <c r="J293" i="1"/>
  <c r="K293" i="1" s="1"/>
  <c r="P365" i="1"/>
  <c r="O366" i="1"/>
  <c r="T367" i="1" l="1"/>
  <c r="L367" i="1"/>
  <c r="U367" i="1" s="1"/>
  <c r="M367" i="1"/>
  <c r="E368" i="1"/>
  <c r="H366" i="1"/>
  <c r="Q293" i="1"/>
  <c r="R293" i="1" s="1"/>
  <c r="J294" i="1"/>
  <c r="K294" i="1" s="1"/>
  <c r="I295" i="1"/>
  <c r="C368" i="1"/>
  <c r="D368" i="1"/>
  <c r="F367" i="1"/>
  <c r="A368" i="1"/>
  <c r="G367" i="1"/>
  <c r="N367" i="1"/>
  <c r="O367" i="1"/>
  <c r="P366" i="1"/>
  <c r="L368" i="1" l="1"/>
  <c r="M368" i="1"/>
  <c r="E369" i="1"/>
  <c r="T368" i="1"/>
  <c r="H367" i="1"/>
  <c r="B293" i="1"/>
  <c r="J295" i="1"/>
  <c r="K295" i="1" s="1"/>
  <c r="I296" i="1"/>
  <c r="O368" i="1"/>
  <c r="P367" i="1"/>
  <c r="Q294" i="1"/>
  <c r="R294" i="1" s="1"/>
  <c r="D369" i="1"/>
  <c r="A369" i="1"/>
  <c r="F368" i="1"/>
  <c r="G368" i="1"/>
  <c r="U368" i="1"/>
  <c r="C369" i="1"/>
  <c r="N368" i="1"/>
  <c r="T369" i="1" l="1"/>
  <c r="L369" i="1"/>
  <c r="M369" i="1"/>
  <c r="N369" i="1" s="1"/>
  <c r="E370" i="1"/>
  <c r="H368" i="1"/>
  <c r="B294" i="1"/>
  <c r="P368" i="1"/>
  <c r="O369" i="1"/>
  <c r="J296" i="1"/>
  <c r="K296" i="1" s="1"/>
  <c r="I297" i="1"/>
  <c r="U369" i="1"/>
  <c r="C370" i="1"/>
  <c r="D370" i="1"/>
  <c r="A370" i="1"/>
  <c r="G369" i="1"/>
  <c r="F369" i="1"/>
  <c r="Q295" i="1"/>
  <c r="R295" i="1" s="1"/>
  <c r="L370" i="1" l="1"/>
  <c r="M370" i="1"/>
  <c r="N370" i="1" s="1"/>
  <c r="E371" i="1"/>
  <c r="T370" i="1"/>
  <c r="T371" i="1" s="1"/>
  <c r="H369" i="1"/>
  <c r="I298" i="1"/>
  <c r="J297" i="1"/>
  <c r="K297" i="1" s="1"/>
  <c r="Q296" i="1"/>
  <c r="R296" i="1" s="1"/>
  <c r="O370" i="1"/>
  <c r="P369" i="1"/>
  <c r="A371" i="1"/>
  <c r="U370" i="1"/>
  <c r="D371" i="1"/>
  <c r="G370" i="1"/>
  <c r="F370" i="1"/>
  <c r="C371" i="1"/>
  <c r="B295" i="1"/>
  <c r="E372" i="1" l="1"/>
  <c r="L371" i="1"/>
  <c r="U371" i="1" s="1"/>
  <c r="M371" i="1"/>
  <c r="N371" i="1" s="1"/>
  <c r="H370" i="1"/>
  <c r="B296" i="1"/>
  <c r="F371" i="1"/>
  <c r="C372" i="1"/>
  <c r="A372" i="1"/>
  <c r="T372" i="1" s="1"/>
  <c r="G371" i="1"/>
  <c r="D372" i="1"/>
  <c r="P370" i="1"/>
  <c r="O371" i="1"/>
  <c r="Q297" i="1"/>
  <c r="R297" i="1" s="1"/>
  <c r="J298" i="1"/>
  <c r="K298" i="1" s="1"/>
  <c r="I299" i="1"/>
  <c r="L372" i="1" l="1"/>
  <c r="M372" i="1"/>
  <c r="E373" i="1"/>
  <c r="H371" i="1"/>
  <c r="B297" i="1"/>
  <c r="N372" i="1"/>
  <c r="D373" i="1"/>
  <c r="A373" i="1"/>
  <c r="F372" i="1"/>
  <c r="G372" i="1"/>
  <c r="U372" i="1"/>
  <c r="C373" i="1"/>
  <c r="I300" i="1"/>
  <c r="J299" i="1"/>
  <c r="K299" i="1" s="1"/>
  <c r="O372" i="1"/>
  <c r="P371" i="1"/>
  <c r="Q298" i="1"/>
  <c r="R298" i="1" s="1"/>
  <c r="L373" i="1" l="1"/>
  <c r="M373" i="1"/>
  <c r="E374" i="1"/>
  <c r="T373" i="1"/>
  <c r="H372" i="1"/>
  <c r="B298" i="1"/>
  <c r="O373" i="1"/>
  <c r="P372" i="1"/>
  <c r="Q299" i="1"/>
  <c r="R299" i="1" s="1"/>
  <c r="U373" i="1"/>
  <c r="D374" i="1"/>
  <c r="C374" i="1"/>
  <c r="A374" i="1"/>
  <c r="G373" i="1"/>
  <c r="F373" i="1"/>
  <c r="N373" i="1"/>
  <c r="I301" i="1"/>
  <c r="J300" i="1"/>
  <c r="K300" i="1" s="1"/>
  <c r="L374" i="1" l="1"/>
  <c r="M374" i="1"/>
  <c r="T374" i="1"/>
  <c r="E375" i="1"/>
  <c r="H373" i="1"/>
  <c r="B299" i="1"/>
  <c r="N374" i="1"/>
  <c r="D375" i="1"/>
  <c r="G374" i="1"/>
  <c r="F374" i="1"/>
  <c r="C375" i="1"/>
  <c r="A375" i="1"/>
  <c r="U374" i="1"/>
  <c r="J301" i="1"/>
  <c r="K301" i="1" s="1"/>
  <c r="I302" i="1"/>
  <c r="O374" i="1"/>
  <c r="P373" i="1"/>
  <c r="Q300" i="1"/>
  <c r="R300" i="1" s="1"/>
  <c r="L375" i="1" l="1"/>
  <c r="M375" i="1"/>
  <c r="E376" i="1"/>
  <c r="T375" i="1"/>
  <c r="H374" i="1"/>
  <c r="B300" i="1"/>
  <c r="I303" i="1"/>
  <c r="J302" i="1"/>
  <c r="K302" i="1" s="1"/>
  <c r="Q301" i="1"/>
  <c r="R301" i="1" s="1"/>
  <c r="O375" i="1"/>
  <c r="P374" i="1"/>
  <c r="F375" i="1"/>
  <c r="C376" i="1"/>
  <c r="A376" i="1"/>
  <c r="G375" i="1"/>
  <c r="T376" i="1" l="1"/>
  <c r="M376" i="1"/>
  <c r="L376" i="1"/>
  <c r="U376" i="1" s="1"/>
  <c r="E377" i="1"/>
  <c r="H375" i="1"/>
  <c r="B301" i="1"/>
  <c r="N376" i="1"/>
  <c r="A377" i="1"/>
  <c r="C377" i="1"/>
  <c r="G376" i="1"/>
  <c r="F376" i="1"/>
  <c r="O376" i="1"/>
  <c r="P375" i="1"/>
  <c r="D376" i="1"/>
  <c r="D377" i="1" s="1"/>
  <c r="Q302" i="1"/>
  <c r="R302" i="1" s="1"/>
  <c r="J303" i="1"/>
  <c r="K303" i="1" s="1"/>
  <c r="I304" i="1"/>
  <c r="E378" i="1" l="1"/>
  <c r="L377" i="1"/>
  <c r="U377" i="1" s="1"/>
  <c r="M377" i="1"/>
  <c r="N377" i="1" s="1"/>
  <c r="T377" i="1"/>
  <c r="T378" i="1" s="1"/>
  <c r="H376" i="1"/>
  <c r="B302" i="1"/>
  <c r="J304" i="1"/>
  <c r="K304" i="1" s="1"/>
  <c r="I305" i="1"/>
  <c r="C378" i="1"/>
  <c r="D378" i="1"/>
  <c r="F377" i="1"/>
  <c r="A378" i="1"/>
  <c r="G377" i="1"/>
  <c r="Q303" i="1"/>
  <c r="R303" i="1" s="1"/>
  <c r="P376" i="1"/>
  <c r="O377" i="1"/>
  <c r="L378" i="1" l="1"/>
  <c r="M378" i="1"/>
  <c r="E379" i="1"/>
  <c r="E380" i="1" s="1"/>
  <c r="B303" i="1"/>
  <c r="J305" i="1"/>
  <c r="K305" i="1" s="1"/>
  <c r="I306" i="1"/>
  <c r="H377" i="1"/>
  <c r="C379" i="1"/>
  <c r="D379" i="1"/>
  <c r="A379" i="1"/>
  <c r="G378" i="1"/>
  <c r="F378" i="1"/>
  <c r="U378" i="1"/>
  <c r="N378" i="1"/>
  <c r="Q304" i="1"/>
  <c r="R304" i="1" s="1"/>
  <c r="P377" i="1"/>
  <c r="O378" i="1"/>
  <c r="L379" i="1" l="1"/>
  <c r="M379" i="1"/>
  <c r="T379" i="1"/>
  <c r="H378" i="1"/>
  <c r="J306" i="1"/>
  <c r="K306" i="1" s="1"/>
  <c r="I307" i="1"/>
  <c r="Q305" i="1"/>
  <c r="R305" i="1" s="1"/>
  <c r="O379" i="1"/>
  <c r="P378" i="1"/>
  <c r="B304" i="1"/>
  <c r="F379" i="1"/>
  <c r="U379" i="1"/>
  <c r="G379" i="1"/>
  <c r="C380" i="1"/>
  <c r="N379" i="1"/>
  <c r="A380" i="1"/>
  <c r="D380" i="1"/>
  <c r="T380" i="1" l="1"/>
  <c r="L380" i="1"/>
  <c r="M380" i="1"/>
  <c r="N380" i="1" s="1"/>
  <c r="E381" i="1"/>
  <c r="E382" i="1" s="1"/>
  <c r="H379" i="1"/>
  <c r="B305" i="1"/>
  <c r="P379" i="1"/>
  <c r="O380" i="1"/>
  <c r="J307" i="1"/>
  <c r="K307" i="1" s="1"/>
  <c r="I308" i="1"/>
  <c r="Q306" i="1"/>
  <c r="R306" i="1" s="1"/>
  <c r="G380" i="1"/>
  <c r="D381" i="1"/>
  <c r="U380" i="1"/>
  <c r="F380" i="1"/>
  <c r="C381" i="1"/>
  <c r="A381" i="1"/>
  <c r="L381" i="1" l="1"/>
  <c r="M381" i="1"/>
  <c r="N381" i="1" s="1"/>
  <c r="T381" i="1"/>
  <c r="H380" i="1"/>
  <c r="Q307" i="1"/>
  <c r="R307" i="1" s="1"/>
  <c r="G381" i="1"/>
  <c r="U381" i="1"/>
  <c r="C382" i="1"/>
  <c r="D382" i="1"/>
  <c r="F381" i="1"/>
  <c r="A382" i="1"/>
  <c r="O381" i="1"/>
  <c r="P380" i="1"/>
  <c r="I309" i="1"/>
  <c r="J308" i="1"/>
  <c r="K308" i="1" s="1"/>
  <c r="B306" i="1"/>
  <c r="L382" i="1" l="1"/>
  <c r="M382" i="1"/>
  <c r="T382" i="1"/>
  <c r="E383" i="1"/>
  <c r="E384" i="1" s="1"/>
  <c r="H381" i="1"/>
  <c r="F382" i="1"/>
  <c r="N382" i="1"/>
  <c r="U382" i="1"/>
  <c r="D383" i="1"/>
  <c r="C383" i="1"/>
  <c r="A383" i="1"/>
  <c r="G382" i="1"/>
  <c r="B307" i="1"/>
  <c r="O382" i="1"/>
  <c r="P381" i="1"/>
  <c r="Q308" i="1"/>
  <c r="R308" i="1" s="1"/>
  <c r="J309" i="1"/>
  <c r="K309" i="1" s="1"/>
  <c r="I310" i="1"/>
  <c r="T383" i="1" l="1"/>
  <c r="L383" i="1"/>
  <c r="M383" i="1"/>
  <c r="N383" i="1" s="1"/>
  <c r="H382" i="1"/>
  <c r="F383" i="1"/>
  <c r="U383" i="1"/>
  <c r="G383" i="1"/>
  <c r="C384" i="1"/>
  <c r="A384" i="1"/>
  <c r="D384" i="1"/>
  <c r="J310" i="1"/>
  <c r="K310" i="1" s="1"/>
  <c r="Q310" i="1" s="1"/>
  <c r="I311" i="1"/>
  <c r="Q309" i="1"/>
  <c r="R309" i="1" s="1"/>
  <c r="B308" i="1"/>
  <c r="P382" i="1"/>
  <c r="O383" i="1"/>
  <c r="M384" i="1" l="1"/>
  <c r="L384" i="1"/>
  <c r="U384" i="1" s="1"/>
  <c r="T384" i="1"/>
  <c r="E385" i="1"/>
  <c r="H383" i="1"/>
  <c r="A385" i="1"/>
  <c r="F384" i="1"/>
  <c r="G384" i="1"/>
  <c r="N384" i="1"/>
  <c r="C385" i="1"/>
  <c r="D385" i="1"/>
  <c r="J311" i="1"/>
  <c r="K311" i="1" s="1"/>
  <c r="Q311" i="1" s="1"/>
  <c r="I312" i="1"/>
  <c r="B310" i="1"/>
  <c r="R310" i="1"/>
  <c r="B309" i="1"/>
  <c r="P383" i="1"/>
  <c r="O384" i="1"/>
  <c r="L385" i="1" l="1"/>
  <c r="M385" i="1"/>
  <c r="E386" i="1"/>
  <c r="T385" i="1"/>
  <c r="H384" i="1"/>
  <c r="I313" i="1"/>
  <c r="J312" i="1"/>
  <c r="K312" i="1" s="1"/>
  <c r="B311" i="1"/>
  <c r="R311" i="1"/>
  <c r="U385" i="1"/>
  <c r="C386" i="1"/>
  <c r="N385" i="1"/>
  <c r="D386" i="1"/>
  <c r="A386" i="1"/>
  <c r="F385" i="1"/>
  <c r="G385" i="1"/>
  <c r="O385" i="1"/>
  <c r="P384" i="1"/>
  <c r="L386" i="1" l="1"/>
  <c r="M386" i="1"/>
  <c r="T386" i="1"/>
  <c r="E387" i="1"/>
  <c r="H385" i="1"/>
  <c r="A387" i="1"/>
  <c r="G386" i="1"/>
  <c r="F386" i="1"/>
  <c r="C387" i="1"/>
  <c r="D387" i="1"/>
  <c r="U386" i="1"/>
  <c r="N386" i="1"/>
  <c r="Q312" i="1"/>
  <c r="R312" i="1" s="1"/>
  <c r="I314" i="1"/>
  <c r="J314" i="1" s="1"/>
  <c r="J313" i="1"/>
  <c r="K313" i="1" s="1"/>
  <c r="Q313" i="1" s="1"/>
  <c r="O386" i="1"/>
  <c r="P385" i="1"/>
  <c r="M387" i="1" l="1"/>
  <c r="L387" i="1"/>
  <c r="U387" i="1" s="1"/>
  <c r="E388" i="1"/>
  <c r="T387" i="1"/>
  <c r="H386" i="1"/>
  <c r="B312" i="1"/>
  <c r="G387" i="1"/>
  <c r="N387" i="1"/>
  <c r="D388" i="1"/>
  <c r="F387" i="1"/>
  <c r="C388" i="1"/>
  <c r="A388" i="1"/>
  <c r="I315" i="1"/>
  <c r="K314" i="1"/>
  <c r="O387" i="1"/>
  <c r="P386" i="1"/>
  <c r="B313" i="1"/>
  <c r="R313" i="1"/>
  <c r="T388" i="1" l="1"/>
  <c r="M388" i="1"/>
  <c r="N388" i="1" s="1"/>
  <c r="L388" i="1"/>
  <c r="E389" i="1"/>
  <c r="H387" i="1"/>
  <c r="I316" i="1"/>
  <c r="J315" i="1"/>
  <c r="K315" i="1" s="1"/>
  <c r="Q314" i="1"/>
  <c r="B314" i="1" s="1"/>
  <c r="N314" i="1"/>
  <c r="U314" i="1" s="1"/>
  <c r="O388" i="1"/>
  <c r="P387" i="1"/>
  <c r="C389" i="1"/>
  <c r="A389" i="1"/>
  <c r="D389" i="1"/>
  <c r="F388" i="1"/>
  <c r="U388" i="1"/>
  <c r="G388" i="1"/>
  <c r="E390" i="1" l="1"/>
  <c r="L389" i="1"/>
  <c r="M389" i="1"/>
  <c r="N389" i="1" s="1"/>
  <c r="T389" i="1"/>
  <c r="H388" i="1"/>
  <c r="A390" i="1"/>
  <c r="U389" i="1"/>
  <c r="G389" i="1"/>
  <c r="D390" i="1"/>
  <c r="C390" i="1"/>
  <c r="F389" i="1"/>
  <c r="R314" i="1"/>
  <c r="Q315" i="1"/>
  <c r="R315" i="1" s="1"/>
  <c r="P388" i="1"/>
  <c r="O389" i="1"/>
  <c r="I317" i="1"/>
  <c r="J316" i="1"/>
  <c r="K316" i="1" s="1"/>
  <c r="M390" i="1" l="1"/>
  <c r="L390" i="1"/>
  <c r="T390" i="1"/>
  <c r="T391" i="1" s="1"/>
  <c r="E391" i="1"/>
  <c r="E392" i="1" s="1"/>
  <c r="H389" i="1"/>
  <c r="B315" i="1"/>
  <c r="Q316" i="1"/>
  <c r="R316" i="1" s="1"/>
  <c r="U390" i="1"/>
  <c r="A391" i="1"/>
  <c r="G390" i="1"/>
  <c r="C391" i="1"/>
  <c r="N390" i="1"/>
  <c r="D391" i="1"/>
  <c r="F390" i="1"/>
  <c r="I318" i="1"/>
  <c r="J317" i="1"/>
  <c r="K317" i="1" s="1"/>
  <c r="O390" i="1"/>
  <c r="P389" i="1"/>
  <c r="L391" i="1" l="1"/>
  <c r="U391" i="1" s="1"/>
  <c r="M391" i="1"/>
  <c r="N391" i="1" s="1"/>
  <c r="H390" i="1"/>
  <c r="B316" i="1"/>
  <c r="P390" i="1"/>
  <c r="O391" i="1"/>
  <c r="Q317" i="1"/>
  <c r="R317" i="1" s="1"/>
  <c r="J318" i="1"/>
  <c r="K318" i="1" s="1"/>
  <c r="I319" i="1"/>
  <c r="C392" i="1"/>
  <c r="D392" i="1"/>
  <c r="F391" i="1"/>
  <c r="A392" i="1"/>
  <c r="G391" i="1"/>
  <c r="M392" i="1" l="1"/>
  <c r="L392" i="1"/>
  <c r="U392" i="1" s="1"/>
  <c r="T392" i="1"/>
  <c r="E393" i="1"/>
  <c r="H391" i="1"/>
  <c r="B317" i="1"/>
  <c r="O392" i="1"/>
  <c r="P391" i="1"/>
  <c r="G392" i="1"/>
  <c r="N392" i="1"/>
  <c r="D393" i="1"/>
  <c r="F392" i="1"/>
  <c r="C393" i="1"/>
  <c r="A393" i="1"/>
  <c r="J319" i="1"/>
  <c r="K319" i="1" s="1"/>
  <c r="I320" i="1"/>
  <c r="Q318" i="1"/>
  <c r="R318" i="1" s="1"/>
  <c r="L393" i="1" l="1"/>
  <c r="U393" i="1" s="1"/>
  <c r="M393" i="1"/>
  <c r="E394" i="1"/>
  <c r="T393" i="1"/>
  <c r="H392" i="1"/>
  <c r="B318" i="1"/>
  <c r="D394" i="1"/>
  <c r="F393" i="1"/>
  <c r="C394" i="1"/>
  <c r="N393" i="1"/>
  <c r="A394" i="1"/>
  <c r="G393" i="1"/>
  <c r="O393" i="1"/>
  <c r="P392" i="1"/>
  <c r="J320" i="1"/>
  <c r="K320" i="1" s="1"/>
  <c r="I321" i="1"/>
  <c r="Q319" i="1"/>
  <c r="R319" i="1" s="1"/>
  <c r="E395" i="1" l="1"/>
  <c r="L394" i="1"/>
  <c r="M394" i="1"/>
  <c r="T394" i="1"/>
  <c r="H393" i="1"/>
  <c r="B319" i="1"/>
  <c r="P393" i="1"/>
  <c r="O394" i="1"/>
  <c r="J321" i="1"/>
  <c r="K321" i="1" s="1"/>
  <c r="I322" i="1"/>
  <c r="Q320" i="1"/>
  <c r="R320" i="1" s="1"/>
  <c r="U394" i="1"/>
  <c r="C395" i="1"/>
  <c r="N394" i="1"/>
  <c r="D395" i="1"/>
  <c r="A395" i="1"/>
  <c r="F394" i="1"/>
  <c r="G394" i="1"/>
  <c r="L395" i="1" l="1"/>
  <c r="U395" i="1" s="1"/>
  <c r="M395" i="1"/>
  <c r="T395" i="1"/>
  <c r="E396" i="1"/>
  <c r="H394" i="1"/>
  <c r="J322" i="1"/>
  <c r="K322" i="1" s="1"/>
  <c r="Q322" i="1" s="1"/>
  <c r="I323" i="1"/>
  <c r="Q321" i="1"/>
  <c r="R321" i="1" s="1"/>
  <c r="O395" i="1"/>
  <c r="P394" i="1"/>
  <c r="F395" i="1"/>
  <c r="N395" i="1"/>
  <c r="C396" i="1"/>
  <c r="A396" i="1"/>
  <c r="D396" i="1"/>
  <c r="G395" i="1"/>
  <c r="B320" i="1"/>
  <c r="L396" i="1" l="1"/>
  <c r="M396" i="1"/>
  <c r="N396" i="1" s="1"/>
  <c r="E397" i="1"/>
  <c r="T396" i="1"/>
  <c r="T397" i="1" s="1"/>
  <c r="H395" i="1"/>
  <c r="P395" i="1"/>
  <c r="O396" i="1"/>
  <c r="F396" i="1"/>
  <c r="U396" i="1"/>
  <c r="C397" i="1"/>
  <c r="A397" i="1"/>
  <c r="G396" i="1"/>
  <c r="D397" i="1"/>
  <c r="B321" i="1"/>
  <c r="I324" i="1"/>
  <c r="J323" i="1"/>
  <c r="K323" i="1" s="1"/>
  <c r="B322" i="1"/>
  <c r="R322" i="1"/>
  <c r="L397" i="1" l="1"/>
  <c r="M397" i="1"/>
  <c r="E398" i="1"/>
  <c r="H396" i="1"/>
  <c r="J324" i="1"/>
  <c r="K324" i="1" s="1"/>
  <c r="I325" i="1"/>
  <c r="O397" i="1"/>
  <c r="P396" i="1"/>
  <c r="Q323" i="1"/>
  <c r="R323" i="1" s="1"/>
  <c r="F397" i="1"/>
  <c r="N397" i="1"/>
  <c r="U397" i="1"/>
  <c r="A398" i="1"/>
  <c r="G397" i="1"/>
  <c r="C398" i="1"/>
  <c r="D398" i="1"/>
  <c r="E399" i="1" l="1"/>
  <c r="L398" i="1"/>
  <c r="U398" i="1" s="1"/>
  <c r="M398" i="1"/>
  <c r="N398" i="1" s="1"/>
  <c r="T398" i="1"/>
  <c r="H397" i="1"/>
  <c r="P397" i="1"/>
  <c r="O398" i="1"/>
  <c r="B323" i="1"/>
  <c r="C399" i="1"/>
  <c r="D399" i="1"/>
  <c r="F398" i="1"/>
  <c r="A399" i="1"/>
  <c r="G398" i="1"/>
  <c r="J325" i="1"/>
  <c r="K325" i="1" s="1"/>
  <c r="Q325" i="1" s="1"/>
  <c r="I326" i="1"/>
  <c r="Q324" i="1"/>
  <c r="R324" i="1" s="1"/>
  <c r="L399" i="1" l="1"/>
  <c r="M399" i="1"/>
  <c r="T399" i="1"/>
  <c r="E400" i="1"/>
  <c r="E401" i="1" s="1"/>
  <c r="H398" i="1"/>
  <c r="B325" i="1"/>
  <c r="R325" i="1"/>
  <c r="N399" i="1"/>
  <c r="C400" i="1"/>
  <c r="D400" i="1"/>
  <c r="A400" i="1"/>
  <c r="G399" i="1"/>
  <c r="F399" i="1"/>
  <c r="U399" i="1"/>
  <c r="B324" i="1"/>
  <c r="P398" i="1"/>
  <c r="O399" i="1"/>
  <c r="I327" i="1"/>
  <c r="J326" i="1"/>
  <c r="K326" i="1" s="1"/>
  <c r="Q326" i="1" s="1"/>
  <c r="L400" i="1" l="1"/>
  <c r="M400" i="1"/>
  <c r="N400" i="1" s="1"/>
  <c r="T400" i="1"/>
  <c r="H399" i="1"/>
  <c r="P399" i="1"/>
  <c r="O400" i="1"/>
  <c r="B326" i="1"/>
  <c r="R326" i="1"/>
  <c r="I328" i="1"/>
  <c r="J327" i="1"/>
  <c r="K327" i="1" s="1"/>
  <c r="G400" i="1"/>
  <c r="C401" i="1"/>
  <c r="A401" i="1"/>
  <c r="D401" i="1"/>
  <c r="F400" i="1"/>
  <c r="U400" i="1"/>
  <c r="L401" i="1" l="1"/>
  <c r="U401" i="1" s="1"/>
  <c r="M401" i="1"/>
  <c r="T401" i="1"/>
  <c r="T402" i="1" s="1"/>
  <c r="E402" i="1"/>
  <c r="E403" i="1" s="1"/>
  <c r="H400" i="1"/>
  <c r="C402" i="1"/>
  <c r="D402" i="1"/>
  <c r="N401" i="1"/>
  <c r="F401" i="1"/>
  <c r="A402" i="1"/>
  <c r="G401" i="1"/>
  <c r="O401" i="1"/>
  <c r="P400" i="1"/>
  <c r="Q327" i="1"/>
  <c r="R327" i="1" s="1"/>
  <c r="J328" i="1"/>
  <c r="K328" i="1" s="1"/>
  <c r="I329" i="1"/>
  <c r="L402" i="1" l="1"/>
  <c r="U402" i="1" s="1"/>
  <c r="M402" i="1"/>
  <c r="N402" i="1" s="1"/>
  <c r="H401" i="1"/>
  <c r="F402" i="1"/>
  <c r="A403" i="1"/>
  <c r="G402" i="1"/>
  <c r="C403" i="1"/>
  <c r="D403" i="1"/>
  <c r="O402" i="1"/>
  <c r="P401" i="1"/>
  <c r="B327" i="1"/>
  <c r="I330" i="1"/>
  <c r="J329" i="1"/>
  <c r="K329" i="1" s="1"/>
  <c r="Q328" i="1"/>
  <c r="R328" i="1" s="1"/>
  <c r="M403" i="1" l="1"/>
  <c r="L403" i="1"/>
  <c r="T403" i="1"/>
  <c r="E404" i="1"/>
  <c r="H402" i="1"/>
  <c r="Q329" i="1"/>
  <c r="R329" i="1" s="1"/>
  <c r="J330" i="1"/>
  <c r="K330" i="1" s="1"/>
  <c r="I331" i="1"/>
  <c r="O403" i="1"/>
  <c r="P402" i="1"/>
  <c r="F403" i="1"/>
  <c r="U403" i="1"/>
  <c r="N403" i="1"/>
  <c r="C404" i="1"/>
  <c r="A404" i="1"/>
  <c r="D404" i="1"/>
  <c r="G403" i="1"/>
  <c r="B328" i="1"/>
  <c r="L404" i="1" l="1"/>
  <c r="M404" i="1"/>
  <c r="T404" i="1"/>
  <c r="T405" i="1" s="1"/>
  <c r="E405" i="1"/>
  <c r="E406" i="1" s="1"/>
  <c r="H403" i="1"/>
  <c r="P403" i="1"/>
  <c r="O404" i="1"/>
  <c r="D405" i="1"/>
  <c r="C405" i="1"/>
  <c r="A405" i="1"/>
  <c r="F404" i="1"/>
  <c r="G404" i="1"/>
  <c r="N404" i="1"/>
  <c r="U404" i="1"/>
  <c r="I332" i="1"/>
  <c r="J331" i="1"/>
  <c r="K331" i="1" s="1"/>
  <c r="Q330" i="1"/>
  <c r="R330" i="1" s="1"/>
  <c r="B329" i="1"/>
  <c r="L405" i="1" l="1"/>
  <c r="M405" i="1"/>
  <c r="N405" i="1" s="1"/>
  <c r="H404" i="1"/>
  <c r="B330" i="1"/>
  <c r="Q331" i="1"/>
  <c r="R331" i="1" s="1"/>
  <c r="A406" i="1"/>
  <c r="G405" i="1"/>
  <c r="U405" i="1"/>
  <c r="C406" i="1"/>
  <c r="D406" i="1"/>
  <c r="F405" i="1"/>
  <c r="J332" i="1"/>
  <c r="K332" i="1" s="1"/>
  <c r="I333" i="1"/>
  <c r="O405" i="1"/>
  <c r="P404" i="1"/>
  <c r="L406" i="1" l="1"/>
  <c r="M406" i="1"/>
  <c r="E407" i="1"/>
  <c r="E408" i="1" s="1"/>
  <c r="T406" i="1"/>
  <c r="H405" i="1"/>
  <c r="J333" i="1"/>
  <c r="K333" i="1" s="1"/>
  <c r="I334" i="1"/>
  <c r="G406" i="1"/>
  <c r="F406" i="1"/>
  <c r="A407" i="1"/>
  <c r="C407" i="1"/>
  <c r="Q332" i="1"/>
  <c r="R332" i="1" s="1"/>
  <c r="B331" i="1"/>
  <c r="O406" i="1"/>
  <c r="P405" i="1"/>
  <c r="L407" i="1" l="1"/>
  <c r="T407" i="1"/>
  <c r="M407" i="1"/>
  <c r="N407" i="1" s="1"/>
  <c r="H406" i="1"/>
  <c r="F407" i="1"/>
  <c r="C408" i="1"/>
  <c r="A408" i="1"/>
  <c r="G407" i="1"/>
  <c r="U407" i="1"/>
  <c r="I335" i="1"/>
  <c r="J334" i="1"/>
  <c r="K334" i="1" s="1"/>
  <c r="O407" i="1"/>
  <c r="P406" i="1"/>
  <c r="D407" i="1"/>
  <c r="D408" i="1" s="1"/>
  <c r="Q333" i="1"/>
  <c r="R333" i="1" s="1"/>
  <c r="B332" i="1"/>
  <c r="T408" i="1" l="1"/>
  <c r="L408" i="1"/>
  <c r="M408" i="1"/>
  <c r="N408" i="1" s="1"/>
  <c r="E409" i="1"/>
  <c r="H407" i="1"/>
  <c r="Q334" i="1"/>
  <c r="R334" i="1" s="1"/>
  <c r="I336" i="1"/>
  <c r="J335" i="1"/>
  <c r="K335" i="1" s="1"/>
  <c r="O408" i="1"/>
  <c r="P407" i="1"/>
  <c r="B333" i="1"/>
  <c r="F408" i="1"/>
  <c r="A409" i="1"/>
  <c r="U408" i="1"/>
  <c r="G408" i="1"/>
  <c r="D409" i="1"/>
  <c r="C409" i="1"/>
  <c r="L409" i="1" l="1"/>
  <c r="M409" i="1"/>
  <c r="E410" i="1"/>
  <c r="T409" i="1"/>
  <c r="H408" i="1"/>
  <c r="O409" i="1"/>
  <c r="P408" i="1"/>
  <c r="F409" i="1"/>
  <c r="U409" i="1"/>
  <c r="D410" i="1"/>
  <c r="G409" i="1"/>
  <c r="C410" i="1"/>
  <c r="N409" i="1"/>
  <c r="A410" i="1"/>
  <c r="Q335" i="1"/>
  <c r="R335" i="1" s="1"/>
  <c r="J336" i="1"/>
  <c r="K336" i="1" s="1"/>
  <c r="I337" i="1"/>
  <c r="B334" i="1"/>
  <c r="E411" i="1" l="1"/>
  <c r="T410" i="1"/>
  <c r="L410" i="1"/>
  <c r="U410" i="1" s="1"/>
  <c r="M410" i="1"/>
  <c r="H409" i="1"/>
  <c r="B335" i="1"/>
  <c r="Q336" i="1"/>
  <c r="R336" i="1" s="1"/>
  <c r="I338" i="1"/>
  <c r="J337" i="1"/>
  <c r="K337" i="1" s="1"/>
  <c r="F410" i="1"/>
  <c r="D411" i="1"/>
  <c r="C411" i="1"/>
  <c r="A411" i="1"/>
  <c r="G410" i="1"/>
  <c r="N410" i="1"/>
  <c r="P409" i="1"/>
  <c r="O410" i="1"/>
  <c r="L411" i="1" l="1"/>
  <c r="M411" i="1"/>
  <c r="T411" i="1"/>
  <c r="T412" i="1" s="1"/>
  <c r="E412" i="1"/>
  <c r="E413" i="1" s="1"/>
  <c r="H410" i="1"/>
  <c r="B336" i="1"/>
  <c r="I339" i="1"/>
  <c r="J338" i="1"/>
  <c r="K338" i="1" s="1"/>
  <c r="A412" i="1"/>
  <c r="G411" i="1"/>
  <c r="U411" i="1"/>
  <c r="N411" i="1"/>
  <c r="C412" i="1"/>
  <c r="D412" i="1"/>
  <c r="F411" i="1"/>
  <c r="P410" i="1"/>
  <c r="O411" i="1"/>
  <c r="Q337" i="1"/>
  <c r="R337" i="1" s="1"/>
  <c r="M412" i="1" l="1"/>
  <c r="L412" i="1"/>
  <c r="H411" i="1"/>
  <c r="B337" i="1"/>
  <c r="U412" i="1"/>
  <c r="N412" i="1"/>
  <c r="C413" i="1"/>
  <c r="D413" i="1"/>
  <c r="A413" i="1"/>
  <c r="G412" i="1"/>
  <c r="F412" i="1"/>
  <c r="O412" i="1"/>
  <c r="P411" i="1"/>
  <c r="Q338" i="1"/>
  <c r="R338" i="1" s="1"/>
  <c r="J339" i="1"/>
  <c r="K339" i="1" s="1"/>
  <c r="I340" i="1"/>
  <c r="L413" i="1" l="1"/>
  <c r="M413" i="1"/>
  <c r="N413" i="1" s="1"/>
  <c r="T413" i="1"/>
  <c r="E414" i="1"/>
  <c r="E415" i="1" s="1"/>
  <c r="H412" i="1"/>
  <c r="U413" i="1"/>
  <c r="G413" i="1"/>
  <c r="D414" i="1"/>
  <c r="C414" i="1"/>
  <c r="A414" i="1"/>
  <c r="F413" i="1"/>
  <c r="O413" i="1"/>
  <c r="P412" i="1"/>
  <c r="J340" i="1"/>
  <c r="K340" i="1" s="1"/>
  <c r="I341" i="1"/>
  <c r="Q339" i="1"/>
  <c r="R339" i="1" s="1"/>
  <c r="B338" i="1"/>
  <c r="L414" i="1" l="1"/>
  <c r="M414" i="1"/>
  <c r="T414" i="1"/>
  <c r="H413" i="1"/>
  <c r="J341" i="1"/>
  <c r="K341" i="1" s="1"/>
  <c r="I342" i="1"/>
  <c r="D415" i="1"/>
  <c r="A415" i="1"/>
  <c r="F414" i="1"/>
  <c r="G414" i="1"/>
  <c r="N414" i="1"/>
  <c r="U414" i="1"/>
  <c r="C415" i="1"/>
  <c r="Q340" i="1"/>
  <c r="R340" i="1" s="1"/>
  <c r="O414" i="1"/>
  <c r="P413" i="1"/>
  <c r="B339" i="1"/>
  <c r="T415" i="1" l="1"/>
  <c r="L415" i="1"/>
  <c r="U415" i="1" s="1"/>
  <c r="M415" i="1"/>
  <c r="E416" i="1"/>
  <c r="E417" i="1" s="1"/>
  <c r="H414" i="1"/>
  <c r="B340" i="1"/>
  <c r="N415" i="1"/>
  <c r="D416" i="1"/>
  <c r="F415" i="1"/>
  <c r="A416" i="1"/>
  <c r="G415" i="1"/>
  <c r="C416" i="1"/>
  <c r="J342" i="1"/>
  <c r="K342" i="1" s="1"/>
  <c r="I343" i="1"/>
  <c r="P414" i="1"/>
  <c r="O415" i="1"/>
  <c r="Q341" i="1"/>
  <c r="R341" i="1" s="1"/>
  <c r="M416" i="1" l="1"/>
  <c r="L416" i="1"/>
  <c r="T416" i="1"/>
  <c r="H415" i="1"/>
  <c r="N416" i="1"/>
  <c r="C417" i="1"/>
  <c r="A417" i="1"/>
  <c r="D417" i="1"/>
  <c r="G416" i="1"/>
  <c r="F416" i="1"/>
  <c r="U416" i="1"/>
  <c r="O416" i="1"/>
  <c r="P415" i="1"/>
  <c r="I344" i="1"/>
  <c r="J344" i="1" s="1"/>
  <c r="J343" i="1"/>
  <c r="K343" i="1" s="1"/>
  <c r="Q343" i="1" s="1"/>
  <c r="Q342" i="1"/>
  <c r="R342" i="1" s="1"/>
  <c r="B341" i="1"/>
  <c r="L417" i="1" l="1"/>
  <c r="M417" i="1"/>
  <c r="T417" i="1"/>
  <c r="E418" i="1"/>
  <c r="H416" i="1"/>
  <c r="B342" i="1"/>
  <c r="B343" i="1"/>
  <c r="R343" i="1"/>
  <c r="I345" i="1"/>
  <c r="K344" i="1"/>
  <c r="C418" i="1"/>
  <c r="A418" i="1"/>
  <c r="D418" i="1"/>
  <c r="F417" i="1"/>
  <c r="N417" i="1"/>
  <c r="U417" i="1"/>
  <c r="G417" i="1"/>
  <c r="P416" i="1"/>
  <c r="O417" i="1"/>
  <c r="E419" i="1" l="1"/>
  <c r="L418" i="1"/>
  <c r="U418" i="1" s="1"/>
  <c r="M418" i="1"/>
  <c r="N418" i="1" s="1"/>
  <c r="T418" i="1"/>
  <c r="H417" i="1"/>
  <c r="Q344" i="1"/>
  <c r="B344" i="1" s="1"/>
  <c r="N344" i="1"/>
  <c r="O418" i="1"/>
  <c r="P417" i="1"/>
  <c r="I346" i="1"/>
  <c r="J345" i="1"/>
  <c r="K345" i="1" s="1"/>
  <c r="A419" i="1"/>
  <c r="G418" i="1"/>
  <c r="C419" i="1"/>
  <c r="D419" i="1"/>
  <c r="F418" i="1"/>
  <c r="L419" i="1" l="1"/>
  <c r="M419" i="1"/>
  <c r="T419" i="1"/>
  <c r="T420" i="1" s="1"/>
  <c r="E420" i="1"/>
  <c r="E421" i="1" s="1"/>
  <c r="H418" i="1"/>
  <c r="R344" i="1"/>
  <c r="U344" i="1"/>
  <c r="P418" i="1"/>
  <c r="O419" i="1"/>
  <c r="A420" i="1"/>
  <c r="F419" i="1"/>
  <c r="G419" i="1"/>
  <c r="U419" i="1"/>
  <c r="C420" i="1"/>
  <c r="N419" i="1"/>
  <c r="D420" i="1"/>
  <c r="Q345" i="1"/>
  <c r="R345" i="1" s="1"/>
  <c r="J346" i="1"/>
  <c r="K346" i="1" s="1"/>
  <c r="Q346" i="1" s="1"/>
  <c r="I347" i="1"/>
  <c r="L420" i="1" l="1"/>
  <c r="U420" i="1" s="1"/>
  <c r="M420" i="1"/>
  <c r="N420" i="1" s="1"/>
  <c r="H419" i="1"/>
  <c r="D421" i="1"/>
  <c r="C421" i="1"/>
  <c r="F420" i="1"/>
  <c r="A421" i="1"/>
  <c r="T421" i="1" s="1"/>
  <c r="G420" i="1"/>
  <c r="B345" i="1"/>
  <c r="I348" i="1"/>
  <c r="J347" i="1"/>
  <c r="K347" i="1" s="1"/>
  <c r="P419" i="1"/>
  <c r="O420" i="1"/>
  <c r="B346" i="1"/>
  <c r="R346" i="1"/>
  <c r="L421" i="1" l="1"/>
  <c r="M421" i="1"/>
  <c r="E422" i="1"/>
  <c r="H420" i="1"/>
  <c r="F421" i="1"/>
  <c r="G421" i="1"/>
  <c r="U421" i="1"/>
  <c r="N421" i="1"/>
  <c r="D422" i="1"/>
  <c r="C422" i="1"/>
  <c r="A422" i="1"/>
  <c r="J348" i="1"/>
  <c r="K348" i="1" s="1"/>
  <c r="I349" i="1"/>
  <c r="Q347" i="1"/>
  <c r="R347" i="1" s="1"/>
  <c r="O421" i="1"/>
  <c r="P420" i="1"/>
  <c r="E423" i="1" l="1"/>
  <c r="L422" i="1"/>
  <c r="M422" i="1"/>
  <c r="T422" i="1"/>
  <c r="H421" i="1"/>
  <c r="N422" i="1"/>
  <c r="U422" i="1"/>
  <c r="A423" i="1"/>
  <c r="G422" i="1"/>
  <c r="C423" i="1"/>
  <c r="D423" i="1"/>
  <c r="F422" i="1"/>
  <c r="J349" i="1"/>
  <c r="K349" i="1" s="1"/>
  <c r="I350" i="1"/>
  <c r="Q348" i="1"/>
  <c r="R348" i="1" s="1"/>
  <c r="P421" i="1"/>
  <c r="O422" i="1"/>
  <c r="B347" i="1"/>
  <c r="L423" i="1" l="1"/>
  <c r="M423" i="1"/>
  <c r="T423" i="1"/>
  <c r="E424" i="1"/>
  <c r="H422" i="1"/>
  <c r="B348" i="1"/>
  <c r="U423" i="1"/>
  <c r="A424" i="1"/>
  <c r="G423" i="1"/>
  <c r="C424" i="1"/>
  <c r="N423" i="1"/>
  <c r="D424" i="1"/>
  <c r="F423" i="1"/>
  <c r="J350" i="1"/>
  <c r="K350" i="1" s="1"/>
  <c r="I351" i="1"/>
  <c r="Q349" i="1"/>
  <c r="R349" i="1" s="1"/>
  <c r="P422" i="1"/>
  <c r="O423" i="1"/>
  <c r="E425" i="1" l="1"/>
  <c r="L424" i="1"/>
  <c r="M424" i="1"/>
  <c r="N424" i="1" s="1"/>
  <c r="T424" i="1"/>
  <c r="T425" i="1" s="1"/>
  <c r="H423" i="1"/>
  <c r="J351" i="1"/>
  <c r="K351" i="1" s="1"/>
  <c r="I352" i="1"/>
  <c r="Q350" i="1"/>
  <c r="R350" i="1" s="1"/>
  <c r="C425" i="1"/>
  <c r="A425" i="1"/>
  <c r="D425" i="1"/>
  <c r="G424" i="1"/>
  <c r="F424" i="1"/>
  <c r="U424" i="1"/>
  <c r="P423" i="1"/>
  <c r="O424" i="1"/>
  <c r="B349" i="1"/>
  <c r="L425" i="1" l="1"/>
  <c r="M425" i="1"/>
  <c r="N425" i="1" s="1"/>
  <c r="E426" i="1"/>
  <c r="H424" i="1"/>
  <c r="B350" i="1"/>
  <c r="J352" i="1"/>
  <c r="K352" i="1" s="1"/>
  <c r="I353" i="1"/>
  <c r="O425" i="1"/>
  <c r="P424" i="1"/>
  <c r="Q351" i="1"/>
  <c r="R351" i="1" s="1"/>
  <c r="G425" i="1"/>
  <c r="C426" i="1"/>
  <c r="A426" i="1"/>
  <c r="D426" i="1"/>
  <c r="F425" i="1"/>
  <c r="U425" i="1"/>
  <c r="L426" i="1" l="1"/>
  <c r="M426" i="1"/>
  <c r="E427" i="1"/>
  <c r="T426" i="1"/>
  <c r="H425" i="1"/>
  <c r="B351" i="1"/>
  <c r="O426" i="1"/>
  <c r="P425" i="1"/>
  <c r="I354" i="1"/>
  <c r="J353" i="1"/>
  <c r="K353" i="1" s="1"/>
  <c r="Q352" i="1"/>
  <c r="R352" i="1" s="1"/>
  <c r="A427" i="1"/>
  <c r="F426" i="1"/>
  <c r="G426" i="1"/>
  <c r="N426" i="1"/>
  <c r="U426" i="1"/>
  <c r="C427" i="1"/>
  <c r="D427" i="1"/>
  <c r="M427" i="1" l="1"/>
  <c r="L427" i="1"/>
  <c r="T427" i="1"/>
  <c r="E428" i="1"/>
  <c r="H426" i="1"/>
  <c r="B352" i="1"/>
  <c r="G427" i="1"/>
  <c r="N427" i="1"/>
  <c r="D428" i="1"/>
  <c r="C428" i="1"/>
  <c r="F427" i="1"/>
  <c r="U427" i="1"/>
  <c r="A428" i="1"/>
  <c r="Q353" i="1"/>
  <c r="R353" i="1" s="1"/>
  <c r="I355" i="1"/>
  <c r="J354" i="1"/>
  <c r="K354" i="1" s="1"/>
  <c r="P426" i="1"/>
  <c r="O427" i="1"/>
  <c r="T428" i="1" l="1"/>
  <c r="M428" i="1"/>
  <c r="L428" i="1"/>
  <c r="E429" i="1"/>
  <c r="H427" i="1"/>
  <c r="Q354" i="1"/>
  <c r="R354" i="1" s="1"/>
  <c r="B353" i="1"/>
  <c r="P427" i="1"/>
  <c r="O428" i="1"/>
  <c r="J355" i="1"/>
  <c r="K355" i="1" s="1"/>
  <c r="I356" i="1"/>
  <c r="F428" i="1"/>
  <c r="U428" i="1"/>
  <c r="N428" i="1"/>
  <c r="C429" i="1"/>
  <c r="A429" i="1"/>
  <c r="G428" i="1"/>
  <c r="D429" i="1"/>
  <c r="L429" i="1" l="1"/>
  <c r="M429" i="1"/>
  <c r="E430" i="1"/>
  <c r="T429" i="1"/>
  <c r="H428" i="1"/>
  <c r="I357" i="1"/>
  <c r="J356" i="1"/>
  <c r="K356" i="1" s="1"/>
  <c r="P428" i="1"/>
  <c r="O429" i="1"/>
  <c r="D430" i="1"/>
  <c r="N429" i="1"/>
  <c r="G429" i="1"/>
  <c r="C430" i="1"/>
  <c r="A430" i="1"/>
  <c r="F429" i="1"/>
  <c r="U429" i="1"/>
  <c r="Q355" i="1"/>
  <c r="R355" i="1" s="1"/>
  <c r="B354" i="1"/>
  <c r="L430" i="1" l="1"/>
  <c r="M430" i="1"/>
  <c r="N430" i="1" s="1"/>
  <c r="T430" i="1"/>
  <c r="E431" i="1"/>
  <c r="H429" i="1"/>
  <c r="O430" i="1"/>
  <c r="P429" i="1"/>
  <c r="U430" i="1"/>
  <c r="C431" i="1"/>
  <c r="D431" i="1"/>
  <c r="F430" i="1"/>
  <c r="A431" i="1"/>
  <c r="G430" i="1"/>
  <c r="B355" i="1"/>
  <c r="Q356" i="1"/>
  <c r="R356" i="1" s="1"/>
  <c r="J357" i="1"/>
  <c r="K357" i="1" s="1"/>
  <c r="I358" i="1"/>
  <c r="L431" i="1" l="1"/>
  <c r="M431" i="1"/>
  <c r="E432" i="1"/>
  <c r="T431" i="1"/>
  <c r="H430" i="1"/>
  <c r="I359" i="1"/>
  <c r="J358" i="1"/>
  <c r="K358" i="1" s="1"/>
  <c r="U431" i="1"/>
  <c r="F431" i="1"/>
  <c r="C432" i="1"/>
  <c r="N431" i="1"/>
  <c r="D432" i="1"/>
  <c r="A432" i="1"/>
  <c r="G431" i="1"/>
  <c r="Q357" i="1"/>
  <c r="R357" i="1" s="1"/>
  <c r="O431" i="1"/>
  <c r="P430" i="1"/>
  <c r="B356" i="1"/>
  <c r="L432" i="1" l="1"/>
  <c r="M432" i="1"/>
  <c r="T432" i="1"/>
  <c r="E433" i="1"/>
  <c r="E434" i="1" s="1"/>
  <c r="H431" i="1"/>
  <c r="B357" i="1"/>
  <c r="Q358" i="1"/>
  <c r="R358" i="1" s="1"/>
  <c r="O432" i="1"/>
  <c r="P431" i="1"/>
  <c r="G432" i="1"/>
  <c r="A433" i="1"/>
  <c r="F432" i="1"/>
  <c r="U432" i="1"/>
  <c r="N432" i="1"/>
  <c r="D433" i="1"/>
  <c r="C433" i="1"/>
  <c r="J359" i="1"/>
  <c r="K359" i="1" s="1"/>
  <c r="I360" i="1"/>
  <c r="L433" i="1" l="1"/>
  <c r="M433" i="1"/>
  <c r="T433" i="1"/>
  <c r="H432" i="1"/>
  <c r="O433" i="1"/>
  <c r="P432" i="1"/>
  <c r="B358" i="1"/>
  <c r="J360" i="1"/>
  <c r="K360" i="1" s="1"/>
  <c r="I361" i="1"/>
  <c r="Q359" i="1"/>
  <c r="R359" i="1" s="1"/>
  <c r="A434" i="1"/>
  <c r="E435" i="1" s="1"/>
  <c r="C434" i="1"/>
  <c r="U433" i="1"/>
  <c r="G433" i="1"/>
  <c r="N433" i="1"/>
  <c r="D434" i="1"/>
  <c r="F433" i="1"/>
  <c r="T434" i="1" l="1"/>
  <c r="L434" i="1"/>
  <c r="M434" i="1"/>
  <c r="N434" i="1" s="1"/>
  <c r="H433" i="1"/>
  <c r="I362" i="1"/>
  <c r="J361" i="1"/>
  <c r="K361" i="1" s="1"/>
  <c r="A435" i="1"/>
  <c r="G434" i="1"/>
  <c r="U434" i="1"/>
  <c r="C435" i="1"/>
  <c r="D435" i="1"/>
  <c r="F434" i="1"/>
  <c r="O434" i="1"/>
  <c r="P433" i="1"/>
  <c r="B359" i="1"/>
  <c r="Q360" i="1"/>
  <c r="R360" i="1" s="1"/>
  <c r="T435" i="1" l="1"/>
  <c r="L435" i="1"/>
  <c r="M435" i="1"/>
  <c r="E436" i="1"/>
  <c r="H434" i="1"/>
  <c r="O435" i="1"/>
  <c r="P434" i="1"/>
  <c r="D436" i="1"/>
  <c r="F435" i="1"/>
  <c r="A436" i="1"/>
  <c r="G435" i="1"/>
  <c r="U435" i="1"/>
  <c r="C436" i="1"/>
  <c r="N435" i="1"/>
  <c r="Q361" i="1"/>
  <c r="R361" i="1" s="1"/>
  <c r="B360" i="1"/>
  <c r="J362" i="1"/>
  <c r="K362" i="1" s="1"/>
  <c r="I363" i="1"/>
  <c r="L436" i="1" l="1"/>
  <c r="M436" i="1"/>
  <c r="E437" i="1"/>
  <c r="T436" i="1"/>
  <c r="H435" i="1"/>
  <c r="G436" i="1"/>
  <c r="F436" i="1"/>
  <c r="A437" i="1"/>
  <c r="C437" i="1"/>
  <c r="B361" i="1"/>
  <c r="I364" i="1"/>
  <c r="J363" i="1"/>
  <c r="K363" i="1" s="1"/>
  <c r="Q362" i="1"/>
  <c r="R362" i="1" s="1"/>
  <c r="O436" i="1"/>
  <c r="P435" i="1"/>
  <c r="L437" i="1" l="1"/>
  <c r="T437" i="1"/>
  <c r="T438" i="1" s="1"/>
  <c r="M437" i="1"/>
  <c r="N437" i="1" s="1"/>
  <c r="E438" i="1"/>
  <c r="E439" i="1" s="1"/>
  <c r="D437" i="1"/>
  <c r="H436" i="1"/>
  <c r="B362" i="1"/>
  <c r="Q363" i="1"/>
  <c r="R363" i="1" s="1"/>
  <c r="A438" i="1"/>
  <c r="G437" i="1"/>
  <c r="C438" i="1"/>
  <c r="F437" i="1"/>
  <c r="U437" i="1"/>
  <c r="D438" i="1"/>
  <c r="I365" i="1"/>
  <c r="J364" i="1"/>
  <c r="K364" i="1" s="1"/>
  <c r="P436" i="1"/>
  <c r="O437" i="1"/>
  <c r="L438" i="1" l="1"/>
  <c r="U438" i="1" s="1"/>
  <c r="M438" i="1"/>
  <c r="H437" i="1"/>
  <c r="Q364" i="1"/>
  <c r="R364" i="1" s="1"/>
  <c r="J365" i="1"/>
  <c r="K365" i="1" s="1"/>
  <c r="I366" i="1"/>
  <c r="G438" i="1"/>
  <c r="N438" i="1"/>
  <c r="C439" i="1"/>
  <c r="A439" i="1"/>
  <c r="D439" i="1"/>
  <c r="F438" i="1"/>
  <c r="B363" i="1"/>
  <c r="O438" i="1"/>
  <c r="P437" i="1"/>
  <c r="L439" i="1" l="1"/>
  <c r="M439" i="1"/>
  <c r="N439" i="1" s="1"/>
  <c r="T439" i="1"/>
  <c r="E440" i="1"/>
  <c r="H438" i="1"/>
  <c r="A440" i="1"/>
  <c r="G439" i="1"/>
  <c r="U439" i="1"/>
  <c r="D440" i="1"/>
  <c r="F439" i="1"/>
  <c r="C440" i="1"/>
  <c r="I367" i="1"/>
  <c r="J366" i="1"/>
  <c r="K366" i="1" s="1"/>
  <c r="Q365" i="1"/>
  <c r="R365" i="1" s="1"/>
  <c r="B364" i="1"/>
  <c r="P438" i="1"/>
  <c r="O439" i="1"/>
  <c r="L440" i="1" l="1"/>
  <c r="M440" i="1"/>
  <c r="E441" i="1"/>
  <c r="T440" i="1"/>
  <c r="H439" i="1"/>
  <c r="B365" i="1"/>
  <c r="Q366" i="1"/>
  <c r="R366" i="1" s="1"/>
  <c r="J367" i="1"/>
  <c r="K367" i="1" s="1"/>
  <c r="I368" i="1"/>
  <c r="N440" i="1"/>
  <c r="C441" i="1"/>
  <c r="D441" i="1"/>
  <c r="F440" i="1"/>
  <c r="A441" i="1"/>
  <c r="G440" i="1"/>
  <c r="U440" i="1"/>
  <c r="O440" i="1"/>
  <c r="P439" i="1"/>
  <c r="L441" i="1" l="1"/>
  <c r="M441" i="1"/>
  <c r="T441" i="1"/>
  <c r="E442" i="1"/>
  <c r="H440" i="1"/>
  <c r="Q367" i="1"/>
  <c r="R367" i="1" s="1"/>
  <c r="A442" i="1"/>
  <c r="G441" i="1"/>
  <c r="F441" i="1"/>
  <c r="N441" i="1"/>
  <c r="U441" i="1"/>
  <c r="D442" i="1"/>
  <c r="C442" i="1"/>
  <c r="B366" i="1"/>
  <c r="I369" i="1"/>
  <c r="J368" i="1"/>
  <c r="K368" i="1" s="1"/>
  <c r="O441" i="1"/>
  <c r="P440" i="1"/>
  <c r="T442" i="1" l="1"/>
  <c r="L442" i="1"/>
  <c r="M442" i="1"/>
  <c r="E443" i="1"/>
  <c r="H441" i="1"/>
  <c r="Q368" i="1"/>
  <c r="R368" i="1" s="1"/>
  <c r="J369" i="1"/>
  <c r="K369" i="1" s="1"/>
  <c r="I370" i="1"/>
  <c r="D443" i="1"/>
  <c r="C443" i="1"/>
  <c r="F442" i="1"/>
  <c r="A443" i="1"/>
  <c r="U442" i="1"/>
  <c r="N442" i="1"/>
  <c r="G442" i="1"/>
  <c r="B367" i="1"/>
  <c r="O442" i="1"/>
  <c r="P441" i="1"/>
  <c r="L443" i="1" l="1"/>
  <c r="M443" i="1"/>
  <c r="N443" i="1" s="1"/>
  <c r="E444" i="1"/>
  <c r="T443" i="1"/>
  <c r="H442" i="1"/>
  <c r="I371" i="1"/>
  <c r="J370" i="1"/>
  <c r="K370" i="1" s="1"/>
  <c r="G443" i="1"/>
  <c r="U443" i="1"/>
  <c r="C444" i="1"/>
  <c r="D444" i="1"/>
  <c r="F443" i="1"/>
  <c r="A444" i="1"/>
  <c r="Q369" i="1"/>
  <c r="R369" i="1" s="1"/>
  <c r="O443" i="1"/>
  <c r="P442" i="1"/>
  <c r="B368" i="1"/>
  <c r="L444" i="1" l="1"/>
  <c r="M444" i="1"/>
  <c r="T444" i="1"/>
  <c r="E445" i="1"/>
  <c r="H443" i="1"/>
  <c r="B369" i="1"/>
  <c r="O444" i="1"/>
  <c r="P443" i="1"/>
  <c r="Q370" i="1"/>
  <c r="R370" i="1" s="1"/>
  <c r="G444" i="1"/>
  <c r="U444" i="1"/>
  <c r="C445" i="1"/>
  <c r="N444" i="1"/>
  <c r="D445" i="1"/>
  <c r="A445" i="1"/>
  <c r="F444" i="1"/>
  <c r="I372" i="1"/>
  <c r="J371" i="1"/>
  <c r="K371" i="1" s="1"/>
  <c r="L445" i="1" l="1"/>
  <c r="M445" i="1"/>
  <c r="E446" i="1"/>
  <c r="E447" i="1" s="1"/>
  <c r="T445" i="1"/>
  <c r="T446" i="1" s="1"/>
  <c r="H444" i="1"/>
  <c r="B370" i="1"/>
  <c r="D446" i="1"/>
  <c r="C446" i="1"/>
  <c r="F445" i="1"/>
  <c r="A446" i="1"/>
  <c r="U445" i="1"/>
  <c r="G445" i="1"/>
  <c r="N445" i="1"/>
  <c r="Q371" i="1"/>
  <c r="R371" i="1" s="1"/>
  <c r="I373" i="1"/>
  <c r="J372" i="1"/>
  <c r="K372" i="1" s="1"/>
  <c r="P444" i="1"/>
  <c r="O445" i="1"/>
  <c r="L446" i="1" l="1"/>
  <c r="M446" i="1"/>
  <c r="H445" i="1"/>
  <c r="B371" i="1"/>
  <c r="D447" i="1"/>
  <c r="C447" i="1"/>
  <c r="F446" i="1"/>
  <c r="A447" i="1"/>
  <c r="U446" i="1"/>
  <c r="N446" i="1"/>
  <c r="G446" i="1"/>
  <c r="Q372" i="1"/>
  <c r="R372" i="1" s="1"/>
  <c r="O446" i="1"/>
  <c r="P445" i="1"/>
  <c r="J373" i="1"/>
  <c r="K373" i="1" s="1"/>
  <c r="Q373" i="1" s="1"/>
  <c r="I374" i="1"/>
  <c r="L447" i="1" l="1"/>
  <c r="M447" i="1"/>
  <c r="E448" i="1"/>
  <c r="E449" i="1" s="1"/>
  <c r="T447" i="1"/>
  <c r="T448" i="1" s="1"/>
  <c r="H446" i="1"/>
  <c r="P446" i="1"/>
  <c r="O447" i="1"/>
  <c r="D448" i="1"/>
  <c r="C448" i="1"/>
  <c r="A448" i="1"/>
  <c r="G447" i="1"/>
  <c r="F447" i="1"/>
  <c r="N447" i="1"/>
  <c r="U447" i="1"/>
  <c r="I375" i="1"/>
  <c r="J375" i="1" s="1"/>
  <c r="J374" i="1"/>
  <c r="K374" i="1" s="1"/>
  <c r="B372" i="1"/>
  <c r="B373" i="1"/>
  <c r="R373" i="1"/>
  <c r="M448" i="1" l="1"/>
  <c r="N448" i="1" s="1"/>
  <c r="L448" i="1"/>
  <c r="H447" i="1"/>
  <c r="Q374" i="1"/>
  <c r="R374" i="1" s="1"/>
  <c r="I376" i="1"/>
  <c r="K375" i="1"/>
  <c r="C449" i="1"/>
  <c r="D449" i="1"/>
  <c r="A449" i="1"/>
  <c r="F448" i="1"/>
  <c r="G448" i="1"/>
  <c r="U448" i="1"/>
  <c r="P447" i="1"/>
  <c r="O448" i="1"/>
  <c r="L449" i="1" l="1"/>
  <c r="M449" i="1"/>
  <c r="E450" i="1"/>
  <c r="T449" i="1"/>
  <c r="H448" i="1"/>
  <c r="Q375" i="1"/>
  <c r="B375" i="1" s="1"/>
  <c r="N375" i="1"/>
  <c r="I377" i="1"/>
  <c r="J376" i="1"/>
  <c r="K376" i="1" s="1"/>
  <c r="P448" i="1"/>
  <c r="O449" i="1"/>
  <c r="C450" i="1"/>
  <c r="D450" i="1"/>
  <c r="A450" i="1"/>
  <c r="G449" i="1"/>
  <c r="F449" i="1"/>
  <c r="U449" i="1"/>
  <c r="N449" i="1"/>
  <c r="B374" i="1"/>
  <c r="L450" i="1" l="1"/>
  <c r="M450" i="1"/>
  <c r="T450" i="1"/>
  <c r="E451" i="1"/>
  <c r="R375" i="1"/>
  <c r="H449" i="1"/>
  <c r="Q376" i="1"/>
  <c r="R376" i="1" s="1"/>
  <c r="I378" i="1"/>
  <c r="J377" i="1"/>
  <c r="K377" i="1" s="1"/>
  <c r="G450" i="1"/>
  <c r="N450" i="1"/>
  <c r="D451" i="1"/>
  <c r="F450" i="1"/>
  <c r="C451" i="1"/>
  <c r="A451" i="1"/>
  <c r="U450" i="1"/>
  <c r="U375" i="1"/>
  <c r="O450" i="1"/>
  <c r="P449" i="1"/>
  <c r="L451" i="1" l="1"/>
  <c r="M451" i="1"/>
  <c r="E452" i="1"/>
  <c r="T451" i="1"/>
  <c r="H450" i="1"/>
  <c r="B376" i="1"/>
  <c r="Q377" i="1"/>
  <c r="R377" i="1" s="1"/>
  <c r="I379" i="1"/>
  <c r="J378" i="1"/>
  <c r="K378" i="1" s="1"/>
  <c r="G451" i="1"/>
  <c r="U451" i="1"/>
  <c r="C452" i="1"/>
  <c r="D452" i="1"/>
  <c r="N451" i="1"/>
  <c r="F451" i="1"/>
  <c r="A452" i="1"/>
  <c r="O451" i="1"/>
  <c r="P450" i="1"/>
  <c r="M452" i="1" l="1"/>
  <c r="L452" i="1"/>
  <c r="T452" i="1"/>
  <c r="E453" i="1"/>
  <c r="H451" i="1"/>
  <c r="Q378" i="1"/>
  <c r="R378" i="1" s="1"/>
  <c r="I380" i="1"/>
  <c r="J379" i="1"/>
  <c r="K379" i="1" s="1"/>
  <c r="C453" i="1"/>
  <c r="N452" i="1"/>
  <c r="D453" i="1"/>
  <c r="A453" i="1"/>
  <c r="F452" i="1"/>
  <c r="G452" i="1"/>
  <c r="U452" i="1"/>
  <c r="B377" i="1"/>
  <c r="P451" i="1"/>
  <c r="O452" i="1"/>
  <c r="E454" i="1" l="1"/>
  <c r="L453" i="1"/>
  <c r="U453" i="1" s="1"/>
  <c r="M453" i="1"/>
  <c r="N453" i="1" s="1"/>
  <c r="T453" i="1"/>
  <c r="H452" i="1"/>
  <c r="Q379" i="1"/>
  <c r="R379" i="1" s="1"/>
  <c r="J380" i="1"/>
  <c r="K380" i="1" s="1"/>
  <c r="I381" i="1"/>
  <c r="O453" i="1"/>
  <c r="P452" i="1"/>
  <c r="B378" i="1"/>
  <c r="D454" i="1"/>
  <c r="C454" i="1"/>
  <c r="A454" i="1"/>
  <c r="G453" i="1"/>
  <c r="F453" i="1"/>
  <c r="L454" i="1" l="1"/>
  <c r="M454" i="1"/>
  <c r="N454" i="1" s="1"/>
  <c r="T454" i="1"/>
  <c r="E455" i="1"/>
  <c r="E456" i="1" s="1"/>
  <c r="H453" i="1"/>
  <c r="P453" i="1"/>
  <c r="O454" i="1"/>
  <c r="U454" i="1"/>
  <c r="C455" i="1"/>
  <c r="A455" i="1"/>
  <c r="G454" i="1"/>
  <c r="D455" i="1"/>
  <c r="F454" i="1"/>
  <c r="I382" i="1"/>
  <c r="J381" i="1"/>
  <c r="K381" i="1" s="1"/>
  <c r="Q381" i="1" s="1"/>
  <c r="Q380" i="1"/>
  <c r="R380" i="1" s="1"/>
  <c r="B379" i="1"/>
  <c r="L455" i="1" l="1"/>
  <c r="M455" i="1"/>
  <c r="T455" i="1"/>
  <c r="T456" i="1" s="1"/>
  <c r="E457" i="1"/>
  <c r="H454" i="1"/>
  <c r="C456" i="1"/>
  <c r="D456" i="1"/>
  <c r="F455" i="1"/>
  <c r="A456" i="1"/>
  <c r="G455" i="1"/>
  <c r="N455" i="1"/>
  <c r="U455" i="1"/>
  <c r="B381" i="1"/>
  <c r="R381" i="1"/>
  <c r="I383" i="1"/>
  <c r="J382" i="1"/>
  <c r="K382" i="1" s="1"/>
  <c r="O455" i="1"/>
  <c r="P454" i="1"/>
  <c r="B380" i="1"/>
  <c r="M456" i="1" l="1"/>
  <c r="N456" i="1" s="1"/>
  <c r="L456" i="1"/>
  <c r="H455" i="1"/>
  <c r="O456" i="1"/>
  <c r="P455" i="1"/>
  <c r="Q382" i="1"/>
  <c r="R382" i="1" s="1"/>
  <c r="J383" i="1"/>
  <c r="K383" i="1" s="1"/>
  <c r="I384" i="1"/>
  <c r="C457" i="1"/>
  <c r="D457" i="1"/>
  <c r="F456" i="1"/>
  <c r="A457" i="1"/>
  <c r="G456" i="1"/>
  <c r="U456" i="1"/>
  <c r="L457" i="1" l="1"/>
  <c r="M457" i="1"/>
  <c r="N457" i="1" s="1"/>
  <c r="T457" i="1"/>
  <c r="E458" i="1"/>
  <c r="H456" i="1"/>
  <c r="B382" i="1"/>
  <c r="Q383" i="1"/>
  <c r="R383" i="1" s="1"/>
  <c r="A458" i="1"/>
  <c r="G457" i="1"/>
  <c r="D458" i="1"/>
  <c r="C458" i="1"/>
  <c r="F457" i="1"/>
  <c r="U457" i="1"/>
  <c r="I385" i="1"/>
  <c r="J384" i="1"/>
  <c r="K384" i="1" s="1"/>
  <c r="O457" i="1"/>
  <c r="P456" i="1"/>
  <c r="E459" i="1" l="1"/>
  <c r="L458" i="1"/>
  <c r="M458" i="1"/>
  <c r="N458" i="1" s="1"/>
  <c r="T458" i="1"/>
  <c r="H457" i="1"/>
  <c r="B383" i="1"/>
  <c r="G458" i="1"/>
  <c r="D459" i="1"/>
  <c r="C459" i="1"/>
  <c r="F458" i="1"/>
  <c r="A459" i="1"/>
  <c r="U458" i="1"/>
  <c r="J385" i="1"/>
  <c r="K385" i="1" s="1"/>
  <c r="I386" i="1"/>
  <c r="O458" i="1"/>
  <c r="P457" i="1"/>
  <c r="Q384" i="1"/>
  <c r="R384" i="1" s="1"/>
  <c r="T459" i="1" l="1"/>
  <c r="L459" i="1"/>
  <c r="M459" i="1"/>
  <c r="N459" i="1" s="1"/>
  <c r="E460" i="1"/>
  <c r="E461" i="1" s="1"/>
  <c r="H458" i="1"/>
  <c r="B384" i="1"/>
  <c r="O459" i="1"/>
  <c r="P458" i="1"/>
  <c r="F459" i="1"/>
  <c r="A460" i="1"/>
  <c r="G459" i="1"/>
  <c r="U459" i="1"/>
  <c r="C460" i="1"/>
  <c r="D460" i="1"/>
  <c r="J386" i="1"/>
  <c r="K386" i="1" s="1"/>
  <c r="I387" i="1"/>
  <c r="Q385" i="1"/>
  <c r="R385" i="1" s="1"/>
  <c r="L460" i="1" l="1"/>
  <c r="M460" i="1"/>
  <c r="T460" i="1"/>
  <c r="H459" i="1"/>
  <c r="B385" i="1"/>
  <c r="I388" i="1"/>
  <c r="J387" i="1"/>
  <c r="K387" i="1" s="1"/>
  <c r="C461" i="1"/>
  <c r="D461" i="1"/>
  <c r="F460" i="1"/>
  <c r="A461" i="1"/>
  <c r="G460" i="1"/>
  <c r="U460" i="1"/>
  <c r="N460" i="1"/>
  <c r="Q386" i="1"/>
  <c r="R386" i="1" s="1"/>
  <c r="P459" i="1"/>
  <c r="O460" i="1"/>
  <c r="L461" i="1" l="1"/>
  <c r="M461" i="1"/>
  <c r="T461" i="1"/>
  <c r="T462" i="1" s="1"/>
  <c r="E462" i="1"/>
  <c r="E463" i="1" s="1"/>
  <c r="H460" i="1"/>
  <c r="B386" i="1"/>
  <c r="N461" i="1"/>
  <c r="C462" i="1"/>
  <c r="D462" i="1"/>
  <c r="A462" i="1"/>
  <c r="G461" i="1"/>
  <c r="F461" i="1"/>
  <c r="U461" i="1"/>
  <c r="O461" i="1"/>
  <c r="P460" i="1"/>
  <c r="Q387" i="1"/>
  <c r="R387" i="1" s="1"/>
  <c r="I389" i="1"/>
  <c r="J388" i="1"/>
  <c r="K388" i="1" s="1"/>
  <c r="L462" i="1" l="1"/>
  <c r="M462" i="1"/>
  <c r="H461" i="1"/>
  <c r="B387" i="1"/>
  <c r="P461" i="1"/>
  <c r="O462" i="1"/>
  <c r="D463" i="1"/>
  <c r="C463" i="1"/>
  <c r="A463" i="1"/>
  <c r="F462" i="1"/>
  <c r="G462" i="1"/>
  <c r="U462" i="1"/>
  <c r="N462" i="1"/>
  <c r="Q388" i="1"/>
  <c r="R388" i="1" s="1"/>
  <c r="I390" i="1"/>
  <c r="J389" i="1"/>
  <c r="K389" i="1" s="1"/>
  <c r="L463" i="1" l="1"/>
  <c r="M463" i="1"/>
  <c r="T463" i="1"/>
  <c r="E464" i="1"/>
  <c r="H462" i="1"/>
  <c r="I391" i="1"/>
  <c r="J390" i="1"/>
  <c r="K390" i="1" s="1"/>
  <c r="B388" i="1"/>
  <c r="F463" i="1"/>
  <c r="C464" i="1"/>
  <c r="N463" i="1"/>
  <c r="A464" i="1"/>
  <c r="G463" i="1"/>
  <c r="D464" i="1"/>
  <c r="U463" i="1"/>
  <c r="O463" i="1"/>
  <c r="P462" i="1"/>
  <c r="Q389" i="1"/>
  <c r="R389" i="1" s="1"/>
  <c r="L464" i="1" l="1"/>
  <c r="M464" i="1"/>
  <c r="N464" i="1" s="1"/>
  <c r="T464" i="1"/>
  <c r="E465" i="1"/>
  <c r="H463" i="1"/>
  <c r="P463" i="1"/>
  <c r="O464" i="1"/>
  <c r="G464" i="1"/>
  <c r="C465" i="1"/>
  <c r="D465" i="1"/>
  <c r="F464" i="1"/>
  <c r="U464" i="1"/>
  <c r="A465" i="1"/>
  <c r="B389" i="1"/>
  <c r="Q390" i="1"/>
  <c r="R390" i="1" s="1"/>
  <c r="J391" i="1"/>
  <c r="K391" i="1" s="1"/>
  <c r="I392" i="1"/>
  <c r="E466" i="1" l="1"/>
  <c r="T465" i="1"/>
  <c r="L465" i="1"/>
  <c r="M465" i="1"/>
  <c r="N465" i="1" s="1"/>
  <c r="H464" i="1"/>
  <c r="I393" i="1"/>
  <c r="J392" i="1"/>
  <c r="K392" i="1" s="1"/>
  <c r="Q391" i="1"/>
  <c r="R391" i="1" s="1"/>
  <c r="D466" i="1"/>
  <c r="F465" i="1"/>
  <c r="C466" i="1"/>
  <c r="A466" i="1"/>
  <c r="U465" i="1"/>
  <c r="G465" i="1"/>
  <c r="O465" i="1"/>
  <c r="P464" i="1"/>
  <c r="B390" i="1"/>
  <c r="M466" i="1" l="1"/>
  <c r="L466" i="1"/>
  <c r="U466" i="1" s="1"/>
  <c r="T466" i="1"/>
  <c r="E467" i="1"/>
  <c r="H465" i="1"/>
  <c r="B391" i="1"/>
  <c r="A467" i="1"/>
  <c r="D467" i="1"/>
  <c r="G466" i="1"/>
  <c r="F466" i="1"/>
  <c r="C467" i="1"/>
  <c r="N466" i="1"/>
  <c r="Q392" i="1"/>
  <c r="R392" i="1" s="1"/>
  <c r="I394" i="1"/>
  <c r="J393" i="1"/>
  <c r="K393" i="1" s="1"/>
  <c r="P465" i="1"/>
  <c r="O466" i="1"/>
  <c r="L467" i="1" l="1"/>
  <c r="M467" i="1"/>
  <c r="E468" i="1"/>
  <c r="E469" i="1" s="1"/>
  <c r="T467" i="1"/>
  <c r="H466" i="1"/>
  <c r="B392" i="1"/>
  <c r="J394" i="1"/>
  <c r="K394" i="1" s="1"/>
  <c r="I395" i="1"/>
  <c r="G467" i="1"/>
  <c r="F467" i="1"/>
  <c r="C468" i="1"/>
  <c r="A468" i="1"/>
  <c r="P466" i="1"/>
  <c r="O467" i="1"/>
  <c r="Q393" i="1"/>
  <c r="R393" i="1" s="1"/>
  <c r="D468" i="1" l="1"/>
  <c r="T468" i="1"/>
  <c r="M468" i="1"/>
  <c r="N468" i="1" s="1"/>
  <c r="L468" i="1"/>
  <c r="U468" i="1" s="1"/>
  <c r="H467" i="1"/>
  <c r="G468" i="1"/>
  <c r="A469" i="1"/>
  <c r="C469" i="1"/>
  <c r="D469" i="1"/>
  <c r="F468" i="1"/>
  <c r="B393" i="1"/>
  <c r="I396" i="1"/>
  <c r="J395" i="1"/>
  <c r="K395" i="1" s="1"/>
  <c r="Q394" i="1"/>
  <c r="R394" i="1" s="1"/>
  <c r="P467" i="1"/>
  <c r="O468" i="1"/>
  <c r="T469" i="1" l="1"/>
  <c r="L469" i="1"/>
  <c r="M469" i="1"/>
  <c r="E470" i="1"/>
  <c r="E471" i="1" s="1"/>
  <c r="B394" i="1"/>
  <c r="Q395" i="1"/>
  <c r="R395" i="1" s="1"/>
  <c r="J396" i="1"/>
  <c r="K396" i="1" s="1"/>
  <c r="I397" i="1"/>
  <c r="D470" i="1"/>
  <c r="F469" i="1"/>
  <c r="A470" i="1"/>
  <c r="N469" i="1"/>
  <c r="G469" i="1"/>
  <c r="U469" i="1"/>
  <c r="C470" i="1"/>
  <c r="O469" i="1"/>
  <c r="P468" i="1"/>
  <c r="H468" i="1"/>
  <c r="L470" i="1" l="1"/>
  <c r="M470" i="1"/>
  <c r="N470" i="1" s="1"/>
  <c r="T470" i="1"/>
  <c r="H469" i="1"/>
  <c r="B395" i="1"/>
  <c r="J397" i="1"/>
  <c r="K397" i="1" s="1"/>
  <c r="I398" i="1"/>
  <c r="Q396" i="1"/>
  <c r="R396" i="1" s="1"/>
  <c r="C471" i="1"/>
  <c r="D471" i="1"/>
  <c r="A471" i="1"/>
  <c r="G470" i="1"/>
  <c r="F470" i="1"/>
  <c r="U470" i="1"/>
  <c r="P469" i="1"/>
  <c r="O470" i="1"/>
  <c r="L471" i="1" l="1"/>
  <c r="M471" i="1"/>
  <c r="T471" i="1"/>
  <c r="E472" i="1"/>
  <c r="H470" i="1"/>
  <c r="B396" i="1"/>
  <c r="J398" i="1"/>
  <c r="K398" i="1" s="1"/>
  <c r="I399" i="1"/>
  <c r="P470" i="1"/>
  <c r="O471" i="1"/>
  <c r="D472" i="1"/>
  <c r="F471" i="1"/>
  <c r="U471" i="1"/>
  <c r="N471" i="1"/>
  <c r="C472" i="1"/>
  <c r="A472" i="1"/>
  <c r="G471" i="1"/>
  <c r="Q397" i="1"/>
  <c r="R397" i="1" s="1"/>
  <c r="E473" i="1" l="1"/>
  <c r="T472" i="1"/>
  <c r="L472" i="1"/>
  <c r="M472" i="1"/>
  <c r="H471" i="1"/>
  <c r="P471" i="1"/>
  <c r="O472" i="1"/>
  <c r="I400" i="1"/>
  <c r="J399" i="1"/>
  <c r="K399" i="1" s="1"/>
  <c r="Q398" i="1"/>
  <c r="R398" i="1" s="1"/>
  <c r="B397" i="1"/>
  <c r="D473" i="1"/>
  <c r="F472" i="1"/>
  <c r="G472" i="1"/>
  <c r="N472" i="1"/>
  <c r="U472" i="1"/>
  <c r="A473" i="1"/>
  <c r="C473" i="1"/>
  <c r="L473" i="1" l="1"/>
  <c r="M473" i="1"/>
  <c r="T473" i="1"/>
  <c r="E474" i="1"/>
  <c r="H472" i="1"/>
  <c r="B398" i="1"/>
  <c r="Q399" i="1"/>
  <c r="R399" i="1" s="1"/>
  <c r="J400" i="1"/>
  <c r="K400" i="1" s="1"/>
  <c r="I401" i="1"/>
  <c r="O473" i="1"/>
  <c r="P472" i="1"/>
  <c r="N473" i="1"/>
  <c r="D474" i="1"/>
  <c r="A474" i="1"/>
  <c r="F473" i="1"/>
  <c r="G473" i="1"/>
  <c r="U473" i="1"/>
  <c r="C474" i="1"/>
  <c r="L474" i="1" l="1"/>
  <c r="M474" i="1"/>
  <c r="E475" i="1"/>
  <c r="E476" i="1" s="1"/>
  <c r="T474" i="1"/>
  <c r="T475" i="1" s="1"/>
  <c r="B399" i="1"/>
  <c r="H473" i="1"/>
  <c r="J401" i="1"/>
  <c r="K401" i="1" s="1"/>
  <c r="I402" i="1"/>
  <c r="Q400" i="1"/>
  <c r="R400" i="1" s="1"/>
  <c r="A475" i="1"/>
  <c r="G474" i="1"/>
  <c r="U474" i="1"/>
  <c r="N474" i="1"/>
  <c r="F474" i="1"/>
  <c r="D475" i="1"/>
  <c r="C475" i="1"/>
  <c r="P473" i="1"/>
  <c r="O474" i="1"/>
  <c r="L475" i="1" l="1"/>
  <c r="M475" i="1"/>
  <c r="H474" i="1"/>
  <c r="B400" i="1"/>
  <c r="N475" i="1"/>
  <c r="G475" i="1"/>
  <c r="D476" i="1"/>
  <c r="C476" i="1"/>
  <c r="F475" i="1"/>
  <c r="A476" i="1"/>
  <c r="U475" i="1"/>
  <c r="I403" i="1"/>
  <c r="J402" i="1"/>
  <c r="K402" i="1" s="1"/>
  <c r="P474" i="1"/>
  <c r="O475" i="1"/>
  <c r="Q401" i="1"/>
  <c r="R401" i="1" s="1"/>
  <c r="L476" i="1" l="1"/>
  <c r="M476" i="1"/>
  <c r="E477" i="1"/>
  <c r="T476" i="1"/>
  <c r="H475" i="1"/>
  <c r="N476" i="1"/>
  <c r="A477" i="1"/>
  <c r="G476" i="1"/>
  <c r="C477" i="1"/>
  <c r="D477" i="1"/>
  <c r="U476" i="1"/>
  <c r="F476" i="1"/>
  <c r="Q402" i="1"/>
  <c r="R402" i="1" s="1"/>
  <c r="J403" i="1"/>
  <c r="K403" i="1" s="1"/>
  <c r="I404" i="1"/>
  <c r="B401" i="1"/>
  <c r="O476" i="1"/>
  <c r="P475" i="1"/>
  <c r="T477" i="1" l="1"/>
  <c r="L477" i="1"/>
  <c r="M477" i="1"/>
  <c r="E478" i="1"/>
  <c r="E479" i="1" s="1"/>
  <c r="H476" i="1"/>
  <c r="Q403" i="1"/>
  <c r="R403" i="1" s="1"/>
  <c r="B402" i="1"/>
  <c r="U477" i="1"/>
  <c r="A478" i="1"/>
  <c r="G477" i="1"/>
  <c r="C478" i="1"/>
  <c r="N477" i="1"/>
  <c r="D478" i="1"/>
  <c r="F477" i="1"/>
  <c r="I405" i="1"/>
  <c r="J404" i="1"/>
  <c r="K404" i="1" s="1"/>
  <c r="Q404" i="1" s="1"/>
  <c r="P476" i="1"/>
  <c r="O477" i="1"/>
  <c r="L478" i="1" l="1"/>
  <c r="U478" i="1" s="1"/>
  <c r="M478" i="1"/>
  <c r="T478" i="1"/>
  <c r="H477" i="1"/>
  <c r="C479" i="1"/>
  <c r="A479" i="1"/>
  <c r="G478" i="1"/>
  <c r="N478" i="1"/>
  <c r="F478" i="1"/>
  <c r="D479" i="1"/>
  <c r="B404" i="1"/>
  <c r="R404" i="1"/>
  <c r="O478" i="1"/>
  <c r="P477" i="1"/>
  <c r="I406" i="1"/>
  <c r="J406" i="1" s="1"/>
  <c r="J405" i="1"/>
  <c r="K405" i="1" s="1"/>
  <c r="B403" i="1"/>
  <c r="L479" i="1" l="1"/>
  <c r="M479" i="1"/>
  <c r="N479" i="1" s="1"/>
  <c r="T479" i="1"/>
  <c r="E480" i="1"/>
  <c r="H478" i="1"/>
  <c r="O479" i="1"/>
  <c r="P478" i="1"/>
  <c r="G479" i="1"/>
  <c r="D480" i="1"/>
  <c r="F479" i="1"/>
  <c r="C480" i="1"/>
  <c r="A480" i="1"/>
  <c r="U479" i="1"/>
  <c r="Q405" i="1"/>
  <c r="R405" i="1" s="1"/>
  <c r="K406" i="1"/>
  <c r="I407" i="1"/>
  <c r="L480" i="1" l="1"/>
  <c r="M480" i="1"/>
  <c r="N480" i="1" s="1"/>
  <c r="T480" i="1"/>
  <c r="E481" i="1"/>
  <c r="E482" i="1" s="1"/>
  <c r="H479" i="1"/>
  <c r="C481" i="1"/>
  <c r="D481" i="1"/>
  <c r="F480" i="1"/>
  <c r="U480" i="1"/>
  <c r="G480" i="1"/>
  <c r="A481" i="1"/>
  <c r="J407" i="1"/>
  <c r="K407" i="1" s="1"/>
  <c r="I408" i="1"/>
  <c r="Q406" i="1"/>
  <c r="B406" i="1" s="1"/>
  <c r="N406" i="1"/>
  <c r="B405" i="1"/>
  <c r="P479" i="1"/>
  <c r="O480" i="1"/>
  <c r="L481" i="1" l="1"/>
  <c r="M481" i="1"/>
  <c r="T481" i="1"/>
  <c r="T482" i="1" s="1"/>
  <c r="E483" i="1"/>
  <c r="H480" i="1"/>
  <c r="R406" i="1"/>
  <c r="I409" i="1"/>
  <c r="J408" i="1"/>
  <c r="K408" i="1" s="1"/>
  <c r="Q407" i="1"/>
  <c r="R407" i="1" s="1"/>
  <c r="O481" i="1"/>
  <c r="P480" i="1"/>
  <c r="U406" i="1"/>
  <c r="C482" i="1"/>
  <c r="N481" i="1"/>
  <c r="D482" i="1"/>
  <c r="F481" i="1"/>
  <c r="U481" i="1"/>
  <c r="A482" i="1"/>
  <c r="G481" i="1"/>
  <c r="L482" i="1" l="1"/>
  <c r="M482" i="1"/>
  <c r="H481" i="1"/>
  <c r="B407" i="1"/>
  <c r="Q408" i="1"/>
  <c r="R408" i="1" s="1"/>
  <c r="O482" i="1"/>
  <c r="P481" i="1"/>
  <c r="I410" i="1"/>
  <c r="J409" i="1"/>
  <c r="K409" i="1" s="1"/>
  <c r="N482" i="1"/>
  <c r="C483" i="1"/>
  <c r="A483" i="1"/>
  <c r="T483" i="1" s="1"/>
  <c r="D483" i="1"/>
  <c r="G482" i="1"/>
  <c r="F482" i="1"/>
  <c r="U482" i="1"/>
  <c r="L483" i="1" l="1"/>
  <c r="M483" i="1"/>
  <c r="N483" i="1" s="1"/>
  <c r="E484" i="1"/>
  <c r="H482" i="1"/>
  <c r="B408" i="1"/>
  <c r="O483" i="1"/>
  <c r="P482" i="1"/>
  <c r="Q409" i="1"/>
  <c r="R409" i="1" s="1"/>
  <c r="C484" i="1"/>
  <c r="A484" i="1"/>
  <c r="G483" i="1"/>
  <c r="D484" i="1"/>
  <c r="F483" i="1"/>
  <c r="U483" i="1"/>
  <c r="J410" i="1"/>
  <c r="K410" i="1" s="1"/>
  <c r="I411" i="1"/>
  <c r="E485" i="1" l="1"/>
  <c r="L484" i="1"/>
  <c r="M484" i="1"/>
  <c r="N484" i="1" s="1"/>
  <c r="T484" i="1"/>
  <c r="H483" i="1"/>
  <c r="C485" i="1"/>
  <c r="D485" i="1"/>
  <c r="F484" i="1"/>
  <c r="A485" i="1"/>
  <c r="G484" i="1"/>
  <c r="U484" i="1"/>
  <c r="Q410" i="1"/>
  <c r="R410" i="1" s="1"/>
  <c r="O484" i="1"/>
  <c r="P483" i="1"/>
  <c r="J411" i="1"/>
  <c r="K411" i="1" s="1"/>
  <c r="I412" i="1"/>
  <c r="B409" i="1"/>
  <c r="T485" i="1" l="1"/>
  <c r="L485" i="1"/>
  <c r="U485" i="1" s="1"/>
  <c r="M485" i="1"/>
  <c r="E486" i="1"/>
  <c r="E487" i="1" s="1"/>
  <c r="H484" i="1"/>
  <c r="N485" i="1"/>
  <c r="D486" i="1"/>
  <c r="F485" i="1"/>
  <c r="A486" i="1"/>
  <c r="G485" i="1"/>
  <c r="C486" i="1"/>
  <c r="P484" i="1"/>
  <c r="O485" i="1"/>
  <c r="B410" i="1"/>
  <c r="I413" i="1"/>
  <c r="J412" i="1"/>
  <c r="K412" i="1" s="1"/>
  <c r="Q412" i="1" s="1"/>
  <c r="Q411" i="1"/>
  <c r="R411" i="1" s="1"/>
  <c r="M486" i="1" l="1"/>
  <c r="L486" i="1"/>
  <c r="U486" i="1" s="1"/>
  <c r="T486" i="1"/>
  <c r="H485" i="1"/>
  <c r="B411" i="1"/>
  <c r="D487" i="1"/>
  <c r="A487" i="1"/>
  <c r="F486" i="1"/>
  <c r="G486" i="1"/>
  <c r="C487" i="1"/>
  <c r="N486" i="1"/>
  <c r="P485" i="1"/>
  <c r="O486" i="1"/>
  <c r="B412" i="1"/>
  <c r="R412" i="1"/>
  <c r="I414" i="1"/>
  <c r="J413" i="1"/>
  <c r="K413" i="1" s="1"/>
  <c r="L487" i="1" l="1"/>
  <c r="M487" i="1"/>
  <c r="T487" i="1"/>
  <c r="E488" i="1"/>
  <c r="H486" i="1"/>
  <c r="F487" i="1"/>
  <c r="C488" i="1"/>
  <c r="A488" i="1"/>
  <c r="U487" i="1"/>
  <c r="G487" i="1"/>
  <c r="D488" i="1"/>
  <c r="N487" i="1"/>
  <c r="Q413" i="1"/>
  <c r="R413" i="1" s="1"/>
  <c r="O487" i="1"/>
  <c r="P486" i="1"/>
  <c r="J414" i="1"/>
  <c r="K414" i="1" s="1"/>
  <c r="I415" i="1"/>
  <c r="L488" i="1" l="1"/>
  <c r="M488" i="1"/>
  <c r="N488" i="1" s="1"/>
  <c r="T488" i="1"/>
  <c r="E489" i="1"/>
  <c r="H487" i="1"/>
  <c r="B413" i="1"/>
  <c r="I416" i="1"/>
  <c r="J415" i="1"/>
  <c r="K415" i="1" s="1"/>
  <c r="Q414" i="1"/>
  <c r="R414" i="1" s="1"/>
  <c r="P487" i="1"/>
  <c r="O488" i="1"/>
  <c r="U488" i="1"/>
  <c r="C489" i="1"/>
  <c r="D489" i="1"/>
  <c r="A489" i="1"/>
  <c r="F488" i="1"/>
  <c r="G488" i="1"/>
  <c r="L489" i="1" l="1"/>
  <c r="M489" i="1"/>
  <c r="E490" i="1"/>
  <c r="T489" i="1"/>
  <c r="T490" i="1" s="1"/>
  <c r="H488" i="1"/>
  <c r="B414" i="1"/>
  <c r="D490" i="1"/>
  <c r="F489" i="1"/>
  <c r="U489" i="1"/>
  <c r="A490" i="1"/>
  <c r="G489" i="1"/>
  <c r="C490" i="1"/>
  <c r="N489" i="1"/>
  <c r="P488" i="1"/>
  <c r="O489" i="1"/>
  <c r="Q415" i="1"/>
  <c r="R415" i="1" s="1"/>
  <c r="I417" i="1"/>
  <c r="J416" i="1"/>
  <c r="K416" i="1" s="1"/>
  <c r="M490" i="1" l="1"/>
  <c r="L490" i="1"/>
  <c r="E491" i="1"/>
  <c r="H489" i="1"/>
  <c r="U490" i="1"/>
  <c r="N490" i="1"/>
  <c r="C491" i="1"/>
  <c r="A491" i="1"/>
  <c r="D491" i="1"/>
  <c r="G490" i="1"/>
  <c r="F490" i="1"/>
  <c r="P489" i="1"/>
  <c r="O490" i="1"/>
  <c r="B415" i="1"/>
  <c r="Q416" i="1"/>
  <c r="R416" i="1" s="1"/>
  <c r="J417" i="1"/>
  <c r="K417" i="1" s="1"/>
  <c r="I418" i="1"/>
  <c r="E492" i="1" l="1"/>
  <c r="M491" i="1"/>
  <c r="L491" i="1"/>
  <c r="T491" i="1"/>
  <c r="T492" i="1" s="1"/>
  <c r="H490" i="1"/>
  <c r="B416" i="1"/>
  <c r="D492" i="1"/>
  <c r="C492" i="1"/>
  <c r="A492" i="1"/>
  <c r="F491" i="1"/>
  <c r="G491" i="1"/>
  <c r="N491" i="1"/>
  <c r="U491" i="1"/>
  <c r="P490" i="1"/>
  <c r="O491" i="1"/>
  <c r="I419" i="1"/>
  <c r="J418" i="1"/>
  <c r="K418" i="1" s="1"/>
  <c r="Q417" i="1"/>
  <c r="R417" i="1" s="1"/>
  <c r="L492" i="1" l="1"/>
  <c r="M492" i="1"/>
  <c r="E493" i="1"/>
  <c r="E494" i="1" s="1"/>
  <c r="H491" i="1"/>
  <c r="N492" i="1"/>
  <c r="U492" i="1"/>
  <c r="C493" i="1"/>
  <c r="D493" i="1"/>
  <c r="A493" i="1"/>
  <c r="F492" i="1"/>
  <c r="G492" i="1"/>
  <c r="J419" i="1"/>
  <c r="K419" i="1" s="1"/>
  <c r="I420" i="1"/>
  <c r="B417" i="1"/>
  <c r="O492" i="1"/>
  <c r="P491" i="1"/>
  <c r="Q418" i="1"/>
  <c r="R418" i="1" s="1"/>
  <c r="L493" i="1" l="1"/>
  <c r="M493" i="1"/>
  <c r="T493" i="1"/>
  <c r="H492" i="1"/>
  <c r="C494" i="1"/>
  <c r="G493" i="1"/>
  <c r="N493" i="1"/>
  <c r="D494" i="1"/>
  <c r="F493" i="1"/>
  <c r="U493" i="1"/>
  <c r="A494" i="1"/>
  <c r="J420" i="1"/>
  <c r="K420" i="1" s="1"/>
  <c r="I421" i="1"/>
  <c r="Q419" i="1"/>
  <c r="R419" i="1" s="1"/>
  <c r="O493" i="1"/>
  <c r="P492" i="1"/>
  <c r="B418" i="1"/>
  <c r="T494" i="1" l="1"/>
  <c r="L494" i="1"/>
  <c r="M494" i="1"/>
  <c r="N494" i="1" s="1"/>
  <c r="E495" i="1"/>
  <c r="H493" i="1"/>
  <c r="B419" i="1"/>
  <c r="O494" i="1"/>
  <c r="P493" i="1"/>
  <c r="G494" i="1"/>
  <c r="F494" i="1"/>
  <c r="U494" i="1"/>
  <c r="C495" i="1"/>
  <c r="A495" i="1"/>
  <c r="D495" i="1"/>
  <c r="I422" i="1"/>
  <c r="J421" i="1"/>
  <c r="K421" i="1" s="1"/>
  <c r="Q420" i="1"/>
  <c r="R420" i="1" s="1"/>
  <c r="E496" i="1" l="1"/>
  <c r="L495" i="1"/>
  <c r="M495" i="1"/>
  <c r="T495" i="1"/>
  <c r="H494" i="1"/>
  <c r="J422" i="1"/>
  <c r="K422" i="1" s="1"/>
  <c r="I423" i="1"/>
  <c r="Q421" i="1"/>
  <c r="R421" i="1" s="1"/>
  <c r="B420" i="1"/>
  <c r="U495" i="1"/>
  <c r="D496" i="1"/>
  <c r="G495" i="1"/>
  <c r="C496" i="1"/>
  <c r="N495" i="1"/>
  <c r="A496" i="1"/>
  <c r="F495" i="1"/>
  <c r="O495" i="1"/>
  <c r="P494" i="1"/>
  <c r="L496" i="1" l="1"/>
  <c r="M496" i="1"/>
  <c r="T496" i="1"/>
  <c r="E497" i="1"/>
  <c r="H495" i="1"/>
  <c r="B421" i="1"/>
  <c r="G496" i="1"/>
  <c r="N496" i="1"/>
  <c r="U496" i="1"/>
  <c r="C497" i="1"/>
  <c r="D497" i="1"/>
  <c r="A497" i="1"/>
  <c r="F496" i="1"/>
  <c r="J423" i="1"/>
  <c r="K423" i="1" s="1"/>
  <c r="I424" i="1"/>
  <c r="Q422" i="1"/>
  <c r="R422" i="1" s="1"/>
  <c r="P495" i="1"/>
  <c r="O496" i="1"/>
  <c r="L497" i="1" l="1"/>
  <c r="M497" i="1"/>
  <c r="E498" i="1"/>
  <c r="T497" i="1"/>
  <c r="H496" i="1"/>
  <c r="B422" i="1"/>
  <c r="G497" i="1"/>
  <c r="F497" i="1"/>
  <c r="A498" i="1"/>
  <c r="C498" i="1"/>
  <c r="J424" i="1"/>
  <c r="K424" i="1" s="1"/>
  <c r="I425" i="1"/>
  <c r="Q423" i="1"/>
  <c r="R423" i="1" s="1"/>
  <c r="O497" i="1"/>
  <c r="P496" i="1"/>
  <c r="E499" i="1" l="1"/>
  <c r="T498" i="1"/>
  <c r="L498" i="1"/>
  <c r="U498" i="1" s="1"/>
  <c r="M498" i="1"/>
  <c r="N498" i="1" s="1"/>
  <c r="H497" i="1"/>
  <c r="B423" i="1"/>
  <c r="A499" i="1"/>
  <c r="G498" i="1"/>
  <c r="C499" i="1"/>
  <c r="F498" i="1"/>
  <c r="O498" i="1"/>
  <c r="P497" i="1"/>
  <c r="J425" i="1"/>
  <c r="K425" i="1" s="1"/>
  <c r="I426" i="1"/>
  <c r="Q424" i="1"/>
  <c r="R424" i="1" s="1"/>
  <c r="D498" i="1"/>
  <c r="D499" i="1" s="1"/>
  <c r="L499" i="1" l="1"/>
  <c r="M499" i="1"/>
  <c r="T499" i="1"/>
  <c r="T500" i="1" s="1"/>
  <c r="E500" i="1"/>
  <c r="E501" i="1" s="1"/>
  <c r="O499" i="1"/>
  <c r="P498" i="1"/>
  <c r="Q425" i="1"/>
  <c r="R425" i="1" s="1"/>
  <c r="H498" i="1"/>
  <c r="A500" i="1"/>
  <c r="G499" i="1"/>
  <c r="F499" i="1"/>
  <c r="N499" i="1"/>
  <c r="U499" i="1"/>
  <c r="D500" i="1"/>
  <c r="C500" i="1"/>
  <c r="I427" i="1"/>
  <c r="J426" i="1"/>
  <c r="K426" i="1" s="1"/>
  <c r="B424" i="1"/>
  <c r="T501" i="1" l="1"/>
  <c r="L500" i="1"/>
  <c r="U500" i="1" s="1"/>
  <c r="M500" i="1"/>
  <c r="N500" i="1" s="1"/>
  <c r="H499" i="1"/>
  <c r="B425" i="1"/>
  <c r="I428" i="1"/>
  <c r="J427" i="1"/>
  <c r="K427" i="1" s="1"/>
  <c r="Q427" i="1" s="1"/>
  <c r="P499" i="1"/>
  <c r="O500" i="1"/>
  <c r="Q426" i="1"/>
  <c r="R426" i="1" s="1"/>
  <c r="D501" i="1"/>
  <c r="G500" i="1"/>
  <c r="C501" i="1"/>
  <c r="A501" i="1"/>
  <c r="F500" i="1"/>
  <c r="L501" i="1" l="1"/>
  <c r="M501" i="1"/>
  <c r="E502" i="1"/>
  <c r="B426" i="1"/>
  <c r="B427" i="1"/>
  <c r="R427" i="1"/>
  <c r="I429" i="1"/>
  <c r="J428" i="1"/>
  <c r="K428" i="1" s="1"/>
  <c r="Q428" i="1" s="1"/>
  <c r="H500" i="1"/>
  <c r="U501" i="1"/>
  <c r="D502" i="1"/>
  <c r="F501" i="1"/>
  <c r="C502" i="1"/>
  <c r="N501" i="1"/>
  <c r="A502" i="1"/>
  <c r="G501" i="1"/>
  <c r="P500" i="1"/>
  <c r="O501" i="1"/>
  <c r="L502" i="1" l="1"/>
  <c r="M502" i="1"/>
  <c r="E503" i="1"/>
  <c r="T502" i="1"/>
  <c r="H501" i="1"/>
  <c r="A503" i="1"/>
  <c r="N502" i="1"/>
  <c r="G502" i="1"/>
  <c r="U502" i="1"/>
  <c r="C503" i="1"/>
  <c r="D503" i="1"/>
  <c r="F502" i="1"/>
  <c r="B428" i="1"/>
  <c r="R428" i="1"/>
  <c r="I430" i="1"/>
  <c r="J429" i="1"/>
  <c r="K429" i="1" s="1"/>
  <c r="O502" i="1"/>
  <c r="P501" i="1"/>
  <c r="L503" i="1" l="1"/>
  <c r="M503" i="1"/>
  <c r="T503" i="1"/>
  <c r="E504" i="1"/>
  <c r="H502" i="1"/>
  <c r="Q429" i="1"/>
  <c r="R429" i="1" s="1"/>
  <c r="C504" i="1"/>
  <c r="A504" i="1"/>
  <c r="G503" i="1"/>
  <c r="F503" i="1"/>
  <c r="N503" i="1"/>
  <c r="U503" i="1"/>
  <c r="D504" i="1"/>
  <c r="J430" i="1"/>
  <c r="K430" i="1" s="1"/>
  <c r="I431" i="1"/>
  <c r="O503" i="1"/>
  <c r="P502" i="1"/>
  <c r="L504" i="1" l="1"/>
  <c r="M504" i="1"/>
  <c r="E505" i="1"/>
  <c r="T504" i="1"/>
  <c r="H503" i="1"/>
  <c r="Q430" i="1"/>
  <c r="R430" i="1" s="1"/>
  <c r="D505" i="1"/>
  <c r="G504" i="1"/>
  <c r="C505" i="1"/>
  <c r="N504" i="1"/>
  <c r="A505" i="1"/>
  <c r="F504" i="1"/>
  <c r="U504" i="1"/>
  <c r="B429" i="1"/>
  <c r="O504" i="1"/>
  <c r="P503" i="1"/>
  <c r="I432" i="1"/>
  <c r="J431" i="1"/>
  <c r="K431" i="1" s="1"/>
  <c r="L505" i="1" l="1"/>
  <c r="M505" i="1"/>
  <c r="T505" i="1"/>
  <c r="E506" i="1"/>
  <c r="H504" i="1"/>
  <c r="F505" i="1"/>
  <c r="N505" i="1"/>
  <c r="U505" i="1"/>
  <c r="A506" i="1"/>
  <c r="G505" i="1"/>
  <c r="C506" i="1"/>
  <c r="D506" i="1"/>
  <c r="O505" i="1"/>
  <c r="P504" i="1"/>
  <c r="Q431" i="1"/>
  <c r="R431" i="1" s="1"/>
  <c r="J432" i="1"/>
  <c r="K432" i="1" s="1"/>
  <c r="Q432" i="1" s="1"/>
  <c r="I433" i="1"/>
  <c r="B430" i="1"/>
  <c r="L506" i="1" l="1"/>
  <c r="M506" i="1"/>
  <c r="N506" i="1" s="1"/>
  <c r="E507" i="1"/>
  <c r="E508" i="1" s="1"/>
  <c r="T506" i="1"/>
  <c r="T507" i="1" s="1"/>
  <c r="H505" i="1"/>
  <c r="B431" i="1"/>
  <c r="B432" i="1"/>
  <c r="R432" i="1"/>
  <c r="A507" i="1"/>
  <c r="G506" i="1"/>
  <c r="D507" i="1"/>
  <c r="U506" i="1"/>
  <c r="C507" i="1"/>
  <c r="F506" i="1"/>
  <c r="O506" i="1"/>
  <c r="P505" i="1"/>
  <c r="J433" i="1"/>
  <c r="K433" i="1" s="1"/>
  <c r="I434" i="1"/>
  <c r="L507" i="1" l="1"/>
  <c r="M507" i="1"/>
  <c r="N507" i="1" s="1"/>
  <c r="H506" i="1"/>
  <c r="C508" i="1"/>
  <c r="A508" i="1"/>
  <c r="G507" i="1"/>
  <c r="F507" i="1"/>
  <c r="U507" i="1"/>
  <c r="D508" i="1"/>
  <c r="O507" i="1"/>
  <c r="P506" i="1"/>
  <c r="J434" i="1"/>
  <c r="K434" i="1" s="1"/>
  <c r="Q434" i="1" s="1"/>
  <c r="I435" i="1"/>
  <c r="Q433" i="1"/>
  <c r="R433" i="1" s="1"/>
  <c r="L508" i="1" l="1"/>
  <c r="M508" i="1"/>
  <c r="E509" i="1"/>
  <c r="T508" i="1"/>
  <c r="H507" i="1"/>
  <c r="B433" i="1"/>
  <c r="B434" i="1"/>
  <c r="R434" i="1"/>
  <c r="O508" i="1"/>
  <c r="P507" i="1"/>
  <c r="J435" i="1"/>
  <c r="K435" i="1" s="1"/>
  <c r="Q435" i="1" s="1"/>
  <c r="I436" i="1"/>
  <c r="J436" i="1" s="1"/>
  <c r="N508" i="1"/>
  <c r="C509" i="1"/>
  <c r="A509" i="1"/>
  <c r="G508" i="1"/>
  <c r="D509" i="1"/>
  <c r="F508" i="1"/>
  <c r="U508" i="1"/>
  <c r="T509" i="1" l="1"/>
  <c r="L509" i="1"/>
  <c r="M509" i="1"/>
  <c r="E510" i="1"/>
  <c r="E511" i="1" s="1"/>
  <c r="H508" i="1"/>
  <c r="K436" i="1"/>
  <c r="I437" i="1"/>
  <c r="B435" i="1"/>
  <c r="R435" i="1"/>
  <c r="O509" i="1"/>
  <c r="P508" i="1"/>
  <c r="U509" i="1"/>
  <c r="D510" i="1"/>
  <c r="F509" i="1"/>
  <c r="C510" i="1"/>
  <c r="N509" i="1"/>
  <c r="A510" i="1"/>
  <c r="G509" i="1"/>
  <c r="L510" i="1" l="1"/>
  <c r="M510" i="1"/>
  <c r="T510" i="1"/>
  <c r="H509" i="1"/>
  <c r="N510" i="1"/>
  <c r="D511" i="1"/>
  <c r="A511" i="1"/>
  <c r="F510" i="1"/>
  <c r="G510" i="1"/>
  <c r="U510" i="1"/>
  <c r="C511" i="1"/>
  <c r="O510" i="1"/>
  <c r="P509" i="1"/>
  <c r="J437" i="1"/>
  <c r="K437" i="1" s="1"/>
  <c r="I438" i="1"/>
  <c r="N436" i="1"/>
  <c r="U436" i="1" s="1"/>
  <c r="Q436" i="1"/>
  <c r="B436" i="1" s="1"/>
  <c r="L511" i="1" l="1"/>
  <c r="M511" i="1"/>
  <c r="T511" i="1"/>
  <c r="E512" i="1"/>
  <c r="H510" i="1"/>
  <c r="R436" i="1"/>
  <c r="C512" i="1"/>
  <c r="A512" i="1"/>
  <c r="D512" i="1"/>
  <c r="G511" i="1"/>
  <c r="F511" i="1"/>
  <c r="U511" i="1"/>
  <c r="N511" i="1"/>
  <c r="J438" i="1"/>
  <c r="K438" i="1" s="1"/>
  <c r="I439" i="1"/>
  <c r="P510" i="1"/>
  <c r="O511" i="1"/>
  <c r="Q437" i="1"/>
  <c r="R437" i="1" s="1"/>
  <c r="M512" i="1" l="1"/>
  <c r="L512" i="1"/>
  <c r="E513" i="1"/>
  <c r="T512" i="1"/>
  <c r="H511" i="1"/>
  <c r="B437" i="1"/>
  <c r="I440" i="1"/>
  <c r="J439" i="1"/>
  <c r="K439" i="1" s="1"/>
  <c r="Q438" i="1"/>
  <c r="R438" i="1" s="1"/>
  <c r="G512" i="1"/>
  <c r="C513" i="1"/>
  <c r="A513" i="1"/>
  <c r="F512" i="1"/>
  <c r="U512" i="1"/>
  <c r="N512" i="1"/>
  <c r="D513" i="1"/>
  <c r="O512" i="1"/>
  <c r="P511" i="1"/>
  <c r="L513" i="1" l="1"/>
  <c r="M513" i="1"/>
  <c r="T513" i="1"/>
  <c r="E514" i="1"/>
  <c r="H512" i="1"/>
  <c r="N513" i="1"/>
  <c r="U513" i="1"/>
  <c r="A514" i="1"/>
  <c r="C514" i="1"/>
  <c r="G513" i="1"/>
  <c r="D514" i="1"/>
  <c r="F513" i="1"/>
  <c r="B438" i="1"/>
  <c r="Q439" i="1"/>
  <c r="R439" i="1" s="1"/>
  <c r="J440" i="1"/>
  <c r="K440" i="1" s="1"/>
  <c r="I441" i="1"/>
  <c r="O513" i="1"/>
  <c r="P512" i="1"/>
  <c r="E515" i="1" l="1"/>
  <c r="T514" i="1"/>
  <c r="L514" i="1"/>
  <c r="M514" i="1"/>
  <c r="T515" i="1"/>
  <c r="E516" i="1"/>
  <c r="H513" i="1"/>
  <c r="B439" i="1"/>
  <c r="D515" i="1"/>
  <c r="A515" i="1"/>
  <c r="F514" i="1"/>
  <c r="G514" i="1"/>
  <c r="U514" i="1"/>
  <c r="C515" i="1"/>
  <c r="N514" i="1"/>
  <c r="I442" i="1"/>
  <c r="J441" i="1"/>
  <c r="K441" i="1" s="1"/>
  <c r="Q440" i="1"/>
  <c r="R440" i="1" s="1"/>
  <c r="O514" i="1"/>
  <c r="P513" i="1"/>
  <c r="M515" i="1" l="1"/>
  <c r="L515" i="1"/>
  <c r="U515" i="1" s="1"/>
  <c r="H514" i="1"/>
  <c r="Q441" i="1"/>
  <c r="R441" i="1" s="1"/>
  <c r="J442" i="1"/>
  <c r="K442" i="1" s="1"/>
  <c r="I443" i="1"/>
  <c r="N515" i="1"/>
  <c r="C516" i="1"/>
  <c r="A516" i="1"/>
  <c r="D516" i="1"/>
  <c r="G515" i="1"/>
  <c r="F515" i="1"/>
  <c r="P514" i="1"/>
  <c r="O515" i="1"/>
  <c r="B440" i="1"/>
  <c r="M516" i="1" l="1"/>
  <c r="L516" i="1"/>
  <c r="T516" i="1"/>
  <c r="E517" i="1"/>
  <c r="E518" i="1" s="1"/>
  <c r="H515" i="1"/>
  <c r="I444" i="1"/>
  <c r="J443" i="1"/>
  <c r="K443" i="1" s="1"/>
  <c r="Q442" i="1"/>
  <c r="R442" i="1" s="1"/>
  <c r="B441" i="1"/>
  <c r="P515" i="1"/>
  <c r="O516" i="1"/>
  <c r="A517" i="1"/>
  <c r="U516" i="1"/>
  <c r="G516" i="1"/>
  <c r="N516" i="1"/>
  <c r="D517" i="1"/>
  <c r="C517" i="1"/>
  <c r="F516" i="1"/>
  <c r="L517" i="1" l="1"/>
  <c r="M517" i="1"/>
  <c r="N517" i="1" s="1"/>
  <c r="T517" i="1"/>
  <c r="T518" i="1" s="1"/>
  <c r="H516" i="1"/>
  <c r="F517" i="1"/>
  <c r="U517" i="1"/>
  <c r="C518" i="1"/>
  <c r="D518" i="1"/>
  <c r="A518" i="1"/>
  <c r="G517" i="1"/>
  <c r="O517" i="1"/>
  <c r="P516" i="1"/>
  <c r="B442" i="1"/>
  <c r="Q443" i="1"/>
  <c r="R443" i="1" s="1"/>
  <c r="I445" i="1"/>
  <c r="J444" i="1"/>
  <c r="K444" i="1" s="1"/>
  <c r="L518" i="1" l="1"/>
  <c r="U518" i="1" s="1"/>
  <c r="M518" i="1"/>
  <c r="E519" i="1"/>
  <c r="H517" i="1"/>
  <c r="B443" i="1"/>
  <c r="D519" i="1"/>
  <c r="A519" i="1"/>
  <c r="G518" i="1"/>
  <c r="C519" i="1"/>
  <c r="N518" i="1"/>
  <c r="F518" i="1"/>
  <c r="O518" i="1"/>
  <c r="P517" i="1"/>
  <c r="Q444" i="1"/>
  <c r="R444" i="1" s="1"/>
  <c r="I446" i="1"/>
  <c r="J445" i="1"/>
  <c r="K445" i="1" s="1"/>
  <c r="L519" i="1" l="1"/>
  <c r="M519" i="1"/>
  <c r="N519" i="1" s="1"/>
  <c r="E520" i="1"/>
  <c r="T519" i="1"/>
  <c r="T520" i="1" s="1"/>
  <c r="H518" i="1"/>
  <c r="O519" i="1"/>
  <c r="P518" i="1"/>
  <c r="Q445" i="1"/>
  <c r="R445" i="1" s="1"/>
  <c r="G519" i="1"/>
  <c r="C520" i="1"/>
  <c r="A520" i="1"/>
  <c r="F519" i="1"/>
  <c r="U519" i="1"/>
  <c r="D520" i="1"/>
  <c r="J446" i="1"/>
  <c r="K446" i="1" s="1"/>
  <c r="Q446" i="1" s="1"/>
  <c r="I447" i="1"/>
  <c r="B444" i="1"/>
  <c r="L520" i="1" l="1"/>
  <c r="M520" i="1"/>
  <c r="E521" i="1"/>
  <c r="H519" i="1"/>
  <c r="B445" i="1"/>
  <c r="B446" i="1"/>
  <c r="R446" i="1"/>
  <c r="P519" i="1"/>
  <c r="O520" i="1"/>
  <c r="N520" i="1"/>
  <c r="U520" i="1"/>
  <c r="G520" i="1"/>
  <c r="C521" i="1"/>
  <c r="F520" i="1"/>
  <c r="A521" i="1"/>
  <c r="D521" i="1"/>
  <c r="J447" i="1"/>
  <c r="K447" i="1" s="1"/>
  <c r="I448" i="1"/>
  <c r="E522" i="1" l="1"/>
  <c r="L521" i="1"/>
  <c r="M521" i="1"/>
  <c r="N521" i="1" s="1"/>
  <c r="T521" i="1"/>
  <c r="T522" i="1" s="1"/>
  <c r="H520" i="1"/>
  <c r="Q447" i="1"/>
  <c r="R447" i="1" s="1"/>
  <c r="I449" i="1"/>
  <c r="J448" i="1"/>
  <c r="K448" i="1" s="1"/>
  <c r="P520" i="1"/>
  <c r="O521" i="1"/>
  <c r="A522" i="1"/>
  <c r="G521" i="1"/>
  <c r="U521" i="1"/>
  <c r="C522" i="1"/>
  <c r="D522" i="1"/>
  <c r="F521" i="1"/>
  <c r="L522" i="1" l="1"/>
  <c r="U522" i="1" s="1"/>
  <c r="M522" i="1"/>
  <c r="E523" i="1"/>
  <c r="H521" i="1"/>
  <c r="B447" i="1"/>
  <c r="Q448" i="1"/>
  <c r="R448" i="1" s="1"/>
  <c r="N522" i="1"/>
  <c r="C523" i="1"/>
  <c r="D523" i="1"/>
  <c r="F522" i="1"/>
  <c r="A523" i="1"/>
  <c r="G522" i="1"/>
  <c r="J449" i="1"/>
  <c r="K449" i="1" s="1"/>
  <c r="I450" i="1"/>
  <c r="P521" i="1"/>
  <c r="O522" i="1"/>
  <c r="L523" i="1" l="1"/>
  <c r="M523" i="1"/>
  <c r="E524" i="1"/>
  <c r="T523" i="1"/>
  <c r="H522" i="1"/>
  <c r="I451" i="1"/>
  <c r="J450" i="1"/>
  <c r="K450" i="1" s="1"/>
  <c r="O523" i="1"/>
  <c r="P522" i="1"/>
  <c r="B448" i="1"/>
  <c r="Q449" i="1"/>
  <c r="R449" i="1" s="1"/>
  <c r="N523" i="1"/>
  <c r="C524" i="1"/>
  <c r="A524" i="1"/>
  <c r="D524" i="1"/>
  <c r="G523" i="1"/>
  <c r="F523" i="1"/>
  <c r="U523" i="1"/>
  <c r="L524" i="1" l="1"/>
  <c r="M524" i="1"/>
  <c r="T524" i="1"/>
  <c r="E525" i="1"/>
  <c r="H523" i="1"/>
  <c r="B449" i="1"/>
  <c r="P523" i="1"/>
  <c r="O524" i="1"/>
  <c r="U524" i="1"/>
  <c r="N524" i="1"/>
  <c r="D525" i="1"/>
  <c r="G524" i="1"/>
  <c r="C525" i="1"/>
  <c r="A525" i="1"/>
  <c r="F524" i="1"/>
  <c r="Q450" i="1"/>
  <c r="R450" i="1" s="1"/>
  <c r="I452" i="1"/>
  <c r="J451" i="1"/>
  <c r="K451" i="1" s="1"/>
  <c r="L525" i="1" l="1"/>
  <c r="M525" i="1"/>
  <c r="E526" i="1"/>
  <c r="E527" i="1" s="1"/>
  <c r="T525" i="1"/>
  <c r="T526" i="1" s="1"/>
  <c r="H524" i="1"/>
  <c r="B450" i="1"/>
  <c r="P524" i="1"/>
  <c r="O525" i="1"/>
  <c r="Q451" i="1"/>
  <c r="R451" i="1" s="1"/>
  <c r="A526" i="1"/>
  <c r="G525" i="1"/>
  <c r="N525" i="1"/>
  <c r="U525" i="1"/>
  <c r="D526" i="1"/>
  <c r="F525" i="1"/>
  <c r="C526" i="1"/>
  <c r="I453" i="1"/>
  <c r="J452" i="1"/>
  <c r="K452" i="1" s="1"/>
  <c r="L526" i="1" l="1"/>
  <c r="M526" i="1"/>
  <c r="N526" i="1" s="1"/>
  <c r="H525" i="1"/>
  <c r="B451" i="1"/>
  <c r="P525" i="1"/>
  <c r="O526" i="1"/>
  <c r="D527" i="1"/>
  <c r="F526" i="1"/>
  <c r="A527" i="1"/>
  <c r="G526" i="1"/>
  <c r="U526" i="1"/>
  <c r="C527" i="1"/>
  <c r="J453" i="1"/>
  <c r="K453" i="1" s="1"/>
  <c r="I454" i="1"/>
  <c r="Q452" i="1"/>
  <c r="R452" i="1" s="1"/>
  <c r="L527" i="1" l="1"/>
  <c r="M527" i="1"/>
  <c r="E528" i="1"/>
  <c r="T527" i="1"/>
  <c r="H526" i="1"/>
  <c r="P526" i="1"/>
  <c r="O527" i="1"/>
  <c r="J454" i="1"/>
  <c r="K454" i="1" s="1"/>
  <c r="I455" i="1"/>
  <c r="B452" i="1"/>
  <c r="G527" i="1"/>
  <c r="F527" i="1"/>
  <c r="U527" i="1"/>
  <c r="N527" i="1"/>
  <c r="C528" i="1"/>
  <c r="D528" i="1"/>
  <c r="A528" i="1"/>
  <c r="Q453" i="1"/>
  <c r="R453" i="1" s="1"/>
  <c r="M528" i="1" l="1"/>
  <c r="L528" i="1"/>
  <c r="E529" i="1"/>
  <c r="T528" i="1"/>
  <c r="H527" i="1"/>
  <c r="I456" i="1"/>
  <c r="J455" i="1"/>
  <c r="K455" i="1" s="1"/>
  <c r="Q454" i="1"/>
  <c r="R454" i="1" s="1"/>
  <c r="P527" i="1"/>
  <c r="O528" i="1"/>
  <c r="B453" i="1"/>
  <c r="G528" i="1"/>
  <c r="F528" i="1"/>
  <c r="A529" i="1"/>
  <c r="C529" i="1"/>
  <c r="E530" i="1" l="1"/>
  <c r="D529" i="1"/>
  <c r="L529" i="1"/>
  <c r="T529" i="1"/>
  <c r="M529" i="1"/>
  <c r="B454" i="1"/>
  <c r="H528" i="1"/>
  <c r="Q455" i="1"/>
  <c r="R455" i="1" s="1"/>
  <c r="I457" i="1"/>
  <c r="J456" i="1"/>
  <c r="K456" i="1" s="1"/>
  <c r="U529" i="1"/>
  <c r="F529" i="1"/>
  <c r="D530" i="1"/>
  <c r="N529" i="1"/>
  <c r="G529" i="1"/>
  <c r="A530" i="1"/>
  <c r="C530" i="1"/>
  <c r="O529" i="1"/>
  <c r="P528" i="1"/>
  <c r="M530" i="1" l="1"/>
  <c r="L530" i="1"/>
  <c r="T530" i="1"/>
  <c r="E531" i="1"/>
  <c r="H529" i="1"/>
  <c r="F530" i="1"/>
  <c r="N530" i="1"/>
  <c r="A531" i="1"/>
  <c r="G530" i="1"/>
  <c r="C531" i="1"/>
  <c r="D531" i="1"/>
  <c r="U530" i="1"/>
  <c r="Q456" i="1"/>
  <c r="R456" i="1" s="1"/>
  <c r="I458" i="1"/>
  <c r="J457" i="1"/>
  <c r="K457" i="1" s="1"/>
  <c r="Q457" i="1" s="1"/>
  <c r="B455" i="1"/>
  <c r="P529" i="1"/>
  <c r="O530" i="1"/>
  <c r="E532" i="1" l="1"/>
  <c r="T531" i="1"/>
  <c r="M531" i="1"/>
  <c r="L531" i="1"/>
  <c r="U531" i="1" s="1"/>
  <c r="H530" i="1"/>
  <c r="B456" i="1"/>
  <c r="B457" i="1"/>
  <c r="R457" i="1"/>
  <c r="J458" i="1"/>
  <c r="K458" i="1" s="1"/>
  <c r="I459" i="1"/>
  <c r="G531" i="1"/>
  <c r="C532" i="1"/>
  <c r="N531" i="1"/>
  <c r="D532" i="1"/>
  <c r="A532" i="1"/>
  <c r="T532" i="1" s="1"/>
  <c r="F531" i="1"/>
  <c r="P530" i="1"/>
  <c r="O531" i="1"/>
  <c r="M532" i="1" l="1"/>
  <c r="L532" i="1"/>
  <c r="U532" i="1" s="1"/>
  <c r="E533" i="1"/>
  <c r="H531" i="1"/>
  <c r="I460" i="1"/>
  <c r="J459" i="1"/>
  <c r="K459" i="1" s="1"/>
  <c r="A533" i="1"/>
  <c r="G532" i="1"/>
  <c r="N532" i="1"/>
  <c r="F532" i="1"/>
  <c r="D533" i="1"/>
  <c r="C533" i="1"/>
  <c r="Q458" i="1"/>
  <c r="R458" i="1" s="1"/>
  <c r="P531" i="1"/>
  <c r="O532" i="1"/>
  <c r="L533" i="1" l="1"/>
  <c r="M533" i="1"/>
  <c r="E534" i="1"/>
  <c r="T533" i="1"/>
  <c r="T534" i="1" s="1"/>
  <c r="H532" i="1"/>
  <c r="B458" i="1"/>
  <c r="D534" i="1"/>
  <c r="C534" i="1"/>
  <c r="F533" i="1"/>
  <c r="A534" i="1"/>
  <c r="U533" i="1"/>
  <c r="N533" i="1"/>
  <c r="G533" i="1"/>
  <c r="Q459" i="1"/>
  <c r="R459" i="1" s="1"/>
  <c r="O533" i="1"/>
  <c r="P532" i="1"/>
  <c r="J460" i="1"/>
  <c r="K460" i="1" s="1"/>
  <c r="I461" i="1"/>
  <c r="L534" i="1" l="1"/>
  <c r="M534" i="1"/>
  <c r="E535" i="1"/>
  <c r="H533" i="1"/>
  <c r="A535" i="1"/>
  <c r="N534" i="1"/>
  <c r="G534" i="1"/>
  <c r="U534" i="1"/>
  <c r="C535" i="1"/>
  <c r="D535" i="1"/>
  <c r="F534" i="1"/>
  <c r="I462" i="1"/>
  <c r="J461" i="1"/>
  <c r="K461" i="1" s="1"/>
  <c r="Q460" i="1"/>
  <c r="R460" i="1" s="1"/>
  <c r="O534" i="1"/>
  <c r="P533" i="1"/>
  <c r="B459" i="1"/>
  <c r="L535" i="1" l="1"/>
  <c r="M535" i="1"/>
  <c r="E536" i="1"/>
  <c r="T535" i="1"/>
  <c r="H534" i="1"/>
  <c r="B460" i="1"/>
  <c r="O535" i="1"/>
  <c r="P534" i="1"/>
  <c r="Q461" i="1"/>
  <c r="R461" i="1" s="1"/>
  <c r="J462" i="1"/>
  <c r="K462" i="1" s="1"/>
  <c r="I463" i="1"/>
  <c r="U535" i="1"/>
  <c r="A536" i="1"/>
  <c r="G535" i="1"/>
  <c r="C536" i="1"/>
  <c r="N535" i="1"/>
  <c r="D536" i="1"/>
  <c r="F535" i="1"/>
  <c r="L536" i="1" l="1"/>
  <c r="M536" i="1"/>
  <c r="T536" i="1"/>
  <c r="T537" i="1" s="1"/>
  <c r="E537" i="1"/>
  <c r="E538" i="1" s="1"/>
  <c r="H535" i="1"/>
  <c r="F536" i="1"/>
  <c r="D537" i="1"/>
  <c r="C537" i="1"/>
  <c r="A537" i="1"/>
  <c r="G536" i="1"/>
  <c r="U536" i="1"/>
  <c r="N536" i="1"/>
  <c r="P535" i="1"/>
  <c r="O536" i="1"/>
  <c r="Q462" i="1"/>
  <c r="R462" i="1" s="1"/>
  <c r="B461" i="1"/>
  <c r="I464" i="1"/>
  <c r="J463" i="1"/>
  <c r="K463" i="1" s="1"/>
  <c r="L537" i="1" l="1"/>
  <c r="M537" i="1"/>
  <c r="N537" i="1" s="1"/>
  <c r="H536" i="1"/>
  <c r="B462" i="1"/>
  <c r="C538" i="1"/>
  <c r="A538" i="1"/>
  <c r="T538" i="1" s="1"/>
  <c r="D538" i="1"/>
  <c r="F537" i="1"/>
  <c r="U537" i="1"/>
  <c r="G537" i="1"/>
  <c r="P536" i="1"/>
  <c r="O537" i="1"/>
  <c r="Q463" i="1"/>
  <c r="R463" i="1" s="1"/>
  <c r="J464" i="1"/>
  <c r="K464" i="1" s="1"/>
  <c r="I465" i="1"/>
  <c r="L538" i="1" l="1"/>
  <c r="M538" i="1"/>
  <c r="E539" i="1"/>
  <c r="H537" i="1"/>
  <c r="B463" i="1"/>
  <c r="P537" i="1"/>
  <c r="O538" i="1"/>
  <c r="C539" i="1"/>
  <c r="D539" i="1"/>
  <c r="F538" i="1"/>
  <c r="A539" i="1"/>
  <c r="G538" i="1"/>
  <c r="N538" i="1"/>
  <c r="U538" i="1"/>
  <c r="I466" i="1"/>
  <c r="J465" i="1"/>
  <c r="K465" i="1" s="1"/>
  <c r="Q464" i="1"/>
  <c r="R464" i="1" s="1"/>
  <c r="E540" i="1" l="1"/>
  <c r="L539" i="1"/>
  <c r="M539" i="1"/>
  <c r="N539" i="1" s="1"/>
  <c r="T539" i="1"/>
  <c r="H538" i="1"/>
  <c r="A540" i="1"/>
  <c r="G539" i="1"/>
  <c r="U539" i="1"/>
  <c r="C540" i="1"/>
  <c r="D540" i="1"/>
  <c r="F539" i="1"/>
  <c r="I467" i="1"/>
  <c r="J467" i="1" s="1"/>
  <c r="J466" i="1"/>
  <c r="K466" i="1" s="1"/>
  <c r="Q465" i="1"/>
  <c r="R465" i="1" s="1"/>
  <c r="P538" i="1"/>
  <c r="O539" i="1"/>
  <c r="B464" i="1"/>
  <c r="L540" i="1" l="1"/>
  <c r="M540" i="1"/>
  <c r="T540" i="1"/>
  <c r="E541" i="1"/>
  <c r="H539" i="1"/>
  <c r="B465" i="1"/>
  <c r="Q466" i="1"/>
  <c r="R466" i="1" s="1"/>
  <c r="K467" i="1"/>
  <c r="I468" i="1"/>
  <c r="O540" i="1"/>
  <c r="P539" i="1"/>
  <c r="C541" i="1"/>
  <c r="A541" i="1"/>
  <c r="G540" i="1"/>
  <c r="F540" i="1"/>
  <c r="U540" i="1"/>
  <c r="D541" i="1"/>
  <c r="N540" i="1"/>
  <c r="L541" i="1" l="1"/>
  <c r="M541" i="1"/>
  <c r="N541" i="1" s="1"/>
  <c r="E542" i="1"/>
  <c r="T541" i="1"/>
  <c r="T542" i="1" s="1"/>
  <c r="H540" i="1"/>
  <c r="N467" i="1"/>
  <c r="U467" i="1" s="1"/>
  <c r="Q467" i="1"/>
  <c r="B467" i="1" s="1"/>
  <c r="U541" i="1"/>
  <c r="C542" i="1"/>
  <c r="A542" i="1"/>
  <c r="G541" i="1"/>
  <c r="D542" i="1"/>
  <c r="F541" i="1"/>
  <c r="B466" i="1"/>
  <c r="J468" i="1"/>
  <c r="K468" i="1" s="1"/>
  <c r="I469" i="1"/>
  <c r="O541" i="1"/>
  <c r="P540" i="1"/>
  <c r="L542" i="1" l="1"/>
  <c r="M542" i="1"/>
  <c r="E543" i="1"/>
  <c r="H541" i="1"/>
  <c r="J469" i="1"/>
  <c r="K469" i="1" s="1"/>
  <c r="I470" i="1"/>
  <c r="P541" i="1"/>
  <c r="O542" i="1"/>
  <c r="Q468" i="1"/>
  <c r="R468" i="1" s="1"/>
  <c r="N542" i="1"/>
  <c r="A543" i="1"/>
  <c r="G542" i="1"/>
  <c r="C543" i="1"/>
  <c r="D543" i="1"/>
  <c r="U542" i="1"/>
  <c r="F542" i="1"/>
  <c r="R467" i="1"/>
  <c r="L543" i="1" l="1"/>
  <c r="M543" i="1"/>
  <c r="E544" i="1"/>
  <c r="T543" i="1"/>
  <c r="H542" i="1"/>
  <c r="Q469" i="1"/>
  <c r="R469" i="1" s="1"/>
  <c r="J470" i="1"/>
  <c r="K470" i="1" s="1"/>
  <c r="I471" i="1"/>
  <c r="B468" i="1"/>
  <c r="N543" i="1"/>
  <c r="D544" i="1"/>
  <c r="A544" i="1"/>
  <c r="F543" i="1"/>
  <c r="G543" i="1"/>
  <c r="U543" i="1"/>
  <c r="C544" i="1"/>
  <c r="O543" i="1"/>
  <c r="P542" i="1"/>
  <c r="L544" i="1" l="1"/>
  <c r="M544" i="1"/>
  <c r="E545" i="1"/>
  <c r="T544" i="1"/>
  <c r="H543" i="1"/>
  <c r="A545" i="1"/>
  <c r="D545" i="1"/>
  <c r="G544" i="1"/>
  <c r="F544" i="1"/>
  <c r="U544" i="1"/>
  <c r="N544" i="1"/>
  <c r="C545" i="1"/>
  <c r="J471" i="1"/>
  <c r="K471" i="1" s="1"/>
  <c r="I472" i="1"/>
  <c r="Q470" i="1"/>
  <c r="R470" i="1" s="1"/>
  <c r="O544" i="1"/>
  <c r="P543" i="1"/>
  <c r="B469" i="1"/>
  <c r="L545" i="1" l="1"/>
  <c r="M545" i="1"/>
  <c r="T545" i="1"/>
  <c r="T546" i="1" s="1"/>
  <c r="E546" i="1"/>
  <c r="E547" i="1" s="1"/>
  <c r="H544" i="1"/>
  <c r="B470" i="1"/>
  <c r="I473" i="1"/>
  <c r="J472" i="1"/>
  <c r="K472" i="1" s="1"/>
  <c r="O545" i="1"/>
  <c r="P544" i="1"/>
  <c r="Q471" i="1"/>
  <c r="R471" i="1" s="1"/>
  <c r="N545" i="1"/>
  <c r="G545" i="1"/>
  <c r="D546" i="1"/>
  <c r="C546" i="1"/>
  <c r="F545" i="1"/>
  <c r="A546" i="1"/>
  <c r="U545" i="1"/>
  <c r="L546" i="1" l="1"/>
  <c r="M546" i="1"/>
  <c r="H545" i="1"/>
  <c r="B471" i="1"/>
  <c r="O546" i="1"/>
  <c r="P545" i="1"/>
  <c r="Q472" i="1"/>
  <c r="R472" i="1" s="1"/>
  <c r="I474" i="1"/>
  <c r="J473" i="1"/>
  <c r="K473" i="1" s="1"/>
  <c r="G546" i="1"/>
  <c r="U546" i="1"/>
  <c r="N546" i="1"/>
  <c r="C547" i="1"/>
  <c r="A547" i="1"/>
  <c r="D547" i="1"/>
  <c r="F546" i="1"/>
  <c r="L547" i="1" l="1"/>
  <c r="M547" i="1"/>
  <c r="T547" i="1"/>
  <c r="E548" i="1"/>
  <c r="H546" i="1"/>
  <c r="B472" i="1"/>
  <c r="O547" i="1"/>
  <c r="P546" i="1"/>
  <c r="Q473" i="1"/>
  <c r="R473" i="1" s="1"/>
  <c r="C548" i="1"/>
  <c r="D548" i="1"/>
  <c r="F547" i="1"/>
  <c r="A548" i="1"/>
  <c r="G547" i="1"/>
  <c r="U547" i="1"/>
  <c r="N547" i="1"/>
  <c r="J474" i="1"/>
  <c r="K474" i="1" s="1"/>
  <c r="I475" i="1"/>
  <c r="L548" i="1" l="1"/>
  <c r="M548" i="1"/>
  <c r="E549" i="1"/>
  <c r="E550" i="1" s="1"/>
  <c r="T548" i="1"/>
  <c r="T549" i="1" s="1"/>
  <c r="H547" i="1"/>
  <c r="B473" i="1"/>
  <c r="N548" i="1"/>
  <c r="C549" i="1"/>
  <c r="D549" i="1"/>
  <c r="A549" i="1"/>
  <c r="G548" i="1"/>
  <c r="F548" i="1"/>
  <c r="U548" i="1"/>
  <c r="I476" i="1"/>
  <c r="J475" i="1"/>
  <c r="K475" i="1" s="1"/>
  <c r="Q474" i="1"/>
  <c r="R474" i="1" s="1"/>
  <c r="P547" i="1"/>
  <c r="O548" i="1"/>
  <c r="L549" i="1" l="1"/>
  <c r="M549" i="1"/>
  <c r="H548" i="1"/>
  <c r="J476" i="1"/>
  <c r="K476" i="1" s="1"/>
  <c r="I477" i="1"/>
  <c r="G549" i="1"/>
  <c r="D550" i="1"/>
  <c r="C550" i="1"/>
  <c r="F549" i="1"/>
  <c r="A550" i="1"/>
  <c r="U549" i="1"/>
  <c r="N549" i="1"/>
  <c r="Q475" i="1"/>
  <c r="R475" i="1" s="1"/>
  <c r="P548" i="1"/>
  <c r="O549" i="1"/>
  <c r="B474" i="1"/>
  <c r="L550" i="1" l="1"/>
  <c r="M550" i="1"/>
  <c r="E551" i="1"/>
  <c r="E552" i="1" s="1"/>
  <c r="T550" i="1"/>
  <c r="T551" i="1" s="1"/>
  <c r="H549" i="1"/>
  <c r="B475" i="1"/>
  <c r="D551" i="1"/>
  <c r="F550" i="1"/>
  <c r="A551" i="1"/>
  <c r="G550" i="1"/>
  <c r="N550" i="1"/>
  <c r="U550" i="1"/>
  <c r="C551" i="1"/>
  <c r="O550" i="1"/>
  <c r="P549" i="1"/>
  <c r="J477" i="1"/>
  <c r="K477" i="1" s="1"/>
  <c r="I478" i="1"/>
  <c r="Q476" i="1"/>
  <c r="R476" i="1" s="1"/>
  <c r="L551" i="1" l="1"/>
  <c r="U551" i="1" s="1"/>
  <c r="M551" i="1"/>
  <c r="H550" i="1"/>
  <c r="B476" i="1"/>
  <c r="O551" i="1"/>
  <c r="P550" i="1"/>
  <c r="A552" i="1"/>
  <c r="G551" i="1"/>
  <c r="C552" i="1"/>
  <c r="N551" i="1"/>
  <c r="D552" i="1"/>
  <c r="F551" i="1"/>
  <c r="J478" i="1"/>
  <c r="K478" i="1" s="1"/>
  <c r="I479" i="1"/>
  <c r="Q477" i="1"/>
  <c r="R477" i="1" s="1"/>
  <c r="L552" i="1" l="1"/>
  <c r="M552" i="1"/>
  <c r="E553" i="1"/>
  <c r="T552" i="1"/>
  <c r="H551" i="1"/>
  <c r="B477" i="1"/>
  <c r="A553" i="1"/>
  <c r="D553" i="1"/>
  <c r="G552" i="1"/>
  <c r="F552" i="1"/>
  <c r="U552" i="1"/>
  <c r="N552" i="1"/>
  <c r="C553" i="1"/>
  <c r="Q478" i="1"/>
  <c r="R478" i="1" s="1"/>
  <c r="J479" i="1"/>
  <c r="K479" i="1" s="1"/>
  <c r="I480" i="1"/>
  <c r="O552" i="1"/>
  <c r="P551" i="1"/>
  <c r="T553" i="1" l="1"/>
  <c r="E554" i="1"/>
  <c r="L553" i="1"/>
  <c r="M553" i="1"/>
  <c r="B478" i="1"/>
  <c r="H552" i="1"/>
  <c r="I481" i="1"/>
  <c r="J480" i="1"/>
  <c r="K480" i="1" s="1"/>
  <c r="Q479" i="1"/>
  <c r="R479" i="1" s="1"/>
  <c r="A554" i="1"/>
  <c r="D554" i="1"/>
  <c r="F553" i="1"/>
  <c r="U553" i="1"/>
  <c r="N553" i="1"/>
  <c r="G553" i="1"/>
  <c r="C554" i="1"/>
  <c r="P552" i="1"/>
  <c r="O553" i="1"/>
  <c r="E555" i="1" l="1"/>
  <c r="M554" i="1"/>
  <c r="L554" i="1"/>
  <c r="T554" i="1"/>
  <c r="T555" i="1" s="1"/>
  <c r="H553" i="1"/>
  <c r="B479" i="1"/>
  <c r="U554" i="1"/>
  <c r="C555" i="1"/>
  <c r="D555" i="1"/>
  <c r="F554" i="1"/>
  <c r="A555" i="1"/>
  <c r="G554" i="1"/>
  <c r="N554" i="1"/>
  <c r="P553" i="1"/>
  <c r="O554" i="1"/>
  <c r="Q480" i="1"/>
  <c r="R480" i="1" s="1"/>
  <c r="I482" i="1"/>
  <c r="J481" i="1"/>
  <c r="K481" i="1" s="1"/>
  <c r="Q481" i="1" s="1"/>
  <c r="M555" i="1" l="1"/>
  <c r="L555" i="1"/>
  <c r="E556" i="1"/>
  <c r="H554" i="1"/>
  <c r="A556" i="1"/>
  <c r="G555" i="1"/>
  <c r="U555" i="1"/>
  <c r="N555" i="1"/>
  <c r="C556" i="1"/>
  <c r="D556" i="1"/>
  <c r="F555" i="1"/>
  <c r="O555" i="1"/>
  <c r="P554" i="1"/>
  <c r="B481" i="1"/>
  <c r="R481" i="1"/>
  <c r="J482" i="1"/>
  <c r="K482" i="1" s="1"/>
  <c r="I483" i="1"/>
  <c r="B480" i="1"/>
  <c r="L556" i="1" l="1"/>
  <c r="M556" i="1"/>
  <c r="N556" i="1" s="1"/>
  <c r="E557" i="1"/>
  <c r="E558" i="1" s="1"/>
  <c r="T556" i="1"/>
  <c r="T557" i="1" s="1"/>
  <c r="H555" i="1"/>
  <c r="Q482" i="1"/>
  <c r="R482" i="1" s="1"/>
  <c r="P555" i="1"/>
  <c r="O556" i="1"/>
  <c r="I484" i="1"/>
  <c r="J483" i="1"/>
  <c r="K483" i="1" s="1"/>
  <c r="A557" i="1"/>
  <c r="G556" i="1"/>
  <c r="F556" i="1"/>
  <c r="U556" i="1"/>
  <c r="D557" i="1"/>
  <c r="C557" i="1"/>
  <c r="L557" i="1" l="1"/>
  <c r="M557" i="1"/>
  <c r="N557" i="1" s="1"/>
  <c r="H556" i="1"/>
  <c r="B482" i="1"/>
  <c r="Q483" i="1"/>
  <c r="R483" i="1" s="1"/>
  <c r="I485" i="1"/>
  <c r="J484" i="1"/>
  <c r="K484" i="1" s="1"/>
  <c r="D558" i="1"/>
  <c r="F557" i="1"/>
  <c r="C558" i="1"/>
  <c r="A558" i="1"/>
  <c r="U557" i="1"/>
  <c r="G557" i="1"/>
  <c r="O557" i="1"/>
  <c r="P556" i="1"/>
  <c r="L558" i="1" l="1"/>
  <c r="M558" i="1"/>
  <c r="T558" i="1"/>
  <c r="E559" i="1"/>
  <c r="H557" i="1"/>
  <c r="B483" i="1"/>
  <c r="Q484" i="1"/>
  <c r="R484" i="1" s="1"/>
  <c r="I486" i="1"/>
  <c r="J485" i="1"/>
  <c r="K485" i="1" s="1"/>
  <c r="C559" i="1"/>
  <c r="D559" i="1"/>
  <c r="A559" i="1"/>
  <c r="F558" i="1"/>
  <c r="G558" i="1"/>
  <c r="N558" i="1"/>
  <c r="U558" i="1"/>
  <c r="P557" i="1"/>
  <c r="O558" i="1"/>
  <c r="T559" i="1" l="1"/>
  <c r="L559" i="1"/>
  <c r="M559" i="1"/>
  <c r="E560" i="1"/>
  <c r="E561" i="1" s="1"/>
  <c r="H558" i="1"/>
  <c r="J486" i="1"/>
  <c r="K486" i="1" s="1"/>
  <c r="I487" i="1"/>
  <c r="Q485" i="1"/>
  <c r="R485" i="1" s="1"/>
  <c r="O559" i="1"/>
  <c r="P558" i="1"/>
  <c r="F559" i="1"/>
  <c r="A560" i="1"/>
  <c r="C560" i="1"/>
  <c r="G559" i="1"/>
  <c r="B484" i="1"/>
  <c r="D560" i="1" l="1"/>
  <c r="T560" i="1"/>
  <c r="L560" i="1"/>
  <c r="U560" i="1" s="1"/>
  <c r="M560" i="1"/>
  <c r="N560" i="1" s="1"/>
  <c r="H559" i="1"/>
  <c r="P559" i="1"/>
  <c r="O560" i="1"/>
  <c r="B485" i="1"/>
  <c r="J487" i="1"/>
  <c r="K487" i="1" s="1"/>
  <c r="I488" i="1"/>
  <c r="G560" i="1"/>
  <c r="A561" i="1"/>
  <c r="E562" i="1" s="1"/>
  <c r="C561" i="1"/>
  <c r="D561" i="1"/>
  <c r="F560" i="1"/>
  <c r="Q486" i="1"/>
  <c r="R486" i="1" s="1"/>
  <c r="L561" i="1" l="1"/>
  <c r="M561" i="1"/>
  <c r="T561" i="1"/>
  <c r="H560" i="1"/>
  <c r="B486" i="1"/>
  <c r="I489" i="1"/>
  <c r="J488" i="1"/>
  <c r="K488" i="1" s="1"/>
  <c r="Q487" i="1"/>
  <c r="R487" i="1" s="1"/>
  <c r="F561" i="1"/>
  <c r="D562" i="1"/>
  <c r="A562" i="1"/>
  <c r="N561" i="1"/>
  <c r="G561" i="1"/>
  <c r="C562" i="1"/>
  <c r="U561" i="1"/>
  <c r="P560" i="1"/>
  <c r="O561" i="1"/>
  <c r="T562" i="1" l="1"/>
  <c r="L562" i="1"/>
  <c r="M562" i="1"/>
  <c r="E563" i="1"/>
  <c r="H561" i="1"/>
  <c r="B487" i="1"/>
  <c r="Q488" i="1"/>
  <c r="R488" i="1" s="1"/>
  <c r="P561" i="1"/>
  <c r="O562" i="1"/>
  <c r="J489" i="1"/>
  <c r="K489" i="1" s="1"/>
  <c r="I490" i="1"/>
  <c r="D563" i="1"/>
  <c r="N562" i="1"/>
  <c r="F562" i="1"/>
  <c r="G562" i="1"/>
  <c r="A563" i="1"/>
  <c r="C563" i="1"/>
  <c r="U562" i="1"/>
  <c r="L563" i="1" l="1"/>
  <c r="M563" i="1"/>
  <c r="E564" i="1"/>
  <c r="T563" i="1"/>
  <c r="H562" i="1"/>
  <c r="N563" i="1"/>
  <c r="A564" i="1"/>
  <c r="G563" i="1"/>
  <c r="D564" i="1"/>
  <c r="U563" i="1"/>
  <c r="F563" i="1"/>
  <c r="C564" i="1"/>
  <c r="O563" i="1"/>
  <c r="P562" i="1"/>
  <c r="B488" i="1"/>
  <c r="I491" i="1"/>
  <c r="J490" i="1"/>
  <c r="K490" i="1" s="1"/>
  <c r="Q489" i="1"/>
  <c r="R489" i="1" s="1"/>
  <c r="L564" i="1" l="1"/>
  <c r="M564" i="1"/>
  <c r="T564" i="1"/>
  <c r="T565" i="1" s="1"/>
  <c r="E565" i="1"/>
  <c r="E566" i="1" s="1"/>
  <c r="H563" i="1"/>
  <c r="C565" i="1"/>
  <c r="N564" i="1"/>
  <c r="F564" i="1"/>
  <c r="D565" i="1"/>
  <c r="A565" i="1"/>
  <c r="G564" i="1"/>
  <c r="U564" i="1"/>
  <c r="J491" i="1"/>
  <c r="K491" i="1" s="1"/>
  <c r="I492" i="1"/>
  <c r="B489" i="1"/>
  <c r="O564" i="1"/>
  <c r="P563" i="1"/>
  <c r="Q490" i="1"/>
  <c r="R490" i="1" s="1"/>
  <c r="L565" i="1" l="1"/>
  <c r="M565" i="1"/>
  <c r="N565" i="1" s="1"/>
  <c r="H564" i="1"/>
  <c r="U565" i="1"/>
  <c r="F565" i="1"/>
  <c r="D566" i="1"/>
  <c r="A566" i="1"/>
  <c r="T566" i="1" s="1"/>
  <c r="G565" i="1"/>
  <c r="C566" i="1"/>
  <c r="J492" i="1"/>
  <c r="K492" i="1" s="1"/>
  <c r="I493" i="1"/>
  <c r="O565" i="1"/>
  <c r="P564" i="1"/>
  <c r="Q491" i="1"/>
  <c r="R491" i="1" s="1"/>
  <c r="B490" i="1"/>
  <c r="L566" i="1" l="1"/>
  <c r="M566" i="1"/>
  <c r="E567" i="1"/>
  <c r="H565" i="1"/>
  <c r="O566" i="1"/>
  <c r="P565" i="1"/>
  <c r="U566" i="1"/>
  <c r="N566" i="1"/>
  <c r="D567" i="1"/>
  <c r="G566" i="1"/>
  <c r="C567" i="1"/>
  <c r="A567" i="1"/>
  <c r="F566" i="1"/>
  <c r="J493" i="1"/>
  <c r="K493" i="1" s="1"/>
  <c r="I494" i="1"/>
  <c r="Q492" i="1"/>
  <c r="R492" i="1" s="1"/>
  <c r="B491" i="1"/>
  <c r="E568" i="1" l="1"/>
  <c r="L567" i="1"/>
  <c r="U567" i="1" s="1"/>
  <c r="M567" i="1"/>
  <c r="T567" i="1"/>
  <c r="H566" i="1"/>
  <c r="Q493" i="1"/>
  <c r="R493" i="1" s="1"/>
  <c r="A568" i="1"/>
  <c r="G567" i="1"/>
  <c r="C568" i="1"/>
  <c r="D568" i="1"/>
  <c r="N567" i="1"/>
  <c r="F567" i="1"/>
  <c r="O567" i="1"/>
  <c r="P566" i="1"/>
  <c r="J494" i="1"/>
  <c r="K494" i="1" s="1"/>
  <c r="I495" i="1"/>
  <c r="B492" i="1"/>
  <c r="T568" i="1" l="1"/>
  <c r="M568" i="1"/>
  <c r="L568" i="1"/>
  <c r="U568" i="1" s="1"/>
  <c r="E569" i="1"/>
  <c r="E570" i="1" s="1"/>
  <c r="H567" i="1"/>
  <c r="B493" i="1"/>
  <c r="G568" i="1"/>
  <c r="A569" i="1"/>
  <c r="C569" i="1"/>
  <c r="N568" i="1"/>
  <c r="D569" i="1"/>
  <c r="F568" i="1"/>
  <c r="P567" i="1"/>
  <c r="O568" i="1"/>
  <c r="J495" i="1"/>
  <c r="K495" i="1" s="1"/>
  <c r="Q495" i="1" s="1"/>
  <c r="I496" i="1"/>
  <c r="Q494" i="1"/>
  <c r="R494" i="1" s="1"/>
  <c r="L569" i="1" l="1"/>
  <c r="U569" i="1" s="1"/>
  <c r="M569" i="1"/>
  <c r="N569" i="1" s="1"/>
  <c r="T569" i="1"/>
  <c r="H568" i="1"/>
  <c r="B495" i="1"/>
  <c r="R495" i="1"/>
  <c r="F569" i="1"/>
  <c r="C570" i="1"/>
  <c r="A570" i="1"/>
  <c r="D570" i="1"/>
  <c r="G569" i="1"/>
  <c r="P568" i="1"/>
  <c r="O569" i="1"/>
  <c r="B494" i="1"/>
  <c r="I497" i="1"/>
  <c r="J497" i="1" s="1"/>
  <c r="J496" i="1"/>
  <c r="K496" i="1" s="1"/>
  <c r="L570" i="1" l="1"/>
  <c r="M570" i="1"/>
  <c r="T570" i="1"/>
  <c r="T571" i="1" s="1"/>
  <c r="E571" i="1"/>
  <c r="E572" i="1" s="1"/>
  <c r="H569" i="1"/>
  <c r="O570" i="1"/>
  <c r="P569" i="1"/>
  <c r="Q496" i="1"/>
  <c r="R496" i="1" s="1"/>
  <c r="A571" i="1"/>
  <c r="D571" i="1"/>
  <c r="F570" i="1"/>
  <c r="U570" i="1"/>
  <c r="G570" i="1"/>
  <c r="N570" i="1"/>
  <c r="C571" i="1"/>
  <c r="K497" i="1"/>
  <c r="I498" i="1"/>
  <c r="L571" i="1" l="1"/>
  <c r="U571" i="1" s="1"/>
  <c r="M571" i="1"/>
  <c r="H570" i="1"/>
  <c r="N497" i="1"/>
  <c r="U497" i="1" s="1"/>
  <c r="Q497" i="1"/>
  <c r="B497" i="1" s="1"/>
  <c r="B496" i="1"/>
  <c r="D572" i="1"/>
  <c r="F571" i="1"/>
  <c r="C572" i="1"/>
  <c r="N571" i="1"/>
  <c r="A572" i="1"/>
  <c r="G571" i="1"/>
  <c r="P570" i="1"/>
  <c r="O571" i="1"/>
  <c r="I499" i="1"/>
  <c r="J498" i="1"/>
  <c r="K498" i="1" s="1"/>
  <c r="L572" i="1" l="1"/>
  <c r="M572" i="1"/>
  <c r="N572" i="1" s="1"/>
  <c r="T572" i="1"/>
  <c r="E573" i="1"/>
  <c r="H571" i="1"/>
  <c r="F572" i="1"/>
  <c r="U572" i="1"/>
  <c r="A573" i="1"/>
  <c r="G572" i="1"/>
  <c r="D573" i="1"/>
  <c r="C573" i="1"/>
  <c r="Q498" i="1"/>
  <c r="R498" i="1" s="1"/>
  <c r="I500" i="1"/>
  <c r="J499" i="1"/>
  <c r="K499" i="1" s="1"/>
  <c r="P571" i="1"/>
  <c r="O572" i="1"/>
  <c r="R497" i="1"/>
  <c r="L573" i="1" l="1"/>
  <c r="M573" i="1"/>
  <c r="N573" i="1" s="1"/>
  <c r="E574" i="1"/>
  <c r="T573" i="1"/>
  <c r="H572" i="1"/>
  <c r="B498" i="1"/>
  <c r="Q499" i="1"/>
  <c r="R499" i="1" s="1"/>
  <c r="J500" i="1"/>
  <c r="K500" i="1" s="1"/>
  <c r="I501" i="1"/>
  <c r="C574" i="1"/>
  <c r="A574" i="1"/>
  <c r="D574" i="1"/>
  <c r="G573" i="1"/>
  <c r="F573" i="1"/>
  <c r="U573" i="1"/>
  <c r="P572" i="1"/>
  <c r="O573" i="1"/>
  <c r="L574" i="1" l="1"/>
  <c r="M574" i="1"/>
  <c r="T574" i="1"/>
  <c r="E575" i="1"/>
  <c r="H573" i="1"/>
  <c r="I502" i="1"/>
  <c r="J501" i="1"/>
  <c r="K501" i="1" s="1"/>
  <c r="Q500" i="1"/>
  <c r="R500" i="1" s="1"/>
  <c r="P573" i="1"/>
  <c r="O574" i="1"/>
  <c r="N574" i="1"/>
  <c r="C575" i="1"/>
  <c r="A575" i="1"/>
  <c r="G574" i="1"/>
  <c r="D575" i="1"/>
  <c r="F574" i="1"/>
  <c r="U574" i="1"/>
  <c r="B499" i="1"/>
  <c r="L575" i="1" l="1"/>
  <c r="M575" i="1"/>
  <c r="E576" i="1"/>
  <c r="T575" i="1"/>
  <c r="T576" i="1" s="1"/>
  <c r="H574" i="1"/>
  <c r="B500" i="1"/>
  <c r="O575" i="1"/>
  <c r="P574" i="1"/>
  <c r="Q501" i="1"/>
  <c r="R501" i="1" s="1"/>
  <c r="D576" i="1"/>
  <c r="A576" i="1"/>
  <c r="F575" i="1"/>
  <c r="G575" i="1"/>
  <c r="N575" i="1"/>
  <c r="U575" i="1"/>
  <c r="C576" i="1"/>
  <c r="I503" i="1"/>
  <c r="J502" i="1"/>
  <c r="K502" i="1" s="1"/>
  <c r="E577" i="1" l="1"/>
  <c r="M576" i="1"/>
  <c r="L576" i="1"/>
  <c r="H575" i="1"/>
  <c r="B501" i="1"/>
  <c r="Q502" i="1"/>
  <c r="R502" i="1" s="1"/>
  <c r="D577" i="1"/>
  <c r="F576" i="1"/>
  <c r="G576" i="1"/>
  <c r="C577" i="1"/>
  <c r="A577" i="1"/>
  <c r="N576" i="1"/>
  <c r="U576" i="1"/>
  <c r="O576" i="1"/>
  <c r="P575" i="1"/>
  <c r="J503" i="1"/>
  <c r="K503" i="1" s="1"/>
  <c r="I504" i="1"/>
  <c r="L577" i="1" l="1"/>
  <c r="M577" i="1"/>
  <c r="E578" i="1"/>
  <c r="E579" i="1" s="1"/>
  <c r="T577" i="1"/>
  <c r="T578" i="1" s="1"/>
  <c r="H576" i="1"/>
  <c r="B502" i="1"/>
  <c r="P576" i="1"/>
  <c r="O577" i="1"/>
  <c r="C578" i="1"/>
  <c r="A578" i="1"/>
  <c r="N577" i="1"/>
  <c r="G577" i="1"/>
  <c r="F577" i="1"/>
  <c r="U577" i="1"/>
  <c r="D578" i="1"/>
  <c r="I505" i="1"/>
  <c r="J504" i="1"/>
  <c r="K504" i="1" s="1"/>
  <c r="Q503" i="1"/>
  <c r="R503" i="1" s="1"/>
  <c r="L578" i="1" l="1"/>
  <c r="U578" i="1" s="1"/>
  <c r="M578" i="1"/>
  <c r="N578" i="1" s="1"/>
  <c r="H577" i="1"/>
  <c r="Q504" i="1"/>
  <c r="R504" i="1" s="1"/>
  <c r="F578" i="1"/>
  <c r="A579" i="1"/>
  <c r="C579" i="1"/>
  <c r="D579" i="1"/>
  <c r="G578" i="1"/>
  <c r="J505" i="1"/>
  <c r="K505" i="1" s="1"/>
  <c r="I506" i="1"/>
  <c r="O578" i="1"/>
  <c r="P577" i="1"/>
  <c r="B503" i="1"/>
  <c r="M579" i="1" l="1"/>
  <c r="L579" i="1"/>
  <c r="E580" i="1"/>
  <c r="T579" i="1"/>
  <c r="T580" i="1" s="1"/>
  <c r="H578" i="1"/>
  <c r="O579" i="1"/>
  <c r="P578" i="1"/>
  <c r="Q505" i="1"/>
  <c r="R505" i="1" s="1"/>
  <c r="G579" i="1"/>
  <c r="C580" i="1"/>
  <c r="A580" i="1"/>
  <c r="N579" i="1"/>
  <c r="D580" i="1"/>
  <c r="U579" i="1"/>
  <c r="F579" i="1"/>
  <c r="J506" i="1"/>
  <c r="K506" i="1" s="1"/>
  <c r="I507" i="1"/>
  <c r="B504" i="1"/>
  <c r="L580" i="1" l="1"/>
  <c r="M580" i="1"/>
  <c r="E581" i="1"/>
  <c r="E582" i="1" s="1"/>
  <c r="H579" i="1"/>
  <c r="Q506" i="1"/>
  <c r="R506" i="1" s="1"/>
  <c r="D581" i="1"/>
  <c r="C581" i="1"/>
  <c r="F580" i="1"/>
  <c r="G580" i="1"/>
  <c r="A581" i="1"/>
  <c r="N580" i="1"/>
  <c r="U580" i="1"/>
  <c r="B505" i="1"/>
  <c r="P579" i="1"/>
  <c r="O580" i="1"/>
  <c r="J507" i="1"/>
  <c r="K507" i="1" s="1"/>
  <c r="I508" i="1"/>
  <c r="L581" i="1" l="1"/>
  <c r="M581" i="1"/>
  <c r="T581" i="1"/>
  <c r="H580" i="1"/>
  <c r="C582" i="1"/>
  <c r="N581" i="1"/>
  <c r="A582" i="1"/>
  <c r="G581" i="1"/>
  <c r="F581" i="1"/>
  <c r="U581" i="1"/>
  <c r="D582" i="1"/>
  <c r="J508" i="1"/>
  <c r="K508" i="1" s="1"/>
  <c r="I509" i="1"/>
  <c r="Q507" i="1"/>
  <c r="R507" i="1" s="1"/>
  <c r="B506" i="1"/>
  <c r="P580" i="1"/>
  <c r="O581" i="1"/>
  <c r="L582" i="1" l="1"/>
  <c r="M582" i="1"/>
  <c r="T582" i="1"/>
  <c r="E583" i="1"/>
  <c r="H581" i="1"/>
  <c r="I510" i="1"/>
  <c r="J509" i="1"/>
  <c r="K509" i="1" s="1"/>
  <c r="Q508" i="1"/>
  <c r="R508" i="1" s="1"/>
  <c r="D583" i="1"/>
  <c r="G582" i="1"/>
  <c r="U582" i="1"/>
  <c r="C583" i="1"/>
  <c r="A583" i="1"/>
  <c r="F582" i="1"/>
  <c r="N582" i="1"/>
  <c r="P581" i="1"/>
  <c r="O582" i="1"/>
  <c r="B507" i="1"/>
  <c r="L583" i="1" l="1"/>
  <c r="M583" i="1"/>
  <c r="E584" i="1"/>
  <c r="T583" i="1"/>
  <c r="T584" i="1" s="1"/>
  <c r="H582" i="1"/>
  <c r="B508" i="1"/>
  <c r="A584" i="1"/>
  <c r="G583" i="1"/>
  <c r="C584" i="1"/>
  <c r="F583" i="1"/>
  <c r="U583" i="1"/>
  <c r="N583" i="1"/>
  <c r="D584" i="1"/>
  <c r="Q509" i="1"/>
  <c r="R509" i="1" s="1"/>
  <c r="O583" i="1"/>
  <c r="P582" i="1"/>
  <c r="J510" i="1"/>
  <c r="K510" i="1" s="1"/>
  <c r="I511" i="1"/>
  <c r="E585" i="1" l="1"/>
  <c r="L584" i="1"/>
  <c r="M584" i="1"/>
  <c r="N584" i="1" s="1"/>
  <c r="H583" i="1"/>
  <c r="A585" i="1"/>
  <c r="G584" i="1"/>
  <c r="D585" i="1"/>
  <c r="U584" i="1"/>
  <c r="C585" i="1"/>
  <c r="F584" i="1"/>
  <c r="B509" i="1"/>
  <c r="I512" i="1"/>
  <c r="J511" i="1"/>
  <c r="K511" i="1" s="1"/>
  <c r="Q510" i="1"/>
  <c r="R510" i="1" s="1"/>
  <c r="P583" i="1"/>
  <c r="O584" i="1"/>
  <c r="L585" i="1" l="1"/>
  <c r="M585" i="1"/>
  <c r="E586" i="1"/>
  <c r="T585" i="1"/>
  <c r="H584" i="1"/>
  <c r="I513" i="1"/>
  <c r="J512" i="1"/>
  <c r="K512" i="1" s="1"/>
  <c r="A586" i="1"/>
  <c r="U585" i="1"/>
  <c r="C586" i="1"/>
  <c r="N585" i="1"/>
  <c r="G585" i="1"/>
  <c r="F585" i="1"/>
  <c r="D586" i="1"/>
  <c r="O585" i="1"/>
  <c r="P584" i="1"/>
  <c r="B510" i="1"/>
  <c r="Q511" i="1"/>
  <c r="R511" i="1" s="1"/>
  <c r="L586" i="1" l="1"/>
  <c r="M586" i="1"/>
  <c r="T586" i="1"/>
  <c r="T587" i="1" s="1"/>
  <c r="E587" i="1"/>
  <c r="H585" i="1"/>
  <c r="B511" i="1"/>
  <c r="P585" i="1"/>
  <c r="O586" i="1"/>
  <c r="G586" i="1"/>
  <c r="A587" i="1"/>
  <c r="D587" i="1"/>
  <c r="U586" i="1"/>
  <c r="C587" i="1"/>
  <c r="N586" i="1"/>
  <c r="F586" i="1"/>
  <c r="Q512" i="1"/>
  <c r="R512" i="1" s="1"/>
  <c r="I514" i="1"/>
  <c r="J513" i="1"/>
  <c r="K513" i="1" s="1"/>
  <c r="Q513" i="1" s="1"/>
  <c r="L587" i="1" l="1"/>
  <c r="M587" i="1"/>
  <c r="E588" i="1"/>
  <c r="H586" i="1"/>
  <c r="G587" i="1"/>
  <c r="C588" i="1"/>
  <c r="A588" i="1"/>
  <c r="F587" i="1"/>
  <c r="O587" i="1"/>
  <c r="P586" i="1"/>
  <c r="J514" i="1"/>
  <c r="K514" i="1" s="1"/>
  <c r="I515" i="1"/>
  <c r="B513" i="1"/>
  <c r="R513" i="1"/>
  <c r="B512" i="1"/>
  <c r="T588" i="1" l="1"/>
  <c r="L588" i="1"/>
  <c r="M588" i="1"/>
  <c r="E589" i="1"/>
  <c r="H587" i="1"/>
  <c r="J515" i="1"/>
  <c r="K515" i="1" s="1"/>
  <c r="I516" i="1"/>
  <c r="F588" i="1"/>
  <c r="C589" i="1"/>
  <c r="U588" i="1"/>
  <c r="G588" i="1"/>
  <c r="N588" i="1"/>
  <c r="A589" i="1"/>
  <c r="Q514" i="1"/>
  <c r="R514" i="1" s="1"/>
  <c r="P587" i="1"/>
  <c r="O588" i="1"/>
  <c r="D588" i="1"/>
  <c r="D589" i="1" s="1"/>
  <c r="L589" i="1" l="1"/>
  <c r="M589" i="1"/>
  <c r="E590" i="1"/>
  <c r="E591" i="1" s="1"/>
  <c r="T589" i="1"/>
  <c r="T590" i="1" s="1"/>
  <c r="H588" i="1"/>
  <c r="B514" i="1"/>
  <c r="U589" i="1"/>
  <c r="N589" i="1"/>
  <c r="D590" i="1"/>
  <c r="A590" i="1"/>
  <c r="G589" i="1"/>
  <c r="C590" i="1"/>
  <c r="F589" i="1"/>
  <c r="J516" i="1"/>
  <c r="K516" i="1" s="1"/>
  <c r="I517" i="1"/>
  <c r="Q515" i="1"/>
  <c r="R515" i="1" s="1"/>
  <c r="O589" i="1"/>
  <c r="P588" i="1"/>
  <c r="L590" i="1" l="1"/>
  <c r="U590" i="1" s="1"/>
  <c r="M590" i="1"/>
  <c r="H589" i="1"/>
  <c r="J517" i="1"/>
  <c r="K517" i="1" s="1"/>
  <c r="I518" i="1"/>
  <c r="Q516" i="1"/>
  <c r="R516" i="1" s="1"/>
  <c r="F590" i="1"/>
  <c r="A591" i="1"/>
  <c r="C591" i="1"/>
  <c r="G590" i="1"/>
  <c r="N590" i="1"/>
  <c r="D591" i="1"/>
  <c r="B515" i="1"/>
  <c r="O590" i="1"/>
  <c r="P589" i="1"/>
  <c r="L591" i="1" l="1"/>
  <c r="M591" i="1"/>
  <c r="E592" i="1"/>
  <c r="T591" i="1"/>
  <c r="H590" i="1"/>
  <c r="B516" i="1"/>
  <c r="I519" i="1"/>
  <c r="J518" i="1"/>
  <c r="K518" i="1" s="1"/>
  <c r="Q517" i="1"/>
  <c r="R517" i="1" s="1"/>
  <c r="P590" i="1"/>
  <c r="O591" i="1"/>
  <c r="G591" i="1"/>
  <c r="F591" i="1"/>
  <c r="N591" i="1"/>
  <c r="A592" i="1"/>
  <c r="U591" i="1"/>
  <c r="D592" i="1"/>
  <c r="C592" i="1"/>
  <c r="M592" i="1" l="1"/>
  <c r="L592" i="1"/>
  <c r="U592" i="1" s="1"/>
  <c r="T592" i="1"/>
  <c r="E593" i="1"/>
  <c r="H591" i="1"/>
  <c r="B517" i="1"/>
  <c r="A593" i="1"/>
  <c r="N592" i="1"/>
  <c r="D593" i="1"/>
  <c r="G592" i="1"/>
  <c r="F592" i="1"/>
  <c r="C593" i="1"/>
  <c r="Q518" i="1"/>
  <c r="R518" i="1" s="1"/>
  <c r="J519" i="1"/>
  <c r="K519" i="1" s="1"/>
  <c r="I520" i="1"/>
  <c r="O592" i="1"/>
  <c r="P591" i="1"/>
  <c r="L593" i="1" l="1"/>
  <c r="M593" i="1"/>
  <c r="E594" i="1"/>
  <c r="E595" i="1" s="1"/>
  <c r="T593" i="1"/>
  <c r="T594" i="1" s="1"/>
  <c r="H592" i="1"/>
  <c r="B518" i="1"/>
  <c r="Q519" i="1"/>
  <c r="R519" i="1" s="1"/>
  <c r="F593" i="1"/>
  <c r="A594" i="1"/>
  <c r="G593" i="1"/>
  <c r="D594" i="1"/>
  <c r="N593" i="1"/>
  <c r="U593" i="1"/>
  <c r="C594" i="1"/>
  <c r="I521" i="1"/>
  <c r="J520" i="1"/>
  <c r="K520" i="1" s="1"/>
  <c r="P592" i="1"/>
  <c r="O593" i="1"/>
  <c r="M594" i="1" l="1"/>
  <c r="L594" i="1"/>
  <c r="H593" i="1"/>
  <c r="J521" i="1"/>
  <c r="K521" i="1" s="1"/>
  <c r="Q521" i="1" s="1"/>
  <c r="I522" i="1"/>
  <c r="F594" i="1"/>
  <c r="U594" i="1"/>
  <c r="A595" i="1"/>
  <c r="E596" i="1" s="1"/>
  <c r="D595" i="1"/>
  <c r="G594" i="1"/>
  <c r="C595" i="1"/>
  <c r="N594" i="1"/>
  <c r="P593" i="1"/>
  <c r="O594" i="1"/>
  <c r="B519" i="1"/>
  <c r="Q520" i="1"/>
  <c r="R520" i="1" s="1"/>
  <c r="L595" i="1" l="1"/>
  <c r="M595" i="1"/>
  <c r="T595" i="1"/>
  <c r="H594" i="1"/>
  <c r="C596" i="1"/>
  <c r="A596" i="1"/>
  <c r="D596" i="1"/>
  <c r="G595" i="1"/>
  <c r="F595" i="1"/>
  <c r="N595" i="1"/>
  <c r="U595" i="1"/>
  <c r="B520" i="1"/>
  <c r="I523" i="1"/>
  <c r="J522" i="1"/>
  <c r="K522" i="1" s="1"/>
  <c r="Q522" i="1" s="1"/>
  <c r="O595" i="1"/>
  <c r="P594" i="1"/>
  <c r="B521" i="1"/>
  <c r="R521" i="1"/>
  <c r="L596" i="1" l="1"/>
  <c r="M596" i="1"/>
  <c r="N596" i="1" s="1"/>
  <c r="T596" i="1"/>
  <c r="E597" i="1"/>
  <c r="H595" i="1"/>
  <c r="P595" i="1"/>
  <c r="O596" i="1"/>
  <c r="I524" i="1"/>
  <c r="J523" i="1"/>
  <c r="K523" i="1" s="1"/>
  <c r="B522" i="1"/>
  <c r="R522" i="1"/>
  <c r="D597" i="1"/>
  <c r="A597" i="1"/>
  <c r="C597" i="1"/>
  <c r="U596" i="1"/>
  <c r="F596" i="1"/>
  <c r="G596" i="1"/>
  <c r="L597" i="1" l="1"/>
  <c r="M597" i="1"/>
  <c r="T597" i="1"/>
  <c r="E598" i="1"/>
  <c r="H596" i="1"/>
  <c r="Q523" i="1"/>
  <c r="R523" i="1" s="1"/>
  <c r="U597" i="1"/>
  <c r="D598" i="1"/>
  <c r="G597" i="1"/>
  <c r="F597" i="1"/>
  <c r="C598" i="1"/>
  <c r="N597" i="1"/>
  <c r="A598" i="1"/>
  <c r="J524" i="1"/>
  <c r="K524" i="1" s="1"/>
  <c r="I525" i="1"/>
  <c r="O597" i="1"/>
  <c r="P596" i="1"/>
  <c r="L598" i="1" l="1"/>
  <c r="M598" i="1"/>
  <c r="E599" i="1"/>
  <c r="E600" i="1" s="1"/>
  <c r="T598" i="1"/>
  <c r="T599" i="1" s="1"/>
  <c r="H597" i="1"/>
  <c r="Q524" i="1"/>
  <c r="R524" i="1" s="1"/>
  <c r="I526" i="1"/>
  <c r="J525" i="1"/>
  <c r="K525" i="1" s="1"/>
  <c r="U598" i="1"/>
  <c r="A599" i="1"/>
  <c r="G598" i="1"/>
  <c r="D599" i="1"/>
  <c r="C599" i="1"/>
  <c r="N598" i="1"/>
  <c r="F598" i="1"/>
  <c r="B523" i="1"/>
  <c r="O598" i="1"/>
  <c r="P597" i="1"/>
  <c r="L599" i="1" l="1"/>
  <c r="M599" i="1"/>
  <c r="H598" i="1"/>
  <c r="Q525" i="1"/>
  <c r="R525" i="1" s="1"/>
  <c r="J526" i="1"/>
  <c r="K526" i="1" s="1"/>
  <c r="I527" i="1"/>
  <c r="B524" i="1"/>
  <c r="P598" i="1"/>
  <c r="O599" i="1"/>
  <c r="N599" i="1"/>
  <c r="C600" i="1"/>
  <c r="D600" i="1"/>
  <c r="A600" i="1"/>
  <c r="E601" i="1" s="1"/>
  <c r="G599" i="1"/>
  <c r="F599" i="1"/>
  <c r="U599" i="1"/>
  <c r="L600" i="1" l="1"/>
  <c r="M600" i="1"/>
  <c r="T600" i="1"/>
  <c r="T601" i="1" s="1"/>
  <c r="H599" i="1"/>
  <c r="B525" i="1"/>
  <c r="J527" i="1"/>
  <c r="K527" i="1" s="1"/>
  <c r="I528" i="1"/>
  <c r="J528" i="1" s="1"/>
  <c r="Q526" i="1"/>
  <c r="R526" i="1" s="1"/>
  <c r="A601" i="1"/>
  <c r="D601" i="1"/>
  <c r="G600" i="1"/>
  <c r="F600" i="1"/>
  <c r="C601" i="1"/>
  <c r="U600" i="1"/>
  <c r="N600" i="1"/>
  <c r="O600" i="1"/>
  <c r="P599" i="1"/>
  <c r="L601" i="1" l="1"/>
  <c r="M601" i="1"/>
  <c r="E602" i="1"/>
  <c r="E603" i="1" s="1"/>
  <c r="H600" i="1"/>
  <c r="B526" i="1"/>
  <c r="D602" i="1"/>
  <c r="G601" i="1"/>
  <c r="F601" i="1"/>
  <c r="C602" i="1"/>
  <c r="A602" i="1"/>
  <c r="N601" i="1"/>
  <c r="U601" i="1"/>
  <c r="K528" i="1"/>
  <c r="I529" i="1"/>
  <c r="O601" i="1"/>
  <c r="P600" i="1"/>
  <c r="Q527" i="1"/>
  <c r="R527" i="1" s="1"/>
  <c r="L602" i="1" l="1"/>
  <c r="M602" i="1"/>
  <c r="N602" i="1" s="1"/>
  <c r="T602" i="1"/>
  <c r="H601" i="1"/>
  <c r="P601" i="1"/>
  <c r="O602" i="1"/>
  <c r="U602" i="1"/>
  <c r="G602" i="1"/>
  <c r="C603" i="1"/>
  <c r="D603" i="1"/>
  <c r="F602" i="1"/>
  <c r="A603" i="1"/>
  <c r="Q528" i="1"/>
  <c r="B528" i="1" s="1"/>
  <c r="N528" i="1"/>
  <c r="I530" i="1"/>
  <c r="J529" i="1"/>
  <c r="K529" i="1" s="1"/>
  <c r="B527" i="1"/>
  <c r="T603" i="1" l="1"/>
  <c r="L603" i="1"/>
  <c r="M603" i="1"/>
  <c r="E604" i="1"/>
  <c r="H602" i="1"/>
  <c r="I531" i="1"/>
  <c r="J530" i="1"/>
  <c r="K530" i="1" s="1"/>
  <c r="Q530" i="1" s="1"/>
  <c r="U528" i="1"/>
  <c r="R528" i="1"/>
  <c r="C604" i="1"/>
  <c r="G603" i="1"/>
  <c r="D604" i="1"/>
  <c r="U603" i="1"/>
  <c r="N603" i="1"/>
  <c r="A604" i="1"/>
  <c r="F603" i="1"/>
  <c r="O603" i="1"/>
  <c r="P602" i="1"/>
  <c r="Q529" i="1"/>
  <c r="R529" i="1" s="1"/>
  <c r="L604" i="1" l="1"/>
  <c r="M604" i="1"/>
  <c r="E605" i="1"/>
  <c r="T604" i="1"/>
  <c r="H603" i="1"/>
  <c r="B529" i="1"/>
  <c r="U604" i="1"/>
  <c r="C605" i="1"/>
  <c r="G604" i="1"/>
  <c r="F604" i="1"/>
  <c r="N604" i="1"/>
  <c r="D605" i="1"/>
  <c r="A605" i="1"/>
  <c r="B530" i="1"/>
  <c r="R530" i="1"/>
  <c r="I532" i="1"/>
  <c r="J531" i="1"/>
  <c r="K531" i="1" s="1"/>
  <c r="O604" i="1"/>
  <c r="P603" i="1"/>
  <c r="L605" i="1" l="1"/>
  <c r="M605" i="1"/>
  <c r="E606" i="1"/>
  <c r="T605" i="1"/>
  <c r="H604" i="1"/>
  <c r="O605" i="1"/>
  <c r="P604" i="1"/>
  <c r="J532" i="1"/>
  <c r="K532" i="1" s="1"/>
  <c r="Q532" i="1" s="1"/>
  <c r="I533" i="1"/>
  <c r="D606" i="1"/>
  <c r="U605" i="1"/>
  <c r="C606" i="1"/>
  <c r="G605" i="1"/>
  <c r="A606" i="1"/>
  <c r="N605" i="1"/>
  <c r="F605" i="1"/>
  <c r="Q531" i="1"/>
  <c r="R531" i="1" s="1"/>
  <c r="L606" i="1" l="1"/>
  <c r="M606" i="1"/>
  <c r="T606" i="1"/>
  <c r="E607" i="1"/>
  <c r="B531" i="1"/>
  <c r="H605" i="1"/>
  <c r="I534" i="1"/>
  <c r="J533" i="1"/>
  <c r="K533" i="1" s="1"/>
  <c r="B532" i="1"/>
  <c r="R532" i="1"/>
  <c r="U606" i="1"/>
  <c r="N606" i="1"/>
  <c r="F606" i="1"/>
  <c r="D607" i="1"/>
  <c r="A607" i="1"/>
  <c r="G606" i="1"/>
  <c r="C607" i="1"/>
  <c r="O606" i="1"/>
  <c r="P605" i="1"/>
  <c r="L607" i="1" l="1"/>
  <c r="M607" i="1"/>
  <c r="E608" i="1"/>
  <c r="T607" i="1"/>
  <c r="H606" i="1"/>
  <c r="C608" i="1"/>
  <c r="N607" i="1"/>
  <c r="U607" i="1"/>
  <c r="G607" i="1"/>
  <c r="F607" i="1"/>
  <c r="D608" i="1"/>
  <c r="A608" i="1"/>
  <c r="Q533" i="1"/>
  <c r="R533" i="1" s="1"/>
  <c r="P606" i="1"/>
  <c r="O607" i="1"/>
  <c r="J534" i="1"/>
  <c r="K534" i="1" s="1"/>
  <c r="I535" i="1"/>
  <c r="M608" i="1" l="1"/>
  <c r="L608" i="1"/>
  <c r="U608" i="1" s="1"/>
  <c r="E609" i="1"/>
  <c r="T608" i="1"/>
  <c r="H607" i="1"/>
  <c r="F608" i="1"/>
  <c r="D609" i="1"/>
  <c r="N608" i="1"/>
  <c r="G608" i="1"/>
  <c r="C609" i="1"/>
  <c r="A609" i="1"/>
  <c r="I536" i="1"/>
  <c r="J535" i="1"/>
  <c r="K535" i="1" s="1"/>
  <c r="Q534" i="1"/>
  <c r="R534" i="1" s="1"/>
  <c r="B533" i="1"/>
  <c r="P607" i="1"/>
  <c r="O608" i="1"/>
  <c r="E610" i="1" l="1"/>
  <c r="L609" i="1"/>
  <c r="M609" i="1"/>
  <c r="T609" i="1"/>
  <c r="T610" i="1" s="1"/>
  <c r="H608" i="1"/>
  <c r="I537" i="1"/>
  <c r="J536" i="1"/>
  <c r="K536" i="1" s="1"/>
  <c r="Q535" i="1"/>
  <c r="R535" i="1" s="1"/>
  <c r="P608" i="1"/>
  <c r="O609" i="1"/>
  <c r="D610" i="1"/>
  <c r="U609" i="1"/>
  <c r="F609" i="1"/>
  <c r="N609" i="1"/>
  <c r="G609" i="1"/>
  <c r="C610" i="1"/>
  <c r="A610" i="1"/>
  <c r="B534" i="1"/>
  <c r="M610" i="1" l="1"/>
  <c r="L610" i="1"/>
  <c r="U610" i="1" s="1"/>
  <c r="E611" i="1"/>
  <c r="H609" i="1"/>
  <c r="B535" i="1"/>
  <c r="Q536" i="1"/>
  <c r="R536" i="1" s="1"/>
  <c r="I538" i="1"/>
  <c r="J537" i="1"/>
  <c r="K537" i="1" s="1"/>
  <c r="F610" i="1"/>
  <c r="D611" i="1"/>
  <c r="G610" i="1"/>
  <c r="A611" i="1"/>
  <c r="N610" i="1"/>
  <c r="C611" i="1"/>
  <c r="P609" i="1"/>
  <c r="O610" i="1"/>
  <c r="L611" i="1" l="1"/>
  <c r="M611" i="1"/>
  <c r="E612" i="1"/>
  <c r="T611" i="1"/>
  <c r="H610" i="1"/>
  <c r="F611" i="1"/>
  <c r="U611" i="1"/>
  <c r="A612" i="1"/>
  <c r="C612" i="1"/>
  <c r="G611" i="1"/>
  <c r="N611" i="1"/>
  <c r="D612" i="1"/>
  <c r="Q537" i="1"/>
  <c r="R537" i="1" s="1"/>
  <c r="B536" i="1"/>
  <c r="P610" i="1"/>
  <c r="O611" i="1"/>
  <c r="J538" i="1"/>
  <c r="K538" i="1" s="1"/>
  <c r="I539" i="1"/>
  <c r="T612" i="1" l="1"/>
  <c r="L612" i="1"/>
  <c r="M612" i="1"/>
  <c r="E613" i="1"/>
  <c r="H611" i="1"/>
  <c r="B537" i="1"/>
  <c r="A613" i="1"/>
  <c r="G612" i="1"/>
  <c r="D613" i="1"/>
  <c r="F612" i="1"/>
  <c r="U612" i="1"/>
  <c r="N612" i="1"/>
  <c r="C613" i="1"/>
  <c r="O612" i="1"/>
  <c r="P611" i="1"/>
  <c r="J539" i="1"/>
  <c r="K539" i="1" s="1"/>
  <c r="I540" i="1"/>
  <c r="Q538" i="1"/>
  <c r="R538" i="1" s="1"/>
  <c r="L613" i="1" l="1"/>
  <c r="M613" i="1"/>
  <c r="N613" i="1" s="1"/>
  <c r="E614" i="1"/>
  <c r="T613" i="1"/>
  <c r="T614" i="1" s="1"/>
  <c r="H612" i="1"/>
  <c r="B538" i="1"/>
  <c r="Q539" i="1"/>
  <c r="R539" i="1" s="1"/>
  <c r="D614" i="1"/>
  <c r="A614" i="1"/>
  <c r="G613" i="1"/>
  <c r="C614" i="1"/>
  <c r="F613" i="1"/>
  <c r="U613" i="1"/>
  <c r="O613" i="1"/>
  <c r="P612" i="1"/>
  <c r="I541" i="1"/>
  <c r="J540" i="1"/>
  <c r="K540" i="1" s="1"/>
  <c r="L614" i="1" l="1"/>
  <c r="M614" i="1"/>
  <c r="N614" i="1" s="1"/>
  <c r="E615" i="1"/>
  <c r="H613" i="1"/>
  <c r="B539" i="1"/>
  <c r="P613" i="1"/>
  <c r="O614" i="1"/>
  <c r="J541" i="1"/>
  <c r="K541" i="1" s="1"/>
  <c r="I542" i="1"/>
  <c r="Q540" i="1"/>
  <c r="R540" i="1" s="1"/>
  <c r="F614" i="1"/>
  <c r="U614" i="1"/>
  <c r="A615" i="1"/>
  <c r="D615" i="1"/>
  <c r="G614" i="1"/>
  <c r="C615" i="1"/>
  <c r="E616" i="1" l="1"/>
  <c r="L615" i="1"/>
  <c r="M615" i="1"/>
  <c r="T615" i="1"/>
  <c r="H614" i="1"/>
  <c r="J542" i="1"/>
  <c r="K542" i="1" s="1"/>
  <c r="I543" i="1"/>
  <c r="Q541" i="1"/>
  <c r="R541" i="1" s="1"/>
  <c r="D616" i="1"/>
  <c r="F615" i="1"/>
  <c r="C616" i="1"/>
  <c r="G615" i="1"/>
  <c r="U615" i="1"/>
  <c r="A616" i="1"/>
  <c r="N615" i="1"/>
  <c r="P614" i="1"/>
  <c r="O615" i="1"/>
  <c r="B540" i="1"/>
  <c r="L616" i="1" l="1"/>
  <c r="M616" i="1"/>
  <c r="T616" i="1"/>
  <c r="T617" i="1" s="1"/>
  <c r="E617" i="1"/>
  <c r="E618" i="1" s="1"/>
  <c r="H615" i="1"/>
  <c r="O616" i="1"/>
  <c r="P615" i="1"/>
  <c r="B541" i="1"/>
  <c r="G616" i="1"/>
  <c r="A617" i="1"/>
  <c r="D617" i="1"/>
  <c r="U616" i="1"/>
  <c r="C617" i="1"/>
  <c r="N616" i="1"/>
  <c r="F616" i="1"/>
  <c r="I544" i="1"/>
  <c r="J543" i="1"/>
  <c r="K543" i="1" s="1"/>
  <c r="Q542" i="1"/>
  <c r="R542" i="1" s="1"/>
  <c r="L617" i="1" l="1"/>
  <c r="M617" i="1"/>
  <c r="H616" i="1"/>
  <c r="B542" i="1"/>
  <c r="C618" i="1"/>
  <c r="D618" i="1"/>
  <c r="F617" i="1"/>
  <c r="G617" i="1"/>
  <c r="A618" i="1"/>
  <c r="U617" i="1"/>
  <c r="N617" i="1"/>
  <c r="Q543" i="1"/>
  <c r="R543" i="1" s="1"/>
  <c r="J544" i="1"/>
  <c r="K544" i="1" s="1"/>
  <c r="I545" i="1"/>
  <c r="P616" i="1"/>
  <c r="O617" i="1"/>
  <c r="M618" i="1" l="1"/>
  <c r="L618" i="1"/>
  <c r="E619" i="1"/>
  <c r="T618" i="1"/>
  <c r="H617" i="1"/>
  <c r="B543" i="1"/>
  <c r="J545" i="1"/>
  <c r="K545" i="1" s="1"/>
  <c r="I546" i="1"/>
  <c r="Q544" i="1"/>
  <c r="R544" i="1" s="1"/>
  <c r="C619" i="1"/>
  <c r="G618" i="1"/>
  <c r="F618" i="1"/>
  <c r="A619" i="1"/>
  <c r="O618" i="1"/>
  <c r="P617" i="1"/>
  <c r="T619" i="1" l="1"/>
  <c r="M619" i="1"/>
  <c r="L619" i="1"/>
  <c r="U619" i="1" s="1"/>
  <c r="E620" i="1"/>
  <c r="H618" i="1"/>
  <c r="A620" i="1"/>
  <c r="C620" i="1"/>
  <c r="F619" i="1"/>
  <c r="G619" i="1"/>
  <c r="N619" i="1"/>
  <c r="B544" i="1"/>
  <c r="J546" i="1"/>
  <c r="K546" i="1" s="1"/>
  <c r="I547" i="1"/>
  <c r="Q545" i="1"/>
  <c r="R545" i="1" s="1"/>
  <c r="O619" i="1"/>
  <c r="P618" i="1"/>
  <c r="D619" i="1"/>
  <c r="D620" i="1" s="1"/>
  <c r="E621" i="1" l="1"/>
  <c r="L620" i="1"/>
  <c r="M620" i="1"/>
  <c r="N620" i="1" s="1"/>
  <c r="T620" i="1"/>
  <c r="H619" i="1"/>
  <c r="Q546" i="1"/>
  <c r="R546" i="1" s="1"/>
  <c r="A621" i="1"/>
  <c r="C621" i="1"/>
  <c r="G620" i="1"/>
  <c r="U620" i="1"/>
  <c r="D621" i="1"/>
  <c r="F620" i="1"/>
  <c r="O620" i="1"/>
  <c r="P619" i="1"/>
  <c r="I548" i="1"/>
  <c r="J547" i="1"/>
  <c r="K547" i="1" s="1"/>
  <c r="B545" i="1"/>
  <c r="L621" i="1" l="1"/>
  <c r="M621" i="1"/>
  <c r="N621" i="1" s="1"/>
  <c r="T621" i="1"/>
  <c r="E622" i="1"/>
  <c r="H620" i="1"/>
  <c r="B546" i="1"/>
  <c r="C622" i="1"/>
  <c r="G621" i="1"/>
  <c r="F621" i="1"/>
  <c r="D622" i="1"/>
  <c r="A622" i="1"/>
  <c r="U621" i="1"/>
  <c r="Q547" i="1"/>
  <c r="R547" i="1" s="1"/>
  <c r="J548" i="1"/>
  <c r="K548" i="1" s="1"/>
  <c r="I549" i="1"/>
  <c r="O621" i="1"/>
  <c r="P620" i="1"/>
  <c r="E623" i="1" l="1"/>
  <c r="L622" i="1"/>
  <c r="M622" i="1"/>
  <c r="N622" i="1" s="1"/>
  <c r="T622" i="1"/>
  <c r="H621" i="1"/>
  <c r="B547" i="1"/>
  <c r="Q548" i="1"/>
  <c r="R548" i="1" s="1"/>
  <c r="C623" i="1"/>
  <c r="F622" i="1"/>
  <c r="G622" i="1"/>
  <c r="D623" i="1"/>
  <c r="A623" i="1"/>
  <c r="U622" i="1"/>
  <c r="P621" i="1"/>
  <c r="O622" i="1"/>
  <c r="I550" i="1"/>
  <c r="J549" i="1"/>
  <c r="K549" i="1" s="1"/>
  <c r="L623" i="1" l="1"/>
  <c r="M623" i="1"/>
  <c r="N623" i="1" s="1"/>
  <c r="T623" i="1"/>
  <c r="E624" i="1"/>
  <c r="H622" i="1"/>
  <c r="P622" i="1"/>
  <c r="O623" i="1"/>
  <c r="Q549" i="1"/>
  <c r="R549" i="1" s="1"/>
  <c r="J550" i="1"/>
  <c r="K550" i="1" s="1"/>
  <c r="I551" i="1"/>
  <c r="B548" i="1"/>
  <c r="G623" i="1"/>
  <c r="D624" i="1"/>
  <c r="A624" i="1"/>
  <c r="U623" i="1"/>
  <c r="C624" i="1"/>
  <c r="F623" i="1"/>
  <c r="L624" i="1" l="1"/>
  <c r="M624" i="1"/>
  <c r="N624" i="1" s="1"/>
  <c r="E625" i="1"/>
  <c r="T624" i="1"/>
  <c r="H623" i="1"/>
  <c r="B549" i="1"/>
  <c r="J551" i="1"/>
  <c r="K551" i="1" s="1"/>
  <c r="I552" i="1"/>
  <c r="Q550" i="1"/>
  <c r="R550" i="1" s="1"/>
  <c r="U624" i="1"/>
  <c r="C625" i="1"/>
  <c r="D625" i="1"/>
  <c r="G624" i="1"/>
  <c r="F624" i="1"/>
  <c r="A625" i="1"/>
  <c r="O624" i="1"/>
  <c r="P623" i="1"/>
  <c r="L625" i="1" l="1"/>
  <c r="M625" i="1"/>
  <c r="E626" i="1"/>
  <c r="E627" i="1" s="1"/>
  <c r="T625" i="1"/>
  <c r="T626" i="1" s="1"/>
  <c r="H624" i="1"/>
  <c r="D626" i="1"/>
  <c r="G625" i="1"/>
  <c r="F625" i="1"/>
  <c r="A626" i="1"/>
  <c r="U625" i="1"/>
  <c r="N625" i="1"/>
  <c r="C626" i="1"/>
  <c r="B550" i="1"/>
  <c r="I553" i="1"/>
  <c r="J552" i="1"/>
  <c r="K552" i="1" s="1"/>
  <c r="O625" i="1"/>
  <c r="P624" i="1"/>
  <c r="Q551" i="1"/>
  <c r="R551" i="1" s="1"/>
  <c r="L626" i="1" l="1"/>
  <c r="M626" i="1"/>
  <c r="N626" i="1" s="1"/>
  <c r="H625" i="1"/>
  <c r="Q552" i="1"/>
  <c r="R552" i="1" s="1"/>
  <c r="I554" i="1"/>
  <c r="J553" i="1"/>
  <c r="K553" i="1" s="1"/>
  <c r="C627" i="1"/>
  <c r="D627" i="1"/>
  <c r="G626" i="1"/>
  <c r="A627" i="1"/>
  <c r="F626" i="1"/>
  <c r="U626" i="1"/>
  <c r="O626" i="1"/>
  <c r="P625" i="1"/>
  <c r="B551" i="1"/>
  <c r="L627" i="1" l="1"/>
  <c r="M627" i="1"/>
  <c r="N627" i="1" s="1"/>
  <c r="E628" i="1"/>
  <c r="T627" i="1"/>
  <c r="H626" i="1"/>
  <c r="P626" i="1"/>
  <c r="O627" i="1"/>
  <c r="Q553" i="1"/>
  <c r="R553" i="1" s="1"/>
  <c r="U627" i="1"/>
  <c r="D628" i="1"/>
  <c r="F627" i="1"/>
  <c r="A628" i="1"/>
  <c r="C628" i="1"/>
  <c r="G627" i="1"/>
  <c r="J554" i="1"/>
  <c r="K554" i="1" s="1"/>
  <c r="I555" i="1"/>
  <c r="B552" i="1"/>
  <c r="L628" i="1" l="1"/>
  <c r="M628" i="1"/>
  <c r="T628" i="1"/>
  <c r="T629" i="1" s="1"/>
  <c r="E629" i="1"/>
  <c r="E630" i="1" s="1"/>
  <c r="H627" i="1"/>
  <c r="B553" i="1"/>
  <c r="Q554" i="1"/>
  <c r="R554" i="1" s="1"/>
  <c r="G628" i="1"/>
  <c r="F628" i="1"/>
  <c r="A629" i="1"/>
  <c r="D629" i="1"/>
  <c r="C629" i="1"/>
  <c r="U628" i="1"/>
  <c r="N628" i="1"/>
  <c r="O628" i="1"/>
  <c r="P627" i="1"/>
  <c r="I556" i="1"/>
  <c r="J555" i="1"/>
  <c r="K555" i="1" s="1"/>
  <c r="L629" i="1" l="1"/>
  <c r="M629" i="1"/>
  <c r="H628" i="1"/>
  <c r="B554" i="1"/>
  <c r="P628" i="1"/>
  <c r="O629" i="1"/>
  <c r="J556" i="1"/>
  <c r="K556" i="1" s="1"/>
  <c r="I557" i="1"/>
  <c r="Q555" i="1"/>
  <c r="R555" i="1" s="1"/>
  <c r="U629" i="1"/>
  <c r="N629" i="1"/>
  <c r="C630" i="1"/>
  <c r="D630" i="1"/>
  <c r="G629" i="1"/>
  <c r="F629" i="1"/>
  <c r="A630" i="1"/>
  <c r="M630" i="1" l="1"/>
  <c r="L630" i="1"/>
  <c r="T630" i="1"/>
  <c r="E631" i="1"/>
  <c r="E632" i="1" s="1"/>
  <c r="H629" i="1"/>
  <c r="I558" i="1"/>
  <c r="J557" i="1"/>
  <c r="K557" i="1" s="1"/>
  <c r="Q556" i="1"/>
  <c r="R556" i="1" s="1"/>
  <c r="D631" i="1"/>
  <c r="F630" i="1"/>
  <c r="A631" i="1"/>
  <c r="C631" i="1"/>
  <c r="G630" i="1"/>
  <c r="N630" i="1"/>
  <c r="U630" i="1"/>
  <c r="P629" i="1"/>
  <c r="O630" i="1"/>
  <c r="B555" i="1"/>
  <c r="L631" i="1" l="1"/>
  <c r="M631" i="1"/>
  <c r="N631" i="1" s="1"/>
  <c r="T631" i="1"/>
  <c r="H630" i="1"/>
  <c r="B556" i="1"/>
  <c r="Q557" i="1"/>
  <c r="R557" i="1" s="1"/>
  <c r="O631" i="1"/>
  <c r="P630" i="1"/>
  <c r="G631" i="1"/>
  <c r="F631" i="1"/>
  <c r="A632" i="1"/>
  <c r="D632" i="1"/>
  <c r="C632" i="1"/>
  <c r="U631" i="1"/>
  <c r="J558" i="1"/>
  <c r="K558" i="1" s="1"/>
  <c r="I559" i="1"/>
  <c r="J559" i="1" s="1"/>
  <c r="T632" i="1" l="1"/>
  <c r="M632" i="1"/>
  <c r="L632" i="1"/>
  <c r="E633" i="1"/>
  <c r="E634" i="1" s="1"/>
  <c r="H631" i="1"/>
  <c r="B557" i="1"/>
  <c r="O632" i="1"/>
  <c r="P631" i="1"/>
  <c r="G632" i="1"/>
  <c r="F632" i="1"/>
  <c r="A633" i="1"/>
  <c r="D633" i="1"/>
  <c r="C633" i="1"/>
  <c r="U632" i="1"/>
  <c r="N632" i="1"/>
  <c r="Q558" i="1"/>
  <c r="R558" i="1" s="1"/>
  <c r="I560" i="1"/>
  <c r="K559" i="1"/>
  <c r="L633" i="1" l="1"/>
  <c r="M633" i="1"/>
  <c r="T633" i="1"/>
  <c r="H632" i="1"/>
  <c r="B558" i="1"/>
  <c r="A634" i="1"/>
  <c r="F633" i="1"/>
  <c r="N633" i="1"/>
  <c r="D634" i="1"/>
  <c r="G633" i="1"/>
  <c r="C634" i="1"/>
  <c r="U633" i="1"/>
  <c r="Q559" i="1"/>
  <c r="B559" i="1" s="1"/>
  <c r="N559" i="1"/>
  <c r="J560" i="1"/>
  <c r="K560" i="1" s="1"/>
  <c r="I561" i="1"/>
  <c r="P632" i="1"/>
  <c r="O633" i="1"/>
  <c r="L634" i="1" l="1"/>
  <c r="M634" i="1"/>
  <c r="T634" i="1"/>
  <c r="E635" i="1"/>
  <c r="H633" i="1"/>
  <c r="R559" i="1"/>
  <c r="O634" i="1"/>
  <c r="P633" i="1"/>
  <c r="J561" i="1"/>
  <c r="K561" i="1" s="1"/>
  <c r="I562" i="1"/>
  <c r="Q560" i="1"/>
  <c r="R560" i="1" s="1"/>
  <c r="N634" i="1"/>
  <c r="C635" i="1"/>
  <c r="D635" i="1"/>
  <c r="G634" i="1"/>
  <c r="A635" i="1"/>
  <c r="F634" i="1"/>
  <c r="U634" i="1"/>
  <c r="U559" i="1"/>
  <c r="L635" i="1" l="1"/>
  <c r="M635" i="1"/>
  <c r="N635" i="1" s="1"/>
  <c r="E636" i="1"/>
  <c r="T635" i="1"/>
  <c r="H634" i="1"/>
  <c r="B560" i="1"/>
  <c r="C636" i="1"/>
  <c r="U635" i="1"/>
  <c r="G635" i="1"/>
  <c r="F635" i="1"/>
  <c r="A636" i="1"/>
  <c r="D636" i="1"/>
  <c r="Q561" i="1"/>
  <c r="R561" i="1" s="1"/>
  <c r="J562" i="1"/>
  <c r="K562" i="1" s="1"/>
  <c r="I563" i="1"/>
  <c r="O635" i="1"/>
  <c r="P634" i="1"/>
  <c r="L636" i="1" l="1"/>
  <c r="M636" i="1"/>
  <c r="T636" i="1"/>
  <c r="T637" i="1" s="1"/>
  <c r="E637" i="1"/>
  <c r="E638" i="1" s="1"/>
  <c r="H635" i="1"/>
  <c r="I564" i="1"/>
  <c r="J563" i="1"/>
  <c r="K563" i="1" s="1"/>
  <c r="F636" i="1"/>
  <c r="A637" i="1"/>
  <c r="N636" i="1"/>
  <c r="D637" i="1"/>
  <c r="G636" i="1"/>
  <c r="C637" i="1"/>
  <c r="U636" i="1"/>
  <c r="B561" i="1"/>
  <c r="Q562" i="1"/>
  <c r="R562" i="1" s="1"/>
  <c r="O636" i="1"/>
  <c r="P635" i="1"/>
  <c r="L637" i="1" l="1"/>
  <c r="M637" i="1"/>
  <c r="N637" i="1" s="1"/>
  <c r="H636" i="1"/>
  <c r="B562" i="1"/>
  <c r="A638" i="1"/>
  <c r="U637" i="1"/>
  <c r="C638" i="1"/>
  <c r="G637" i="1"/>
  <c r="F637" i="1"/>
  <c r="D638" i="1"/>
  <c r="Q563" i="1"/>
  <c r="R563" i="1" s="1"/>
  <c r="O637" i="1"/>
  <c r="P636" i="1"/>
  <c r="I565" i="1"/>
  <c r="J564" i="1"/>
  <c r="K564" i="1" s="1"/>
  <c r="L638" i="1" l="1"/>
  <c r="M638" i="1"/>
  <c r="E639" i="1"/>
  <c r="T638" i="1"/>
  <c r="H637" i="1"/>
  <c r="B563" i="1"/>
  <c r="I566" i="1"/>
  <c r="J565" i="1"/>
  <c r="K565" i="1" s="1"/>
  <c r="Q565" i="1" s="1"/>
  <c r="C639" i="1"/>
  <c r="U638" i="1"/>
  <c r="N638" i="1"/>
  <c r="G638" i="1"/>
  <c r="F638" i="1"/>
  <c r="A639" i="1"/>
  <c r="D639" i="1"/>
  <c r="Q564" i="1"/>
  <c r="R564" i="1" s="1"/>
  <c r="P637" i="1"/>
  <c r="O638" i="1"/>
  <c r="T639" i="1" l="1"/>
  <c r="L639" i="1"/>
  <c r="M639" i="1"/>
  <c r="E640" i="1"/>
  <c r="H638" i="1"/>
  <c r="D640" i="1"/>
  <c r="G639" i="1"/>
  <c r="A640" i="1"/>
  <c r="F639" i="1"/>
  <c r="U639" i="1"/>
  <c r="N639" i="1"/>
  <c r="C640" i="1"/>
  <c r="B565" i="1"/>
  <c r="R565" i="1"/>
  <c r="O639" i="1"/>
  <c r="P638" i="1"/>
  <c r="I567" i="1"/>
  <c r="J566" i="1"/>
  <c r="K566" i="1" s="1"/>
  <c r="Q566" i="1" s="1"/>
  <c r="B564" i="1"/>
  <c r="E641" i="1" l="1"/>
  <c r="M640" i="1"/>
  <c r="L640" i="1"/>
  <c r="T640" i="1"/>
  <c r="H639" i="1"/>
  <c r="I568" i="1"/>
  <c r="J567" i="1"/>
  <c r="K567" i="1" s="1"/>
  <c r="O640" i="1"/>
  <c r="P639" i="1"/>
  <c r="C641" i="1"/>
  <c r="F640" i="1"/>
  <c r="N640" i="1"/>
  <c r="G640" i="1"/>
  <c r="D641" i="1"/>
  <c r="A641" i="1"/>
  <c r="U640" i="1"/>
  <c r="B566" i="1"/>
  <c r="R566" i="1"/>
  <c r="L641" i="1" l="1"/>
  <c r="M641" i="1"/>
  <c r="T641" i="1"/>
  <c r="E642" i="1"/>
  <c r="E643" i="1" s="1"/>
  <c r="H640" i="1"/>
  <c r="C642" i="1"/>
  <c r="N641" i="1"/>
  <c r="G641" i="1"/>
  <c r="F641" i="1"/>
  <c r="D642" i="1"/>
  <c r="A642" i="1"/>
  <c r="U641" i="1"/>
  <c r="O641" i="1"/>
  <c r="P640" i="1"/>
  <c r="Q567" i="1"/>
  <c r="R567" i="1" s="1"/>
  <c r="J568" i="1"/>
  <c r="K568" i="1" s="1"/>
  <c r="I569" i="1"/>
  <c r="L642" i="1" l="1"/>
  <c r="U642" i="1" s="1"/>
  <c r="M642" i="1"/>
  <c r="T642" i="1"/>
  <c r="H641" i="1"/>
  <c r="O642" i="1"/>
  <c r="P641" i="1"/>
  <c r="I570" i="1"/>
  <c r="J569" i="1"/>
  <c r="K569" i="1" s="1"/>
  <c r="B567" i="1"/>
  <c r="Q568" i="1"/>
  <c r="R568" i="1" s="1"/>
  <c r="G642" i="1"/>
  <c r="F642" i="1"/>
  <c r="A643" i="1"/>
  <c r="D643" i="1"/>
  <c r="C643" i="1"/>
  <c r="N642" i="1"/>
  <c r="L643" i="1" l="1"/>
  <c r="M643" i="1"/>
  <c r="T643" i="1"/>
  <c r="T644" i="1" s="1"/>
  <c r="E644" i="1"/>
  <c r="E645" i="1" s="1"/>
  <c r="H642" i="1"/>
  <c r="Q569" i="1"/>
  <c r="R569" i="1" s="1"/>
  <c r="J570" i="1"/>
  <c r="K570" i="1" s="1"/>
  <c r="I571" i="1"/>
  <c r="A644" i="1"/>
  <c r="C644" i="1"/>
  <c r="G643" i="1"/>
  <c r="N643" i="1"/>
  <c r="U643" i="1"/>
  <c r="D644" i="1"/>
  <c r="F643" i="1"/>
  <c r="B568" i="1"/>
  <c r="P642" i="1"/>
  <c r="O643" i="1"/>
  <c r="L644" i="1" l="1"/>
  <c r="U644" i="1" s="1"/>
  <c r="M644" i="1"/>
  <c r="H643" i="1"/>
  <c r="G644" i="1"/>
  <c r="N644" i="1"/>
  <c r="D645" i="1"/>
  <c r="F644" i="1"/>
  <c r="A645" i="1"/>
  <c r="C645" i="1"/>
  <c r="J571" i="1"/>
  <c r="K571" i="1" s="1"/>
  <c r="I572" i="1"/>
  <c r="Q570" i="1"/>
  <c r="R570" i="1" s="1"/>
  <c r="B569" i="1"/>
  <c r="P643" i="1"/>
  <c r="O644" i="1"/>
  <c r="L645" i="1" l="1"/>
  <c r="M645" i="1"/>
  <c r="N645" i="1" s="1"/>
  <c r="T645" i="1"/>
  <c r="E646" i="1"/>
  <c r="E647" i="1" s="1"/>
  <c r="H644" i="1"/>
  <c r="I573" i="1"/>
  <c r="J572" i="1"/>
  <c r="K572" i="1" s="1"/>
  <c r="Q571" i="1"/>
  <c r="R571" i="1" s="1"/>
  <c r="B570" i="1"/>
  <c r="P644" i="1"/>
  <c r="O645" i="1"/>
  <c r="A646" i="1"/>
  <c r="D646" i="1"/>
  <c r="G645" i="1"/>
  <c r="U645" i="1"/>
  <c r="C646" i="1"/>
  <c r="F645" i="1"/>
  <c r="L646" i="1" l="1"/>
  <c r="M646" i="1"/>
  <c r="N646" i="1" s="1"/>
  <c r="T646" i="1"/>
  <c r="T647" i="1" s="1"/>
  <c r="H645" i="1"/>
  <c r="P645" i="1"/>
  <c r="O646" i="1"/>
  <c r="C647" i="1"/>
  <c r="F646" i="1"/>
  <c r="A647" i="1"/>
  <c r="D647" i="1"/>
  <c r="G646" i="1"/>
  <c r="U646" i="1"/>
  <c r="B571" i="1"/>
  <c r="Q572" i="1"/>
  <c r="R572" i="1" s="1"/>
  <c r="J573" i="1"/>
  <c r="K573" i="1" s="1"/>
  <c r="I574" i="1"/>
  <c r="L647" i="1" l="1"/>
  <c r="M647" i="1"/>
  <c r="E648" i="1"/>
  <c r="H646" i="1"/>
  <c r="N647" i="1"/>
  <c r="F647" i="1"/>
  <c r="A648" i="1"/>
  <c r="D648" i="1"/>
  <c r="G647" i="1"/>
  <c r="U647" i="1"/>
  <c r="C648" i="1"/>
  <c r="J574" i="1"/>
  <c r="K574" i="1" s="1"/>
  <c r="I575" i="1"/>
  <c r="Q573" i="1"/>
  <c r="R573" i="1" s="1"/>
  <c r="P646" i="1"/>
  <c r="O647" i="1"/>
  <c r="B572" i="1"/>
  <c r="M648" i="1" l="1"/>
  <c r="L648" i="1"/>
  <c r="E649" i="1"/>
  <c r="T648" i="1"/>
  <c r="H647" i="1"/>
  <c r="J575" i="1"/>
  <c r="K575" i="1" s="1"/>
  <c r="I576" i="1"/>
  <c r="A649" i="1"/>
  <c r="C649" i="1"/>
  <c r="G648" i="1"/>
  <c r="F648" i="1"/>
  <c r="Q574" i="1"/>
  <c r="R574" i="1" s="1"/>
  <c r="P647" i="1"/>
  <c r="O648" i="1"/>
  <c r="B573" i="1"/>
  <c r="E650" i="1" l="1"/>
  <c r="L649" i="1"/>
  <c r="U649" i="1" s="1"/>
  <c r="M649" i="1"/>
  <c r="N649" i="1" s="1"/>
  <c r="T649" i="1"/>
  <c r="T650" i="1" s="1"/>
  <c r="D649" i="1"/>
  <c r="D650" i="1" s="1"/>
  <c r="H648" i="1"/>
  <c r="B574" i="1"/>
  <c r="G649" i="1"/>
  <c r="F649" i="1"/>
  <c r="A650" i="1"/>
  <c r="C650" i="1"/>
  <c r="I577" i="1"/>
  <c r="J576" i="1"/>
  <c r="K576" i="1" s="1"/>
  <c r="O649" i="1"/>
  <c r="P648" i="1"/>
  <c r="Q575" i="1"/>
  <c r="R575" i="1" s="1"/>
  <c r="L650" i="1" l="1"/>
  <c r="M650" i="1"/>
  <c r="N650" i="1" s="1"/>
  <c r="E651" i="1"/>
  <c r="B575" i="1"/>
  <c r="H649" i="1"/>
  <c r="J577" i="1"/>
  <c r="K577" i="1" s="1"/>
  <c r="I578" i="1"/>
  <c r="Q576" i="1"/>
  <c r="R576" i="1" s="1"/>
  <c r="D651" i="1"/>
  <c r="U650" i="1"/>
  <c r="A651" i="1"/>
  <c r="G650" i="1"/>
  <c r="C651" i="1"/>
  <c r="F650" i="1"/>
  <c r="P649" i="1"/>
  <c r="O650" i="1"/>
  <c r="E652" i="1" l="1"/>
  <c r="L651" i="1"/>
  <c r="U651" i="1" s="1"/>
  <c r="M651" i="1"/>
  <c r="T651" i="1"/>
  <c r="T652" i="1" s="1"/>
  <c r="H650" i="1"/>
  <c r="B576" i="1"/>
  <c r="D652" i="1"/>
  <c r="G651" i="1"/>
  <c r="F651" i="1"/>
  <c r="A652" i="1"/>
  <c r="C652" i="1"/>
  <c r="N651" i="1"/>
  <c r="O651" i="1"/>
  <c r="P650" i="1"/>
  <c r="I579" i="1"/>
  <c r="J578" i="1"/>
  <c r="K578" i="1" s="1"/>
  <c r="Q577" i="1"/>
  <c r="R577" i="1" s="1"/>
  <c r="L652" i="1" l="1"/>
  <c r="M652" i="1"/>
  <c r="E653" i="1"/>
  <c r="E654" i="1" s="1"/>
  <c r="H651" i="1"/>
  <c r="N652" i="1"/>
  <c r="D653" i="1"/>
  <c r="U652" i="1"/>
  <c r="G652" i="1"/>
  <c r="F652" i="1"/>
  <c r="A653" i="1"/>
  <c r="C653" i="1"/>
  <c r="Q578" i="1"/>
  <c r="R578" i="1" s="1"/>
  <c r="J579" i="1"/>
  <c r="K579" i="1" s="1"/>
  <c r="Q579" i="1" s="1"/>
  <c r="I580" i="1"/>
  <c r="O652" i="1"/>
  <c r="P651" i="1"/>
  <c r="B577" i="1"/>
  <c r="L653" i="1" l="1"/>
  <c r="M653" i="1"/>
  <c r="T653" i="1"/>
  <c r="T654" i="1" s="1"/>
  <c r="H652" i="1"/>
  <c r="B578" i="1"/>
  <c r="C654" i="1"/>
  <c r="D654" i="1"/>
  <c r="G653" i="1"/>
  <c r="F653" i="1"/>
  <c r="A654" i="1"/>
  <c r="U653" i="1"/>
  <c r="N653" i="1"/>
  <c r="O653" i="1"/>
  <c r="P652" i="1"/>
  <c r="J580" i="1"/>
  <c r="K580" i="1" s="1"/>
  <c r="I581" i="1"/>
  <c r="B579" i="1"/>
  <c r="R579" i="1"/>
  <c r="L654" i="1" l="1"/>
  <c r="M654" i="1"/>
  <c r="N654" i="1" s="1"/>
  <c r="E655" i="1"/>
  <c r="H653" i="1"/>
  <c r="A655" i="1"/>
  <c r="U654" i="1"/>
  <c r="C655" i="1"/>
  <c r="G654" i="1"/>
  <c r="F654" i="1"/>
  <c r="D655" i="1"/>
  <c r="I582" i="1"/>
  <c r="J581" i="1"/>
  <c r="K581" i="1" s="1"/>
  <c r="Q580" i="1"/>
  <c r="R580" i="1" s="1"/>
  <c r="O654" i="1"/>
  <c r="P653" i="1"/>
  <c r="L655" i="1" l="1"/>
  <c r="M655" i="1"/>
  <c r="E656" i="1"/>
  <c r="T655" i="1"/>
  <c r="H654" i="1"/>
  <c r="B580" i="1"/>
  <c r="Q581" i="1"/>
  <c r="R581" i="1" s="1"/>
  <c r="I583" i="1"/>
  <c r="J582" i="1"/>
  <c r="K582" i="1" s="1"/>
  <c r="C656" i="1"/>
  <c r="N655" i="1"/>
  <c r="G655" i="1"/>
  <c r="F655" i="1"/>
  <c r="D656" i="1"/>
  <c r="A656" i="1"/>
  <c r="U655" i="1"/>
  <c r="P654" i="1"/>
  <c r="O655" i="1"/>
  <c r="M656" i="1" l="1"/>
  <c r="L656" i="1"/>
  <c r="T656" i="1"/>
  <c r="E657" i="1"/>
  <c r="H655" i="1"/>
  <c r="G656" i="1"/>
  <c r="F656" i="1"/>
  <c r="A657" i="1"/>
  <c r="C657" i="1"/>
  <c r="N656" i="1"/>
  <c r="D657" i="1"/>
  <c r="U656" i="1"/>
  <c r="Q582" i="1"/>
  <c r="R582" i="1" s="1"/>
  <c r="I584" i="1"/>
  <c r="J583" i="1"/>
  <c r="K583" i="1" s="1"/>
  <c r="O656" i="1"/>
  <c r="P655" i="1"/>
  <c r="B581" i="1"/>
  <c r="L657" i="1" l="1"/>
  <c r="M657" i="1"/>
  <c r="T657" i="1"/>
  <c r="T658" i="1" s="1"/>
  <c r="E658" i="1"/>
  <c r="E659" i="1" s="1"/>
  <c r="H656" i="1"/>
  <c r="Q583" i="1"/>
  <c r="R583" i="1" s="1"/>
  <c r="I585" i="1"/>
  <c r="J584" i="1"/>
  <c r="K584" i="1" s="1"/>
  <c r="B582" i="1"/>
  <c r="A658" i="1"/>
  <c r="U657" i="1"/>
  <c r="C658" i="1"/>
  <c r="N657" i="1"/>
  <c r="G657" i="1"/>
  <c r="F657" i="1"/>
  <c r="D658" i="1"/>
  <c r="P656" i="1"/>
  <c r="O657" i="1"/>
  <c r="M658" i="1" l="1"/>
  <c r="L658" i="1"/>
  <c r="U658" i="1" s="1"/>
  <c r="H657" i="1"/>
  <c r="B583" i="1"/>
  <c r="Q584" i="1"/>
  <c r="R584" i="1" s="1"/>
  <c r="I586" i="1"/>
  <c r="J585" i="1"/>
  <c r="K585" i="1" s="1"/>
  <c r="G658" i="1"/>
  <c r="N658" i="1"/>
  <c r="D659" i="1"/>
  <c r="F658" i="1"/>
  <c r="A659" i="1"/>
  <c r="C659" i="1"/>
  <c r="O658" i="1"/>
  <c r="P657" i="1"/>
  <c r="M659" i="1" l="1"/>
  <c r="L659" i="1"/>
  <c r="T659" i="1"/>
  <c r="E660" i="1"/>
  <c r="H658" i="1"/>
  <c r="B584" i="1"/>
  <c r="D660" i="1"/>
  <c r="A660" i="1"/>
  <c r="C660" i="1"/>
  <c r="F659" i="1"/>
  <c r="G659" i="1"/>
  <c r="N659" i="1"/>
  <c r="U659" i="1"/>
  <c r="O659" i="1"/>
  <c r="P658" i="1"/>
  <c r="Q585" i="1"/>
  <c r="R585" i="1" s="1"/>
  <c r="J586" i="1"/>
  <c r="K586" i="1" s="1"/>
  <c r="I587" i="1"/>
  <c r="J587" i="1" s="1"/>
  <c r="E661" i="1" l="1"/>
  <c r="L660" i="1"/>
  <c r="U660" i="1" s="1"/>
  <c r="M660" i="1"/>
  <c r="N660" i="1" s="1"/>
  <c r="T660" i="1"/>
  <c r="H659" i="1"/>
  <c r="B585" i="1"/>
  <c r="P659" i="1"/>
  <c r="O660" i="1"/>
  <c r="C661" i="1"/>
  <c r="D661" i="1"/>
  <c r="G660" i="1"/>
  <c r="A661" i="1"/>
  <c r="F660" i="1"/>
  <c r="I588" i="1"/>
  <c r="K587" i="1"/>
  <c r="Q586" i="1"/>
  <c r="R586" i="1" s="1"/>
  <c r="L661" i="1" l="1"/>
  <c r="M661" i="1"/>
  <c r="T661" i="1"/>
  <c r="E662" i="1"/>
  <c r="H660" i="1"/>
  <c r="J588" i="1"/>
  <c r="K588" i="1" s="1"/>
  <c r="Q588" i="1" s="1"/>
  <c r="I589" i="1"/>
  <c r="O661" i="1"/>
  <c r="P660" i="1"/>
  <c r="B586" i="1"/>
  <c r="C662" i="1"/>
  <c r="A662" i="1"/>
  <c r="N661" i="1"/>
  <c r="D662" i="1"/>
  <c r="G661" i="1"/>
  <c r="F661" i="1"/>
  <c r="U661" i="1"/>
  <c r="Q587" i="1"/>
  <c r="B587" i="1" s="1"/>
  <c r="W587" i="1"/>
  <c r="N587" i="1"/>
  <c r="L662" i="1" l="1"/>
  <c r="M662" i="1"/>
  <c r="E663" i="1"/>
  <c r="T662" i="1"/>
  <c r="H661" i="1"/>
  <c r="R587" i="1"/>
  <c r="U587" i="1"/>
  <c r="O662" i="1"/>
  <c r="P661" i="1"/>
  <c r="I590" i="1"/>
  <c r="J589" i="1"/>
  <c r="K589" i="1" s="1"/>
  <c r="C663" i="1"/>
  <c r="A663" i="1"/>
  <c r="U662" i="1"/>
  <c r="N662" i="1"/>
  <c r="D663" i="1"/>
  <c r="G662" i="1"/>
  <c r="F662" i="1"/>
  <c r="B588" i="1"/>
  <c r="R588" i="1"/>
  <c r="L663" i="1" l="1"/>
  <c r="M663" i="1"/>
  <c r="T663" i="1"/>
  <c r="E664" i="1"/>
  <c r="H662" i="1"/>
  <c r="J590" i="1"/>
  <c r="K590" i="1" s="1"/>
  <c r="I591" i="1"/>
  <c r="P662" i="1"/>
  <c r="O663" i="1"/>
  <c r="Q589" i="1"/>
  <c r="R589" i="1" s="1"/>
  <c r="N663" i="1"/>
  <c r="C664" i="1"/>
  <c r="A664" i="1"/>
  <c r="G663" i="1"/>
  <c r="D664" i="1"/>
  <c r="U663" i="1"/>
  <c r="F663" i="1"/>
  <c r="T664" i="1" l="1"/>
  <c r="L664" i="1"/>
  <c r="M664" i="1"/>
  <c r="N664" i="1" s="1"/>
  <c r="E665" i="1"/>
  <c r="E666" i="1" s="1"/>
  <c r="H663" i="1"/>
  <c r="B589" i="1"/>
  <c r="O664" i="1"/>
  <c r="P663" i="1"/>
  <c r="G664" i="1"/>
  <c r="A665" i="1"/>
  <c r="D665" i="1"/>
  <c r="C665" i="1"/>
  <c r="F664" i="1"/>
  <c r="U664" i="1"/>
  <c r="I592" i="1"/>
  <c r="J591" i="1"/>
  <c r="K591" i="1" s="1"/>
  <c r="Q591" i="1" s="1"/>
  <c r="Q590" i="1"/>
  <c r="R590" i="1" s="1"/>
  <c r="L665" i="1" l="1"/>
  <c r="M665" i="1"/>
  <c r="N665" i="1" s="1"/>
  <c r="T665" i="1"/>
  <c r="H664" i="1"/>
  <c r="B590" i="1"/>
  <c r="J592" i="1"/>
  <c r="K592" i="1" s="1"/>
  <c r="I593" i="1"/>
  <c r="P664" i="1"/>
  <c r="O665" i="1"/>
  <c r="B591" i="1"/>
  <c r="R591" i="1"/>
  <c r="F665" i="1"/>
  <c r="A666" i="1"/>
  <c r="C666" i="1"/>
  <c r="D666" i="1"/>
  <c r="G665" i="1"/>
  <c r="U665" i="1"/>
  <c r="L666" i="1" l="1"/>
  <c r="M666" i="1"/>
  <c r="T666" i="1"/>
  <c r="E667" i="1"/>
  <c r="E668" i="1" s="1"/>
  <c r="H665" i="1"/>
  <c r="P665" i="1"/>
  <c r="O666" i="1"/>
  <c r="I594" i="1"/>
  <c r="J593" i="1"/>
  <c r="K593" i="1" s="1"/>
  <c r="Q592" i="1"/>
  <c r="R592" i="1" s="1"/>
  <c r="N666" i="1"/>
  <c r="A667" i="1"/>
  <c r="C667" i="1"/>
  <c r="D667" i="1"/>
  <c r="G666" i="1"/>
  <c r="U666" i="1"/>
  <c r="F666" i="1"/>
  <c r="L667" i="1" l="1"/>
  <c r="M667" i="1"/>
  <c r="N667" i="1" s="1"/>
  <c r="T667" i="1"/>
  <c r="H666" i="1"/>
  <c r="B592" i="1"/>
  <c r="Q593" i="1"/>
  <c r="R593" i="1" s="1"/>
  <c r="J594" i="1"/>
  <c r="K594" i="1" s="1"/>
  <c r="I595" i="1"/>
  <c r="U667" i="1"/>
  <c r="G667" i="1"/>
  <c r="D668" i="1"/>
  <c r="F667" i="1"/>
  <c r="A668" i="1"/>
  <c r="C668" i="1"/>
  <c r="P666" i="1"/>
  <c r="O667" i="1"/>
  <c r="L668" i="1" l="1"/>
  <c r="M668" i="1"/>
  <c r="T668" i="1"/>
  <c r="E669" i="1"/>
  <c r="E670" i="1" s="1"/>
  <c r="H667" i="1"/>
  <c r="I596" i="1"/>
  <c r="J595" i="1"/>
  <c r="K595" i="1" s="1"/>
  <c r="Q594" i="1"/>
  <c r="R594" i="1" s="1"/>
  <c r="U668" i="1"/>
  <c r="F668" i="1"/>
  <c r="N668" i="1"/>
  <c r="A669" i="1"/>
  <c r="C669" i="1"/>
  <c r="D669" i="1"/>
  <c r="G668" i="1"/>
  <c r="B593" i="1"/>
  <c r="O668" i="1"/>
  <c r="P667" i="1"/>
  <c r="L669" i="1" l="1"/>
  <c r="M669" i="1"/>
  <c r="T669" i="1"/>
  <c r="T670" i="1" s="1"/>
  <c r="H668" i="1"/>
  <c r="B594" i="1"/>
  <c r="Q595" i="1"/>
  <c r="R595" i="1" s="1"/>
  <c r="P668" i="1"/>
  <c r="O669" i="1"/>
  <c r="A670" i="1"/>
  <c r="C670" i="1"/>
  <c r="N669" i="1"/>
  <c r="U669" i="1"/>
  <c r="G669" i="1"/>
  <c r="F669" i="1"/>
  <c r="D670" i="1"/>
  <c r="I597" i="1"/>
  <c r="J596" i="1"/>
  <c r="K596" i="1" s="1"/>
  <c r="L670" i="1" l="1"/>
  <c r="M670" i="1"/>
  <c r="N670" i="1" s="1"/>
  <c r="E671" i="1"/>
  <c r="E672" i="1" s="1"/>
  <c r="H669" i="1"/>
  <c r="B595" i="1"/>
  <c r="Q596" i="1"/>
  <c r="R596" i="1" s="1"/>
  <c r="I598" i="1"/>
  <c r="J597" i="1"/>
  <c r="K597" i="1" s="1"/>
  <c r="A671" i="1"/>
  <c r="C671" i="1"/>
  <c r="D671" i="1"/>
  <c r="G670" i="1"/>
  <c r="U670" i="1"/>
  <c r="F670" i="1"/>
  <c r="O670" i="1"/>
  <c r="P669" i="1"/>
  <c r="L671" i="1" l="1"/>
  <c r="M671" i="1"/>
  <c r="N671" i="1" s="1"/>
  <c r="T671" i="1"/>
  <c r="H670" i="1"/>
  <c r="J598" i="1"/>
  <c r="K598" i="1" s="1"/>
  <c r="I599" i="1"/>
  <c r="B596" i="1"/>
  <c r="Q597" i="1"/>
  <c r="R597" i="1" s="1"/>
  <c r="P670" i="1"/>
  <c r="O671" i="1"/>
  <c r="U671" i="1"/>
  <c r="G671" i="1"/>
  <c r="D672" i="1"/>
  <c r="A672" i="1"/>
  <c r="C672" i="1"/>
  <c r="F671" i="1"/>
  <c r="T672" i="1" l="1"/>
  <c r="M672" i="1"/>
  <c r="L672" i="1"/>
  <c r="E673" i="1"/>
  <c r="E674" i="1" s="1"/>
  <c r="H671" i="1"/>
  <c r="O672" i="1"/>
  <c r="P671" i="1"/>
  <c r="U672" i="1"/>
  <c r="D673" i="1"/>
  <c r="A673" i="1"/>
  <c r="G672" i="1"/>
  <c r="C673" i="1"/>
  <c r="F672" i="1"/>
  <c r="N672" i="1"/>
  <c r="B597" i="1"/>
  <c r="J599" i="1"/>
  <c r="K599" i="1" s="1"/>
  <c r="I600" i="1"/>
  <c r="Q598" i="1"/>
  <c r="R598" i="1" s="1"/>
  <c r="L673" i="1" l="1"/>
  <c r="M673" i="1"/>
  <c r="T673" i="1"/>
  <c r="H672" i="1"/>
  <c r="B598" i="1"/>
  <c r="F673" i="1"/>
  <c r="A674" i="1"/>
  <c r="C674" i="1"/>
  <c r="D674" i="1"/>
  <c r="N673" i="1"/>
  <c r="G673" i="1"/>
  <c r="U673" i="1"/>
  <c r="Q599" i="1"/>
  <c r="R599" i="1" s="1"/>
  <c r="J600" i="1"/>
  <c r="K600" i="1" s="1"/>
  <c r="Q600" i="1" s="1"/>
  <c r="I601" i="1"/>
  <c r="O673" i="1"/>
  <c r="P672" i="1"/>
  <c r="T674" i="1" l="1"/>
  <c r="M674" i="1"/>
  <c r="L674" i="1"/>
  <c r="U674" i="1" s="1"/>
  <c r="E675" i="1"/>
  <c r="E676" i="1" s="1"/>
  <c r="H673" i="1"/>
  <c r="B599" i="1"/>
  <c r="D675" i="1"/>
  <c r="F674" i="1"/>
  <c r="G674" i="1"/>
  <c r="A675" i="1"/>
  <c r="C675" i="1"/>
  <c r="N674" i="1"/>
  <c r="O674" i="1"/>
  <c r="P673" i="1"/>
  <c r="I602" i="1"/>
  <c r="J601" i="1"/>
  <c r="K601" i="1" s="1"/>
  <c r="B600" i="1"/>
  <c r="R600" i="1"/>
  <c r="L675" i="1" l="1"/>
  <c r="M675" i="1"/>
  <c r="T675" i="1"/>
  <c r="H674" i="1"/>
  <c r="I603" i="1"/>
  <c r="J602" i="1"/>
  <c r="K602" i="1" s="1"/>
  <c r="D676" i="1"/>
  <c r="G675" i="1"/>
  <c r="U675" i="1"/>
  <c r="F675" i="1"/>
  <c r="N675" i="1"/>
  <c r="C676" i="1"/>
  <c r="A676" i="1"/>
  <c r="P674" i="1"/>
  <c r="O675" i="1"/>
  <c r="Q601" i="1"/>
  <c r="R601" i="1" s="1"/>
  <c r="L676" i="1" l="1"/>
  <c r="M676" i="1"/>
  <c r="T676" i="1"/>
  <c r="E677" i="1"/>
  <c r="H675" i="1"/>
  <c r="B601" i="1"/>
  <c r="O676" i="1"/>
  <c r="P675" i="1"/>
  <c r="Q602" i="1"/>
  <c r="R602" i="1" s="1"/>
  <c r="G676" i="1"/>
  <c r="U676" i="1"/>
  <c r="F676" i="1"/>
  <c r="A677" i="1"/>
  <c r="C677" i="1"/>
  <c r="N676" i="1"/>
  <c r="D677" i="1"/>
  <c r="I604" i="1"/>
  <c r="J603" i="1"/>
  <c r="K603" i="1" s="1"/>
  <c r="L677" i="1" l="1"/>
  <c r="M677" i="1"/>
  <c r="N677" i="1" s="1"/>
  <c r="E678" i="1"/>
  <c r="T677" i="1"/>
  <c r="T678" i="1" s="1"/>
  <c r="H676" i="1"/>
  <c r="B602" i="1"/>
  <c r="U677" i="1"/>
  <c r="F677" i="1"/>
  <c r="C678" i="1"/>
  <c r="A678" i="1"/>
  <c r="D678" i="1"/>
  <c r="G677" i="1"/>
  <c r="Q603" i="1"/>
  <c r="R603" i="1" s="1"/>
  <c r="J604" i="1"/>
  <c r="K604" i="1" s="1"/>
  <c r="I605" i="1"/>
  <c r="P676" i="1"/>
  <c r="O677" i="1"/>
  <c r="M678" i="1" l="1"/>
  <c r="N678" i="1" s="1"/>
  <c r="L678" i="1"/>
  <c r="E679" i="1"/>
  <c r="H677" i="1"/>
  <c r="B603" i="1"/>
  <c r="D679" i="1"/>
  <c r="G678" i="1"/>
  <c r="U678" i="1"/>
  <c r="A679" i="1"/>
  <c r="C679" i="1"/>
  <c r="F678" i="1"/>
  <c r="Q604" i="1"/>
  <c r="R604" i="1" s="1"/>
  <c r="O678" i="1"/>
  <c r="P677" i="1"/>
  <c r="J605" i="1"/>
  <c r="K605" i="1" s="1"/>
  <c r="I606" i="1"/>
  <c r="L679" i="1" l="1"/>
  <c r="M679" i="1"/>
  <c r="E680" i="1"/>
  <c r="T679" i="1"/>
  <c r="H678" i="1"/>
  <c r="F679" i="1"/>
  <c r="A680" i="1"/>
  <c r="C680" i="1"/>
  <c r="G679" i="1"/>
  <c r="O679" i="1"/>
  <c r="P678" i="1"/>
  <c r="B604" i="1"/>
  <c r="J606" i="1"/>
  <c r="K606" i="1" s="1"/>
  <c r="I607" i="1"/>
  <c r="Q605" i="1"/>
  <c r="R605" i="1" s="1"/>
  <c r="T680" i="1" l="1"/>
  <c r="L680" i="1"/>
  <c r="M680" i="1"/>
  <c r="N680" i="1" s="1"/>
  <c r="E681" i="1"/>
  <c r="D680" i="1"/>
  <c r="D681" i="1" s="1"/>
  <c r="H679" i="1"/>
  <c r="B605" i="1"/>
  <c r="I608" i="1"/>
  <c r="J607" i="1"/>
  <c r="K607" i="1" s="1"/>
  <c r="Q606" i="1"/>
  <c r="R606" i="1" s="1"/>
  <c r="P679" i="1"/>
  <c r="O680" i="1"/>
  <c r="C681" i="1"/>
  <c r="F680" i="1"/>
  <c r="G680" i="1"/>
  <c r="U680" i="1"/>
  <c r="A681" i="1"/>
  <c r="E682" i="1" l="1"/>
  <c r="L681" i="1"/>
  <c r="U681" i="1" s="1"/>
  <c r="M681" i="1"/>
  <c r="N681" i="1" s="1"/>
  <c r="T681" i="1"/>
  <c r="H680" i="1"/>
  <c r="B606" i="1"/>
  <c r="F681" i="1"/>
  <c r="A682" i="1"/>
  <c r="C682" i="1"/>
  <c r="D682" i="1"/>
  <c r="G681" i="1"/>
  <c r="P680" i="1"/>
  <c r="O681" i="1"/>
  <c r="Q607" i="1"/>
  <c r="R607" i="1" s="1"/>
  <c r="J608" i="1"/>
  <c r="K608" i="1" s="1"/>
  <c r="I609" i="1"/>
  <c r="T682" i="1" l="1"/>
  <c r="M682" i="1"/>
  <c r="L682" i="1"/>
  <c r="E683" i="1"/>
  <c r="H681" i="1"/>
  <c r="O682" i="1"/>
  <c r="P681" i="1"/>
  <c r="J609" i="1"/>
  <c r="K609" i="1" s="1"/>
  <c r="I610" i="1"/>
  <c r="Q608" i="1"/>
  <c r="R608" i="1" s="1"/>
  <c r="B607" i="1"/>
  <c r="A683" i="1"/>
  <c r="C683" i="1"/>
  <c r="N682" i="1"/>
  <c r="U682" i="1"/>
  <c r="D683" i="1"/>
  <c r="F682" i="1"/>
  <c r="G682" i="1"/>
  <c r="E684" i="1" l="1"/>
  <c r="L683" i="1"/>
  <c r="M683" i="1"/>
  <c r="T683" i="1"/>
  <c r="T684" i="1" s="1"/>
  <c r="H682" i="1"/>
  <c r="J610" i="1"/>
  <c r="K610" i="1" s="1"/>
  <c r="I611" i="1"/>
  <c r="Q609" i="1"/>
  <c r="R609" i="1" s="1"/>
  <c r="D684" i="1"/>
  <c r="G683" i="1"/>
  <c r="A684" i="1"/>
  <c r="U683" i="1"/>
  <c r="C684" i="1"/>
  <c r="F683" i="1"/>
  <c r="N683" i="1"/>
  <c r="O683" i="1"/>
  <c r="P682" i="1"/>
  <c r="B608" i="1"/>
  <c r="L684" i="1" l="1"/>
  <c r="M684" i="1"/>
  <c r="N684" i="1" s="1"/>
  <c r="E685" i="1"/>
  <c r="H683" i="1"/>
  <c r="B609" i="1"/>
  <c r="J611" i="1"/>
  <c r="K611" i="1" s="1"/>
  <c r="Q611" i="1" s="1"/>
  <c r="I612" i="1"/>
  <c r="A685" i="1"/>
  <c r="C685" i="1"/>
  <c r="D685" i="1"/>
  <c r="G684" i="1"/>
  <c r="U684" i="1"/>
  <c r="F684" i="1"/>
  <c r="Q610" i="1"/>
  <c r="R610" i="1" s="1"/>
  <c r="O684" i="1"/>
  <c r="P683" i="1"/>
  <c r="E686" i="1" l="1"/>
  <c r="L685" i="1"/>
  <c r="U685" i="1" s="1"/>
  <c r="M685" i="1"/>
  <c r="N685" i="1" s="1"/>
  <c r="T685" i="1"/>
  <c r="H684" i="1"/>
  <c r="I613" i="1"/>
  <c r="J612" i="1"/>
  <c r="K612" i="1" s="1"/>
  <c r="B611" i="1"/>
  <c r="R611" i="1"/>
  <c r="P684" i="1"/>
  <c r="O685" i="1"/>
  <c r="B610" i="1"/>
  <c r="D686" i="1"/>
  <c r="F685" i="1"/>
  <c r="A686" i="1"/>
  <c r="C686" i="1"/>
  <c r="G685" i="1"/>
  <c r="T686" i="1" l="1"/>
  <c r="L686" i="1"/>
  <c r="M686" i="1"/>
  <c r="E687" i="1"/>
  <c r="H685" i="1"/>
  <c r="O686" i="1"/>
  <c r="P685" i="1"/>
  <c r="A687" i="1"/>
  <c r="C687" i="1"/>
  <c r="D687" i="1"/>
  <c r="G686" i="1"/>
  <c r="U686" i="1"/>
  <c r="F686" i="1"/>
  <c r="N686" i="1"/>
  <c r="Q612" i="1"/>
  <c r="R612" i="1" s="1"/>
  <c r="I614" i="1"/>
  <c r="J613" i="1"/>
  <c r="K613" i="1" s="1"/>
  <c r="E688" i="1" l="1"/>
  <c r="L687" i="1"/>
  <c r="M687" i="1"/>
  <c r="N687" i="1" s="1"/>
  <c r="T687" i="1"/>
  <c r="H686" i="1"/>
  <c r="B612" i="1"/>
  <c r="C688" i="1"/>
  <c r="F687" i="1"/>
  <c r="D688" i="1"/>
  <c r="G687" i="1"/>
  <c r="U687" i="1"/>
  <c r="A688" i="1"/>
  <c r="Q613" i="1"/>
  <c r="R613" i="1" s="1"/>
  <c r="O687" i="1"/>
  <c r="P686" i="1"/>
  <c r="J614" i="1"/>
  <c r="K614" i="1" s="1"/>
  <c r="I615" i="1"/>
  <c r="L688" i="1" l="1"/>
  <c r="M688" i="1"/>
  <c r="N688" i="1" s="1"/>
  <c r="T688" i="1"/>
  <c r="E689" i="1"/>
  <c r="H687" i="1"/>
  <c r="B613" i="1"/>
  <c r="A689" i="1"/>
  <c r="C689" i="1"/>
  <c r="U688" i="1"/>
  <c r="D689" i="1"/>
  <c r="F688" i="1"/>
  <c r="G688" i="1"/>
  <c r="P687" i="1"/>
  <c r="O688" i="1"/>
  <c r="I616" i="1"/>
  <c r="J615" i="1"/>
  <c r="K615" i="1" s="1"/>
  <c r="Q615" i="1" s="1"/>
  <c r="Q614" i="1"/>
  <c r="R614" i="1" s="1"/>
  <c r="L689" i="1" l="1"/>
  <c r="M689" i="1"/>
  <c r="E690" i="1"/>
  <c r="T689" i="1"/>
  <c r="B614" i="1"/>
  <c r="H688" i="1"/>
  <c r="O689" i="1"/>
  <c r="P688" i="1"/>
  <c r="I617" i="1"/>
  <c r="J616" i="1"/>
  <c r="K616" i="1" s="1"/>
  <c r="F689" i="1"/>
  <c r="N689" i="1"/>
  <c r="U689" i="1"/>
  <c r="G689" i="1"/>
  <c r="D690" i="1"/>
  <c r="A690" i="1"/>
  <c r="C690" i="1"/>
  <c r="B615" i="1"/>
  <c r="R615" i="1"/>
  <c r="L690" i="1" l="1"/>
  <c r="M690" i="1"/>
  <c r="T690" i="1"/>
  <c r="E691" i="1"/>
  <c r="H689" i="1"/>
  <c r="A691" i="1"/>
  <c r="C691" i="1"/>
  <c r="N690" i="1"/>
  <c r="U690" i="1"/>
  <c r="F690" i="1"/>
  <c r="G690" i="1"/>
  <c r="D691" i="1"/>
  <c r="Q616" i="1"/>
  <c r="R616" i="1" s="1"/>
  <c r="I618" i="1"/>
  <c r="J618" i="1" s="1"/>
  <c r="J617" i="1"/>
  <c r="K617" i="1" s="1"/>
  <c r="O690" i="1"/>
  <c r="P689" i="1"/>
  <c r="L691" i="1" l="1"/>
  <c r="M691" i="1"/>
  <c r="N691" i="1" s="1"/>
  <c r="E692" i="1"/>
  <c r="T691" i="1"/>
  <c r="H690" i="1"/>
  <c r="B616" i="1"/>
  <c r="K618" i="1"/>
  <c r="I619" i="1"/>
  <c r="Q617" i="1"/>
  <c r="R617" i="1" s="1"/>
  <c r="O691" i="1"/>
  <c r="P690" i="1"/>
  <c r="A692" i="1"/>
  <c r="U691" i="1"/>
  <c r="G691" i="1"/>
  <c r="F691" i="1"/>
  <c r="C692" i="1"/>
  <c r="D692" i="1"/>
  <c r="L692" i="1" l="1"/>
  <c r="M692" i="1"/>
  <c r="E693" i="1"/>
  <c r="E694" i="1" s="1"/>
  <c r="T692" i="1"/>
  <c r="T693" i="1" s="1"/>
  <c r="H691" i="1"/>
  <c r="O692" i="1"/>
  <c r="P691" i="1"/>
  <c r="B617" i="1"/>
  <c r="A693" i="1"/>
  <c r="C693" i="1"/>
  <c r="N692" i="1"/>
  <c r="D693" i="1"/>
  <c r="U692" i="1"/>
  <c r="G692" i="1"/>
  <c r="F692" i="1"/>
  <c r="J619" i="1"/>
  <c r="K619" i="1" s="1"/>
  <c r="I620" i="1"/>
  <c r="Q618" i="1"/>
  <c r="B618" i="1" s="1"/>
  <c r="N618" i="1"/>
  <c r="L693" i="1" l="1"/>
  <c r="M693" i="1"/>
  <c r="H692" i="1"/>
  <c r="R618" i="1"/>
  <c r="U618" i="1"/>
  <c r="Q619" i="1"/>
  <c r="R619" i="1" s="1"/>
  <c r="A694" i="1"/>
  <c r="E695" i="1" s="1"/>
  <c r="U693" i="1"/>
  <c r="D694" i="1"/>
  <c r="F693" i="1"/>
  <c r="C694" i="1"/>
  <c r="N693" i="1"/>
  <c r="G693" i="1"/>
  <c r="P692" i="1"/>
  <c r="O693" i="1"/>
  <c r="I621" i="1"/>
  <c r="J620" i="1"/>
  <c r="K620" i="1" s="1"/>
  <c r="M694" i="1" l="1"/>
  <c r="L694" i="1"/>
  <c r="U694" i="1" s="1"/>
  <c r="T694" i="1"/>
  <c r="T695" i="1" s="1"/>
  <c r="H693" i="1"/>
  <c r="B619" i="1"/>
  <c r="N694" i="1"/>
  <c r="D695" i="1"/>
  <c r="G694" i="1"/>
  <c r="A695" i="1"/>
  <c r="C695" i="1"/>
  <c r="F694" i="1"/>
  <c r="I622" i="1"/>
  <c r="J621" i="1"/>
  <c r="K621" i="1" s="1"/>
  <c r="P693" i="1"/>
  <c r="O694" i="1"/>
  <c r="Q620" i="1"/>
  <c r="R620" i="1" s="1"/>
  <c r="L695" i="1" l="1"/>
  <c r="M695" i="1"/>
  <c r="N695" i="1" s="1"/>
  <c r="E696" i="1"/>
  <c r="H694" i="1"/>
  <c r="A696" i="1"/>
  <c r="U695" i="1"/>
  <c r="F695" i="1"/>
  <c r="C696" i="1"/>
  <c r="D696" i="1"/>
  <c r="G695" i="1"/>
  <c r="J622" i="1"/>
  <c r="K622" i="1" s="1"/>
  <c r="I623" i="1"/>
  <c r="B620" i="1"/>
  <c r="Q621" i="1"/>
  <c r="R621" i="1" s="1"/>
  <c r="O695" i="1"/>
  <c r="P694" i="1"/>
  <c r="M696" i="1" l="1"/>
  <c r="L696" i="1"/>
  <c r="E697" i="1"/>
  <c r="T696" i="1"/>
  <c r="H695" i="1"/>
  <c r="B621" i="1"/>
  <c r="I624" i="1"/>
  <c r="J623" i="1"/>
  <c r="K623" i="1" s="1"/>
  <c r="Q622" i="1"/>
  <c r="R622" i="1" s="1"/>
  <c r="O696" i="1"/>
  <c r="P695" i="1"/>
  <c r="U696" i="1"/>
  <c r="C697" i="1"/>
  <c r="F696" i="1"/>
  <c r="A697" i="1"/>
  <c r="N696" i="1"/>
  <c r="D697" i="1"/>
  <c r="G696" i="1"/>
  <c r="T697" i="1" l="1"/>
  <c r="E698" i="1"/>
  <c r="L697" i="1"/>
  <c r="M697" i="1"/>
  <c r="N697" i="1" s="1"/>
  <c r="H696" i="1"/>
  <c r="Q623" i="1"/>
  <c r="R623" i="1" s="1"/>
  <c r="I625" i="1"/>
  <c r="J624" i="1"/>
  <c r="K624" i="1" s="1"/>
  <c r="B622" i="1"/>
  <c r="F697" i="1"/>
  <c r="D698" i="1"/>
  <c r="G697" i="1"/>
  <c r="U697" i="1"/>
  <c r="A698" i="1"/>
  <c r="E699" i="1" s="1"/>
  <c r="C698" i="1"/>
  <c r="O697" i="1"/>
  <c r="P696" i="1"/>
  <c r="M698" i="1" l="1"/>
  <c r="L698" i="1"/>
  <c r="T698" i="1"/>
  <c r="T699" i="1" s="1"/>
  <c r="H697" i="1"/>
  <c r="B623" i="1"/>
  <c r="I626" i="1"/>
  <c r="J625" i="1"/>
  <c r="K625" i="1" s="1"/>
  <c r="G698" i="1"/>
  <c r="A699" i="1"/>
  <c r="U698" i="1"/>
  <c r="F698" i="1"/>
  <c r="C699" i="1"/>
  <c r="N698" i="1"/>
  <c r="D699" i="1"/>
  <c r="O698" i="1"/>
  <c r="P697" i="1"/>
  <c r="Q624" i="1"/>
  <c r="R624" i="1" s="1"/>
  <c r="L699" i="1" l="1"/>
  <c r="M699" i="1"/>
  <c r="E700" i="1"/>
  <c r="H698" i="1"/>
  <c r="C700" i="1"/>
  <c r="A700" i="1"/>
  <c r="N699" i="1"/>
  <c r="D700" i="1"/>
  <c r="G699" i="1"/>
  <c r="U699" i="1"/>
  <c r="F699" i="1"/>
  <c r="P698" i="1"/>
  <c r="O699" i="1"/>
  <c r="Q625" i="1"/>
  <c r="R625" i="1" s="1"/>
  <c r="B624" i="1"/>
  <c r="I627" i="1"/>
  <c r="J626" i="1"/>
  <c r="K626" i="1" s="1"/>
  <c r="E701" i="1" l="1"/>
  <c r="L700" i="1"/>
  <c r="M700" i="1"/>
  <c r="N700" i="1" s="1"/>
  <c r="T700" i="1"/>
  <c r="T701" i="1" s="1"/>
  <c r="H699" i="1"/>
  <c r="B625" i="1"/>
  <c r="O700" i="1"/>
  <c r="P699" i="1"/>
  <c r="Q626" i="1"/>
  <c r="R626" i="1" s="1"/>
  <c r="A701" i="1"/>
  <c r="D701" i="1"/>
  <c r="G700" i="1"/>
  <c r="U700" i="1"/>
  <c r="F700" i="1"/>
  <c r="C701" i="1"/>
  <c r="I628" i="1"/>
  <c r="J627" i="1"/>
  <c r="K627" i="1" s="1"/>
  <c r="L701" i="1" l="1"/>
  <c r="M701" i="1"/>
  <c r="N701" i="1" s="1"/>
  <c r="E702" i="1"/>
  <c r="H700" i="1"/>
  <c r="B626" i="1"/>
  <c r="P700" i="1"/>
  <c r="O701" i="1"/>
  <c r="Q627" i="1"/>
  <c r="R627" i="1" s="1"/>
  <c r="J628" i="1"/>
  <c r="K628" i="1" s="1"/>
  <c r="I629" i="1"/>
  <c r="U701" i="1"/>
  <c r="G701" i="1"/>
  <c r="D702" i="1"/>
  <c r="F701" i="1"/>
  <c r="A702" i="1"/>
  <c r="C702" i="1"/>
  <c r="L702" i="1" l="1"/>
  <c r="M702" i="1"/>
  <c r="E703" i="1"/>
  <c r="E704" i="1" s="1"/>
  <c r="T702" i="1"/>
  <c r="T703" i="1" s="1"/>
  <c r="H701" i="1"/>
  <c r="Q628" i="1"/>
  <c r="R628" i="1" s="1"/>
  <c r="U702" i="1"/>
  <c r="D703" i="1"/>
  <c r="G702" i="1"/>
  <c r="A703" i="1"/>
  <c r="C703" i="1"/>
  <c r="F702" i="1"/>
  <c r="N702" i="1"/>
  <c r="P701" i="1"/>
  <c r="O702" i="1"/>
  <c r="B627" i="1"/>
  <c r="I630" i="1"/>
  <c r="J629" i="1"/>
  <c r="K629" i="1" s="1"/>
  <c r="L703" i="1" l="1"/>
  <c r="U703" i="1" s="1"/>
  <c r="M703" i="1"/>
  <c r="N703" i="1" s="1"/>
  <c r="H702" i="1"/>
  <c r="D704" i="1"/>
  <c r="G703" i="1"/>
  <c r="F703" i="1"/>
  <c r="A704" i="1"/>
  <c r="C704" i="1"/>
  <c r="O703" i="1"/>
  <c r="P702" i="1"/>
  <c r="Q629" i="1"/>
  <c r="R629" i="1" s="1"/>
  <c r="B628" i="1"/>
  <c r="I631" i="1"/>
  <c r="J630" i="1"/>
  <c r="K630" i="1" s="1"/>
  <c r="M704" i="1" l="1"/>
  <c r="L704" i="1"/>
  <c r="T704" i="1"/>
  <c r="E705" i="1"/>
  <c r="H703" i="1"/>
  <c r="B629" i="1"/>
  <c r="A705" i="1"/>
  <c r="C705" i="1"/>
  <c r="F704" i="1"/>
  <c r="N704" i="1"/>
  <c r="D705" i="1"/>
  <c r="G704" i="1"/>
  <c r="U704" i="1"/>
  <c r="Q630" i="1"/>
  <c r="R630" i="1" s="1"/>
  <c r="J631" i="1"/>
  <c r="K631" i="1" s="1"/>
  <c r="I632" i="1"/>
  <c r="O704" i="1"/>
  <c r="P703" i="1"/>
  <c r="L705" i="1" l="1"/>
  <c r="M705" i="1"/>
  <c r="E706" i="1"/>
  <c r="T705" i="1"/>
  <c r="H704" i="1"/>
  <c r="J632" i="1"/>
  <c r="K632" i="1" s="1"/>
  <c r="I633" i="1"/>
  <c r="Q631" i="1"/>
  <c r="R631" i="1" s="1"/>
  <c r="B630" i="1"/>
  <c r="P704" i="1"/>
  <c r="O705" i="1"/>
  <c r="F705" i="1"/>
  <c r="N705" i="1"/>
  <c r="C706" i="1"/>
  <c r="A706" i="1"/>
  <c r="D706" i="1"/>
  <c r="G705" i="1"/>
  <c r="U705" i="1"/>
  <c r="L706" i="1" l="1"/>
  <c r="M706" i="1"/>
  <c r="T706" i="1"/>
  <c r="T707" i="1" s="1"/>
  <c r="E707" i="1"/>
  <c r="E708" i="1" s="1"/>
  <c r="H705" i="1"/>
  <c r="N706" i="1"/>
  <c r="D707" i="1"/>
  <c r="G706" i="1"/>
  <c r="U706" i="1"/>
  <c r="F706" i="1"/>
  <c r="A707" i="1"/>
  <c r="C707" i="1"/>
  <c r="B631" i="1"/>
  <c r="J633" i="1"/>
  <c r="K633" i="1" s="1"/>
  <c r="I634" i="1"/>
  <c r="O706" i="1"/>
  <c r="P705" i="1"/>
  <c r="Q632" i="1"/>
  <c r="R632" i="1" s="1"/>
  <c r="L707" i="1" l="1"/>
  <c r="M707" i="1"/>
  <c r="N707" i="1" s="1"/>
  <c r="H706" i="1"/>
  <c r="B632" i="1"/>
  <c r="J634" i="1"/>
  <c r="K634" i="1" s="1"/>
  <c r="I635" i="1"/>
  <c r="A708" i="1"/>
  <c r="E709" i="1" s="1"/>
  <c r="C708" i="1"/>
  <c r="U707" i="1"/>
  <c r="G707" i="1"/>
  <c r="D708" i="1"/>
  <c r="F707" i="1"/>
  <c r="Q633" i="1"/>
  <c r="R633" i="1" s="1"/>
  <c r="O707" i="1"/>
  <c r="P706" i="1"/>
  <c r="L708" i="1" l="1"/>
  <c r="M708" i="1"/>
  <c r="T708" i="1"/>
  <c r="H707" i="1"/>
  <c r="B633" i="1"/>
  <c r="N708" i="1"/>
  <c r="A709" i="1"/>
  <c r="C709" i="1"/>
  <c r="D709" i="1"/>
  <c r="G708" i="1"/>
  <c r="U708" i="1"/>
  <c r="F708" i="1"/>
  <c r="J635" i="1"/>
  <c r="K635" i="1" s="1"/>
  <c r="I636" i="1"/>
  <c r="O708" i="1"/>
  <c r="P707" i="1"/>
  <c r="Q634" i="1"/>
  <c r="R634" i="1" s="1"/>
  <c r="T709" i="1" l="1"/>
  <c r="L709" i="1"/>
  <c r="M709" i="1"/>
  <c r="E710" i="1"/>
  <c r="E711" i="1" s="1"/>
  <c r="H708" i="1"/>
  <c r="Q635" i="1"/>
  <c r="R635" i="1" s="1"/>
  <c r="G709" i="1"/>
  <c r="F709" i="1"/>
  <c r="A710" i="1"/>
  <c r="C710" i="1"/>
  <c r="B634" i="1"/>
  <c r="J636" i="1"/>
  <c r="K636" i="1" s="1"/>
  <c r="I637" i="1"/>
  <c r="O709" i="1"/>
  <c r="P708" i="1"/>
  <c r="D710" i="1" l="1"/>
  <c r="T710" i="1"/>
  <c r="M710" i="1"/>
  <c r="N710" i="1" s="1"/>
  <c r="L710" i="1"/>
  <c r="U710" i="1" s="1"/>
  <c r="H709" i="1"/>
  <c r="B635" i="1"/>
  <c r="D711" i="1"/>
  <c r="G710" i="1"/>
  <c r="F710" i="1"/>
  <c r="A711" i="1"/>
  <c r="C711" i="1"/>
  <c r="Q636" i="1"/>
  <c r="R636" i="1" s="1"/>
  <c r="P709" i="1"/>
  <c r="O710" i="1"/>
  <c r="I638" i="1"/>
  <c r="J637" i="1"/>
  <c r="K637" i="1" s="1"/>
  <c r="L711" i="1" l="1"/>
  <c r="M711" i="1"/>
  <c r="T711" i="1"/>
  <c r="E712" i="1"/>
  <c r="H710" i="1"/>
  <c r="Q637" i="1"/>
  <c r="R637" i="1" s="1"/>
  <c r="F711" i="1"/>
  <c r="N711" i="1"/>
  <c r="A712" i="1"/>
  <c r="C712" i="1"/>
  <c r="D712" i="1"/>
  <c r="G711" i="1"/>
  <c r="U711" i="1"/>
  <c r="I639" i="1"/>
  <c r="J638" i="1"/>
  <c r="K638" i="1" s="1"/>
  <c r="P710" i="1"/>
  <c r="O711" i="1"/>
  <c r="B636" i="1"/>
  <c r="M712" i="1" l="1"/>
  <c r="L712" i="1"/>
  <c r="E713" i="1"/>
  <c r="T712" i="1"/>
  <c r="H711" i="1"/>
  <c r="I640" i="1"/>
  <c r="J639" i="1"/>
  <c r="K639" i="1" s="1"/>
  <c r="Q639" i="1" s="1"/>
  <c r="U712" i="1"/>
  <c r="A713" i="1"/>
  <c r="C713" i="1"/>
  <c r="F712" i="1"/>
  <c r="N712" i="1"/>
  <c r="D713" i="1"/>
  <c r="G712" i="1"/>
  <c r="B637" i="1"/>
  <c r="Q638" i="1"/>
  <c r="R638" i="1" s="1"/>
  <c r="O712" i="1"/>
  <c r="P711" i="1"/>
  <c r="E714" i="1" l="1"/>
  <c r="L713" i="1"/>
  <c r="U713" i="1" s="1"/>
  <c r="M713" i="1"/>
  <c r="T713" i="1"/>
  <c r="H712" i="1"/>
  <c r="D714" i="1"/>
  <c r="G713" i="1"/>
  <c r="A714" i="1"/>
  <c r="C714" i="1"/>
  <c r="F713" i="1"/>
  <c r="N713" i="1"/>
  <c r="B639" i="1"/>
  <c r="R639" i="1"/>
  <c r="P712" i="1"/>
  <c r="O713" i="1"/>
  <c r="B638" i="1"/>
  <c r="J640" i="1"/>
  <c r="K640" i="1" s="1"/>
  <c r="I641" i="1"/>
  <c r="T714" i="1" l="1"/>
  <c r="L714" i="1"/>
  <c r="U714" i="1" s="1"/>
  <c r="M714" i="1"/>
  <c r="N714" i="1" s="1"/>
  <c r="E715" i="1"/>
  <c r="H713" i="1"/>
  <c r="G714" i="1"/>
  <c r="F714" i="1"/>
  <c r="A715" i="1"/>
  <c r="C715" i="1"/>
  <c r="D715" i="1"/>
  <c r="I642" i="1"/>
  <c r="J641" i="1"/>
  <c r="K641" i="1" s="1"/>
  <c r="Q640" i="1"/>
  <c r="R640" i="1" s="1"/>
  <c r="O714" i="1"/>
  <c r="P713" i="1"/>
  <c r="E716" i="1" l="1"/>
  <c r="L715" i="1"/>
  <c r="M715" i="1"/>
  <c r="T715" i="1"/>
  <c r="H714" i="1"/>
  <c r="Q641" i="1"/>
  <c r="R641" i="1" s="1"/>
  <c r="C716" i="1"/>
  <c r="D716" i="1"/>
  <c r="G715" i="1"/>
  <c r="U715" i="1"/>
  <c r="F715" i="1"/>
  <c r="N715" i="1"/>
  <c r="A716" i="1"/>
  <c r="J642" i="1"/>
  <c r="K642" i="1" s="1"/>
  <c r="I643" i="1"/>
  <c r="O715" i="1"/>
  <c r="P714" i="1"/>
  <c r="B640" i="1"/>
  <c r="T716" i="1" l="1"/>
  <c r="M716" i="1"/>
  <c r="L716" i="1"/>
  <c r="U716" i="1" s="1"/>
  <c r="E717" i="1"/>
  <c r="H715" i="1"/>
  <c r="O716" i="1"/>
  <c r="P715" i="1"/>
  <c r="I644" i="1"/>
  <c r="J643" i="1"/>
  <c r="K643" i="1" s="1"/>
  <c r="Q643" i="1" s="1"/>
  <c r="Q642" i="1"/>
  <c r="R642" i="1" s="1"/>
  <c r="D717" i="1"/>
  <c r="F716" i="1"/>
  <c r="G716" i="1"/>
  <c r="A717" i="1"/>
  <c r="C717" i="1"/>
  <c r="N716" i="1"/>
  <c r="B641" i="1"/>
  <c r="L717" i="1" l="1"/>
  <c r="M717" i="1"/>
  <c r="E718" i="1"/>
  <c r="T717" i="1"/>
  <c r="T718" i="1" s="1"/>
  <c r="H716" i="1"/>
  <c r="B642" i="1"/>
  <c r="D718" i="1"/>
  <c r="G717" i="1"/>
  <c r="F717" i="1"/>
  <c r="A718" i="1"/>
  <c r="C718" i="1"/>
  <c r="U717" i="1"/>
  <c r="N717" i="1"/>
  <c r="B643" i="1"/>
  <c r="R643" i="1"/>
  <c r="I645" i="1"/>
  <c r="J644" i="1"/>
  <c r="K644" i="1" s="1"/>
  <c r="P716" i="1"/>
  <c r="O717" i="1"/>
  <c r="L718" i="1" l="1"/>
  <c r="M718" i="1"/>
  <c r="E719" i="1"/>
  <c r="E720" i="1" s="1"/>
  <c r="H717" i="1"/>
  <c r="Q644" i="1"/>
  <c r="R644" i="1" s="1"/>
  <c r="U718" i="1"/>
  <c r="D719" i="1"/>
  <c r="F718" i="1"/>
  <c r="G718" i="1"/>
  <c r="A719" i="1"/>
  <c r="C719" i="1"/>
  <c r="N718" i="1"/>
  <c r="I646" i="1"/>
  <c r="J645" i="1"/>
  <c r="K645" i="1" s="1"/>
  <c r="O718" i="1"/>
  <c r="P717" i="1"/>
  <c r="L719" i="1" l="1"/>
  <c r="M719" i="1"/>
  <c r="N719" i="1" s="1"/>
  <c r="T719" i="1"/>
  <c r="T720" i="1" s="1"/>
  <c r="H718" i="1"/>
  <c r="D720" i="1"/>
  <c r="G719" i="1"/>
  <c r="U719" i="1"/>
  <c r="F719" i="1"/>
  <c r="A720" i="1"/>
  <c r="C720" i="1"/>
  <c r="J646" i="1"/>
  <c r="K646" i="1" s="1"/>
  <c r="I647" i="1"/>
  <c r="B644" i="1"/>
  <c r="Q645" i="1"/>
  <c r="R645" i="1" s="1"/>
  <c r="P718" i="1"/>
  <c r="O719" i="1"/>
  <c r="M720" i="1" l="1"/>
  <c r="N720" i="1" s="1"/>
  <c r="L720" i="1"/>
  <c r="U720" i="1" s="1"/>
  <c r="E721" i="1"/>
  <c r="H719" i="1"/>
  <c r="B645" i="1"/>
  <c r="C721" i="1"/>
  <c r="D721" i="1"/>
  <c r="G720" i="1"/>
  <c r="F720" i="1"/>
  <c r="A721" i="1"/>
  <c r="I648" i="1"/>
  <c r="J648" i="1" s="1"/>
  <c r="J647" i="1"/>
  <c r="K647" i="1" s="1"/>
  <c r="O720" i="1"/>
  <c r="P719" i="1"/>
  <c r="Q646" i="1"/>
  <c r="R646" i="1" s="1"/>
  <c r="L721" i="1" l="1"/>
  <c r="M721" i="1"/>
  <c r="N721" i="1" s="1"/>
  <c r="E722" i="1"/>
  <c r="T721" i="1"/>
  <c r="H720" i="1"/>
  <c r="B646" i="1"/>
  <c r="Q647" i="1"/>
  <c r="R647" i="1" s="1"/>
  <c r="K648" i="1"/>
  <c r="I649" i="1"/>
  <c r="O721" i="1"/>
  <c r="P720" i="1"/>
  <c r="D722" i="1"/>
  <c r="G721" i="1"/>
  <c r="U721" i="1"/>
  <c r="F721" i="1"/>
  <c r="A722" i="1"/>
  <c r="C722" i="1"/>
  <c r="T722" i="1" l="1"/>
  <c r="E723" i="1"/>
  <c r="M722" i="1"/>
  <c r="L722" i="1"/>
  <c r="U722" i="1" s="1"/>
  <c r="H721" i="1"/>
  <c r="O722" i="1"/>
  <c r="P721" i="1"/>
  <c r="J649" i="1"/>
  <c r="K649" i="1" s="1"/>
  <c r="I650" i="1"/>
  <c r="Q648" i="1"/>
  <c r="B648" i="1" s="1"/>
  <c r="N648" i="1"/>
  <c r="B647" i="1"/>
  <c r="F722" i="1"/>
  <c r="N722" i="1"/>
  <c r="A723" i="1"/>
  <c r="C723" i="1"/>
  <c r="D723" i="1"/>
  <c r="G722" i="1"/>
  <c r="L723" i="1" l="1"/>
  <c r="M723" i="1"/>
  <c r="E724" i="1"/>
  <c r="T723" i="1"/>
  <c r="R648" i="1"/>
  <c r="H722" i="1"/>
  <c r="D724" i="1"/>
  <c r="G723" i="1"/>
  <c r="U723" i="1"/>
  <c r="F723" i="1"/>
  <c r="N723" i="1"/>
  <c r="A724" i="1"/>
  <c r="C724" i="1"/>
  <c r="I651" i="1"/>
  <c r="J650" i="1"/>
  <c r="K650" i="1" s="1"/>
  <c r="Q650" i="1" s="1"/>
  <c r="Q649" i="1"/>
  <c r="R649" i="1" s="1"/>
  <c r="U648" i="1"/>
  <c r="O723" i="1"/>
  <c r="P722" i="1"/>
  <c r="T724" i="1" l="1"/>
  <c r="L724" i="1"/>
  <c r="U724" i="1" s="1"/>
  <c r="M724" i="1"/>
  <c r="E725" i="1"/>
  <c r="H723" i="1"/>
  <c r="B649" i="1"/>
  <c r="D725" i="1"/>
  <c r="G724" i="1"/>
  <c r="F724" i="1"/>
  <c r="N724" i="1"/>
  <c r="A725" i="1"/>
  <c r="T725" i="1" s="1"/>
  <c r="C725" i="1"/>
  <c r="B650" i="1"/>
  <c r="R650" i="1"/>
  <c r="J651" i="1"/>
  <c r="K651" i="1" s="1"/>
  <c r="I652" i="1"/>
  <c r="O724" i="1"/>
  <c r="P723" i="1"/>
  <c r="L725" i="1" l="1"/>
  <c r="M725" i="1"/>
  <c r="E726" i="1"/>
  <c r="E727" i="1" s="1"/>
  <c r="H724" i="1"/>
  <c r="O725" i="1"/>
  <c r="P724" i="1"/>
  <c r="D726" i="1"/>
  <c r="G725" i="1"/>
  <c r="F725" i="1"/>
  <c r="A726" i="1"/>
  <c r="C726" i="1"/>
  <c r="U725" i="1"/>
  <c r="N725" i="1"/>
  <c r="I653" i="1"/>
  <c r="J652" i="1"/>
  <c r="K652" i="1" s="1"/>
  <c r="Q651" i="1"/>
  <c r="R651" i="1" s="1"/>
  <c r="L726" i="1" l="1"/>
  <c r="M726" i="1"/>
  <c r="N726" i="1" s="1"/>
  <c r="T726" i="1"/>
  <c r="H725" i="1"/>
  <c r="A727" i="1"/>
  <c r="C727" i="1"/>
  <c r="F726" i="1"/>
  <c r="D727" i="1"/>
  <c r="G726" i="1"/>
  <c r="U726" i="1"/>
  <c r="Q652" i="1"/>
  <c r="R652" i="1" s="1"/>
  <c r="B651" i="1"/>
  <c r="I654" i="1"/>
  <c r="J653" i="1"/>
  <c r="K653" i="1" s="1"/>
  <c r="O726" i="1"/>
  <c r="P725" i="1"/>
  <c r="T727" i="1" l="1"/>
  <c r="L727" i="1"/>
  <c r="U727" i="1" s="1"/>
  <c r="M727" i="1"/>
  <c r="N727" i="1" s="1"/>
  <c r="E728" i="1"/>
  <c r="H726" i="1"/>
  <c r="Q653" i="1"/>
  <c r="R653" i="1" s="1"/>
  <c r="J654" i="1"/>
  <c r="K654" i="1" s="1"/>
  <c r="I655" i="1"/>
  <c r="B652" i="1"/>
  <c r="O727" i="1"/>
  <c r="P726" i="1"/>
  <c r="F727" i="1"/>
  <c r="A728" i="1"/>
  <c r="C728" i="1"/>
  <c r="D728" i="1"/>
  <c r="G727" i="1"/>
  <c r="L728" i="1" l="1"/>
  <c r="M728" i="1"/>
  <c r="E729" i="1"/>
  <c r="T728" i="1"/>
  <c r="H727" i="1"/>
  <c r="P727" i="1"/>
  <c r="O728" i="1"/>
  <c r="U728" i="1"/>
  <c r="D729" i="1"/>
  <c r="F728" i="1"/>
  <c r="G728" i="1"/>
  <c r="A729" i="1"/>
  <c r="C729" i="1"/>
  <c r="N728" i="1"/>
  <c r="J655" i="1"/>
  <c r="K655" i="1" s="1"/>
  <c r="Q655" i="1" s="1"/>
  <c r="I656" i="1"/>
  <c r="Q654" i="1"/>
  <c r="R654" i="1" s="1"/>
  <c r="B653" i="1"/>
  <c r="L729" i="1" l="1"/>
  <c r="M729" i="1"/>
  <c r="T729" i="1"/>
  <c r="T730" i="1" s="1"/>
  <c r="E730" i="1"/>
  <c r="E731" i="1" s="1"/>
  <c r="H728" i="1"/>
  <c r="J656" i="1"/>
  <c r="K656" i="1" s="1"/>
  <c r="Q656" i="1" s="1"/>
  <c r="I657" i="1"/>
  <c r="B655" i="1"/>
  <c r="R655" i="1"/>
  <c r="O729" i="1"/>
  <c r="P728" i="1"/>
  <c r="B654" i="1"/>
  <c r="D730" i="1"/>
  <c r="N729" i="1"/>
  <c r="G729" i="1"/>
  <c r="U729" i="1"/>
  <c r="F729" i="1"/>
  <c r="A730" i="1"/>
  <c r="C730" i="1"/>
  <c r="L730" i="1" l="1"/>
  <c r="M730" i="1"/>
  <c r="N730" i="1" s="1"/>
  <c r="H729" i="1"/>
  <c r="J657" i="1"/>
  <c r="K657" i="1" s="1"/>
  <c r="I658" i="1"/>
  <c r="B656" i="1"/>
  <c r="R656" i="1"/>
  <c r="G730" i="1"/>
  <c r="U730" i="1"/>
  <c r="A731" i="1"/>
  <c r="C731" i="1"/>
  <c r="F730" i="1"/>
  <c r="D731" i="1"/>
  <c r="O730" i="1"/>
  <c r="P729" i="1"/>
  <c r="L731" i="1" l="1"/>
  <c r="M731" i="1"/>
  <c r="T731" i="1"/>
  <c r="E732" i="1"/>
  <c r="H730" i="1"/>
  <c r="I659" i="1"/>
  <c r="J658" i="1"/>
  <c r="K658" i="1" s="1"/>
  <c r="D732" i="1"/>
  <c r="G731" i="1"/>
  <c r="N731" i="1"/>
  <c r="U731" i="1"/>
  <c r="A732" i="1"/>
  <c r="C732" i="1"/>
  <c r="F731" i="1"/>
  <c r="Q657" i="1"/>
  <c r="R657" i="1" s="1"/>
  <c r="P730" i="1"/>
  <c r="O731" i="1"/>
  <c r="T732" i="1" l="1"/>
  <c r="M732" i="1"/>
  <c r="L732" i="1"/>
  <c r="E733" i="1"/>
  <c r="E734" i="1" s="1"/>
  <c r="H731" i="1"/>
  <c r="B657" i="1"/>
  <c r="Q658" i="1"/>
  <c r="R658" i="1" s="1"/>
  <c r="F732" i="1"/>
  <c r="A733" i="1"/>
  <c r="C733" i="1"/>
  <c r="N732" i="1"/>
  <c r="D733" i="1"/>
  <c r="G732" i="1"/>
  <c r="U732" i="1"/>
  <c r="I660" i="1"/>
  <c r="J659" i="1"/>
  <c r="K659" i="1" s="1"/>
  <c r="O732" i="1"/>
  <c r="P731" i="1"/>
  <c r="L733" i="1" l="1"/>
  <c r="M733" i="1"/>
  <c r="T733" i="1"/>
  <c r="T734" i="1" s="1"/>
  <c r="H732" i="1"/>
  <c r="B658" i="1"/>
  <c r="I661" i="1"/>
  <c r="J660" i="1"/>
  <c r="K660" i="1" s="1"/>
  <c r="F733" i="1"/>
  <c r="A734" i="1"/>
  <c r="C734" i="1"/>
  <c r="D734" i="1"/>
  <c r="N733" i="1"/>
  <c r="G733" i="1"/>
  <c r="U733" i="1"/>
  <c r="O733" i="1"/>
  <c r="P732" i="1"/>
  <c r="Q659" i="1"/>
  <c r="R659" i="1" s="1"/>
  <c r="M734" i="1" l="1"/>
  <c r="L734" i="1"/>
  <c r="U734" i="1" s="1"/>
  <c r="E735" i="1"/>
  <c r="H733" i="1"/>
  <c r="N734" i="1"/>
  <c r="A735" i="1"/>
  <c r="C735" i="1"/>
  <c r="D735" i="1"/>
  <c r="G734" i="1"/>
  <c r="F734" i="1"/>
  <c r="O734" i="1"/>
  <c r="P733" i="1"/>
  <c r="B659" i="1"/>
  <c r="Q660" i="1"/>
  <c r="R660" i="1" s="1"/>
  <c r="I662" i="1"/>
  <c r="J661" i="1"/>
  <c r="K661" i="1" s="1"/>
  <c r="L735" i="1" l="1"/>
  <c r="M735" i="1"/>
  <c r="E736" i="1"/>
  <c r="T735" i="1"/>
  <c r="H734" i="1"/>
  <c r="Q661" i="1"/>
  <c r="R661" i="1" s="1"/>
  <c r="J662" i="1"/>
  <c r="K662" i="1" s="1"/>
  <c r="I663" i="1"/>
  <c r="O735" i="1"/>
  <c r="P734" i="1"/>
  <c r="N735" i="1"/>
  <c r="C736" i="1"/>
  <c r="A736" i="1"/>
  <c r="D736" i="1"/>
  <c r="G735" i="1"/>
  <c r="U735" i="1"/>
  <c r="F735" i="1"/>
  <c r="B660" i="1"/>
  <c r="M736" i="1" l="1"/>
  <c r="L736" i="1"/>
  <c r="T736" i="1"/>
  <c r="E737" i="1"/>
  <c r="H735" i="1"/>
  <c r="B661" i="1"/>
  <c r="P735" i="1"/>
  <c r="O736" i="1"/>
  <c r="J663" i="1"/>
  <c r="K663" i="1" s="1"/>
  <c r="I664" i="1"/>
  <c r="Q662" i="1"/>
  <c r="R662" i="1" s="1"/>
  <c r="F736" i="1"/>
  <c r="A737" i="1"/>
  <c r="C737" i="1"/>
  <c r="D737" i="1"/>
  <c r="N736" i="1"/>
  <c r="G736" i="1"/>
  <c r="U736" i="1"/>
  <c r="L737" i="1" l="1"/>
  <c r="M737" i="1"/>
  <c r="E738" i="1"/>
  <c r="T737" i="1"/>
  <c r="H736" i="1"/>
  <c r="B662" i="1"/>
  <c r="I665" i="1"/>
  <c r="J664" i="1"/>
  <c r="K664" i="1" s="1"/>
  <c r="Q663" i="1"/>
  <c r="R663" i="1" s="1"/>
  <c r="D738" i="1"/>
  <c r="G737" i="1"/>
  <c r="N737" i="1"/>
  <c r="U737" i="1"/>
  <c r="F737" i="1"/>
  <c r="A738" i="1"/>
  <c r="C738" i="1"/>
  <c r="P736" i="1"/>
  <c r="O737" i="1"/>
  <c r="T738" i="1" l="1"/>
  <c r="L738" i="1"/>
  <c r="M738" i="1"/>
  <c r="E739" i="1"/>
  <c r="E740" i="1" s="1"/>
  <c r="H737" i="1"/>
  <c r="B663" i="1"/>
  <c r="Q664" i="1"/>
  <c r="R664" i="1" s="1"/>
  <c r="F738" i="1"/>
  <c r="A739" i="1"/>
  <c r="C739" i="1"/>
  <c r="D739" i="1"/>
  <c r="N738" i="1"/>
  <c r="G738" i="1"/>
  <c r="U738" i="1"/>
  <c r="I666" i="1"/>
  <c r="J665" i="1"/>
  <c r="K665" i="1" s="1"/>
  <c r="Q665" i="1" s="1"/>
  <c r="O738" i="1"/>
  <c r="P737" i="1"/>
  <c r="L739" i="1" l="1"/>
  <c r="M739" i="1"/>
  <c r="T739" i="1"/>
  <c r="T740" i="1" s="1"/>
  <c r="H738" i="1"/>
  <c r="B665" i="1"/>
  <c r="R665" i="1"/>
  <c r="I667" i="1"/>
  <c r="J666" i="1"/>
  <c r="K666" i="1" s="1"/>
  <c r="G739" i="1"/>
  <c r="A740" i="1"/>
  <c r="U739" i="1"/>
  <c r="C740" i="1"/>
  <c r="F739" i="1"/>
  <c r="N739" i="1"/>
  <c r="D740" i="1"/>
  <c r="B664" i="1"/>
  <c r="P738" i="1"/>
  <c r="O739" i="1"/>
  <c r="L740" i="1" l="1"/>
  <c r="M740" i="1"/>
  <c r="E741" i="1"/>
  <c r="H739" i="1"/>
  <c r="F740" i="1"/>
  <c r="A741" i="1"/>
  <c r="C741" i="1"/>
  <c r="G740" i="1"/>
  <c r="Q666" i="1"/>
  <c r="R666" i="1" s="1"/>
  <c r="O740" i="1"/>
  <c r="P739" i="1"/>
  <c r="I668" i="1"/>
  <c r="J667" i="1"/>
  <c r="K667" i="1" s="1"/>
  <c r="E742" i="1" l="1"/>
  <c r="T741" i="1"/>
  <c r="L741" i="1"/>
  <c r="U741" i="1" s="1"/>
  <c r="M741" i="1"/>
  <c r="D741" i="1"/>
  <c r="D742" i="1" s="1"/>
  <c r="H740" i="1"/>
  <c r="P740" i="1"/>
  <c r="O741" i="1"/>
  <c r="B666" i="1"/>
  <c r="C742" i="1"/>
  <c r="A742" i="1"/>
  <c r="N741" i="1"/>
  <c r="F741" i="1"/>
  <c r="G741" i="1"/>
  <c r="Q667" i="1"/>
  <c r="R667" i="1" s="1"/>
  <c r="I669" i="1"/>
  <c r="J668" i="1"/>
  <c r="K668" i="1" s="1"/>
  <c r="T742" i="1" l="1"/>
  <c r="L742" i="1"/>
  <c r="M742" i="1"/>
  <c r="N742" i="1" s="1"/>
  <c r="E743" i="1"/>
  <c r="E744" i="1" s="1"/>
  <c r="H741" i="1"/>
  <c r="B667" i="1"/>
  <c r="Q668" i="1"/>
  <c r="R668" i="1" s="1"/>
  <c r="I670" i="1"/>
  <c r="J669" i="1"/>
  <c r="K669" i="1" s="1"/>
  <c r="O742" i="1"/>
  <c r="P741" i="1"/>
  <c r="A743" i="1"/>
  <c r="C743" i="1"/>
  <c r="D743" i="1"/>
  <c r="G742" i="1"/>
  <c r="U742" i="1"/>
  <c r="F742" i="1"/>
  <c r="L743" i="1" l="1"/>
  <c r="M743" i="1"/>
  <c r="N743" i="1" s="1"/>
  <c r="T743" i="1"/>
  <c r="H742" i="1"/>
  <c r="B668" i="1"/>
  <c r="Q669" i="1"/>
  <c r="R669" i="1" s="1"/>
  <c r="I671" i="1"/>
  <c r="J670" i="1"/>
  <c r="K670" i="1" s="1"/>
  <c r="D744" i="1"/>
  <c r="G743" i="1"/>
  <c r="A744" i="1"/>
  <c r="U743" i="1"/>
  <c r="C744" i="1"/>
  <c r="F743" i="1"/>
  <c r="O743" i="1"/>
  <c r="P742" i="1"/>
  <c r="L744" i="1" l="1"/>
  <c r="M744" i="1"/>
  <c r="N744" i="1" s="1"/>
  <c r="T744" i="1"/>
  <c r="E745" i="1"/>
  <c r="H743" i="1"/>
  <c r="Q670" i="1"/>
  <c r="R670" i="1" s="1"/>
  <c r="A745" i="1"/>
  <c r="C745" i="1"/>
  <c r="U744" i="1"/>
  <c r="D745" i="1"/>
  <c r="G744" i="1"/>
  <c r="F744" i="1"/>
  <c r="I672" i="1"/>
  <c r="J671" i="1"/>
  <c r="K671" i="1" s="1"/>
  <c r="O744" i="1"/>
  <c r="P743" i="1"/>
  <c r="B669" i="1"/>
  <c r="E746" i="1" l="1"/>
  <c r="L745" i="1"/>
  <c r="M745" i="1"/>
  <c r="T745" i="1"/>
  <c r="H744" i="1"/>
  <c r="I673" i="1"/>
  <c r="J672" i="1"/>
  <c r="K672" i="1" s="1"/>
  <c r="O745" i="1"/>
  <c r="P744" i="1"/>
  <c r="D746" i="1"/>
  <c r="G745" i="1"/>
  <c r="U745" i="1"/>
  <c r="F745" i="1"/>
  <c r="N745" i="1"/>
  <c r="A746" i="1"/>
  <c r="C746" i="1"/>
  <c r="Q671" i="1"/>
  <c r="R671" i="1" s="1"/>
  <c r="B670" i="1"/>
  <c r="L746" i="1" l="1"/>
  <c r="M746" i="1"/>
  <c r="N746" i="1" s="1"/>
  <c r="T746" i="1"/>
  <c r="E747" i="1"/>
  <c r="H745" i="1"/>
  <c r="B671" i="1"/>
  <c r="C747" i="1"/>
  <c r="F746" i="1"/>
  <c r="U746" i="1"/>
  <c r="D747" i="1"/>
  <c r="G746" i="1"/>
  <c r="A747" i="1"/>
  <c r="O746" i="1"/>
  <c r="P745" i="1"/>
  <c r="Q672" i="1"/>
  <c r="R672" i="1" s="1"/>
  <c r="I674" i="1"/>
  <c r="J673" i="1"/>
  <c r="K673" i="1" s="1"/>
  <c r="L747" i="1" l="1"/>
  <c r="M747" i="1"/>
  <c r="T747" i="1"/>
  <c r="E748" i="1"/>
  <c r="H746" i="1"/>
  <c r="O747" i="1"/>
  <c r="P746" i="1"/>
  <c r="Q673" i="1"/>
  <c r="R673" i="1" s="1"/>
  <c r="J674" i="1"/>
  <c r="K674" i="1" s="1"/>
  <c r="I675" i="1"/>
  <c r="N747" i="1"/>
  <c r="D748" i="1"/>
  <c r="G747" i="1"/>
  <c r="A748" i="1"/>
  <c r="U747" i="1"/>
  <c r="C748" i="1"/>
  <c r="F747" i="1"/>
  <c r="B672" i="1"/>
  <c r="L748" i="1" l="1"/>
  <c r="M748" i="1"/>
  <c r="E749" i="1"/>
  <c r="T748" i="1"/>
  <c r="T749" i="1" s="1"/>
  <c r="B673" i="1"/>
  <c r="H747" i="1"/>
  <c r="Q674" i="1"/>
  <c r="R674" i="1" s="1"/>
  <c r="N748" i="1"/>
  <c r="D749" i="1"/>
  <c r="G748" i="1"/>
  <c r="A749" i="1"/>
  <c r="U748" i="1"/>
  <c r="C749" i="1"/>
  <c r="F748" i="1"/>
  <c r="J675" i="1"/>
  <c r="K675" i="1" s="1"/>
  <c r="I676" i="1"/>
  <c r="O748" i="1"/>
  <c r="P747" i="1"/>
  <c r="L749" i="1" l="1"/>
  <c r="U749" i="1" s="1"/>
  <c r="M749" i="1"/>
  <c r="N749" i="1" s="1"/>
  <c r="E750" i="1"/>
  <c r="H748" i="1"/>
  <c r="Q675" i="1"/>
  <c r="R675" i="1" s="1"/>
  <c r="D750" i="1"/>
  <c r="G749" i="1"/>
  <c r="F749" i="1"/>
  <c r="A750" i="1"/>
  <c r="C750" i="1"/>
  <c r="O749" i="1"/>
  <c r="P748" i="1"/>
  <c r="B674" i="1"/>
  <c r="J676" i="1"/>
  <c r="K676" i="1" s="1"/>
  <c r="I677" i="1"/>
  <c r="E751" i="1" l="1"/>
  <c r="L750" i="1"/>
  <c r="M750" i="1"/>
  <c r="N750" i="1" s="1"/>
  <c r="T750" i="1"/>
  <c r="T751" i="1" s="1"/>
  <c r="H749" i="1"/>
  <c r="D751" i="1"/>
  <c r="G750" i="1"/>
  <c r="U750" i="1"/>
  <c r="F750" i="1"/>
  <c r="A751" i="1"/>
  <c r="C751" i="1"/>
  <c r="O750" i="1"/>
  <c r="P749" i="1"/>
  <c r="I678" i="1"/>
  <c r="J677" i="1"/>
  <c r="K677" i="1" s="1"/>
  <c r="Q677" i="1" s="1"/>
  <c r="Q676" i="1"/>
  <c r="R676" i="1" s="1"/>
  <c r="B675" i="1"/>
  <c r="L751" i="1" l="1"/>
  <c r="M751" i="1"/>
  <c r="N751" i="1" s="1"/>
  <c r="T752" i="1"/>
  <c r="E752" i="1"/>
  <c r="E753" i="1" s="1"/>
  <c r="H750" i="1"/>
  <c r="G751" i="1"/>
  <c r="U751" i="1"/>
  <c r="F751" i="1"/>
  <c r="A752" i="1"/>
  <c r="C752" i="1"/>
  <c r="D752" i="1"/>
  <c r="B676" i="1"/>
  <c r="O751" i="1"/>
  <c r="P750" i="1"/>
  <c r="J678" i="1"/>
  <c r="K678" i="1" s="1"/>
  <c r="I679" i="1"/>
  <c r="J679" i="1" s="1"/>
  <c r="B677" i="1"/>
  <c r="R677" i="1"/>
  <c r="L752" i="1" l="1"/>
  <c r="M752" i="1"/>
  <c r="N752" i="1" s="1"/>
  <c r="H751" i="1"/>
  <c r="D753" i="1"/>
  <c r="F752" i="1"/>
  <c r="G752" i="1"/>
  <c r="A753" i="1"/>
  <c r="T753" i="1" s="1"/>
  <c r="C753" i="1"/>
  <c r="U752" i="1"/>
  <c r="O752" i="1"/>
  <c r="P751" i="1"/>
  <c r="Q678" i="1"/>
  <c r="R678" i="1" s="1"/>
  <c r="K679" i="1"/>
  <c r="I680" i="1"/>
  <c r="L753" i="1" l="1"/>
  <c r="U753" i="1" s="1"/>
  <c r="M753" i="1"/>
  <c r="E754" i="1"/>
  <c r="H752" i="1"/>
  <c r="B678" i="1"/>
  <c r="G753" i="1"/>
  <c r="F753" i="1"/>
  <c r="N753" i="1"/>
  <c r="A754" i="1"/>
  <c r="C754" i="1"/>
  <c r="D754" i="1"/>
  <c r="J680" i="1"/>
  <c r="K680" i="1" s="1"/>
  <c r="Q680" i="1" s="1"/>
  <c r="I681" i="1"/>
  <c r="P752" i="1"/>
  <c r="O753" i="1"/>
  <c r="N679" i="1"/>
  <c r="U679" i="1" s="1"/>
  <c r="Q679" i="1"/>
  <c r="B679" i="1" s="1"/>
  <c r="L754" i="1" l="1"/>
  <c r="M754" i="1"/>
  <c r="E755" i="1"/>
  <c r="T754" i="1"/>
  <c r="T755" i="1" s="1"/>
  <c r="H753" i="1"/>
  <c r="R679" i="1"/>
  <c r="G754" i="1"/>
  <c r="U754" i="1"/>
  <c r="F754" i="1"/>
  <c r="N754" i="1"/>
  <c r="A755" i="1"/>
  <c r="C755" i="1"/>
  <c r="D755" i="1"/>
  <c r="I682" i="1"/>
  <c r="J681" i="1"/>
  <c r="K681" i="1" s="1"/>
  <c r="Q681" i="1" s="1"/>
  <c r="B680" i="1"/>
  <c r="R680" i="1"/>
  <c r="O754" i="1"/>
  <c r="P753" i="1"/>
  <c r="E756" i="1" l="1"/>
  <c r="M755" i="1"/>
  <c r="N755" i="1" s="1"/>
  <c r="L755" i="1"/>
  <c r="U755" i="1" s="1"/>
  <c r="H754" i="1"/>
  <c r="O755" i="1"/>
  <c r="P754" i="1"/>
  <c r="A756" i="1"/>
  <c r="C756" i="1"/>
  <c r="D756" i="1"/>
  <c r="G755" i="1"/>
  <c r="F755" i="1"/>
  <c r="B681" i="1"/>
  <c r="R681" i="1"/>
  <c r="J682" i="1"/>
  <c r="K682" i="1" s="1"/>
  <c r="I683" i="1"/>
  <c r="L756" i="1" l="1"/>
  <c r="M756" i="1"/>
  <c r="T756" i="1"/>
  <c r="E757" i="1"/>
  <c r="H755" i="1"/>
  <c r="U756" i="1"/>
  <c r="D757" i="1"/>
  <c r="A757" i="1"/>
  <c r="G756" i="1"/>
  <c r="C757" i="1"/>
  <c r="F756" i="1"/>
  <c r="N756" i="1"/>
  <c r="I684" i="1"/>
  <c r="J683" i="1"/>
  <c r="K683" i="1" s="1"/>
  <c r="Q682" i="1"/>
  <c r="R682" i="1" s="1"/>
  <c r="P755" i="1"/>
  <c r="O756" i="1"/>
  <c r="E758" i="1" l="1"/>
  <c r="L757" i="1"/>
  <c r="U757" i="1" s="1"/>
  <c r="M757" i="1"/>
  <c r="T757" i="1"/>
  <c r="H756" i="1"/>
  <c r="I685" i="1"/>
  <c r="J684" i="1"/>
  <c r="K684" i="1" s="1"/>
  <c r="Q683" i="1"/>
  <c r="R683" i="1" s="1"/>
  <c r="P756" i="1"/>
  <c r="O757" i="1"/>
  <c r="N757" i="1"/>
  <c r="A758" i="1"/>
  <c r="C758" i="1"/>
  <c r="D758" i="1"/>
  <c r="G757" i="1"/>
  <c r="F757" i="1"/>
  <c r="B682" i="1"/>
  <c r="M758" i="1" l="1"/>
  <c r="L758" i="1"/>
  <c r="U758" i="1" s="1"/>
  <c r="T758" i="1"/>
  <c r="E759" i="1"/>
  <c r="H757" i="1"/>
  <c r="B683" i="1"/>
  <c r="D759" i="1"/>
  <c r="G758" i="1"/>
  <c r="F758" i="1"/>
  <c r="N758" i="1"/>
  <c r="A759" i="1"/>
  <c r="C759" i="1"/>
  <c r="Q684" i="1"/>
  <c r="R684" i="1" s="1"/>
  <c r="J685" i="1"/>
  <c r="K685" i="1" s="1"/>
  <c r="I686" i="1"/>
  <c r="P757" i="1"/>
  <c r="O758" i="1"/>
  <c r="E760" i="1" l="1"/>
  <c r="T759" i="1"/>
  <c r="L759" i="1"/>
  <c r="M759" i="1"/>
  <c r="H758" i="1"/>
  <c r="Q685" i="1"/>
  <c r="R685" i="1" s="1"/>
  <c r="N759" i="1"/>
  <c r="A760" i="1"/>
  <c r="C760" i="1"/>
  <c r="D760" i="1"/>
  <c r="G759" i="1"/>
  <c r="U759" i="1"/>
  <c r="F759" i="1"/>
  <c r="B684" i="1"/>
  <c r="P758" i="1"/>
  <c r="O759" i="1"/>
  <c r="I687" i="1"/>
  <c r="J686" i="1"/>
  <c r="K686" i="1" s="1"/>
  <c r="T760" i="1" l="1"/>
  <c r="M760" i="1"/>
  <c r="L760" i="1"/>
  <c r="U760" i="1" s="1"/>
  <c r="E761" i="1"/>
  <c r="H759" i="1"/>
  <c r="B685" i="1"/>
  <c r="C761" i="1"/>
  <c r="D761" i="1"/>
  <c r="G760" i="1"/>
  <c r="F760" i="1"/>
  <c r="N760" i="1"/>
  <c r="A761" i="1"/>
  <c r="I688" i="1"/>
  <c r="J687" i="1"/>
  <c r="K687" i="1" s="1"/>
  <c r="Q686" i="1"/>
  <c r="R686" i="1" s="1"/>
  <c r="P759" i="1"/>
  <c r="O760" i="1"/>
  <c r="L761" i="1" l="1"/>
  <c r="M761" i="1"/>
  <c r="E762" i="1"/>
  <c r="T761" i="1"/>
  <c r="H760" i="1"/>
  <c r="C762" i="1"/>
  <c r="A762" i="1"/>
  <c r="D762" i="1"/>
  <c r="G761" i="1"/>
  <c r="U761" i="1"/>
  <c r="F761" i="1"/>
  <c r="N761" i="1"/>
  <c r="J688" i="1"/>
  <c r="K688" i="1" s="1"/>
  <c r="Q688" i="1" s="1"/>
  <c r="I689" i="1"/>
  <c r="O761" i="1"/>
  <c r="P760" i="1"/>
  <c r="B686" i="1"/>
  <c r="Q687" i="1"/>
  <c r="R687" i="1" s="1"/>
  <c r="M762" i="1" l="1"/>
  <c r="L762" i="1"/>
  <c r="T762" i="1"/>
  <c r="E763" i="1"/>
  <c r="H761" i="1"/>
  <c r="O762" i="1"/>
  <c r="P761" i="1"/>
  <c r="J689" i="1"/>
  <c r="K689" i="1" s="1"/>
  <c r="I690" i="1"/>
  <c r="F762" i="1"/>
  <c r="A763" i="1"/>
  <c r="C763" i="1"/>
  <c r="N762" i="1"/>
  <c r="D763" i="1"/>
  <c r="G762" i="1"/>
  <c r="U762" i="1"/>
  <c r="B688" i="1"/>
  <c r="R688" i="1"/>
  <c r="B687" i="1"/>
  <c r="E764" i="1" l="1"/>
  <c r="L763" i="1"/>
  <c r="U763" i="1" s="1"/>
  <c r="M763" i="1"/>
  <c r="N763" i="1" s="1"/>
  <c r="T763" i="1"/>
  <c r="H762" i="1"/>
  <c r="A764" i="1"/>
  <c r="D764" i="1"/>
  <c r="G763" i="1"/>
  <c r="F763" i="1"/>
  <c r="C764" i="1"/>
  <c r="I691" i="1"/>
  <c r="J690" i="1"/>
  <c r="K690" i="1" s="1"/>
  <c r="Q689" i="1"/>
  <c r="R689" i="1" s="1"/>
  <c r="P762" i="1"/>
  <c r="O763" i="1"/>
  <c r="T764" i="1" l="1"/>
  <c r="L764" i="1"/>
  <c r="M764" i="1"/>
  <c r="E765" i="1"/>
  <c r="H763" i="1"/>
  <c r="B689" i="1"/>
  <c r="Q690" i="1"/>
  <c r="R690" i="1" s="1"/>
  <c r="O764" i="1"/>
  <c r="P763" i="1"/>
  <c r="I692" i="1"/>
  <c r="J691" i="1"/>
  <c r="K691" i="1" s="1"/>
  <c r="A765" i="1"/>
  <c r="C765" i="1"/>
  <c r="F764" i="1"/>
  <c r="D765" i="1"/>
  <c r="N764" i="1"/>
  <c r="G764" i="1"/>
  <c r="U764" i="1"/>
  <c r="L765" i="1" l="1"/>
  <c r="M765" i="1"/>
  <c r="N765" i="1" s="1"/>
  <c r="E766" i="1"/>
  <c r="T765" i="1"/>
  <c r="T766" i="1" s="1"/>
  <c r="H764" i="1"/>
  <c r="B690" i="1"/>
  <c r="Q691" i="1"/>
  <c r="R691" i="1" s="1"/>
  <c r="I693" i="1"/>
  <c r="J692" i="1"/>
  <c r="K692" i="1" s="1"/>
  <c r="Q692" i="1" s="1"/>
  <c r="P764" i="1"/>
  <c r="O765" i="1"/>
  <c r="D766" i="1"/>
  <c r="G765" i="1"/>
  <c r="U765" i="1"/>
  <c r="F765" i="1"/>
  <c r="C766" i="1"/>
  <c r="A766" i="1"/>
  <c r="L766" i="1" l="1"/>
  <c r="M766" i="1"/>
  <c r="E767" i="1"/>
  <c r="E768" i="1" s="1"/>
  <c r="H765" i="1"/>
  <c r="N766" i="1"/>
  <c r="U766" i="1"/>
  <c r="D767" i="1"/>
  <c r="G766" i="1"/>
  <c r="F766" i="1"/>
  <c r="A767" i="1"/>
  <c r="T767" i="1" s="1"/>
  <c r="C767" i="1"/>
  <c r="P765" i="1"/>
  <c r="O766" i="1"/>
  <c r="B692" i="1"/>
  <c r="R692" i="1"/>
  <c r="J693" i="1"/>
  <c r="K693" i="1" s="1"/>
  <c r="Q693" i="1" s="1"/>
  <c r="I694" i="1"/>
  <c r="B691" i="1"/>
  <c r="L767" i="1" l="1"/>
  <c r="M767" i="1"/>
  <c r="N767" i="1" s="1"/>
  <c r="H766" i="1"/>
  <c r="G767" i="1"/>
  <c r="U767" i="1"/>
  <c r="F767" i="1"/>
  <c r="C768" i="1"/>
  <c r="A768" i="1"/>
  <c r="D768" i="1"/>
  <c r="B693" i="1"/>
  <c r="R693" i="1"/>
  <c r="I695" i="1"/>
  <c r="J694" i="1"/>
  <c r="K694" i="1" s="1"/>
  <c r="O767" i="1"/>
  <c r="P766" i="1"/>
  <c r="L768" i="1" l="1"/>
  <c r="M768" i="1"/>
  <c r="T768" i="1"/>
  <c r="E769" i="1"/>
  <c r="E770" i="1" s="1"/>
  <c r="H767" i="1"/>
  <c r="N768" i="1"/>
  <c r="D769" i="1"/>
  <c r="G768" i="1"/>
  <c r="U768" i="1"/>
  <c r="F768" i="1"/>
  <c r="A769" i="1"/>
  <c r="C769" i="1"/>
  <c r="J695" i="1"/>
  <c r="K695" i="1" s="1"/>
  <c r="I696" i="1"/>
  <c r="Q694" i="1"/>
  <c r="R694" i="1" s="1"/>
  <c r="O768" i="1"/>
  <c r="P767" i="1"/>
  <c r="T769" i="1" l="1"/>
  <c r="L769" i="1"/>
  <c r="U769" i="1" s="1"/>
  <c r="M769" i="1"/>
  <c r="N769" i="1" s="1"/>
  <c r="H768" i="1"/>
  <c r="C770" i="1"/>
  <c r="D770" i="1"/>
  <c r="G769" i="1"/>
  <c r="F769" i="1"/>
  <c r="A770" i="1"/>
  <c r="T770" i="1" s="1"/>
  <c r="I697" i="1"/>
  <c r="J696" i="1"/>
  <c r="K696" i="1" s="1"/>
  <c r="Q695" i="1"/>
  <c r="R695" i="1" s="1"/>
  <c r="B694" i="1"/>
  <c r="O769" i="1"/>
  <c r="P768" i="1"/>
  <c r="L770" i="1" l="1"/>
  <c r="M770" i="1"/>
  <c r="N770" i="1" s="1"/>
  <c r="E771" i="1"/>
  <c r="H769" i="1"/>
  <c r="O770" i="1"/>
  <c r="P769" i="1"/>
  <c r="G770" i="1"/>
  <c r="U770" i="1"/>
  <c r="F770" i="1"/>
  <c r="A771" i="1"/>
  <c r="C771" i="1"/>
  <c r="D771" i="1"/>
  <c r="B695" i="1"/>
  <c r="Q696" i="1"/>
  <c r="R696" i="1" s="1"/>
  <c r="J697" i="1"/>
  <c r="K697" i="1" s="1"/>
  <c r="I698" i="1"/>
  <c r="L771" i="1" l="1"/>
  <c r="M771" i="1"/>
  <c r="E772" i="1"/>
  <c r="T771" i="1"/>
  <c r="H770" i="1"/>
  <c r="A772" i="1"/>
  <c r="C772" i="1"/>
  <c r="G771" i="1"/>
  <c r="F771" i="1"/>
  <c r="I699" i="1"/>
  <c r="J698" i="1"/>
  <c r="K698" i="1" s="1"/>
  <c r="Q697" i="1"/>
  <c r="R697" i="1" s="1"/>
  <c r="B696" i="1"/>
  <c r="O771" i="1"/>
  <c r="P770" i="1"/>
  <c r="T772" i="1" l="1"/>
  <c r="L772" i="1"/>
  <c r="U772" i="1" s="1"/>
  <c r="M772" i="1"/>
  <c r="N772" i="1" s="1"/>
  <c r="E773" i="1"/>
  <c r="H771" i="1"/>
  <c r="D772" i="1"/>
  <c r="D773" i="1" s="1"/>
  <c r="B697" i="1"/>
  <c r="Q698" i="1"/>
  <c r="R698" i="1" s="1"/>
  <c r="I700" i="1"/>
  <c r="J699" i="1"/>
  <c r="K699" i="1" s="1"/>
  <c r="O772" i="1"/>
  <c r="P771" i="1"/>
  <c r="A773" i="1"/>
  <c r="C773" i="1"/>
  <c r="F772" i="1"/>
  <c r="G772" i="1"/>
  <c r="E774" i="1" l="1"/>
  <c r="L773" i="1"/>
  <c r="M773" i="1"/>
  <c r="T773" i="1"/>
  <c r="H772" i="1"/>
  <c r="Q699" i="1"/>
  <c r="R699" i="1" s="1"/>
  <c r="J700" i="1"/>
  <c r="K700" i="1" s="1"/>
  <c r="I701" i="1"/>
  <c r="G773" i="1"/>
  <c r="F773" i="1"/>
  <c r="D774" i="1"/>
  <c r="A774" i="1"/>
  <c r="C774" i="1"/>
  <c r="N773" i="1"/>
  <c r="U773" i="1"/>
  <c r="B698" i="1"/>
  <c r="O773" i="1"/>
  <c r="P772" i="1"/>
  <c r="T774" i="1" l="1"/>
  <c r="M774" i="1"/>
  <c r="N774" i="1" s="1"/>
  <c r="L774" i="1"/>
  <c r="E775" i="1"/>
  <c r="H773" i="1"/>
  <c r="I702" i="1"/>
  <c r="J701" i="1"/>
  <c r="K701" i="1" s="1"/>
  <c r="Q700" i="1"/>
  <c r="R700" i="1" s="1"/>
  <c r="B699" i="1"/>
  <c r="P773" i="1"/>
  <c r="O774" i="1"/>
  <c r="U774" i="1"/>
  <c r="D775" i="1"/>
  <c r="G774" i="1"/>
  <c r="F774" i="1"/>
  <c r="A775" i="1"/>
  <c r="C775" i="1"/>
  <c r="L775" i="1" l="1"/>
  <c r="M775" i="1"/>
  <c r="E776" i="1"/>
  <c r="T775" i="1"/>
  <c r="H774" i="1"/>
  <c r="Q701" i="1"/>
  <c r="R701" i="1" s="1"/>
  <c r="B700" i="1"/>
  <c r="I703" i="1"/>
  <c r="J702" i="1"/>
  <c r="K702" i="1" s="1"/>
  <c r="O775" i="1"/>
  <c r="P774" i="1"/>
  <c r="D776" i="1"/>
  <c r="F775" i="1"/>
  <c r="A776" i="1"/>
  <c r="C776" i="1"/>
  <c r="N775" i="1"/>
  <c r="U775" i="1"/>
  <c r="G775" i="1"/>
  <c r="M776" i="1" l="1"/>
  <c r="L776" i="1"/>
  <c r="T776" i="1"/>
  <c r="E777" i="1"/>
  <c r="H775" i="1"/>
  <c r="O776" i="1"/>
  <c r="P775" i="1"/>
  <c r="Q702" i="1"/>
  <c r="R702" i="1" s="1"/>
  <c r="J703" i="1"/>
  <c r="K703" i="1" s="1"/>
  <c r="Q703" i="1" s="1"/>
  <c r="I704" i="1"/>
  <c r="G776" i="1"/>
  <c r="U776" i="1"/>
  <c r="A777" i="1"/>
  <c r="N776" i="1"/>
  <c r="C777" i="1"/>
  <c r="F776" i="1"/>
  <c r="D777" i="1"/>
  <c r="B701" i="1"/>
  <c r="E778" i="1" l="1"/>
  <c r="L777" i="1"/>
  <c r="M777" i="1"/>
  <c r="N777" i="1" s="1"/>
  <c r="T777" i="1"/>
  <c r="H776" i="1"/>
  <c r="B702" i="1"/>
  <c r="I705" i="1"/>
  <c r="J704" i="1"/>
  <c r="K704" i="1" s="1"/>
  <c r="B703" i="1"/>
  <c r="R703" i="1"/>
  <c r="U777" i="1"/>
  <c r="G777" i="1"/>
  <c r="F777" i="1"/>
  <c r="D778" i="1"/>
  <c r="A778" i="1"/>
  <c r="C778" i="1"/>
  <c r="O777" i="1"/>
  <c r="P776" i="1"/>
  <c r="L778" i="1" l="1"/>
  <c r="M778" i="1"/>
  <c r="T778" i="1"/>
  <c r="E779" i="1"/>
  <c r="H777" i="1"/>
  <c r="A779" i="1"/>
  <c r="C779" i="1"/>
  <c r="N778" i="1"/>
  <c r="U778" i="1"/>
  <c r="G778" i="1"/>
  <c r="F778" i="1"/>
  <c r="D779" i="1"/>
  <c r="O778" i="1"/>
  <c r="P777" i="1"/>
  <c r="Q704" i="1"/>
  <c r="R704" i="1" s="1"/>
  <c r="J705" i="1"/>
  <c r="K705" i="1" s="1"/>
  <c r="I706" i="1"/>
  <c r="T779" i="1" l="1"/>
  <c r="L779" i="1"/>
  <c r="M779" i="1"/>
  <c r="E780" i="1"/>
  <c r="E781" i="1" s="1"/>
  <c r="H778" i="1"/>
  <c r="B704" i="1"/>
  <c r="O779" i="1"/>
  <c r="P778" i="1"/>
  <c r="J706" i="1"/>
  <c r="K706" i="1" s="1"/>
  <c r="I707" i="1"/>
  <c r="Q705" i="1"/>
  <c r="R705" i="1" s="1"/>
  <c r="G779" i="1"/>
  <c r="N779" i="1"/>
  <c r="D780" i="1"/>
  <c r="U779" i="1"/>
  <c r="F779" i="1"/>
  <c r="A780" i="1"/>
  <c r="C780" i="1"/>
  <c r="L780" i="1" l="1"/>
  <c r="M780" i="1"/>
  <c r="T780" i="1"/>
  <c r="H779" i="1"/>
  <c r="Q706" i="1"/>
  <c r="R706" i="1" s="1"/>
  <c r="J707" i="1"/>
  <c r="K707" i="1" s="1"/>
  <c r="Q707" i="1" s="1"/>
  <c r="I708" i="1"/>
  <c r="O780" i="1"/>
  <c r="P779" i="1"/>
  <c r="F780" i="1"/>
  <c r="N780" i="1"/>
  <c r="D781" i="1"/>
  <c r="G780" i="1"/>
  <c r="U780" i="1"/>
  <c r="A781" i="1"/>
  <c r="C781" i="1"/>
  <c r="B705" i="1"/>
  <c r="T781" i="1" l="1"/>
  <c r="L781" i="1"/>
  <c r="U781" i="1" s="1"/>
  <c r="M781" i="1"/>
  <c r="E782" i="1"/>
  <c r="E783" i="1" s="1"/>
  <c r="H780" i="1"/>
  <c r="B706" i="1"/>
  <c r="J708" i="1"/>
  <c r="K708" i="1" s="1"/>
  <c r="Q708" i="1" s="1"/>
  <c r="I709" i="1"/>
  <c r="J709" i="1" s="1"/>
  <c r="B707" i="1"/>
  <c r="R707" i="1"/>
  <c r="O781" i="1"/>
  <c r="P780" i="1"/>
  <c r="D782" i="1"/>
  <c r="N781" i="1"/>
  <c r="F781" i="1"/>
  <c r="G781" i="1"/>
  <c r="A782" i="1"/>
  <c r="C782" i="1"/>
  <c r="L782" i="1" l="1"/>
  <c r="M782" i="1"/>
  <c r="N782" i="1" s="1"/>
  <c r="T782" i="1"/>
  <c r="H781" i="1"/>
  <c r="C783" i="1"/>
  <c r="U782" i="1"/>
  <c r="F782" i="1"/>
  <c r="A783" i="1"/>
  <c r="D783" i="1"/>
  <c r="G782" i="1"/>
  <c r="O782" i="1"/>
  <c r="P781" i="1"/>
  <c r="K709" i="1"/>
  <c r="I710" i="1"/>
  <c r="B708" i="1"/>
  <c r="R708" i="1"/>
  <c r="T783" i="1" l="1"/>
  <c r="L783" i="1"/>
  <c r="U783" i="1" s="1"/>
  <c r="M783" i="1"/>
  <c r="N783" i="1" s="1"/>
  <c r="E784" i="1"/>
  <c r="H782" i="1"/>
  <c r="J710" i="1"/>
  <c r="K710" i="1" s="1"/>
  <c r="I711" i="1"/>
  <c r="D784" i="1"/>
  <c r="G783" i="1"/>
  <c r="F783" i="1"/>
  <c r="A784" i="1"/>
  <c r="C784" i="1"/>
  <c r="P782" i="1"/>
  <c r="O783" i="1"/>
  <c r="N709" i="1"/>
  <c r="Q709" i="1"/>
  <c r="B709" i="1" s="1"/>
  <c r="M784" i="1" l="1"/>
  <c r="L784" i="1"/>
  <c r="E785" i="1"/>
  <c r="T784" i="1"/>
  <c r="H783" i="1"/>
  <c r="R709" i="1"/>
  <c r="O784" i="1"/>
  <c r="P783" i="1"/>
  <c r="U709" i="1"/>
  <c r="I712" i="1"/>
  <c r="J711" i="1"/>
  <c r="K711" i="1" s="1"/>
  <c r="Q711" i="1" s="1"/>
  <c r="U784" i="1"/>
  <c r="D785" i="1"/>
  <c r="C785" i="1"/>
  <c r="A785" i="1"/>
  <c r="N784" i="1"/>
  <c r="G784" i="1"/>
  <c r="F784" i="1"/>
  <c r="Q710" i="1"/>
  <c r="R710" i="1" s="1"/>
  <c r="E786" i="1" l="1"/>
  <c r="L785" i="1"/>
  <c r="M785" i="1"/>
  <c r="N785" i="1" s="1"/>
  <c r="T785" i="1"/>
  <c r="H784" i="1"/>
  <c r="B710" i="1"/>
  <c r="I713" i="1"/>
  <c r="J712" i="1"/>
  <c r="K712" i="1" s="1"/>
  <c r="F785" i="1"/>
  <c r="D786" i="1"/>
  <c r="G785" i="1"/>
  <c r="U785" i="1"/>
  <c r="A786" i="1"/>
  <c r="C786" i="1"/>
  <c r="O785" i="1"/>
  <c r="P784" i="1"/>
  <c r="B711" i="1"/>
  <c r="R711" i="1"/>
  <c r="L786" i="1" l="1"/>
  <c r="M786" i="1"/>
  <c r="N786" i="1" s="1"/>
  <c r="T786" i="1"/>
  <c r="T787" i="1" s="1"/>
  <c r="E787" i="1"/>
  <c r="E788" i="1" s="1"/>
  <c r="H785" i="1"/>
  <c r="P785" i="1"/>
  <c r="O786" i="1"/>
  <c r="Q712" i="1"/>
  <c r="R712" i="1" s="1"/>
  <c r="A787" i="1"/>
  <c r="C787" i="1"/>
  <c r="D787" i="1"/>
  <c r="G786" i="1"/>
  <c r="U786" i="1"/>
  <c r="F786" i="1"/>
  <c r="I714" i="1"/>
  <c r="J713" i="1"/>
  <c r="K713" i="1" s="1"/>
  <c r="L787" i="1" l="1"/>
  <c r="M787" i="1"/>
  <c r="H786" i="1"/>
  <c r="B712" i="1"/>
  <c r="Q713" i="1"/>
  <c r="R713" i="1" s="1"/>
  <c r="P786" i="1"/>
  <c r="O787" i="1"/>
  <c r="I715" i="1"/>
  <c r="J714" i="1"/>
  <c r="K714" i="1" s="1"/>
  <c r="Q714" i="1" s="1"/>
  <c r="U787" i="1"/>
  <c r="F787" i="1"/>
  <c r="N787" i="1"/>
  <c r="C788" i="1"/>
  <c r="A788" i="1"/>
  <c r="T788" i="1" s="1"/>
  <c r="D788" i="1"/>
  <c r="G787" i="1"/>
  <c r="L788" i="1" l="1"/>
  <c r="M788" i="1"/>
  <c r="E789" i="1"/>
  <c r="H787" i="1"/>
  <c r="B713" i="1"/>
  <c r="J715" i="1"/>
  <c r="K715" i="1" s="1"/>
  <c r="I716" i="1"/>
  <c r="P787" i="1"/>
  <c r="O788" i="1"/>
  <c r="U788" i="1"/>
  <c r="D789" i="1"/>
  <c r="G788" i="1"/>
  <c r="A789" i="1"/>
  <c r="C789" i="1"/>
  <c r="F788" i="1"/>
  <c r="N788" i="1"/>
  <c r="B714" i="1"/>
  <c r="R714" i="1"/>
  <c r="L789" i="1" l="1"/>
  <c r="M789" i="1"/>
  <c r="E790" i="1"/>
  <c r="T789" i="1"/>
  <c r="H788" i="1"/>
  <c r="P788" i="1"/>
  <c r="O789" i="1"/>
  <c r="J716" i="1"/>
  <c r="K716" i="1" s="1"/>
  <c r="I717" i="1"/>
  <c r="F789" i="1"/>
  <c r="N789" i="1"/>
  <c r="C790" i="1"/>
  <c r="A790" i="1"/>
  <c r="D790" i="1"/>
  <c r="G789" i="1"/>
  <c r="U789" i="1"/>
  <c r="Q715" i="1"/>
  <c r="R715" i="1" s="1"/>
  <c r="L790" i="1" l="1"/>
  <c r="M790" i="1"/>
  <c r="T790" i="1"/>
  <c r="E791" i="1"/>
  <c r="H789" i="1"/>
  <c r="B715" i="1"/>
  <c r="Q716" i="1"/>
  <c r="R716" i="1" s="1"/>
  <c r="D791" i="1"/>
  <c r="G790" i="1"/>
  <c r="U790" i="1"/>
  <c r="F790" i="1"/>
  <c r="A791" i="1"/>
  <c r="C791" i="1"/>
  <c r="N790" i="1"/>
  <c r="O790" i="1"/>
  <c r="P789" i="1"/>
  <c r="J717" i="1"/>
  <c r="K717" i="1" s="1"/>
  <c r="I718" i="1"/>
  <c r="E792" i="1" l="1"/>
  <c r="T791" i="1"/>
  <c r="L791" i="1"/>
  <c r="M791" i="1"/>
  <c r="N791" i="1" s="1"/>
  <c r="H790" i="1"/>
  <c r="P790" i="1"/>
  <c r="O791" i="1"/>
  <c r="I719" i="1"/>
  <c r="J718" i="1"/>
  <c r="K718" i="1" s="1"/>
  <c r="B716" i="1"/>
  <c r="Q717" i="1"/>
  <c r="R717" i="1" s="1"/>
  <c r="A792" i="1"/>
  <c r="D792" i="1"/>
  <c r="G791" i="1"/>
  <c r="U791" i="1"/>
  <c r="F791" i="1"/>
  <c r="C792" i="1"/>
  <c r="L792" i="1" l="1"/>
  <c r="M792" i="1"/>
  <c r="T792" i="1"/>
  <c r="T793" i="1" s="1"/>
  <c r="E793" i="1"/>
  <c r="E794" i="1" s="1"/>
  <c r="H791" i="1"/>
  <c r="Q718" i="1"/>
  <c r="R718" i="1" s="1"/>
  <c r="J719" i="1"/>
  <c r="K719" i="1" s="1"/>
  <c r="I720" i="1"/>
  <c r="A793" i="1"/>
  <c r="C793" i="1"/>
  <c r="D793" i="1"/>
  <c r="N792" i="1"/>
  <c r="G792" i="1"/>
  <c r="U792" i="1"/>
  <c r="F792" i="1"/>
  <c r="O792" i="1"/>
  <c r="P791" i="1"/>
  <c r="B717" i="1"/>
  <c r="L793" i="1" l="1"/>
  <c r="U793" i="1" s="1"/>
  <c r="M793" i="1"/>
  <c r="H792" i="1"/>
  <c r="N793" i="1"/>
  <c r="C794" i="1"/>
  <c r="A794" i="1"/>
  <c r="D794" i="1"/>
  <c r="G793" i="1"/>
  <c r="F793" i="1"/>
  <c r="P792" i="1"/>
  <c r="O793" i="1"/>
  <c r="J720" i="1"/>
  <c r="K720" i="1" s="1"/>
  <c r="I721" i="1"/>
  <c r="Q719" i="1"/>
  <c r="R719" i="1" s="1"/>
  <c r="B718" i="1"/>
  <c r="L794" i="1" l="1"/>
  <c r="M794" i="1"/>
  <c r="N794" i="1" s="1"/>
  <c r="T794" i="1"/>
  <c r="E795" i="1"/>
  <c r="H793" i="1"/>
  <c r="I722" i="1"/>
  <c r="J721" i="1"/>
  <c r="K721" i="1" s="1"/>
  <c r="Q720" i="1"/>
  <c r="R720" i="1" s="1"/>
  <c r="O794" i="1"/>
  <c r="P793" i="1"/>
  <c r="G794" i="1"/>
  <c r="U794" i="1"/>
  <c r="F794" i="1"/>
  <c r="A795" i="1"/>
  <c r="C795" i="1"/>
  <c r="D795" i="1"/>
  <c r="B719" i="1"/>
  <c r="E796" i="1" l="1"/>
  <c r="L795" i="1"/>
  <c r="M795" i="1"/>
  <c r="T795" i="1"/>
  <c r="T796" i="1" s="1"/>
  <c r="H794" i="1"/>
  <c r="B720" i="1"/>
  <c r="O795" i="1"/>
  <c r="P794" i="1"/>
  <c r="A796" i="1"/>
  <c r="C796" i="1"/>
  <c r="D796" i="1"/>
  <c r="N795" i="1"/>
  <c r="G795" i="1"/>
  <c r="U795" i="1"/>
  <c r="F795" i="1"/>
  <c r="Q721" i="1"/>
  <c r="R721" i="1" s="1"/>
  <c r="I723" i="1"/>
  <c r="J722" i="1"/>
  <c r="K722" i="1" s="1"/>
  <c r="Q722" i="1" s="1"/>
  <c r="M796" i="1" l="1"/>
  <c r="L796" i="1"/>
  <c r="E797" i="1"/>
  <c r="H795" i="1"/>
  <c r="B721" i="1"/>
  <c r="F796" i="1"/>
  <c r="N796" i="1"/>
  <c r="A797" i="1"/>
  <c r="C797" i="1"/>
  <c r="D797" i="1"/>
  <c r="G796" i="1"/>
  <c r="U796" i="1"/>
  <c r="J723" i="1"/>
  <c r="K723" i="1" s="1"/>
  <c r="I724" i="1"/>
  <c r="B722" i="1"/>
  <c r="R722" i="1"/>
  <c r="P795" i="1"/>
  <c r="O796" i="1"/>
  <c r="E798" i="1" l="1"/>
  <c r="L797" i="1"/>
  <c r="M797" i="1"/>
  <c r="N797" i="1" s="1"/>
  <c r="T797" i="1"/>
  <c r="H796" i="1"/>
  <c r="J724" i="1"/>
  <c r="K724" i="1" s="1"/>
  <c r="I725" i="1"/>
  <c r="U797" i="1"/>
  <c r="F797" i="1"/>
  <c r="C798" i="1"/>
  <c r="A798" i="1"/>
  <c r="D798" i="1"/>
  <c r="G797" i="1"/>
  <c r="Q723" i="1"/>
  <c r="R723" i="1" s="1"/>
  <c r="P796" i="1"/>
  <c r="O797" i="1"/>
  <c r="M798" i="1" l="1"/>
  <c r="L798" i="1"/>
  <c r="U798" i="1" s="1"/>
  <c r="T798" i="1"/>
  <c r="E799" i="1"/>
  <c r="E800" i="1" s="1"/>
  <c r="H797" i="1"/>
  <c r="B723" i="1"/>
  <c r="D799" i="1"/>
  <c r="N798" i="1"/>
  <c r="G798" i="1"/>
  <c r="F798" i="1"/>
  <c r="A799" i="1"/>
  <c r="C799" i="1"/>
  <c r="I726" i="1"/>
  <c r="J725" i="1"/>
  <c r="K725" i="1" s="1"/>
  <c r="O798" i="1"/>
  <c r="P797" i="1"/>
  <c r="Q724" i="1"/>
  <c r="R724" i="1" s="1"/>
  <c r="L799" i="1" l="1"/>
  <c r="U799" i="1" s="1"/>
  <c r="M799" i="1"/>
  <c r="T799" i="1"/>
  <c r="H798" i="1"/>
  <c r="O799" i="1"/>
  <c r="P798" i="1"/>
  <c r="G799" i="1"/>
  <c r="D800" i="1"/>
  <c r="F799" i="1"/>
  <c r="A800" i="1"/>
  <c r="C800" i="1"/>
  <c r="N799" i="1"/>
  <c r="J726" i="1"/>
  <c r="K726" i="1" s="1"/>
  <c r="I727" i="1"/>
  <c r="Q725" i="1"/>
  <c r="R725" i="1" s="1"/>
  <c r="B724" i="1"/>
  <c r="T800" i="1" l="1"/>
  <c r="M800" i="1"/>
  <c r="N800" i="1" s="1"/>
  <c r="L800" i="1"/>
  <c r="E801" i="1"/>
  <c r="H799" i="1"/>
  <c r="B725" i="1"/>
  <c r="U800" i="1"/>
  <c r="F800" i="1"/>
  <c r="A801" i="1"/>
  <c r="C801" i="1"/>
  <c r="D801" i="1"/>
  <c r="G800" i="1"/>
  <c r="J727" i="1"/>
  <c r="K727" i="1" s="1"/>
  <c r="I728" i="1"/>
  <c r="Q726" i="1"/>
  <c r="R726" i="1" s="1"/>
  <c r="P799" i="1"/>
  <c r="O800" i="1"/>
  <c r="L801" i="1" l="1"/>
  <c r="M801" i="1"/>
  <c r="E802" i="1"/>
  <c r="E803" i="1" s="1"/>
  <c r="T801" i="1"/>
  <c r="H800" i="1"/>
  <c r="B726" i="1"/>
  <c r="I729" i="1"/>
  <c r="J728" i="1"/>
  <c r="K728" i="1" s="1"/>
  <c r="C802" i="1"/>
  <c r="G801" i="1"/>
  <c r="F801" i="1"/>
  <c r="A802" i="1"/>
  <c r="Q727" i="1"/>
  <c r="R727" i="1" s="1"/>
  <c r="O801" i="1"/>
  <c r="P800" i="1"/>
  <c r="T802" i="1" l="1"/>
  <c r="L802" i="1"/>
  <c r="U802" i="1" s="1"/>
  <c r="M802" i="1"/>
  <c r="N802" i="1" s="1"/>
  <c r="H801" i="1"/>
  <c r="D802" i="1"/>
  <c r="D803" i="1" s="1"/>
  <c r="B727" i="1"/>
  <c r="A803" i="1"/>
  <c r="E804" i="1" s="1"/>
  <c r="C803" i="1"/>
  <c r="G802" i="1"/>
  <c r="F802" i="1"/>
  <c r="O802" i="1"/>
  <c r="P801" i="1"/>
  <c r="Q728" i="1"/>
  <c r="R728" i="1" s="1"/>
  <c r="J729" i="1"/>
  <c r="K729" i="1" s="1"/>
  <c r="Q729" i="1" s="1"/>
  <c r="I730" i="1"/>
  <c r="L803" i="1" l="1"/>
  <c r="M803" i="1"/>
  <c r="T803" i="1"/>
  <c r="H802" i="1"/>
  <c r="P802" i="1"/>
  <c r="O803" i="1"/>
  <c r="C804" i="1"/>
  <c r="D804" i="1"/>
  <c r="G803" i="1"/>
  <c r="U803" i="1"/>
  <c r="F803" i="1"/>
  <c r="N803" i="1"/>
  <c r="A804" i="1"/>
  <c r="I731" i="1"/>
  <c r="J730" i="1"/>
  <c r="K730" i="1" s="1"/>
  <c r="Q730" i="1" s="1"/>
  <c r="B729" i="1"/>
  <c r="R729" i="1"/>
  <c r="B728" i="1"/>
  <c r="T804" i="1" l="1"/>
  <c r="L804" i="1"/>
  <c r="M804" i="1"/>
  <c r="E805" i="1"/>
  <c r="H803" i="1"/>
  <c r="B730" i="1"/>
  <c r="R730" i="1"/>
  <c r="J731" i="1"/>
  <c r="K731" i="1" s="1"/>
  <c r="I732" i="1"/>
  <c r="C805" i="1"/>
  <c r="F804" i="1"/>
  <c r="N804" i="1"/>
  <c r="D805" i="1"/>
  <c r="G804" i="1"/>
  <c r="U804" i="1"/>
  <c r="A805" i="1"/>
  <c r="O804" i="1"/>
  <c r="P803" i="1"/>
  <c r="L805" i="1" l="1"/>
  <c r="M805" i="1"/>
  <c r="E806" i="1"/>
  <c r="E807" i="1" s="1"/>
  <c r="T805" i="1"/>
  <c r="T806" i="1" s="1"/>
  <c r="H804" i="1"/>
  <c r="U805" i="1"/>
  <c r="D806" i="1"/>
  <c r="G805" i="1"/>
  <c r="F805" i="1"/>
  <c r="A806" i="1"/>
  <c r="C806" i="1"/>
  <c r="N805" i="1"/>
  <c r="J732" i="1"/>
  <c r="K732" i="1" s="1"/>
  <c r="I733" i="1"/>
  <c r="Q731" i="1"/>
  <c r="R731" i="1" s="1"/>
  <c r="O805" i="1"/>
  <c r="P804" i="1"/>
  <c r="L806" i="1" l="1"/>
  <c r="M806" i="1"/>
  <c r="H805" i="1"/>
  <c r="U806" i="1"/>
  <c r="D807" i="1"/>
  <c r="G806" i="1"/>
  <c r="F806" i="1"/>
  <c r="A807" i="1"/>
  <c r="T807" i="1" s="1"/>
  <c r="C807" i="1"/>
  <c r="N806" i="1"/>
  <c r="B731" i="1"/>
  <c r="I734" i="1"/>
  <c r="J733" i="1"/>
  <c r="K733" i="1" s="1"/>
  <c r="Q732" i="1"/>
  <c r="R732" i="1" s="1"/>
  <c r="P805" i="1"/>
  <c r="O806" i="1"/>
  <c r="L807" i="1" l="1"/>
  <c r="M807" i="1"/>
  <c r="N807" i="1" s="1"/>
  <c r="E808" i="1"/>
  <c r="H806" i="1"/>
  <c r="Q733" i="1"/>
  <c r="R733" i="1" s="1"/>
  <c r="B732" i="1"/>
  <c r="A808" i="1"/>
  <c r="C808" i="1"/>
  <c r="U807" i="1"/>
  <c r="G807" i="1"/>
  <c r="D808" i="1"/>
  <c r="F807" i="1"/>
  <c r="J734" i="1"/>
  <c r="K734" i="1" s="1"/>
  <c r="I735" i="1"/>
  <c r="P806" i="1"/>
  <c r="O807" i="1"/>
  <c r="E809" i="1" l="1"/>
  <c r="L808" i="1"/>
  <c r="U808" i="1" s="1"/>
  <c r="M808" i="1"/>
  <c r="T808" i="1"/>
  <c r="H807" i="1"/>
  <c r="I736" i="1"/>
  <c r="J735" i="1"/>
  <c r="K735" i="1" s="1"/>
  <c r="Q734" i="1"/>
  <c r="R734" i="1" s="1"/>
  <c r="D809" i="1"/>
  <c r="G808" i="1"/>
  <c r="F808" i="1"/>
  <c r="A809" i="1"/>
  <c r="C809" i="1"/>
  <c r="N808" i="1"/>
  <c r="O808" i="1"/>
  <c r="P807" i="1"/>
  <c r="B733" i="1"/>
  <c r="L809" i="1" l="1"/>
  <c r="M809" i="1"/>
  <c r="N809" i="1" s="1"/>
  <c r="T809" i="1"/>
  <c r="E810" i="1"/>
  <c r="H808" i="1"/>
  <c r="B734" i="1"/>
  <c r="A810" i="1"/>
  <c r="C810" i="1"/>
  <c r="U809" i="1"/>
  <c r="G809" i="1"/>
  <c r="D810" i="1"/>
  <c r="F809" i="1"/>
  <c r="Q735" i="1"/>
  <c r="R735" i="1" s="1"/>
  <c r="O809" i="1"/>
  <c r="P808" i="1"/>
  <c r="J736" i="1"/>
  <c r="K736" i="1" s="1"/>
  <c r="Q736" i="1" s="1"/>
  <c r="I737" i="1"/>
  <c r="L810" i="1" l="1"/>
  <c r="M810" i="1"/>
  <c r="E811" i="1"/>
  <c r="E812" i="1" s="1"/>
  <c r="T810" i="1"/>
  <c r="T811" i="1" s="1"/>
  <c r="H809" i="1"/>
  <c r="B735" i="1"/>
  <c r="F810" i="1"/>
  <c r="N810" i="1"/>
  <c r="A811" i="1"/>
  <c r="C811" i="1"/>
  <c r="D811" i="1"/>
  <c r="G810" i="1"/>
  <c r="U810" i="1"/>
  <c r="B736" i="1"/>
  <c r="R736" i="1"/>
  <c r="I738" i="1"/>
  <c r="J737" i="1"/>
  <c r="K737" i="1" s="1"/>
  <c r="Q737" i="1" s="1"/>
  <c r="P809" i="1"/>
  <c r="O810" i="1"/>
  <c r="L811" i="1" l="1"/>
  <c r="U811" i="1" s="1"/>
  <c r="M811" i="1"/>
  <c r="N811" i="1" s="1"/>
  <c r="H810" i="1"/>
  <c r="D812" i="1"/>
  <c r="G811" i="1"/>
  <c r="A812" i="1"/>
  <c r="C812" i="1"/>
  <c r="F811" i="1"/>
  <c r="O811" i="1"/>
  <c r="P810" i="1"/>
  <c r="I739" i="1"/>
  <c r="J738" i="1"/>
  <c r="K738" i="1" s="1"/>
  <c r="B737" i="1"/>
  <c r="R737" i="1"/>
  <c r="M812" i="1" l="1"/>
  <c r="L812" i="1"/>
  <c r="E813" i="1"/>
  <c r="E814" i="1" s="1"/>
  <c r="T812" i="1"/>
  <c r="T813" i="1" s="1"/>
  <c r="H811" i="1"/>
  <c r="P811" i="1"/>
  <c r="O812" i="1"/>
  <c r="I740" i="1"/>
  <c r="J740" i="1" s="1"/>
  <c r="J739" i="1"/>
  <c r="K739" i="1" s="1"/>
  <c r="A813" i="1"/>
  <c r="C813" i="1"/>
  <c r="N812" i="1"/>
  <c r="U812" i="1"/>
  <c r="D813" i="1"/>
  <c r="G812" i="1"/>
  <c r="F812" i="1"/>
  <c r="Q738" i="1"/>
  <c r="R738" i="1" s="1"/>
  <c r="L813" i="1" l="1"/>
  <c r="M813" i="1"/>
  <c r="N813" i="1" s="1"/>
  <c r="B738" i="1"/>
  <c r="H812" i="1"/>
  <c r="Q739" i="1"/>
  <c r="R739" i="1" s="1"/>
  <c r="I741" i="1"/>
  <c r="K740" i="1"/>
  <c r="P812" i="1"/>
  <c r="O813" i="1"/>
  <c r="G813" i="1"/>
  <c r="F813" i="1"/>
  <c r="A814" i="1"/>
  <c r="U813" i="1"/>
  <c r="C814" i="1"/>
  <c r="D814" i="1"/>
  <c r="L814" i="1" l="1"/>
  <c r="M814" i="1"/>
  <c r="E815" i="1"/>
  <c r="T814" i="1"/>
  <c r="T815" i="1" s="1"/>
  <c r="H813" i="1"/>
  <c r="N814" i="1"/>
  <c r="D815" i="1"/>
  <c r="G814" i="1"/>
  <c r="U814" i="1"/>
  <c r="F814" i="1"/>
  <c r="A815" i="1"/>
  <c r="C815" i="1"/>
  <c r="N740" i="1"/>
  <c r="U740" i="1" s="1"/>
  <c r="Q740" i="1"/>
  <c r="B740" i="1" s="1"/>
  <c r="I742" i="1"/>
  <c r="J741" i="1"/>
  <c r="K741" i="1" s="1"/>
  <c r="B739" i="1"/>
  <c r="O814" i="1"/>
  <c r="P813" i="1"/>
  <c r="L815" i="1" l="1"/>
  <c r="M815" i="1"/>
  <c r="E816" i="1"/>
  <c r="H814" i="1"/>
  <c r="Q741" i="1"/>
  <c r="R741" i="1" s="1"/>
  <c r="C816" i="1"/>
  <c r="D816" i="1"/>
  <c r="G815" i="1"/>
  <c r="U815" i="1"/>
  <c r="F815" i="1"/>
  <c r="N815" i="1"/>
  <c r="A816" i="1"/>
  <c r="J742" i="1"/>
  <c r="K742" i="1" s="1"/>
  <c r="I743" i="1"/>
  <c r="P814" i="1"/>
  <c r="O815" i="1"/>
  <c r="R740" i="1"/>
  <c r="L816" i="1" l="1"/>
  <c r="M816" i="1"/>
  <c r="E817" i="1"/>
  <c r="T816" i="1"/>
  <c r="T817" i="1" s="1"/>
  <c r="H815" i="1"/>
  <c r="I744" i="1"/>
  <c r="J743" i="1"/>
  <c r="K743" i="1" s="1"/>
  <c r="Q742" i="1"/>
  <c r="R742" i="1" s="1"/>
  <c r="G816" i="1"/>
  <c r="F816" i="1"/>
  <c r="A817" i="1"/>
  <c r="C817" i="1"/>
  <c r="N816" i="1"/>
  <c r="U816" i="1"/>
  <c r="D817" i="1"/>
  <c r="B741" i="1"/>
  <c r="O816" i="1"/>
  <c r="P815" i="1"/>
  <c r="E818" i="1" l="1"/>
  <c r="L817" i="1"/>
  <c r="M817" i="1"/>
  <c r="H816" i="1"/>
  <c r="B742" i="1"/>
  <c r="Q743" i="1"/>
  <c r="R743" i="1" s="1"/>
  <c r="P816" i="1"/>
  <c r="O817" i="1"/>
  <c r="D818" i="1"/>
  <c r="F817" i="1"/>
  <c r="A818" i="1"/>
  <c r="C818" i="1"/>
  <c r="N817" i="1"/>
  <c r="U817" i="1"/>
  <c r="G817" i="1"/>
  <c r="J744" i="1"/>
  <c r="K744" i="1" s="1"/>
  <c r="I745" i="1"/>
  <c r="L818" i="1" l="1"/>
  <c r="M818" i="1"/>
  <c r="N818" i="1" s="1"/>
  <c r="E819" i="1"/>
  <c r="T818" i="1"/>
  <c r="H817" i="1"/>
  <c r="P817" i="1"/>
  <c r="O818" i="1"/>
  <c r="B743" i="1"/>
  <c r="J745" i="1"/>
  <c r="K745" i="1" s="1"/>
  <c r="I746" i="1"/>
  <c r="U818" i="1"/>
  <c r="D819" i="1"/>
  <c r="G818" i="1"/>
  <c r="F818" i="1"/>
  <c r="A819" i="1"/>
  <c r="C819" i="1"/>
  <c r="Q744" i="1"/>
  <c r="R744" i="1" s="1"/>
  <c r="L819" i="1" l="1"/>
  <c r="M819" i="1"/>
  <c r="T819" i="1"/>
  <c r="E820" i="1"/>
  <c r="E821" i="1" s="1"/>
  <c r="H818" i="1"/>
  <c r="J746" i="1"/>
  <c r="K746" i="1" s="1"/>
  <c r="I747" i="1"/>
  <c r="Q745" i="1"/>
  <c r="R745" i="1" s="1"/>
  <c r="G819" i="1"/>
  <c r="U819" i="1"/>
  <c r="F819" i="1"/>
  <c r="A820" i="1"/>
  <c r="C820" i="1"/>
  <c r="D820" i="1"/>
  <c r="N819" i="1"/>
  <c r="B744" i="1"/>
  <c r="P818" i="1"/>
  <c r="O819" i="1"/>
  <c r="L820" i="1" l="1"/>
  <c r="M820" i="1"/>
  <c r="E822" i="1"/>
  <c r="T820" i="1"/>
  <c r="T821" i="1" s="1"/>
  <c r="H819" i="1"/>
  <c r="B745" i="1"/>
  <c r="P819" i="1"/>
  <c r="O820" i="1"/>
  <c r="I748" i="1"/>
  <c r="J747" i="1"/>
  <c r="K747" i="1" s="1"/>
  <c r="C821" i="1"/>
  <c r="D821" i="1"/>
  <c r="G820" i="1"/>
  <c r="U820" i="1"/>
  <c r="F820" i="1"/>
  <c r="N820" i="1"/>
  <c r="A821" i="1"/>
  <c r="Q746" i="1"/>
  <c r="R746" i="1" s="1"/>
  <c r="L821" i="1" l="1"/>
  <c r="M821" i="1"/>
  <c r="H820" i="1"/>
  <c r="B746" i="1"/>
  <c r="J748" i="1"/>
  <c r="K748" i="1" s="1"/>
  <c r="I749" i="1"/>
  <c r="O821" i="1"/>
  <c r="P820" i="1"/>
  <c r="A822" i="1"/>
  <c r="C822" i="1"/>
  <c r="D822" i="1"/>
  <c r="G821" i="1"/>
  <c r="N821" i="1"/>
  <c r="U821" i="1"/>
  <c r="F821" i="1"/>
  <c r="Q747" i="1"/>
  <c r="R747" i="1" s="1"/>
  <c r="M822" i="1" l="1"/>
  <c r="L822" i="1"/>
  <c r="U822" i="1" s="1"/>
  <c r="T822" i="1"/>
  <c r="E823" i="1"/>
  <c r="E824" i="1" s="1"/>
  <c r="H821" i="1"/>
  <c r="B747" i="1"/>
  <c r="O822" i="1"/>
  <c r="P821" i="1"/>
  <c r="G822" i="1"/>
  <c r="F822" i="1"/>
  <c r="A823" i="1"/>
  <c r="C823" i="1"/>
  <c r="D823" i="1"/>
  <c r="N822" i="1"/>
  <c r="J749" i="1"/>
  <c r="K749" i="1" s="1"/>
  <c r="I750" i="1"/>
  <c r="Q748" i="1"/>
  <c r="R748" i="1" s="1"/>
  <c r="T823" i="1" l="1"/>
  <c r="L823" i="1"/>
  <c r="M823" i="1"/>
  <c r="N823" i="1" s="1"/>
  <c r="H822" i="1"/>
  <c r="O823" i="1"/>
  <c r="P822" i="1"/>
  <c r="B748" i="1"/>
  <c r="D824" i="1"/>
  <c r="G823" i="1"/>
  <c r="F823" i="1"/>
  <c r="A824" i="1"/>
  <c r="C824" i="1"/>
  <c r="U823" i="1"/>
  <c r="Q749" i="1"/>
  <c r="R749" i="1" s="1"/>
  <c r="I751" i="1"/>
  <c r="J750" i="1"/>
  <c r="K750" i="1" s="1"/>
  <c r="M824" i="1" l="1"/>
  <c r="L824" i="1"/>
  <c r="U824" i="1" s="1"/>
  <c r="T824" i="1"/>
  <c r="E825" i="1"/>
  <c r="H823" i="1"/>
  <c r="Q750" i="1"/>
  <c r="R750" i="1" s="1"/>
  <c r="C825" i="1"/>
  <c r="D825" i="1"/>
  <c r="G824" i="1"/>
  <c r="F824" i="1"/>
  <c r="N824" i="1"/>
  <c r="A825" i="1"/>
  <c r="O824" i="1"/>
  <c r="P823" i="1"/>
  <c r="I752" i="1"/>
  <c r="J751" i="1"/>
  <c r="K751" i="1" s="1"/>
  <c r="B749" i="1"/>
  <c r="E826" i="1" l="1"/>
  <c r="L825" i="1"/>
  <c r="M825" i="1"/>
  <c r="T825" i="1"/>
  <c r="T826" i="1" s="1"/>
  <c r="H824" i="1"/>
  <c r="B750" i="1"/>
  <c r="O825" i="1"/>
  <c r="P824" i="1"/>
  <c r="I753" i="1"/>
  <c r="J752" i="1"/>
  <c r="K752" i="1" s="1"/>
  <c r="D826" i="1"/>
  <c r="G825" i="1"/>
  <c r="U825" i="1"/>
  <c r="F825" i="1"/>
  <c r="N825" i="1"/>
  <c r="C826" i="1"/>
  <c r="A826" i="1"/>
  <c r="Q751" i="1"/>
  <c r="R751" i="1" s="1"/>
  <c r="L826" i="1" l="1"/>
  <c r="M826" i="1"/>
  <c r="N826" i="1" s="1"/>
  <c r="E827" i="1"/>
  <c r="E828" i="1" s="1"/>
  <c r="H825" i="1"/>
  <c r="U826" i="1"/>
  <c r="D827" i="1"/>
  <c r="G826" i="1"/>
  <c r="F826" i="1"/>
  <c r="A827" i="1"/>
  <c r="C827" i="1"/>
  <c r="Q752" i="1"/>
  <c r="R752" i="1" s="1"/>
  <c r="J753" i="1"/>
  <c r="K753" i="1" s="1"/>
  <c r="I754" i="1"/>
  <c r="B751" i="1"/>
  <c r="P825" i="1"/>
  <c r="O826" i="1"/>
  <c r="L827" i="1" l="1"/>
  <c r="U827" i="1" s="1"/>
  <c r="M827" i="1"/>
  <c r="T827" i="1"/>
  <c r="H826" i="1"/>
  <c r="B752" i="1"/>
  <c r="Q753" i="1"/>
  <c r="R753" i="1" s="1"/>
  <c r="G827" i="1"/>
  <c r="F827" i="1"/>
  <c r="D828" i="1"/>
  <c r="A828" i="1"/>
  <c r="C828" i="1"/>
  <c r="N827" i="1"/>
  <c r="J754" i="1"/>
  <c r="K754" i="1" s="1"/>
  <c r="Q754" i="1" s="1"/>
  <c r="I755" i="1"/>
  <c r="P826" i="1"/>
  <c r="O827" i="1"/>
  <c r="L828" i="1" l="1"/>
  <c r="M828" i="1"/>
  <c r="T828" i="1"/>
  <c r="E829" i="1"/>
  <c r="H827" i="1"/>
  <c r="I756" i="1"/>
  <c r="J755" i="1"/>
  <c r="K755" i="1" s="1"/>
  <c r="B754" i="1"/>
  <c r="R754" i="1"/>
  <c r="O828" i="1"/>
  <c r="P827" i="1"/>
  <c r="B753" i="1"/>
  <c r="G828" i="1"/>
  <c r="U828" i="1"/>
  <c r="A829" i="1"/>
  <c r="C829" i="1"/>
  <c r="F828" i="1"/>
  <c r="D829" i="1"/>
  <c r="N828" i="1"/>
  <c r="L829" i="1" l="1"/>
  <c r="M829" i="1"/>
  <c r="N829" i="1" s="1"/>
  <c r="E830" i="1"/>
  <c r="T829" i="1"/>
  <c r="H828" i="1"/>
  <c r="O829" i="1"/>
  <c r="P828" i="1"/>
  <c r="G829" i="1"/>
  <c r="U829" i="1"/>
  <c r="F829" i="1"/>
  <c r="A830" i="1"/>
  <c r="C830" i="1"/>
  <c r="D830" i="1"/>
  <c r="Q755" i="1"/>
  <c r="R755" i="1" s="1"/>
  <c r="J756" i="1"/>
  <c r="K756" i="1" s="1"/>
  <c r="I757" i="1"/>
  <c r="L830" i="1" l="1"/>
  <c r="M830" i="1"/>
  <c r="T830" i="1"/>
  <c r="E831" i="1"/>
  <c r="H829" i="1"/>
  <c r="B755" i="1"/>
  <c r="Q756" i="1"/>
  <c r="R756" i="1" s="1"/>
  <c r="I758" i="1"/>
  <c r="J757" i="1"/>
  <c r="K757" i="1" s="1"/>
  <c r="G830" i="1"/>
  <c r="U830" i="1"/>
  <c r="F830" i="1"/>
  <c r="A831" i="1"/>
  <c r="C831" i="1"/>
  <c r="D831" i="1"/>
  <c r="N830" i="1"/>
  <c r="O830" i="1"/>
  <c r="P829" i="1"/>
  <c r="L831" i="1" l="1"/>
  <c r="M831" i="1"/>
  <c r="E832" i="1"/>
  <c r="T831" i="1"/>
  <c r="T832" i="1" s="1"/>
  <c r="H830" i="1"/>
  <c r="Q757" i="1"/>
  <c r="R757" i="1" s="1"/>
  <c r="G831" i="1"/>
  <c r="N831" i="1"/>
  <c r="U831" i="1"/>
  <c r="F831" i="1"/>
  <c r="A832" i="1"/>
  <c r="C832" i="1"/>
  <c r="D832" i="1"/>
  <c r="I759" i="1"/>
  <c r="J758" i="1"/>
  <c r="K758" i="1" s="1"/>
  <c r="Q758" i="1" s="1"/>
  <c r="B756" i="1"/>
  <c r="P830" i="1"/>
  <c r="O831" i="1"/>
  <c r="L832" i="1" l="1"/>
  <c r="M832" i="1"/>
  <c r="E833" i="1"/>
  <c r="H831" i="1"/>
  <c r="F832" i="1"/>
  <c r="A833" i="1"/>
  <c r="C833" i="1"/>
  <c r="G832" i="1"/>
  <c r="B758" i="1"/>
  <c r="R758" i="1"/>
  <c r="I760" i="1"/>
  <c r="J759" i="1"/>
  <c r="K759" i="1" s="1"/>
  <c r="Q759" i="1" s="1"/>
  <c r="O832" i="1"/>
  <c r="P831" i="1"/>
  <c r="B757" i="1"/>
  <c r="L833" i="1" l="1"/>
  <c r="T833" i="1"/>
  <c r="M833" i="1"/>
  <c r="E834" i="1"/>
  <c r="E835" i="1" s="1"/>
  <c r="D833" i="1"/>
  <c r="H832" i="1"/>
  <c r="I761" i="1"/>
  <c r="J760" i="1"/>
  <c r="K760" i="1" s="1"/>
  <c r="G833" i="1"/>
  <c r="F833" i="1"/>
  <c r="A834" i="1"/>
  <c r="C834" i="1"/>
  <c r="N833" i="1"/>
  <c r="U833" i="1"/>
  <c r="D834" i="1"/>
  <c r="B759" i="1"/>
  <c r="R759" i="1"/>
  <c r="P832" i="1"/>
  <c r="O833" i="1"/>
  <c r="L834" i="1" l="1"/>
  <c r="M834" i="1"/>
  <c r="N834" i="1" s="1"/>
  <c r="T834" i="1"/>
  <c r="H833" i="1"/>
  <c r="Q760" i="1"/>
  <c r="R760" i="1" s="1"/>
  <c r="P833" i="1"/>
  <c r="O834" i="1"/>
  <c r="F834" i="1"/>
  <c r="D835" i="1"/>
  <c r="G834" i="1"/>
  <c r="A835" i="1"/>
  <c r="U834" i="1"/>
  <c r="C835" i="1"/>
  <c r="I762" i="1"/>
  <c r="J761" i="1"/>
  <c r="K761" i="1" s="1"/>
  <c r="L835" i="1" l="1"/>
  <c r="M835" i="1"/>
  <c r="T835" i="1"/>
  <c r="E836" i="1"/>
  <c r="H834" i="1"/>
  <c r="B760" i="1"/>
  <c r="J762" i="1"/>
  <c r="K762" i="1" s="1"/>
  <c r="I763" i="1"/>
  <c r="P834" i="1"/>
  <c r="O835" i="1"/>
  <c r="N835" i="1"/>
  <c r="D836" i="1"/>
  <c r="G835" i="1"/>
  <c r="U835" i="1"/>
  <c r="A836" i="1"/>
  <c r="C836" i="1"/>
  <c r="F835" i="1"/>
  <c r="Q761" i="1"/>
  <c r="R761" i="1" s="1"/>
  <c r="L836" i="1" l="1"/>
  <c r="M836" i="1"/>
  <c r="E837" i="1"/>
  <c r="T836" i="1"/>
  <c r="H835" i="1"/>
  <c r="B761" i="1"/>
  <c r="P835" i="1"/>
  <c r="O836" i="1"/>
  <c r="D837" i="1"/>
  <c r="G836" i="1"/>
  <c r="U836" i="1"/>
  <c r="F836" i="1"/>
  <c r="N836" i="1"/>
  <c r="A837" i="1"/>
  <c r="C837" i="1"/>
  <c r="I764" i="1"/>
  <c r="J763" i="1"/>
  <c r="K763" i="1" s="1"/>
  <c r="Q762" i="1"/>
  <c r="R762" i="1" s="1"/>
  <c r="T837" i="1" l="1"/>
  <c r="L837" i="1"/>
  <c r="U837" i="1" s="1"/>
  <c r="M837" i="1"/>
  <c r="N837" i="1" s="1"/>
  <c r="E838" i="1"/>
  <c r="H836" i="1"/>
  <c r="B762" i="1"/>
  <c r="A838" i="1"/>
  <c r="C838" i="1"/>
  <c r="F837" i="1"/>
  <c r="D838" i="1"/>
  <c r="G837" i="1"/>
  <c r="P836" i="1"/>
  <c r="O837" i="1"/>
  <c r="J764" i="1"/>
  <c r="K764" i="1" s="1"/>
  <c r="I765" i="1"/>
  <c r="Q763" i="1"/>
  <c r="R763" i="1" s="1"/>
  <c r="L838" i="1" l="1"/>
  <c r="M838" i="1"/>
  <c r="E839" i="1"/>
  <c r="T838" i="1"/>
  <c r="H837" i="1"/>
  <c r="B763" i="1"/>
  <c r="I766" i="1"/>
  <c r="J765" i="1"/>
  <c r="K765" i="1" s="1"/>
  <c r="Q764" i="1"/>
  <c r="R764" i="1" s="1"/>
  <c r="O838" i="1"/>
  <c r="P837" i="1"/>
  <c r="N838" i="1"/>
  <c r="D839" i="1"/>
  <c r="G838" i="1"/>
  <c r="F838" i="1"/>
  <c r="A839" i="1"/>
  <c r="C839" i="1"/>
  <c r="U838" i="1"/>
  <c r="L839" i="1" l="1"/>
  <c r="M839" i="1"/>
  <c r="E840" i="1"/>
  <c r="T839" i="1"/>
  <c r="H838" i="1"/>
  <c r="B764" i="1"/>
  <c r="N839" i="1"/>
  <c r="U839" i="1"/>
  <c r="D840" i="1"/>
  <c r="F839" i="1"/>
  <c r="G839" i="1"/>
  <c r="H839" i="1" s="1"/>
  <c r="A840" i="1"/>
  <c r="C840" i="1"/>
  <c r="P838" i="1"/>
  <c r="O839" i="1"/>
  <c r="Q765" i="1"/>
  <c r="R765" i="1" s="1"/>
  <c r="J766" i="1"/>
  <c r="K766" i="1" s="1"/>
  <c r="I767" i="1"/>
  <c r="M840" i="1" l="1"/>
  <c r="L840" i="1"/>
  <c r="T840" i="1"/>
  <c r="E841" i="1"/>
  <c r="F840" i="1"/>
  <c r="N840" i="1"/>
  <c r="A841" i="1"/>
  <c r="C841" i="1"/>
  <c r="D841" i="1"/>
  <c r="G840" i="1"/>
  <c r="U840" i="1"/>
  <c r="O840" i="1"/>
  <c r="P839" i="1"/>
  <c r="B765" i="1"/>
  <c r="I768" i="1"/>
  <c r="J767" i="1"/>
  <c r="K767" i="1" s="1"/>
  <c r="Q766" i="1"/>
  <c r="R766" i="1" s="1"/>
  <c r="E842" i="1" l="1"/>
  <c r="L841" i="1"/>
  <c r="M841" i="1"/>
  <c r="T841" i="1"/>
  <c r="H840" i="1"/>
  <c r="I769" i="1"/>
  <c r="J768" i="1"/>
  <c r="K768" i="1" s="1"/>
  <c r="Q767" i="1"/>
  <c r="R767" i="1" s="1"/>
  <c r="P840" i="1"/>
  <c r="O841" i="1"/>
  <c r="U841" i="1"/>
  <c r="F841" i="1"/>
  <c r="A842" i="1"/>
  <c r="C842" i="1"/>
  <c r="N841" i="1"/>
  <c r="D842" i="1"/>
  <c r="G841" i="1"/>
  <c r="B766" i="1"/>
  <c r="L842" i="1" l="1"/>
  <c r="M842" i="1"/>
  <c r="T842" i="1"/>
  <c r="E843" i="1"/>
  <c r="E844" i="1" s="1"/>
  <c r="H841" i="1"/>
  <c r="O842" i="1"/>
  <c r="P841" i="1"/>
  <c r="B767" i="1"/>
  <c r="D843" i="1"/>
  <c r="G842" i="1"/>
  <c r="F842" i="1"/>
  <c r="A843" i="1"/>
  <c r="C843" i="1"/>
  <c r="U842" i="1"/>
  <c r="N842" i="1"/>
  <c r="Q768" i="1"/>
  <c r="R768" i="1" s="1"/>
  <c r="J769" i="1"/>
  <c r="K769" i="1" s="1"/>
  <c r="I770" i="1"/>
  <c r="L843" i="1" l="1"/>
  <c r="M843" i="1"/>
  <c r="T843" i="1"/>
  <c r="H842" i="1"/>
  <c r="B768" i="1"/>
  <c r="I771" i="1"/>
  <c r="J771" i="1" s="1"/>
  <c r="J770" i="1"/>
  <c r="K770" i="1" s="1"/>
  <c r="Q769" i="1"/>
  <c r="R769" i="1" s="1"/>
  <c r="C844" i="1"/>
  <c r="N843" i="1"/>
  <c r="D844" i="1"/>
  <c r="G843" i="1"/>
  <c r="U843" i="1"/>
  <c r="F843" i="1"/>
  <c r="A844" i="1"/>
  <c r="O843" i="1"/>
  <c r="P842" i="1"/>
  <c r="T844" i="1" l="1"/>
  <c r="M844" i="1"/>
  <c r="L844" i="1"/>
  <c r="U844" i="1" s="1"/>
  <c r="E845" i="1"/>
  <c r="H843" i="1"/>
  <c r="B769" i="1"/>
  <c r="Q770" i="1"/>
  <c r="R770" i="1" s="1"/>
  <c r="I772" i="1"/>
  <c r="K771" i="1"/>
  <c r="O844" i="1"/>
  <c r="P843" i="1"/>
  <c r="F844" i="1"/>
  <c r="A845" i="1"/>
  <c r="C845" i="1"/>
  <c r="D845" i="1"/>
  <c r="N844" i="1"/>
  <c r="G844" i="1"/>
  <c r="L845" i="1" l="1"/>
  <c r="M845" i="1"/>
  <c r="E846" i="1"/>
  <c r="T845" i="1"/>
  <c r="H844" i="1"/>
  <c r="O845" i="1"/>
  <c r="P844" i="1"/>
  <c r="N771" i="1"/>
  <c r="U771" i="1" s="1"/>
  <c r="Q771" i="1"/>
  <c r="B771" i="1" s="1"/>
  <c r="J772" i="1"/>
  <c r="K772" i="1" s="1"/>
  <c r="I773" i="1"/>
  <c r="U845" i="1"/>
  <c r="A846" i="1"/>
  <c r="C846" i="1"/>
  <c r="F845" i="1"/>
  <c r="N845" i="1"/>
  <c r="D846" i="1"/>
  <c r="G845" i="1"/>
  <c r="B770" i="1"/>
  <c r="L846" i="1" l="1"/>
  <c r="M846" i="1"/>
  <c r="T846" i="1"/>
  <c r="E847" i="1"/>
  <c r="H845" i="1"/>
  <c r="Q772" i="1"/>
  <c r="R772" i="1" s="1"/>
  <c r="D847" i="1"/>
  <c r="G846" i="1"/>
  <c r="U846" i="1"/>
  <c r="F846" i="1"/>
  <c r="N846" i="1"/>
  <c r="C847" i="1"/>
  <c r="A847" i="1"/>
  <c r="R771" i="1"/>
  <c r="I774" i="1"/>
  <c r="J773" i="1"/>
  <c r="K773" i="1" s="1"/>
  <c r="O846" i="1"/>
  <c r="P845" i="1"/>
  <c r="L847" i="1" l="1"/>
  <c r="M847" i="1"/>
  <c r="N847" i="1" s="1"/>
  <c r="E848" i="1"/>
  <c r="T847" i="1"/>
  <c r="H846" i="1"/>
  <c r="F847" i="1"/>
  <c r="A848" i="1"/>
  <c r="C848" i="1"/>
  <c r="U847" i="1"/>
  <c r="D848" i="1"/>
  <c r="G847" i="1"/>
  <c r="O847" i="1"/>
  <c r="P846" i="1"/>
  <c r="B772" i="1"/>
  <c r="Q773" i="1"/>
  <c r="R773" i="1" s="1"/>
  <c r="I775" i="1"/>
  <c r="J774" i="1"/>
  <c r="K774" i="1" s="1"/>
  <c r="M848" i="1" l="1"/>
  <c r="L848" i="1"/>
  <c r="T848" i="1"/>
  <c r="E849" i="1"/>
  <c r="H847" i="1"/>
  <c r="B773" i="1"/>
  <c r="P847" i="1"/>
  <c r="O848" i="1"/>
  <c r="Q774" i="1"/>
  <c r="R774" i="1" s="1"/>
  <c r="F848" i="1"/>
  <c r="N848" i="1"/>
  <c r="C849" i="1"/>
  <c r="A849" i="1"/>
  <c r="D849" i="1"/>
  <c r="G848" i="1"/>
  <c r="U848" i="1"/>
  <c r="J775" i="1"/>
  <c r="K775" i="1" s="1"/>
  <c r="I776" i="1"/>
  <c r="E850" i="1" l="1"/>
  <c r="L849" i="1"/>
  <c r="M849" i="1"/>
  <c r="T849" i="1"/>
  <c r="H848" i="1"/>
  <c r="Q775" i="1"/>
  <c r="R775" i="1" s="1"/>
  <c r="I777" i="1"/>
  <c r="J776" i="1"/>
  <c r="K776" i="1" s="1"/>
  <c r="B774" i="1"/>
  <c r="F849" i="1"/>
  <c r="N849" i="1"/>
  <c r="A850" i="1"/>
  <c r="C850" i="1"/>
  <c r="D850" i="1"/>
  <c r="G849" i="1"/>
  <c r="U849" i="1"/>
  <c r="P848" i="1"/>
  <c r="O849" i="1"/>
  <c r="T850" i="1" l="1"/>
  <c r="L850" i="1"/>
  <c r="M850" i="1"/>
  <c r="T851" i="1"/>
  <c r="E851" i="1"/>
  <c r="E852" i="1" s="1"/>
  <c r="H849" i="1"/>
  <c r="Q776" i="1"/>
  <c r="R776" i="1" s="1"/>
  <c r="I778" i="1"/>
  <c r="J777" i="1"/>
  <c r="K777" i="1" s="1"/>
  <c r="O850" i="1"/>
  <c r="P849" i="1"/>
  <c r="C851" i="1"/>
  <c r="N850" i="1"/>
  <c r="U850" i="1"/>
  <c r="G850" i="1"/>
  <c r="D851" i="1"/>
  <c r="F850" i="1"/>
  <c r="A851" i="1"/>
  <c r="B775" i="1"/>
  <c r="L851" i="1" l="1"/>
  <c r="M851" i="1"/>
  <c r="N851" i="1" s="1"/>
  <c r="H850" i="1"/>
  <c r="B776" i="1"/>
  <c r="P850" i="1"/>
  <c r="O851" i="1"/>
  <c r="I779" i="1"/>
  <c r="J778" i="1"/>
  <c r="K778" i="1" s="1"/>
  <c r="Q777" i="1"/>
  <c r="R777" i="1" s="1"/>
  <c r="G851" i="1"/>
  <c r="U851" i="1"/>
  <c r="A852" i="1"/>
  <c r="C852" i="1"/>
  <c r="F851" i="1"/>
  <c r="D852" i="1"/>
  <c r="L852" i="1" l="1"/>
  <c r="M852" i="1"/>
  <c r="E853" i="1"/>
  <c r="E854" i="1" s="1"/>
  <c r="T852" i="1"/>
  <c r="T853" i="1" s="1"/>
  <c r="H851" i="1"/>
  <c r="D853" i="1"/>
  <c r="G852" i="1"/>
  <c r="F852" i="1"/>
  <c r="A853" i="1"/>
  <c r="U852" i="1"/>
  <c r="C853" i="1"/>
  <c r="N852" i="1"/>
  <c r="Q778" i="1"/>
  <c r="R778" i="1" s="1"/>
  <c r="J779" i="1"/>
  <c r="K779" i="1" s="1"/>
  <c r="Q779" i="1" s="1"/>
  <c r="I780" i="1"/>
  <c r="B777" i="1"/>
  <c r="P851" i="1"/>
  <c r="O852" i="1"/>
  <c r="L853" i="1" l="1"/>
  <c r="M853" i="1"/>
  <c r="N853" i="1" s="1"/>
  <c r="H852" i="1"/>
  <c r="B778" i="1"/>
  <c r="J780" i="1"/>
  <c r="K780" i="1" s="1"/>
  <c r="I781" i="1"/>
  <c r="U853" i="1"/>
  <c r="D854" i="1"/>
  <c r="F853" i="1"/>
  <c r="G853" i="1"/>
  <c r="A854" i="1"/>
  <c r="C854" i="1"/>
  <c r="B779" i="1"/>
  <c r="R779" i="1"/>
  <c r="O853" i="1"/>
  <c r="P852" i="1"/>
  <c r="L854" i="1" l="1"/>
  <c r="M854" i="1"/>
  <c r="N854" i="1" s="1"/>
  <c r="E855" i="1"/>
  <c r="T854" i="1"/>
  <c r="H853" i="1"/>
  <c r="J781" i="1"/>
  <c r="K781" i="1" s="1"/>
  <c r="I782" i="1"/>
  <c r="Q780" i="1"/>
  <c r="R780" i="1" s="1"/>
  <c r="O854" i="1"/>
  <c r="P853" i="1"/>
  <c r="D855" i="1"/>
  <c r="G854" i="1"/>
  <c r="F854" i="1"/>
  <c r="A855" i="1"/>
  <c r="U854" i="1"/>
  <c r="C855" i="1"/>
  <c r="L855" i="1" l="1"/>
  <c r="M855" i="1"/>
  <c r="E856" i="1"/>
  <c r="T855" i="1"/>
  <c r="H854" i="1"/>
  <c r="I783" i="1"/>
  <c r="J782" i="1"/>
  <c r="K782" i="1" s="1"/>
  <c r="Q781" i="1"/>
  <c r="R781" i="1" s="1"/>
  <c r="D856" i="1"/>
  <c r="G855" i="1"/>
  <c r="U855" i="1"/>
  <c r="F855" i="1"/>
  <c r="N855" i="1"/>
  <c r="A856" i="1"/>
  <c r="C856" i="1"/>
  <c r="B780" i="1"/>
  <c r="P854" i="1"/>
  <c r="O855" i="1"/>
  <c r="L856" i="1" l="1"/>
  <c r="M856" i="1"/>
  <c r="T856" i="1"/>
  <c r="E857" i="1"/>
  <c r="E858" i="1" s="1"/>
  <c r="H855" i="1"/>
  <c r="B781" i="1"/>
  <c r="D857" i="1"/>
  <c r="N856" i="1"/>
  <c r="G856" i="1"/>
  <c r="U856" i="1"/>
  <c r="A857" i="1"/>
  <c r="C857" i="1"/>
  <c r="F856" i="1"/>
  <c r="O856" i="1"/>
  <c r="P855" i="1"/>
  <c r="Q782" i="1"/>
  <c r="R782" i="1" s="1"/>
  <c r="I784" i="1"/>
  <c r="J783" i="1"/>
  <c r="K783" i="1" s="1"/>
  <c r="T857" i="1" l="1"/>
  <c r="L857" i="1"/>
  <c r="M857" i="1"/>
  <c r="H856" i="1"/>
  <c r="B782" i="1"/>
  <c r="F857" i="1"/>
  <c r="N857" i="1"/>
  <c r="A858" i="1"/>
  <c r="C858" i="1"/>
  <c r="D858" i="1"/>
  <c r="G857" i="1"/>
  <c r="U857" i="1"/>
  <c r="P856" i="1"/>
  <c r="O857" i="1"/>
  <c r="Q783" i="1"/>
  <c r="R783" i="1" s="1"/>
  <c r="I785" i="1"/>
  <c r="J784" i="1"/>
  <c r="K784" i="1" s="1"/>
  <c r="Q784" i="1" s="1"/>
  <c r="T858" i="1" l="1"/>
  <c r="L858" i="1"/>
  <c r="M858" i="1"/>
  <c r="E859" i="1"/>
  <c r="H857" i="1"/>
  <c r="F858" i="1"/>
  <c r="N858" i="1"/>
  <c r="C859" i="1"/>
  <c r="A859" i="1"/>
  <c r="D859" i="1"/>
  <c r="G858" i="1"/>
  <c r="U858" i="1"/>
  <c r="B784" i="1"/>
  <c r="R784" i="1"/>
  <c r="P857" i="1"/>
  <c r="O858" i="1"/>
  <c r="J785" i="1"/>
  <c r="K785" i="1" s="1"/>
  <c r="I786" i="1"/>
  <c r="B783" i="1"/>
  <c r="L859" i="1" l="1"/>
  <c r="M859" i="1"/>
  <c r="E860" i="1"/>
  <c r="E861" i="1" s="1"/>
  <c r="T859" i="1"/>
  <c r="T860" i="1" s="1"/>
  <c r="H858" i="1"/>
  <c r="Q785" i="1"/>
  <c r="R785" i="1" s="1"/>
  <c r="P858" i="1"/>
  <c r="O859" i="1"/>
  <c r="A860" i="1"/>
  <c r="C860" i="1"/>
  <c r="N859" i="1"/>
  <c r="U859" i="1"/>
  <c r="D860" i="1"/>
  <c r="G859" i="1"/>
  <c r="F859" i="1"/>
  <c r="J786" i="1"/>
  <c r="K786" i="1" s="1"/>
  <c r="I787" i="1"/>
  <c r="M860" i="1" l="1"/>
  <c r="N860" i="1" s="1"/>
  <c r="L860" i="1"/>
  <c r="H859" i="1"/>
  <c r="O860" i="1"/>
  <c r="P859" i="1"/>
  <c r="Q786" i="1"/>
  <c r="R786" i="1" s="1"/>
  <c r="J787" i="1"/>
  <c r="K787" i="1" s="1"/>
  <c r="I788" i="1"/>
  <c r="C861" i="1"/>
  <c r="A861" i="1"/>
  <c r="D861" i="1"/>
  <c r="G860" i="1"/>
  <c r="U860" i="1"/>
  <c r="F860" i="1"/>
  <c r="B785" i="1"/>
  <c r="L861" i="1" l="1"/>
  <c r="M861" i="1"/>
  <c r="T861" i="1"/>
  <c r="E862" i="1"/>
  <c r="H860" i="1"/>
  <c r="B786" i="1"/>
  <c r="I789" i="1"/>
  <c r="J788" i="1"/>
  <c r="K788" i="1" s="1"/>
  <c r="Q787" i="1"/>
  <c r="R787" i="1" s="1"/>
  <c r="F861" i="1"/>
  <c r="N861" i="1"/>
  <c r="A862" i="1"/>
  <c r="C862" i="1"/>
  <c r="D862" i="1"/>
  <c r="G861" i="1"/>
  <c r="U861" i="1"/>
  <c r="O861" i="1"/>
  <c r="P860" i="1"/>
  <c r="L862" i="1" l="1"/>
  <c r="M862" i="1"/>
  <c r="E863" i="1"/>
  <c r="T862" i="1"/>
  <c r="H861" i="1"/>
  <c r="B787" i="1"/>
  <c r="P861" i="1"/>
  <c r="O862" i="1"/>
  <c r="F862" i="1"/>
  <c r="A863" i="1"/>
  <c r="C863" i="1"/>
  <c r="G862" i="1"/>
  <c r="Q788" i="1"/>
  <c r="R788" i="1" s="1"/>
  <c r="I790" i="1"/>
  <c r="J789" i="1"/>
  <c r="K789" i="1" s="1"/>
  <c r="E864" i="1" l="1"/>
  <c r="D863" i="1"/>
  <c r="L863" i="1"/>
  <c r="U863" i="1" s="1"/>
  <c r="M863" i="1"/>
  <c r="T863" i="1"/>
  <c r="H862" i="1"/>
  <c r="B788" i="1"/>
  <c r="P862" i="1"/>
  <c r="O863" i="1"/>
  <c r="Q789" i="1"/>
  <c r="R789" i="1" s="1"/>
  <c r="J790" i="1"/>
  <c r="K790" i="1" s="1"/>
  <c r="I791" i="1"/>
  <c r="N863" i="1"/>
  <c r="D864" i="1"/>
  <c r="A864" i="1"/>
  <c r="G863" i="1"/>
  <c r="C864" i="1"/>
  <c r="F863" i="1"/>
  <c r="M864" i="1" l="1"/>
  <c r="L864" i="1"/>
  <c r="T864" i="1"/>
  <c r="T865" i="1" s="1"/>
  <c r="E865" i="1"/>
  <c r="E866" i="1" s="1"/>
  <c r="H863" i="1"/>
  <c r="B789" i="1"/>
  <c r="Q790" i="1"/>
  <c r="R790" i="1" s="1"/>
  <c r="D865" i="1"/>
  <c r="G864" i="1"/>
  <c r="F864" i="1"/>
  <c r="A865" i="1"/>
  <c r="C865" i="1"/>
  <c r="U864" i="1"/>
  <c r="N864" i="1"/>
  <c r="O864" i="1"/>
  <c r="P863" i="1"/>
  <c r="J791" i="1"/>
  <c r="K791" i="1" s="1"/>
  <c r="I792" i="1"/>
  <c r="L865" i="1" l="1"/>
  <c r="M865" i="1"/>
  <c r="N865" i="1" s="1"/>
  <c r="H864" i="1"/>
  <c r="P864" i="1"/>
  <c r="O865" i="1"/>
  <c r="I793" i="1"/>
  <c r="J792" i="1"/>
  <c r="K792" i="1" s="1"/>
  <c r="B790" i="1"/>
  <c r="Q791" i="1"/>
  <c r="R791" i="1" s="1"/>
  <c r="F865" i="1"/>
  <c r="A866" i="1"/>
  <c r="C866" i="1"/>
  <c r="D866" i="1"/>
  <c r="G865" i="1"/>
  <c r="U865" i="1"/>
  <c r="L866" i="1" l="1"/>
  <c r="M866" i="1"/>
  <c r="N866" i="1" s="1"/>
  <c r="T866" i="1"/>
  <c r="E867" i="1"/>
  <c r="H865" i="1"/>
  <c r="I794" i="1"/>
  <c r="J793" i="1"/>
  <c r="K793" i="1" s="1"/>
  <c r="C867" i="1"/>
  <c r="F866" i="1"/>
  <c r="U866" i="1"/>
  <c r="D867" i="1"/>
  <c r="A867" i="1"/>
  <c r="G866" i="1"/>
  <c r="O866" i="1"/>
  <c r="P865" i="1"/>
  <c r="Q792" i="1"/>
  <c r="R792" i="1" s="1"/>
  <c r="B791" i="1"/>
  <c r="L867" i="1" l="1"/>
  <c r="M867" i="1"/>
  <c r="E868" i="1"/>
  <c r="E869" i="1" s="1"/>
  <c r="T867" i="1"/>
  <c r="T868" i="1" s="1"/>
  <c r="H866" i="1"/>
  <c r="B792" i="1"/>
  <c r="P866" i="1"/>
  <c r="O867" i="1"/>
  <c r="G867" i="1"/>
  <c r="A868" i="1"/>
  <c r="U867" i="1"/>
  <c r="C868" i="1"/>
  <c r="F867" i="1"/>
  <c r="N867" i="1"/>
  <c r="D868" i="1"/>
  <c r="Q793" i="1"/>
  <c r="R793" i="1" s="1"/>
  <c r="J794" i="1"/>
  <c r="K794" i="1" s="1"/>
  <c r="I795" i="1"/>
  <c r="L868" i="1" l="1"/>
  <c r="U868" i="1" s="1"/>
  <c r="M868" i="1"/>
  <c r="H867" i="1"/>
  <c r="C869" i="1"/>
  <c r="N868" i="1"/>
  <c r="D869" i="1"/>
  <c r="G868" i="1"/>
  <c r="F868" i="1"/>
  <c r="A869" i="1"/>
  <c r="J795" i="1"/>
  <c r="K795" i="1" s="1"/>
  <c r="I796" i="1"/>
  <c r="O868" i="1"/>
  <c r="P867" i="1"/>
  <c r="B793" i="1"/>
  <c r="Q794" i="1"/>
  <c r="R794" i="1" s="1"/>
  <c r="L869" i="1" l="1"/>
  <c r="M869" i="1"/>
  <c r="E870" i="1"/>
  <c r="T869" i="1"/>
  <c r="H868" i="1"/>
  <c r="J796" i="1"/>
  <c r="K796" i="1" s="1"/>
  <c r="I797" i="1"/>
  <c r="Q795" i="1"/>
  <c r="R795" i="1" s="1"/>
  <c r="O869" i="1"/>
  <c r="P868" i="1"/>
  <c r="B794" i="1"/>
  <c r="A870" i="1"/>
  <c r="C870" i="1"/>
  <c r="N869" i="1"/>
  <c r="D870" i="1"/>
  <c r="G869" i="1"/>
  <c r="U869" i="1"/>
  <c r="F869" i="1"/>
  <c r="T870" i="1" l="1"/>
  <c r="L870" i="1"/>
  <c r="M870" i="1"/>
  <c r="N870" i="1" s="1"/>
  <c r="E871" i="1"/>
  <c r="E872" i="1" s="1"/>
  <c r="B795" i="1"/>
  <c r="H869" i="1"/>
  <c r="O870" i="1"/>
  <c r="P869" i="1"/>
  <c r="A871" i="1"/>
  <c r="C871" i="1"/>
  <c r="D871" i="1"/>
  <c r="G870" i="1"/>
  <c r="U870" i="1"/>
  <c r="F870" i="1"/>
  <c r="J797" i="1"/>
  <c r="K797" i="1" s="1"/>
  <c r="I798" i="1"/>
  <c r="Q796" i="1"/>
  <c r="R796" i="1" s="1"/>
  <c r="L871" i="1" l="1"/>
  <c r="M871" i="1"/>
  <c r="N871" i="1" s="1"/>
  <c r="T871" i="1"/>
  <c r="H870" i="1"/>
  <c r="B796" i="1"/>
  <c r="Q797" i="1"/>
  <c r="R797" i="1" s="1"/>
  <c r="A872" i="1"/>
  <c r="C872" i="1"/>
  <c r="D872" i="1"/>
  <c r="G871" i="1"/>
  <c r="U871" i="1"/>
  <c r="F871" i="1"/>
  <c r="O871" i="1"/>
  <c r="P870" i="1"/>
  <c r="J798" i="1"/>
  <c r="K798" i="1" s="1"/>
  <c r="I799" i="1"/>
  <c r="T872" i="1" l="1"/>
  <c r="L872" i="1"/>
  <c r="M872" i="1"/>
  <c r="N872" i="1" s="1"/>
  <c r="E873" i="1"/>
  <c r="H871" i="1"/>
  <c r="O872" i="1"/>
  <c r="P871" i="1"/>
  <c r="A873" i="1"/>
  <c r="C873" i="1"/>
  <c r="D873" i="1"/>
  <c r="G872" i="1"/>
  <c r="U872" i="1"/>
  <c r="F872" i="1"/>
  <c r="J799" i="1"/>
  <c r="K799" i="1" s="1"/>
  <c r="Q799" i="1" s="1"/>
  <c r="I800" i="1"/>
  <c r="B797" i="1"/>
  <c r="Q798" i="1"/>
  <c r="R798" i="1" s="1"/>
  <c r="E874" i="1" l="1"/>
  <c r="L873" i="1"/>
  <c r="U873" i="1" s="1"/>
  <c r="M873" i="1"/>
  <c r="T873" i="1"/>
  <c r="H872" i="1"/>
  <c r="B798" i="1"/>
  <c r="B799" i="1"/>
  <c r="R799" i="1"/>
  <c r="D874" i="1"/>
  <c r="G873" i="1"/>
  <c r="F873" i="1"/>
  <c r="A874" i="1"/>
  <c r="C874" i="1"/>
  <c r="N873" i="1"/>
  <c r="J800" i="1"/>
  <c r="K800" i="1" s="1"/>
  <c r="Q800" i="1" s="1"/>
  <c r="I801" i="1"/>
  <c r="J801" i="1" s="1"/>
  <c r="P872" i="1"/>
  <c r="O873" i="1"/>
  <c r="T874" i="1" l="1"/>
  <c r="L874" i="1"/>
  <c r="M874" i="1"/>
  <c r="E875" i="1"/>
  <c r="E876" i="1" s="1"/>
  <c r="H873" i="1"/>
  <c r="B800" i="1"/>
  <c r="R800" i="1"/>
  <c r="P873" i="1"/>
  <c r="O874" i="1"/>
  <c r="A875" i="1"/>
  <c r="C875" i="1"/>
  <c r="N874" i="1"/>
  <c r="D875" i="1"/>
  <c r="G874" i="1"/>
  <c r="U874" i="1"/>
  <c r="F874" i="1"/>
  <c r="I802" i="1"/>
  <c r="K801" i="1"/>
  <c r="M875" i="1" l="1"/>
  <c r="L875" i="1"/>
  <c r="T875" i="1"/>
  <c r="T876" i="1" s="1"/>
  <c r="H874" i="1"/>
  <c r="U875" i="1"/>
  <c r="D876" i="1"/>
  <c r="G875" i="1"/>
  <c r="F875" i="1"/>
  <c r="A876" i="1"/>
  <c r="C876" i="1"/>
  <c r="N875" i="1"/>
  <c r="P874" i="1"/>
  <c r="O875" i="1"/>
  <c r="N801" i="1"/>
  <c r="U801" i="1" s="1"/>
  <c r="Q801" i="1"/>
  <c r="B801" i="1" s="1"/>
  <c r="I803" i="1"/>
  <c r="J802" i="1"/>
  <c r="K802" i="1" s="1"/>
  <c r="Q802" i="1" s="1"/>
  <c r="M876" i="1" l="1"/>
  <c r="L876" i="1"/>
  <c r="U876" i="1" s="1"/>
  <c r="E877" i="1"/>
  <c r="H875" i="1"/>
  <c r="C877" i="1"/>
  <c r="N876" i="1"/>
  <c r="G876" i="1"/>
  <c r="F876" i="1"/>
  <c r="D877" i="1"/>
  <c r="A877" i="1"/>
  <c r="O876" i="1"/>
  <c r="P875" i="1"/>
  <c r="B802" i="1"/>
  <c r="R802" i="1"/>
  <c r="R801" i="1"/>
  <c r="J803" i="1"/>
  <c r="K803" i="1" s="1"/>
  <c r="I804" i="1"/>
  <c r="E878" i="1" l="1"/>
  <c r="L877" i="1"/>
  <c r="M877" i="1"/>
  <c r="T877" i="1"/>
  <c r="T878" i="1" s="1"/>
  <c r="H876" i="1"/>
  <c r="O877" i="1"/>
  <c r="P876" i="1"/>
  <c r="J804" i="1"/>
  <c r="K804" i="1" s="1"/>
  <c r="I805" i="1"/>
  <c r="Q803" i="1"/>
  <c r="R803" i="1" s="1"/>
  <c r="A878" i="1"/>
  <c r="C878" i="1"/>
  <c r="N877" i="1"/>
  <c r="U877" i="1"/>
  <c r="D878" i="1"/>
  <c r="G877" i="1"/>
  <c r="F877" i="1"/>
  <c r="L878" i="1" l="1"/>
  <c r="M878" i="1"/>
  <c r="E879" i="1"/>
  <c r="H877" i="1"/>
  <c r="Q804" i="1"/>
  <c r="R804" i="1" s="1"/>
  <c r="J805" i="1"/>
  <c r="K805" i="1" s="1"/>
  <c r="I806" i="1"/>
  <c r="A879" i="1"/>
  <c r="C879" i="1"/>
  <c r="N878" i="1"/>
  <c r="U878" i="1"/>
  <c r="G878" i="1"/>
  <c r="D879" i="1"/>
  <c r="F878" i="1"/>
  <c r="O878" i="1"/>
  <c r="P877" i="1"/>
  <c r="B803" i="1"/>
  <c r="E880" i="1" l="1"/>
  <c r="L879" i="1"/>
  <c r="M879" i="1"/>
  <c r="N879" i="1" s="1"/>
  <c r="T879" i="1"/>
  <c r="T880" i="1" s="1"/>
  <c r="H878" i="1"/>
  <c r="C880" i="1"/>
  <c r="F879" i="1"/>
  <c r="D880" i="1"/>
  <c r="G879" i="1"/>
  <c r="U879" i="1"/>
  <c r="A880" i="1"/>
  <c r="J806" i="1"/>
  <c r="K806" i="1" s="1"/>
  <c r="I807" i="1"/>
  <c r="Q805" i="1"/>
  <c r="R805" i="1" s="1"/>
  <c r="B804" i="1"/>
  <c r="P878" i="1"/>
  <c r="O879" i="1"/>
  <c r="L880" i="1" l="1"/>
  <c r="M880" i="1"/>
  <c r="T881" i="1"/>
  <c r="E881" i="1"/>
  <c r="E882" i="1" s="1"/>
  <c r="H879" i="1"/>
  <c r="B805" i="1"/>
  <c r="J807" i="1"/>
  <c r="K807" i="1" s="1"/>
  <c r="I808" i="1"/>
  <c r="Q806" i="1"/>
  <c r="R806" i="1" s="1"/>
  <c r="A881" i="1"/>
  <c r="C881" i="1"/>
  <c r="N880" i="1"/>
  <c r="U880" i="1"/>
  <c r="G880" i="1"/>
  <c r="F880" i="1"/>
  <c r="D881" i="1"/>
  <c r="P879" i="1"/>
  <c r="O880" i="1"/>
  <c r="L881" i="1" l="1"/>
  <c r="M881" i="1"/>
  <c r="H880" i="1"/>
  <c r="B806" i="1"/>
  <c r="J808" i="1"/>
  <c r="K808" i="1" s="1"/>
  <c r="I809" i="1"/>
  <c r="Q807" i="1"/>
  <c r="R807" i="1" s="1"/>
  <c r="O881" i="1"/>
  <c r="P880" i="1"/>
  <c r="D882" i="1"/>
  <c r="N881" i="1"/>
  <c r="G881" i="1"/>
  <c r="U881" i="1"/>
  <c r="A882" i="1"/>
  <c r="C882" i="1"/>
  <c r="F881" i="1"/>
  <c r="L882" i="1" l="1"/>
  <c r="M882" i="1"/>
  <c r="T882" i="1"/>
  <c r="E883" i="1"/>
  <c r="H881" i="1"/>
  <c r="B807" i="1"/>
  <c r="O882" i="1"/>
  <c r="P881" i="1"/>
  <c r="I810" i="1"/>
  <c r="J809" i="1"/>
  <c r="K809" i="1" s="1"/>
  <c r="Q808" i="1"/>
  <c r="R808" i="1" s="1"/>
  <c r="F882" i="1"/>
  <c r="N882" i="1"/>
  <c r="A883" i="1"/>
  <c r="C883" i="1"/>
  <c r="D883" i="1"/>
  <c r="G882" i="1"/>
  <c r="U882" i="1"/>
  <c r="M883" i="1" l="1"/>
  <c r="L883" i="1"/>
  <c r="E884" i="1"/>
  <c r="T883" i="1"/>
  <c r="T884" i="1" s="1"/>
  <c r="H882" i="1"/>
  <c r="Q809" i="1"/>
  <c r="R809" i="1" s="1"/>
  <c r="J810" i="1"/>
  <c r="K810" i="1" s="1"/>
  <c r="I811" i="1"/>
  <c r="G883" i="1"/>
  <c r="F883" i="1"/>
  <c r="A884" i="1"/>
  <c r="C884" i="1"/>
  <c r="N883" i="1"/>
  <c r="U883" i="1"/>
  <c r="D884" i="1"/>
  <c r="P882" i="1"/>
  <c r="O883" i="1"/>
  <c r="B808" i="1"/>
  <c r="L884" i="1" l="1"/>
  <c r="U884" i="1" s="1"/>
  <c r="M884" i="1"/>
  <c r="E885" i="1"/>
  <c r="H883" i="1"/>
  <c r="B809" i="1"/>
  <c r="J811" i="1"/>
  <c r="K811" i="1" s="1"/>
  <c r="I812" i="1"/>
  <c r="Q810" i="1"/>
  <c r="R810" i="1" s="1"/>
  <c r="O884" i="1"/>
  <c r="P883" i="1"/>
  <c r="F884" i="1"/>
  <c r="A885" i="1"/>
  <c r="C885" i="1"/>
  <c r="D885" i="1"/>
  <c r="N884" i="1"/>
  <c r="G884" i="1"/>
  <c r="L885" i="1" l="1"/>
  <c r="M885" i="1"/>
  <c r="E886" i="1"/>
  <c r="E887" i="1" s="1"/>
  <c r="T885" i="1"/>
  <c r="T886" i="1" s="1"/>
  <c r="H884" i="1"/>
  <c r="G885" i="1"/>
  <c r="U885" i="1"/>
  <c r="F885" i="1"/>
  <c r="A886" i="1"/>
  <c r="C886" i="1"/>
  <c r="D886" i="1"/>
  <c r="N885" i="1"/>
  <c r="B810" i="1"/>
  <c r="J812" i="1"/>
  <c r="K812" i="1" s="1"/>
  <c r="I813" i="1"/>
  <c r="O885" i="1"/>
  <c r="P884" i="1"/>
  <c r="Q811" i="1"/>
  <c r="R811" i="1" s="1"/>
  <c r="M886" i="1" l="1"/>
  <c r="L886" i="1"/>
  <c r="H885" i="1"/>
  <c r="P885" i="1"/>
  <c r="O886" i="1"/>
  <c r="J813" i="1"/>
  <c r="K813" i="1" s="1"/>
  <c r="I814" i="1"/>
  <c r="F886" i="1"/>
  <c r="A887" i="1"/>
  <c r="T887" i="1" s="1"/>
  <c r="C887" i="1"/>
  <c r="D887" i="1"/>
  <c r="N886" i="1"/>
  <c r="G886" i="1"/>
  <c r="U886" i="1"/>
  <c r="Q812" i="1"/>
  <c r="R812" i="1" s="1"/>
  <c r="B811" i="1"/>
  <c r="L887" i="1" l="1"/>
  <c r="M887" i="1"/>
  <c r="N887" i="1" s="1"/>
  <c r="E888" i="1"/>
  <c r="E889" i="1" s="1"/>
  <c r="H886" i="1"/>
  <c r="B812" i="1"/>
  <c r="G887" i="1"/>
  <c r="U887" i="1"/>
  <c r="F887" i="1"/>
  <c r="A888" i="1"/>
  <c r="C888" i="1"/>
  <c r="D888" i="1"/>
  <c r="J814" i="1"/>
  <c r="K814" i="1" s="1"/>
  <c r="I815" i="1"/>
  <c r="Q813" i="1"/>
  <c r="R813" i="1" s="1"/>
  <c r="O887" i="1"/>
  <c r="P886" i="1"/>
  <c r="M888" i="1" l="1"/>
  <c r="L888" i="1"/>
  <c r="T888" i="1"/>
  <c r="H887" i="1"/>
  <c r="B813" i="1"/>
  <c r="F888" i="1"/>
  <c r="A889" i="1"/>
  <c r="C889" i="1"/>
  <c r="D889" i="1"/>
  <c r="N888" i="1"/>
  <c r="G888" i="1"/>
  <c r="U888" i="1"/>
  <c r="I816" i="1"/>
  <c r="J815" i="1"/>
  <c r="K815" i="1" s="1"/>
  <c r="Q814" i="1"/>
  <c r="R814" i="1" s="1"/>
  <c r="O888" i="1"/>
  <c r="P887" i="1"/>
  <c r="T889" i="1" l="1"/>
  <c r="L889" i="1"/>
  <c r="M889" i="1"/>
  <c r="E890" i="1"/>
  <c r="H888" i="1"/>
  <c r="B814" i="1"/>
  <c r="Q815" i="1"/>
  <c r="R815" i="1" s="1"/>
  <c r="J816" i="1"/>
  <c r="K816" i="1" s="1"/>
  <c r="I817" i="1"/>
  <c r="G889" i="1"/>
  <c r="U889" i="1"/>
  <c r="F889" i="1"/>
  <c r="A890" i="1"/>
  <c r="C890" i="1"/>
  <c r="N889" i="1"/>
  <c r="D890" i="1"/>
  <c r="O889" i="1"/>
  <c r="P888" i="1"/>
  <c r="L890" i="1" l="1"/>
  <c r="M890" i="1"/>
  <c r="E891" i="1"/>
  <c r="E892" i="1" s="1"/>
  <c r="T890" i="1"/>
  <c r="T891" i="1" s="1"/>
  <c r="H889" i="1"/>
  <c r="I818" i="1"/>
  <c r="J817" i="1"/>
  <c r="K817" i="1" s="1"/>
  <c r="Q817" i="1" s="1"/>
  <c r="Q816" i="1"/>
  <c r="R816" i="1" s="1"/>
  <c r="F890" i="1"/>
  <c r="A891" i="1"/>
  <c r="C891" i="1"/>
  <c r="D891" i="1"/>
  <c r="N890" i="1"/>
  <c r="G890" i="1"/>
  <c r="U890" i="1"/>
  <c r="B815" i="1"/>
  <c r="O890" i="1"/>
  <c r="P889" i="1"/>
  <c r="L891" i="1" l="1"/>
  <c r="U891" i="1" s="1"/>
  <c r="M891" i="1"/>
  <c r="N891" i="1" s="1"/>
  <c r="H890" i="1"/>
  <c r="D892" i="1"/>
  <c r="G891" i="1"/>
  <c r="A892" i="1"/>
  <c r="E893" i="1" s="1"/>
  <c r="C892" i="1"/>
  <c r="F891" i="1"/>
  <c r="B816" i="1"/>
  <c r="B817" i="1"/>
  <c r="R817" i="1"/>
  <c r="O891" i="1"/>
  <c r="P890" i="1"/>
  <c r="I819" i="1"/>
  <c r="J818" i="1"/>
  <c r="K818" i="1" s="1"/>
  <c r="L892" i="1" l="1"/>
  <c r="M892" i="1"/>
  <c r="T892" i="1"/>
  <c r="H891" i="1"/>
  <c r="O892" i="1"/>
  <c r="P891" i="1"/>
  <c r="A893" i="1"/>
  <c r="D893" i="1"/>
  <c r="G892" i="1"/>
  <c r="U892" i="1"/>
  <c r="F892" i="1"/>
  <c r="N892" i="1"/>
  <c r="C893" i="1"/>
  <c r="Q818" i="1"/>
  <c r="R818" i="1" s="1"/>
  <c r="I820" i="1"/>
  <c r="J819" i="1"/>
  <c r="K819" i="1" s="1"/>
  <c r="L893" i="1" l="1"/>
  <c r="M893" i="1"/>
  <c r="E894" i="1"/>
  <c r="T893" i="1"/>
  <c r="H892" i="1"/>
  <c r="F893" i="1"/>
  <c r="A894" i="1"/>
  <c r="C894" i="1"/>
  <c r="G893" i="1"/>
  <c r="Q819" i="1"/>
  <c r="R819" i="1" s="1"/>
  <c r="I821" i="1"/>
  <c r="J820" i="1"/>
  <c r="K820" i="1" s="1"/>
  <c r="O893" i="1"/>
  <c r="P892" i="1"/>
  <c r="B818" i="1"/>
  <c r="D894" i="1" l="1"/>
  <c r="L894" i="1"/>
  <c r="T894" i="1"/>
  <c r="T895" i="1" s="1"/>
  <c r="M894" i="1"/>
  <c r="E895" i="1"/>
  <c r="E896" i="1" s="1"/>
  <c r="H893" i="1"/>
  <c r="B819" i="1"/>
  <c r="Q820" i="1"/>
  <c r="R820" i="1" s="1"/>
  <c r="F894" i="1"/>
  <c r="A895" i="1"/>
  <c r="U894" i="1"/>
  <c r="C895" i="1"/>
  <c r="N894" i="1"/>
  <c r="D895" i="1"/>
  <c r="G894" i="1"/>
  <c r="I822" i="1"/>
  <c r="J821" i="1"/>
  <c r="K821" i="1" s="1"/>
  <c r="O894" i="1"/>
  <c r="P893" i="1"/>
  <c r="L895" i="1" l="1"/>
  <c r="M895" i="1"/>
  <c r="H894" i="1"/>
  <c r="J822" i="1"/>
  <c r="K822" i="1" s="1"/>
  <c r="Q822" i="1" s="1"/>
  <c r="I823" i="1"/>
  <c r="U895" i="1"/>
  <c r="D896" i="1"/>
  <c r="G895" i="1"/>
  <c r="F895" i="1"/>
  <c r="A896" i="1"/>
  <c r="C896" i="1"/>
  <c r="N895" i="1"/>
  <c r="Q821" i="1"/>
  <c r="R821" i="1" s="1"/>
  <c r="P894" i="1"/>
  <c r="O895" i="1"/>
  <c r="B820" i="1"/>
  <c r="M896" i="1" l="1"/>
  <c r="L896" i="1"/>
  <c r="U896" i="1" s="1"/>
  <c r="T896" i="1"/>
  <c r="E897" i="1"/>
  <c r="H895" i="1"/>
  <c r="B821" i="1"/>
  <c r="J823" i="1"/>
  <c r="K823" i="1" s="1"/>
  <c r="I824" i="1"/>
  <c r="B822" i="1"/>
  <c r="R822" i="1"/>
  <c r="O896" i="1"/>
  <c r="P895" i="1"/>
  <c r="D897" i="1"/>
  <c r="G896" i="1"/>
  <c r="F896" i="1"/>
  <c r="A897" i="1"/>
  <c r="C897" i="1"/>
  <c r="N896" i="1"/>
  <c r="E898" i="1" l="1"/>
  <c r="T897" i="1"/>
  <c r="L897" i="1"/>
  <c r="M897" i="1"/>
  <c r="N897" i="1" s="1"/>
  <c r="H896" i="1"/>
  <c r="U897" i="1"/>
  <c r="A898" i="1"/>
  <c r="C898" i="1"/>
  <c r="F897" i="1"/>
  <c r="D898" i="1"/>
  <c r="G897" i="1"/>
  <c r="I825" i="1"/>
  <c r="J824" i="1"/>
  <c r="K824" i="1" s="1"/>
  <c r="Q823" i="1"/>
  <c r="R823" i="1" s="1"/>
  <c r="O897" i="1"/>
  <c r="P896" i="1"/>
  <c r="L898" i="1" l="1"/>
  <c r="M898" i="1"/>
  <c r="T898" i="1"/>
  <c r="E899" i="1"/>
  <c r="H897" i="1"/>
  <c r="B823" i="1"/>
  <c r="Q824" i="1"/>
  <c r="R824" i="1" s="1"/>
  <c r="J825" i="1"/>
  <c r="K825" i="1" s="1"/>
  <c r="I826" i="1"/>
  <c r="C899" i="1"/>
  <c r="D899" i="1"/>
  <c r="G898" i="1"/>
  <c r="U898" i="1"/>
  <c r="F898" i="1"/>
  <c r="N898" i="1"/>
  <c r="A899" i="1"/>
  <c r="O898" i="1"/>
  <c r="P897" i="1"/>
  <c r="L899" i="1" l="1"/>
  <c r="M899" i="1"/>
  <c r="E900" i="1"/>
  <c r="T899" i="1"/>
  <c r="H898" i="1"/>
  <c r="J826" i="1"/>
  <c r="K826" i="1" s="1"/>
  <c r="I827" i="1"/>
  <c r="Q825" i="1"/>
  <c r="R825" i="1" s="1"/>
  <c r="B824" i="1"/>
  <c r="N899" i="1"/>
  <c r="U899" i="1"/>
  <c r="D900" i="1"/>
  <c r="G899" i="1"/>
  <c r="F899" i="1"/>
  <c r="A900" i="1"/>
  <c r="C900" i="1"/>
  <c r="O899" i="1"/>
  <c r="P898" i="1"/>
  <c r="L900" i="1" l="1"/>
  <c r="M900" i="1"/>
  <c r="N900" i="1" s="1"/>
  <c r="T900" i="1"/>
  <c r="E901" i="1"/>
  <c r="H899" i="1"/>
  <c r="F900" i="1"/>
  <c r="A901" i="1"/>
  <c r="C901" i="1"/>
  <c r="U900" i="1"/>
  <c r="G900" i="1"/>
  <c r="D901" i="1"/>
  <c r="B825" i="1"/>
  <c r="O900" i="1"/>
  <c r="P899" i="1"/>
  <c r="I828" i="1"/>
  <c r="J827" i="1"/>
  <c r="K827" i="1" s="1"/>
  <c r="Q826" i="1"/>
  <c r="R826" i="1" s="1"/>
  <c r="L901" i="1" l="1"/>
  <c r="M901" i="1"/>
  <c r="E902" i="1"/>
  <c r="T901" i="1"/>
  <c r="H900" i="1"/>
  <c r="B826" i="1"/>
  <c r="J828" i="1"/>
  <c r="K828" i="1" s="1"/>
  <c r="I829" i="1"/>
  <c r="P900" i="1"/>
  <c r="O901" i="1"/>
  <c r="F901" i="1"/>
  <c r="N901" i="1"/>
  <c r="A902" i="1"/>
  <c r="C902" i="1"/>
  <c r="D902" i="1"/>
  <c r="G901" i="1"/>
  <c r="U901" i="1"/>
  <c r="Q827" i="1"/>
  <c r="R827" i="1" s="1"/>
  <c r="L902" i="1" l="1"/>
  <c r="M902" i="1"/>
  <c r="E903" i="1"/>
  <c r="T902" i="1"/>
  <c r="H901" i="1"/>
  <c r="B827" i="1"/>
  <c r="O902" i="1"/>
  <c r="P901" i="1"/>
  <c r="J829" i="1"/>
  <c r="K829" i="1" s="1"/>
  <c r="Q829" i="1" s="1"/>
  <c r="I830" i="1"/>
  <c r="D903" i="1"/>
  <c r="G902" i="1"/>
  <c r="U902" i="1"/>
  <c r="F902" i="1"/>
  <c r="N902" i="1"/>
  <c r="A903" i="1"/>
  <c r="C903" i="1"/>
  <c r="Q828" i="1"/>
  <c r="R828" i="1" s="1"/>
  <c r="L903" i="1" l="1"/>
  <c r="M903" i="1"/>
  <c r="T903" i="1"/>
  <c r="E904" i="1"/>
  <c r="E905" i="1" s="1"/>
  <c r="H902" i="1"/>
  <c r="I831" i="1"/>
  <c r="J830" i="1"/>
  <c r="K830" i="1" s="1"/>
  <c r="D904" i="1"/>
  <c r="G903" i="1"/>
  <c r="U903" i="1"/>
  <c r="A904" i="1"/>
  <c r="N903" i="1"/>
  <c r="C904" i="1"/>
  <c r="F903" i="1"/>
  <c r="O903" i="1"/>
  <c r="P902" i="1"/>
  <c r="B828" i="1"/>
  <c r="B829" i="1"/>
  <c r="R829" i="1"/>
  <c r="L904" i="1" l="1"/>
  <c r="M904" i="1"/>
  <c r="N904" i="1" s="1"/>
  <c r="T904" i="1"/>
  <c r="H903" i="1"/>
  <c r="F904" i="1"/>
  <c r="A905" i="1"/>
  <c r="C905" i="1"/>
  <c r="D905" i="1"/>
  <c r="G904" i="1"/>
  <c r="U904" i="1"/>
  <c r="O904" i="1"/>
  <c r="P903" i="1"/>
  <c r="Q830" i="1"/>
  <c r="R830" i="1" s="1"/>
  <c r="J831" i="1"/>
  <c r="K831" i="1" s="1"/>
  <c r="I832" i="1"/>
  <c r="J832" i="1" s="1"/>
  <c r="T905" i="1" l="1"/>
  <c r="M905" i="1"/>
  <c r="L905" i="1"/>
  <c r="E906" i="1"/>
  <c r="E907" i="1" s="1"/>
  <c r="H904" i="1"/>
  <c r="B830" i="1"/>
  <c r="K832" i="1"/>
  <c r="I833" i="1"/>
  <c r="O905" i="1"/>
  <c r="P904" i="1"/>
  <c r="A906" i="1"/>
  <c r="C906" i="1"/>
  <c r="D906" i="1"/>
  <c r="N905" i="1"/>
  <c r="G905" i="1"/>
  <c r="U905" i="1"/>
  <c r="F905" i="1"/>
  <c r="Q831" i="1"/>
  <c r="R831" i="1" s="1"/>
  <c r="L906" i="1" l="1"/>
  <c r="M906" i="1"/>
  <c r="T906" i="1"/>
  <c r="H905" i="1"/>
  <c r="O906" i="1"/>
  <c r="P905" i="1"/>
  <c r="J833" i="1"/>
  <c r="K833" i="1" s="1"/>
  <c r="Q833" i="1" s="1"/>
  <c r="I834" i="1"/>
  <c r="N832" i="1"/>
  <c r="Q832" i="1"/>
  <c r="B832" i="1" s="1"/>
  <c r="B831" i="1"/>
  <c r="U906" i="1"/>
  <c r="F906" i="1"/>
  <c r="N906" i="1"/>
  <c r="A907" i="1"/>
  <c r="C907" i="1"/>
  <c r="D907" i="1"/>
  <c r="G906" i="1"/>
  <c r="T907" i="1" l="1"/>
  <c r="L907" i="1"/>
  <c r="M907" i="1"/>
  <c r="E908" i="1"/>
  <c r="H906" i="1"/>
  <c r="U832" i="1"/>
  <c r="R832" i="1"/>
  <c r="I835" i="1"/>
  <c r="J834" i="1"/>
  <c r="K834" i="1" s="1"/>
  <c r="Q834" i="1" s="1"/>
  <c r="B833" i="1"/>
  <c r="R833" i="1"/>
  <c r="O907" i="1"/>
  <c r="P906" i="1"/>
  <c r="F907" i="1"/>
  <c r="N907" i="1"/>
  <c r="A908" i="1"/>
  <c r="C908" i="1"/>
  <c r="D908" i="1"/>
  <c r="G907" i="1"/>
  <c r="U907" i="1"/>
  <c r="E909" i="1" l="1"/>
  <c r="L908" i="1"/>
  <c r="M908" i="1"/>
  <c r="N908" i="1" s="1"/>
  <c r="T908" i="1"/>
  <c r="T909" i="1" s="1"/>
  <c r="H907" i="1"/>
  <c r="B834" i="1"/>
  <c r="R834" i="1"/>
  <c r="I836" i="1"/>
  <c r="J835" i="1"/>
  <c r="K835" i="1" s="1"/>
  <c r="U908" i="1"/>
  <c r="A909" i="1"/>
  <c r="C909" i="1"/>
  <c r="F908" i="1"/>
  <c r="D909" i="1"/>
  <c r="G908" i="1"/>
  <c r="P907" i="1"/>
  <c r="O908" i="1"/>
  <c r="L909" i="1" l="1"/>
  <c r="M909" i="1"/>
  <c r="E910" i="1"/>
  <c r="E911" i="1" s="1"/>
  <c r="H908" i="1"/>
  <c r="Q835" i="1"/>
  <c r="R835" i="1" s="1"/>
  <c r="I837" i="1"/>
  <c r="J836" i="1"/>
  <c r="K836" i="1" s="1"/>
  <c r="O909" i="1"/>
  <c r="P908" i="1"/>
  <c r="A910" i="1"/>
  <c r="C910" i="1"/>
  <c r="D910" i="1"/>
  <c r="G909" i="1"/>
  <c r="U909" i="1"/>
  <c r="F909" i="1"/>
  <c r="N909" i="1"/>
  <c r="L910" i="1" l="1"/>
  <c r="M910" i="1"/>
  <c r="E912" i="1"/>
  <c r="T910" i="1"/>
  <c r="T911" i="1" s="1"/>
  <c r="H909" i="1"/>
  <c r="Q836" i="1"/>
  <c r="R836" i="1" s="1"/>
  <c r="O910" i="1"/>
  <c r="P909" i="1"/>
  <c r="J837" i="1"/>
  <c r="K837" i="1" s="1"/>
  <c r="I838" i="1"/>
  <c r="B835" i="1"/>
  <c r="N910" i="1"/>
  <c r="U910" i="1"/>
  <c r="G910" i="1"/>
  <c r="F910" i="1"/>
  <c r="D911" i="1"/>
  <c r="A911" i="1"/>
  <c r="C911" i="1"/>
  <c r="L911" i="1" l="1"/>
  <c r="U911" i="1" s="1"/>
  <c r="M911" i="1"/>
  <c r="N911" i="1" s="1"/>
  <c r="H910" i="1"/>
  <c r="C912" i="1"/>
  <c r="D912" i="1"/>
  <c r="G911" i="1"/>
  <c r="F911" i="1"/>
  <c r="A912" i="1"/>
  <c r="I839" i="1"/>
  <c r="J838" i="1"/>
  <c r="K838" i="1" s="1"/>
  <c r="Q837" i="1"/>
  <c r="R837" i="1" s="1"/>
  <c r="O911" i="1"/>
  <c r="P910" i="1"/>
  <c r="B836" i="1"/>
  <c r="L912" i="1" l="1"/>
  <c r="M912" i="1"/>
  <c r="E913" i="1"/>
  <c r="T912" i="1"/>
  <c r="T913" i="1" s="1"/>
  <c r="H911" i="1"/>
  <c r="B837" i="1"/>
  <c r="P911" i="1"/>
  <c r="O912" i="1"/>
  <c r="Q838" i="1"/>
  <c r="R838" i="1" s="1"/>
  <c r="I840" i="1"/>
  <c r="J839" i="1"/>
  <c r="K839" i="1" s="1"/>
  <c r="A913" i="1"/>
  <c r="C913" i="1"/>
  <c r="N912" i="1"/>
  <c r="U912" i="1"/>
  <c r="G912" i="1"/>
  <c r="F912" i="1"/>
  <c r="D913" i="1"/>
  <c r="L913" i="1" l="1"/>
  <c r="U913" i="1" s="1"/>
  <c r="M913" i="1"/>
  <c r="E914" i="1"/>
  <c r="H912" i="1"/>
  <c r="B838" i="1"/>
  <c r="Q839" i="1"/>
  <c r="R839" i="1" s="1"/>
  <c r="I841" i="1"/>
  <c r="J840" i="1"/>
  <c r="K840" i="1" s="1"/>
  <c r="F913" i="1"/>
  <c r="N913" i="1"/>
  <c r="A914" i="1"/>
  <c r="C914" i="1"/>
  <c r="D914" i="1"/>
  <c r="G913" i="1"/>
  <c r="P912" i="1"/>
  <c r="O913" i="1"/>
  <c r="L914" i="1" l="1"/>
  <c r="M914" i="1"/>
  <c r="N914" i="1" s="1"/>
  <c r="E915" i="1"/>
  <c r="T914" i="1"/>
  <c r="T915" i="1" s="1"/>
  <c r="H913" i="1"/>
  <c r="Q840" i="1"/>
  <c r="R840" i="1" s="1"/>
  <c r="U914" i="1"/>
  <c r="F914" i="1"/>
  <c r="C915" i="1"/>
  <c r="A915" i="1"/>
  <c r="D915" i="1"/>
  <c r="G914" i="1"/>
  <c r="J841" i="1"/>
  <c r="K841" i="1" s="1"/>
  <c r="I842" i="1"/>
  <c r="P913" i="1"/>
  <c r="O914" i="1"/>
  <c r="B839" i="1"/>
  <c r="L915" i="1" l="1"/>
  <c r="M915" i="1"/>
  <c r="N915" i="1" s="1"/>
  <c r="E916" i="1"/>
  <c r="H914" i="1"/>
  <c r="P914" i="1"/>
  <c r="O915" i="1"/>
  <c r="I843" i="1"/>
  <c r="J842" i="1"/>
  <c r="K842" i="1" s="1"/>
  <c r="Q841" i="1"/>
  <c r="R841" i="1" s="1"/>
  <c r="B840" i="1"/>
  <c r="G915" i="1"/>
  <c r="U915" i="1"/>
  <c r="A916" i="1"/>
  <c r="C916" i="1"/>
  <c r="F915" i="1"/>
  <c r="D916" i="1"/>
  <c r="L916" i="1" l="1"/>
  <c r="M916" i="1"/>
  <c r="N916" i="1" s="1"/>
  <c r="E917" i="1"/>
  <c r="T916" i="1"/>
  <c r="H915" i="1"/>
  <c r="B841" i="1"/>
  <c r="C917" i="1"/>
  <c r="U916" i="1"/>
  <c r="D917" i="1"/>
  <c r="G916" i="1"/>
  <c r="F916" i="1"/>
  <c r="A917" i="1"/>
  <c r="Q842" i="1"/>
  <c r="R842" i="1" s="1"/>
  <c r="I844" i="1"/>
  <c r="J843" i="1"/>
  <c r="K843" i="1" s="1"/>
  <c r="O916" i="1"/>
  <c r="P915" i="1"/>
  <c r="T917" i="1" l="1"/>
  <c r="L917" i="1"/>
  <c r="M917" i="1"/>
  <c r="N917" i="1" s="1"/>
  <c r="E918" i="1"/>
  <c r="H916" i="1"/>
  <c r="B842" i="1"/>
  <c r="I845" i="1"/>
  <c r="J844" i="1"/>
  <c r="K844" i="1" s="1"/>
  <c r="O917" i="1"/>
  <c r="P916" i="1"/>
  <c r="Q843" i="1"/>
  <c r="R843" i="1" s="1"/>
  <c r="D918" i="1"/>
  <c r="G917" i="1"/>
  <c r="U917" i="1"/>
  <c r="A918" i="1"/>
  <c r="C918" i="1"/>
  <c r="F917" i="1"/>
  <c r="L918" i="1" l="1"/>
  <c r="M918" i="1"/>
  <c r="E919" i="1"/>
  <c r="T918" i="1"/>
  <c r="H917" i="1"/>
  <c r="F918" i="1"/>
  <c r="N918" i="1"/>
  <c r="D919" i="1"/>
  <c r="G918" i="1"/>
  <c r="U918" i="1"/>
  <c r="A919" i="1"/>
  <c r="C919" i="1"/>
  <c r="P917" i="1"/>
  <c r="O918" i="1"/>
  <c r="Q844" i="1"/>
  <c r="R844" i="1" s="1"/>
  <c r="B843" i="1"/>
  <c r="J845" i="1"/>
  <c r="K845" i="1" s="1"/>
  <c r="I846" i="1"/>
  <c r="L919" i="1" l="1"/>
  <c r="M919" i="1"/>
  <c r="T919" i="1"/>
  <c r="T920" i="1" s="1"/>
  <c r="E920" i="1"/>
  <c r="E921" i="1" s="1"/>
  <c r="H918" i="1"/>
  <c r="D920" i="1"/>
  <c r="G919" i="1"/>
  <c r="U919" i="1"/>
  <c r="A920" i="1"/>
  <c r="C920" i="1"/>
  <c r="F919" i="1"/>
  <c r="N919" i="1"/>
  <c r="B844" i="1"/>
  <c r="O919" i="1"/>
  <c r="P918" i="1"/>
  <c r="I847" i="1"/>
  <c r="J846" i="1"/>
  <c r="K846" i="1" s="1"/>
  <c r="Q845" i="1"/>
  <c r="R845" i="1" s="1"/>
  <c r="L920" i="1" l="1"/>
  <c r="M920" i="1"/>
  <c r="H919" i="1"/>
  <c r="U920" i="1"/>
  <c r="F920" i="1"/>
  <c r="N920" i="1"/>
  <c r="A921" i="1"/>
  <c r="C921" i="1"/>
  <c r="D921" i="1"/>
  <c r="G920" i="1"/>
  <c r="J847" i="1"/>
  <c r="K847" i="1" s="1"/>
  <c r="I848" i="1"/>
  <c r="B845" i="1"/>
  <c r="P919" i="1"/>
  <c r="O920" i="1"/>
  <c r="Q846" i="1"/>
  <c r="R846" i="1" s="1"/>
  <c r="M921" i="1" l="1"/>
  <c r="L921" i="1"/>
  <c r="T921" i="1"/>
  <c r="E922" i="1"/>
  <c r="H920" i="1"/>
  <c r="C922" i="1"/>
  <c r="F921" i="1"/>
  <c r="N921" i="1"/>
  <c r="D922" i="1"/>
  <c r="G921" i="1"/>
  <c r="U921" i="1"/>
  <c r="A922" i="1"/>
  <c r="J848" i="1"/>
  <c r="K848" i="1" s="1"/>
  <c r="I849" i="1"/>
  <c r="B846" i="1"/>
  <c r="Q847" i="1"/>
  <c r="R847" i="1" s="1"/>
  <c r="O921" i="1"/>
  <c r="P920" i="1"/>
  <c r="L922" i="1" l="1"/>
  <c r="M922" i="1"/>
  <c r="E923" i="1"/>
  <c r="E924" i="1" s="1"/>
  <c r="T922" i="1"/>
  <c r="T923" i="1" s="1"/>
  <c r="H921" i="1"/>
  <c r="B847" i="1"/>
  <c r="U922" i="1"/>
  <c r="F922" i="1"/>
  <c r="A923" i="1"/>
  <c r="C923" i="1"/>
  <c r="N922" i="1"/>
  <c r="D923" i="1"/>
  <c r="G922" i="1"/>
  <c r="O922" i="1"/>
  <c r="P921" i="1"/>
  <c r="I850" i="1"/>
  <c r="J849" i="1"/>
  <c r="K849" i="1" s="1"/>
  <c r="Q848" i="1"/>
  <c r="R848" i="1" s="1"/>
  <c r="L923" i="1" l="1"/>
  <c r="M923" i="1"/>
  <c r="H922" i="1"/>
  <c r="B848" i="1"/>
  <c r="O923" i="1"/>
  <c r="P922" i="1"/>
  <c r="Q849" i="1"/>
  <c r="R849" i="1" s="1"/>
  <c r="U923" i="1"/>
  <c r="D924" i="1"/>
  <c r="G923" i="1"/>
  <c r="F923" i="1"/>
  <c r="A924" i="1"/>
  <c r="C924" i="1"/>
  <c r="N923" i="1"/>
  <c r="I851" i="1"/>
  <c r="J850" i="1"/>
  <c r="K850" i="1" s="1"/>
  <c r="L924" i="1" l="1"/>
  <c r="M924" i="1"/>
  <c r="E925" i="1"/>
  <c r="T924" i="1"/>
  <c r="H923" i="1"/>
  <c r="Q850" i="1"/>
  <c r="R850" i="1" s="1"/>
  <c r="B849" i="1"/>
  <c r="G924" i="1"/>
  <c r="A925" i="1"/>
  <c r="F924" i="1"/>
  <c r="C925" i="1"/>
  <c r="I852" i="1"/>
  <c r="J851" i="1"/>
  <c r="K851" i="1" s="1"/>
  <c r="P923" i="1"/>
  <c r="O924" i="1"/>
  <c r="E926" i="1" l="1"/>
  <c r="D925" i="1"/>
  <c r="T925" i="1"/>
  <c r="M925" i="1"/>
  <c r="L925" i="1"/>
  <c r="U925" i="1" s="1"/>
  <c r="H924" i="1"/>
  <c r="B850" i="1"/>
  <c r="P924" i="1"/>
  <c r="O925" i="1"/>
  <c r="Q851" i="1"/>
  <c r="R851" i="1" s="1"/>
  <c r="F925" i="1"/>
  <c r="N925" i="1"/>
  <c r="A926" i="1"/>
  <c r="C926" i="1"/>
  <c r="D926" i="1"/>
  <c r="I853" i="1"/>
  <c r="J852" i="1"/>
  <c r="K852" i="1" s="1"/>
  <c r="L926" i="1" l="1"/>
  <c r="M926" i="1"/>
  <c r="T926" i="1"/>
  <c r="E927" i="1"/>
  <c r="H925" i="1"/>
  <c r="P925" i="1"/>
  <c r="O926" i="1"/>
  <c r="Q852" i="1"/>
  <c r="R852" i="1" s="1"/>
  <c r="I854" i="1"/>
  <c r="J853" i="1"/>
  <c r="K853" i="1" s="1"/>
  <c r="N926" i="1"/>
  <c r="A927" i="1"/>
  <c r="C927" i="1"/>
  <c r="F926" i="1"/>
  <c r="D927" i="1"/>
  <c r="G926" i="1"/>
  <c r="U926" i="1"/>
  <c r="B851" i="1"/>
  <c r="T927" i="1" l="1"/>
  <c r="M927" i="1"/>
  <c r="L927" i="1"/>
  <c r="E928" i="1"/>
  <c r="H926" i="1"/>
  <c r="Q853" i="1"/>
  <c r="R853" i="1" s="1"/>
  <c r="J854" i="1"/>
  <c r="K854" i="1" s="1"/>
  <c r="I855" i="1"/>
  <c r="B852" i="1"/>
  <c r="C928" i="1"/>
  <c r="N927" i="1"/>
  <c r="F927" i="1"/>
  <c r="D928" i="1"/>
  <c r="G927" i="1"/>
  <c r="A928" i="1"/>
  <c r="U927" i="1"/>
  <c r="P926" i="1"/>
  <c r="O927" i="1"/>
  <c r="L928" i="1" l="1"/>
  <c r="M928" i="1"/>
  <c r="E929" i="1"/>
  <c r="T928" i="1"/>
  <c r="H927" i="1"/>
  <c r="I856" i="1"/>
  <c r="J855" i="1"/>
  <c r="K855" i="1" s="1"/>
  <c r="Q855" i="1" s="1"/>
  <c r="Q854" i="1"/>
  <c r="R854" i="1" s="1"/>
  <c r="D929" i="1"/>
  <c r="G928" i="1"/>
  <c r="U928" i="1"/>
  <c r="N928" i="1"/>
  <c r="A929" i="1"/>
  <c r="C929" i="1"/>
  <c r="F928" i="1"/>
  <c r="B853" i="1"/>
  <c r="P927" i="1"/>
  <c r="O928" i="1"/>
  <c r="L929" i="1" l="1"/>
  <c r="M929" i="1"/>
  <c r="T929" i="1"/>
  <c r="E930" i="1"/>
  <c r="H928" i="1"/>
  <c r="B854" i="1"/>
  <c r="B855" i="1"/>
  <c r="R855" i="1"/>
  <c r="F929" i="1"/>
  <c r="U929" i="1"/>
  <c r="D930" i="1"/>
  <c r="G929" i="1"/>
  <c r="A930" i="1"/>
  <c r="C930" i="1"/>
  <c r="N929" i="1"/>
  <c r="J856" i="1"/>
  <c r="K856" i="1" s="1"/>
  <c r="Q856" i="1" s="1"/>
  <c r="I857" i="1"/>
  <c r="O929" i="1"/>
  <c r="P928" i="1"/>
  <c r="L930" i="1" l="1"/>
  <c r="M930" i="1"/>
  <c r="E931" i="1"/>
  <c r="T930" i="1"/>
  <c r="H929" i="1"/>
  <c r="F930" i="1"/>
  <c r="D931" i="1"/>
  <c r="A931" i="1"/>
  <c r="G930" i="1"/>
  <c r="C931" i="1"/>
  <c r="U930" i="1"/>
  <c r="N930" i="1"/>
  <c r="B856" i="1"/>
  <c r="R856" i="1"/>
  <c r="O930" i="1"/>
  <c r="P929" i="1"/>
  <c r="I858" i="1"/>
  <c r="J857" i="1"/>
  <c r="K857" i="1" s="1"/>
  <c r="L931" i="1" l="1"/>
  <c r="M931" i="1"/>
  <c r="N931" i="1" s="1"/>
  <c r="T931" i="1"/>
  <c r="E932" i="1"/>
  <c r="H930" i="1"/>
  <c r="U931" i="1"/>
  <c r="D932" i="1"/>
  <c r="A932" i="1"/>
  <c r="G931" i="1"/>
  <c r="C932" i="1"/>
  <c r="F931" i="1"/>
  <c r="P930" i="1"/>
  <c r="O931" i="1"/>
  <c r="I859" i="1"/>
  <c r="J858" i="1"/>
  <c r="K858" i="1" s="1"/>
  <c r="Q857" i="1"/>
  <c r="R857" i="1" s="1"/>
  <c r="L932" i="1" l="1"/>
  <c r="M932" i="1"/>
  <c r="E933" i="1"/>
  <c r="T932" i="1"/>
  <c r="H931" i="1"/>
  <c r="P931" i="1"/>
  <c r="O932" i="1"/>
  <c r="I860" i="1"/>
  <c r="J859" i="1"/>
  <c r="K859" i="1" s="1"/>
  <c r="D933" i="1"/>
  <c r="G932" i="1"/>
  <c r="U932" i="1"/>
  <c r="N932" i="1"/>
  <c r="A933" i="1"/>
  <c r="C933" i="1"/>
  <c r="F932" i="1"/>
  <c r="B857" i="1"/>
  <c r="Q858" i="1"/>
  <c r="R858" i="1" s="1"/>
  <c r="L933" i="1" l="1"/>
  <c r="M933" i="1"/>
  <c r="T933" i="1"/>
  <c r="E934" i="1"/>
  <c r="B858" i="1"/>
  <c r="H932" i="1"/>
  <c r="Q859" i="1"/>
  <c r="R859" i="1" s="1"/>
  <c r="I861" i="1"/>
  <c r="J860" i="1"/>
  <c r="K860" i="1" s="1"/>
  <c r="Q860" i="1" s="1"/>
  <c r="P932" i="1"/>
  <c r="O933" i="1"/>
  <c r="U933" i="1"/>
  <c r="A934" i="1"/>
  <c r="C934" i="1"/>
  <c r="F933" i="1"/>
  <c r="N933" i="1"/>
  <c r="D934" i="1"/>
  <c r="G933" i="1"/>
  <c r="L934" i="1" l="1"/>
  <c r="M934" i="1"/>
  <c r="E935" i="1"/>
  <c r="T934" i="1"/>
  <c r="T935" i="1" s="1"/>
  <c r="H933" i="1"/>
  <c r="B860" i="1"/>
  <c r="R860" i="1"/>
  <c r="G934" i="1"/>
  <c r="U934" i="1"/>
  <c r="F934" i="1"/>
  <c r="A935" i="1"/>
  <c r="D935" i="1"/>
  <c r="C935" i="1"/>
  <c r="N934" i="1"/>
  <c r="J861" i="1"/>
  <c r="K861" i="1" s="1"/>
  <c r="Q861" i="1" s="1"/>
  <c r="I862" i="1"/>
  <c r="J862" i="1" s="1"/>
  <c r="B859" i="1"/>
  <c r="O934" i="1"/>
  <c r="P933" i="1"/>
  <c r="L935" i="1" l="1"/>
  <c r="U935" i="1" s="1"/>
  <c r="M935" i="1"/>
  <c r="N935" i="1" s="1"/>
  <c r="E936" i="1"/>
  <c r="H934" i="1"/>
  <c r="F935" i="1"/>
  <c r="D936" i="1"/>
  <c r="G935" i="1"/>
  <c r="A936" i="1"/>
  <c r="C936" i="1"/>
  <c r="I863" i="1"/>
  <c r="K862" i="1"/>
  <c r="B861" i="1"/>
  <c r="R861" i="1"/>
  <c r="P934" i="1"/>
  <c r="O935" i="1"/>
  <c r="E937" i="1" l="1"/>
  <c r="L936" i="1"/>
  <c r="U936" i="1" s="1"/>
  <c r="M936" i="1"/>
  <c r="E938" i="1"/>
  <c r="T936" i="1"/>
  <c r="T937" i="1" s="1"/>
  <c r="H935" i="1"/>
  <c r="D937" i="1"/>
  <c r="G936" i="1"/>
  <c r="A937" i="1"/>
  <c r="C937" i="1"/>
  <c r="F936" i="1"/>
  <c r="N936" i="1"/>
  <c r="N862" i="1"/>
  <c r="U862" i="1" s="1"/>
  <c r="Q862" i="1"/>
  <c r="B862" i="1" s="1"/>
  <c r="I864" i="1"/>
  <c r="J863" i="1"/>
  <c r="K863" i="1" s="1"/>
  <c r="Q863" i="1" s="1"/>
  <c r="P935" i="1"/>
  <c r="O936" i="1"/>
  <c r="M937" i="1" l="1"/>
  <c r="L937" i="1"/>
  <c r="U937" i="1" s="1"/>
  <c r="H936" i="1"/>
  <c r="J864" i="1"/>
  <c r="K864" i="1" s="1"/>
  <c r="Q864" i="1" s="1"/>
  <c r="I865" i="1"/>
  <c r="D938" i="1"/>
  <c r="G937" i="1"/>
  <c r="N937" i="1"/>
  <c r="A938" i="1"/>
  <c r="C938" i="1"/>
  <c r="F937" i="1"/>
  <c r="B863" i="1"/>
  <c r="R863" i="1"/>
  <c r="R862" i="1"/>
  <c r="P936" i="1"/>
  <c r="O937" i="1"/>
  <c r="L938" i="1" l="1"/>
  <c r="M938" i="1"/>
  <c r="E939" i="1"/>
  <c r="T938" i="1"/>
  <c r="H937" i="1"/>
  <c r="N938" i="1"/>
  <c r="C939" i="1"/>
  <c r="A939" i="1"/>
  <c r="F938" i="1"/>
  <c r="D939" i="1"/>
  <c r="G938" i="1"/>
  <c r="U938" i="1"/>
  <c r="I866" i="1"/>
  <c r="J865" i="1"/>
  <c r="K865" i="1" s="1"/>
  <c r="P937" i="1"/>
  <c r="O938" i="1"/>
  <c r="B864" i="1"/>
  <c r="R864" i="1"/>
  <c r="M939" i="1" l="1"/>
  <c r="L939" i="1"/>
  <c r="U939" i="1" s="1"/>
  <c r="E940" i="1"/>
  <c r="E941" i="1" s="1"/>
  <c r="T939" i="1"/>
  <c r="T940" i="1" s="1"/>
  <c r="H938" i="1"/>
  <c r="F939" i="1"/>
  <c r="D940" i="1"/>
  <c r="G939" i="1"/>
  <c r="A940" i="1"/>
  <c r="C940" i="1"/>
  <c r="N939" i="1"/>
  <c r="J866" i="1"/>
  <c r="K866" i="1" s="1"/>
  <c r="Q866" i="1" s="1"/>
  <c r="I867" i="1"/>
  <c r="Q865" i="1"/>
  <c r="R865" i="1" s="1"/>
  <c r="O939" i="1"/>
  <c r="P938" i="1"/>
  <c r="L940" i="1" l="1"/>
  <c r="M940" i="1"/>
  <c r="H939" i="1"/>
  <c r="J867" i="1"/>
  <c r="K867" i="1" s="1"/>
  <c r="I868" i="1"/>
  <c r="B866" i="1"/>
  <c r="R866" i="1"/>
  <c r="B865" i="1"/>
  <c r="A941" i="1"/>
  <c r="U940" i="1"/>
  <c r="C941" i="1"/>
  <c r="N940" i="1"/>
  <c r="F940" i="1"/>
  <c r="D941" i="1"/>
  <c r="G940" i="1"/>
  <c r="P939" i="1"/>
  <c r="O940" i="1"/>
  <c r="L941" i="1" l="1"/>
  <c r="M941" i="1"/>
  <c r="E942" i="1"/>
  <c r="T941" i="1"/>
  <c r="T942" i="1" s="1"/>
  <c r="H940" i="1"/>
  <c r="C942" i="1"/>
  <c r="F941" i="1"/>
  <c r="U941" i="1"/>
  <c r="G941" i="1"/>
  <c r="A942" i="1"/>
  <c r="N941" i="1"/>
  <c r="D942" i="1"/>
  <c r="I869" i="1"/>
  <c r="J868" i="1"/>
  <c r="K868" i="1" s="1"/>
  <c r="P940" i="1"/>
  <c r="O941" i="1"/>
  <c r="Q867" i="1"/>
  <c r="R867" i="1" s="1"/>
  <c r="E943" i="1" l="1"/>
  <c r="L942" i="1"/>
  <c r="U942" i="1" s="1"/>
  <c r="M942" i="1"/>
  <c r="H941" i="1"/>
  <c r="B867" i="1"/>
  <c r="C943" i="1"/>
  <c r="N942" i="1"/>
  <c r="D943" i="1"/>
  <c r="A943" i="1"/>
  <c r="G942" i="1"/>
  <c r="F942" i="1"/>
  <c r="Q868" i="1"/>
  <c r="R868" i="1" s="1"/>
  <c r="J869" i="1"/>
  <c r="K869" i="1" s="1"/>
  <c r="I870" i="1"/>
  <c r="O942" i="1"/>
  <c r="P941" i="1"/>
  <c r="M943" i="1" l="1"/>
  <c r="L943" i="1"/>
  <c r="E944" i="1"/>
  <c r="T943" i="1"/>
  <c r="H942" i="1"/>
  <c r="B868" i="1"/>
  <c r="I871" i="1"/>
  <c r="J870" i="1"/>
  <c r="K870" i="1" s="1"/>
  <c r="Q870" i="1" s="1"/>
  <c r="C944" i="1"/>
  <c r="D944" i="1"/>
  <c r="A944" i="1"/>
  <c r="G943" i="1"/>
  <c r="U943" i="1"/>
  <c r="N943" i="1"/>
  <c r="F943" i="1"/>
  <c r="Q869" i="1"/>
  <c r="R869" i="1" s="1"/>
  <c r="O943" i="1"/>
  <c r="P942" i="1"/>
  <c r="L944" i="1" l="1"/>
  <c r="M944" i="1"/>
  <c r="T944" i="1"/>
  <c r="E945" i="1"/>
  <c r="H943" i="1"/>
  <c r="B869" i="1"/>
  <c r="P943" i="1"/>
  <c r="O944" i="1"/>
  <c r="D945" i="1"/>
  <c r="C945" i="1"/>
  <c r="N944" i="1"/>
  <c r="F944" i="1"/>
  <c r="U944" i="1"/>
  <c r="A945" i="1"/>
  <c r="G944" i="1"/>
  <c r="B870" i="1"/>
  <c r="R870" i="1"/>
  <c r="J871" i="1"/>
  <c r="K871" i="1" s="1"/>
  <c r="I872" i="1"/>
  <c r="E946" i="1" l="1"/>
  <c r="L945" i="1"/>
  <c r="U945" i="1" s="1"/>
  <c r="M945" i="1"/>
  <c r="N945" i="1" s="1"/>
  <c r="T945" i="1"/>
  <c r="H944" i="1"/>
  <c r="I873" i="1"/>
  <c r="J872" i="1"/>
  <c r="K872" i="1" s="1"/>
  <c r="Q872" i="1" s="1"/>
  <c r="A946" i="1"/>
  <c r="G945" i="1"/>
  <c r="D946" i="1"/>
  <c r="F945" i="1"/>
  <c r="C946" i="1"/>
  <c r="Q871" i="1"/>
  <c r="R871" i="1" s="1"/>
  <c r="O945" i="1"/>
  <c r="P944" i="1"/>
  <c r="T946" i="1" l="1"/>
  <c r="L946" i="1"/>
  <c r="M946" i="1"/>
  <c r="E947" i="1"/>
  <c r="E948" i="1" s="1"/>
  <c r="H945" i="1"/>
  <c r="B871" i="1"/>
  <c r="N946" i="1"/>
  <c r="D947" i="1"/>
  <c r="A947" i="1"/>
  <c r="F946" i="1"/>
  <c r="G946" i="1"/>
  <c r="C947" i="1"/>
  <c r="U946" i="1"/>
  <c r="B872" i="1"/>
  <c r="R872" i="1"/>
  <c r="J873" i="1"/>
  <c r="K873" i="1" s="1"/>
  <c r="I874" i="1"/>
  <c r="O946" i="1"/>
  <c r="P945" i="1"/>
  <c r="L947" i="1" l="1"/>
  <c r="U947" i="1" s="1"/>
  <c r="M947" i="1"/>
  <c r="T947" i="1"/>
  <c r="T948" i="1" s="1"/>
  <c r="H946" i="1"/>
  <c r="N947" i="1"/>
  <c r="C948" i="1"/>
  <c r="D948" i="1"/>
  <c r="F947" i="1"/>
  <c r="A948" i="1"/>
  <c r="G947" i="1"/>
  <c r="Q873" i="1"/>
  <c r="R873" i="1" s="1"/>
  <c r="O947" i="1"/>
  <c r="P946" i="1"/>
  <c r="I875" i="1"/>
  <c r="J874" i="1"/>
  <c r="K874" i="1" s="1"/>
  <c r="L948" i="1" l="1"/>
  <c r="U948" i="1" s="1"/>
  <c r="M948" i="1"/>
  <c r="E949" i="1"/>
  <c r="H947" i="1"/>
  <c r="B873" i="1"/>
  <c r="Q874" i="1"/>
  <c r="R874" i="1" s="1"/>
  <c r="O948" i="1"/>
  <c r="P947" i="1"/>
  <c r="I876" i="1"/>
  <c r="J875" i="1"/>
  <c r="K875" i="1" s="1"/>
  <c r="A949" i="1"/>
  <c r="G948" i="1"/>
  <c r="D949" i="1"/>
  <c r="N948" i="1"/>
  <c r="F948" i="1"/>
  <c r="C949" i="1"/>
  <c r="L949" i="1" l="1"/>
  <c r="M949" i="1"/>
  <c r="E950" i="1"/>
  <c r="E951" i="1" s="1"/>
  <c r="T949" i="1"/>
  <c r="T950" i="1" s="1"/>
  <c r="H948" i="1"/>
  <c r="B874" i="1"/>
  <c r="P948" i="1"/>
  <c r="O949" i="1"/>
  <c r="C950" i="1"/>
  <c r="A950" i="1"/>
  <c r="G949" i="1"/>
  <c r="D950" i="1"/>
  <c r="N949" i="1"/>
  <c r="U949" i="1"/>
  <c r="F949" i="1"/>
  <c r="Q875" i="1"/>
  <c r="R875" i="1" s="1"/>
  <c r="I877" i="1"/>
  <c r="J876" i="1"/>
  <c r="K876" i="1" s="1"/>
  <c r="L950" i="1" l="1"/>
  <c r="M950" i="1"/>
  <c r="N950" i="1" s="1"/>
  <c r="H949" i="1"/>
  <c r="A951" i="1"/>
  <c r="G950" i="1"/>
  <c r="D951" i="1"/>
  <c r="F950" i="1"/>
  <c r="C951" i="1"/>
  <c r="U950" i="1"/>
  <c r="P949" i="1"/>
  <c r="O950" i="1"/>
  <c r="I878" i="1"/>
  <c r="J877" i="1"/>
  <c r="K877" i="1" s="1"/>
  <c r="Q876" i="1"/>
  <c r="R876" i="1" s="1"/>
  <c r="B875" i="1"/>
  <c r="L951" i="1" l="1"/>
  <c r="M951" i="1"/>
  <c r="E952" i="1"/>
  <c r="T951" i="1"/>
  <c r="H950" i="1"/>
  <c r="Q877" i="1"/>
  <c r="R877" i="1" s="1"/>
  <c r="I879" i="1"/>
  <c r="J878" i="1"/>
  <c r="K878" i="1" s="1"/>
  <c r="O951" i="1"/>
  <c r="P950" i="1"/>
  <c r="B876" i="1"/>
  <c r="A952" i="1"/>
  <c r="C952" i="1"/>
  <c r="N951" i="1"/>
  <c r="F951" i="1"/>
  <c r="D952" i="1"/>
  <c r="G951" i="1"/>
  <c r="U951" i="1"/>
  <c r="T952" i="1" l="1"/>
  <c r="L952" i="1"/>
  <c r="M952" i="1"/>
  <c r="E953" i="1"/>
  <c r="H951" i="1"/>
  <c r="O952" i="1"/>
  <c r="P951" i="1"/>
  <c r="Q878" i="1"/>
  <c r="R878" i="1" s="1"/>
  <c r="I880" i="1"/>
  <c r="J879" i="1"/>
  <c r="K879" i="1" s="1"/>
  <c r="A953" i="1"/>
  <c r="U952" i="1"/>
  <c r="C953" i="1"/>
  <c r="F952" i="1"/>
  <c r="N952" i="1"/>
  <c r="D953" i="1"/>
  <c r="G952" i="1"/>
  <c r="B877" i="1"/>
  <c r="L953" i="1" l="1"/>
  <c r="M953" i="1"/>
  <c r="E954" i="1"/>
  <c r="T953" i="1"/>
  <c r="H952" i="1"/>
  <c r="Q879" i="1"/>
  <c r="R879" i="1" s="1"/>
  <c r="I881" i="1"/>
  <c r="J880" i="1"/>
  <c r="K880" i="1" s="1"/>
  <c r="B878" i="1"/>
  <c r="O953" i="1"/>
  <c r="P952" i="1"/>
  <c r="G953" i="1"/>
  <c r="A954" i="1"/>
  <c r="C954" i="1"/>
  <c r="F953" i="1"/>
  <c r="L954" i="1" l="1"/>
  <c r="T954" i="1"/>
  <c r="M954" i="1"/>
  <c r="N954" i="1" s="1"/>
  <c r="E955" i="1"/>
  <c r="D954" i="1"/>
  <c r="D955" i="1" s="1"/>
  <c r="H953" i="1"/>
  <c r="F954" i="1"/>
  <c r="A955" i="1"/>
  <c r="U954" i="1"/>
  <c r="C955" i="1"/>
  <c r="G954" i="1"/>
  <c r="Q880" i="1"/>
  <c r="R880" i="1" s="1"/>
  <c r="J881" i="1"/>
  <c r="K881" i="1" s="1"/>
  <c r="I882" i="1"/>
  <c r="B879" i="1"/>
  <c r="O954" i="1"/>
  <c r="P953" i="1"/>
  <c r="E956" i="1" l="1"/>
  <c r="T955" i="1"/>
  <c r="L955" i="1"/>
  <c r="M955" i="1"/>
  <c r="H954" i="1"/>
  <c r="J882" i="1"/>
  <c r="K882" i="1" s="1"/>
  <c r="I883" i="1"/>
  <c r="Q881" i="1"/>
  <c r="R881" i="1" s="1"/>
  <c r="F955" i="1"/>
  <c r="A956" i="1"/>
  <c r="D956" i="1"/>
  <c r="C956" i="1"/>
  <c r="G955" i="1"/>
  <c r="N955" i="1"/>
  <c r="U955" i="1"/>
  <c r="B880" i="1"/>
  <c r="O955" i="1"/>
  <c r="P954" i="1"/>
  <c r="T956" i="1" l="1"/>
  <c r="L956" i="1"/>
  <c r="M956" i="1"/>
  <c r="E957" i="1"/>
  <c r="E958" i="1" s="1"/>
  <c r="H955" i="1"/>
  <c r="N956" i="1"/>
  <c r="D957" i="1"/>
  <c r="G956" i="1"/>
  <c r="F956" i="1"/>
  <c r="A957" i="1"/>
  <c r="C957" i="1"/>
  <c r="U956" i="1"/>
  <c r="B881" i="1"/>
  <c r="J883" i="1"/>
  <c r="K883" i="1" s="1"/>
  <c r="I884" i="1"/>
  <c r="P955" i="1"/>
  <c r="O956" i="1"/>
  <c r="Q882" i="1"/>
  <c r="R882" i="1" s="1"/>
  <c r="L957" i="1" l="1"/>
  <c r="M957" i="1"/>
  <c r="N957" i="1" s="1"/>
  <c r="T957" i="1"/>
  <c r="H956" i="1"/>
  <c r="O957" i="1"/>
  <c r="P956" i="1"/>
  <c r="J884" i="1"/>
  <c r="K884" i="1" s="1"/>
  <c r="I885" i="1"/>
  <c r="D958" i="1"/>
  <c r="G957" i="1"/>
  <c r="U957" i="1"/>
  <c r="F957" i="1"/>
  <c r="A958" i="1"/>
  <c r="C958" i="1"/>
  <c r="Q883" i="1"/>
  <c r="R883" i="1" s="1"/>
  <c r="B882" i="1"/>
  <c r="T958" i="1" l="1"/>
  <c r="L958" i="1"/>
  <c r="M958" i="1"/>
  <c r="E959" i="1"/>
  <c r="E960" i="1" s="1"/>
  <c r="H957" i="1"/>
  <c r="B883" i="1"/>
  <c r="I886" i="1"/>
  <c r="J885" i="1"/>
  <c r="K885" i="1" s="1"/>
  <c r="F958" i="1"/>
  <c r="A959" i="1"/>
  <c r="U958" i="1"/>
  <c r="C959" i="1"/>
  <c r="N958" i="1"/>
  <c r="D959" i="1"/>
  <c r="G958" i="1"/>
  <c r="Q884" i="1"/>
  <c r="R884" i="1" s="1"/>
  <c r="O958" i="1"/>
  <c r="P957" i="1"/>
  <c r="L959" i="1" l="1"/>
  <c r="M959" i="1"/>
  <c r="T959" i="1"/>
  <c r="H958" i="1"/>
  <c r="B884" i="1"/>
  <c r="Q885" i="1"/>
  <c r="R885" i="1" s="1"/>
  <c r="A960" i="1"/>
  <c r="C960" i="1"/>
  <c r="F959" i="1"/>
  <c r="N959" i="1"/>
  <c r="D960" i="1"/>
  <c r="G959" i="1"/>
  <c r="U959" i="1"/>
  <c r="I887" i="1"/>
  <c r="J886" i="1"/>
  <c r="K886" i="1" s="1"/>
  <c r="O959" i="1"/>
  <c r="P958" i="1"/>
  <c r="L960" i="1" l="1"/>
  <c r="M960" i="1"/>
  <c r="T960" i="1"/>
  <c r="E961" i="1"/>
  <c r="H959" i="1"/>
  <c r="Q886" i="1"/>
  <c r="R886" i="1" s="1"/>
  <c r="A961" i="1"/>
  <c r="U960" i="1"/>
  <c r="C961" i="1"/>
  <c r="N960" i="1"/>
  <c r="D961" i="1"/>
  <c r="G960" i="1"/>
  <c r="F960" i="1"/>
  <c r="B885" i="1"/>
  <c r="J887" i="1"/>
  <c r="K887" i="1" s="1"/>
  <c r="Q887" i="1" s="1"/>
  <c r="I888" i="1"/>
  <c r="O960" i="1"/>
  <c r="P959" i="1"/>
  <c r="L961" i="1" l="1"/>
  <c r="M961" i="1"/>
  <c r="N961" i="1" s="1"/>
  <c r="T961" i="1"/>
  <c r="T962" i="1" s="1"/>
  <c r="E962" i="1"/>
  <c r="E963" i="1" s="1"/>
  <c r="H960" i="1"/>
  <c r="G961" i="1"/>
  <c r="U961" i="1"/>
  <c r="F961" i="1"/>
  <c r="A962" i="1"/>
  <c r="C962" i="1"/>
  <c r="D962" i="1"/>
  <c r="O961" i="1"/>
  <c r="P960" i="1"/>
  <c r="B886" i="1"/>
  <c r="J888" i="1"/>
  <c r="K888" i="1" s="1"/>
  <c r="I889" i="1"/>
  <c r="B887" i="1"/>
  <c r="R887" i="1"/>
  <c r="L962" i="1" l="1"/>
  <c r="U962" i="1" s="1"/>
  <c r="M962" i="1"/>
  <c r="N962" i="1" s="1"/>
  <c r="H961" i="1"/>
  <c r="Q888" i="1"/>
  <c r="R888" i="1" s="1"/>
  <c r="D963" i="1"/>
  <c r="G962" i="1"/>
  <c r="F962" i="1"/>
  <c r="A963" i="1"/>
  <c r="T963" i="1" s="1"/>
  <c r="C963" i="1"/>
  <c r="P961" i="1"/>
  <c r="O962" i="1"/>
  <c r="I890" i="1"/>
  <c r="J889" i="1"/>
  <c r="K889" i="1" s="1"/>
  <c r="Q889" i="1" s="1"/>
  <c r="L963" i="1" l="1"/>
  <c r="M963" i="1"/>
  <c r="E964" i="1"/>
  <c r="H962" i="1"/>
  <c r="I891" i="1"/>
  <c r="J890" i="1"/>
  <c r="K890" i="1" s="1"/>
  <c r="B888" i="1"/>
  <c r="B889" i="1"/>
  <c r="R889" i="1"/>
  <c r="U963" i="1"/>
  <c r="F963" i="1"/>
  <c r="A964" i="1"/>
  <c r="C964" i="1"/>
  <c r="N963" i="1"/>
  <c r="D964" i="1"/>
  <c r="G963" i="1"/>
  <c r="P962" i="1"/>
  <c r="O963" i="1"/>
  <c r="L964" i="1" l="1"/>
  <c r="M964" i="1"/>
  <c r="E965" i="1"/>
  <c r="T964" i="1"/>
  <c r="H963" i="1"/>
  <c r="Q890" i="1"/>
  <c r="R890" i="1" s="1"/>
  <c r="O964" i="1"/>
  <c r="P963" i="1"/>
  <c r="I892" i="1"/>
  <c r="J891" i="1"/>
  <c r="K891" i="1" s="1"/>
  <c r="Q891" i="1" s="1"/>
  <c r="G964" i="1"/>
  <c r="U964" i="1"/>
  <c r="F964" i="1"/>
  <c r="N964" i="1"/>
  <c r="A965" i="1"/>
  <c r="C965" i="1"/>
  <c r="D965" i="1"/>
  <c r="T965" i="1" l="1"/>
  <c r="E966" i="1"/>
  <c r="M965" i="1"/>
  <c r="L965" i="1"/>
  <c r="H964" i="1"/>
  <c r="B890" i="1"/>
  <c r="U965" i="1"/>
  <c r="D966" i="1"/>
  <c r="F965" i="1"/>
  <c r="G965" i="1"/>
  <c r="A966" i="1"/>
  <c r="C966" i="1"/>
  <c r="N965" i="1"/>
  <c r="P964" i="1"/>
  <c r="O965" i="1"/>
  <c r="B891" i="1"/>
  <c r="R891" i="1"/>
  <c r="I893" i="1"/>
  <c r="J893" i="1" s="1"/>
  <c r="J892" i="1"/>
  <c r="K892" i="1" s="1"/>
  <c r="L966" i="1" l="1"/>
  <c r="M966" i="1"/>
  <c r="N966" i="1" s="1"/>
  <c r="E967" i="1"/>
  <c r="T966" i="1"/>
  <c r="H965" i="1"/>
  <c r="A967" i="1"/>
  <c r="C967" i="1"/>
  <c r="F966" i="1"/>
  <c r="D967" i="1"/>
  <c r="G966" i="1"/>
  <c r="U966" i="1"/>
  <c r="P965" i="1"/>
  <c r="O966" i="1"/>
  <c r="Q892" i="1"/>
  <c r="R892" i="1" s="1"/>
  <c r="I894" i="1"/>
  <c r="K893" i="1"/>
  <c r="L967" i="1" l="1"/>
  <c r="M967" i="1"/>
  <c r="E968" i="1"/>
  <c r="T967" i="1"/>
  <c r="H966" i="1"/>
  <c r="B892" i="1"/>
  <c r="P966" i="1"/>
  <c r="O967" i="1"/>
  <c r="J894" i="1"/>
  <c r="K894" i="1" s="1"/>
  <c r="I895" i="1"/>
  <c r="G967" i="1"/>
  <c r="U967" i="1"/>
  <c r="F967" i="1"/>
  <c r="N967" i="1"/>
  <c r="A968" i="1"/>
  <c r="C968" i="1"/>
  <c r="D968" i="1"/>
  <c r="N893" i="1"/>
  <c r="Q893" i="1"/>
  <c r="B893" i="1" s="1"/>
  <c r="L968" i="1" l="1"/>
  <c r="M968" i="1"/>
  <c r="T968" i="1"/>
  <c r="T969" i="1" s="1"/>
  <c r="E969" i="1"/>
  <c r="E970" i="1" s="1"/>
  <c r="H967" i="1"/>
  <c r="J895" i="1"/>
  <c r="K895" i="1" s="1"/>
  <c r="I896" i="1"/>
  <c r="Q894" i="1"/>
  <c r="R894" i="1" s="1"/>
  <c r="A969" i="1"/>
  <c r="C969" i="1"/>
  <c r="D969" i="1"/>
  <c r="G968" i="1"/>
  <c r="N968" i="1"/>
  <c r="U968" i="1"/>
  <c r="F968" i="1"/>
  <c r="O968" i="1"/>
  <c r="P967" i="1"/>
  <c r="U893" i="1"/>
  <c r="R893" i="1"/>
  <c r="M969" i="1" l="1"/>
  <c r="N969" i="1" s="1"/>
  <c r="L969" i="1"/>
  <c r="B894" i="1"/>
  <c r="H968" i="1"/>
  <c r="U969" i="1"/>
  <c r="F969" i="1"/>
  <c r="A970" i="1"/>
  <c r="T970" i="1" s="1"/>
  <c r="C970" i="1"/>
  <c r="D970" i="1"/>
  <c r="G969" i="1"/>
  <c r="J896" i="1"/>
  <c r="K896" i="1" s="1"/>
  <c r="I897" i="1"/>
  <c r="Q895" i="1"/>
  <c r="R895" i="1" s="1"/>
  <c r="O969" i="1"/>
  <c r="P968" i="1"/>
  <c r="L970" i="1" l="1"/>
  <c r="U970" i="1" s="1"/>
  <c r="M970" i="1"/>
  <c r="N970" i="1" s="1"/>
  <c r="E971" i="1"/>
  <c r="H969" i="1"/>
  <c r="Q896" i="1"/>
  <c r="R896" i="1" s="1"/>
  <c r="A971" i="1"/>
  <c r="C971" i="1"/>
  <c r="F970" i="1"/>
  <c r="D971" i="1"/>
  <c r="G970" i="1"/>
  <c r="P969" i="1"/>
  <c r="O970" i="1"/>
  <c r="I898" i="1"/>
  <c r="J897" i="1"/>
  <c r="K897" i="1" s="1"/>
  <c r="B895" i="1"/>
  <c r="E972" i="1" l="1"/>
  <c r="L971" i="1"/>
  <c r="M971" i="1"/>
  <c r="T971" i="1"/>
  <c r="T972" i="1" s="1"/>
  <c r="H970" i="1"/>
  <c r="B896" i="1"/>
  <c r="F971" i="1"/>
  <c r="N971" i="1"/>
  <c r="D972" i="1"/>
  <c r="G971" i="1"/>
  <c r="A972" i="1"/>
  <c r="U971" i="1"/>
  <c r="C972" i="1"/>
  <c r="O971" i="1"/>
  <c r="P970" i="1"/>
  <c r="Q897" i="1"/>
  <c r="R897" i="1" s="1"/>
  <c r="I899" i="1"/>
  <c r="J898" i="1"/>
  <c r="K898" i="1" s="1"/>
  <c r="L972" i="1" l="1"/>
  <c r="M972" i="1"/>
  <c r="E973" i="1"/>
  <c r="E974" i="1" s="1"/>
  <c r="H971" i="1"/>
  <c r="C973" i="1"/>
  <c r="N972" i="1"/>
  <c r="U972" i="1"/>
  <c r="G972" i="1"/>
  <c r="D973" i="1"/>
  <c r="F972" i="1"/>
  <c r="A973" i="1"/>
  <c r="B897" i="1"/>
  <c r="O972" i="1"/>
  <c r="P971" i="1"/>
  <c r="Q898" i="1"/>
  <c r="R898" i="1" s="1"/>
  <c r="J899" i="1"/>
  <c r="K899" i="1" s="1"/>
  <c r="I900" i="1"/>
  <c r="L973" i="1" l="1"/>
  <c r="M973" i="1"/>
  <c r="T973" i="1"/>
  <c r="H972" i="1"/>
  <c r="B898" i="1"/>
  <c r="O973" i="1"/>
  <c r="P972" i="1"/>
  <c r="I901" i="1"/>
  <c r="J900" i="1"/>
  <c r="K900" i="1" s="1"/>
  <c r="Q899" i="1"/>
  <c r="R899" i="1" s="1"/>
  <c r="A974" i="1"/>
  <c r="C974" i="1"/>
  <c r="F973" i="1"/>
  <c r="N973" i="1"/>
  <c r="D974" i="1"/>
  <c r="G973" i="1"/>
  <c r="U973" i="1"/>
  <c r="L974" i="1" l="1"/>
  <c r="M974" i="1"/>
  <c r="E975" i="1"/>
  <c r="T974" i="1"/>
  <c r="T975" i="1" s="1"/>
  <c r="H973" i="1"/>
  <c r="I902" i="1"/>
  <c r="J901" i="1"/>
  <c r="K901" i="1" s="1"/>
  <c r="U974" i="1"/>
  <c r="F974" i="1"/>
  <c r="A975" i="1"/>
  <c r="C975" i="1"/>
  <c r="D975" i="1"/>
  <c r="N974" i="1"/>
  <c r="G974" i="1"/>
  <c r="O974" i="1"/>
  <c r="P973" i="1"/>
  <c r="B899" i="1"/>
  <c r="Q900" i="1"/>
  <c r="R900" i="1" s="1"/>
  <c r="L975" i="1" l="1"/>
  <c r="M975" i="1"/>
  <c r="N975" i="1" s="1"/>
  <c r="E976" i="1"/>
  <c r="H974" i="1"/>
  <c r="P974" i="1"/>
  <c r="O975" i="1"/>
  <c r="Q901" i="1"/>
  <c r="R901" i="1" s="1"/>
  <c r="B900" i="1"/>
  <c r="J902" i="1"/>
  <c r="K902" i="1" s="1"/>
  <c r="Q902" i="1" s="1"/>
  <c r="I903" i="1"/>
  <c r="D976" i="1"/>
  <c r="G975" i="1"/>
  <c r="U975" i="1"/>
  <c r="F975" i="1"/>
  <c r="A976" i="1"/>
  <c r="C976" i="1"/>
  <c r="E977" i="1" l="1"/>
  <c r="L976" i="1"/>
  <c r="M976" i="1"/>
  <c r="N976" i="1" s="1"/>
  <c r="T976" i="1"/>
  <c r="H975" i="1"/>
  <c r="B901" i="1"/>
  <c r="F976" i="1"/>
  <c r="A977" i="1"/>
  <c r="C977" i="1"/>
  <c r="D977" i="1"/>
  <c r="G976" i="1"/>
  <c r="U976" i="1"/>
  <c r="O976" i="1"/>
  <c r="P975" i="1"/>
  <c r="J903" i="1"/>
  <c r="K903" i="1" s="1"/>
  <c r="Q903" i="1" s="1"/>
  <c r="I904" i="1"/>
  <c r="B902" i="1"/>
  <c r="R902" i="1"/>
  <c r="M977" i="1" l="1"/>
  <c r="L977" i="1"/>
  <c r="U977" i="1" s="1"/>
  <c r="T977" i="1"/>
  <c r="E978" i="1"/>
  <c r="H976" i="1"/>
  <c r="A978" i="1"/>
  <c r="C978" i="1"/>
  <c r="N977" i="1"/>
  <c r="D978" i="1"/>
  <c r="F977" i="1"/>
  <c r="G977" i="1"/>
  <c r="O977" i="1"/>
  <c r="P976" i="1"/>
  <c r="J904" i="1"/>
  <c r="K904" i="1" s="1"/>
  <c r="I905" i="1"/>
  <c r="B903" i="1"/>
  <c r="R903" i="1"/>
  <c r="L978" i="1" l="1"/>
  <c r="M978" i="1"/>
  <c r="E979" i="1"/>
  <c r="T978" i="1"/>
  <c r="T979" i="1" s="1"/>
  <c r="H977" i="1"/>
  <c r="Q904" i="1"/>
  <c r="R904" i="1" s="1"/>
  <c r="P977" i="1"/>
  <c r="O978" i="1"/>
  <c r="U978" i="1"/>
  <c r="F978" i="1"/>
  <c r="A979" i="1"/>
  <c r="C979" i="1"/>
  <c r="D979" i="1"/>
  <c r="G978" i="1"/>
  <c r="N978" i="1"/>
  <c r="I906" i="1"/>
  <c r="J905" i="1"/>
  <c r="K905" i="1" s="1"/>
  <c r="E980" i="1" l="1"/>
  <c r="L979" i="1"/>
  <c r="M979" i="1"/>
  <c r="E981" i="1"/>
  <c r="H978" i="1"/>
  <c r="P978" i="1"/>
  <c r="O979" i="1"/>
  <c r="Q905" i="1"/>
  <c r="R905" i="1" s="1"/>
  <c r="F979" i="1"/>
  <c r="A980" i="1"/>
  <c r="C980" i="1"/>
  <c r="N979" i="1"/>
  <c r="U979" i="1"/>
  <c r="D980" i="1"/>
  <c r="G979" i="1"/>
  <c r="B904" i="1"/>
  <c r="J906" i="1"/>
  <c r="K906" i="1" s="1"/>
  <c r="I907" i="1"/>
  <c r="L980" i="1" l="1"/>
  <c r="U980" i="1" s="1"/>
  <c r="M980" i="1"/>
  <c r="T980" i="1"/>
  <c r="T981" i="1" s="1"/>
  <c r="H979" i="1"/>
  <c r="D981" i="1"/>
  <c r="N980" i="1"/>
  <c r="G980" i="1"/>
  <c r="F980" i="1"/>
  <c r="A981" i="1"/>
  <c r="C981" i="1"/>
  <c r="B905" i="1"/>
  <c r="O980" i="1"/>
  <c r="P979" i="1"/>
  <c r="I908" i="1"/>
  <c r="J907" i="1"/>
  <c r="K907" i="1" s="1"/>
  <c r="Q907" i="1" s="1"/>
  <c r="Q906" i="1"/>
  <c r="R906" i="1" s="1"/>
  <c r="L981" i="1" l="1"/>
  <c r="M981" i="1"/>
  <c r="N981" i="1" s="1"/>
  <c r="E982" i="1"/>
  <c r="H980" i="1"/>
  <c r="F981" i="1"/>
  <c r="A982" i="1"/>
  <c r="C982" i="1"/>
  <c r="D982" i="1"/>
  <c r="G981" i="1"/>
  <c r="U981" i="1"/>
  <c r="O981" i="1"/>
  <c r="P980" i="1"/>
  <c r="B906" i="1"/>
  <c r="B907" i="1"/>
  <c r="R907" i="1"/>
  <c r="I909" i="1"/>
  <c r="J908" i="1"/>
  <c r="K908" i="1" s="1"/>
  <c r="L982" i="1" l="1"/>
  <c r="M982" i="1"/>
  <c r="E983" i="1"/>
  <c r="T982" i="1"/>
  <c r="H981" i="1"/>
  <c r="Q908" i="1"/>
  <c r="R908" i="1" s="1"/>
  <c r="J909" i="1"/>
  <c r="K909" i="1" s="1"/>
  <c r="I910" i="1"/>
  <c r="O982" i="1"/>
  <c r="P981" i="1"/>
  <c r="F982" i="1"/>
  <c r="A983" i="1"/>
  <c r="C983" i="1"/>
  <c r="U982" i="1"/>
  <c r="N982" i="1"/>
  <c r="D983" i="1"/>
  <c r="G982" i="1"/>
  <c r="T983" i="1" l="1"/>
  <c r="L983" i="1"/>
  <c r="M983" i="1"/>
  <c r="N983" i="1" s="1"/>
  <c r="E984" i="1"/>
  <c r="H982" i="1"/>
  <c r="B908" i="1"/>
  <c r="J910" i="1"/>
  <c r="K910" i="1" s="1"/>
  <c r="I911" i="1"/>
  <c r="P982" i="1"/>
  <c r="O983" i="1"/>
  <c r="Q909" i="1"/>
  <c r="R909" i="1" s="1"/>
  <c r="U983" i="1"/>
  <c r="F983" i="1"/>
  <c r="A984" i="1"/>
  <c r="C984" i="1"/>
  <c r="D984" i="1"/>
  <c r="G983" i="1"/>
  <c r="L984" i="1" l="1"/>
  <c r="M984" i="1"/>
  <c r="E985" i="1"/>
  <c r="T984" i="1"/>
  <c r="H983" i="1"/>
  <c r="B909" i="1"/>
  <c r="G984" i="1"/>
  <c r="F984" i="1"/>
  <c r="A985" i="1"/>
  <c r="C985" i="1"/>
  <c r="P983" i="1"/>
  <c r="O984" i="1"/>
  <c r="J911" i="1"/>
  <c r="K911" i="1" s="1"/>
  <c r="I912" i="1"/>
  <c r="Q910" i="1"/>
  <c r="R910" i="1" s="1"/>
  <c r="T985" i="1" l="1"/>
  <c r="M985" i="1"/>
  <c r="N985" i="1" s="1"/>
  <c r="L985" i="1"/>
  <c r="U985" i="1" s="1"/>
  <c r="E986" i="1"/>
  <c r="H984" i="1"/>
  <c r="I913" i="1"/>
  <c r="J912" i="1"/>
  <c r="K912" i="1" s="1"/>
  <c r="F985" i="1"/>
  <c r="G985" i="1"/>
  <c r="A986" i="1"/>
  <c r="C986" i="1"/>
  <c r="Q911" i="1"/>
  <c r="R911" i="1" s="1"/>
  <c r="O985" i="1"/>
  <c r="P984" i="1"/>
  <c r="D985" i="1"/>
  <c r="D986" i="1" s="1"/>
  <c r="B910" i="1"/>
  <c r="L986" i="1" l="1"/>
  <c r="M986" i="1"/>
  <c r="N986" i="1" s="1"/>
  <c r="E987" i="1"/>
  <c r="T986" i="1"/>
  <c r="B911" i="1"/>
  <c r="H985" i="1"/>
  <c r="O986" i="1"/>
  <c r="P985" i="1"/>
  <c r="Q912" i="1"/>
  <c r="R912" i="1" s="1"/>
  <c r="D987" i="1"/>
  <c r="G986" i="1"/>
  <c r="F986" i="1"/>
  <c r="A987" i="1"/>
  <c r="C987" i="1"/>
  <c r="U986" i="1"/>
  <c r="J913" i="1"/>
  <c r="K913" i="1" s="1"/>
  <c r="I914" i="1"/>
  <c r="L987" i="1" l="1"/>
  <c r="M987" i="1"/>
  <c r="T987" i="1"/>
  <c r="E988" i="1"/>
  <c r="B912" i="1"/>
  <c r="H986" i="1"/>
  <c r="J914" i="1"/>
  <c r="K914" i="1" s="1"/>
  <c r="I915" i="1"/>
  <c r="D988" i="1"/>
  <c r="G987" i="1"/>
  <c r="U987" i="1"/>
  <c r="A988" i="1"/>
  <c r="C988" i="1"/>
  <c r="F987" i="1"/>
  <c r="N987" i="1"/>
  <c r="Q913" i="1"/>
  <c r="R913" i="1" s="1"/>
  <c r="O987" i="1"/>
  <c r="P986" i="1"/>
  <c r="L988" i="1" l="1"/>
  <c r="M988" i="1"/>
  <c r="E989" i="1"/>
  <c r="T988" i="1"/>
  <c r="T989" i="1" s="1"/>
  <c r="H987" i="1"/>
  <c r="J915" i="1"/>
  <c r="K915" i="1" s="1"/>
  <c r="I916" i="1"/>
  <c r="Q914" i="1"/>
  <c r="R914" i="1" s="1"/>
  <c r="B913" i="1"/>
  <c r="P987" i="1"/>
  <c r="O988" i="1"/>
  <c r="C989" i="1"/>
  <c r="U988" i="1"/>
  <c r="N988" i="1"/>
  <c r="D989" i="1"/>
  <c r="G988" i="1"/>
  <c r="F988" i="1"/>
  <c r="A989" i="1"/>
  <c r="M989" i="1" l="1"/>
  <c r="N989" i="1" s="1"/>
  <c r="L989" i="1"/>
  <c r="E990" i="1"/>
  <c r="H988" i="1"/>
  <c r="B914" i="1"/>
  <c r="I917" i="1"/>
  <c r="J916" i="1"/>
  <c r="K916" i="1" s="1"/>
  <c r="Q916" i="1" s="1"/>
  <c r="C990" i="1"/>
  <c r="U989" i="1"/>
  <c r="D990" i="1"/>
  <c r="G989" i="1"/>
  <c r="F989" i="1"/>
  <c r="A990" i="1"/>
  <c r="O989" i="1"/>
  <c r="P988" i="1"/>
  <c r="Q915" i="1"/>
  <c r="R915" i="1" s="1"/>
  <c r="L990" i="1" l="1"/>
  <c r="M990" i="1"/>
  <c r="E991" i="1"/>
  <c r="T990" i="1"/>
  <c r="T991" i="1" s="1"/>
  <c r="H989" i="1"/>
  <c r="O990" i="1"/>
  <c r="P989" i="1"/>
  <c r="U990" i="1"/>
  <c r="D991" i="1"/>
  <c r="G990" i="1"/>
  <c r="F990" i="1"/>
  <c r="A991" i="1"/>
  <c r="C991" i="1"/>
  <c r="N990" i="1"/>
  <c r="B916" i="1"/>
  <c r="R916" i="1"/>
  <c r="I918" i="1"/>
  <c r="J917" i="1"/>
  <c r="K917" i="1" s="1"/>
  <c r="B915" i="1"/>
  <c r="L991" i="1" l="1"/>
  <c r="M991" i="1"/>
  <c r="E992" i="1"/>
  <c r="H990" i="1"/>
  <c r="Q917" i="1"/>
  <c r="R917" i="1" s="1"/>
  <c r="J918" i="1"/>
  <c r="K918" i="1" s="1"/>
  <c r="I919" i="1"/>
  <c r="P990" i="1"/>
  <c r="O991" i="1"/>
  <c r="U991" i="1"/>
  <c r="F991" i="1"/>
  <c r="A992" i="1"/>
  <c r="C992" i="1"/>
  <c r="N991" i="1"/>
  <c r="D992" i="1"/>
  <c r="G991" i="1"/>
  <c r="L992" i="1" l="1"/>
  <c r="M992" i="1"/>
  <c r="E993" i="1"/>
  <c r="E994" i="1" s="1"/>
  <c r="T992" i="1"/>
  <c r="T993" i="1" s="1"/>
  <c r="H991" i="1"/>
  <c r="B917" i="1"/>
  <c r="I920" i="1"/>
  <c r="J919" i="1"/>
  <c r="K919" i="1" s="1"/>
  <c r="A993" i="1"/>
  <c r="C993" i="1"/>
  <c r="D993" i="1"/>
  <c r="N992" i="1"/>
  <c r="G992" i="1"/>
  <c r="U992" i="1"/>
  <c r="F992" i="1"/>
  <c r="Q918" i="1"/>
  <c r="R918" i="1" s="1"/>
  <c r="P991" i="1"/>
  <c r="O992" i="1"/>
  <c r="L993" i="1" l="1"/>
  <c r="M993" i="1"/>
  <c r="N993" i="1" s="1"/>
  <c r="H992" i="1"/>
  <c r="B918" i="1"/>
  <c r="C994" i="1"/>
  <c r="F993" i="1"/>
  <c r="D994" i="1"/>
  <c r="G993" i="1"/>
  <c r="U993" i="1"/>
  <c r="A994" i="1"/>
  <c r="Q919" i="1"/>
  <c r="R919" i="1" s="1"/>
  <c r="P992" i="1"/>
  <c r="O993" i="1"/>
  <c r="I921" i="1"/>
  <c r="J920" i="1"/>
  <c r="K920" i="1" s="1"/>
  <c r="Q920" i="1" s="1"/>
  <c r="L994" i="1" l="1"/>
  <c r="M994" i="1"/>
  <c r="E995" i="1"/>
  <c r="T994" i="1"/>
  <c r="T995" i="1" s="1"/>
  <c r="H993" i="1"/>
  <c r="B919" i="1"/>
  <c r="D995" i="1"/>
  <c r="G994" i="1"/>
  <c r="F994" i="1"/>
  <c r="A995" i="1"/>
  <c r="C995" i="1"/>
  <c r="U994" i="1"/>
  <c r="N994" i="1"/>
  <c r="B920" i="1"/>
  <c r="R920" i="1"/>
  <c r="J921" i="1"/>
  <c r="K921" i="1" s="1"/>
  <c r="I922" i="1"/>
  <c r="P993" i="1"/>
  <c r="O994" i="1"/>
  <c r="L995" i="1" l="1"/>
  <c r="M995" i="1"/>
  <c r="E996" i="1"/>
  <c r="H994" i="1"/>
  <c r="N995" i="1"/>
  <c r="A996" i="1"/>
  <c r="C996" i="1"/>
  <c r="D996" i="1"/>
  <c r="G995" i="1"/>
  <c r="U995" i="1"/>
  <c r="F995" i="1"/>
  <c r="J922" i="1"/>
  <c r="K922" i="1" s="1"/>
  <c r="I923" i="1"/>
  <c r="Q921" i="1"/>
  <c r="R921" i="1" s="1"/>
  <c r="O995" i="1"/>
  <c r="P994" i="1"/>
  <c r="L996" i="1" l="1"/>
  <c r="M996" i="1"/>
  <c r="T996" i="1"/>
  <c r="E997" i="1"/>
  <c r="E998" i="1" s="1"/>
  <c r="H995" i="1"/>
  <c r="I924" i="1"/>
  <c r="J924" i="1" s="1"/>
  <c r="J923" i="1"/>
  <c r="K923" i="1" s="1"/>
  <c r="B921" i="1"/>
  <c r="Q922" i="1"/>
  <c r="R922" i="1" s="1"/>
  <c r="F996" i="1"/>
  <c r="A997" i="1"/>
  <c r="C997" i="1"/>
  <c r="N996" i="1"/>
  <c r="U996" i="1"/>
  <c r="G996" i="1"/>
  <c r="D997" i="1"/>
  <c r="P995" i="1"/>
  <c r="O996" i="1"/>
  <c r="M997" i="1" l="1"/>
  <c r="N997" i="1" s="1"/>
  <c r="L997" i="1"/>
  <c r="T997" i="1"/>
  <c r="H996" i="1"/>
  <c r="B922" i="1"/>
  <c r="Q923" i="1"/>
  <c r="R923" i="1" s="1"/>
  <c r="K924" i="1"/>
  <c r="I925" i="1"/>
  <c r="P996" i="1"/>
  <c r="O997" i="1"/>
  <c r="D998" i="1"/>
  <c r="G997" i="1"/>
  <c r="U997" i="1"/>
  <c r="A998" i="1"/>
  <c r="C998" i="1"/>
  <c r="F997" i="1"/>
  <c r="T998" i="1" l="1"/>
  <c r="L998" i="1"/>
  <c r="M998" i="1"/>
  <c r="N998" i="1" s="1"/>
  <c r="E999" i="1"/>
  <c r="H997" i="1"/>
  <c r="B923" i="1"/>
  <c r="N924" i="1"/>
  <c r="U924" i="1" s="1"/>
  <c r="Q924" i="1"/>
  <c r="B924" i="1" s="1"/>
  <c r="C999" i="1"/>
  <c r="D999" i="1"/>
  <c r="G998" i="1"/>
  <c r="U998" i="1"/>
  <c r="F998" i="1"/>
  <c r="A999" i="1"/>
  <c r="P997" i="1"/>
  <c r="O998" i="1"/>
  <c r="J925" i="1"/>
  <c r="K925" i="1" s="1"/>
  <c r="I926" i="1"/>
  <c r="L999" i="1" l="1"/>
  <c r="M999" i="1"/>
  <c r="E1000" i="1"/>
  <c r="T999" i="1"/>
  <c r="T1000" i="1" s="1"/>
  <c r="H998" i="1"/>
  <c r="I927" i="1"/>
  <c r="J926" i="1"/>
  <c r="K926" i="1" s="1"/>
  <c r="D1000" i="1"/>
  <c r="G999" i="1"/>
  <c r="U999" i="1"/>
  <c r="A1000" i="1"/>
  <c r="C1000" i="1"/>
  <c r="F999" i="1"/>
  <c r="N999" i="1"/>
  <c r="Q925" i="1"/>
  <c r="R925" i="1" s="1"/>
  <c r="R924" i="1"/>
  <c r="O999" i="1"/>
  <c r="P998" i="1"/>
  <c r="L1000" i="1" l="1"/>
  <c r="M1000" i="1"/>
  <c r="E1001" i="1"/>
  <c r="E1002" i="1" s="1"/>
  <c r="H999" i="1"/>
  <c r="C1001" i="1"/>
  <c r="N1000" i="1"/>
  <c r="D1001" i="1"/>
  <c r="G1000" i="1"/>
  <c r="F1000" i="1"/>
  <c r="A1001" i="1"/>
  <c r="U1000" i="1"/>
  <c r="Q926" i="1"/>
  <c r="R926" i="1" s="1"/>
  <c r="J927" i="1"/>
  <c r="K927" i="1" s="1"/>
  <c r="Q927" i="1" s="1"/>
  <c r="I928" i="1"/>
  <c r="O1000" i="1"/>
  <c r="P999" i="1"/>
  <c r="B925" i="1"/>
  <c r="L1001" i="1" l="1"/>
  <c r="M1001" i="1"/>
  <c r="T1001" i="1"/>
  <c r="H1000" i="1"/>
  <c r="B926" i="1"/>
  <c r="J928" i="1"/>
  <c r="K928" i="1" s="1"/>
  <c r="I929" i="1"/>
  <c r="D1002" i="1"/>
  <c r="G1001" i="1"/>
  <c r="U1001" i="1"/>
  <c r="F1001" i="1"/>
  <c r="N1001" i="1"/>
  <c r="A1002" i="1"/>
  <c r="C1002" i="1"/>
  <c r="B927" i="1"/>
  <c r="R927" i="1"/>
  <c r="O1001" i="1"/>
  <c r="P1000" i="1"/>
  <c r="L1002" i="1" l="1"/>
  <c r="M1002" i="1"/>
  <c r="T1002" i="1"/>
  <c r="E1003" i="1"/>
  <c r="H1001" i="1"/>
  <c r="O1002" i="1"/>
  <c r="P1001" i="1"/>
  <c r="I930" i="1"/>
  <c r="J929" i="1"/>
  <c r="K929" i="1" s="1"/>
  <c r="U1002" i="1"/>
  <c r="F1002" i="1"/>
  <c r="N1002" i="1"/>
  <c r="A1003" i="1"/>
  <c r="C1003" i="1"/>
  <c r="D1003" i="1"/>
  <c r="G1002" i="1"/>
  <c r="Q928" i="1"/>
  <c r="R928" i="1" s="1"/>
  <c r="E1004" i="1" l="1"/>
  <c r="L1003" i="1"/>
  <c r="M1003" i="1"/>
  <c r="T1003" i="1"/>
  <c r="H1002" i="1"/>
  <c r="Q929" i="1"/>
  <c r="R929" i="1" s="1"/>
  <c r="J930" i="1"/>
  <c r="K930" i="1" s="1"/>
  <c r="I931" i="1"/>
  <c r="O1003" i="1"/>
  <c r="P1002" i="1"/>
  <c r="G1003" i="1"/>
  <c r="U1003" i="1"/>
  <c r="F1003" i="1"/>
  <c r="N1003" i="1"/>
  <c r="A1004" i="1"/>
  <c r="C1004" i="1"/>
  <c r="D1004" i="1"/>
  <c r="B928" i="1"/>
  <c r="T1004" i="1" l="1"/>
  <c r="L1004" i="1"/>
  <c r="M1004" i="1"/>
  <c r="N1004" i="1" s="1"/>
  <c r="E1005" i="1"/>
  <c r="E1006" i="1" s="1"/>
  <c r="H1003" i="1"/>
  <c r="O1004" i="1"/>
  <c r="P1003" i="1"/>
  <c r="I932" i="1"/>
  <c r="J931" i="1"/>
  <c r="K931" i="1" s="1"/>
  <c r="Q931" i="1" s="1"/>
  <c r="A1005" i="1"/>
  <c r="C1005" i="1"/>
  <c r="D1005" i="1"/>
  <c r="G1004" i="1"/>
  <c r="U1004" i="1"/>
  <c r="F1004" i="1"/>
  <c r="Q930" i="1"/>
  <c r="R930" i="1" s="1"/>
  <c r="B929" i="1"/>
  <c r="L1005" i="1" l="1"/>
  <c r="M1005" i="1"/>
  <c r="T1005" i="1"/>
  <c r="H1004" i="1"/>
  <c r="B930" i="1"/>
  <c r="B931" i="1"/>
  <c r="R931" i="1"/>
  <c r="J932" i="1"/>
  <c r="K932" i="1" s="1"/>
  <c r="I933" i="1"/>
  <c r="P1004" i="1"/>
  <c r="O1005" i="1"/>
  <c r="F1005" i="1"/>
  <c r="A1006" i="1"/>
  <c r="C1006" i="1"/>
  <c r="N1005" i="1"/>
  <c r="U1005" i="1"/>
  <c r="D1006" i="1"/>
  <c r="G1005" i="1"/>
  <c r="L1006" i="1" l="1"/>
  <c r="M1006" i="1"/>
  <c r="T1006" i="1"/>
  <c r="T1007" i="1" s="1"/>
  <c r="E1007" i="1"/>
  <c r="E1008" i="1" s="1"/>
  <c r="H1005" i="1"/>
  <c r="Q932" i="1"/>
  <c r="R932" i="1" s="1"/>
  <c r="J933" i="1"/>
  <c r="K933" i="1" s="1"/>
  <c r="I934" i="1"/>
  <c r="A1007" i="1"/>
  <c r="C1007" i="1"/>
  <c r="D1007" i="1"/>
  <c r="N1006" i="1"/>
  <c r="G1006" i="1"/>
  <c r="U1006" i="1"/>
  <c r="F1006" i="1"/>
  <c r="O1006" i="1"/>
  <c r="P1005" i="1"/>
  <c r="M1007" i="1" l="1"/>
  <c r="L1007" i="1"/>
  <c r="U1007" i="1" s="1"/>
  <c r="H1006" i="1"/>
  <c r="C1008" i="1"/>
  <c r="N1007" i="1"/>
  <c r="D1008" i="1"/>
  <c r="G1007" i="1"/>
  <c r="F1007" i="1"/>
  <c r="A1008" i="1"/>
  <c r="I935" i="1"/>
  <c r="J934" i="1"/>
  <c r="K934" i="1" s="1"/>
  <c r="Q933" i="1"/>
  <c r="R933" i="1" s="1"/>
  <c r="B932" i="1"/>
  <c r="O1007" i="1"/>
  <c r="P1006" i="1"/>
  <c r="L1008" i="1" l="1"/>
  <c r="M1008" i="1"/>
  <c r="N1008" i="1" s="1"/>
  <c r="T1008" i="1"/>
  <c r="E1009" i="1"/>
  <c r="H1007" i="1"/>
  <c r="B933" i="1"/>
  <c r="F1008" i="1"/>
  <c r="G1008" i="1"/>
  <c r="A1009" i="1"/>
  <c r="C1009" i="1"/>
  <c r="U1008" i="1"/>
  <c r="D1009" i="1"/>
  <c r="Q934" i="1"/>
  <c r="R934" i="1" s="1"/>
  <c r="I936" i="1"/>
  <c r="J935" i="1"/>
  <c r="K935" i="1" s="1"/>
  <c r="O1008" i="1"/>
  <c r="P1007" i="1"/>
  <c r="L1009" i="1" l="1"/>
  <c r="M1009" i="1"/>
  <c r="E1010" i="1"/>
  <c r="T1009" i="1"/>
  <c r="T1010" i="1" s="1"/>
  <c r="H1008" i="1"/>
  <c r="B934" i="1"/>
  <c r="J936" i="1"/>
  <c r="K936" i="1" s="1"/>
  <c r="I937" i="1"/>
  <c r="G1009" i="1"/>
  <c r="F1009" i="1"/>
  <c r="A1010" i="1"/>
  <c r="C1010" i="1"/>
  <c r="N1009" i="1"/>
  <c r="U1009" i="1"/>
  <c r="D1010" i="1"/>
  <c r="P1008" i="1"/>
  <c r="O1009" i="1"/>
  <c r="Q935" i="1"/>
  <c r="R935" i="1" s="1"/>
  <c r="E1011" i="1" l="1"/>
  <c r="L1010" i="1"/>
  <c r="M1010" i="1"/>
  <c r="H1009" i="1"/>
  <c r="O1010" i="1"/>
  <c r="P1009" i="1"/>
  <c r="D1011" i="1"/>
  <c r="G1010" i="1"/>
  <c r="A1011" i="1"/>
  <c r="U1010" i="1"/>
  <c r="C1011" i="1"/>
  <c r="F1010" i="1"/>
  <c r="N1010" i="1"/>
  <c r="B935" i="1"/>
  <c r="J937" i="1"/>
  <c r="K937" i="1" s="1"/>
  <c r="I938" i="1"/>
  <c r="Q936" i="1"/>
  <c r="R936" i="1" s="1"/>
  <c r="L1011" i="1" l="1"/>
  <c r="M1011" i="1"/>
  <c r="N1011" i="1" s="1"/>
  <c r="T1011" i="1"/>
  <c r="E1012" i="1"/>
  <c r="H1010" i="1"/>
  <c r="U1011" i="1"/>
  <c r="F1011" i="1"/>
  <c r="A1012" i="1"/>
  <c r="C1012" i="1"/>
  <c r="D1012" i="1"/>
  <c r="G1011" i="1"/>
  <c r="Q937" i="1"/>
  <c r="R937" i="1" s="1"/>
  <c r="B936" i="1"/>
  <c r="J938" i="1"/>
  <c r="K938" i="1" s="1"/>
  <c r="I939" i="1"/>
  <c r="P1010" i="1"/>
  <c r="O1011" i="1"/>
  <c r="L1012" i="1" l="1"/>
  <c r="M1012" i="1"/>
  <c r="E1013" i="1"/>
  <c r="E1014" i="1" s="1"/>
  <c r="T1012" i="1"/>
  <c r="T1013" i="1" s="1"/>
  <c r="H1011" i="1"/>
  <c r="B937" i="1"/>
  <c r="F1012" i="1"/>
  <c r="G1012" i="1"/>
  <c r="A1013" i="1"/>
  <c r="C1013" i="1"/>
  <c r="N1012" i="1"/>
  <c r="U1012" i="1"/>
  <c r="D1013" i="1"/>
  <c r="I940" i="1"/>
  <c r="J939" i="1"/>
  <c r="K939" i="1" s="1"/>
  <c r="O1012" i="1"/>
  <c r="P1011" i="1"/>
  <c r="Q938" i="1"/>
  <c r="R938" i="1" s="1"/>
  <c r="L1013" i="1" l="1"/>
  <c r="U1013" i="1" s="1"/>
  <c r="M1013" i="1"/>
  <c r="H1012" i="1"/>
  <c r="C1014" i="1"/>
  <c r="F1013" i="1"/>
  <c r="N1013" i="1"/>
  <c r="D1014" i="1"/>
  <c r="G1013" i="1"/>
  <c r="A1014" i="1"/>
  <c r="Q939" i="1"/>
  <c r="R939" i="1" s="1"/>
  <c r="P1012" i="1"/>
  <c r="O1013" i="1"/>
  <c r="J940" i="1"/>
  <c r="K940" i="1" s="1"/>
  <c r="I941" i="1"/>
  <c r="B938" i="1"/>
  <c r="L1014" i="1" l="1"/>
  <c r="M1014" i="1"/>
  <c r="E1015" i="1"/>
  <c r="E1016" i="1" s="1"/>
  <c r="T1014" i="1"/>
  <c r="H1013" i="1"/>
  <c r="Q940" i="1"/>
  <c r="R940" i="1" s="1"/>
  <c r="P1013" i="1"/>
  <c r="O1014" i="1"/>
  <c r="B939" i="1"/>
  <c r="A1015" i="1"/>
  <c r="G1014" i="1"/>
  <c r="C1015" i="1"/>
  <c r="F1014" i="1"/>
  <c r="J941" i="1"/>
  <c r="K941" i="1" s="1"/>
  <c r="I942" i="1"/>
  <c r="D1015" i="1" l="1"/>
  <c r="D1016" i="1" s="1"/>
  <c r="L1015" i="1"/>
  <c r="M1015" i="1"/>
  <c r="N1015" i="1" s="1"/>
  <c r="T1015" i="1"/>
  <c r="H1014" i="1"/>
  <c r="O1015" i="1"/>
  <c r="P1014" i="1"/>
  <c r="Q941" i="1"/>
  <c r="R941" i="1" s="1"/>
  <c r="B940" i="1"/>
  <c r="I943" i="1"/>
  <c r="J942" i="1"/>
  <c r="K942" i="1" s="1"/>
  <c r="Q942" i="1" s="1"/>
  <c r="G1015" i="1"/>
  <c r="C1016" i="1"/>
  <c r="A1016" i="1"/>
  <c r="F1015" i="1"/>
  <c r="U1015" i="1"/>
  <c r="T1016" i="1" l="1"/>
  <c r="L1016" i="1"/>
  <c r="M1016" i="1"/>
  <c r="E1017" i="1"/>
  <c r="E1018" i="1" s="1"/>
  <c r="H1015" i="1"/>
  <c r="N1016" i="1"/>
  <c r="D1017" i="1"/>
  <c r="G1016" i="1"/>
  <c r="U1016" i="1"/>
  <c r="A1017" i="1"/>
  <c r="C1017" i="1"/>
  <c r="F1016" i="1"/>
  <c r="O1016" i="1"/>
  <c r="P1015" i="1"/>
  <c r="B942" i="1"/>
  <c r="R942" i="1"/>
  <c r="J943" i="1"/>
  <c r="K943" i="1" s="1"/>
  <c r="I944" i="1"/>
  <c r="B941" i="1"/>
  <c r="M1017" i="1" l="1"/>
  <c r="L1017" i="1"/>
  <c r="T1017" i="1"/>
  <c r="H1016" i="1"/>
  <c r="I945" i="1"/>
  <c r="J944" i="1"/>
  <c r="K944" i="1" s="1"/>
  <c r="Q943" i="1"/>
  <c r="R943" i="1" s="1"/>
  <c r="D1018" i="1"/>
  <c r="G1017" i="1"/>
  <c r="U1017" i="1"/>
  <c r="A1018" i="1"/>
  <c r="C1018" i="1"/>
  <c r="F1017" i="1"/>
  <c r="N1017" i="1"/>
  <c r="O1017" i="1"/>
  <c r="P1016" i="1"/>
  <c r="L1018" i="1" l="1"/>
  <c r="M1018" i="1"/>
  <c r="E1019" i="1"/>
  <c r="E1020" i="1" s="1"/>
  <c r="T1018" i="1"/>
  <c r="T1019" i="1" s="1"/>
  <c r="H1017" i="1"/>
  <c r="B943" i="1"/>
  <c r="Q944" i="1"/>
  <c r="R944" i="1" s="1"/>
  <c r="O1018" i="1"/>
  <c r="P1017" i="1"/>
  <c r="A1019" i="1"/>
  <c r="C1019" i="1"/>
  <c r="D1019" i="1"/>
  <c r="N1018" i="1"/>
  <c r="G1018" i="1"/>
  <c r="U1018" i="1"/>
  <c r="F1018" i="1"/>
  <c r="I946" i="1"/>
  <c r="J945" i="1"/>
  <c r="K945" i="1" s="1"/>
  <c r="L1019" i="1" l="1"/>
  <c r="M1019" i="1"/>
  <c r="H1018" i="1"/>
  <c r="B944" i="1"/>
  <c r="O1019" i="1"/>
  <c r="P1018" i="1"/>
  <c r="Q945" i="1"/>
  <c r="R945" i="1" s="1"/>
  <c r="I947" i="1"/>
  <c r="J946" i="1"/>
  <c r="K946" i="1" s="1"/>
  <c r="A1020" i="1"/>
  <c r="C1020" i="1"/>
  <c r="N1019" i="1"/>
  <c r="U1019" i="1"/>
  <c r="D1020" i="1"/>
  <c r="G1019" i="1"/>
  <c r="F1019" i="1"/>
  <c r="L1020" i="1" l="1"/>
  <c r="M1020" i="1"/>
  <c r="N1020" i="1" s="1"/>
  <c r="T1020" i="1"/>
  <c r="E1021" i="1"/>
  <c r="H1019" i="1"/>
  <c r="J947" i="1"/>
  <c r="K947" i="1" s="1"/>
  <c r="I948" i="1"/>
  <c r="B945" i="1"/>
  <c r="O1020" i="1"/>
  <c r="P1019" i="1"/>
  <c r="U1020" i="1"/>
  <c r="D1021" i="1"/>
  <c r="G1020" i="1"/>
  <c r="F1020" i="1"/>
  <c r="A1021" i="1"/>
  <c r="C1021" i="1"/>
  <c r="Q946" i="1"/>
  <c r="R946" i="1" s="1"/>
  <c r="E1022" i="1" l="1"/>
  <c r="T1021" i="1"/>
  <c r="L1021" i="1"/>
  <c r="M1021" i="1"/>
  <c r="N1021" i="1" s="1"/>
  <c r="H1020" i="1"/>
  <c r="U1021" i="1"/>
  <c r="F1021" i="1"/>
  <c r="A1022" i="1"/>
  <c r="C1022" i="1"/>
  <c r="D1022" i="1"/>
  <c r="G1021" i="1"/>
  <c r="P1020" i="1"/>
  <c r="O1021" i="1"/>
  <c r="B946" i="1"/>
  <c r="J948" i="1"/>
  <c r="K948" i="1" s="1"/>
  <c r="I949" i="1"/>
  <c r="Q947" i="1"/>
  <c r="R947" i="1" s="1"/>
  <c r="L1022" i="1" l="1"/>
  <c r="M1022" i="1"/>
  <c r="T1022" i="1"/>
  <c r="E1023" i="1"/>
  <c r="H1021" i="1"/>
  <c r="J949" i="1"/>
  <c r="K949" i="1" s="1"/>
  <c r="I950" i="1"/>
  <c r="Q948" i="1"/>
  <c r="R948" i="1" s="1"/>
  <c r="U1022" i="1"/>
  <c r="D1023" i="1"/>
  <c r="G1022" i="1"/>
  <c r="F1022" i="1"/>
  <c r="A1023" i="1"/>
  <c r="C1023" i="1"/>
  <c r="N1022" i="1"/>
  <c r="B947" i="1"/>
  <c r="P1021" i="1"/>
  <c r="O1022" i="1"/>
  <c r="L1023" i="1" l="1"/>
  <c r="M1023" i="1"/>
  <c r="E1024" i="1"/>
  <c r="T1023" i="1"/>
  <c r="H1022" i="1"/>
  <c r="B948" i="1"/>
  <c r="D1024" i="1"/>
  <c r="N1023" i="1"/>
  <c r="G1023" i="1"/>
  <c r="U1023" i="1"/>
  <c r="F1023" i="1"/>
  <c r="A1024" i="1"/>
  <c r="C1024" i="1"/>
  <c r="O1023" i="1"/>
  <c r="P1022" i="1"/>
  <c r="J950" i="1"/>
  <c r="K950" i="1" s="1"/>
  <c r="I951" i="1"/>
  <c r="Q949" i="1"/>
  <c r="R949" i="1" s="1"/>
  <c r="T1024" i="1" l="1"/>
  <c r="E1025" i="1"/>
  <c r="L1024" i="1"/>
  <c r="M1024" i="1"/>
  <c r="H1023" i="1"/>
  <c r="O1024" i="1"/>
  <c r="P1023" i="1"/>
  <c r="J951" i="1"/>
  <c r="K951" i="1" s="1"/>
  <c r="Q951" i="1" s="1"/>
  <c r="I952" i="1"/>
  <c r="B949" i="1"/>
  <c r="Q950" i="1"/>
  <c r="R950" i="1" s="1"/>
  <c r="U1024" i="1"/>
  <c r="F1024" i="1"/>
  <c r="A1025" i="1"/>
  <c r="C1025" i="1"/>
  <c r="N1024" i="1"/>
  <c r="D1025" i="1"/>
  <c r="G1024" i="1"/>
  <c r="L1025" i="1" l="1"/>
  <c r="M1025" i="1"/>
  <c r="E1026" i="1"/>
  <c r="T1025" i="1"/>
  <c r="T1026" i="1" s="1"/>
  <c r="H1024" i="1"/>
  <c r="B950" i="1"/>
  <c r="I953" i="1"/>
  <c r="J953" i="1" s="1"/>
  <c r="J952" i="1"/>
  <c r="K952" i="1" s="1"/>
  <c r="B951" i="1"/>
  <c r="R951" i="1"/>
  <c r="A1026" i="1"/>
  <c r="C1026" i="1"/>
  <c r="N1025" i="1"/>
  <c r="U1025" i="1"/>
  <c r="D1026" i="1"/>
  <c r="G1025" i="1"/>
  <c r="F1025" i="1"/>
  <c r="O1025" i="1"/>
  <c r="P1024" i="1"/>
  <c r="L1026" i="1" l="1"/>
  <c r="M1026" i="1"/>
  <c r="E1027" i="1"/>
  <c r="H1025" i="1"/>
  <c r="N1026" i="1"/>
  <c r="A1027" i="1"/>
  <c r="C1027" i="1"/>
  <c r="D1027" i="1"/>
  <c r="G1026" i="1"/>
  <c r="U1026" i="1"/>
  <c r="F1026" i="1"/>
  <c r="Q952" i="1"/>
  <c r="R952" i="1" s="1"/>
  <c r="O1026" i="1"/>
  <c r="P1025" i="1"/>
  <c r="I954" i="1"/>
  <c r="K953" i="1"/>
  <c r="L1027" i="1" l="1"/>
  <c r="M1027" i="1"/>
  <c r="E1028" i="1"/>
  <c r="T1027" i="1"/>
  <c r="H1026" i="1"/>
  <c r="B952" i="1"/>
  <c r="D1028" i="1"/>
  <c r="A1028" i="1"/>
  <c r="G1027" i="1"/>
  <c r="C1028" i="1"/>
  <c r="U1027" i="1"/>
  <c r="F1027" i="1"/>
  <c r="N1027" i="1"/>
  <c r="P1026" i="1"/>
  <c r="O1027" i="1"/>
  <c r="Q953" i="1"/>
  <c r="B953" i="1" s="1"/>
  <c r="N953" i="1"/>
  <c r="J954" i="1"/>
  <c r="K954" i="1" s="1"/>
  <c r="I955" i="1"/>
  <c r="L1028" i="1" l="1"/>
  <c r="M1028" i="1"/>
  <c r="T1028" i="1"/>
  <c r="E1029" i="1"/>
  <c r="E1030" i="1" s="1"/>
  <c r="H1027" i="1"/>
  <c r="D1029" i="1"/>
  <c r="G1028" i="1"/>
  <c r="U1028" i="1"/>
  <c r="F1028" i="1"/>
  <c r="N1028" i="1"/>
  <c r="A1029" i="1"/>
  <c r="C1029" i="1"/>
  <c r="J955" i="1"/>
  <c r="K955" i="1" s="1"/>
  <c r="I956" i="1"/>
  <c r="Q954" i="1"/>
  <c r="R954" i="1" s="1"/>
  <c r="P1027" i="1"/>
  <c r="O1028" i="1"/>
  <c r="U953" i="1"/>
  <c r="R953" i="1"/>
  <c r="L1029" i="1" l="1"/>
  <c r="M1029" i="1"/>
  <c r="T1029" i="1"/>
  <c r="H1028" i="1"/>
  <c r="B954" i="1"/>
  <c r="J956" i="1"/>
  <c r="K956" i="1" s="1"/>
  <c r="I957" i="1"/>
  <c r="O1029" i="1"/>
  <c r="P1028" i="1"/>
  <c r="Q955" i="1"/>
  <c r="R955" i="1" s="1"/>
  <c r="N1029" i="1"/>
  <c r="D1030" i="1"/>
  <c r="G1029" i="1"/>
  <c r="A1030" i="1"/>
  <c r="U1029" i="1"/>
  <c r="C1030" i="1"/>
  <c r="F1029" i="1"/>
  <c r="T1030" i="1" l="1"/>
  <c r="L1030" i="1"/>
  <c r="M1030" i="1"/>
  <c r="E1031" i="1"/>
  <c r="E1032" i="1" s="1"/>
  <c r="H1029" i="1"/>
  <c r="P1029" i="1"/>
  <c r="O1030" i="1"/>
  <c r="B955" i="1"/>
  <c r="I958" i="1"/>
  <c r="J957" i="1"/>
  <c r="K957" i="1" s="1"/>
  <c r="A1031" i="1"/>
  <c r="C1031" i="1"/>
  <c r="N1030" i="1"/>
  <c r="U1030" i="1"/>
  <c r="D1031" i="1"/>
  <c r="G1030" i="1"/>
  <c r="F1030" i="1"/>
  <c r="Q956" i="1"/>
  <c r="R956" i="1" s="1"/>
  <c r="L1031" i="1" l="1"/>
  <c r="U1031" i="1" s="1"/>
  <c r="M1031" i="1"/>
  <c r="T1031" i="1"/>
  <c r="H1030" i="1"/>
  <c r="B956" i="1"/>
  <c r="Q957" i="1"/>
  <c r="R957" i="1" s="1"/>
  <c r="I959" i="1"/>
  <c r="J958" i="1"/>
  <c r="K958" i="1" s="1"/>
  <c r="O1031" i="1"/>
  <c r="P1030" i="1"/>
  <c r="N1031" i="1"/>
  <c r="A1032" i="1"/>
  <c r="C1032" i="1"/>
  <c r="D1032" i="1"/>
  <c r="G1031" i="1"/>
  <c r="F1031" i="1"/>
  <c r="L1032" i="1" l="1"/>
  <c r="M1032" i="1"/>
  <c r="T1032" i="1"/>
  <c r="E1033" i="1"/>
  <c r="H1031" i="1"/>
  <c r="O1032" i="1"/>
  <c r="P1031" i="1"/>
  <c r="Q958" i="1"/>
  <c r="R958" i="1" s="1"/>
  <c r="U1032" i="1"/>
  <c r="D1033" i="1"/>
  <c r="G1032" i="1"/>
  <c r="F1032" i="1"/>
  <c r="A1033" i="1"/>
  <c r="C1033" i="1"/>
  <c r="N1032" i="1"/>
  <c r="J959" i="1"/>
  <c r="K959" i="1" s="1"/>
  <c r="I960" i="1"/>
  <c r="B957" i="1"/>
  <c r="E1034" i="1" l="1"/>
  <c r="L1033" i="1"/>
  <c r="M1033" i="1"/>
  <c r="N1033" i="1" s="1"/>
  <c r="T1033" i="1"/>
  <c r="H1032" i="1"/>
  <c r="J960" i="1"/>
  <c r="K960" i="1" s="1"/>
  <c r="I961" i="1"/>
  <c r="B958" i="1"/>
  <c r="Q959" i="1"/>
  <c r="R959" i="1" s="1"/>
  <c r="C1034" i="1"/>
  <c r="F1033" i="1"/>
  <c r="D1034" i="1"/>
  <c r="G1033" i="1"/>
  <c r="U1033" i="1"/>
  <c r="A1034" i="1"/>
  <c r="P1032" i="1"/>
  <c r="O1033" i="1"/>
  <c r="T1034" i="1" l="1"/>
  <c r="L1034" i="1"/>
  <c r="M1034" i="1"/>
  <c r="E1035" i="1"/>
  <c r="E1036" i="1" s="1"/>
  <c r="H1033" i="1"/>
  <c r="B959" i="1"/>
  <c r="I962" i="1"/>
  <c r="J961" i="1"/>
  <c r="K961" i="1" s="1"/>
  <c r="A1035" i="1"/>
  <c r="C1035" i="1"/>
  <c r="N1034" i="1"/>
  <c r="U1034" i="1"/>
  <c r="D1035" i="1"/>
  <c r="G1034" i="1"/>
  <c r="F1034" i="1"/>
  <c r="Q960" i="1"/>
  <c r="R960" i="1" s="1"/>
  <c r="P1033" i="1"/>
  <c r="O1034" i="1"/>
  <c r="L1035" i="1" l="1"/>
  <c r="M1035" i="1"/>
  <c r="N1035" i="1" s="1"/>
  <c r="T1035" i="1"/>
  <c r="H1034" i="1"/>
  <c r="B960" i="1"/>
  <c r="A1036" i="1"/>
  <c r="C1036" i="1"/>
  <c r="U1035" i="1"/>
  <c r="D1036" i="1"/>
  <c r="G1035" i="1"/>
  <c r="F1035" i="1"/>
  <c r="Q961" i="1"/>
  <c r="R961" i="1" s="1"/>
  <c r="J962" i="1"/>
  <c r="K962" i="1" s="1"/>
  <c r="I963" i="1"/>
  <c r="O1035" i="1"/>
  <c r="P1034" i="1"/>
  <c r="T1036" i="1" l="1"/>
  <c r="L1036" i="1"/>
  <c r="U1036" i="1" s="1"/>
  <c r="M1036" i="1"/>
  <c r="N1036" i="1" s="1"/>
  <c r="E1037" i="1"/>
  <c r="H1035" i="1"/>
  <c r="B961" i="1"/>
  <c r="Q962" i="1"/>
  <c r="R962" i="1" s="1"/>
  <c r="A1037" i="1"/>
  <c r="C1037" i="1"/>
  <c r="F1036" i="1"/>
  <c r="D1037" i="1"/>
  <c r="G1036" i="1"/>
  <c r="J963" i="1"/>
  <c r="K963" i="1" s="1"/>
  <c r="I964" i="1"/>
  <c r="P1035" i="1"/>
  <c r="O1036" i="1"/>
  <c r="L1037" i="1" l="1"/>
  <c r="M1037" i="1"/>
  <c r="N1037" i="1" s="1"/>
  <c r="E1038" i="1"/>
  <c r="T1037" i="1"/>
  <c r="H1036" i="1"/>
  <c r="B962" i="1"/>
  <c r="P1036" i="1"/>
  <c r="O1037" i="1"/>
  <c r="Q963" i="1"/>
  <c r="R963" i="1" s="1"/>
  <c r="D1038" i="1"/>
  <c r="G1037" i="1"/>
  <c r="U1037" i="1"/>
  <c r="A1038" i="1"/>
  <c r="C1038" i="1"/>
  <c r="F1037" i="1"/>
  <c r="I965" i="1"/>
  <c r="J964" i="1"/>
  <c r="K964" i="1" s="1"/>
  <c r="L1038" i="1" l="1"/>
  <c r="U1038" i="1" s="1"/>
  <c r="M1038" i="1"/>
  <c r="T1038" i="1"/>
  <c r="T1039" i="1" s="1"/>
  <c r="E1039" i="1"/>
  <c r="E1040" i="1" s="1"/>
  <c r="H1037" i="1"/>
  <c r="B963" i="1"/>
  <c r="D1039" i="1"/>
  <c r="G1038" i="1"/>
  <c r="A1039" i="1"/>
  <c r="C1039" i="1"/>
  <c r="F1038" i="1"/>
  <c r="N1038" i="1"/>
  <c r="P1037" i="1"/>
  <c r="O1038" i="1"/>
  <c r="Q964" i="1"/>
  <c r="R964" i="1" s="1"/>
  <c r="I966" i="1"/>
  <c r="J965" i="1"/>
  <c r="K965" i="1" s="1"/>
  <c r="M1039" i="1" l="1"/>
  <c r="L1039" i="1"/>
  <c r="U1039" i="1" s="1"/>
  <c r="H1038" i="1"/>
  <c r="O1039" i="1"/>
  <c r="P1038" i="1"/>
  <c r="D1040" i="1"/>
  <c r="G1039" i="1"/>
  <c r="F1039" i="1"/>
  <c r="A1040" i="1"/>
  <c r="C1040" i="1"/>
  <c r="N1039" i="1"/>
  <c r="Q965" i="1"/>
  <c r="R965" i="1" s="1"/>
  <c r="J966" i="1"/>
  <c r="K966" i="1" s="1"/>
  <c r="I967" i="1"/>
  <c r="B964" i="1"/>
  <c r="L1040" i="1" l="1"/>
  <c r="M1040" i="1"/>
  <c r="N1040" i="1" s="1"/>
  <c r="T1040" i="1"/>
  <c r="E1041" i="1"/>
  <c r="H1039" i="1"/>
  <c r="B965" i="1"/>
  <c r="Q966" i="1"/>
  <c r="R966" i="1" s="1"/>
  <c r="C1041" i="1"/>
  <c r="U1040" i="1"/>
  <c r="D1041" i="1"/>
  <c r="G1040" i="1"/>
  <c r="F1040" i="1"/>
  <c r="A1041" i="1"/>
  <c r="O1040" i="1"/>
  <c r="P1039" i="1"/>
  <c r="I968" i="1"/>
  <c r="J967" i="1"/>
  <c r="K967" i="1" s="1"/>
  <c r="L1041" i="1" l="1"/>
  <c r="M1041" i="1"/>
  <c r="E1042" i="1"/>
  <c r="T1041" i="1"/>
  <c r="H1040" i="1"/>
  <c r="Q967" i="1"/>
  <c r="R967" i="1" s="1"/>
  <c r="O1041" i="1"/>
  <c r="P1040" i="1"/>
  <c r="I969" i="1"/>
  <c r="J968" i="1"/>
  <c r="K968" i="1" s="1"/>
  <c r="U1041" i="1"/>
  <c r="A1042" i="1"/>
  <c r="C1042" i="1"/>
  <c r="F1041" i="1"/>
  <c r="N1041" i="1"/>
  <c r="D1042" i="1"/>
  <c r="G1041" i="1"/>
  <c r="B966" i="1"/>
  <c r="T1042" i="1" l="1"/>
  <c r="M1042" i="1"/>
  <c r="N1042" i="1" s="1"/>
  <c r="L1042" i="1"/>
  <c r="E1043" i="1"/>
  <c r="H1041" i="1"/>
  <c r="Q968" i="1"/>
  <c r="R968" i="1" s="1"/>
  <c r="P1041" i="1"/>
  <c r="O1042" i="1"/>
  <c r="B967" i="1"/>
  <c r="I970" i="1"/>
  <c r="J969" i="1"/>
  <c r="K969" i="1" s="1"/>
  <c r="U1042" i="1"/>
  <c r="D1043" i="1"/>
  <c r="G1042" i="1"/>
  <c r="F1042" i="1"/>
  <c r="A1043" i="1"/>
  <c r="C1043" i="1"/>
  <c r="L1043" i="1" l="1"/>
  <c r="M1043" i="1"/>
  <c r="N1043" i="1" s="1"/>
  <c r="E1044" i="1"/>
  <c r="T1043" i="1"/>
  <c r="H1042" i="1"/>
  <c r="I971" i="1"/>
  <c r="J970" i="1"/>
  <c r="K970" i="1" s="1"/>
  <c r="C1044" i="1"/>
  <c r="U1043" i="1"/>
  <c r="D1044" i="1"/>
  <c r="G1043" i="1"/>
  <c r="F1043" i="1"/>
  <c r="A1044" i="1"/>
  <c r="O1043" i="1"/>
  <c r="P1042" i="1"/>
  <c r="Q969" i="1"/>
  <c r="R969" i="1" s="1"/>
  <c r="B968" i="1"/>
  <c r="L1044" i="1" l="1"/>
  <c r="M1044" i="1"/>
  <c r="N1044" i="1" s="1"/>
  <c r="T1044" i="1"/>
  <c r="T1045" i="1" s="1"/>
  <c r="E1045" i="1"/>
  <c r="H1043" i="1"/>
  <c r="O1044" i="1"/>
  <c r="P1043" i="1"/>
  <c r="B969" i="1"/>
  <c r="A1045" i="1"/>
  <c r="C1045" i="1"/>
  <c r="D1045" i="1"/>
  <c r="G1044" i="1"/>
  <c r="U1044" i="1"/>
  <c r="F1044" i="1"/>
  <c r="Q970" i="1"/>
  <c r="R970" i="1" s="1"/>
  <c r="J971" i="1"/>
  <c r="K971" i="1" s="1"/>
  <c r="I972" i="1"/>
  <c r="L1045" i="1" l="1"/>
  <c r="M1045" i="1"/>
  <c r="E1046" i="1"/>
  <c r="H1044" i="1"/>
  <c r="F1045" i="1"/>
  <c r="A1046" i="1"/>
  <c r="C1046" i="1"/>
  <c r="G1045" i="1"/>
  <c r="J972" i="1"/>
  <c r="K972" i="1" s="1"/>
  <c r="I973" i="1"/>
  <c r="Q971" i="1"/>
  <c r="R971" i="1" s="1"/>
  <c r="P1044" i="1"/>
  <c r="O1045" i="1"/>
  <c r="B970" i="1"/>
  <c r="E1047" i="1" l="1"/>
  <c r="L1046" i="1"/>
  <c r="T1046" i="1"/>
  <c r="T1047" i="1" s="1"/>
  <c r="M1046" i="1"/>
  <c r="N1046" i="1" s="1"/>
  <c r="H1045" i="1"/>
  <c r="Q972" i="1"/>
  <c r="R972" i="1" s="1"/>
  <c r="U1046" i="1"/>
  <c r="F1046" i="1"/>
  <c r="C1047" i="1"/>
  <c r="A1047" i="1"/>
  <c r="G1046" i="1"/>
  <c r="P1045" i="1"/>
  <c r="O1046" i="1"/>
  <c r="J973" i="1"/>
  <c r="K973" i="1" s="1"/>
  <c r="I974" i="1"/>
  <c r="B971" i="1"/>
  <c r="D1046" i="1"/>
  <c r="D1047" i="1" s="1"/>
  <c r="L1047" i="1" l="1"/>
  <c r="M1047" i="1"/>
  <c r="N1047" i="1" s="1"/>
  <c r="E1048" i="1"/>
  <c r="H1046" i="1"/>
  <c r="O1047" i="1"/>
  <c r="P1046" i="1"/>
  <c r="B972" i="1"/>
  <c r="G1047" i="1"/>
  <c r="U1047" i="1"/>
  <c r="F1047" i="1"/>
  <c r="A1048" i="1"/>
  <c r="C1048" i="1"/>
  <c r="D1048" i="1"/>
  <c r="Q973" i="1"/>
  <c r="R973" i="1" s="1"/>
  <c r="I975" i="1"/>
  <c r="J974" i="1"/>
  <c r="K974" i="1" s="1"/>
  <c r="L1048" i="1" l="1"/>
  <c r="M1048" i="1"/>
  <c r="N1048" i="1" s="1"/>
  <c r="E1049" i="1"/>
  <c r="T1048" i="1"/>
  <c r="H1047" i="1"/>
  <c r="B973" i="1"/>
  <c r="Q974" i="1"/>
  <c r="R974" i="1" s="1"/>
  <c r="I976" i="1"/>
  <c r="J975" i="1"/>
  <c r="K975" i="1" s="1"/>
  <c r="U1048" i="1"/>
  <c r="D1049" i="1"/>
  <c r="G1048" i="1"/>
  <c r="F1048" i="1"/>
  <c r="A1049" i="1"/>
  <c r="C1049" i="1"/>
  <c r="P1047" i="1"/>
  <c r="O1048" i="1"/>
  <c r="M1049" i="1" l="1"/>
  <c r="L1049" i="1"/>
  <c r="T1049" i="1"/>
  <c r="E1050" i="1"/>
  <c r="E1051" i="1" s="1"/>
  <c r="H1048" i="1"/>
  <c r="B974" i="1"/>
  <c r="J976" i="1"/>
  <c r="K976" i="1" s="1"/>
  <c r="I977" i="1"/>
  <c r="F1049" i="1"/>
  <c r="A1050" i="1"/>
  <c r="C1050" i="1"/>
  <c r="D1050" i="1"/>
  <c r="N1049" i="1"/>
  <c r="G1049" i="1"/>
  <c r="U1049" i="1"/>
  <c r="P1048" i="1"/>
  <c r="O1049" i="1"/>
  <c r="Q975" i="1"/>
  <c r="R975" i="1" s="1"/>
  <c r="T1050" i="1" l="1"/>
  <c r="L1050" i="1"/>
  <c r="U1050" i="1" s="1"/>
  <c r="M1050" i="1"/>
  <c r="N1050" i="1" s="1"/>
  <c r="H1049" i="1"/>
  <c r="B975" i="1"/>
  <c r="C1051" i="1"/>
  <c r="D1051" i="1"/>
  <c r="G1050" i="1"/>
  <c r="F1050" i="1"/>
  <c r="A1051" i="1"/>
  <c r="P1049" i="1"/>
  <c r="O1050" i="1"/>
  <c r="J977" i="1"/>
  <c r="K977" i="1" s="1"/>
  <c r="I978" i="1"/>
  <c r="Q976" i="1"/>
  <c r="R976" i="1" s="1"/>
  <c r="L1051" i="1" l="1"/>
  <c r="M1051" i="1"/>
  <c r="T1051" i="1"/>
  <c r="T1052" i="1" s="1"/>
  <c r="E1052" i="1"/>
  <c r="E1053" i="1" s="1"/>
  <c r="H1050" i="1"/>
  <c r="U1051" i="1"/>
  <c r="D1052" i="1"/>
  <c r="F1051" i="1"/>
  <c r="G1051" i="1"/>
  <c r="A1052" i="1"/>
  <c r="C1052" i="1"/>
  <c r="N1051" i="1"/>
  <c r="J978" i="1"/>
  <c r="K978" i="1" s="1"/>
  <c r="I979" i="1"/>
  <c r="Q977" i="1"/>
  <c r="R977" i="1" s="1"/>
  <c r="B976" i="1"/>
  <c r="O1051" i="1"/>
  <c r="P1050" i="1"/>
  <c r="L1052" i="1" l="1"/>
  <c r="M1052" i="1"/>
  <c r="H1051" i="1"/>
  <c r="B977" i="1"/>
  <c r="P1051" i="1"/>
  <c r="O1052" i="1"/>
  <c r="D1053" i="1"/>
  <c r="G1052" i="1"/>
  <c r="U1052" i="1"/>
  <c r="F1052" i="1"/>
  <c r="N1052" i="1"/>
  <c r="A1053" i="1"/>
  <c r="C1053" i="1"/>
  <c r="I980" i="1"/>
  <c r="J979" i="1"/>
  <c r="K979" i="1" s="1"/>
  <c r="Q978" i="1"/>
  <c r="R978" i="1" s="1"/>
  <c r="L1053" i="1" l="1"/>
  <c r="M1053" i="1"/>
  <c r="N1053" i="1" s="1"/>
  <c r="T1053" i="1"/>
  <c r="E1054" i="1"/>
  <c r="H1052" i="1"/>
  <c r="J980" i="1"/>
  <c r="K980" i="1" s="1"/>
  <c r="I981" i="1"/>
  <c r="B978" i="1"/>
  <c r="O1053" i="1"/>
  <c r="P1052" i="1"/>
  <c r="F1053" i="1"/>
  <c r="C1054" i="1"/>
  <c r="D1054" i="1"/>
  <c r="G1053" i="1"/>
  <c r="U1053" i="1"/>
  <c r="A1054" i="1"/>
  <c r="Q979" i="1"/>
  <c r="R979" i="1" s="1"/>
  <c r="T1054" i="1" l="1"/>
  <c r="E1055" i="1"/>
  <c r="L1054" i="1"/>
  <c r="M1054" i="1"/>
  <c r="H1053" i="1"/>
  <c r="B979" i="1"/>
  <c r="O1054" i="1"/>
  <c r="P1053" i="1"/>
  <c r="D1055" i="1"/>
  <c r="F1054" i="1"/>
  <c r="A1055" i="1"/>
  <c r="T1055" i="1" s="1"/>
  <c r="N1054" i="1"/>
  <c r="C1055" i="1"/>
  <c r="G1054" i="1"/>
  <c r="U1054" i="1"/>
  <c r="J981" i="1"/>
  <c r="K981" i="1" s="1"/>
  <c r="I982" i="1"/>
  <c r="Q980" i="1"/>
  <c r="R980" i="1" s="1"/>
  <c r="L1055" i="1" l="1"/>
  <c r="M1055" i="1"/>
  <c r="E1056" i="1"/>
  <c r="H1054" i="1"/>
  <c r="F1055" i="1"/>
  <c r="U1055" i="1"/>
  <c r="N1055" i="1"/>
  <c r="D1056" i="1"/>
  <c r="G1055" i="1"/>
  <c r="A1056" i="1"/>
  <c r="C1056" i="1"/>
  <c r="I983" i="1"/>
  <c r="J982" i="1"/>
  <c r="K982" i="1" s="1"/>
  <c r="Q981" i="1"/>
  <c r="R981" i="1" s="1"/>
  <c r="B980" i="1"/>
  <c r="O1055" i="1"/>
  <c r="P1054" i="1"/>
  <c r="E1057" i="1" l="1"/>
  <c r="L1056" i="1"/>
  <c r="M1056" i="1"/>
  <c r="E1058" i="1"/>
  <c r="T1056" i="1"/>
  <c r="T1057" i="1" s="1"/>
  <c r="H1055" i="1"/>
  <c r="B981" i="1"/>
  <c r="Q982" i="1"/>
  <c r="R982" i="1" s="1"/>
  <c r="I984" i="1"/>
  <c r="J984" i="1" s="1"/>
  <c r="J983" i="1"/>
  <c r="K983" i="1" s="1"/>
  <c r="Q983" i="1" s="1"/>
  <c r="O1056" i="1"/>
  <c r="P1055" i="1"/>
  <c r="U1056" i="1"/>
  <c r="N1056" i="1"/>
  <c r="D1057" i="1"/>
  <c r="G1056" i="1"/>
  <c r="F1056" i="1"/>
  <c r="A1057" i="1"/>
  <c r="C1057" i="1"/>
  <c r="L1057" i="1" l="1"/>
  <c r="M1057" i="1"/>
  <c r="N1057" i="1" s="1"/>
  <c r="H1056" i="1"/>
  <c r="B983" i="1"/>
  <c r="R983" i="1"/>
  <c r="I985" i="1"/>
  <c r="K984" i="1"/>
  <c r="B982" i="1"/>
  <c r="A1058" i="1"/>
  <c r="E1059" i="1" s="1"/>
  <c r="D1058" i="1"/>
  <c r="G1057" i="1"/>
  <c r="U1057" i="1"/>
  <c r="F1057" i="1"/>
  <c r="C1058" i="1"/>
  <c r="O1057" i="1"/>
  <c r="P1056" i="1"/>
  <c r="M1058" i="1" l="1"/>
  <c r="L1058" i="1"/>
  <c r="T1058" i="1"/>
  <c r="H1057" i="1"/>
  <c r="N984" i="1"/>
  <c r="Q984" i="1"/>
  <c r="B984" i="1" s="1"/>
  <c r="I986" i="1"/>
  <c r="J985" i="1"/>
  <c r="K985" i="1" s="1"/>
  <c r="P1057" i="1"/>
  <c r="O1058" i="1"/>
  <c r="N1058" i="1"/>
  <c r="G1058" i="1"/>
  <c r="D1059" i="1"/>
  <c r="U1058" i="1"/>
  <c r="F1058" i="1"/>
  <c r="A1059" i="1"/>
  <c r="C1059" i="1"/>
  <c r="T1059" i="1" l="1"/>
  <c r="L1059" i="1"/>
  <c r="M1059" i="1"/>
  <c r="E1060" i="1"/>
  <c r="H1058" i="1"/>
  <c r="O1059" i="1"/>
  <c r="P1058" i="1"/>
  <c r="Q985" i="1"/>
  <c r="R985" i="1" s="1"/>
  <c r="I987" i="1"/>
  <c r="J986" i="1"/>
  <c r="K986" i="1" s="1"/>
  <c r="Q986" i="1" s="1"/>
  <c r="U984" i="1"/>
  <c r="R984" i="1"/>
  <c r="G1059" i="1"/>
  <c r="N1059" i="1"/>
  <c r="U1059" i="1"/>
  <c r="F1059" i="1"/>
  <c r="A1060" i="1"/>
  <c r="C1060" i="1"/>
  <c r="D1060" i="1"/>
  <c r="L1060" i="1" l="1"/>
  <c r="M1060" i="1"/>
  <c r="E1061" i="1"/>
  <c r="T1060" i="1"/>
  <c r="T1061" i="1" s="1"/>
  <c r="H1059" i="1"/>
  <c r="B986" i="1"/>
  <c r="R986" i="1"/>
  <c r="I988" i="1"/>
  <c r="J987" i="1"/>
  <c r="K987" i="1" s="1"/>
  <c r="B985" i="1"/>
  <c r="O1060" i="1"/>
  <c r="P1059" i="1"/>
  <c r="C1061" i="1"/>
  <c r="U1060" i="1"/>
  <c r="D1061" i="1"/>
  <c r="G1060" i="1"/>
  <c r="F1060" i="1"/>
  <c r="A1061" i="1"/>
  <c r="N1060" i="1"/>
  <c r="L1061" i="1" l="1"/>
  <c r="M1061" i="1"/>
  <c r="E1062" i="1"/>
  <c r="H1060" i="1"/>
  <c r="C1062" i="1"/>
  <c r="U1061" i="1"/>
  <c r="N1061" i="1"/>
  <c r="D1062" i="1"/>
  <c r="G1061" i="1"/>
  <c r="F1061" i="1"/>
  <c r="A1062" i="1"/>
  <c r="P1060" i="1"/>
  <c r="O1061" i="1"/>
  <c r="Q987" i="1"/>
  <c r="R987" i="1" s="1"/>
  <c r="J988" i="1"/>
  <c r="K988" i="1" s="1"/>
  <c r="I989" i="1"/>
  <c r="E1063" i="1" l="1"/>
  <c r="L1062" i="1"/>
  <c r="M1062" i="1"/>
  <c r="T1062" i="1"/>
  <c r="T1063" i="1" s="1"/>
  <c r="H1061" i="1"/>
  <c r="B987" i="1"/>
  <c r="Q988" i="1"/>
  <c r="R988" i="1" s="1"/>
  <c r="O1062" i="1"/>
  <c r="P1061" i="1"/>
  <c r="J989" i="1"/>
  <c r="K989" i="1" s="1"/>
  <c r="Q989" i="1" s="1"/>
  <c r="I990" i="1"/>
  <c r="N1062" i="1"/>
  <c r="C1063" i="1"/>
  <c r="D1063" i="1"/>
  <c r="G1062" i="1"/>
  <c r="U1062" i="1"/>
  <c r="F1062" i="1"/>
  <c r="A1063" i="1"/>
  <c r="L1063" i="1" l="1"/>
  <c r="U1063" i="1" s="1"/>
  <c r="M1063" i="1"/>
  <c r="N1063" i="1" s="1"/>
  <c r="E1064" i="1"/>
  <c r="H1062" i="1"/>
  <c r="P1062" i="1"/>
  <c r="O1063" i="1"/>
  <c r="C1064" i="1"/>
  <c r="D1064" i="1"/>
  <c r="G1063" i="1"/>
  <c r="F1063" i="1"/>
  <c r="A1064" i="1"/>
  <c r="J990" i="1"/>
  <c r="K990" i="1" s="1"/>
  <c r="I991" i="1"/>
  <c r="B988" i="1"/>
  <c r="B989" i="1"/>
  <c r="R989" i="1"/>
  <c r="E1065" i="1" l="1"/>
  <c r="L1064" i="1"/>
  <c r="M1064" i="1"/>
  <c r="N1064" i="1" s="1"/>
  <c r="T1064" i="1"/>
  <c r="H1063" i="1"/>
  <c r="Q990" i="1"/>
  <c r="R990" i="1" s="1"/>
  <c r="U1064" i="1"/>
  <c r="A1065" i="1"/>
  <c r="C1065" i="1"/>
  <c r="F1064" i="1"/>
  <c r="D1065" i="1"/>
  <c r="G1064" i="1"/>
  <c r="O1064" i="1"/>
  <c r="P1063" i="1"/>
  <c r="J991" i="1"/>
  <c r="K991" i="1" s="1"/>
  <c r="I992" i="1"/>
  <c r="M1065" i="1" l="1"/>
  <c r="L1065" i="1"/>
  <c r="U1065" i="1" s="1"/>
  <c r="T1065" i="1"/>
  <c r="T1066" i="1" s="1"/>
  <c r="E1066" i="1"/>
  <c r="E1067" i="1" s="1"/>
  <c r="H1064" i="1"/>
  <c r="F1065" i="1"/>
  <c r="D1066" i="1"/>
  <c r="N1065" i="1"/>
  <c r="A1066" i="1"/>
  <c r="C1066" i="1"/>
  <c r="G1065" i="1"/>
  <c r="P1064" i="1"/>
  <c r="O1065" i="1"/>
  <c r="B990" i="1"/>
  <c r="J992" i="1"/>
  <c r="K992" i="1" s="1"/>
  <c r="I993" i="1"/>
  <c r="Q991" i="1"/>
  <c r="R991" i="1" s="1"/>
  <c r="M1066" i="1" l="1"/>
  <c r="L1066" i="1"/>
  <c r="H1065" i="1"/>
  <c r="C1067" i="1"/>
  <c r="U1066" i="1"/>
  <c r="G1066" i="1"/>
  <c r="F1066" i="1"/>
  <c r="A1067" i="1"/>
  <c r="N1066" i="1"/>
  <c r="D1067" i="1"/>
  <c r="Q992" i="1"/>
  <c r="R992" i="1" s="1"/>
  <c r="O1066" i="1"/>
  <c r="P1065" i="1"/>
  <c r="B991" i="1"/>
  <c r="I994" i="1"/>
  <c r="J993" i="1"/>
  <c r="K993" i="1" s="1"/>
  <c r="M1067" i="1" l="1"/>
  <c r="L1067" i="1"/>
  <c r="U1067" i="1" s="1"/>
  <c r="E1068" i="1"/>
  <c r="T1067" i="1"/>
  <c r="H1066" i="1"/>
  <c r="B992" i="1"/>
  <c r="A1068" i="1"/>
  <c r="D1068" i="1"/>
  <c r="G1067" i="1"/>
  <c r="F1067" i="1"/>
  <c r="C1068" i="1"/>
  <c r="N1067" i="1"/>
  <c r="O1067" i="1"/>
  <c r="P1066" i="1"/>
  <c r="Q993" i="1"/>
  <c r="R993" i="1" s="1"/>
  <c r="J994" i="1"/>
  <c r="K994" i="1" s="1"/>
  <c r="Q994" i="1" s="1"/>
  <c r="I995" i="1"/>
  <c r="E1069" i="1" l="1"/>
  <c r="T1068" i="1"/>
  <c r="L1068" i="1"/>
  <c r="U1068" i="1" s="1"/>
  <c r="M1068" i="1"/>
  <c r="H1067" i="1"/>
  <c r="O1068" i="1"/>
  <c r="P1067" i="1"/>
  <c r="C1069" i="1"/>
  <c r="D1069" i="1"/>
  <c r="G1068" i="1"/>
  <c r="F1068" i="1"/>
  <c r="A1069" i="1"/>
  <c r="N1068" i="1"/>
  <c r="B994" i="1"/>
  <c r="R994" i="1"/>
  <c r="I996" i="1"/>
  <c r="J995" i="1"/>
  <c r="K995" i="1" s="1"/>
  <c r="B993" i="1"/>
  <c r="L1069" i="1" l="1"/>
  <c r="M1069" i="1"/>
  <c r="T1069" i="1"/>
  <c r="T1070" i="1" s="1"/>
  <c r="E1070" i="1"/>
  <c r="E1071" i="1" s="1"/>
  <c r="H1068" i="1"/>
  <c r="Q995" i="1"/>
  <c r="R995" i="1" s="1"/>
  <c r="G1069" i="1"/>
  <c r="N1069" i="1"/>
  <c r="U1069" i="1"/>
  <c r="F1069" i="1"/>
  <c r="A1070" i="1"/>
  <c r="C1070" i="1"/>
  <c r="D1070" i="1"/>
  <c r="O1069" i="1"/>
  <c r="P1068" i="1"/>
  <c r="J996" i="1"/>
  <c r="K996" i="1" s="1"/>
  <c r="I997" i="1"/>
  <c r="L1070" i="1" l="1"/>
  <c r="M1070" i="1"/>
  <c r="H1069" i="1"/>
  <c r="B995" i="1"/>
  <c r="I998" i="1"/>
  <c r="J997" i="1"/>
  <c r="K997" i="1" s="1"/>
  <c r="D1071" i="1"/>
  <c r="F1070" i="1"/>
  <c r="A1071" i="1"/>
  <c r="E1072" i="1" s="1"/>
  <c r="C1071" i="1"/>
  <c r="N1070" i="1"/>
  <c r="G1070" i="1"/>
  <c r="U1070" i="1"/>
  <c r="Q996" i="1"/>
  <c r="R996" i="1" s="1"/>
  <c r="O1070" i="1"/>
  <c r="P1069" i="1"/>
  <c r="M1071" i="1" l="1"/>
  <c r="N1071" i="1" s="1"/>
  <c r="L1071" i="1"/>
  <c r="T1071" i="1"/>
  <c r="H1070" i="1"/>
  <c r="A1072" i="1"/>
  <c r="F1071" i="1"/>
  <c r="C1072" i="1"/>
  <c r="D1072" i="1"/>
  <c r="G1071" i="1"/>
  <c r="U1071" i="1"/>
  <c r="Q997" i="1"/>
  <c r="R997" i="1" s="1"/>
  <c r="J998" i="1"/>
  <c r="K998" i="1" s="1"/>
  <c r="I999" i="1"/>
  <c r="B996" i="1"/>
  <c r="O1071" i="1"/>
  <c r="P1070" i="1"/>
  <c r="T1072" i="1" l="1"/>
  <c r="L1072" i="1"/>
  <c r="U1072" i="1" s="1"/>
  <c r="M1072" i="1"/>
  <c r="E1073" i="1"/>
  <c r="H1071" i="1"/>
  <c r="B997" i="1"/>
  <c r="Q998" i="1"/>
  <c r="R998" i="1" s="1"/>
  <c r="O1072" i="1"/>
  <c r="P1071" i="1"/>
  <c r="D1073" i="1"/>
  <c r="N1072" i="1"/>
  <c r="A1073" i="1"/>
  <c r="C1073" i="1"/>
  <c r="F1072" i="1"/>
  <c r="G1072" i="1"/>
  <c r="I1000" i="1"/>
  <c r="J999" i="1"/>
  <c r="K999" i="1" s="1"/>
  <c r="L1073" i="1" l="1"/>
  <c r="M1073" i="1"/>
  <c r="N1073" i="1" s="1"/>
  <c r="E1074" i="1"/>
  <c r="T1073" i="1"/>
  <c r="H1072" i="1"/>
  <c r="B998" i="1"/>
  <c r="Q999" i="1"/>
  <c r="R999" i="1" s="1"/>
  <c r="A1074" i="1"/>
  <c r="C1074" i="1"/>
  <c r="U1073" i="1"/>
  <c r="D1074" i="1"/>
  <c r="F1073" i="1"/>
  <c r="G1073" i="1"/>
  <c r="H1073" i="1" s="1"/>
  <c r="P1072" i="1"/>
  <c r="O1073" i="1"/>
  <c r="J1000" i="1"/>
  <c r="K1000" i="1" s="1"/>
  <c r="I1001" i="1"/>
  <c r="L1074" i="1" l="1"/>
  <c r="M1074" i="1"/>
  <c r="T1074" i="1"/>
  <c r="E1075" i="1"/>
  <c r="O1074" i="1"/>
  <c r="P1073" i="1"/>
  <c r="G1074" i="1"/>
  <c r="U1074" i="1"/>
  <c r="F1074" i="1"/>
  <c r="A1075" i="1"/>
  <c r="C1075" i="1"/>
  <c r="N1074" i="1"/>
  <c r="D1075" i="1"/>
  <c r="I1002" i="1"/>
  <c r="J1001" i="1"/>
  <c r="K1001" i="1" s="1"/>
  <c r="B999" i="1"/>
  <c r="Q1000" i="1"/>
  <c r="R1000" i="1" s="1"/>
  <c r="L1075" i="1" l="1"/>
  <c r="M1075" i="1"/>
  <c r="E1076" i="1"/>
  <c r="T1075" i="1"/>
  <c r="H1074" i="1"/>
  <c r="B1000" i="1"/>
  <c r="J1002" i="1"/>
  <c r="K1002" i="1" s="1"/>
  <c r="I1003" i="1"/>
  <c r="O1075" i="1"/>
  <c r="P1074" i="1"/>
  <c r="C1076" i="1"/>
  <c r="G1075" i="1"/>
  <c r="F1075" i="1"/>
  <c r="A1076" i="1"/>
  <c r="Q1001" i="1"/>
  <c r="R1001" i="1" s="1"/>
  <c r="E1077" i="1" l="1"/>
  <c r="D1076" i="1"/>
  <c r="L1076" i="1"/>
  <c r="T1076" i="1"/>
  <c r="T1077" i="1" s="1"/>
  <c r="M1076" i="1"/>
  <c r="N1076" i="1" s="1"/>
  <c r="H1075" i="1"/>
  <c r="B1001" i="1"/>
  <c r="F1076" i="1"/>
  <c r="G1076" i="1"/>
  <c r="U1076" i="1"/>
  <c r="A1077" i="1"/>
  <c r="D1077" i="1"/>
  <c r="C1077" i="1"/>
  <c r="O1076" i="1"/>
  <c r="P1075" i="1"/>
  <c r="J1003" i="1"/>
  <c r="K1003" i="1" s="1"/>
  <c r="Q1003" i="1" s="1"/>
  <c r="I1004" i="1"/>
  <c r="Q1002" i="1"/>
  <c r="R1002" i="1" s="1"/>
  <c r="L1077" i="1" l="1"/>
  <c r="M1077" i="1"/>
  <c r="E1078" i="1"/>
  <c r="E1079" i="1" s="1"/>
  <c r="H1076" i="1"/>
  <c r="B1002" i="1"/>
  <c r="B1003" i="1"/>
  <c r="R1003" i="1"/>
  <c r="F1077" i="1"/>
  <c r="A1078" i="1"/>
  <c r="C1078" i="1"/>
  <c r="D1078" i="1"/>
  <c r="N1077" i="1"/>
  <c r="G1077" i="1"/>
  <c r="U1077" i="1"/>
  <c r="P1076" i="1"/>
  <c r="O1077" i="1"/>
  <c r="I1005" i="1"/>
  <c r="J1004" i="1"/>
  <c r="K1004" i="1" s="1"/>
  <c r="Q1004" i="1" s="1"/>
  <c r="L1078" i="1" l="1"/>
  <c r="U1078" i="1" s="1"/>
  <c r="M1078" i="1"/>
  <c r="T1078" i="1"/>
  <c r="T1079" i="1" s="1"/>
  <c r="P1077" i="1"/>
  <c r="O1078" i="1"/>
  <c r="H1077" i="1"/>
  <c r="D1079" i="1"/>
  <c r="G1078" i="1"/>
  <c r="A1079" i="1"/>
  <c r="C1079" i="1"/>
  <c r="F1078" i="1"/>
  <c r="N1078" i="1"/>
  <c r="B1004" i="1"/>
  <c r="R1004" i="1"/>
  <c r="J1005" i="1"/>
  <c r="K1005" i="1" s="1"/>
  <c r="I1006" i="1"/>
  <c r="L1079" i="1" l="1"/>
  <c r="M1079" i="1"/>
  <c r="E1080" i="1"/>
  <c r="H1078" i="1"/>
  <c r="J1006" i="1"/>
  <c r="K1006" i="1" s="1"/>
  <c r="I1007" i="1"/>
  <c r="O1079" i="1"/>
  <c r="P1078" i="1"/>
  <c r="Q1005" i="1"/>
  <c r="R1005" i="1" s="1"/>
  <c r="G1079" i="1"/>
  <c r="U1079" i="1"/>
  <c r="F1079" i="1"/>
  <c r="N1079" i="1"/>
  <c r="A1080" i="1"/>
  <c r="C1080" i="1"/>
  <c r="D1080" i="1"/>
  <c r="L1080" i="1" l="1"/>
  <c r="M1080" i="1"/>
  <c r="E1081" i="1"/>
  <c r="E1082" i="1" s="1"/>
  <c r="T1080" i="1"/>
  <c r="T1081" i="1" s="1"/>
  <c r="H1079" i="1"/>
  <c r="B1005" i="1"/>
  <c r="D1081" i="1"/>
  <c r="G1080" i="1"/>
  <c r="A1081" i="1"/>
  <c r="U1080" i="1"/>
  <c r="C1081" i="1"/>
  <c r="F1080" i="1"/>
  <c r="N1080" i="1"/>
  <c r="P1079" i="1"/>
  <c r="O1080" i="1"/>
  <c r="Q1006" i="1"/>
  <c r="R1006" i="1" s="1"/>
  <c r="J1007" i="1"/>
  <c r="K1007" i="1" s="1"/>
  <c r="I1008" i="1"/>
  <c r="L1081" i="1" l="1"/>
  <c r="U1081" i="1" s="1"/>
  <c r="M1081" i="1"/>
  <c r="H1080" i="1"/>
  <c r="B1006" i="1"/>
  <c r="Q1007" i="1"/>
  <c r="R1007" i="1" s="1"/>
  <c r="D1082" i="1"/>
  <c r="G1081" i="1"/>
  <c r="A1082" i="1"/>
  <c r="E1083" i="1" s="1"/>
  <c r="C1082" i="1"/>
  <c r="F1081" i="1"/>
  <c r="N1081" i="1"/>
  <c r="O1081" i="1"/>
  <c r="P1080" i="1"/>
  <c r="I1009" i="1"/>
  <c r="J1008" i="1"/>
  <c r="K1008" i="1" s="1"/>
  <c r="L1082" i="1" l="1"/>
  <c r="M1082" i="1"/>
  <c r="T1082" i="1"/>
  <c r="H1081" i="1"/>
  <c r="B1007" i="1"/>
  <c r="O1082" i="1"/>
  <c r="P1081" i="1"/>
  <c r="Q1008" i="1"/>
  <c r="R1008" i="1" s="1"/>
  <c r="D1083" i="1"/>
  <c r="G1082" i="1"/>
  <c r="U1082" i="1"/>
  <c r="A1083" i="1"/>
  <c r="C1083" i="1"/>
  <c r="F1082" i="1"/>
  <c r="N1082" i="1"/>
  <c r="I1010" i="1"/>
  <c r="J1009" i="1"/>
  <c r="K1009" i="1" s="1"/>
  <c r="T1083" i="1" l="1"/>
  <c r="L1083" i="1"/>
  <c r="M1083" i="1"/>
  <c r="T1084" i="1"/>
  <c r="E1084" i="1"/>
  <c r="E1085" i="1" s="1"/>
  <c r="H1082" i="1"/>
  <c r="Q1009" i="1"/>
  <c r="R1009" i="1" s="1"/>
  <c r="I1011" i="1"/>
  <c r="J1010" i="1"/>
  <c r="K1010" i="1" s="1"/>
  <c r="Q1010" i="1" s="1"/>
  <c r="F1083" i="1"/>
  <c r="A1084" i="1"/>
  <c r="C1084" i="1"/>
  <c r="D1084" i="1"/>
  <c r="N1083" i="1"/>
  <c r="G1083" i="1"/>
  <c r="U1083" i="1"/>
  <c r="B1008" i="1"/>
  <c r="O1083" i="1"/>
  <c r="P1082" i="1"/>
  <c r="L1084" i="1" l="1"/>
  <c r="U1084" i="1" s="1"/>
  <c r="M1084" i="1"/>
  <c r="N1084" i="1" s="1"/>
  <c r="H1083" i="1"/>
  <c r="D1085" i="1"/>
  <c r="G1084" i="1"/>
  <c r="A1085" i="1"/>
  <c r="C1085" i="1"/>
  <c r="F1084" i="1"/>
  <c r="B1010" i="1"/>
  <c r="R1010" i="1"/>
  <c r="I1012" i="1"/>
  <c r="J1011" i="1"/>
  <c r="K1011" i="1" s="1"/>
  <c r="P1083" i="1"/>
  <c r="O1084" i="1"/>
  <c r="B1009" i="1"/>
  <c r="L1085" i="1" l="1"/>
  <c r="M1085" i="1"/>
  <c r="T1085" i="1"/>
  <c r="E1086" i="1"/>
  <c r="H1084" i="1"/>
  <c r="O1085" i="1"/>
  <c r="P1084" i="1"/>
  <c r="Q1011" i="1"/>
  <c r="R1011" i="1" s="1"/>
  <c r="I1013" i="1"/>
  <c r="J1012" i="1"/>
  <c r="K1012" i="1" s="1"/>
  <c r="G1085" i="1"/>
  <c r="U1085" i="1"/>
  <c r="F1085" i="1"/>
  <c r="N1085" i="1"/>
  <c r="A1086" i="1"/>
  <c r="C1086" i="1"/>
  <c r="D1086" i="1"/>
  <c r="L1086" i="1" l="1"/>
  <c r="M1086" i="1"/>
  <c r="E1087" i="1"/>
  <c r="T1086" i="1"/>
  <c r="B1011" i="1"/>
  <c r="H1085" i="1"/>
  <c r="I1014" i="1"/>
  <c r="J1014" i="1" s="1"/>
  <c r="J1013" i="1"/>
  <c r="K1013" i="1" s="1"/>
  <c r="Q1012" i="1"/>
  <c r="R1012" i="1" s="1"/>
  <c r="D1087" i="1"/>
  <c r="G1086" i="1"/>
  <c r="U1086" i="1"/>
  <c r="A1087" i="1"/>
  <c r="C1087" i="1"/>
  <c r="F1086" i="1"/>
  <c r="N1086" i="1"/>
  <c r="O1086" i="1"/>
  <c r="P1085" i="1"/>
  <c r="T1087" i="1" l="1"/>
  <c r="L1087" i="1"/>
  <c r="M1087" i="1"/>
  <c r="N1087" i="1" s="1"/>
  <c r="E1088" i="1"/>
  <c r="H1086" i="1"/>
  <c r="B1012" i="1"/>
  <c r="Q1013" i="1"/>
  <c r="R1013" i="1" s="1"/>
  <c r="P1086" i="1"/>
  <c r="O1087" i="1"/>
  <c r="C1088" i="1"/>
  <c r="F1087" i="1"/>
  <c r="D1088" i="1"/>
  <c r="G1087" i="1"/>
  <c r="U1087" i="1"/>
  <c r="A1088" i="1"/>
  <c r="I1015" i="1"/>
  <c r="K1014" i="1"/>
  <c r="L1088" i="1" l="1"/>
  <c r="M1088" i="1"/>
  <c r="E1089" i="1"/>
  <c r="E1090" i="1" s="1"/>
  <c r="T1088" i="1"/>
  <c r="T1089" i="1" s="1"/>
  <c r="H1087" i="1"/>
  <c r="D1089" i="1"/>
  <c r="N1088" i="1"/>
  <c r="G1088" i="1"/>
  <c r="U1088" i="1"/>
  <c r="A1089" i="1"/>
  <c r="C1089" i="1"/>
  <c r="F1088" i="1"/>
  <c r="P1087" i="1"/>
  <c r="O1088" i="1"/>
  <c r="B1013" i="1"/>
  <c r="N1014" i="1"/>
  <c r="Q1014" i="1"/>
  <c r="B1014" i="1" s="1"/>
  <c r="J1015" i="1"/>
  <c r="K1015" i="1" s="1"/>
  <c r="I1016" i="1"/>
  <c r="L1089" i="1" l="1"/>
  <c r="U1089" i="1" s="1"/>
  <c r="M1089" i="1"/>
  <c r="H1088" i="1"/>
  <c r="R1014" i="1"/>
  <c r="D1090" i="1"/>
  <c r="N1089" i="1"/>
  <c r="G1089" i="1"/>
  <c r="A1090" i="1"/>
  <c r="C1090" i="1"/>
  <c r="F1089" i="1"/>
  <c r="Q1015" i="1"/>
  <c r="R1015" i="1" s="1"/>
  <c r="P1088" i="1"/>
  <c r="O1089" i="1"/>
  <c r="I1017" i="1"/>
  <c r="J1016" i="1"/>
  <c r="K1016" i="1" s="1"/>
  <c r="U1014" i="1"/>
  <c r="L1090" i="1" l="1"/>
  <c r="M1090" i="1"/>
  <c r="N1090" i="1" s="1"/>
  <c r="E1091" i="1"/>
  <c r="T1090" i="1"/>
  <c r="H1089" i="1"/>
  <c r="B1015" i="1"/>
  <c r="Q1016" i="1"/>
  <c r="R1016" i="1" s="1"/>
  <c r="J1017" i="1"/>
  <c r="K1017" i="1" s="1"/>
  <c r="I1018" i="1"/>
  <c r="O1090" i="1"/>
  <c r="P1089" i="1"/>
  <c r="D1091" i="1"/>
  <c r="G1090" i="1"/>
  <c r="U1090" i="1"/>
  <c r="A1091" i="1"/>
  <c r="C1091" i="1"/>
  <c r="F1090" i="1"/>
  <c r="T1091" i="1" l="1"/>
  <c r="M1091" i="1"/>
  <c r="L1091" i="1"/>
  <c r="E1092" i="1"/>
  <c r="E1093" i="1" s="1"/>
  <c r="B1016" i="1"/>
  <c r="H1090" i="1"/>
  <c r="I1019" i="1"/>
  <c r="J1018" i="1"/>
  <c r="K1018" i="1" s="1"/>
  <c r="A1092" i="1"/>
  <c r="C1092" i="1"/>
  <c r="F1091" i="1"/>
  <c r="N1091" i="1"/>
  <c r="D1092" i="1"/>
  <c r="G1091" i="1"/>
  <c r="U1091" i="1"/>
  <c r="Q1017" i="1"/>
  <c r="R1017" i="1" s="1"/>
  <c r="P1090" i="1"/>
  <c r="O1091" i="1"/>
  <c r="L1092" i="1" l="1"/>
  <c r="U1092" i="1" s="1"/>
  <c r="M1092" i="1"/>
  <c r="T1092" i="1"/>
  <c r="H1091" i="1"/>
  <c r="B1017" i="1"/>
  <c r="G1092" i="1"/>
  <c r="A1093" i="1"/>
  <c r="C1093" i="1"/>
  <c r="F1092" i="1"/>
  <c r="D1093" i="1"/>
  <c r="N1092" i="1"/>
  <c r="O1092" i="1"/>
  <c r="P1091" i="1"/>
  <c r="Q1018" i="1"/>
  <c r="R1018" i="1" s="1"/>
  <c r="J1019" i="1"/>
  <c r="K1019" i="1" s="1"/>
  <c r="I1020" i="1"/>
  <c r="T1093" i="1" l="1"/>
  <c r="L1093" i="1"/>
  <c r="M1093" i="1"/>
  <c r="N1093" i="1" s="1"/>
  <c r="E1094" i="1"/>
  <c r="H1092" i="1"/>
  <c r="F1093" i="1"/>
  <c r="A1094" i="1"/>
  <c r="C1094" i="1"/>
  <c r="D1094" i="1"/>
  <c r="G1093" i="1"/>
  <c r="U1093" i="1"/>
  <c r="O1093" i="1"/>
  <c r="P1092" i="1"/>
  <c r="Q1019" i="1"/>
  <c r="R1019" i="1" s="1"/>
  <c r="J1020" i="1"/>
  <c r="K1020" i="1" s="1"/>
  <c r="I1021" i="1"/>
  <c r="B1018" i="1"/>
  <c r="L1094" i="1" l="1"/>
  <c r="M1094" i="1"/>
  <c r="E1095" i="1"/>
  <c r="E1096" i="1" s="1"/>
  <c r="T1094" i="1"/>
  <c r="T1095" i="1" s="1"/>
  <c r="H1093" i="1"/>
  <c r="B1019" i="1"/>
  <c r="J1021" i="1"/>
  <c r="K1021" i="1" s="1"/>
  <c r="I1022" i="1"/>
  <c r="O1094" i="1"/>
  <c r="P1093" i="1"/>
  <c r="C1095" i="1"/>
  <c r="N1094" i="1"/>
  <c r="U1094" i="1"/>
  <c r="D1095" i="1"/>
  <c r="G1094" i="1"/>
  <c r="F1094" i="1"/>
  <c r="A1095" i="1"/>
  <c r="Q1020" i="1"/>
  <c r="R1020" i="1" s="1"/>
  <c r="L1095" i="1" l="1"/>
  <c r="U1095" i="1" s="1"/>
  <c r="M1095" i="1"/>
  <c r="H1094" i="1"/>
  <c r="B1020" i="1"/>
  <c r="O1095" i="1"/>
  <c r="P1094" i="1"/>
  <c r="Q1021" i="1"/>
  <c r="R1021" i="1" s="1"/>
  <c r="I1023" i="1"/>
  <c r="J1022" i="1"/>
  <c r="K1022" i="1" s="1"/>
  <c r="A1096" i="1"/>
  <c r="C1096" i="1"/>
  <c r="F1095" i="1"/>
  <c r="N1095" i="1"/>
  <c r="D1096" i="1"/>
  <c r="G1095" i="1"/>
  <c r="L1096" i="1" l="1"/>
  <c r="M1096" i="1"/>
  <c r="N1096" i="1" s="1"/>
  <c r="E1097" i="1"/>
  <c r="T1096" i="1"/>
  <c r="H1095" i="1"/>
  <c r="B1021" i="1"/>
  <c r="Q1022" i="1"/>
  <c r="R1022" i="1" s="1"/>
  <c r="F1096" i="1"/>
  <c r="U1096" i="1"/>
  <c r="D1097" i="1"/>
  <c r="G1096" i="1"/>
  <c r="A1097" i="1"/>
  <c r="C1097" i="1"/>
  <c r="J1023" i="1"/>
  <c r="K1023" i="1" s="1"/>
  <c r="I1024" i="1"/>
  <c r="O1096" i="1"/>
  <c r="P1095" i="1"/>
  <c r="L1097" i="1" l="1"/>
  <c r="M1097" i="1"/>
  <c r="T1097" i="1"/>
  <c r="E1098" i="1"/>
  <c r="E1099" i="1" s="1"/>
  <c r="H1096" i="1"/>
  <c r="B1022" i="1"/>
  <c r="Q1023" i="1"/>
  <c r="R1023" i="1" s="1"/>
  <c r="G1097" i="1"/>
  <c r="U1097" i="1"/>
  <c r="F1097" i="1"/>
  <c r="A1098" i="1"/>
  <c r="C1098" i="1"/>
  <c r="N1097" i="1"/>
  <c r="D1098" i="1"/>
  <c r="O1097" i="1"/>
  <c r="P1096" i="1"/>
  <c r="J1024" i="1"/>
  <c r="K1024" i="1" s="1"/>
  <c r="I1025" i="1"/>
  <c r="L1098" i="1" l="1"/>
  <c r="M1098" i="1"/>
  <c r="E1100" i="1"/>
  <c r="T1098" i="1"/>
  <c r="T1099" i="1" s="1"/>
  <c r="H1097" i="1"/>
  <c r="G1098" i="1"/>
  <c r="U1098" i="1"/>
  <c r="F1098" i="1"/>
  <c r="A1099" i="1"/>
  <c r="C1099" i="1"/>
  <c r="D1099" i="1"/>
  <c r="N1098" i="1"/>
  <c r="O1098" i="1"/>
  <c r="P1097" i="1"/>
  <c r="J1025" i="1"/>
  <c r="K1025" i="1" s="1"/>
  <c r="I1026" i="1"/>
  <c r="B1023" i="1"/>
  <c r="Q1024" i="1"/>
  <c r="R1024" i="1" s="1"/>
  <c r="M1099" i="1" l="1"/>
  <c r="L1099" i="1"/>
  <c r="H1098" i="1"/>
  <c r="J1026" i="1"/>
  <c r="K1026" i="1" s="1"/>
  <c r="I1027" i="1"/>
  <c r="A1100" i="1"/>
  <c r="C1100" i="1"/>
  <c r="F1099" i="1"/>
  <c r="N1099" i="1"/>
  <c r="D1100" i="1"/>
  <c r="G1099" i="1"/>
  <c r="U1099" i="1"/>
  <c r="O1099" i="1"/>
  <c r="P1098" i="1"/>
  <c r="Q1025" i="1"/>
  <c r="R1025" i="1" s="1"/>
  <c r="B1024" i="1"/>
  <c r="L1100" i="1" l="1"/>
  <c r="M1100" i="1"/>
  <c r="E1101" i="1"/>
  <c r="E1102" i="1" s="1"/>
  <c r="T1100" i="1"/>
  <c r="T1101" i="1" s="1"/>
  <c r="H1099" i="1"/>
  <c r="B1025" i="1"/>
  <c r="P1099" i="1"/>
  <c r="O1100" i="1"/>
  <c r="F1100" i="1"/>
  <c r="A1101" i="1"/>
  <c r="C1101" i="1"/>
  <c r="D1101" i="1"/>
  <c r="N1100" i="1"/>
  <c r="G1100" i="1"/>
  <c r="U1100" i="1"/>
  <c r="J1027" i="1"/>
  <c r="K1027" i="1" s="1"/>
  <c r="I1028" i="1"/>
  <c r="Q1026" i="1"/>
  <c r="R1026" i="1" s="1"/>
  <c r="L1101" i="1" l="1"/>
  <c r="M1101" i="1"/>
  <c r="H1100" i="1"/>
  <c r="D1102" i="1"/>
  <c r="G1101" i="1"/>
  <c r="U1101" i="1"/>
  <c r="F1101" i="1"/>
  <c r="A1102" i="1"/>
  <c r="E1103" i="1" s="1"/>
  <c r="C1102" i="1"/>
  <c r="N1101" i="1"/>
  <c r="P1100" i="1"/>
  <c r="O1101" i="1"/>
  <c r="B1026" i="1"/>
  <c r="Q1027" i="1"/>
  <c r="R1027" i="1" s="1"/>
  <c r="J1028" i="1"/>
  <c r="K1028" i="1" s="1"/>
  <c r="I1029" i="1"/>
  <c r="L1102" i="1" l="1"/>
  <c r="U1102" i="1" s="1"/>
  <c r="M1102" i="1"/>
  <c r="T1102" i="1"/>
  <c r="H1101" i="1"/>
  <c r="B1027" i="1"/>
  <c r="D1103" i="1"/>
  <c r="G1102" i="1"/>
  <c r="A1103" i="1"/>
  <c r="C1103" i="1"/>
  <c r="F1102" i="1"/>
  <c r="N1102" i="1"/>
  <c r="J1029" i="1"/>
  <c r="K1029" i="1" s="1"/>
  <c r="Q1029" i="1" s="1"/>
  <c r="I1030" i="1"/>
  <c r="Q1028" i="1"/>
  <c r="R1028" i="1" s="1"/>
  <c r="O1102" i="1"/>
  <c r="P1101" i="1"/>
  <c r="T1103" i="1" l="1"/>
  <c r="L1103" i="1"/>
  <c r="M1103" i="1"/>
  <c r="E1104" i="1"/>
  <c r="E1105" i="1" s="1"/>
  <c r="H1102" i="1"/>
  <c r="J1030" i="1"/>
  <c r="K1030" i="1" s="1"/>
  <c r="Q1030" i="1" s="1"/>
  <c r="I1031" i="1"/>
  <c r="B1029" i="1"/>
  <c r="R1029" i="1"/>
  <c r="F1103" i="1"/>
  <c r="A1104" i="1"/>
  <c r="C1104" i="1"/>
  <c r="N1103" i="1"/>
  <c r="D1104" i="1"/>
  <c r="G1103" i="1"/>
  <c r="U1103" i="1"/>
  <c r="B1028" i="1"/>
  <c r="O1103" i="1"/>
  <c r="P1102" i="1"/>
  <c r="L1104" i="1" l="1"/>
  <c r="M1104" i="1"/>
  <c r="N1104" i="1" s="1"/>
  <c r="T1104" i="1"/>
  <c r="H1103" i="1"/>
  <c r="G1104" i="1"/>
  <c r="F1104" i="1"/>
  <c r="A1105" i="1"/>
  <c r="C1105" i="1"/>
  <c r="U1104" i="1"/>
  <c r="D1105" i="1"/>
  <c r="P1103" i="1"/>
  <c r="O1104" i="1"/>
  <c r="J1031" i="1"/>
  <c r="K1031" i="1" s="1"/>
  <c r="I1032" i="1"/>
  <c r="B1030" i="1"/>
  <c r="R1030" i="1"/>
  <c r="M1105" i="1" l="1"/>
  <c r="L1105" i="1"/>
  <c r="U1105" i="1" s="1"/>
  <c r="T1105" i="1"/>
  <c r="E1106" i="1"/>
  <c r="H1104" i="1"/>
  <c r="O1105" i="1"/>
  <c r="P1104" i="1"/>
  <c r="N1105" i="1"/>
  <c r="D1106" i="1"/>
  <c r="G1105" i="1"/>
  <c r="F1105" i="1"/>
  <c r="A1106" i="1"/>
  <c r="C1106" i="1"/>
  <c r="I1033" i="1"/>
  <c r="J1032" i="1"/>
  <c r="K1032" i="1" s="1"/>
  <c r="Q1031" i="1"/>
  <c r="R1031" i="1" s="1"/>
  <c r="L1106" i="1" l="1"/>
  <c r="M1106" i="1"/>
  <c r="E1107" i="1"/>
  <c r="T1106" i="1"/>
  <c r="H1105" i="1"/>
  <c r="Q1032" i="1"/>
  <c r="R1032" i="1" s="1"/>
  <c r="B1031" i="1"/>
  <c r="I1034" i="1"/>
  <c r="J1033" i="1"/>
  <c r="K1033" i="1" s="1"/>
  <c r="Q1033" i="1" s="1"/>
  <c r="C1107" i="1"/>
  <c r="G1106" i="1"/>
  <c r="A1107" i="1"/>
  <c r="F1106" i="1"/>
  <c r="P1105" i="1"/>
  <c r="O1106" i="1"/>
  <c r="D1107" i="1" l="1"/>
  <c r="L1107" i="1"/>
  <c r="T1107" i="1"/>
  <c r="M1107" i="1"/>
  <c r="N1107" i="1" s="1"/>
  <c r="E1108" i="1"/>
  <c r="H1106" i="1"/>
  <c r="J1034" i="1"/>
  <c r="K1034" i="1" s="1"/>
  <c r="I1035" i="1"/>
  <c r="B1033" i="1"/>
  <c r="R1033" i="1"/>
  <c r="F1107" i="1"/>
  <c r="C1108" i="1"/>
  <c r="A1108" i="1"/>
  <c r="G1107" i="1"/>
  <c r="D1108" i="1"/>
  <c r="U1107" i="1"/>
  <c r="B1032" i="1"/>
  <c r="P1106" i="1"/>
  <c r="O1107" i="1"/>
  <c r="E1109" i="1" l="1"/>
  <c r="L1108" i="1"/>
  <c r="M1108" i="1"/>
  <c r="N1108" i="1" s="1"/>
  <c r="T1108" i="1"/>
  <c r="H1107" i="1"/>
  <c r="A1109" i="1"/>
  <c r="C1109" i="1"/>
  <c r="F1108" i="1"/>
  <c r="D1109" i="1"/>
  <c r="G1108" i="1"/>
  <c r="U1108" i="1"/>
  <c r="J1035" i="1"/>
  <c r="K1035" i="1" s="1"/>
  <c r="I1036" i="1"/>
  <c r="P1107" i="1"/>
  <c r="O1108" i="1"/>
  <c r="Q1034" i="1"/>
  <c r="R1034" i="1" s="1"/>
  <c r="L1109" i="1" l="1"/>
  <c r="M1109" i="1"/>
  <c r="T1109" i="1"/>
  <c r="E1110" i="1"/>
  <c r="H1108" i="1"/>
  <c r="O1109" i="1"/>
  <c r="P1108" i="1"/>
  <c r="J1036" i="1"/>
  <c r="K1036" i="1" s="1"/>
  <c r="I1037" i="1"/>
  <c r="Q1035" i="1"/>
  <c r="R1035" i="1" s="1"/>
  <c r="D1110" i="1"/>
  <c r="G1109" i="1"/>
  <c r="U1109" i="1"/>
  <c r="F1109" i="1"/>
  <c r="N1109" i="1"/>
  <c r="A1110" i="1"/>
  <c r="C1110" i="1"/>
  <c r="B1034" i="1"/>
  <c r="E1111" i="1" l="1"/>
  <c r="T1110" i="1"/>
  <c r="T1111" i="1"/>
  <c r="L1110" i="1"/>
  <c r="M1110" i="1"/>
  <c r="H1109" i="1"/>
  <c r="Q1036" i="1"/>
  <c r="R1036" i="1" s="1"/>
  <c r="P1109" i="1"/>
  <c r="O1110" i="1"/>
  <c r="I1038" i="1"/>
  <c r="J1037" i="1"/>
  <c r="K1037" i="1" s="1"/>
  <c r="D1111" i="1"/>
  <c r="N1110" i="1"/>
  <c r="G1110" i="1"/>
  <c r="U1110" i="1"/>
  <c r="F1110" i="1"/>
  <c r="A1111" i="1"/>
  <c r="C1111" i="1"/>
  <c r="B1035" i="1"/>
  <c r="L1111" i="1" l="1"/>
  <c r="M1111" i="1"/>
  <c r="E1112" i="1"/>
  <c r="H1110" i="1"/>
  <c r="Q1037" i="1"/>
  <c r="R1037" i="1" s="1"/>
  <c r="I1039" i="1"/>
  <c r="J1038" i="1"/>
  <c r="K1038" i="1" s="1"/>
  <c r="P1110" i="1"/>
  <c r="O1111" i="1"/>
  <c r="C1112" i="1"/>
  <c r="F1111" i="1"/>
  <c r="N1111" i="1"/>
  <c r="U1111" i="1"/>
  <c r="D1112" i="1"/>
  <c r="G1111" i="1"/>
  <c r="A1112" i="1"/>
  <c r="B1036" i="1"/>
  <c r="L1112" i="1" l="1"/>
  <c r="M1112" i="1"/>
  <c r="E1113" i="1"/>
  <c r="T1112" i="1"/>
  <c r="H1111" i="1"/>
  <c r="A1113" i="1"/>
  <c r="C1113" i="1"/>
  <c r="N1112" i="1"/>
  <c r="U1112" i="1"/>
  <c r="D1113" i="1"/>
  <c r="G1112" i="1"/>
  <c r="F1112" i="1"/>
  <c r="O1112" i="1"/>
  <c r="P1111" i="1"/>
  <c r="Q1038" i="1"/>
  <c r="R1038" i="1" s="1"/>
  <c r="I1040" i="1"/>
  <c r="J1039" i="1"/>
  <c r="K1039" i="1" s="1"/>
  <c r="B1037" i="1"/>
  <c r="M1113" i="1" l="1"/>
  <c r="L1113" i="1"/>
  <c r="U1113" i="1" s="1"/>
  <c r="T1113" i="1"/>
  <c r="E1114" i="1"/>
  <c r="H1112" i="1"/>
  <c r="Q1039" i="1"/>
  <c r="R1039" i="1" s="1"/>
  <c r="B1038" i="1"/>
  <c r="J1040" i="1"/>
  <c r="K1040" i="1" s="1"/>
  <c r="I1041" i="1"/>
  <c r="P1112" i="1"/>
  <c r="O1113" i="1"/>
  <c r="G1113" i="1"/>
  <c r="F1113" i="1"/>
  <c r="A1114" i="1"/>
  <c r="C1114" i="1"/>
  <c r="N1113" i="1"/>
  <c r="D1114" i="1"/>
  <c r="E1115" i="1" l="1"/>
  <c r="L1114" i="1"/>
  <c r="M1114" i="1"/>
  <c r="T1114" i="1"/>
  <c r="H1113" i="1"/>
  <c r="J1041" i="1"/>
  <c r="K1041" i="1" s="1"/>
  <c r="I1042" i="1"/>
  <c r="Q1040" i="1"/>
  <c r="R1040" i="1" s="1"/>
  <c r="B1039" i="1"/>
  <c r="D1115" i="1"/>
  <c r="G1114" i="1"/>
  <c r="U1114" i="1"/>
  <c r="A1115" i="1"/>
  <c r="C1115" i="1"/>
  <c r="F1114" i="1"/>
  <c r="N1114" i="1"/>
  <c r="O1114" i="1"/>
  <c r="P1113" i="1"/>
  <c r="L1115" i="1" l="1"/>
  <c r="M1115" i="1"/>
  <c r="T1115" i="1"/>
  <c r="E1116" i="1"/>
  <c r="E1117" i="1" s="1"/>
  <c r="H1114" i="1"/>
  <c r="B1040" i="1"/>
  <c r="U1115" i="1"/>
  <c r="D1116" i="1"/>
  <c r="G1115" i="1"/>
  <c r="F1115" i="1"/>
  <c r="A1116" i="1"/>
  <c r="C1116" i="1"/>
  <c r="N1115" i="1"/>
  <c r="O1115" i="1"/>
  <c r="P1114" i="1"/>
  <c r="J1042" i="1"/>
  <c r="K1042" i="1" s="1"/>
  <c r="I1043" i="1"/>
  <c r="Q1041" i="1"/>
  <c r="R1041" i="1" s="1"/>
  <c r="L1116" i="1" l="1"/>
  <c r="M1116" i="1"/>
  <c r="T1116" i="1"/>
  <c r="T1117" i="1" s="1"/>
  <c r="H1115" i="1"/>
  <c r="U1116" i="1"/>
  <c r="D1117" i="1"/>
  <c r="G1116" i="1"/>
  <c r="F1116" i="1"/>
  <c r="A1117" i="1"/>
  <c r="C1117" i="1"/>
  <c r="N1116" i="1"/>
  <c r="B1041" i="1"/>
  <c r="O1116" i="1"/>
  <c r="P1115" i="1"/>
  <c r="J1043" i="1"/>
  <c r="K1043" i="1" s="1"/>
  <c r="I1044" i="1"/>
  <c r="Q1042" i="1"/>
  <c r="R1042" i="1" s="1"/>
  <c r="L1117" i="1" l="1"/>
  <c r="M1117" i="1"/>
  <c r="N1117" i="1" s="1"/>
  <c r="E1118" i="1"/>
  <c r="H1116" i="1"/>
  <c r="Q1043" i="1"/>
  <c r="R1043" i="1" s="1"/>
  <c r="C1118" i="1"/>
  <c r="F1117" i="1"/>
  <c r="U1117" i="1"/>
  <c r="D1118" i="1"/>
  <c r="G1117" i="1"/>
  <c r="A1118" i="1"/>
  <c r="O1117" i="1"/>
  <c r="P1116" i="1"/>
  <c r="I1045" i="1"/>
  <c r="J1045" i="1" s="1"/>
  <c r="J1044" i="1"/>
  <c r="K1044" i="1" s="1"/>
  <c r="B1042" i="1"/>
  <c r="L1118" i="1" l="1"/>
  <c r="M1118" i="1"/>
  <c r="E1119" i="1"/>
  <c r="T1118" i="1"/>
  <c r="H1117" i="1"/>
  <c r="Q1044" i="1"/>
  <c r="R1044" i="1" s="1"/>
  <c r="P1117" i="1"/>
  <c r="O1118" i="1"/>
  <c r="G1118" i="1"/>
  <c r="U1118" i="1"/>
  <c r="F1118" i="1"/>
  <c r="N1118" i="1"/>
  <c r="A1119" i="1"/>
  <c r="C1119" i="1"/>
  <c r="D1119" i="1"/>
  <c r="B1043" i="1"/>
  <c r="K1045" i="1"/>
  <c r="I1046" i="1"/>
  <c r="L1119" i="1" l="1"/>
  <c r="M1119" i="1"/>
  <c r="T1119" i="1"/>
  <c r="T1120" i="1" s="1"/>
  <c r="E1120" i="1"/>
  <c r="E1121" i="1" s="1"/>
  <c r="H1118" i="1"/>
  <c r="O1119" i="1"/>
  <c r="P1118" i="1"/>
  <c r="F1119" i="1"/>
  <c r="A1120" i="1"/>
  <c r="C1120" i="1"/>
  <c r="D1120" i="1"/>
  <c r="N1119" i="1"/>
  <c r="G1119" i="1"/>
  <c r="U1119" i="1"/>
  <c r="B1044" i="1"/>
  <c r="Q1045" i="1"/>
  <c r="B1045" i="1" s="1"/>
  <c r="N1045" i="1"/>
  <c r="J1046" i="1"/>
  <c r="K1046" i="1" s="1"/>
  <c r="I1047" i="1"/>
  <c r="L1120" i="1" l="1"/>
  <c r="U1120" i="1" s="1"/>
  <c r="M1120" i="1"/>
  <c r="H1119" i="1"/>
  <c r="R1045" i="1"/>
  <c r="D1121" i="1"/>
  <c r="G1120" i="1"/>
  <c r="F1120" i="1"/>
  <c r="A1121" i="1"/>
  <c r="C1121" i="1"/>
  <c r="N1120" i="1"/>
  <c r="J1047" i="1"/>
  <c r="K1047" i="1" s="1"/>
  <c r="I1048" i="1"/>
  <c r="Q1046" i="1"/>
  <c r="R1046" i="1" s="1"/>
  <c r="O1120" i="1"/>
  <c r="P1119" i="1"/>
  <c r="U1045" i="1"/>
  <c r="L1121" i="1" l="1"/>
  <c r="M1121" i="1"/>
  <c r="T1121" i="1"/>
  <c r="E1122" i="1"/>
  <c r="H1120" i="1"/>
  <c r="Q1047" i="1"/>
  <c r="R1047" i="1" s="1"/>
  <c r="P1120" i="1"/>
  <c r="O1121" i="1"/>
  <c r="I1049" i="1"/>
  <c r="J1048" i="1"/>
  <c r="K1048" i="1" s="1"/>
  <c r="B1046" i="1"/>
  <c r="A1122" i="1"/>
  <c r="C1122" i="1"/>
  <c r="N1121" i="1"/>
  <c r="D1122" i="1"/>
  <c r="G1121" i="1"/>
  <c r="U1121" i="1"/>
  <c r="F1121" i="1"/>
  <c r="E1123" i="1" l="1"/>
  <c r="L1122" i="1"/>
  <c r="M1122" i="1"/>
  <c r="T1122" i="1"/>
  <c r="H1121" i="1"/>
  <c r="P1121" i="1"/>
  <c r="O1122" i="1"/>
  <c r="D1123" i="1"/>
  <c r="G1122" i="1"/>
  <c r="U1122" i="1"/>
  <c r="F1122" i="1"/>
  <c r="A1123" i="1"/>
  <c r="C1123" i="1"/>
  <c r="N1122" i="1"/>
  <c r="Q1048" i="1"/>
  <c r="R1048" i="1" s="1"/>
  <c r="B1047" i="1"/>
  <c r="J1049" i="1"/>
  <c r="K1049" i="1" s="1"/>
  <c r="I1050" i="1"/>
  <c r="T1123" i="1" l="1"/>
  <c r="L1123" i="1"/>
  <c r="M1123" i="1"/>
  <c r="N1123" i="1" s="1"/>
  <c r="E1124" i="1"/>
  <c r="H1122" i="1"/>
  <c r="B1048" i="1"/>
  <c r="J1050" i="1"/>
  <c r="K1050" i="1" s="1"/>
  <c r="I1051" i="1"/>
  <c r="Q1049" i="1"/>
  <c r="R1049" i="1" s="1"/>
  <c r="P1122" i="1"/>
  <c r="O1123" i="1"/>
  <c r="D1124" i="1"/>
  <c r="G1123" i="1"/>
  <c r="A1124" i="1"/>
  <c r="U1123" i="1"/>
  <c r="C1124" i="1"/>
  <c r="F1123" i="1"/>
  <c r="E1125" i="1" l="1"/>
  <c r="L1124" i="1"/>
  <c r="U1124" i="1" s="1"/>
  <c r="M1124" i="1"/>
  <c r="T1124" i="1"/>
  <c r="T1125" i="1" s="1"/>
  <c r="H1123" i="1"/>
  <c r="B1049" i="1"/>
  <c r="G1124" i="1"/>
  <c r="F1124" i="1"/>
  <c r="A1125" i="1"/>
  <c r="C1125" i="1"/>
  <c r="N1124" i="1"/>
  <c r="D1125" i="1"/>
  <c r="J1051" i="1"/>
  <c r="K1051" i="1" s="1"/>
  <c r="I1052" i="1"/>
  <c r="Q1050" i="1"/>
  <c r="R1050" i="1" s="1"/>
  <c r="P1123" i="1"/>
  <c r="O1124" i="1"/>
  <c r="L1125" i="1" l="1"/>
  <c r="M1125" i="1"/>
  <c r="E1126" i="1"/>
  <c r="H1124" i="1"/>
  <c r="B1050" i="1"/>
  <c r="G1125" i="1"/>
  <c r="A1126" i="1"/>
  <c r="C1126" i="1"/>
  <c r="F1125" i="1"/>
  <c r="N1125" i="1"/>
  <c r="U1125" i="1"/>
  <c r="D1126" i="1"/>
  <c r="J1052" i="1"/>
  <c r="K1052" i="1" s="1"/>
  <c r="I1053" i="1"/>
  <c r="P1124" i="1"/>
  <c r="O1125" i="1"/>
  <c r="Q1051" i="1"/>
  <c r="R1051" i="1" s="1"/>
  <c r="E1127" i="1" l="1"/>
  <c r="L1126" i="1"/>
  <c r="U1126" i="1" s="1"/>
  <c r="M1126" i="1"/>
  <c r="T1126" i="1"/>
  <c r="T1127" i="1" s="1"/>
  <c r="H1125" i="1"/>
  <c r="O1126" i="1"/>
  <c r="P1125" i="1"/>
  <c r="Q1052" i="1"/>
  <c r="R1052" i="1" s="1"/>
  <c r="I1054" i="1"/>
  <c r="J1053" i="1"/>
  <c r="K1053" i="1" s="1"/>
  <c r="F1126" i="1"/>
  <c r="A1127" i="1"/>
  <c r="C1127" i="1"/>
  <c r="D1127" i="1"/>
  <c r="N1126" i="1"/>
  <c r="G1126" i="1"/>
  <c r="B1051" i="1"/>
  <c r="L1127" i="1" l="1"/>
  <c r="M1127" i="1"/>
  <c r="N1127" i="1" s="1"/>
  <c r="E1128" i="1"/>
  <c r="H1126" i="1"/>
  <c r="B1052" i="1"/>
  <c r="A1128" i="1"/>
  <c r="C1128" i="1"/>
  <c r="U1127" i="1"/>
  <c r="D1128" i="1"/>
  <c r="G1127" i="1"/>
  <c r="F1127" i="1"/>
  <c r="Q1053" i="1"/>
  <c r="R1053" i="1" s="1"/>
  <c r="J1054" i="1"/>
  <c r="K1054" i="1" s="1"/>
  <c r="I1055" i="1"/>
  <c r="P1126" i="1"/>
  <c r="O1127" i="1"/>
  <c r="L1128" i="1" l="1"/>
  <c r="M1128" i="1"/>
  <c r="E1129" i="1"/>
  <c r="E1130" i="1" s="1"/>
  <c r="T1128" i="1"/>
  <c r="T1129" i="1" s="1"/>
  <c r="H1127" i="1"/>
  <c r="B1053" i="1"/>
  <c r="J1055" i="1"/>
  <c r="K1055" i="1" s="1"/>
  <c r="I1056" i="1"/>
  <c r="P1127" i="1"/>
  <c r="O1128" i="1"/>
  <c r="Q1054" i="1"/>
  <c r="R1054" i="1" s="1"/>
  <c r="N1128" i="1"/>
  <c r="U1128" i="1"/>
  <c r="D1129" i="1"/>
  <c r="G1128" i="1"/>
  <c r="F1128" i="1"/>
  <c r="A1129" i="1"/>
  <c r="C1129" i="1"/>
  <c r="M1129" i="1" l="1"/>
  <c r="L1129" i="1"/>
  <c r="U1129" i="1" s="1"/>
  <c r="H1128" i="1"/>
  <c r="B1054" i="1"/>
  <c r="P1128" i="1"/>
  <c r="O1129" i="1"/>
  <c r="G1129" i="1"/>
  <c r="F1129" i="1"/>
  <c r="A1130" i="1"/>
  <c r="E1131" i="1" s="1"/>
  <c r="C1130" i="1"/>
  <c r="N1129" i="1"/>
  <c r="D1130" i="1"/>
  <c r="J1056" i="1"/>
  <c r="K1056" i="1" s="1"/>
  <c r="I1057" i="1"/>
  <c r="Q1055" i="1"/>
  <c r="R1055" i="1" s="1"/>
  <c r="L1130" i="1" l="1"/>
  <c r="M1130" i="1"/>
  <c r="T1130" i="1"/>
  <c r="T1131" i="1" s="1"/>
  <c r="B1055" i="1"/>
  <c r="H1129" i="1"/>
  <c r="O1130" i="1"/>
  <c r="P1129" i="1"/>
  <c r="Q1056" i="1"/>
  <c r="R1056" i="1" s="1"/>
  <c r="A1131" i="1"/>
  <c r="C1131" i="1"/>
  <c r="N1130" i="1"/>
  <c r="U1130" i="1"/>
  <c r="D1131" i="1"/>
  <c r="F1130" i="1"/>
  <c r="G1130" i="1"/>
  <c r="I1058" i="1"/>
  <c r="J1057" i="1"/>
  <c r="K1057" i="1" s="1"/>
  <c r="M1131" i="1" l="1"/>
  <c r="L1131" i="1"/>
  <c r="E1132" i="1"/>
  <c r="H1130" i="1"/>
  <c r="B1056" i="1"/>
  <c r="F1131" i="1"/>
  <c r="A1132" i="1"/>
  <c r="C1132" i="1"/>
  <c r="D1132" i="1"/>
  <c r="N1131" i="1"/>
  <c r="G1131" i="1"/>
  <c r="U1131" i="1"/>
  <c r="Q1057" i="1"/>
  <c r="R1057" i="1" s="1"/>
  <c r="P1130" i="1"/>
  <c r="O1131" i="1"/>
  <c r="I1059" i="1"/>
  <c r="J1058" i="1"/>
  <c r="K1058" i="1" s="1"/>
  <c r="L1132" i="1" l="1"/>
  <c r="M1132" i="1"/>
  <c r="E1133" i="1"/>
  <c r="E1134" i="1" s="1"/>
  <c r="T1132" i="1"/>
  <c r="T1133" i="1" s="1"/>
  <c r="H1131" i="1"/>
  <c r="O1132" i="1"/>
  <c r="P1131" i="1"/>
  <c r="B1057" i="1"/>
  <c r="A1133" i="1"/>
  <c r="C1133" i="1"/>
  <c r="F1132" i="1"/>
  <c r="N1132" i="1"/>
  <c r="D1133" i="1"/>
  <c r="G1132" i="1"/>
  <c r="U1132" i="1"/>
  <c r="Q1058" i="1"/>
  <c r="R1058" i="1" s="1"/>
  <c r="J1059" i="1"/>
  <c r="K1059" i="1" s="1"/>
  <c r="I1060" i="1"/>
  <c r="L1133" i="1" l="1"/>
  <c r="M1133" i="1"/>
  <c r="N1133" i="1" s="1"/>
  <c r="H1132" i="1"/>
  <c r="B1058" i="1"/>
  <c r="F1133" i="1"/>
  <c r="A1134" i="1"/>
  <c r="E1135" i="1" s="1"/>
  <c r="C1134" i="1"/>
  <c r="D1134" i="1"/>
  <c r="G1133" i="1"/>
  <c r="U1133" i="1"/>
  <c r="J1060" i="1"/>
  <c r="K1060" i="1" s="1"/>
  <c r="I1061" i="1"/>
  <c r="Q1059" i="1"/>
  <c r="R1059" i="1" s="1"/>
  <c r="P1132" i="1"/>
  <c r="O1133" i="1"/>
  <c r="L1134" i="1" l="1"/>
  <c r="U1134" i="1" s="1"/>
  <c r="M1134" i="1"/>
  <c r="T1134" i="1"/>
  <c r="H1133" i="1"/>
  <c r="J1061" i="1"/>
  <c r="K1061" i="1" s="1"/>
  <c r="I1062" i="1"/>
  <c r="Q1060" i="1"/>
  <c r="R1060" i="1" s="1"/>
  <c r="O1134" i="1"/>
  <c r="P1133" i="1"/>
  <c r="F1134" i="1"/>
  <c r="A1135" i="1"/>
  <c r="C1135" i="1"/>
  <c r="N1134" i="1"/>
  <c r="D1135" i="1"/>
  <c r="G1134" i="1"/>
  <c r="B1059" i="1"/>
  <c r="T1135" i="1" l="1"/>
  <c r="L1135" i="1"/>
  <c r="M1135" i="1"/>
  <c r="N1135" i="1" s="1"/>
  <c r="E1136" i="1"/>
  <c r="H1134" i="1"/>
  <c r="B1060" i="1"/>
  <c r="A1136" i="1"/>
  <c r="C1136" i="1"/>
  <c r="F1135" i="1"/>
  <c r="D1136" i="1"/>
  <c r="G1135" i="1"/>
  <c r="U1135" i="1"/>
  <c r="O1135" i="1"/>
  <c r="P1134" i="1"/>
  <c r="I1063" i="1"/>
  <c r="J1062" i="1"/>
  <c r="K1062" i="1" s="1"/>
  <c r="Q1061" i="1"/>
  <c r="R1061" i="1" s="1"/>
  <c r="L1136" i="1" l="1"/>
  <c r="M1136" i="1"/>
  <c r="E1137" i="1"/>
  <c r="T1136" i="1"/>
  <c r="T1137" i="1" s="1"/>
  <c r="H1135" i="1"/>
  <c r="J1063" i="1"/>
  <c r="K1063" i="1" s="1"/>
  <c r="I1064" i="1"/>
  <c r="B1061" i="1"/>
  <c r="O1136" i="1"/>
  <c r="P1135" i="1"/>
  <c r="F1136" i="1"/>
  <c r="A1137" i="1"/>
  <c r="C1137" i="1"/>
  <c r="N1136" i="1"/>
  <c r="D1137" i="1"/>
  <c r="G1136" i="1"/>
  <c r="U1136" i="1"/>
  <c r="Q1062" i="1"/>
  <c r="R1062" i="1" s="1"/>
  <c r="L1137" i="1" l="1"/>
  <c r="M1137" i="1"/>
  <c r="E1138" i="1"/>
  <c r="H1136" i="1"/>
  <c r="B1062" i="1"/>
  <c r="O1137" i="1"/>
  <c r="P1136" i="1"/>
  <c r="J1064" i="1"/>
  <c r="K1064" i="1" s="1"/>
  <c r="I1065" i="1"/>
  <c r="G1137" i="1"/>
  <c r="F1137" i="1"/>
  <c r="A1138" i="1"/>
  <c r="C1138" i="1"/>
  <c r="Q1063" i="1"/>
  <c r="R1063" i="1" s="1"/>
  <c r="E1139" i="1" l="1"/>
  <c r="D1138" i="1"/>
  <c r="L1138" i="1"/>
  <c r="T1138" i="1"/>
  <c r="T1139" i="1" s="1"/>
  <c r="M1138" i="1"/>
  <c r="N1138" i="1" s="1"/>
  <c r="E1140" i="1"/>
  <c r="H1137" i="1"/>
  <c r="I1066" i="1"/>
  <c r="J1065" i="1"/>
  <c r="K1065" i="1" s="1"/>
  <c r="Q1064" i="1"/>
  <c r="R1064" i="1" s="1"/>
  <c r="C1139" i="1"/>
  <c r="F1138" i="1"/>
  <c r="G1138" i="1"/>
  <c r="U1138" i="1"/>
  <c r="D1139" i="1"/>
  <c r="A1139" i="1"/>
  <c r="B1063" i="1"/>
  <c r="P1137" i="1"/>
  <c r="O1138" i="1"/>
  <c r="L1139" i="1" l="1"/>
  <c r="U1139" i="1" s="1"/>
  <c r="M1139" i="1"/>
  <c r="H1138" i="1"/>
  <c r="B1064" i="1"/>
  <c r="D1140" i="1"/>
  <c r="G1139" i="1"/>
  <c r="A1140" i="1"/>
  <c r="C1140" i="1"/>
  <c r="F1139" i="1"/>
  <c r="N1139" i="1"/>
  <c r="Q1065" i="1"/>
  <c r="R1065" i="1" s="1"/>
  <c r="P1138" i="1"/>
  <c r="O1139" i="1"/>
  <c r="J1066" i="1"/>
  <c r="K1066" i="1" s="1"/>
  <c r="I1067" i="1"/>
  <c r="L1140" i="1" l="1"/>
  <c r="M1140" i="1"/>
  <c r="T1140" i="1"/>
  <c r="T1141" i="1" s="1"/>
  <c r="E1141" i="1"/>
  <c r="E1142" i="1" s="1"/>
  <c r="H1139" i="1"/>
  <c r="B1065" i="1"/>
  <c r="J1067" i="1"/>
  <c r="K1067" i="1" s="1"/>
  <c r="I1068" i="1"/>
  <c r="Q1066" i="1"/>
  <c r="R1066" i="1" s="1"/>
  <c r="O1140" i="1"/>
  <c r="P1139" i="1"/>
  <c r="C1141" i="1"/>
  <c r="F1140" i="1"/>
  <c r="N1140" i="1"/>
  <c r="D1141" i="1"/>
  <c r="G1140" i="1"/>
  <c r="U1140" i="1"/>
  <c r="A1141" i="1"/>
  <c r="L1141" i="1" l="1"/>
  <c r="U1141" i="1" s="1"/>
  <c r="M1141" i="1"/>
  <c r="H1140" i="1"/>
  <c r="P1140" i="1"/>
  <c r="O1141" i="1"/>
  <c r="B1066" i="1"/>
  <c r="J1068" i="1"/>
  <c r="K1068" i="1" s="1"/>
  <c r="I1069" i="1"/>
  <c r="Q1067" i="1"/>
  <c r="R1067" i="1" s="1"/>
  <c r="C1142" i="1"/>
  <c r="F1141" i="1"/>
  <c r="N1141" i="1"/>
  <c r="D1142" i="1"/>
  <c r="G1141" i="1"/>
  <c r="A1142" i="1"/>
  <c r="T1142" i="1" s="1"/>
  <c r="L1142" i="1" l="1"/>
  <c r="M1142" i="1"/>
  <c r="E1143" i="1"/>
  <c r="E1144" i="1" s="1"/>
  <c r="H1141" i="1"/>
  <c r="B1067" i="1"/>
  <c r="I1070" i="1"/>
  <c r="J1069" i="1"/>
  <c r="K1069" i="1" s="1"/>
  <c r="Q1068" i="1"/>
  <c r="R1068" i="1" s="1"/>
  <c r="A1143" i="1"/>
  <c r="C1143" i="1"/>
  <c r="F1142" i="1"/>
  <c r="D1143" i="1"/>
  <c r="N1142" i="1"/>
  <c r="G1142" i="1"/>
  <c r="U1142" i="1"/>
  <c r="O1142" i="1"/>
  <c r="P1141" i="1"/>
  <c r="L1143" i="1" l="1"/>
  <c r="M1143" i="1"/>
  <c r="T1143" i="1"/>
  <c r="H1142" i="1"/>
  <c r="B1068" i="1"/>
  <c r="Q1069" i="1"/>
  <c r="R1069" i="1" s="1"/>
  <c r="J1070" i="1"/>
  <c r="K1070" i="1" s="1"/>
  <c r="I1071" i="1"/>
  <c r="P1142" i="1"/>
  <c r="O1143" i="1"/>
  <c r="A1144" i="1"/>
  <c r="C1144" i="1"/>
  <c r="F1143" i="1"/>
  <c r="N1143" i="1"/>
  <c r="D1144" i="1"/>
  <c r="G1143" i="1"/>
  <c r="U1143" i="1"/>
  <c r="T1144" i="1" l="1"/>
  <c r="L1144" i="1"/>
  <c r="M1144" i="1"/>
  <c r="E1145" i="1"/>
  <c r="H1143" i="1"/>
  <c r="B1069" i="1"/>
  <c r="O1144" i="1"/>
  <c r="P1143" i="1"/>
  <c r="J1071" i="1"/>
  <c r="K1071" i="1" s="1"/>
  <c r="I1072" i="1"/>
  <c r="Q1070" i="1"/>
  <c r="R1070" i="1" s="1"/>
  <c r="N1144" i="1"/>
  <c r="D1145" i="1"/>
  <c r="G1144" i="1"/>
  <c r="U1144" i="1"/>
  <c r="A1145" i="1"/>
  <c r="C1145" i="1"/>
  <c r="F1144" i="1"/>
  <c r="E1146" i="1" l="1"/>
  <c r="M1145" i="1"/>
  <c r="N1145" i="1" s="1"/>
  <c r="L1145" i="1"/>
  <c r="T1145" i="1"/>
  <c r="H1144" i="1"/>
  <c r="B1070" i="1"/>
  <c r="J1072" i="1"/>
  <c r="K1072" i="1" s="1"/>
  <c r="I1073" i="1"/>
  <c r="Q1071" i="1"/>
  <c r="R1071" i="1" s="1"/>
  <c r="D1146" i="1"/>
  <c r="G1145" i="1"/>
  <c r="U1145" i="1"/>
  <c r="A1146" i="1"/>
  <c r="C1146" i="1"/>
  <c r="F1145" i="1"/>
  <c r="O1145" i="1"/>
  <c r="P1144" i="1"/>
  <c r="L1146" i="1" l="1"/>
  <c r="M1146" i="1"/>
  <c r="T1146" i="1"/>
  <c r="T1147" i="1" s="1"/>
  <c r="E1147" i="1"/>
  <c r="E1148" i="1" s="1"/>
  <c r="H1145" i="1"/>
  <c r="D1147" i="1"/>
  <c r="G1146" i="1"/>
  <c r="U1146" i="1"/>
  <c r="A1147" i="1"/>
  <c r="C1147" i="1"/>
  <c r="F1146" i="1"/>
  <c r="N1146" i="1"/>
  <c r="B1071" i="1"/>
  <c r="J1073" i="1"/>
  <c r="K1073" i="1" s="1"/>
  <c r="I1074" i="1"/>
  <c r="Q1072" i="1"/>
  <c r="R1072" i="1" s="1"/>
  <c r="O1146" i="1"/>
  <c r="P1145" i="1"/>
  <c r="L1147" i="1" l="1"/>
  <c r="M1147" i="1"/>
  <c r="H1146" i="1"/>
  <c r="D1148" i="1"/>
  <c r="G1147" i="1"/>
  <c r="U1147" i="1"/>
  <c r="A1148" i="1"/>
  <c r="T1148" i="1" s="1"/>
  <c r="C1148" i="1"/>
  <c r="F1147" i="1"/>
  <c r="N1147" i="1"/>
  <c r="Q1073" i="1"/>
  <c r="R1073" i="1" s="1"/>
  <c r="B1072" i="1"/>
  <c r="J1074" i="1"/>
  <c r="K1074" i="1" s="1"/>
  <c r="I1075" i="1"/>
  <c r="J1075" i="1" s="1"/>
  <c r="O1147" i="1"/>
  <c r="P1146" i="1"/>
  <c r="L1148" i="1" l="1"/>
  <c r="M1148" i="1"/>
  <c r="E1149" i="1"/>
  <c r="H1147" i="1"/>
  <c r="B1073" i="1"/>
  <c r="I1076" i="1"/>
  <c r="K1075" i="1"/>
  <c r="G1148" i="1"/>
  <c r="U1148" i="1"/>
  <c r="F1148" i="1"/>
  <c r="A1149" i="1"/>
  <c r="C1149" i="1"/>
  <c r="N1148" i="1"/>
  <c r="D1149" i="1"/>
  <c r="Q1074" i="1"/>
  <c r="R1074" i="1" s="1"/>
  <c r="P1147" i="1"/>
  <c r="O1148" i="1"/>
  <c r="E1150" i="1" l="1"/>
  <c r="L1149" i="1"/>
  <c r="U1149" i="1" s="1"/>
  <c r="M1149" i="1"/>
  <c r="T1149" i="1"/>
  <c r="T1150" i="1" s="1"/>
  <c r="H1148" i="1"/>
  <c r="N1149" i="1"/>
  <c r="D1150" i="1"/>
  <c r="G1149" i="1"/>
  <c r="F1149" i="1"/>
  <c r="A1150" i="1"/>
  <c r="C1150" i="1"/>
  <c r="B1074" i="1"/>
  <c r="P1148" i="1"/>
  <c r="O1149" i="1"/>
  <c r="Q1075" i="1"/>
  <c r="B1075" i="1" s="1"/>
  <c r="N1075" i="1"/>
  <c r="U1075" i="1" s="1"/>
  <c r="I1077" i="1"/>
  <c r="J1076" i="1"/>
  <c r="K1076" i="1" s="1"/>
  <c r="Q1076" i="1" s="1"/>
  <c r="L1150" i="1" l="1"/>
  <c r="M1150" i="1"/>
  <c r="E1151" i="1"/>
  <c r="E1152" i="1" s="1"/>
  <c r="H1149" i="1"/>
  <c r="N1150" i="1"/>
  <c r="D1151" i="1"/>
  <c r="G1150" i="1"/>
  <c r="U1150" i="1"/>
  <c r="A1151" i="1"/>
  <c r="C1151" i="1"/>
  <c r="F1150" i="1"/>
  <c r="B1076" i="1"/>
  <c r="R1076" i="1"/>
  <c r="P1149" i="1"/>
  <c r="O1150" i="1"/>
  <c r="J1077" i="1"/>
  <c r="K1077" i="1" s="1"/>
  <c r="I1078" i="1"/>
  <c r="R1075" i="1"/>
  <c r="L1151" i="1" l="1"/>
  <c r="M1151" i="1"/>
  <c r="N1151" i="1" s="1"/>
  <c r="T1151" i="1"/>
  <c r="H1150" i="1"/>
  <c r="I1079" i="1"/>
  <c r="J1078" i="1"/>
  <c r="K1078" i="1" s="1"/>
  <c r="Q1077" i="1"/>
  <c r="R1077" i="1" s="1"/>
  <c r="C1152" i="1"/>
  <c r="U1151" i="1"/>
  <c r="D1152" i="1"/>
  <c r="G1151" i="1"/>
  <c r="F1151" i="1"/>
  <c r="A1152" i="1"/>
  <c r="P1150" i="1"/>
  <c r="O1151" i="1"/>
  <c r="L1152" i="1" l="1"/>
  <c r="M1152" i="1"/>
  <c r="T1152" i="1"/>
  <c r="E1153" i="1"/>
  <c r="E1154" i="1" s="1"/>
  <c r="H1151" i="1"/>
  <c r="B1077" i="1"/>
  <c r="P1151" i="1"/>
  <c r="O1152" i="1"/>
  <c r="U1152" i="1"/>
  <c r="F1152" i="1"/>
  <c r="A1153" i="1"/>
  <c r="C1153" i="1"/>
  <c r="N1152" i="1"/>
  <c r="D1153" i="1"/>
  <c r="G1152" i="1"/>
  <c r="Q1078" i="1"/>
  <c r="R1078" i="1" s="1"/>
  <c r="J1079" i="1"/>
  <c r="K1079" i="1" s="1"/>
  <c r="I1080" i="1"/>
  <c r="L1153" i="1" l="1"/>
  <c r="M1153" i="1"/>
  <c r="T1153" i="1"/>
  <c r="T1154" i="1" s="1"/>
  <c r="H1152" i="1"/>
  <c r="U1153" i="1"/>
  <c r="D1154" i="1"/>
  <c r="G1153" i="1"/>
  <c r="F1153" i="1"/>
  <c r="A1154" i="1"/>
  <c r="C1154" i="1"/>
  <c r="N1153" i="1"/>
  <c r="J1080" i="1"/>
  <c r="K1080" i="1" s="1"/>
  <c r="I1081" i="1"/>
  <c r="Q1079" i="1"/>
  <c r="R1079" i="1" s="1"/>
  <c r="O1153" i="1"/>
  <c r="P1152" i="1"/>
  <c r="B1078" i="1"/>
  <c r="L1154" i="1" l="1"/>
  <c r="U1154" i="1" s="1"/>
  <c r="M1154" i="1"/>
  <c r="E1155" i="1"/>
  <c r="E1156" i="1" s="1"/>
  <c r="H1153" i="1"/>
  <c r="C1155" i="1"/>
  <c r="F1154" i="1"/>
  <c r="N1154" i="1"/>
  <c r="D1155" i="1"/>
  <c r="G1154" i="1"/>
  <c r="A1155" i="1"/>
  <c r="B1079" i="1"/>
  <c r="I1082" i="1"/>
  <c r="J1081" i="1"/>
  <c r="K1081" i="1" s="1"/>
  <c r="P1153" i="1"/>
  <c r="O1154" i="1"/>
  <c r="Q1080" i="1"/>
  <c r="R1080" i="1" s="1"/>
  <c r="L1155" i="1" l="1"/>
  <c r="M1155" i="1"/>
  <c r="N1155" i="1" s="1"/>
  <c r="T1155" i="1"/>
  <c r="H1154" i="1"/>
  <c r="A1156" i="1"/>
  <c r="C1156" i="1"/>
  <c r="D1156" i="1"/>
  <c r="G1155" i="1"/>
  <c r="U1155" i="1"/>
  <c r="F1155" i="1"/>
  <c r="P1154" i="1"/>
  <c r="O1155" i="1"/>
  <c r="Q1081" i="1"/>
  <c r="R1081" i="1" s="1"/>
  <c r="I1083" i="1"/>
  <c r="J1082" i="1"/>
  <c r="K1082" i="1" s="1"/>
  <c r="B1080" i="1"/>
  <c r="L1156" i="1" l="1"/>
  <c r="M1156" i="1"/>
  <c r="T1156" i="1"/>
  <c r="E1157" i="1"/>
  <c r="H1155" i="1"/>
  <c r="J1083" i="1"/>
  <c r="K1083" i="1" s="1"/>
  <c r="I1084" i="1"/>
  <c r="B1081" i="1"/>
  <c r="Q1082" i="1"/>
  <c r="R1082" i="1" s="1"/>
  <c r="P1155" i="1"/>
  <c r="O1156" i="1"/>
  <c r="G1156" i="1"/>
  <c r="F1156" i="1"/>
  <c r="A1157" i="1"/>
  <c r="C1157" i="1"/>
  <c r="N1156" i="1"/>
  <c r="U1156" i="1"/>
  <c r="D1157" i="1"/>
  <c r="T1157" i="1" l="1"/>
  <c r="L1157" i="1"/>
  <c r="M1157" i="1"/>
  <c r="N1157" i="1" s="1"/>
  <c r="E1158" i="1"/>
  <c r="H1156" i="1"/>
  <c r="B1082" i="1"/>
  <c r="O1157" i="1"/>
  <c r="P1156" i="1"/>
  <c r="F1157" i="1"/>
  <c r="U1157" i="1"/>
  <c r="D1158" i="1"/>
  <c r="G1157" i="1"/>
  <c r="A1158" i="1"/>
  <c r="C1158" i="1"/>
  <c r="I1085" i="1"/>
  <c r="J1084" i="1"/>
  <c r="K1084" i="1" s="1"/>
  <c r="Q1083" i="1"/>
  <c r="R1083" i="1" s="1"/>
  <c r="E1159" i="1" l="1"/>
  <c r="L1158" i="1"/>
  <c r="U1158" i="1" s="1"/>
  <c r="M1158" i="1"/>
  <c r="T1158" i="1"/>
  <c r="H1157" i="1"/>
  <c r="C1159" i="1"/>
  <c r="N1158" i="1"/>
  <c r="D1159" i="1"/>
  <c r="F1158" i="1"/>
  <c r="G1158" i="1"/>
  <c r="A1159" i="1"/>
  <c r="B1083" i="1"/>
  <c r="Q1084" i="1"/>
  <c r="R1084" i="1" s="1"/>
  <c r="I1086" i="1"/>
  <c r="J1085" i="1"/>
  <c r="K1085" i="1" s="1"/>
  <c r="P1157" i="1"/>
  <c r="O1158" i="1"/>
  <c r="L1159" i="1" l="1"/>
  <c r="M1159" i="1"/>
  <c r="T1159" i="1"/>
  <c r="T1160" i="1" s="1"/>
  <c r="E1160" i="1"/>
  <c r="E1161" i="1" s="1"/>
  <c r="H1158" i="1"/>
  <c r="B1084" i="1"/>
  <c r="I1087" i="1"/>
  <c r="J1086" i="1"/>
  <c r="K1086" i="1" s="1"/>
  <c r="O1159" i="1"/>
  <c r="P1158" i="1"/>
  <c r="C1160" i="1"/>
  <c r="N1159" i="1"/>
  <c r="U1159" i="1"/>
  <c r="D1160" i="1"/>
  <c r="G1159" i="1"/>
  <c r="F1159" i="1"/>
  <c r="A1160" i="1"/>
  <c r="Q1085" i="1"/>
  <c r="R1085" i="1" s="1"/>
  <c r="L1160" i="1" l="1"/>
  <c r="M1160" i="1"/>
  <c r="H1159" i="1"/>
  <c r="C1161" i="1"/>
  <c r="F1160" i="1"/>
  <c r="N1160" i="1"/>
  <c r="D1161" i="1"/>
  <c r="G1160" i="1"/>
  <c r="U1160" i="1"/>
  <c r="A1161" i="1"/>
  <c r="P1159" i="1"/>
  <c r="O1160" i="1"/>
  <c r="Q1086" i="1"/>
  <c r="R1086" i="1" s="1"/>
  <c r="J1087" i="1"/>
  <c r="K1087" i="1" s="1"/>
  <c r="I1088" i="1"/>
  <c r="B1085" i="1"/>
  <c r="M1161" i="1" l="1"/>
  <c r="L1161" i="1"/>
  <c r="U1161" i="1" s="1"/>
  <c r="T1161" i="1"/>
  <c r="E1162" i="1"/>
  <c r="H1160" i="1"/>
  <c r="I1089" i="1"/>
  <c r="J1088" i="1"/>
  <c r="K1088" i="1" s="1"/>
  <c r="G1161" i="1"/>
  <c r="F1161" i="1"/>
  <c r="N1161" i="1"/>
  <c r="A1162" i="1"/>
  <c r="C1162" i="1"/>
  <c r="D1162" i="1"/>
  <c r="Q1087" i="1"/>
  <c r="R1087" i="1" s="1"/>
  <c r="B1086" i="1"/>
  <c r="P1160" i="1"/>
  <c r="O1161" i="1"/>
  <c r="L1162" i="1" l="1"/>
  <c r="M1162" i="1"/>
  <c r="E1163" i="1"/>
  <c r="E1164" i="1" s="1"/>
  <c r="T1162" i="1"/>
  <c r="T1163" i="1" s="1"/>
  <c r="H1161" i="1"/>
  <c r="D1163" i="1"/>
  <c r="G1162" i="1"/>
  <c r="U1162" i="1"/>
  <c r="A1163" i="1"/>
  <c r="C1163" i="1"/>
  <c r="F1162" i="1"/>
  <c r="N1162" i="1"/>
  <c r="B1087" i="1"/>
  <c r="Q1088" i="1"/>
  <c r="R1088" i="1" s="1"/>
  <c r="O1162" i="1"/>
  <c r="P1161" i="1"/>
  <c r="I1090" i="1"/>
  <c r="J1089" i="1"/>
  <c r="K1089" i="1" s="1"/>
  <c r="L1163" i="1" l="1"/>
  <c r="U1163" i="1" s="1"/>
  <c r="M1163" i="1"/>
  <c r="H1162" i="1"/>
  <c r="B1088" i="1"/>
  <c r="D1164" i="1"/>
  <c r="G1163" i="1"/>
  <c r="F1163" i="1"/>
  <c r="A1164" i="1"/>
  <c r="C1164" i="1"/>
  <c r="N1163" i="1"/>
  <c r="Q1089" i="1"/>
  <c r="R1089" i="1" s="1"/>
  <c r="J1090" i="1"/>
  <c r="K1090" i="1" s="1"/>
  <c r="I1091" i="1"/>
  <c r="O1163" i="1"/>
  <c r="P1162" i="1"/>
  <c r="L1164" i="1" l="1"/>
  <c r="M1164" i="1"/>
  <c r="E1165" i="1"/>
  <c r="T1164" i="1"/>
  <c r="T1165" i="1" s="1"/>
  <c r="H1163" i="1"/>
  <c r="B1089" i="1"/>
  <c r="J1091" i="1"/>
  <c r="K1091" i="1" s="1"/>
  <c r="I1092" i="1"/>
  <c r="Q1090" i="1"/>
  <c r="R1090" i="1" s="1"/>
  <c r="F1164" i="1"/>
  <c r="A1165" i="1"/>
  <c r="C1165" i="1"/>
  <c r="N1164" i="1"/>
  <c r="U1164" i="1"/>
  <c r="D1165" i="1"/>
  <c r="G1164" i="1"/>
  <c r="P1163" i="1"/>
  <c r="O1164" i="1"/>
  <c r="L1165" i="1" l="1"/>
  <c r="M1165" i="1"/>
  <c r="T1166" i="1"/>
  <c r="E1166" i="1"/>
  <c r="E1167" i="1" s="1"/>
  <c r="H1164" i="1"/>
  <c r="B1090" i="1"/>
  <c r="G1165" i="1"/>
  <c r="U1165" i="1"/>
  <c r="F1165" i="1"/>
  <c r="A1166" i="1"/>
  <c r="C1166" i="1"/>
  <c r="D1166" i="1"/>
  <c r="N1165" i="1"/>
  <c r="J1092" i="1"/>
  <c r="K1092" i="1" s="1"/>
  <c r="I1093" i="1"/>
  <c r="O1165" i="1"/>
  <c r="P1164" i="1"/>
  <c r="Q1091" i="1"/>
  <c r="R1091" i="1" s="1"/>
  <c r="L1166" i="1" l="1"/>
  <c r="M1166" i="1"/>
  <c r="H1165" i="1"/>
  <c r="I1094" i="1"/>
  <c r="J1093" i="1"/>
  <c r="K1093" i="1" s="1"/>
  <c r="Q1092" i="1"/>
  <c r="R1092" i="1" s="1"/>
  <c r="G1166" i="1"/>
  <c r="F1166" i="1"/>
  <c r="A1167" i="1"/>
  <c r="C1167" i="1"/>
  <c r="N1166" i="1"/>
  <c r="U1166" i="1"/>
  <c r="D1167" i="1"/>
  <c r="B1091" i="1"/>
  <c r="P1165" i="1"/>
  <c r="O1166" i="1"/>
  <c r="M1167" i="1" l="1"/>
  <c r="L1167" i="1"/>
  <c r="E1168" i="1"/>
  <c r="T1167" i="1"/>
  <c r="H1166" i="1"/>
  <c r="B1092" i="1"/>
  <c r="A1168" i="1"/>
  <c r="C1168" i="1"/>
  <c r="G1167" i="1"/>
  <c r="F1167" i="1"/>
  <c r="O1167" i="1"/>
  <c r="P1166" i="1"/>
  <c r="Q1093" i="1"/>
  <c r="R1093" i="1" s="1"/>
  <c r="I1095" i="1"/>
  <c r="J1094" i="1"/>
  <c r="K1094" i="1" s="1"/>
  <c r="L1168" i="1" l="1"/>
  <c r="T1168" i="1"/>
  <c r="M1168" i="1"/>
  <c r="N1168" i="1" s="1"/>
  <c r="E1169" i="1"/>
  <c r="D1168" i="1"/>
  <c r="D1169" i="1" s="1"/>
  <c r="H1167" i="1"/>
  <c r="O1168" i="1"/>
  <c r="P1167" i="1"/>
  <c r="Q1094" i="1"/>
  <c r="R1094" i="1" s="1"/>
  <c r="J1095" i="1"/>
  <c r="K1095" i="1" s="1"/>
  <c r="I1096" i="1"/>
  <c r="B1093" i="1"/>
  <c r="G1168" i="1"/>
  <c r="U1168" i="1"/>
  <c r="A1169" i="1"/>
  <c r="C1169" i="1"/>
  <c r="F1168" i="1"/>
  <c r="M1169" i="1" l="1"/>
  <c r="L1169" i="1"/>
  <c r="E1170" i="1"/>
  <c r="T1169" i="1"/>
  <c r="H1168" i="1"/>
  <c r="B1094" i="1"/>
  <c r="A1170" i="1"/>
  <c r="C1170" i="1"/>
  <c r="D1170" i="1"/>
  <c r="N1169" i="1"/>
  <c r="G1169" i="1"/>
  <c r="U1169" i="1"/>
  <c r="F1169" i="1"/>
  <c r="O1169" i="1"/>
  <c r="P1168" i="1"/>
  <c r="I1097" i="1"/>
  <c r="J1096" i="1"/>
  <c r="K1096" i="1" s="1"/>
  <c r="Q1095" i="1"/>
  <c r="R1095" i="1" s="1"/>
  <c r="M1170" i="1" l="1"/>
  <c r="L1170" i="1"/>
  <c r="T1170" i="1"/>
  <c r="E1171" i="1"/>
  <c r="H1169" i="1"/>
  <c r="Q1096" i="1"/>
  <c r="R1096" i="1" s="1"/>
  <c r="P1169" i="1"/>
  <c r="O1170" i="1"/>
  <c r="I1098" i="1"/>
  <c r="J1097" i="1"/>
  <c r="K1097" i="1" s="1"/>
  <c r="B1095" i="1"/>
  <c r="G1170" i="1"/>
  <c r="U1170" i="1"/>
  <c r="A1171" i="1"/>
  <c r="C1171" i="1"/>
  <c r="F1170" i="1"/>
  <c r="N1170" i="1"/>
  <c r="D1171" i="1"/>
  <c r="L1171" i="1" l="1"/>
  <c r="M1171" i="1"/>
  <c r="E1172" i="1"/>
  <c r="E1173" i="1" s="1"/>
  <c r="T1171" i="1"/>
  <c r="T1172" i="1" s="1"/>
  <c r="H1170" i="1"/>
  <c r="Q1097" i="1"/>
  <c r="R1097" i="1" s="1"/>
  <c r="D1172" i="1"/>
  <c r="G1171" i="1"/>
  <c r="U1171" i="1"/>
  <c r="A1172" i="1"/>
  <c r="C1172" i="1"/>
  <c r="F1171" i="1"/>
  <c r="N1171" i="1"/>
  <c r="J1098" i="1"/>
  <c r="K1098" i="1" s="1"/>
  <c r="I1099" i="1"/>
  <c r="P1170" i="1"/>
  <c r="O1171" i="1"/>
  <c r="B1096" i="1"/>
  <c r="L1172" i="1" l="1"/>
  <c r="M1172" i="1"/>
  <c r="N1172" i="1" s="1"/>
  <c r="H1171" i="1"/>
  <c r="B1097" i="1"/>
  <c r="O1172" i="1"/>
  <c r="P1171" i="1"/>
  <c r="C1173" i="1"/>
  <c r="F1172" i="1"/>
  <c r="D1173" i="1"/>
  <c r="G1172" i="1"/>
  <c r="U1172" i="1"/>
  <c r="A1173" i="1"/>
  <c r="J1099" i="1"/>
  <c r="K1099" i="1" s="1"/>
  <c r="I1100" i="1"/>
  <c r="Q1098" i="1"/>
  <c r="R1098" i="1" s="1"/>
  <c r="L1173" i="1" l="1"/>
  <c r="M1173" i="1"/>
  <c r="N1173" i="1" s="1"/>
  <c r="E1174" i="1"/>
  <c r="T1173" i="1"/>
  <c r="H1172" i="1"/>
  <c r="J1100" i="1"/>
  <c r="K1100" i="1" s="1"/>
  <c r="I1101" i="1"/>
  <c r="Q1099" i="1"/>
  <c r="R1099" i="1" s="1"/>
  <c r="C1174" i="1"/>
  <c r="U1173" i="1"/>
  <c r="D1174" i="1"/>
  <c r="F1173" i="1"/>
  <c r="G1173" i="1"/>
  <c r="A1174" i="1"/>
  <c r="B1098" i="1"/>
  <c r="P1172" i="1"/>
  <c r="O1173" i="1"/>
  <c r="L1174" i="1" l="1"/>
  <c r="M1174" i="1"/>
  <c r="N1174" i="1" s="1"/>
  <c r="T1174" i="1"/>
  <c r="E1175" i="1"/>
  <c r="H1173" i="1"/>
  <c r="B1099" i="1"/>
  <c r="F1174" i="1"/>
  <c r="A1175" i="1"/>
  <c r="C1175" i="1"/>
  <c r="U1174" i="1"/>
  <c r="D1175" i="1"/>
  <c r="G1174" i="1"/>
  <c r="I1102" i="1"/>
  <c r="J1101" i="1"/>
  <c r="K1101" i="1" s="1"/>
  <c r="O1174" i="1"/>
  <c r="P1173" i="1"/>
  <c r="Q1100" i="1"/>
  <c r="R1100" i="1" s="1"/>
  <c r="E1176" i="1" l="1"/>
  <c r="L1175" i="1"/>
  <c r="M1175" i="1"/>
  <c r="T1175" i="1"/>
  <c r="H1174" i="1"/>
  <c r="P1174" i="1"/>
  <c r="O1175" i="1"/>
  <c r="Q1101" i="1"/>
  <c r="R1101" i="1" s="1"/>
  <c r="I1103" i="1"/>
  <c r="J1102" i="1"/>
  <c r="K1102" i="1" s="1"/>
  <c r="U1175" i="1"/>
  <c r="A1176" i="1"/>
  <c r="C1176" i="1"/>
  <c r="F1175" i="1"/>
  <c r="N1175" i="1"/>
  <c r="D1176" i="1"/>
  <c r="G1175" i="1"/>
  <c r="B1100" i="1"/>
  <c r="T1176" i="1" l="1"/>
  <c r="L1176" i="1"/>
  <c r="M1176" i="1"/>
  <c r="N1176" i="1" s="1"/>
  <c r="E1177" i="1"/>
  <c r="H1175" i="1"/>
  <c r="Q1102" i="1"/>
  <c r="R1102" i="1" s="1"/>
  <c r="J1103" i="1"/>
  <c r="K1103" i="1" s="1"/>
  <c r="I1104" i="1"/>
  <c r="B1101" i="1"/>
  <c r="O1176" i="1"/>
  <c r="P1175" i="1"/>
  <c r="U1176" i="1"/>
  <c r="F1176" i="1"/>
  <c r="A1177" i="1"/>
  <c r="C1177" i="1"/>
  <c r="D1177" i="1"/>
  <c r="G1176" i="1"/>
  <c r="L1177" i="1" l="1"/>
  <c r="M1177" i="1"/>
  <c r="E1178" i="1"/>
  <c r="T1177" i="1"/>
  <c r="H1176" i="1"/>
  <c r="D1178" i="1"/>
  <c r="A1178" i="1"/>
  <c r="G1177" i="1"/>
  <c r="C1178" i="1"/>
  <c r="U1177" i="1"/>
  <c r="F1177" i="1"/>
  <c r="N1177" i="1"/>
  <c r="I1105" i="1"/>
  <c r="J1104" i="1"/>
  <c r="K1104" i="1" s="1"/>
  <c r="Q1103" i="1"/>
  <c r="R1103" i="1" s="1"/>
  <c r="B1102" i="1"/>
  <c r="O1177" i="1"/>
  <c r="P1176" i="1"/>
  <c r="L1178" i="1" l="1"/>
  <c r="M1178" i="1"/>
  <c r="T1178" i="1"/>
  <c r="E1179" i="1"/>
  <c r="H1177" i="1"/>
  <c r="B1103" i="1"/>
  <c r="Q1104" i="1"/>
  <c r="R1104" i="1" s="1"/>
  <c r="I1106" i="1"/>
  <c r="J1106" i="1" s="1"/>
  <c r="J1105" i="1"/>
  <c r="K1105" i="1" s="1"/>
  <c r="U1178" i="1"/>
  <c r="F1178" i="1"/>
  <c r="N1178" i="1"/>
  <c r="A1179" i="1"/>
  <c r="C1179" i="1"/>
  <c r="D1179" i="1"/>
  <c r="G1178" i="1"/>
  <c r="O1178" i="1"/>
  <c r="P1177" i="1"/>
  <c r="E1180" i="1" l="1"/>
  <c r="L1179" i="1"/>
  <c r="M1179" i="1"/>
  <c r="N1179" i="1" s="1"/>
  <c r="T1179" i="1"/>
  <c r="H1178" i="1"/>
  <c r="K1106" i="1"/>
  <c r="I1107" i="1"/>
  <c r="Q1105" i="1"/>
  <c r="R1105" i="1" s="1"/>
  <c r="C1180" i="1"/>
  <c r="U1179" i="1"/>
  <c r="D1180" i="1"/>
  <c r="F1179" i="1"/>
  <c r="G1179" i="1"/>
  <c r="A1180" i="1"/>
  <c r="B1104" i="1"/>
  <c r="P1178" i="1"/>
  <c r="O1179" i="1"/>
  <c r="L1180" i="1" l="1"/>
  <c r="M1180" i="1"/>
  <c r="T1180" i="1"/>
  <c r="E1181" i="1"/>
  <c r="H1179" i="1"/>
  <c r="B1105" i="1"/>
  <c r="N1180" i="1"/>
  <c r="U1180" i="1"/>
  <c r="D1181" i="1"/>
  <c r="G1180" i="1"/>
  <c r="F1180" i="1"/>
  <c r="A1181" i="1"/>
  <c r="C1181" i="1"/>
  <c r="O1180" i="1"/>
  <c r="P1179" i="1"/>
  <c r="J1107" i="1"/>
  <c r="K1107" i="1" s="1"/>
  <c r="I1108" i="1"/>
  <c r="Q1106" i="1"/>
  <c r="B1106" i="1" s="1"/>
  <c r="N1106" i="1"/>
  <c r="L1181" i="1" l="1"/>
  <c r="M1181" i="1"/>
  <c r="E1182" i="1"/>
  <c r="T1181" i="1"/>
  <c r="R1106" i="1"/>
  <c r="H1180" i="1"/>
  <c r="U1106" i="1"/>
  <c r="O1181" i="1"/>
  <c r="P1180" i="1"/>
  <c r="J1108" i="1"/>
  <c r="K1108" i="1" s="1"/>
  <c r="I1109" i="1"/>
  <c r="Q1107" i="1"/>
  <c r="R1107" i="1" s="1"/>
  <c r="A1182" i="1"/>
  <c r="C1182" i="1"/>
  <c r="D1182" i="1"/>
  <c r="N1181" i="1"/>
  <c r="G1181" i="1"/>
  <c r="U1181" i="1"/>
  <c r="F1181" i="1"/>
  <c r="T1182" i="1" l="1"/>
  <c r="E1183" i="1"/>
  <c r="L1182" i="1"/>
  <c r="M1182" i="1"/>
  <c r="H1181" i="1"/>
  <c r="Q1108" i="1"/>
  <c r="R1108" i="1" s="1"/>
  <c r="P1181" i="1"/>
  <c r="O1182" i="1"/>
  <c r="D1183" i="1"/>
  <c r="G1182" i="1"/>
  <c r="U1182" i="1"/>
  <c r="A1183" i="1"/>
  <c r="C1183" i="1"/>
  <c r="F1182" i="1"/>
  <c r="N1182" i="1"/>
  <c r="B1107" i="1"/>
  <c r="J1109" i="1"/>
  <c r="K1109" i="1" s="1"/>
  <c r="I1110" i="1"/>
  <c r="L1183" i="1" l="1"/>
  <c r="M1183" i="1"/>
  <c r="E1184" i="1"/>
  <c r="T1183" i="1"/>
  <c r="T1184" i="1" s="1"/>
  <c r="H1182" i="1"/>
  <c r="O1183" i="1"/>
  <c r="P1182" i="1"/>
  <c r="Q1109" i="1"/>
  <c r="R1109" i="1" s="1"/>
  <c r="I1111" i="1"/>
  <c r="J1110" i="1"/>
  <c r="K1110" i="1" s="1"/>
  <c r="A1184" i="1"/>
  <c r="C1184" i="1"/>
  <c r="N1183" i="1"/>
  <c r="D1184" i="1"/>
  <c r="G1183" i="1"/>
  <c r="U1183" i="1"/>
  <c r="F1183" i="1"/>
  <c r="B1108" i="1"/>
  <c r="L1184" i="1" l="1"/>
  <c r="M1184" i="1"/>
  <c r="E1185" i="1"/>
  <c r="B1109" i="1"/>
  <c r="H1183" i="1"/>
  <c r="Q1110" i="1"/>
  <c r="R1110" i="1" s="1"/>
  <c r="J1111" i="1"/>
  <c r="K1111" i="1" s="1"/>
  <c r="I1112" i="1"/>
  <c r="O1184" i="1"/>
  <c r="P1183" i="1"/>
  <c r="F1184" i="1"/>
  <c r="A1185" i="1"/>
  <c r="C1185" i="1"/>
  <c r="N1184" i="1"/>
  <c r="D1185" i="1"/>
  <c r="G1184" i="1"/>
  <c r="U1184" i="1"/>
  <c r="L1185" i="1" l="1"/>
  <c r="M1185" i="1"/>
  <c r="E1186" i="1"/>
  <c r="T1185" i="1"/>
  <c r="T1186" i="1" s="1"/>
  <c r="H1184" i="1"/>
  <c r="O1185" i="1"/>
  <c r="P1184" i="1"/>
  <c r="D1186" i="1"/>
  <c r="G1185" i="1"/>
  <c r="U1185" i="1"/>
  <c r="A1186" i="1"/>
  <c r="C1186" i="1"/>
  <c r="F1185" i="1"/>
  <c r="N1185" i="1"/>
  <c r="J1112" i="1"/>
  <c r="K1112" i="1" s="1"/>
  <c r="I1113" i="1"/>
  <c r="Q1111" i="1"/>
  <c r="R1111" i="1" s="1"/>
  <c r="B1110" i="1"/>
  <c r="L1186" i="1" l="1"/>
  <c r="M1186" i="1"/>
  <c r="E1187" i="1"/>
  <c r="H1185" i="1"/>
  <c r="A1187" i="1"/>
  <c r="C1187" i="1"/>
  <c r="N1186" i="1"/>
  <c r="D1187" i="1"/>
  <c r="G1186" i="1"/>
  <c r="U1186" i="1"/>
  <c r="F1186" i="1"/>
  <c r="Q1112" i="1"/>
  <c r="R1112" i="1" s="1"/>
  <c r="I1114" i="1"/>
  <c r="J1113" i="1"/>
  <c r="K1113" i="1" s="1"/>
  <c r="B1111" i="1"/>
  <c r="P1185" i="1"/>
  <c r="O1186" i="1"/>
  <c r="L1187" i="1" l="1"/>
  <c r="M1187" i="1"/>
  <c r="E1188" i="1"/>
  <c r="E1189" i="1" s="1"/>
  <c r="T1187" i="1"/>
  <c r="T1188" i="1" s="1"/>
  <c r="H1186" i="1"/>
  <c r="O1187" i="1"/>
  <c r="P1186" i="1"/>
  <c r="B1112" i="1"/>
  <c r="Q1113" i="1"/>
  <c r="R1113" i="1" s="1"/>
  <c r="J1114" i="1"/>
  <c r="K1114" i="1" s="1"/>
  <c r="I1115" i="1"/>
  <c r="C1188" i="1"/>
  <c r="N1187" i="1"/>
  <c r="D1188" i="1"/>
  <c r="G1187" i="1"/>
  <c r="U1187" i="1"/>
  <c r="F1187" i="1"/>
  <c r="A1188" i="1"/>
  <c r="L1188" i="1" l="1"/>
  <c r="U1188" i="1" s="1"/>
  <c r="M1188" i="1"/>
  <c r="H1187" i="1"/>
  <c r="B1113" i="1"/>
  <c r="D1189" i="1"/>
  <c r="G1188" i="1"/>
  <c r="A1189" i="1"/>
  <c r="C1189" i="1"/>
  <c r="F1188" i="1"/>
  <c r="N1188" i="1"/>
  <c r="J1115" i="1"/>
  <c r="K1115" i="1" s="1"/>
  <c r="I1116" i="1"/>
  <c r="Q1114" i="1"/>
  <c r="R1114" i="1" s="1"/>
  <c r="O1188" i="1"/>
  <c r="P1187" i="1"/>
  <c r="M1189" i="1" l="1"/>
  <c r="L1189" i="1"/>
  <c r="E1190" i="1"/>
  <c r="T1189" i="1"/>
  <c r="T1190" i="1" s="1"/>
  <c r="H1188" i="1"/>
  <c r="C1190" i="1"/>
  <c r="N1189" i="1"/>
  <c r="U1189" i="1"/>
  <c r="D1190" i="1"/>
  <c r="F1189" i="1"/>
  <c r="G1189" i="1"/>
  <c r="A1190" i="1"/>
  <c r="I1117" i="1"/>
  <c r="J1116" i="1"/>
  <c r="K1116" i="1" s="1"/>
  <c r="Q1115" i="1"/>
  <c r="R1115" i="1" s="1"/>
  <c r="O1189" i="1"/>
  <c r="P1188" i="1"/>
  <c r="B1114" i="1"/>
  <c r="L1190" i="1" l="1"/>
  <c r="M1190" i="1"/>
  <c r="T1191" i="1"/>
  <c r="E1191" i="1"/>
  <c r="E1192" i="1" s="1"/>
  <c r="H1189" i="1"/>
  <c r="N1190" i="1"/>
  <c r="D1191" i="1"/>
  <c r="G1190" i="1"/>
  <c r="U1190" i="1"/>
  <c r="A1191" i="1"/>
  <c r="C1191" i="1"/>
  <c r="F1190" i="1"/>
  <c r="O1190" i="1"/>
  <c r="P1189" i="1"/>
  <c r="B1115" i="1"/>
  <c r="Q1116" i="1"/>
  <c r="R1116" i="1" s="1"/>
  <c r="J1117" i="1"/>
  <c r="K1117" i="1" s="1"/>
  <c r="I1118" i="1"/>
  <c r="L1191" i="1" l="1"/>
  <c r="U1191" i="1" s="1"/>
  <c r="M1191" i="1"/>
  <c r="H1190" i="1"/>
  <c r="B1116" i="1"/>
  <c r="D1192" i="1"/>
  <c r="G1191" i="1"/>
  <c r="A1192" i="1"/>
  <c r="C1192" i="1"/>
  <c r="F1191" i="1"/>
  <c r="N1191" i="1"/>
  <c r="J1118" i="1"/>
  <c r="K1118" i="1" s="1"/>
  <c r="I1119" i="1"/>
  <c r="P1190" i="1"/>
  <c r="O1191" i="1"/>
  <c r="Q1117" i="1"/>
  <c r="R1117" i="1" s="1"/>
  <c r="L1192" i="1" l="1"/>
  <c r="M1192" i="1"/>
  <c r="T1192" i="1"/>
  <c r="E1193" i="1"/>
  <c r="E1194" i="1" s="1"/>
  <c r="H1191" i="1"/>
  <c r="O1192" i="1"/>
  <c r="P1191" i="1"/>
  <c r="J1119" i="1"/>
  <c r="K1119" i="1" s="1"/>
  <c r="I1120" i="1"/>
  <c r="A1193" i="1"/>
  <c r="C1193" i="1"/>
  <c r="D1193" i="1"/>
  <c r="N1192" i="1"/>
  <c r="G1192" i="1"/>
  <c r="U1192" i="1"/>
  <c r="F1192" i="1"/>
  <c r="Q1118" i="1"/>
  <c r="R1118" i="1" s="1"/>
  <c r="B1117" i="1"/>
  <c r="M1193" i="1" l="1"/>
  <c r="L1193" i="1"/>
  <c r="T1193" i="1"/>
  <c r="H1192" i="1"/>
  <c r="B1118" i="1"/>
  <c r="A1194" i="1"/>
  <c r="C1194" i="1"/>
  <c r="F1193" i="1"/>
  <c r="N1193" i="1"/>
  <c r="U1193" i="1"/>
  <c r="D1194" i="1"/>
  <c r="G1193" i="1"/>
  <c r="J1120" i="1"/>
  <c r="K1120" i="1" s="1"/>
  <c r="I1121" i="1"/>
  <c r="Q1119" i="1"/>
  <c r="R1119" i="1" s="1"/>
  <c r="O1193" i="1"/>
  <c r="P1192" i="1"/>
  <c r="M1194" i="1" l="1"/>
  <c r="L1194" i="1"/>
  <c r="T1194" i="1"/>
  <c r="E1195" i="1"/>
  <c r="E1196" i="1" s="1"/>
  <c r="H1193" i="1"/>
  <c r="Q1120" i="1"/>
  <c r="R1120" i="1" s="1"/>
  <c r="U1194" i="1"/>
  <c r="D1195" i="1"/>
  <c r="G1194" i="1"/>
  <c r="F1194" i="1"/>
  <c r="A1195" i="1"/>
  <c r="C1195" i="1"/>
  <c r="N1194" i="1"/>
  <c r="J1121" i="1"/>
  <c r="K1121" i="1" s="1"/>
  <c r="I1122" i="1"/>
  <c r="O1194" i="1"/>
  <c r="P1193" i="1"/>
  <c r="B1119" i="1"/>
  <c r="T1195" i="1" l="1"/>
  <c r="L1195" i="1"/>
  <c r="M1195" i="1"/>
  <c r="H1194" i="1"/>
  <c r="I1123" i="1"/>
  <c r="J1122" i="1"/>
  <c r="K1122" i="1" s="1"/>
  <c r="P1194" i="1"/>
  <c r="O1195" i="1"/>
  <c r="B1120" i="1"/>
  <c r="U1195" i="1"/>
  <c r="F1195" i="1"/>
  <c r="A1196" i="1"/>
  <c r="C1196" i="1"/>
  <c r="N1195" i="1"/>
  <c r="D1196" i="1"/>
  <c r="G1195" i="1"/>
  <c r="Q1121" i="1"/>
  <c r="R1121" i="1" s="1"/>
  <c r="L1196" i="1" l="1"/>
  <c r="M1196" i="1"/>
  <c r="T1196" i="1"/>
  <c r="T1197" i="1" s="1"/>
  <c r="E1197" i="1"/>
  <c r="E1198" i="1" s="1"/>
  <c r="H1195" i="1"/>
  <c r="B1121" i="1"/>
  <c r="D1197" i="1"/>
  <c r="G1196" i="1"/>
  <c r="U1196" i="1"/>
  <c r="A1197" i="1"/>
  <c r="C1197" i="1"/>
  <c r="F1196" i="1"/>
  <c r="N1196" i="1"/>
  <c r="Q1122" i="1"/>
  <c r="R1122" i="1" s="1"/>
  <c r="I1124" i="1"/>
  <c r="J1123" i="1"/>
  <c r="K1123" i="1" s="1"/>
  <c r="O1196" i="1"/>
  <c r="P1195" i="1"/>
  <c r="L1197" i="1" l="1"/>
  <c r="M1197" i="1"/>
  <c r="H1196" i="1"/>
  <c r="B1122" i="1"/>
  <c r="Q1123" i="1"/>
  <c r="R1123" i="1" s="1"/>
  <c r="D1198" i="1"/>
  <c r="G1197" i="1"/>
  <c r="U1197" i="1"/>
  <c r="A1198" i="1"/>
  <c r="C1198" i="1"/>
  <c r="F1197" i="1"/>
  <c r="N1197" i="1"/>
  <c r="J1124" i="1"/>
  <c r="K1124" i="1" s="1"/>
  <c r="I1125" i="1"/>
  <c r="P1196" i="1"/>
  <c r="O1197" i="1"/>
  <c r="L1198" i="1" l="1"/>
  <c r="M1198" i="1"/>
  <c r="E1199" i="1"/>
  <c r="T1198" i="1"/>
  <c r="H1197" i="1"/>
  <c r="G1198" i="1"/>
  <c r="F1198" i="1"/>
  <c r="A1199" i="1"/>
  <c r="C1199" i="1"/>
  <c r="P1197" i="1"/>
  <c r="O1198" i="1"/>
  <c r="J1125" i="1"/>
  <c r="K1125" i="1" s="1"/>
  <c r="Q1125" i="1" s="1"/>
  <c r="I1126" i="1"/>
  <c r="Q1124" i="1"/>
  <c r="R1124" i="1" s="1"/>
  <c r="B1123" i="1"/>
  <c r="L1199" i="1" l="1"/>
  <c r="T1199" i="1"/>
  <c r="T1200" i="1" s="1"/>
  <c r="M1199" i="1"/>
  <c r="E1200" i="1"/>
  <c r="E1201" i="1" s="1"/>
  <c r="H1198" i="1"/>
  <c r="N1199" i="1"/>
  <c r="G1199" i="1"/>
  <c r="U1199" i="1"/>
  <c r="A1200" i="1"/>
  <c r="C1200" i="1"/>
  <c r="F1199" i="1"/>
  <c r="B1125" i="1"/>
  <c r="R1125" i="1"/>
  <c r="O1199" i="1"/>
  <c r="P1198" i="1"/>
  <c r="I1127" i="1"/>
  <c r="J1126" i="1"/>
  <c r="K1126" i="1" s="1"/>
  <c r="Q1126" i="1" s="1"/>
  <c r="D1199" i="1"/>
  <c r="D1200" i="1" s="1"/>
  <c r="B1124" i="1"/>
  <c r="L1200" i="1" l="1"/>
  <c r="U1200" i="1" s="1"/>
  <c r="M1200" i="1"/>
  <c r="N1200" i="1" s="1"/>
  <c r="H1199" i="1"/>
  <c r="B1126" i="1"/>
  <c r="R1126" i="1"/>
  <c r="D1201" i="1"/>
  <c r="G1200" i="1"/>
  <c r="A1201" i="1"/>
  <c r="C1201" i="1"/>
  <c r="F1200" i="1"/>
  <c r="I1128" i="1"/>
  <c r="J1127" i="1"/>
  <c r="K1127" i="1" s="1"/>
  <c r="P1199" i="1"/>
  <c r="O1200" i="1"/>
  <c r="L1201" i="1" l="1"/>
  <c r="M1201" i="1"/>
  <c r="N1201" i="1" s="1"/>
  <c r="T1201" i="1"/>
  <c r="E1202" i="1"/>
  <c r="D1202" i="1"/>
  <c r="G1201" i="1"/>
  <c r="U1201" i="1"/>
  <c r="A1202" i="1"/>
  <c r="C1202" i="1"/>
  <c r="F1201" i="1"/>
  <c r="Q1127" i="1"/>
  <c r="R1127" i="1" s="1"/>
  <c r="I1129" i="1"/>
  <c r="J1128" i="1"/>
  <c r="K1128" i="1" s="1"/>
  <c r="O1201" i="1"/>
  <c r="P1200" i="1"/>
  <c r="H1200" i="1"/>
  <c r="M1202" i="1" l="1"/>
  <c r="L1202" i="1"/>
  <c r="T1202" i="1"/>
  <c r="T1203" i="1" s="1"/>
  <c r="E1203" i="1"/>
  <c r="E1204" i="1" s="1"/>
  <c r="H1201" i="1"/>
  <c r="B1127" i="1"/>
  <c r="Q1128" i="1"/>
  <c r="R1128" i="1" s="1"/>
  <c r="F1202" i="1"/>
  <c r="N1202" i="1"/>
  <c r="A1203" i="1"/>
  <c r="C1203" i="1"/>
  <c r="D1203" i="1"/>
  <c r="G1202" i="1"/>
  <c r="U1202" i="1"/>
  <c r="I1130" i="1"/>
  <c r="J1129" i="1"/>
  <c r="K1129" i="1" s="1"/>
  <c r="P1201" i="1"/>
  <c r="O1202" i="1"/>
  <c r="L1203" i="1" l="1"/>
  <c r="M1203" i="1"/>
  <c r="N1203" i="1" s="1"/>
  <c r="H1202" i="1"/>
  <c r="O1203" i="1"/>
  <c r="P1202" i="1"/>
  <c r="Q1129" i="1"/>
  <c r="R1129" i="1" s="1"/>
  <c r="A1204" i="1"/>
  <c r="T1204" i="1" s="1"/>
  <c r="C1204" i="1"/>
  <c r="U1203" i="1"/>
  <c r="D1204" i="1"/>
  <c r="F1203" i="1"/>
  <c r="G1203" i="1"/>
  <c r="I1131" i="1"/>
  <c r="J1130" i="1"/>
  <c r="K1130" i="1" s="1"/>
  <c r="B1128" i="1"/>
  <c r="L1204" i="1" l="1"/>
  <c r="M1204" i="1"/>
  <c r="E1205" i="1"/>
  <c r="E1206" i="1" s="1"/>
  <c r="H1203" i="1"/>
  <c r="U1204" i="1"/>
  <c r="D1205" i="1"/>
  <c r="F1204" i="1"/>
  <c r="G1204" i="1"/>
  <c r="A1205" i="1"/>
  <c r="C1205" i="1"/>
  <c r="N1204" i="1"/>
  <c r="B1129" i="1"/>
  <c r="Q1130" i="1"/>
  <c r="R1130" i="1" s="1"/>
  <c r="I1132" i="1"/>
  <c r="J1131" i="1"/>
  <c r="K1131" i="1" s="1"/>
  <c r="O1204" i="1"/>
  <c r="P1203" i="1"/>
  <c r="L1205" i="1" l="1"/>
  <c r="U1205" i="1" s="1"/>
  <c r="M1205" i="1"/>
  <c r="N1205" i="1" s="1"/>
  <c r="T1205" i="1"/>
  <c r="H1204" i="1"/>
  <c r="B1130" i="1"/>
  <c r="D1206" i="1"/>
  <c r="G1205" i="1"/>
  <c r="F1205" i="1"/>
  <c r="A1206" i="1"/>
  <c r="C1206" i="1"/>
  <c r="I1133" i="1"/>
  <c r="J1132" i="1"/>
  <c r="K1132" i="1" s="1"/>
  <c r="O1205" i="1"/>
  <c r="P1204" i="1"/>
  <c r="Q1131" i="1"/>
  <c r="R1131" i="1" s="1"/>
  <c r="L1206" i="1" l="1"/>
  <c r="M1206" i="1"/>
  <c r="T1206" i="1"/>
  <c r="E1207" i="1"/>
  <c r="H1205" i="1"/>
  <c r="N1206" i="1"/>
  <c r="C1207" i="1"/>
  <c r="F1206" i="1"/>
  <c r="D1207" i="1"/>
  <c r="G1206" i="1"/>
  <c r="U1206" i="1"/>
  <c r="A1207" i="1"/>
  <c r="O1206" i="1"/>
  <c r="P1205" i="1"/>
  <c r="Q1132" i="1"/>
  <c r="R1132" i="1" s="1"/>
  <c r="B1131" i="1"/>
  <c r="I1134" i="1"/>
  <c r="J1133" i="1"/>
  <c r="K1133" i="1" s="1"/>
  <c r="M1207" i="1" l="1"/>
  <c r="L1207" i="1"/>
  <c r="E1208" i="1"/>
  <c r="T1207" i="1"/>
  <c r="T1208" i="1" s="1"/>
  <c r="H1206" i="1"/>
  <c r="Q1133" i="1"/>
  <c r="R1133" i="1" s="1"/>
  <c r="U1207" i="1"/>
  <c r="D1208" i="1"/>
  <c r="G1207" i="1"/>
  <c r="F1207" i="1"/>
  <c r="A1208" i="1"/>
  <c r="C1208" i="1"/>
  <c r="N1207" i="1"/>
  <c r="B1132" i="1"/>
  <c r="P1206" i="1"/>
  <c r="O1207" i="1"/>
  <c r="J1134" i="1"/>
  <c r="K1134" i="1" s="1"/>
  <c r="I1135" i="1"/>
  <c r="L1208" i="1" l="1"/>
  <c r="M1208" i="1"/>
  <c r="E1209" i="1"/>
  <c r="E1210" i="1" s="1"/>
  <c r="H1207" i="1"/>
  <c r="P1207" i="1"/>
  <c r="O1208" i="1"/>
  <c r="D1209" i="1"/>
  <c r="G1208" i="1"/>
  <c r="A1209" i="1"/>
  <c r="U1208" i="1"/>
  <c r="C1209" i="1"/>
  <c r="F1208" i="1"/>
  <c r="N1208" i="1"/>
  <c r="J1135" i="1"/>
  <c r="K1135" i="1" s="1"/>
  <c r="Q1135" i="1" s="1"/>
  <c r="I1136" i="1"/>
  <c r="B1133" i="1"/>
  <c r="Q1134" i="1"/>
  <c r="R1134" i="1" s="1"/>
  <c r="M1209" i="1" l="1"/>
  <c r="L1209" i="1"/>
  <c r="T1209" i="1"/>
  <c r="H1208" i="1"/>
  <c r="B1135" i="1"/>
  <c r="R1135" i="1"/>
  <c r="U1209" i="1"/>
  <c r="A1210" i="1"/>
  <c r="C1210" i="1"/>
  <c r="F1209" i="1"/>
  <c r="N1209" i="1"/>
  <c r="D1210" i="1"/>
  <c r="G1209" i="1"/>
  <c r="O1209" i="1"/>
  <c r="P1208" i="1"/>
  <c r="J1136" i="1"/>
  <c r="K1136" i="1" s="1"/>
  <c r="Q1136" i="1" s="1"/>
  <c r="I1137" i="1"/>
  <c r="J1137" i="1" s="1"/>
  <c r="B1134" i="1"/>
  <c r="T1210" i="1" l="1"/>
  <c r="L1210" i="1"/>
  <c r="M1210" i="1"/>
  <c r="N1210" i="1" s="1"/>
  <c r="E1211" i="1"/>
  <c r="E1212" i="1" s="1"/>
  <c r="H1209" i="1"/>
  <c r="K1137" i="1"/>
  <c r="I1138" i="1"/>
  <c r="F1210" i="1"/>
  <c r="A1211" i="1"/>
  <c r="C1211" i="1"/>
  <c r="D1211" i="1"/>
  <c r="G1210" i="1"/>
  <c r="U1210" i="1"/>
  <c r="B1136" i="1"/>
  <c r="R1136" i="1"/>
  <c r="P1209" i="1"/>
  <c r="O1210" i="1"/>
  <c r="L1211" i="1" l="1"/>
  <c r="M1211" i="1"/>
  <c r="N1211" i="1" s="1"/>
  <c r="T1211" i="1"/>
  <c r="H1210" i="1"/>
  <c r="D1212" i="1"/>
  <c r="G1211" i="1"/>
  <c r="U1211" i="1"/>
  <c r="F1211" i="1"/>
  <c r="A1212" i="1"/>
  <c r="C1212" i="1"/>
  <c r="J1138" i="1"/>
  <c r="K1138" i="1" s="1"/>
  <c r="I1139" i="1"/>
  <c r="Q1137" i="1"/>
  <c r="B1137" i="1" s="1"/>
  <c r="N1137" i="1"/>
  <c r="P1210" i="1"/>
  <c r="O1211" i="1"/>
  <c r="T1212" i="1" l="1"/>
  <c r="L1212" i="1"/>
  <c r="M1212" i="1"/>
  <c r="E1213" i="1"/>
  <c r="E1214" i="1" s="1"/>
  <c r="H1211" i="1"/>
  <c r="R1137" i="1"/>
  <c r="U1137" i="1"/>
  <c r="G1212" i="1"/>
  <c r="A1213" i="1"/>
  <c r="U1212" i="1"/>
  <c r="C1213" i="1"/>
  <c r="F1212" i="1"/>
  <c r="N1212" i="1"/>
  <c r="D1213" i="1"/>
  <c r="J1139" i="1"/>
  <c r="K1139" i="1" s="1"/>
  <c r="I1140" i="1"/>
  <c r="Q1138" i="1"/>
  <c r="R1138" i="1" s="1"/>
  <c r="O1212" i="1"/>
  <c r="P1211" i="1"/>
  <c r="L1213" i="1" l="1"/>
  <c r="M1213" i="1"/>
  <c r="T1213" i="1"/>
  <c r="H1212" i="1"/>
  <c r="B1138" i="1"/>
  <c r="J1140" i="1"/>
  <c r="K1140" i="1" s="1"/>
  <c r="I1141" i="1"/>
  <c r="Q1139" i="1"/>
  <c r="R1139" i="1" s="1"/>
  <c r="D1214" i="1"/>
  <c r="N1213" i="1"/>
  <c r="G1213" i="1"/>
  <c r="U1213" i="1"/>
  <c r="F1213" i="1"/>
  <c r="A1214" i="1"/>
  <c r="C1214" i="1"/>
  <c r="O1213" i="1"/>
  <c r="P1212" i="1"/>
  <c r="L1214" i="1" l="1"/>
  <c r="M1214" i="1"/>
  <c r="T1214" i="1"/>
  <c r="E1215" i="1"/>
  <c r="E1216" i="1" s="1"/>
  <c r="H1213" i="1"/>
  <c r="C1215" i="1"/>
  <c r="N1214" i="1"/>
  <c r="D1215" i="1"/>
  <c r="G1214" i="1"/>
  <c r="U1214" i="1"/>
  <c r="F1214" i="1"/>
  <c r="A1215" i="1"/>
  <c r="B1139" i="1"/>
  <c r="I1142" i="1"/>
  <c r="J1141" i="1"/>
  <c r="K1141" i="1" s="1"/>
  <c r="O1214" i="1"/>
  <c r="P1213" i="1"/>
  <c r="Q1140" i="1"/>
  <c r="R1140" i="1" s="1"/>
  <c r="L1215" i="1" l="1"/>
  <c r="M1215" i="1"/>
  <c r="N1215" i="1" s="1"/>
  <c r="T1215" i="1"/>
  <c r="H1214" i="1"/>
  <c r="B1140" i="1"/>
  <c r="I1143" i="1"/>
  <c r="J1142" i="1"/>
  <c r="K1142" i="1" s="1"/>
  <c r="Q1141" i="1"/>
  <c r="R1141" i="1" s="1"/>
  <c r="P1214" i="1"/>
  <c r="O1215" i="1"/>
  <c r="G1215" i="1"/>
  <c r="U1215" i="1"/>
  <c r="A1216" i="1"/>
  <c r="C1216" i="1"/>
  <c r="F1215" i="1"/>
  <c r="D1216" i="1"/>
  <c r="L1216" i="1" l="1"/>
  <c r="M1216" i="1"/>
  <c r="T1216" i="1"/>
  <c r="E1217" i="1"/>
  <c r="H1215" i="1"/>
  <c r="B1141" i="1"/>
  <c r="U1216" i="1"/>
  <c r="D1217" i="1"/>
  <c r="G1216" i="1"/>
  <c r="F1216" i="1"/>
  <c r="A1217" i="1"/>
  <c r="C1217" i="1"/>
  <c r="N1216" i="1"/>
  <c r="P1215" i="1"/>
  <c r="O1216" i="1"/>
  <c r="Q1142" i="1"/>
  <c r="R1142" i="1" s="1"/>
  <c r="J1143" i="1"/>
  <c r="K1143" i="1" s="1"/>
  <c r="I1144" i="1"/>
  <c r="E1218" i="1" l="1"/>
  <c r="L1217" i="1"/>
  <c r="U1217" i="1" s="1"/>
  <c r="M1217" i="1"/>
  <c r="N1217" i="1" s="1"/>
  <c r="T1217" i="1"/>
  <c r="H1216" i="1"/>
  <c r="O1217" i="1"/>
  <c r="P1216" i="1"/>
  <c r="G1217" i="1"/>
  <c r="F1217" i="1"/>
  <c r="A1218" i="1"/>
  <c r="C1218" i="1"/>
  <c r="D1218" i="1"/>
  <c r="I1145" i="1"/>
  <c r="J1144" i="1"/>
  <c r="K1144" i="1" s="1"/>
  <c r="B1142" i="1"/>
  <c r="Q1143" i="1"/>
  <c r="R1143" i="1" s="1"/>
  <c r="L1218" i="1" l="1"/>
  <c r="M1218" i="1"/>
  <c r="N1218" i="1" s="1"/>
  <c r="T1218" i="1"/>
  <c r="E1219" i="1"/>
  <c r="H1217" i="1"/>
  <c r="F1218" i="1"/>
  <c r="A1219" i="1"/>
  <c r="C1219" i="1"/>
  <c r="D1219" i="1"/>
  <c r="G1218" i="1"/>
  <c r="U1218" i="1"/>
  <c r="Q1144" i="1"/>
  <c r="R1144" i="1" s="1"/>
  <c r="J1145" i="1"/>
  <c r="K1145" i="1" s="1"/>
  <c r="I1146" i="1"/>
  <c r="B1143" i="1"/>
  <c r="P1217" i="1"/>
  <c r="O1218" i="1"/>
  <c r="E1220" i="1" l="1"/>
  <c r="T1219" i="1"/>
  <c r="L1219" i="1"/>
  <c r="M1219" i="1"/>
  <c r="N1219" i="1" s="1"/>
  <c r="H1218" i="1"/>
  <c r="B1144" i="1"/>
  <c r="J1146" i="1"/>
  <c r="K1146" i="1" s="1"/>
  <c r="I1147" i="1"/>
  <c r="Q1145" i="1"/>
  <c r="R1145" i="1" s="1"/>
  <c r="C1220" i="1"/>
  <c r="D1220" i="1"/>
  <c r="G1219" i="1"/>
  <c r="U1219" i="1"/>
  <c r="F1219" i="1"/>
  <c r="A1220" i="1"/>
  <c r="P1218" i="1"/>
  <c r="O1219" i="1"/>
  <c r="L1220" i="1" l="1"/>
  <c r="M1220" i="1"/>
  <c r="N1220" i="1" s="1"/>
  <c r="T1220" i="1"/>
  <c r="E1221" i="1"/>
  <c r="H1219" i="1"/>
  <c r="F1220" i="1"/>
  <c r="A1221" i="1"/>
  <c r="C1221" i="1"/>
  <c r="D1221" i="1"/>
  <c r="G1220" i="1"/>
  <c r="U1220" i="1"/>
  <c r="B1145" i="1"/>
  <c r="P1219" i="1"/>
  <c r="O1220" i="1"/>
  <c r="I1148" i="1"/>
  <c r="J1147" i="1"/>
  <c r="K1147" i="1" s="1"/>
  <c r="Q1146" i="1"/>
  <c r="R1146" i="1" s="1"/>
  <c r="E1222" i="1" l="1"/>
  <c r="L1221" i="1"/>
  <c r="U1221" i="1" s="1"/>
  <c r="M1221" i="1"/>
  <c r="T1221" i="1"/>
  <c r="T1222" i="1" s="1"/>
  <c r="H1220" i="1"/>
  <c r="P1220" i="1"/>
  <c r="O1221" i="1"/>
  <c r="B1146" i="1"/>
  <c r="A1222" i="1"/>
  <c r="C1222" i="1"/>
  <c r="F1221" i="1"/>
  <c r="N1221" i="1"/>
  <c r="D1222" i="1"/>
  <c r="G1221" i="1"/>
  <c r="J1148" i="1"/>
  <c r="K1148" i="1" s="1"/>
  <c r="I1149" i="1"/>
  <c r="Q1147" i="1"/>
  <c r="R1147" i="1" s="1"/>
  <c r="L1222" i="1" l="1"/>
  <c r="U1222" i="1" s="1"/>
  <c r="M1222" i="1"/>
  <c r="N1222" i="1" s="1"/>
  <c r="E1223" i="1"/>
  <c r="H1221" i="1"/>
  <c r="B1147" i="1"/>
  <c r="I1150" i="1"/>
  <c r="J1149" i="1"/>
  <c r="K1149" i="1" s="1"/>
  <c r="D1223" i="1"/>
  <c r="F1222" i="1"/>
  <c r="G1222" i="1"/>
  <c r="A1223" i="1"/>
  <c r="C1223" i="1"/>
  <c r="Q1148" i="1"/>
  <c r="R1148" i="1" s="1"/>
  <c r="P1221" i="1"/>
  <c r="O1222" i="1"/>
  <c r="L1223" i="1" l="1"/>
  <c r="M1223" i="1"/>
  <c r="E1224" i="1"/>
  <c r="T1223" i="1"/>
  <c r="T1224" i="1" s="1"/>
  <c r="H1222" i="1"/>
  <c r="B1148" i="1"/>
  <c r="O1223" i="1"/>
  <c r="P1222" i="1"/>
  <c r="Q1149" i="1"/>
  <c r="R1149" i="1" s="1"/>
  <c r="U1223" i="1"/>
  <c r="A1224" i="1"/>
  <c r="C1224" i="1"/>
  <c r="F1223" i="1"/>
  <c r="N1223" i="1"/>
  <c r="D1224" i="1"/>
  <c r="G1223" i="1"/>
  <c r="I1151" i="1"/>
  <c r="J1150" i="1"/>
  <c r="K1150" i="1" s="1"/>
  <c r="L1224" i="1" l="1"/>
  <c r="M1224" i="1"/>
  <c r="N1224" i="1" s="1"/>
  <c r="E1225" i="1"/>
  <c r="H1223" i="1"/>
  <c r="B1149" i="1"/>
  <c r="O1224" i="1"/>
  <c r="P1223" i="1"/>
  <c r="Q1150" i="1"/>
  <c r="R1150" i="1" s="1"/>
  <c r="I1152" i="1"/>
  <c r="J1151" i="1"/>
  <c r="K1151" i="1" s="1"/>
  <c r="G1224" i="1"/>
  <c r="U1224" i="1"/>
  <c r="A1225" i="1"/>
  <c r="C1225" i="1"/>
  <c r="F1224" i="1"/>
  <c r="D1225" i="1"/>
  <c r="E1226" i="1" l="1"/>
  <c r="L1225" i="1"/>
  <c r="M1225" i="1"/>
  <c r="N1225" i="1" s="1"/>
  <c r="T1225" i="1"/>
  <c r="H1224" i="1"/>
  <c r="I1153" i="1"/>
  <c r="J1152" i="1"/>
  <c r="K1152" i="1" s="1"/>
  <c r="B1150" i="1"/>
  <c r="D1226" i="1"/>
  <c r="G1225" i="1"/>
  <c r="U1225" i="1"/>
  <c r="F1225" i="1"/>
  <c r="A1226" i="1"/>
  <c r="C1226" i="1"/>
  <c r="P1224" i="1"/>
  <c r="O1225" i="1"/>
  <c r="Q1151" i="1"/>
  <c r="R1151" i="1" s="1"/>
  <c r="T1226" i="1" l="1"/>
  <c r="L1226" i="1"/>
  <c r="M1226" i="1"/>
  <c r="E1227" i="1"/>
  <c r="H1225" i="1"/>
  <c r="O1226" i="1"/>
  <c r="P1225" i="1"/>
  <c r="U1226" i="1"/>
  <c r="D1227" i="1"/>
  <c r="G1226" i="1"/>
  <c r="F1226" i="1"/>
  <c r="A1227" i="1"/>
  <c r="C1227" i="1"/>
  <c r="N1226" i="1"/>
  <c r="B1151" i="1"/>
  <c r="Q1152" i="1"/>
  <c r="R1152" i="1" s="1"/>
  <c r="J1153" i="1"/>
  <c r="K1153" i="1" s="1"/>
  <c r="Q1153" i="1" s="1"/>
  <c r="I1154" i="1"/>
  <c r="E1228" i="1" l="1"/>
  <c r="L1227" i="1"/>
  <c r="M1227" i="1"/>
  <c r="T1227" i="1"/>
  <c r="H1226" i="1"/>
  <c r="N1227" i="1"/>
  <c r="U1227" i="1"/>
  <c r="D1228" i="1"/>
  <c r="F1227" i="1"/>
  <c r="G1227" i="1"/>
  <c r="A1228" i="1"/>
  <c r="C1228" i="1"/>
  <c r="J1154" i="1"/>
  <c r="K1154" i="1" s="1"/>
  <c r="I1155" i="1"/>
  <c r="B1152" i="1"/>
  <c r="B1153" i="1"/>
  <c r="R1153" i="1"/>
  <c r="O1227" i="1"/>
  <c r="P1226" i="1"/>
  <c r="L1228" i="1" l="1"/>
  <c r="M1228" i="1"/>
  <c r="E1229" i="1"/>
  <c r="T1228" i="1"/>
  <c r="H1227" i="1"/>
  <c r="C1229" i="1"/>
  <c r="G1228" i="1"/>
  <c r="A1229" i="1"/>
  <c r="F1228" i="1"/>
  <c r="J1155" i="1"/>
  <c r="K1155" i="1" s="1"/>
  <c r="I1156" i="1"/>
  <c r="Q1154" i="1"/>
  <c r="R1154" i="1" s="1"/>
  <c r="O1228" i="1"/>
  <c r="P1227" i="1"/>
  <c r="T1229" i="1" l="1"/>
  <c r="L1229" i="1"/>
  <c r="U1229" i="1" s="1"/>
  <c r="M1229" i="1"/>
  <c r="E1230" i="1"/>
  <c r="E1231" i="1" s="1"/>
  <c r="H1228" i="1"/>
  <c r="G1229" i="1"/>
  <c r="N1229" i="1"/>
  <c r="C1230" i="1"/>
  <c r="A1230" i="1"/>
  <c r="F1229" i="1"/>
  <c r="B1154" i="1"/>
  <c r="J1156" i="1"/>
  <c r="K1156" i="1" s="1"/>
  <c r="Q1156" i="1" s="1"/>
  <c r="I1157" i="1"/>
  <c r="Q1155" i="1"/>
  <c r="R1155" i="1" s="1"/>
  <c r="D1229" i="1"/>
  <c r="D1230" i="1" s="1"/>
  <c r="O1229" i="1"/>
  <c r="P1228" i="1"/>
  <c r="L1230" i="1" l="1"/>
  <c r="M1230" i="1"/>
  <c r="T1230" i="1"/>
  <c r="T1231" i="1" s="1"/>
  <c r="B1155" i="1"/>
  <c r="U1230" i="1"/>
  <c r="C1231" i="1"/>
  <c r="D1231" i="1"/>
  <c r="G1230" i="1"/>
  <c r="F1230" i="1"/>
  <c r="A1231" i="1"/>
  <c r="N1230" i="1"/>
  <c r="I1158" i="1"/>
  <c r="J1157" i="1"/>
  <c r="K1157" i="1" s="1"/>
  <c r="B1156" i="1"/>
  <c r="R1156" i="1"/>
  <c r="O1230" i="1"/>
  <c r="P1229" i="1"/>
  <c r="H1229" i="1"/>
  <c r="M1231" i="1" l="1"/>
  <c r="L1231" i="1"/>
  <c r="E1232" i="1"/>
  <c r="H1230" i="1"/>
  <c r="O1231" i="1"/>
  <c r="P1230" i="1"/>
  <c r="F1231" i="1"/>
  <c r="D1232" i="1"/>
  <c r="C1232" i="1"/>
  <c r="N1231" i="1"/>
  <c r="G1231" i="1"/>
  <c r="U1231" i="1"/>
  <c r="A1232" i="1"/>
  <c r="Q1157" i="1"/>
  <c r="R1157" i="1" s="1"/>
  <c r="J1158" i="1"/>
  <c r="K1158" i="1" s="1"/>
  <c r="I1159" i="1"/>
  <c r="E1233" i="1" l="1"/>
  <c r="L1232" i="1"/>
  <c r="U1232" i="1" s="1"/>
  <c r="M1232" i="1"/>
  <c r="N1232" i="1" s="1"/>
  <c r="T1232" i="1"/>
  <c r="T1233" i="1" s="1"/>
  <c r="H1231" i="1"/>
  <c r="B1157" i="1"/>
  <c r="J1159" i="1"/>
  <c r="K1159" i="1" s="1"/>
  <c r="I1160" i="1"/>
  <c r="A1233" i="1"/>
  <c r="C1233" i="1"/>
  <c r="D1233" i="1"/>
  <c r="G1232" i="1"/>
  <c r="F1232" i="1"/>
  <c r="Q1158" i="1"/>
  <c r="R1158" i="1" s="1"/>
  <c r="O1232" i="1"/>
  <c r="P1231" i="1"/>
  <c r="M1233" i="1" l="1"/>
  <c r="L1233" i="1"/>
  <c r="E1234" i="1"/>
  <c r="J1160" i="1"/>
  <c r="K1160" i="1" s="1"/>
  <c r="I1161" i="1"/>
  <c r="Q1159" i="1"/>
  <c r="R1159" i="1" s="1"/>
  <c r="B1158" i="1"/>
  <c r="A1234" i="1"/>
  <c r="G1233" i="1"/>
  <c r="U1233" i="1"/>
  <c r="F1233" i="1"/>
  <c r="C1234" i="1"/>
  <c r="N1233" i="1"/>
  <c r="D1234" i="1"/>
  <c r="H1232" i="1"/>
  <c r="O1233" i="1"/>
  <c r="P1232" i="1"/>
  <c r="E1235" i="1" l="1"/>
  <c r="M1234" i="1"/>
  <c r="L1234" i="1"/>
  <c r="T1234" i="1"/>
  <c r="T1235" i="1" s="1"/>
  <c r="H1233" i="1"/>
  <c r="B1159" i="1"/>
  <c r="N1234" i="1"/>
  <c r="G1234" i="1"/>
  <c r="F1234" i="1"/>
  <c r="A1235" i="1"/>
  <c r="C1235" i="1"/>
  <c r="D1235" i="1"/>
  <c r="U1234" i="1"/>
  <c r="P1233" i="1"/>
  <c r="O1234" i="1"/>
  <c r="J1161" i="1"/>
  <c r="K1161" i="1" s="1"/>
  <c r="I1162" i="1"/>
  <c r="Q1160" i="1"/>
  <c r="R1160" i="1" s="1"/>
  <c r="L1235" i="1" l="1"/>
  <c r="M1235" i="1"/>
  <c r="E1236" i="1"/>
  <c r="H1234" i="1"/>
  <c r="O1235" i="1"/>
  <c r="P1234" i="1"/>
  <c r="B1160" i="1"/>
  <c r="J1162" i="1"/>
  <c r="K1162" i="1" s="1"/>
  <c r="I1163" i="1"/>
  <c r="Q1161" i="1"/>
  <c r="R1161" i="1" s="1"/>
  <c r="U1235" i="1"/>
  <c r="C1236" i="1"/>
  <c r="F1235" i="1"/>
  <c r="A1236" i="1"/>
  <c r="N1235" i="1"/>
  <c r="D1236" i="1"/>
  <c r="G1235" i="1"/>
  <c r="L1236" i="1" l="1"/>
  <c r="M1236" i="1"/>
  <c r="E1237" i="1"/>
  <c r="T1236" i="1"/>
  <c r="H1235" i="1"/>
  <c r="Q1162" i="1"/>
  <c r="R1162" i="1" s="1"/>
  <c r="A1237" i="1"/>
  <c r="D1237" i="1"/>
  <c r="G1236" i="1"/>
  <c r="U1236" i="1"/>
  <c r="F1236" i="1"/>
  <c r="C1237" i="1"/>
  <c r="N1236" i="1"/>
  <c r="B1161" i="1"/>
  <c r="O1236" i="1"/>
  <c r="P1235" i="1"/>
  <c r="I1164" i="1"/>
  <c r="J1163" i="1"/>
  <c r="K1163" i="1" s="1"/>
  <c r="L1237" i="1" l="1"/>
  <c r="M1237" i="1"/>
  <c r="T1237" i="1"/>
  <c r="E1238" i="1"/>
  <c r="E1239" i="1" s="1"/>
  <c r="H1236" i="1"/>
  <c r="N1237" i="1"/>
  <c r="G1237" i="1"/>
  <c r="D1238" i="1"/>
  <c r="U1237" i="1"/>
  <c r="F1237" i="1"/>
  <c r="A1238" i="1"/>
  <c r="C1238" i="1"/>
  <c r="J1164" i="1"/>
  <c r="K1164" i="1" s="1"/>
  <c r="I1165" i="1"/>
  <c r="B1162" i="1"/>
  <c r="Q1163" i="1"/>
  <c r="R1163" i="1" s="1"/>
  <c r="O1237" i="1"/>
  <c r="P1236" i="1"/>
  <c r="T1238" i="1" l="1"/>
  <c r="L1238" i="1"/>
  <c r="M1238" i="1"/>
  <c r="H1237" i="1"/>
  <c r="J1165" i="1"/>
  <c r="K1165" i="1" s="1"/>
  <c r="I1166" i="1"/>
  <c r="Q1164" i="1"/>
  <c r="R1164" i="1" s="1"/>
  <c r="B1163" i="1"/>
  <c r="O1238" i="1"/>
  <c r="P1237" i="1"/>
  <c r="U1238" i="1"/>
  <c r="A1239" i="1"/>
  <c r="C1239" i="1"/>
  <c r="N1238" i="1"/>
  <c r="D1239" i="1"/>
  <c r="G1238" i="1"/>
  <c r="F1238" i="1"/>
  <c r="L1239" i="1" l="1"/>
  <c r="M1239" i="1"/>
  <c r="E1240" i="1"/>
  <c r="T1239" i="1"/>
  <c r="T1240" i="1" s="1"/>
  <c r="B1164" i="1"/>
  <c r="H1238" i="1"/>
  <c r="J1166" i="1"/>
  <c r="K1166" i="1" s="1"/>
  <c r="I1167" i="1"/>
  <c r="J1167" i="1" s="1"/>
  <c r="Q1165" i="1"/>
  <c r="R1165" i="1" s="1"/>
  <c r="P1238" i="1"/>
  <c r="O1239" i="1"/>
  <c r="C1240" i="1"/>
  <c r="N1239" i="1"/>
  <c r="D1240" i="1"/>
  <c r="U1239" i="1"/>
  <c r="G1239" i="1"/>
  <c r="F1239" i="1"/>
  <c r="A1240" i="1"/>
  <c r="L1240" i="1" l="1"/>
  <c r="M1240" i="1"/>
  <c r="E1241" i="1"/>
  <c r="H1239" i="1"/>
  <c r="B1165" i="1"/>
  <c r="K1167" i="1"/>
  <c r="I1168" i="1"/>
  <c r="Q1166" i="1"/>
  <c r="R1166" i="1" s="1"/>
  <c r="U1240" i="1"/>
  <c r="N1240" i="1"/>
  <c r="D1241" i="1"/>
  <c r="G1240" i="1"/>
  <c r="F1240" i="1"/>
  <c r="A1241" i="1"/>
  <c r="C1241" i="1"/>
  <c r="O1240" i="1"/>
  <c r="P1239" i="1"/>
  <c r="L1241" i="1" l="1"/>
  <c r="M1241" i="1"/>
  <c r="E1242" i="1"/>
  <c r="T1241" i="1"/>
  <c r="H1240" i="1"/>
  <c r="I1169" i="1"/>
  <c r="J1168" i="1"/>
  <c r="K1168" i="1" s="1"/>
  <c r="A1242" i="1"/>
  <c r="C1242" i="1"/>
  <c r="N1241" i="1"/>
  <c r="D1242" i="1"/>
  <c r="G1241" i="1"/>
  <c r="U1241" i="1"/>
  <c r="F1241" i="1"/>
  <c r="N1167" i="1"/>
  <c r="Q1167" i="1"/>
  <c r="B1167" i="1" s="1"/>
  <c r="O1241" i="1"/>
  <c r="P1240" i="1"/>
  <c r="B1166" i="1"/>
  <c r="T1242" i="1" l="1"/>
  <c r="L1242" i="1"/>
  <c r="M1242" i="1"/>
  <c r="E1243" i="1"/>
  <c r="E1244" i="1" s="1"/>
  <c r="H1241" i="1"/>
  <c r="R1167" i="1"/>
  <c r="U1242" i="1"/>
  <c r="F1242" i="1"/>
  <c r="A1243" i="1"/>
  <c r="C1243" i="1"/>
  <c r="N1242" i="1"/>
  <c r="D1243" i="1"/>
  <c r="G1242" i="1"/>
  <c r="Q1168" i="1"/>
  <c r="R1168" i="1" s="1"/>
  <c r="I1170" i="1"/>
  <c r="J1169" i="1"/>
  <c r="K1169" i="1" s="1"/>
  <c r="O1242" i="1"/>
  <c r="P1241" i="1"/>
  <c r="U1167" i="1"/>
  <c r="L1243" i="1" l="1"/>
  <c r="M1243" i="1"/>
  <c r="T1243" i="1"/>
  <c r="T1244" i="1" s="1"/>
  <c r="H1242" i="1"/>
  <c r="B1168" i="1"/>
  <c r="U1243" i="1"/>
  <c r="D1244" i="1"/>
  <c r="G1243" i="1"/>
  <c r="F1243" i="1"/>
  <c r="A1244" i="1"/>
  <c r="C1244" i="1"/>
  <c r="N1243" i="1"/>
  <c r="Q1169" i="1"/>
  <c r="R1169" i="1" s="1"/>
  <c r="O1243" i="1"/>
  <c r="P1242" i="1"/>
  <c r="I1171" i="1"/>
  <c r="J1170" i="1"/>
  <c r="K1170" i="1" s="1"/>
  <c r="L1244" i="1" l="1"/>
  <c r="U1244" i="1" s="1"/>
  <c r="M1244" i="1"/>
  <c r="E1245" i="1"/>
  <c r="H1243" i="1"/>
  <c r="D1245" i="1"/>
  <c r="G1244" i="1"/>
  <c r="F1244" i="1"/>
  <c r="N1244" i="1"/>
  <c r="A1245" i="1"/>
  <c r="C1245" i="1"/>
  <c r="B1169" i="1"/>
  <c r="Q1170" i="1"/>
  <c r="R1170" i="1" s="1"/>
  <c r="J1171" i="1"/>
  <c r="K1171" i="1" s="1"/>
  <c r="I1172" i="1"/>
  <c r="P1243" i="1"/>
  <c r="O1244" i="1"/>
  <c r="L1245" i="1" l="1"/>
  <c r="M1245" i="1"/>
  <c r="E1246" i="1"/>
  <c r="T1245" i="1"/>
  <c r="H1244" i="1"/>
  <c r="B1170" i="1"/>
  <c r="J1172" i="1"/>
  <c r="K1172" i="1" s="1"/>
  <c r="I1173" i="1"/>
  <c r="D1246" i="1"/>
  <c r="F1245" i="1"/>
  <c r="G1245" i="1"/>
  <c r="A1246" i="1"/>
  <c r="C1246" i="1"/>
  <c r="N1245" i="1"/>
  <c r="U1245" i="1"/>
  <c r="Q1171" i="1"/>
  <c r="R1171" i="1" s="1"/>
  <c r="O1245" i="1"/>
  <c r="P1244" i="1"/>
  <c r="T1246" i="1" l="1"/>
  <c r="L1246" i="1"/>
  <c r="M1246" i="1"/>
  <c r="E1247" i="1"/>
  <c r="E1248" i="1" s="1"/>
  <c r="H1245" i="1"/>
  <c r="B1171" i="1"/>
  <c r="U1246" i="1"/>
  <c r="D1247" i="1"/>
  <c r="G1246" i="1"/>
  <c r="A1247" i="1"/>
  <c r="C1247" i="1"/>
  <c r="F1246" i="1"/>
  <c r="N1246" i="1"/>
  <c r="I1174" i="1"/>
  <c r="J1173" i="1"/>
  <c r="K1173" i="1" s="1"/>
  <c r="O1246" i="1"/>
  <c r="P1245" i="1"/>
  <c r="Q1172" i="1"/>
  <c r="R1172" i="1" s="1"/>
  <c r="L1247" i="1" l="1"/>
  <c r="M1247" i="1"/>
  <c r="T1247" i="1"/>
  <c r="T1248" i="1" s="1"/>
  <c r="H1246" i="1"/>
  <c r="O1247" i="1"/>
  <c r="P1246" i="1"/>
  <c r="Q1173" i="1"/>
  <c r="R1173" i="1" s="1"/>
  <c r="J1174" i="1"/>
  <c r="K1174" i="1" s="1"/>
  <c r="I1175" i="1"/>
  <c r="A1248" i="1"/>
  <c r="C1248" i="1"/>
  <c r="N1247" i="1"/>
  <c r="D1248" i="1"/>
  <c r="G1247" i="1"/>
  <c r="U1247" i="1"/>
  <c r="F1247" i="1"/>
  <c r="B1172" i="1"/>
  <c r="L1248" i="1" l="1"/>
  <c r="M1248" i="1"/>
  <c r="E1249" i="1"/>
  <c r="E1250" i="1" s="1"/>
  <c r="H1247" i="1"/>
  <c r="N1248" i="1"/>
  <c r="U1248" i="1"/>
  <c r="D1249" i="1"/>
  <c r="F1248" i="1"/>
  <c r="G1248" i="1"/>
  <c r="A1249" i="1"/>
  <c r="C1249" i="1"/>
  <c r="J1175" i="1"/>
  <c r="K1175" i="1" s="1"/>
  <c r="I1176" i="1"/>
  <c r="Q1174" i="1"/>
  <c r="R1174" i="1" s="1"/>
  <c r="B1173" i="1"/>
  <c r="O1248" i="1"/>
  <c r="P1247" i="1"/>
  <c r="L1249" i="1" l="1"/>
  <c r="U1249" i="1" s="1"/>
  <c r="M1249" i="1"/>
  <c r="T1249" i="1"/>
  <c r="H1248" i="1"/>
  <c r="B1174" i="1"/>
  <c r="I1177" i="1"/>
  <c r="J1176" i="1"/>
  <c r="K1176" i="1" s="1"/>
  <c r="Q1175" i="1"/>
  <c r="R1175" i="1" s="1"/>
  <c r="O1249" i="1"/>
  <c r="P1248" i="1"/>
  <c r="A1250" i="1"/>
  <c r="C1250" i="1"/>
  <c r="N1249" i="1"/>
  <c r="D1250" i="1"/>
  <c r="G1249" i="1"/>
  <c r="F1249" i="1"/>
  <c r="L1250" i="1" l="1"/>
  <c r="M1250" i="1"/>
  <c r="T1250" i="1"/>
  <c r="E1251" i="1"/>
  <c r="H1249" i="1"/>
  <c r="B1175" i="1"/>
  <c r="Q1176" i="1"/>
  <c r="R1176" i="1" s="1"/>
  <c r="J1177" i="1"/>
  <c r="K1177" i="1" s="1"/>
  <c r="I1178" i="1"/>
  <c r="C1251" i="1"/>
  <c r="N1250" i="1"/>
  <c r="D1251" i="1"/>
  <c r="G1250" i="1"/>
  <c r="U1250" i="1"/>
  <c r="F1250" i="1"/>
  <c r="A1251" i="1"/>
  <c r="O1250" i="1"/>
  <c r="P1249" i="1"/>
  <c r="T1251" i="1" l="1"/>
  <c r="L1251" i="1"/>
  <c r="M1251" i="1"/>
  <c r="E1252" i="1"/>
  <c r="H1250" i="1"/>
  <c r="B1176" i="1"/>
  <c r="Q1177" i="1"/>
  <c r="R1177" i="1" s="1"/>
  <c r="P1250" i="1"/>
  <c r="O1251" i="1"/>
  <c r="U1251" i="1"/>
  <c r="G1251" i="1"/>
  <c r="F1251" i="1"/>
  <c r="C1252" i="1"/>
  <c r="N1251" i="1"/>
  <c r="A1252" i="1"/>
  <c r="D1252" i="1"/>
  <c r="I1179" i="1"/>
  <c r="J1178" i="1"/>
  <c r="K1178" i="1" s="1"/>
  <c r="L1252" i="1" l="1"/>
  <c r="M1252" i="1"/>
  <c r="E1253" i="1"/>
  <c r="T1252" i="1"/>
  <c r="H1251" i="1"/>
  <c r="C1253" i="1"/>
  <c r="N1252" i="1"/>
  <c r="D1253" i="1"/>
  <c r="G1252" i="1"/>
  <c r="U1252" i="1"/>
  <c r="F1252" i="1"/>
  <c r="A1253" i="1"/>
  <c r="P1251" i="1"/>
  <c r="O1252" i="1"/>
  <c r="Q1178" i="1"/>
  <c r="R1178" i="1" s="1"/>
  <c r="I1180" i="1"/>
  <c r="J1179" i="1"/>
  <c r="K1179" i="1" s="1"/>
  <c r="B1177" i="1"/>
  <c r="L1253" i="1" l="1"/>
  <c r="M1253" i="1"/>
  <c r="T1253" i="1"/>
  <c r="E1254" i="1"/>
  <c r="H1252" i="1"/>
  <c r="B1178" i="1"/>
  <c r="O1253" i="1"/>
  <c r="P1252" i="1"/>
  <c r="I1181" i="1"/>
  <c r="J1180" i="1"/>
  <c r="K1180" i="1" s="1"/>
  <c r="Q1179" i="1"/>
  <c r="R1179" i="1" s="1"/>
  <c r="D1254" i="1"/>
  <c r="G1253" i="1"/>
  <c r="A1254" i="1"/>
  <c r="U1253" i="1"/>
  <c r="C1254" i="1"/>
  <c r="F1253" i="1"/>
  <c r="N1253" i="1"/>
  <c r="L1254" i="1" l="1"/>
  <c r="M1254" i="1"/>
  <c r="E1255" i="1"/>
  <c r="T1254" i="1"/>
  <c r="T1255" i="1" s="1"/>
  <c r="H1253" i="1"/>
  <c r="D1255" i="1"/>
  <c r="N1254" i="1"/>
  <c r="G1254" i="1"/>
  <c r="U1254" i="1"/>
  <c r="F1254" i="1"/>
  <c r="A1255" i="1"/>
  <c r="C1255" i="1"/>
  <c r="J1181" i="1"/>
  <c r="K1181" i="1" s="1"/>
  <c r="I1182" i="1"/>
  <c r="Q1180" i="1"/>
  <c r="R1180" i="1" s="1"/>
  <c r="P1253" i="1"/>
  <c r="O1254" i="1"/>
  <c r="B1179" i="1"/>
  <c r="L1255" i="1" l="1"/>
  <c r="M1255" i="1"/>
  <c r="E1256" i="1"/>
  <c r="H1254" i="1"/>
  <c r="B1180" i="1"/>
  <c r="J1182" i="1"/>
  <c r="K1182" i="1" s="1"/>
  <c r="I1183" i="1"/>
  <c r="Q1181" i="1"/>
  <c r="R1181" i="1" s="1"/>
  <c r="O1255" i="1"/>
  <c r="P1254" i="1"/>
  <c r="F1255" i="1"/>
  <c r="A1256" i="1"/>
  <c r="C1256" i="1"/>
  <c r="N1255" i="1"/>
  <c r="D1256" i="1"/>
  <c r="G1255" i="1"/>
  <c r="U1255" i="1"/>
  <c r="L1256" i="1" l="1"/>
  <c r="M1256" i="1"/>
  <c r="E1257" i="1"/>
  <c r="T1256" i="1"/>
  <c r="T1257" i="1" s="1"/>
  <c r="H1255" i="1"/>
  <c r="B1181" i="1"/>
  <c r="N1256" i="1"/>
  <c r="D1257" i="1"/>
  <c r="G1256" i="1"/>
  <c r="U1256" i="1"/>
  <c r="A1257" i="1"/>
  <c r="C1257" i="1"/>
  <c r="F1256" i="1"/>
  <c r="I1184" i="1"/>
  <c r="J1183" i="1"/>
  <c r="K1183" i="1" s="1"/>
  <c r="Q1182" i="1"/>
  <c r="R1182" i="1" s="1"/>
  <c r="P1255" i="1"/>
  <c r="O1256" i="1"/>
  <c r="M1257" i="1" l="1"/>
  <c r="L1257" i="1"/>
  <c r="U1257" i="1" s="1"/>
  <c r="E1258" i="1"/>
  <c r="H1256" i="1"/>
  <c r="F1257" i="1"/>
  <c r="A1258" i="1"/>
  <c r="C1258" i="1"/>
  <c r="N1257" i="1"/>
  <c r="D1258" i="1"/>
  <c r="G1257" i="1"/>
  <c r="I1185" i="1"/>
  <c r="J1184" i="1"/>
  <c r="K1184" i="1" s="1"/>
  <c r="Q1183" i="1"/>
  <c r="R1183" i="1" s="1"/>
  <c r="O1257" i="1"/>
  <c r="P1256" i="1"/>
  <c r="B1182" i="1"/>
  <c r="E1259" i="1" l="1"/>
  <c r="L1258" i="1"/>
  <c r="M1258" i="1"/>
  <c r="N1258" i="1" s="1"/>
  <c r="T1258" i="1"/>
  <c r="T1259" i="1" s="1"/>
  <c r="H1257" i="1"/>
  <c r="B1183" i="1"/>
  <c r="P1257" i="1"/>
  <c r="O1258" i="1"/>
  <c r="Q1184" i="1"/>
  <c r="R1184" i="1" s="1"/>
  <c r="J1185" i="1"/>
  <c r="K1185" i="1" s="1"/>
  <c r="Q1185" i="1" s="1"/>
  <c r="I1186" i="1"/>
  <c r="G1258" i="1"/>
  <c r="U1258" i="1"/>
  <c r="F1258" i="1"/>
  <c r="A1259" i="1"/>
  <c r="C1259" i="1"/>
  <c r="D1259" i="1"/>
  <c r="L1259" i="1" l="1"/>
  <c r="M1259" i="1"/>
  <c r="E1260" i="1"/>
  <c r="H1258" i="1"/>
  <c r="B1184" i="1"/>
  <c r="I1187" i="1"/>
  <c r="J1186" i="1"/>
  <c r="K1186" i="1" s="1"/>
  <c r="B1185" i="1"/>
  <c r="R1185" i="1"/>
  <c r="C1260" i="1"/>
  <c r="G1259" i="1"/>
  <c r="F1259" i="1"/>
  <c r="A1260" i="1"/>
  <c r="O1259" i="1"/>
  <c r="P1258" i="1"/>
  <c r="L1260" i="1" l="1"/>
  <c r="T1260" i="1"/>
  <c r="T1261" i="1" s="1"/>
  <c r="M1260" i="1"/>
  <c r="E1261" i="1"/>
  <c r="E1262" i="1" s="1"/>
  <c r="H1259" i="1"/>
  <c r="N1260" i="1"/>
  <c r="G1260" i="1"/>
  <c r="U1260" i="1"/>
  <c r="C1261" i="1"/>
  <c r="A1261" i="1"/>
  <c r="F1260" i="1"/>
  <c r="D1260" i="1"/>
  <c r="D1261" i="1" s="1"/>
  <c r="Q1186" i="1"/>
  <c r="R1186" i="1" s="1"/>
  <c r="I1188" i="1"/>
  <c r="J1187" i="1"/>
  <c r="K1187" i="1" s="1"/>
  <c r="O1260" i="1"/>
  <c r="P1259" i="1"/>
  <c r="L1261" i="1" l="1"/>
  <c r="M1261" i="1"/>
  <c r="N1261" i="1" s="1"/>
  <c r="H1260" i="1"/>
  <c r="B1186" i="1"/>
  <c r="I1189" i="1"/>
  <c r="J1188" i="1"/>
  <c r="K1188" i="1" s="1"/>
  <c r="D1262" i="1"/>
  <c r="G1261" i="1"/>
  <c r="U1261" i="1"/>
  <c r="A1262" i="1"/>
  <c r="C1262" i="1"/>
  <c r="F1261" i="1"/>
  <c r="O1261" i="1"/>
  <c r="P1260" i="1"/>
  <c r="Q1187" i="1"/>
  <c r="R1187" i="1" s="1"/>
  <c r="L1262" i="1" l="1"/>
  <c r="M1262" i="1"/>
  <c r="E1263" i="1"/>
  <c r="T1262" i="1"/>
  <c r="T1263" i="1" s="1"/>
  <c r="H1261" i="1"/>
  <c r="C1263" i="1"/>
  <c r="F1262" i="1"/>
  <c r="N1262" i="1"/>
  <c r="D1263" i="1"/>
  <c r="G1262" i="1"/>
  <c r="U1262" i="1"/>
  <c r="A1263" i="1"/>
  <c r="P1261" i="1"/>
  <c r="O1262" i="1"/>
  <c r="B1187" i="1"/>
  <c r="Q1188" i="1"/>
  <c r="R1188" i="1" s="1"/>
  <c r="I1190" i="1"/>
  <c r="J1189" i="1"/>
  <c r="K1189" i="1" s="1"/>
  <c r="Q1189" i="1" s="1"/>
  <c r="M1263" i="1" l="1"/>
  <c r="L1263" i="1"/>
  <c r="E1264" i="1"/>
  <c r="H1262" i="1"/>
  <c r="B1188" i="1"/>
  <c r="B1189" i="1"/>
  <c r="R1189" i="1"/>
  <c r="O1263" i="1"/>
  <c r="P1262" i="1"/>
  <c r="J1190" i="1"/>
  <c r="K1190" i="1" s="1"/>
  <c r="I1191" i="1"/>
  <c r="F1263" i="1"/>
  <c r="N1263" i="1"/>
  <c r="A1264" i="1"/>
  <c r="C1264" i="1"/>
  <c r="D1264" i="1"/>
  <c r="G1263" i="1"/>
  <c r="U1263" i="1"/>
  <c r="L1264" i="1" l="1"/>
  <c r="M1264" i="1"/>
  <c r="E1265" i="1"/>
  <c r="T1264" i="1"/>
  <c r="T1265" i="1" s="1"/>
  <c r="H1263" i="1"/>
  <c r="O1264" i="1"/>
  <c r="P1263" i="1"/>
  <c r="G1264" i="1"/>
  <c r="U1264" i="1"/>
  <c r="F1264" i="1"/>
  <c r="A1265" i="1"/>
  <c r="C1265" i="1"/>
  <c r="D1265" i="1"/>
  <c r="N1264" i="1"/>
  <c r="I1192" i="1"/>
  <c r="J1191" i="1"/>
  <c r="K1191" i="1" s="1"/>
  <c r="Q1190" i="1"/>
  <c r="R1190" i="1" s="1"/>
  <c r="E1266" i="1" l="1"/>
  <c r="L1265" i="1"/>
  <c r="M1265" i="1"/>
  <c r="H1264" i="1"/>
  <c r="Q1191" i="1"/>
  <c r="R1191" i="1" s="1"/>
  <c r="I1193" i="1"/>
  <c r="J1192" i="1"/>
  <c r="K1192" i="1" s="1"/>
  <c r="B1190" i="1"/>
  <c r="D1266" i="1"/>
  <c r="G1265" i="1"/>
  <c r="U1265" i="1"/>
  <c r="A1266" i="1"/>
  <c r="C1266" i="1"/>
  <c r="F1265" i="1"/>
  <c r="N1265" i="1"/>
  <c r="O1265" i="1"/>
  <c r="P1264" i="1"/>
  <c r="L1266" i="1" l="1"/>
  <c r="M1266" i="1"/>
  <c r="E1267" i="1"/>
  <c r="T1266" i="1"/>
  <c r="H1265" i="1"/>
  <c r="Q1192" i="1"/>
  <c r="R1192" i="1" s="1"/>
  <c r="J1193" i="1"/>
  <c r="K1193" i="1" s="1"/>
  <c r="I1194" i="1"/>
  <c r="C1267" i="1"/>
  <c r="D1267" i="1"/>
  <c r="G1266" i="1"/>
  <c r="U1266" i="1"/>
  <c r="F1266" i="1"/>
  <c r="N1266" i="1"/>
  <c r="A1267" i="1"/>
  <c r="B1191" i="1"/>
  <c r="O1266" i="1"/>
  <c r="P1265" i="1"/>
  <c r="L1267" i="1" l="1"/>
  <c r="M1267" i="1"/>
  <c r="E1268" i="1"/>
  <c r="T1267" i="1"/>
  <c r="H1266" i="1"/>
  <c r="J1194" i="1"/>
  <c r="K1194" i="1" s="1"/>
  <c r="I1195" i="1"/>
  <c r="Q1193" i="1"/>
  <c r="R1193" i="1" s="1"/>
  <c r="B1192" i="1"/>
  <c r="O1267" i="1"/>
  <c r="P1266" i="1"/>
  <c r="G1267" i="1"/>
  <c r="U1267" i="1"/>
  <c r="A1268" i="1"/>
  <c r="C1268" i="1"/>
  <c r="F1267" i="1"/>
  <c r="D1268" i="1"/>
  <c r="N1267" i="1"/>
  <c r="L1268" i="1" l="1"/>
  <c r="M1268" i="1"/>
  <c r="T1268" i="1"/>
  <c r="E1269" i="1"/>
  <c r="H1267" i="1"/>
  <c r="B1193" i="1"/>
  <c r="C1269" i="1"/>
  <c r="D1269" i="1"/>
  <c r="G1268" i="1"/>
  <c r="U1268" i="1"/>
  <c r="F1268" i="1"/>
  <c r="N1268" i="1"/>
  <c r="A1269" i="1"/>
  <c r="I1196" i="1"/>
  <c r="J1195" i="1"/>
  <c r="K1195" i="1" s="1"/>
  <c r="Q1194" i="1"/>
  <c r="R1194" i="1" s="1"/>
  <c r="O1268" i="1"/>
  <c r="P1267" i="1"/>
  <c r="L1269" i="1" l="1"/>
  <c r="M1269" i="1"/>
  <c r="E1270" i="1"/>
  <c r="T1269" i="1"/>
  <c r="H1268" i="1"/>
  <c r="Q1195" i="1"/>
  <c r="R1195" i="1" s="1"/>
  <c r="I1197" i="1"/>
  <c r="J1196" i="1"/>
  <c r="K1196" i="1" s="1"/>
  <c r="Q1196" i="1" s="1"/>
  <c r="O1269" i="1"/>
  <c r="P1268" i="1"/>
  <c r="B1194" i="1"/>
  <c r="G1269" i="1"/>
  <c r="F1269" i="1"/>
  <c r="A1270" i="1"/>
  <c r="C1270" i="1"/>
  <c r="N1269" i="1"/>
  <c r="U1269" i="1"/>
  <c r="D1270" i="1"/>
  <c r="L1270" i="1" l="1"/>
  <c r="M1270" i="1"/>
  <c r="T1270" i="1"/>
  <c r="E1271" i="1"/>
  <c r="H1269" i="1"/>
  <c r="P1269" i="1"/>
  <c r="O1270" i="1"/>
  <c r="U1270" i="1"/>
  <c r="D1271" i="1"/>
  <c r="G1270" i="1"/>
  <c r="F1270" i="1"/>
  <c r="A1271" i="1"/>
  <c r="C1271" i="1"/>
  <c r="N1270" i="1"/>
  <c r="B1196" i="1"/>
  <c r="R1196" i="1"/>
  <c r="I1198" i="1"/>
  <c r="J1198" i="1" s="1"/>
  <c r="J1197" i="1"/>
  <c r="K1197" i="1" s="1"/>
  <c r="B1195" i="1"/>
  <c r="E1272" i="1" l="1"/>
  <c r="M1271" i="1"/>
  <c r="N1271" i="1" s="1"/>
  <c r="L1271" i="1"/>
  <c r="U1271" i="1" s="1"/>
  <c r="T1271" i="1"/>
  <c r="H1270" i="1"/>
  <c r="A1272" i="1"/>
  <c r="C1272" i="1"/>
  <c r="D1272" i="1"/>
  <c r="G1271" i="1"/>
  <c r="F1271" i="1"/>
  <c r="P1270" i="1"/>
  <c r="O1271" i="1"/>
  <c r="Q1197" i="1"/>
  <c r="R1197" i="1" s="1"/>
  <c r="I1199" i="1"/>
  <c r="K1198" i="1"/>
  <c r="L1272" i="1" l="1"/>
  <c r="M1272" i="1"/>
  <c r="T1272" i="1"/>
  <c r="T1273" i="1" s="1"/>
  <c r="E1273" i="1"/>
  <c r="E1274" i="1" s="1"/>
  <c r="H1271" i="1"/>
  <c r="B1197" i="1"/>
  <c r="G1272" i="1"/>
  <c r="U1272" i="1"/>
  <c r="F1272" i="1"/>
  <c r="A1273" i="1"/>
  <c r="C1273" i="1"/>
  <c r="D1273" i="1"/>
  <c r="N1272" i="1"/>
  <c r="N1198" i="1"/>
  <c r="U1198" i="1" s="1"/>
  <c r="Q1198" i="1"/>
  <c r="B1198" i="1" s="1"/>
  <c r="I1200" i="1"/>
  <c r="J1199" i="1"/>
  <c r="K1199" i="1" s="1"/>
  <c r="O1272" i="1"/>
  <c r="P1271" i="1"/>
  <c r="M1273" i="1" l="1"/>
  <c r="L1273" i="1"/>
  <c r="H1272" i="1"/>
  <c r="R1198" i="1"/>
  <c r="F1273" i="1"/>
  <c r="N1273" i="1"/>
  <c r="A1274" i="1"/>
  <c r="T1274" i="1" s="1"/>
  <c r="C1274" i="1"/>
  <c r="D1274" i="1"/>
  <c r="G1273" i="1"/>
  <c r="U1273" i="1"/>
  <c r="Q1199" i="1"/>
  <c r="R1199" i="1" s="1"/>
  <c r="O1273" i="1"/>
  <c r="P1272" i="1"/>
  <c r="J1200" i="1"/>
  <c r="K1200" i="1" s="1"/>
  <c r="I1201" i="1"/>
  <c r="L1274" i="1" l="1"/>
  <c r="M1274" i="1"/>
  <c r="E1275" i="1"/>
  <c r="H1273" i="1"/>
  <c r="B1199" i="1"/>
  <c r="G1274" i="1"/>
  <c r="U1274" i="1"/>
  <c r="A1275" i="1"/>
  <c r="C1275" i="1"/>
  <c r="F1274" i="1"/>
  <c r="N1274" i="1"/>
  <c r="D1275" i="1"/>
  <c r="J1201" i="1"/>
  <c r="K1201" i="1" s="1"/>
  <c r="Q1201" i="1" s="1"/>
  <c r="I1202" i="1"/>
  <c r="Q1200" i="1"/>
  <c r="R1200" i="1" s="1"/>
  <c r="O1274" i="1"/>
  <c r="P1273" i="1"/>
  <c r="E1276" i="1" l="1"/>
  <c r="L1275" i="1"/>
  <c r="M1275" i="1"/>
  <c r="T1275" i="1"/>
  <c r="T1276" i="1" s="1"/>
  <c r="H1274" i="1"/>
  <c r="B1201" i="1"/>
  <c r="R1201" i="1"/>
  <c r="F1275" i="1"/>
  <c r="A1276" i="1"/>
  <c r="C1276" i="1"/>
  <c r="D1276" i="1"/>
  <c r="N1275" i="1"/>
  <c r="G1275" i="1"/>
  <c r="U1275" i="1"/>
  <c r="I1203" i="1"/>
  <c r="J1202" i="1"/>
  <c r="K1202" i="1" s="1"/>
  <c r="P1274" i="1"/>
  <c r="O1275" i="1"/>
  <c r="B1200" i="1"/>
  <c r="L1276" i="1" l="1"/>
  <c r="M1276" i="1"/>
  <c r="E1277" i="1"/>
  <c r="H1275" i="1"/>
  <c r="I1204" i="1"/>
  <c r="J1203" i="1"/>
  <c r="K1203" i="1" s="1"/>
  <c r="A1277" i="1"/>
  <c r="C1277" i="1"/>
  <c r="D1277" i="1"/>
  <c r="N1276" i="1"/>
  <c r="G1276" i="1"/>
  <c r="U1276" i="1"/>
  <c r="F1276" i="1"/>
  <c r="Q1202" i="1"/>
  <c r="R1202" i="1" s="1"/>
  <c r="O1276" i="1"/>
  <c r="P1275" i="1"/>
  <c r="L1277" i="1" l="1"/>
  <c r="M1277" i="1"/>
  <c r="E1278" i="1"/>
  <c r="T1277" i="1"/>
  <c r="H1276" i="1"/>
  <c r="C1278" i="1"/>
  <c r="F1277" i="1"/>
  <c r="N1277" i="1"/>
  <c r="D1278" i="1"/>
  <c r="G1277" i="1"/>
  <c r="U1277" i="1"/>
  <c r="A1278" i="1"/>
  <c r="Q1203" i="1"/>
  <c r="R1203" i="1" s="1"/>
  <c r="B1202" i="1"/>
  <c r="J1204" i="1"/>
  <c r="K1204" i="1" s="1"/>
  <c r="I1205" i="1"/>
  <c r="P1276" i="1"/>
  <c r="O1277" i="1"/>
  <c r="E1279" i="1" l="1"/>
  <c r="L1278" i="1"/>
  <c r="M1278" i="1"/>
  <c r="T1278" i="1"/>
  <c r="T1279" i="1" s="1"/>
  <c r="H1277" i="1"/>
  <c r="B1203" i="1"/>
  <c r="Q1204" i="1"/>
  <c r="R1204" i="1" s="1"/>
  <c r="O1278" i="1"/>
  <c r="P1277" i="1"/>
  <c r="A1279" i="1"/>
  <c r="C1279" i="1"/>
  <c r="D1279" i="1"/>
  <c r="N1278" i="1"/>
  <c r="G1278" i="1"/>
  <c r="U1278" i="1"/>
  <c r="F1278" i="1"/>
  <c r="I1206" i="1"/>
  <c r="J1205" i="1"/>
  <c r="K1205" i="1" s="1"/>
  <c r="Q1205" i="1" s="1"/>
  <c r="L1279" i="1" l="1"/>
  <c r="M1279" i="1"/>
  <c r="E1280" i="1"/>
  <c r="H1278" i="1"/>
  <c r="O1279" i="1"/>
  <c r="P1278" i="1"/>
  <c r="B1205" i="1"/>
  <c r="R1205" i="1"/>
  <c r="I1207" i="1"/>
  <c r="J1206" i="1"/>
  <c r="K1206" i="1" s="1"/>
  <c r="B1204" i="1"/>
  <c r="U1279" i="1"/>
  <c r="D1280" i="1"/>
  <c r="G1279" i="1"/>
  <c r="A1280" i="1"/>
  <c r="C1280" i="1"/>
  <c r="F1279" i="1"/>
  <c r="N1279" i="1"/>
  <c r="L1280" i="1" l="1"/>
  <c r="M1280" i="1"/>
  <c r="E1281" i="1"/>
  <c r="E1282" i="1" s="1"/>
  <c r="T1280" i="1"/>
  <c r="T1281" i="1" s="1"/>
  <c r="H1279" i="1"/>
  <c r="J1207" i="1"/>
  <c r="K1207" i="1" s="1"/>
  <c r="I1208" i="1"/>
  <c r="Q1206" i="1"/>
  <c r="R1206" i="1" s="1"/>
  <c r="F1280" i="1"/>
  <c r="A1281" i="1"/>
  <c r="C1281" i="1"/>
  <c r="D1281" i="1"/>
  <c r="N1280" i="1"/>
  <c r="G1280" i="1"/>
  <c r="U1280" i="1"/>
  <c r="P1279" i="1"/>
  <c r="O1280" i="1"/>
  <c r="L1281" i="1" l="1"/>
  <c r="M1281" i="1"/>
  <c r="N1281" i="1" s="1"/>
  <c r="H1280" i="1"/>
  <c r="J1208" i="1"/>
  <c r="K1208" i="1" s="1"/>
  <c r="I1209" i="1"/>
  <c r="B1206" i="1"/>
  <c r="O1281" i="1"/>
  <c r="P1280" i="1"/>
  <c r="Q1207" i="1"/>
  <c r="R1207" i="1" s="1"/>
  <c r="G1281" i="1"/>
  <c r="U1281" i="1"/>
  <c r="F1281" i="1"/>
  <c r="A1282" i="1"/>
  <c r="C1282" i="1"/>
  <c r="D1282" i="1"/>
  <c r="L1282" i="1" l="1"/>
  <c r="M1282" i="1"/>
  <c r="N1282" i="1" s="1"/>
  <c r="E1283" i="1"/>
  <c r="T1282" i="1"/>
  <c r="H1281" i="1"/>
  <c r="F1282" i="1"/>
  <c r="A1283" i="1"/>
  <c r="C1283" i="1"/>
  <c r="D1283" i="1"/>
  <c r="G1282" i="1"/>
  <c r="U1282" i="1"/>
  <c r="P1281" i="1"/>
  <c r="O1282" i="1"/>
  <c r="J1209" i="1"/>
  <c r="K1209" i="1" s="1"/>
  <c r="I1210" i="1"/>
  <c r="Q1208" i="1"/>
  <c r="R1208" i="1" s="1"/>
  <c r="B1207" i="1"/>
  <c r="T1283" i="1" l="1"/>
  <c r="L1283" i="1"/>
  <c r="M1283" i="1"/>
  <c r="N1283" i="1" s="1"/>
  <c r="E1284" i="1"/>
  <c r="H1282" i="1"/>
  <c r="Q1209" i="1"/>
  <c r="R1209" i="1" s="1"/>
  <c r="O1283" i="1"/>
  <c r="P1282" i="1"/>
  <c r="C1284" i="1"/>
  <c r="F1283" i="1"/>
  <c r="D1284" i="1"/>
  <c r="G1283" i="1"/>
  <c r="U1283" i="1"/>
  <c r="A1284" i="1"/>
  <c r="B1208" i="1"/>
  <c r="I1211" i="1"/>
  <c r="J1210" i="1"/>
  <c r="K1210" i="1" s="1"/>
  <c r="L1284" i="1" l="1"/>
  <c r="M1284" i="1"/>
  <c r="E1285" i="1"/>
  <c r="T1284" i="1"/>
  <c r="H1283" i="1"/>
  <c r="C1285" i="1"/>
  <c r="N1284" i="1"/>
  <c r="D1285" i="1"/>
  <c r="G1284" i="1"/>
  <c r="U1284" i="1"/>
  <c r="F1284" i="1"/>
  <c r="A1285" i="1"/>
  <c r="P1283" i="1"/>
  <c r="O1284" i="1"/>
  <c r="I1212" i="1"/>
  <c r="J1211" i="1"/>
  <c r="K1211" i="1" s="1"/>
  <c r="B1209" i="1"/>
  <c r="Q1210" i="1"/>
  <c r="R1210" i="1" s="1"/>
  <c r="L1285" i="1" l="1"/>
  <c r="M1285" i="1"/>
  <c r="E1286" i="1"/>
  <c r="E1287" i="1" s="1"/>
  <c r="T1285" i="1"/>
  <c r="T1286" i="1" s="1"/>
  <c r="H1284" i="1"/>
  <c r="B1210" i="1"/>
  <c r="Q1211" i="1"/>
  <c r="R1211" i="1" s="1"/>
  <c r="J1212" i="1"/>
  <c r="K1212" i="1" s="1"/>
  <c r="I1213" i="1"/>
  <c r="O1285" i="1"/>
  <c r="P1284" i="1"/>
  <c r="C1286" i="1"/>
  <c r="D1286" i="1"/>
  <c r="N1285" i="1"/>
  <c r="G1285" i="1"/>
  <c r="U1285" i="1"/>
  <c r="F1285" i="1"/>
  <c r="A1286" i="1"/>
  <c r="L1286" i="1" l="1"/>
  <c r="M1286" i="1"/>
  <c r="H1285" i="1"/>
  <c r="O1286" i="1"/>
  <c r="P1285" i="1"/>
  <c r="I1214" i="1"/>
  <c r="J1213" i="1"/>
  <c r="K1213" i="1" s="1"/>
  <c r="Q1212" i="1"/>
  <c r="R1212" i="1" s="1"/>
  <c r="B1211" i="1"/>
  <c r="N1286" i="1"/>
  <c r="D1287" i="1"/>
  <c r="G1286" i="1"/>
  <c r="U1286" i="1"/>
  <c r="A1287" i="1"/>
  <c r="C1287" i="1"/>
  <c r="F1286" i="1"/>
  <c r="L1287" i="1" l="1"/>
  <c r="M1287" i="1"/>
  <c r="E1288" i="1"/>
  <c r="E1289" i="1" s="1"/>
  <c r="T1287" i="1"/>
  <c r="T1288" i="1" s="1"/>
  <c r="H1286" i="1"/>
  <c r="G1287" i="1"/>
  <c r="U1287" i="1"/>
  <c r="F1287" i="1"/>
  <c r="A1288" i="1"/>
  <c r="C1288" i="1"/>
  <c r="N1287" i="1"/>
  <c r="D1288" i="1"/>
  <c r="B1212" i="1"/>
  <c r="Q1213" i="1"/>
  <c r="R1213" i="1" s="1"/>
  <c r="I1215" i="1"/>
  <c r="J1214" i="1"/>
  <c r="K1214" i="1" s="1"/>
  <c r="O1287" i="1"/>
  <c r="P1286" i="1"/>
  <c r="L1288" i="1" l="1"/>
  <c r="M1288" i="1"/>
  <c r="H1287" i="1"/>
  <c r="J1215" i="1"/>
  <c r="K1215" i="1" s="1"/>
  <c r="I1216" i="1"/>
  <c r="N1288" i="1"/>
  <c r="D1289" i="1"/>
  <c r="G1288" i="1"/>
  <c r="U1288" i="1"/>
  <c r="F1288" i="1"/>
  <c r="A1289" i="1"/>
  <c r="C1289" i="1"/>
  <c r="B1213" i="1"/>
  <c r="O1288" i="1"/>
  <c r="P1287" i="1"/>
  <c r="Q1214" i="1"/>
  <c r="R1214" i="1" s="1"/>
  <c r="M1289" i="1" l="1"/>
  <c r="L1289" i="1"/>
  <c r="T1289" i="1"/>
  <c r="T1290" i="1" s="1"/>
  <c r="E1290" i="1"/>
  <c r="H1288" i="1"/>
  <c r="B1214" i="1"/>
  <c r="O1289" i="1"/>
  <c r="P1288" i="1"/>
  <c r="J1216" i="1"/>
  <c r="K1216" i="1" s="1"/>
  <c r="I1217" i="1"/>
  <c r="C1290" i="1"/>
  <c r="F1289" i="1"/>
  <c r="N1289" i="1"/>
  <c r="D1290" i="1"/>
  <c r="G1289" i="1"/>
  <c r="U1289" i="1"/>
  <c r="A1290" i="1"/>
  <c r="Q1215" i="1"/>
  <c r="R1215" i="1" s="1"/>
  <c r="L1290" i="1" l="1"/>
  <c r="M1290" i="1"/>
  <c r="E1291" i="1"/>
  <c r="H1289" i="1"/>
  <c r="G1290" i="1"/>
  <c r="F1290" i="1"/>
  <c r="A1291" i="1"/>
  <c r="C1291" i="1"/>
  <c r="I1218" i="1"/>
  <c r="J1217" i="1"/>
  <c r="K1217" i="1" s="1"/>
  <c r="Q1216" i="1"/>
  <c r="R1216" i="1" s="1"/>
  <c r="B1215" i="1"/>
  <c r="P1289" i="1"/>
  <c r="O1290" i="1"/>
  <c r="T1291" i="1" l="1"/>
  <c r="L1291" i="1"/>
  <c r="M1291" i="1"/>
  <c r="N1291" i="1" s="1"/>
  <c r="E1292" i="1"/>
  <c r="D1291" i="1"/>
  <c r="D1292" i="1" s="1"/>
  <c r="H1290" i="1"/>
  <c r="B1216" i="1"/>
  <c r="Q1217" i="1"/>
  <c r="R1217" i="1" s="1"/>
  <c r="J1218" i="1"/>
  <c r="K1218" i="1" s="1"/>
  <c r="I1219" i="1"/>
  <c r="O1291" i="1"/>
  <c r="P1290" i="1"/>
  <c r="G1291" i="1"/>
  <c r="U1291" i="1"/>
  <c r="A1292" i="1"/>
  <c r="C1292" i="1"/>
  <c r="F1291" i="1"/>
  <c r="L1292" i="1" l="1"/>
  <c r="M1292" i="1"/>
  <c r="E1293" i="1"/>
  <c r="T1292" i="1"/>
  <c r="H1291" i="1"/>
  <c r="B1217" i="1"/>
  <c r="O1292" i="1"/>
  <c r="P1291" i="1"/>
  <c r="J1219" i="1"/>
  <c r="K1219" i="1" s="1"/>
  <c r="I1220" i="1"/>
  <c r="U1292" i="1"/>
  <c r="F1292" i="1"/>
  <c r="A1293" i="1"/>
  <c r="C1293" i="1"/>
  <c r="N1292" i="1"/>
  <c r="D1293" i="1"/>
  <c r="G1292" i="1"/>
  <c r="Q1218" i="1"/>
  <c r="R1218" i="1" s="1"/>
  <c r="E1294" i="1" l="1"/>
  <c r="L1293" i="1"/>
  <c r="U1293" i="1" s="1"/>
  <c r="M1293" i="1"/>
  <c r="T1293" i="1"/>
  <c r="T1294" i="1" s="1"/>
  <c r="H1292" i="1"/>
  <c r="B1218" i="1"/>
  <c r="O1293" i="1"/>
  <c r="P1292" i="1"/>
  <c r="J1220" i="1"/>
  <c r="K1220" i="1" s="1"/>
  <c r="I1221" i="1"/>
  <c r="A1294" i="1"/>
  <c r="C1294" i="1"/>
  <c r="F1293" i="1"/>
  <c r="N1293" i="1"/>
  <c r="D1294" i="1"/>
  <c r="G1293" i="1"/>
  <c r="Q1219" i="1"/>
  <c r="R1219" i="1" s="1"/>
  <c r="L1294" i="1" l="1"/>
  <c r="M1294" i="1"/>
  <c r="E1295" i="1"/>
  <c r="H1293" i="1"/>
  <c r="J1221" i="1"/>
  <c r="K1221" i="1" s="1"/>
  <c r="I1222" i="1"/>
  <c r="Q1220" i="1"/>
  <c r="R1220" i="1" s="1"/>
  <c r="B1219" i="1"/>
  <c r="P1293" i="1"/>
  <c r="O1294" i="1"/>
  <c r="N1294" i="1"/>
  <c r="D1295" i="1"/>
  <c r="G1294" i="1"/>
  <c r="U1294" i="1"/>
  <c r="F1294" i="1"/>
  <c r="A1295" i="1"/>
  <c r="C1295" i="1"/>
  <c r="E1296" i="1" l="1"/>
  <c r="M1295" i="1"/>
  <c r="L1295" i="1"/>
  <c r="U1295" i="1" s="1"/>
  <c r="T1295" i="1"/>
  <c r="H1294" i="1"/>
  <c r="B1220" i="1"/>
  <c r="I1223" i="1"/>
  <c r="J1222" i="1"/>
  <c r="K1222" i="1" s="1"/>
  <c r="Q1222" i="1" s="1"/>
  <c r="G1295" i="1"/>
  <c r="F1295" i="1"/>
  <c r="N1295" i="1"/>
  <c r="A1296" i="1"/>
  <c r="C1296" i="1"/>
  <c r="D1296" i="1"/>
  <c r="O1295" i="1"/>
  <c r="P1294" i="1"/>
  <c r="Q1221" i="1"/>
  <c r="R1221" i="1" s="1"/>
  <c r="L1296" i="1" l="1"/>
  <c r="M1296" i="1"/>
  <c r="T1296" i="1"/>
  <c r="T1297" i="1" s="1"/>
  <c r="E1297" i="1"/>
  <c r="E1298" i="1" s="1"/>
  <c r="H1295" i="1"/>
  <c r="J1223" i="1"/>
  <c r="K1223" i="1" s="1"/>
  <c r="Q1223" i="1" s="1"/>
  <c r="I1224" i="1"/>
  <c r="B1221" i="1"/>
  <c r="A1297" i="1"/>
  <c r="C1297" i="1"/>
  <c r="N1296" i="1"/>
  <c r="U1296" i="1"/>
  <c r="D1297" i="1"/>
  <c r="G1296" i="1"/>
  <c r="F1296" i="1"/>
  <c r="B1222" i="1"/>
  <c r="R1222" i="1"/>
  <c r="O1296" i="1"/>
  <c r="P1295" i="1"/>
  <c r="M1297" i="1" l="1"/>
  <c r="N1297" i="1" s="1"/>
  <c r="L1297" i="1"/>
  <c r="H1296" i="1"/>
  <c r="U1297" i="1"/>
  <c r="A1298" i="1"/>
  <c r="C1298" i="1"/>
  <c r="F1297" i="1"/>
  <c r="D1298" i="1"/>
  <c r="G1297" i="1"/>
  <c r="I1225" i="1"/>
  <c r="J1224" i="1"/>
  <c r="K1224" i="1" s="1"/>
  <c r="B1223" i="1"/>
  <c r="R1223" i="1"/>
  <c r="P1296" i="1"/>
  <c r="O1297" i="1"/>
  <c r="L1298" i="1" l="1"/>
  <c r="M1298" i="1"/>
  <c r="N1298" i="1" s="1"/>
  <c r="T1298" i="1"/>
  <c r="E1299" i="1"/>
  <c r="H1297" i="1"/>
  <c r="I1226" i="1"/>
  <c r="J1225" i="1"/>
  <c r="K1225" i="1" s="1"/>
  <c r="Q1224" i="1"/>
  <c r="R1224" i="1" s="1"/>
  <c r="O1298" i="1"/>
  <c r="P1297" i="1"/>
  <c r="U1298" i="1"/>
  <c r="D1299" i="1"/>
  <c r="G1298" i="1"/>
  <c r="A1299" i="1"/>
  <c r="C1299" i="1"/>
  <c r="F1298" i="1"/>
  <c r="T1299" i="1" l="1"/>
  <c r="L1299" i="1"/>
  <c r="M1299" i="1"/>
  <c r="N1299" i="1" s="1"/>
  <c r="E1300" i="1"/>
  <c r="E1301" i="1" s="1"/>
  <c r="H1298" i="1"/>
  <c r="B1224" i="1"/>
  <c r="P1298" i="1"/>
  <c r="O1299" i="1"/>
  <c r="F1299" i="1"/>
  <c r="A1300" i="1"/>
  <c r="C1300" i="1"/>
  <c r="D1300" i="1"/>
  <c r="G1299" i="1"/>
  <c r="U1299" i="1"/>
  <c r="Q1225" i="1"/>
  <c r="R1225" i="1" s="1"/>
  <c r="I1227" i="1"/>
  <c r="J1226" i="1"/>
  <c r="K1226" i="1" s="1"/>
  <c r="L1300" i="1" l="1"/>
  <c r="M1300" i="1"/>
  <c r="N1300" i="1" s="1"/>
  <c r="T1300" i="1"/>
  <c r="H1299" i="1"/>
  <c r="B1225" i="1"/>
  <c r="A1301" i="1"/>
  <c r="C1301" i="1"/>
  <c r="F1300" i="1"/>
  <c r="D1301" i="1"/>
  <c r="G1300" i="1"/>
  <c r="U1300" i="1"/>
  <c r="Q1226" i="1"/>
  <c r="R1226" i="1" s="1"/>
  <c r="O1300" i="1"/>
  <c r="P1299" i="1"/>
  <c r="I1228" i="1"/>
  <c r="J1228" i="1" s="1"/>
  <c r="J1227" i="1"/>
  <c r="K1227" i="1" s="1"/>
  <c r="L1301" i="1" l="1"/>
  <c r="M1301" i="1"/>
  <c r="T1301" i="1"/>
  <c r="E1302" i="1"/>
  <c r="H1300" i="1"/>
  <c r="B1226" i="1"/>
  <c r="Q1227" i="1"/>
  <c r="R1227" i="1" s="1"/>
  <c r="O1301" i="1"/>
  <c r="P1300" i="1"/>
  <c r="K1228" i="1"/>
  <c r="I1229" i="1"/>
  <c r="N1301" i="1"/>
  <c r="A1302" i="1"/>
  <c r="C1302" i="1"/>
  <c r="D1302" i="1"/>
  <c r="G1301" i="1"/>
  <c r="U1301" i="1"/>
  <c r="F1301" i="1"/>
  <c r="L1302" i="1" l="1"/>
  <c r="M1302" i="1"/>
  <c r="E1303" i="1"/>
  <c r="T1302" i="1"/>
  <c r="H1301" i="1"/>
  <c r="P1301" i="1"/>
  <c r="O1302" i="1"/>
  <c r="G1302" i="1"/>
  <c r="U1302" i="1"/>
  <c r="F1302" i="1"/>
  <c r="N1302" i="1"/>
  <c r="A1303" i="1"/>
  <c r="C1303" i="1"/>
  <c r="D1303" i="1"/>
  <c r="B1227" i="1"/>
  <c r="J1229" i="1"/>
  <c r="K1229" i="1" s="1"/>
  <c r="I1230" i="1"/>
  <c r="Q1228" i="1"/>
  <c r="B1228" i="1" s="1"/>
  <c r="N1228" i="1"/>
  <c r="U1228" i="1" s="1"/>
  <c r="L1303" i="1" l="1"/>
  <c r="M1303" i="1"/>
  <c r="T1303" i="1"/>
  <c r="T1304" i="1" s="1"/>
  <c r="E1304" i="1"/>
  <c r="E1305" i="1" s="1"/>
  <c r="H1302" i="1"/>
  <c r="R1228" i="1"/>
  <c r="G1303" i="1"/>
  <c r="U1303" i="1"/>
  <c r="A1304" i="1"/>
  <c r="C1304" i="1"/>
  <c r="F1303" i="1"/>
  <c r="N1303" i="1"/>
  <c r="D1304" i="1"/>
  <c r="Q1229" i="1"/>
  <c r="R1229" i="1" s="1"/>
  <c r="P1302" i="1"/>
  <c r="O1303" i="1"/>
  <c r="I1231" i="1"/>
  <c r="J1230" i="1"/>
  <c r="K1230" i="1" s="1"/>
  <c r="L1304" i="1" l="1"/>
  <c r="M1304" i="1"/>
  <c r="N1304" i="1" s="1"/>
  <c r="H1303" i="1"/>
  <c r="Q1230" i="1"/>
  <c r="R1230" i="1" s="1"/>
  <c r="B1229" i="1"/>
  <c r="F1304" i="1"/>
  <c r="A1305" i="1"/>
  <c r="E1306" i="1" s="1"/>
  <c r="C1305" i="1"/>
  <c r="U1304" i="1"/>
  <c r="D1305" i="1"/>
  <c r="G1304" i="1"/>
  <c r="J1231" i="1"/>
  <c r="K1231" i="1" s="1"/>
  <c r="I1232" i="1"/>
  <c r="O1304" i="1"/>
  <c r="P1303" i="1"/>
  <c r="M1305" i="1" l="1"/>
  <c r="L1305" i="1"/>
  <c r="T1305" i="1"/>
  <c r="T1306" i="1" s="1"/>
  <c r="H1304" i="1"/>
  <c r="J1232" i="1"/>
  <c r="K1232" i="1" s="1"/>
  <c r="I1233" i="1"/>
  <c r="U1305" i="1"/>
  <c r="D1306" i="1"/>
  <c r="G1305" i="1"/>
  <c r="A1306" i="1"/>
  <c r="C1306" i="1"/>
  <c r="F1305" i="1"/>
  <c r="N1305" i="1"/>
  <c r="Q1231" i="1"/>
  <c r="R1231" i="1" s="1"/>
  <c r="B1230" i="1"/>
  <c r="O1305" i="1"/>
  <c r="P1304" i="1"/>
  <c r="L1306" i="1" l="1"/>
  <c r="M1306" i="1"/>
  <c r="E1307" i="1"/>
  <c r="E1308" i="1" s="1"/>
  <c r="H1305" i="1"/>
  <c r="B1231" i="1"/>
  <c r="U1306" i="1"/>
  <c r="D1307" i="1"/>
  <c r="G1306" i="1"/>
  <c r="F1306" i="1"/>
  <c r="A1307" i="1"/>
  <c r="C1307" i="1"/>
  <c r="N1306" i="1"/>
  <c r="O1306" i="1"/>
  <c r="P1305" i="1"/>
  <c r="J1233" i="1"/>
  <c r="K1233" i="1" s="1"/>
  <c r="I1234" i="1"/>
  <c r="Q1232" i="1"/>
  <c r="R1232" i="1" s="1"/>
  <c r="L1307" i="1" l="1"/>
  <c r="M1307" i="1"/>
  <c r="N1307" i="1" s="1"/>
  <c r="T1307" i="1"/>
  <c r="H1306" i="1"/>
  <c r="B1232" i="1"/>
  <c r="A1308" i="1"/>
  <c r="C1308" i="1"/>
  <c r="F1307" i="1"/>
  <c r="D1308" i="1"/>
  <c r="G1307" i="1"/>
  <c r="U1307" i="1"/>
  <c r="Q1233" i="1"/>
  <c r="R1233" i="1" s="1"/>
  <c r="O1307" i="1"/>
  <c r="P1306" i="1"/>
  <c r="I1235" i="1"/>
  <c r="J1234" i="1"/>
  <c r="K1234" i="1" s="1"/>
  <c r="L1308" i="1" l="1"/>
  <c r="M1308" i="1"/>
  <c r="N1308" i="1" s="1"/>
  <c r="T1308" i="1"/>
  <c r="E1309" i="1"/>
  <c r="H1307" i="1"/>
  <c r="P1307" i="1"/>
  <c r="O1308" i="1"/>
  <c r="Q1234" i="1"/>
  <c r="R1234" i="1" s="1"/>
  <c r="B1233" i="1"/>
  <c r="I1236" i="1"/>
  <c r="J1235" i="1"/>
  <c r="K1235" i="1" s="1"/>
  <c r="U1308" i="1"/>
  <c r="F1308" i="1"/>
  <c r="A1309" i="1"/>
  <c r="C1309" i="1"/>
  <c r="D1309" i="1"/>
  <c r="G1308" i="1"/>
  <c r="L1309" i="1" l="1"/>
  <c r="M1309" i="1"/>
  <c r="E1310" i="1"/>
  <c r="E1311" i="1" s="1"/>
  <c r="T1309" i="1"/>
  <c r="T1310" i="1" s="1"/>
  <c r="H1308" i="1"/>
  <c r="U1309" i="1"/>
  <c r="D1310" i="1"/>
  <c r="F1309" i="1"/>
  <c r="G1309" i="1"/>
  <c r="A1310" i="1"/>
  <c r="C1310" i="1"/>
  <c r="N1309" i="1"/>
  <c r="B1234" i="1"/>
  <c r="Q1235" i="1"/>
  <c r="R1235" i="1" s="1"/>
  <c r="O1309" i="1"/>
  <c r="P1308" i="1"/>
  <c r="J1236" i="1"/>
  <c r="K1236" i="1" s="1"/>
  <c r="I1237" i="1"/>
  <c r="L1310" i="1" l="1"/>
  <c r="U1310" i="1" s="1"/>
  <c r="M1310" i="1"/>
  <c r="H1309" i="1"/>
  <c r="B1235" i="1"/>
  <c r="C1311" i="1"/>
  <c r="N1310" i="1"/>
  <c r="D1311" i="1"/>
  <c r="G1310" i="1"/>
  <c r="F1310" i="1"/>
  <c r="A1311" i="1"/>
  <c r="I1238" i="1"/>
  <c r="J1237" i="1"/>
  <c r="K1237" i="1" s="1"/>
  <c r="Q1236" i="1"/>
  <c r="R1236" i="1" s="1"/>
  <c r="P1309" i="1"/>
  <c r="O1310" i="1"/>
  <c r="L1311" i="1" l="1"/>
  <c r="M1311" i="1"/>
  <c r="E1312" i="1"/>
  <c r="T1311" i="1"/>
  <c r="T1312" i="1" s="1"/>
  <c r="H1310" i="1"/>
  <c r="Q1237" i="1"/>
  <c r="R1237" i="1" s="1"/>
  <c r="J1238" i="1"/>
  <c r="K1238" i="1" s="1"/>
  <c r="I1239" i="1"/>
  <c r="O1311" i="1"/>
  <c r="P1310" i="1"/>
  <c r="A1312" i="1"/>
  <c r="C1312" i="1"/>
  <c r="N1311" i="1"/>
  <c r="U1311" i="1"/>
  <c r="D1312" i="1"/>
  <c r="F1311" i="1"/>
  <c r="G1311" i="1"/>
  <c r="B1236" i="1"/>
  <c r="L1312" i="1" l="1"/>
  <c r="M1312" i="1"/>
  <c r="E1313" i="1"/>
  <c r="E1314" i="1" s="1"/>
  <c r="H1311" i="1"/>
  <c r="U1312" i="1"/>
  <c r="D1313" i="1"/>
  <c r="G1312" i="1"/>
  <c r="F1312" i="1"/>
  <c r="A1313" i="1"/>
  <c r="C1313" i="1"/>
  <c r="N1312" i="1"/>
  <c r="O1312" i="1"/>
  <c r="P1311" i="1"/>
  <c r="J1239" i="1"/>
  <c r="K1239" i="1" s="1"/>
  <c r="I1240" i="1"/>
  <c r="Q1238" i="1"/>
  <c r="R1238" i="1" s="1"/>
  <c r="B1237" i="1"/>
  <c r="L1313" i="1" l="1"/>
  <c r="M1313" i="1"/>
  <c r="T1313" i="1"/>
  <c r="H1312" i="1"/>
  <c r="D1314" i="1"/>
  <c r="G1313" i="1"/>
  <c r="U1313" i="1"/>
  <c r="A1314" i="1"/>
  <c r="C1314" i="1"/>
  <c r="F1313" i="1"/>
  <c r="N1313" i="1"/>
  <c r="I1241" i="1"/>
  <c r="J1240" i="1"/>
  <c r="K1240" i="1" s="1"/>
  <c r="Q1239" i="1"/>
  <c r="R1239" i="1" s="1"/>
  <c r="O1313" i="1"/>
  <c r="P1312" i="1"/>
  <c r="B1238" i="1"/>
  <c r="T1314" i="1" l="1"/>
  <c r="L1314" i="1"/>
  <c r="M1314" i="1"/>
  <c r="N1314" i="1" s="1"/>
  <c r="E1315" i="1"/>
  <c r="H1313" i="1"/>
  <c r="B1239" i="1"/>
  <c r="C1315" i="1"/>
  <c r="D1315" i="1"/>
  <c r="G1314" i="1"/>
  <c r="U1314" i="1"/>
  <c r="F1314" i="1"/>
  <c r="A1315" i="1"/>
  <c r="Q1240" i="1"/>
  <c r="R1240" i="1" s="1"/>
  <c r="I1242" i="1"/>
  <c r="J1241" i="1"/>
  <c r="K1241" i="1" s="1"/>
  <c r="O1314" i="1"/>
  <c r="P1313" i="1"/>
  <c r="L1315" i="1" l="1"/>
  <c r="M1315" i="1"/>
  <c r="E1316" i="1"/>
  <c r="T1315" i="1"/>
  <c r="H1314" i="1"/>
  <c r="B1240" i="1"/>
  <c r="I1243" i="1"/>
  <c r="J1242" i="1"/>
  <c r="K1242" i="1" s="1"/>
  <c r="P1314" i="1"/>
  <c r="O1315" i="1"/>
  <c r="Q1241" i="1"/>
  <c r="R1241" i="1" s="1"/>
  <c r="F1315" i="1"/>
  <c r="N1315" i="1"/>
  <c r="A1316" i="1"/>
  <c r="C1316" i="1"/>
  <c r="D1316" i="1"/>
  <c r="G1315" i="1"/>
  <c r="U1315" i="1"/>
  <c r="L1316" i="1" l="1"/>
  <c r="M1316" i="1"/>
  <c r="T1316" i="1"/>
  <c r="E1317" i="1"/>
  <c r="H1315" i="1"/>
  <c r="P1315" i="1"/>
  <c r="O1316" i="1"/>
  <c r="Q1242" i="1"/>
  <c r="R1242" i="1" s="1"/>
  <c r="D1317" i="1"/>
  <c r="G1316" i="1"/>
  <c r="U1316" i="1"/>
  <c r="F1316" i="1"/>
  <c r="N1316" i="1"/>
  <c r="A1317" i="1"/>
  <c r="C1317" i="1"/>
  <c r="J1243" i="1"/>
  <c r="K1243" i="1" s="1"/>
  <c r="I1244" i="1"/>
  <c r="B1241" i="1"/>
  <c r="E1318" i="1" l="1"/>
  <c r="L1317" i="1"/>
  <c r="M1317" i="1"/>
  <c r="N1317" i="1" s="1"/>
  <c r="T1317" i="1"/>
  <c r="T1318" i="1" s="1"/>
  <c r="H1316" i="1"/>
  <c r="B1242" i="1"/>
  <c r="Q1243" i="1"/>
  <c r="R1243" i="1" s="1"/>
  <c r="F1317" i="1"/>
  <c r="A1318" i="1"/>
  <c r="C1318" i="1"/>
  <c r="D1318" i="1"/>
  <c r="G1317" i="1"/>
  <c r="U1317" i="1"/>
  <c r="I1245" i="1"/>
  <c r="J1244" i="1"/>
  <c r="K1244" i="1" s="1"/>
  <c r="Q1244" i="1" s="1"/>
  <c r="O1317" i="1"/>
  <c r="P1316" i="1"/>
  <c r="L1318" i="1" l="1"/>
  <c r="M1318" i="1"/>
  <c r="E1319" i="1"/>
  <c r="H1317" i="1"/>
  <c r="A1319" i="1"/>
  <c r="C1319" i="1"/>
  <c r="G1318" i="1"/>
  <c r="F1318" i="1"/>
  <c r="O1318" i="1"/>
  <c r="P1317" i="1"/>
  <c r="B1244" i="1"/>
  <c r="R1244" i="1"/>
  <c r="B1243" i="1"/>
  <c r="I1246" i="1"/>
  <c r="J1245" i="1"/>
  <c r="K1245" i="1" s="1"/>
  <c r="L1319" i="1" l="1"/>
  <c r="T1319" i="1"/>
  <c r="T1320" i="1" s="1"/>
  <c r="M1319" i="1"/>
  <c r="E1320" i="1"/>
  <c r="E1321" i="1" s="1"/>
  <c r="H1318" i="1"/>
  <c r="D1319" i="1"/>
  <c r="J1246" i="1"/>
  <c r="K1246" i="1" s="1"/>
  <c r="I1247" i="1"/>
  <c r="O1319" i="1"/>
  <c r="P1318" i="1"/>
  <c r="Q1245" i="1"/>
  <c r="R1245" i="1" s="1"/>
  <c r="C1320" i="1"/>
  <c r="N1319" i="1"/>
  <c r="F1319" i="1"/>
  <c r="D1320" i="1"/>
  <c r="G1319" i="1"/>
  <c r="A1320" i="1"/>
  <c r="U1319" i="1"/>
  <c r="L1320" i="1" l="1"/>
  <c r="M1320" i="1"/>
  <c r="N1320" i="1" s="1"/>
  <c r="H1319" i="1"/>
  <c r="B1245" i="1"/>
  <c r="P1319" i="1"/>
  <c r="O1320" i="1"/>
  <c r="I1248" i="1"/>
  <c r="J1247" i="1"/>
  <c r="K1247" i="1" s="1"/>
  <c r="D1321" i="1"/>
  <c r="G1320" i="1"/>
  <c r="U1320" i="1"/>
  <c r="A1321" i="1"/>
  <c r="C1321" i="1"/>
  <c r="F1320" i="1"/>
  <c r="Q1246" i="1"/>
  <c r="R1246" i="1" s="1"/>
  <c r="L1321" i="1" l="1"/>
  <c r="M1321" i="1"/>
  <c r="T1321" i="1"/>
  <c r="E1322" i="1"/>
  <c r="H1320" i="1"/>
  <c r="B1246" i="1"/>
  <c r="Q1247" i="1"/>
  <c r="R1247" i="1" s="1"/>
  <c r="J1248" i="1"/>
  <c r="K1248" i="1" s="1"/>
  <c r="I1249" i="1"/>
  <c r="O1321" i="1"/>
  <c r="P1320" i="1"/>
  <c r="D1322" i="1"/>
  <c r="G1321" i="1"/>
  <c r="U1321" i="1"/>
  <c r="A1322" i="1"/>
  <c r="N1321" i="1"/>
  <c r="C1322" i="1"/>
  <c r="F1321" i="1"/>
  <c r="L1322" i="1" l="1"/>
  <c r="M1322" i="1"/>
  <c r="E1323" i="1"/>
  <c r="T1322" i="1"/>
  <c r="H1321" i="1"/>
  <c r="O1322" i="1"/>
  <c r="P1321" i="1"/>
  <c r="Q1248" i="1"/>
  <c r="R1248" i="1" s="1"/>
  <c r="J1249" i="1"/>
  <c r="K1249" i="1" s="1"/>
  <c r="I1250" i="1"/>
  <c r="N1322" i="1"/>
  <c r="D1323" i="1"/>
  <c r="G1322" i="1"/>
  <c r="U1322" i="1"/>
  <c r="A1323" i="1"/>
  <c r="C1323" i="1"/>
  <c r="F1322" i="1"/>
  <c r="B1247" i="1"/>
  <c r="L1323" i="1" l="1"/>
  <c r="M1323" i="1"/>
  <c r="N1323" i="1" s="1"/>
  <c r="T1323" i="1"/>
  <c r="E1324" i="1"/>
  <c r="H1322" i="1"/>
  <c r="J1250" i="1"/>
  <c r="K1250" i="1" s="1"/>
  <c r="I1251" i="1"/>
  <c r="Q1249" i="1"/>
  <c r="R1249" i="1" s="1"/>
  <c r="D1324" i="1"/>
  <c r="G1323" i="1"/>
  <c r="U1323" i="1"/>
  <c r="A1324" i="1"/>
  <c r="C1324" i="1"/>
  <c r="F1323" i="1"/>
  <c r="B1248" i="1"/>
  <c r="P1322" i="1"/>
  <c r="O1323" i="1"/>
  <c r="L1324" i="1" l="1"/>
  <c r="M1324" i="1"/>
  <c r="E1325" i="1"/>
  <c r="T1324" i="1"/>
  <c r="H1323" i="1"/>
  <c r="B1249" i="1"/>
  <c r="O1324" i="1"/>
  <c r="P1323" i="1"/>
  <c r="D1325" i="1"/>
  <c r="G1324" i="1"/>
  <c r="U1324" i="1"/>
  <c r="F1324" i="1"/>
  <c r="N1324" i="1"/>
  <c r="A1325" i="1"/>
  <c r="C1325" i="1"/>
  <c r="I1252" i="1"/>
  <c r="J1251" i="1"/>
  <c r="K1251" i="1" s="1"/>
  <c r="Q1250" i="1"/>
  <c r="R1250" i="1" s="1"/>
  <c r="L1325" i="1" l="1"/>
  <c r="M1325" i="1"/>
  <c r="E1326" i="1"/>
  <c r="T1325" i="1"/>
  <c r="H1324" i="1"/>
  <c r="B1250" i="1"/>
  <c r="F1325" i="1"/>
  <c r="N1325" i="1"/>
  <c r="U1325" i="1"/>
  <c r="D1326" i="1"/>
  <c r="G1325" i="1"/>
  <c r="A1326" i="1"/>
  <c r="C1326" i="1"/>
  <c r="O1325" i="1"/>
  <c r="P1324" i="1"/>
  <c r="Q1251" i="1"/>
  <c r="R1251" i="1" s="1"/>
  <c r="I1253" i="1"/>
  <c r="J1252" i="1"/>
  <c r="K1252" i="1" s="1"/>
  <c r="T1326" i="1" l="1"/>
  <c r="L1326" i="1"/>
  <c r="M1326" i="1"/>
  <c r="E1327" i="1"/>
  <c r="E1328" i="1" s="1"/>
  <c r="H1325" i="1"/>
  <c r="B1251" i="1"/>
  <c r="G1326" i="1"/>
  <c r="U1326" i="1"/>
  <c r="A1327" i="1"/>
  <c r="C1327" i="1"/>
  <c r="F1326" i="1"/>
  <c r="N1326" i="1"/>
  <c r="D1327" i="1"/>
  <c r="P1325" i="1"/>
  <c r="O1326" i="1"/>
  <c r="Q1252" i="1"/>
  <c r="R1252" i="1" s="1"/>
  <c r="I1254" i="1"/>
  <c r="J1253" i="1"/>
  <c r="K1253" i="1" s="1"/>
  <c r="L1327" i="1" l="1"/>
  <c r="M1327" i="1"/>
  <c r="T1327" i="1"/>
  <c r="H1326" i="1"/>
  <c r="B1252" i="1"/>
  <c r="O1327" i="1"/>
  <c r="P1326" i="1"/>
  <c r="D1328" i="1"/>
  <c r="G1327" i="1"/>
  <c r="U1327" i="1"/>
  <c r="F1327" i="1"/>
  <c r="N1327" i="1"/>
  <c r="A1328" i="1"/>
  <c r="C1328" i="1"/>
  <c r="I1255" i="1"/>
  <c r="J1254" i="1"/>
  <c r="K1254" i="1" s="1"/>
  <c r="Q1253" i="1"/>
  <c r="R1253" i="1" s="1"/>
  <c r="L1328" i="1" l="1"/>
  <c r="M1328" i="1"/>
  <c r="T1328" i="1"/>
  <c r="E1329" i="1"/>
  <c r="E1330" i="1" s="1"/>
  <c r="H1327" i="1"/>
  <c r="B1253" i="1"/>
  <c r="J1255" i="1"/>
  <c r="K1255" i="1" s="1"/>
  <c r="I1256" i="1"/>
  <c r="Q1254" i="1"/>
  <c r="R1254" i="1" s="1"/>
  <c r="P1327" i="1"/>
  <c r="O1328" i="1"/>
  <c r="A1329" i="1"/>
  <c r="C1329" i="1"/>
  <c r="F1328" i="1"/>
  <c r="N1328" i="1"/>
  <c r="D1329" i="1"/>
  <c r="G1328" i="1"/>
  <c r="U1328" i="1"/>
  <c r="L1329" i="1" l="1"/>
  <c r="U1329" i="1" s="1"/>
  <c r="M1329" i="1"/>
  <c r="T1329" i="1"/>
  <c r="H1328" i="1"/>
  <c r="B1254" i="1"/>
  <c r="J1256" i="1"/>
  <c r="K1256" i="1" s="1"/>
  <c r="I1257" i="1"/>
  <c r="A1330" i="1"/>
  <c r="C1330" i="1"/>
  <c r="F1329" i="1"/>
  <c r="N1329" i="1"/>
  <c r="D1330" i="1"/>
  <c r="G1329" i="1"/>
  <c r="Q1255" i="1"/>
  <c r="R1255" i="1" s="1"/>
  <c r="P1328" i="1"/>
  <c r="O1329" i="1"/>
  <c r="T1330" i="1" l="1"/>
  <c r="M1330" i="1"/>
  <c r="L1330" i="1"/>
  <c r="E1331" i="1"/>
  <c r="H1329" i="1"/>
  <c r="B1255" i="1"/>
  <c r="J1257" i="1"/>
  <c r="K1257" i="1" s="1"/>
  <c r="I1258" i="1"/>
  <c r="Q1256" i="1"/>
  <c r="R1256" i="1" s="1"/>
  <c r="P1329" i="1"/>
  <c r="O1330" i="1"/>
  <c r="N1330" i="1"/>
  <c r="D1331" i="1"/>
  <c r="G1330" i="1"/>
  <c r="U1330" i="1"/>
  <c r="A1331" i="1"/>
  <c r="C1331" i="1"/>
  <c r="F1330" i="1"/>
  <c r="L1331" i="1" l="1"/>
  <c r="M1331" i="1"/>
  <c r="E1332" i="1"/>
  <c r="T1331" i="1"/>
  <c r="H1330" i="1"/>
  <c r="B1256" i="1"/>
  <c r="P1330" i="1"/>
  <c r="O1331" i="1"/>
  <c r="I1259" i="1"/>
  <c r="J1259" i="1" s="1"/>
  <c r="J1258" i="1"/>
  <c r="K1258" i="1" s="1"/>
  <c r="Q1257" i="1"/>
  <c r="R1257" i="1" s="1"/>
  <c r="F1331" i="1"/>
  <c r="N1331" i="1"/>
  <c r="A1332" i="1"/>
  <c r="C1332" i="1"/>
  <c r="D1332" i="1"/>
  <c r="G1331" i="1"/>
  <c r="U1331" i="1"/>
  <c r="L1332" i="1" l="1"/>
  <c r="M1332" i="1"/>
  <c r="T1332" i="1"/>
  <c r="E1333" i="1"/>
  <c r="H1331" i="1"/>
  <c r="K1259" i="1"/>
  <c r="I1260" i="1"/>
  <c r="Q1258" i="1"/>
  <c r="R1258" i="1" s="1"/>
  <c r="D1333" i="1"/>
  <c r="G1332" i="1"/>
  <c r="U1332" i="1"/>
  <c r="F1332" i="1"/>
  <c r="N1332" i="1"/>
  <c r="A1333" i="1"/>
  <c r="C1333" i="1"/>
  <c r="P1331" i="1"/>
  <c r="O1332" i="1"/>
  <c r="B1257" i="1"/>
  <c r="M1333" i="1" l="1"/>
  <c r="L1333" i="1"/>
  <c r="U1333" i="1" s="1"/>
  <c r="E1334" i="1"/>
  <c r="T1333" i="1"/>
  <c r="H1332" i="1"/>
  <c r="B1258" i="1"/>
  <c r="F1333" i="1"/>
  <c r="N1333" i="1"/>
  <c r="D1334" i="1"/>
  <c r="G1333" i="1"/>
  <c r="A1334" i="1"/>
  <c r="C1334" i="1"/>
  <c r="J1260" i="1"/>
  <c r="K1260" i="1" s="1"/>
  <c r="I1261" i="1"/>
  <c r="N1259" i="1"/>
  <c r="Q1259" i="1"/>
  <c r="B1259" i="1" s="1"/>
  <c r="O1333" i="1"/>
  <c r="P1332" i="1"/>
  <c r="L1334" i="1" l="1"/>
  <c r="M1334" i="1"/>
  <c r="T1334" i="1"/>
  <c r="E1335" i="1"/>
  <c r="H1333" i="1"/>
  <c r="R1259" i="1"/>
  <c r="I1262" i="1"/>
  <c r="J1261" i="1"/>
  <c r="K1261" i="1" s="1"/>
  <c r="Q1260" i="1"/>
  <c r="R1260" i="1" s="1"/>
  <c r="P1333" i="1"/>
  <c r="O1334" i="1"/>
  <c r="U1259" i="1"/>
  <c r="G1334" i="1"/>
  <c r="U1334" i="1"/>
  <c r="A1335" i="1"/>
  <c r="C1335" i="1"/>
  <c r="F1334" i="1"/>
  <c r="N1334" i="1"/>
  <c r="D1335" i="1"/>
  <c r="M1335" i="1" l="1"/>
  <c r="L1335" i="1"/>
  <c r="E1336" i="1"/>
  <c r="T1335" i="1"/>
  <c r="H1334" i="1"/>
  <c r="B1260" i="1"/>
  <c r="Q1261" i="1"/>
  <c r="R1261" i="1" s="1"/>
  <c r="J1262" i="1"/>
  <c r="K1262" i="1" s="1"/>
  <c r="I1263" i="1"/>
  <c r="D1336" i="1"/>
  <c r="G1335" i="1"/>
  <c r="U1335" i="1"/>
  <c r="A1336" i="1"/>
  <c r="C1336" i="1"/>
  <c r="F1335" i="1"/>
  <c r="N1335" i="1"/>
  <c r="P1334" i="1"/>
  <c r="O1335" i="1"/>
  <c r="L1336" i="1" l="1"/>
  <c r="M1336" i="1"/>
  <c r="T1336" i="1"/>
  <c r="T1337" i="1" s="1"/>
  <c r="E1337" i="1"/>
  <c r="E1338" i="1" s="1"/>
  <c r="H1335" i="1"/>
  <c r="J1263" i="1"/>
  <c r="K1263" i="1" s="1"/>
  <c r="I1264" i="1"/>
  <c r="Q1262" i="1"/>
  <c r="R1262" i="1" s="1"/>
  <c r="A1337" i="1"/>
  <c r="C1337" i="1"/>
  <c r="N1336" i="1"/>
  <c r="U1336" i="1"/>
  <c r="D1337" i="1"/>
  <c r="G1336" i="1"/>
  <c r="F1336" i="1"/>
  <c r="B1261" i="1"/>
  <c r="P1335" i="1"/>
  <c r="O1336" i="1"/>
  <c r="M1337" i="1" l="1"/>
  <c r="N1337" i="1" s="1"/>
  <c r="L1337" i="1"/>
  <c r="H1336" i="1"/>
  <c r="G1337" i="1"/>
  <c r="U1337" i="1"/>
  <c r="F1337" i="1"/>
  <c r="A1338" i="1"/>
  <c r="C1338" i="1"/>
  <c r="D1338" i="1"/>
  <c r="B1262" i="1"/>
  <c r="I1265" i="1"/>
  <c r="J1264" i="1"/>
  <c r="K1264" i="1" s="1"/>
  <c r="Q1263" i="1"/>
  <c r="R1263" i="1" s="1"/>
  <c r="P1336" i="1"/>
  <c r="O1337" i="1"/>
  <c r="L1338" i="1" l="1"/>
  <c r="M1338" i="1"/>
  <c r="T1338" i="1"/>
  <c r="E1339" i="1"/>
  <c r="H1337" i="1"/>
  <c r="Q1264" i="1"/>
  <c r="R1264" i="1" s="1"/>
  <c r="F1338" i="1"/>
  <c r="N1338" i="1"/>
  <c r="D1339" i="1"/>
  <c r="G1338" i="1"/>
  <c r="U1338" i="1"/>
  <c r="A1339" i="1"/>
  <c r="C1339" i="1"/>
  <c r="I1266" i="1"/>
  <c r="J1265" i="1"/>
  <c r="K1265" i="1" s="1"/>
  <c r="P1337" i="1"/>
  <c r="O1338" i="1"/>
  <c r="B1263" i="1"/>
  <c r="E1340" i="1" l="1"/>
  <c r="L1339" i="1"/>
  <c r="M1339" i="1"/>
  <c r="T1339" i="1"/>
  <c r="H1338" i="1"/>
  <c r="Q1265" i="1"/>
  <c r="R1265" i="1" s="1"/>
  <c r="J1266" i="1"/>
  <c r="K1266" i="1" s="1"/>
  <c r="I1267" i="1"/>
  <c r="B1264" i="1"/>
  <c r="C1340" i="1"/>
  <c r="N1339" i="1"/>
  <c r="U1339" i="1"/>
  <c r="D1340" i="1"/>
  <c r="G1339" i="1"/>
  <c r="F1339" i="1"/>
  <c r="A1340" i="1"/>
  <c r="P1338" i="1"/>
  <c r="O1339" i="1"/>
  <c r="L1340" i="1" l="1"/>
  <c r="M1340" i="1"/>
  <c r="T1340" i="1"/>
  <c r="E1341" i="1"/>
  <c r="H1339" i="1"/>
  <c r="P1339" i="1"/>
  <c r="O1340" i="1"/>
  <c r="I1268" i="1"/>
  <c r="J1267" i="1"/>
  <c r="K1267" i="1" s="1"/>
  <c r="Q1266" i="1"/>
  <c r="R1266" i="1" s="1"/>
  <c r="B1265" i="1"/>
  <c r="N1340" i="1"/>
  <c r="A1341" i="1"/>
  <c r="C1341" i="1"/>
  <c r="D1341" i="1"/>
  <c r="G1340" i="1"/>
  <c r="U1340" i="1"/>
  <c r="F1340" i="1"/>
  <c r="L1341" i="1" l="1"/>
  <c r="M1341" i="1"/>
  <c r="E1342" i="1"/>
  <c r="E1343" i="1" s="1"/>
  <c r="T1341" i="1"/>
  <c r="T1342" i="1" s="1"/>
  <c r="H1340" i="1"/>
  <c r="B1266" i="1"/>
  <c r="U1341" i="1"/>
  <c r="F1341" i="1"/>
  <c r="A1342" i="1"/>
  <c r="C1342" i="1"/>
  <c r="N1341" i="1"/>
  <c r="D1342" i="1"/>
  <c r="G1341" i="1"/>
  <c r="Q1267" i="1"/>
  <c r="R1267" i="1" s="1"/>
  <c r="I1269" i="1"/>
  <c r="J1268" i="1"/>
  <c r="K1268" i="1" s="1"/>
  <c r="P1340" i="1"/>
  <c r="O1341" i="1"/>
  <c r="L1342" i="1" l="1"/>
  <c r="U1342" i="1" s="1"/>
  <c r="M1342" i="1"/>
  <c r="H1341" i="1"/>
  <c r="B1267" i="1"/>
  <c r="J1269" i="1"/>
  <c r="K1269" i="1" s="1"/>
  <c r="I1270" i="1"/>
  <c r="A1343" i="1"/>
  <c r="C1343" i="1"/>
  <c r="F1342" i="1"/>
  <c r="N1342" i="1"/>
  <c r="D1343" i="1"/>
  <c r="G1342" i="1"/>
  <c r="P1341" i="1"/>
  <c r="O1342" i="1"/>
  <c r="Q1268" i="1"/>
  <c r="R1268" i="1" s="1"/>
  <c r="L1343" i="1" l="1"/>
  <c r="M1343" i="1"/>
  <c r="E1344" i="1"/>
  <c r="T1343" i="1"/>
  <c r="H1342" i="1"/>
  <c r="U1343" i="1"/>
  <c r="F1343" i="1"/>
  <c r="A1344" i="1"/>
  <c r="C1344" i="1"/>
  <c r="N1343" i="1"/>
  <c r="D1344" i="1"/>
  <c r="G1343" i="1"/>
  <c r="B1268" i="1"/>
  <c r="I1271" i="1"/>
  <c r="J1270" i="1"/>
  <c r="K1270" i="1" s="1"/>
  <c r="Q1270" i="1" s="1"/>
  <c r="P1342" i="1"/>
  <c r="O1343" i="1"/>
  <c r="Q1269" i="1"/>
  <c r="R1269" i="1" s="1"/>
  <c r="E1345" i="1" l="1"/>
  <c r="L1344" i="1"/>
  <c r="M1344" i="1"/>
  <c r="T1344" i="1"/>
  <c r="T1345" i="1" s="1"/>
  <c r="H1343" i="1"/>
  <c r="I1272" i="1"/>
  <c r="J1271" i="1"/>
  <c r="K1271" i="1" s="1"/>
  <c r="U1344" i="1"/>
  <c r="F1344" i="1"/>
  <c r="A1345" i="1"/>
  <c r="C1345" i="1"/>
  <c r="N1344" i="1"/>
  <c r="D1345" i="1"/>
  <c r="G1344" i="1"/>
  <c r="B1269" i="1"/>
  <c r="B1270" i="1"/>
  <c r="R1270" i="1"/>
  <c r="O1344" i="1"/>
  <c r="P1343" i="1"/>
  <c r="L1345" i="1" l="1"/>
  <c r="M1345" i="1"/>
  <c r="E1346" i="1"/>
  <c r="H1344" i="1"/>
  <c r="G1345" i="1"/>
  <c r="U1345" i="1"/>
  <c r="A1346" i="1"/>
  <c r="C1346" i="1"/>
  <c r="F1345" i="1"/>
  <c r="N1345" i="1"/>
  <c r="D1346" i="1"/>
  <c r="Q1271" i="1"/>
  <c r="R1271" i="1" s="1"/>
  <c r="J1272" i="1"/>
  <c r="K1272" i="1" s="1"/>
  <c r="I1273" i="1"/>
  <c r="O1345" i="1"/>
  <c r="P1344" i="1"/>
  <c r="L1346" i="1" l="1"/>
  <c r="M1346" i="1"/>
  <c r="E1347" i="1"/>
  <c r="T1346" i="1"/>
  <c r="H1345" i="1"/>
  <c r="B1271" i="1"/>
  <c r="N1346" i="1"/>
  <c r="D1347" i="1"/>
  <c r="G1346" i="1"/>
  <c r="U1346" i="1"/>
  <c r="F1346" i="1"/>
  <c r="A1347" i="1"/>
  <c r="C1347" i="1"/>
  <c r="P1345" i="1"/>
  <c r="O1346" i="1"/>
  <c r="J1273" i="1"/>
  <c r="K1273" i="1" s="1"/>
  <c r="I1274" i="1"/>
  <c r="Q1272" i="1"/>
  <c r="R1272" i="1" s="1"/>
  <c r="L1347" i="1" l="1"/>
  <c r="M1347" i="1"/>
  <c r="E1348" i="1"/>
  <c r="E1349" i="1" s="1"/>
  <c r="T1347" i="1"/>
  <c r="T1348" i="1" s="1"/>
  <c r="H1346" i="1"/>
  <c r="B1272" i="1"/>
  <c r="Q1273" i="1"/>
  <c r="R1273" i="1" s="1"/>
  <c r="O1347" i="1"/>
  <c r="P1346" i="1"/>
  <c r="A1348" i="1"/>
  <c r="C1348" i="1"/>
  <c r="N1347" i="1"/>
  <c r="U1347" i="1"/>
  <c r="D1348" i="1"/>
  <c r="G1347" i="1"/>
  <c r="F1347" i="1"/>
  <c r="I1275" i="1"/>
  <c r="J1274" i="1"/>
  <c r="K1274" i="1" s="1"/>
  <c r="L1348" i="1" l="1"/>
  <c r="M1348" i="1"/>
  <c r="H1347" i="1"/>
  <c r="A1349" i="1"/>
  <c r="T1349" i="1" s="1"/>
  <c r="C1349" i="1"/>
  <c r="F1348" i="1"/>
  <c r="N1348" i="1"/>
  <c r="D1349" i="1"/>
  <c r="G1348" i="1"/>
  <c r="U1348" i="1"/>
  <c r="O1348" i="1"/>
  <c r="P1347" i="1"/>
  <c r="B1273" i="1"/>
  <c r="Q1274" i="1"/>
  <c r="R1274" i="1" s="1"/>
  <c r="J1275" i="1"/>
  <c r="K1275" i="1" s="1"/>
  <c r="I1276" i="1"/>
  <c r="L1349" i="1" l="1"/>
  <c r="M1349" i="1"/>
  <c r="E1350" i="1"/>
  <c r="H1348" i="1"/>
  <c r="P1348" i="1"/>
  <c r="O1349" i="1"/>
  <c r="I1277" i="1"/>
  <c r="J1276" i="1"/>
  <c r="K1276" i="1" s="1"/>
  <c r="Q1275" i="1"/>
  <c r="R1275" i="1" s="1"/>
  <c r="G1349" i="1"/>
  <c r="F1349" i="1"/>
  <c r="A1350" i="1"/>
  <c r="C1350" i="1"/>
  <c r="B1274" i="1"/>
  <c r="L1350" i="1" l="1"/>
  <c r="T1350" i="1"/>
  <c r="M1350" i="1"/>
  <c r="N1350" i="1" s="1"/>
  <c r="E1351" i="1"/>
  <c r="D1350" i="1"/>
  <c r="D1351" i="1" s="1"/>
  <c r="H1349" i="1"/>
  <c r="B1275" i="1"/>
  <c r="Q1276" i="1"/>
  <c r="R1276" i="1" s="1"/>
  <c r="G1350" i="1"/>
  <c r="U1350" i="1"/>
  <c r="A1351" i="1"/>
  <c r="F1350" i="1"/>
  <c r="C1351" i="1"/>
  <c r="J1277" i="1"/>
  <c r="K1277" i="1" s="1"/>
  <c r="I1278" i="1"/>
  <c r="P1349" i="1"/>
  <c r="O1350" i="1"/>
  <c r="L1351" i="1" l="1"/>
  <c r="M1351" i="1"/>
  <c r="E1352" i="1"/>
  <c r="T1351" i="1"/>
  <c r="T1352" i="1" s="1"/>
  <c r="H1350" i="1"/>
  <c r="B1276" i="1"/>
  <c r="Q1277" i="1"/>
  <c r="R1277" i="1" s="1"/>
  <c r="O1351" i="1"/>
  <c r="P1350" i="1"/>
  <c r="D1352" i="1"/>
  <c r="G1351" i="1"/>
  <c r="U1351" i="1"/>
  <c r="A1352" i="1"/>
  <c r="C1352" i="1"/>
  <c r="F1351" i="1"/>
  <c r="N1351" i="1"/>
  <c r="I1279" i="1"/>
  <c r="J1278" i="1"/>
  <c r="K1278" i="1" s="1"/>
  <c r="L1352" i="1" l="1"/>
  <c r="M1352" i="1"/>
  <c r="E1353" i="1"/>
  <c r="H1351" i="1"/>
  <c r="B1277" i="1"/>
  <c r="O1352" i="1"/>
  <c r="P1351" i="1"/>
  <c r="A1353" i="1"/>
  <c r="C1353" i="1"/>
  <c r="F1352" i="1"/>
  <c r="N1352" i="1"/>
  <c r="D1353" i="1"/>
  <c r="G1352" i="1"/>
  <c r="U1352" i="1"/>
  <c r="Q1278" i="1"/>
  <c r="R1278" i="1" s="1"/>
  <c r="I1280" i="1"/>
  <c r="J1279" i="1"/>
  <c r="K1279" i="1" s="1"/>
  <c r="E1354" i="1" l="1"/>
  <c r="M1353" i="1"/>
  <c r="L1353" i="1"/>
  <c r="T1353" i="1"/>
  <c r="T1354" i="1" s="1"/>
  <c r="H1352" i="1"/>
  <c r="B1278" i="1"/>
  <c r="U1353" i="1"/>
  <c r="D1354" i="1"/>
  <c r="G1353" i="1"/>
  <c r="F1353" i="1"/>
  <c r="A1354" i="1"/>
  <c r="C1354" i="1"/>
  <c r="N1353" i="1"/>
  <c r="Q1279" i="1"/>
  <c r="R1279" i="1" s="1"/>
  <c r="P1352" i="1"/>
  <c r="O1353" i="1"/>
  <c r="J1280" i="1"/>
  <c r="K1280" i="1" s="1"/>
  <c r="I1281" i="1"/>
  <c r="L1354" i="1" l="1"/>
  <c r="M1354" i="1"/>
  <c r="E1355" i="1"/>
  <c r="H1353" i="1"/>
  <c r="B1279" i="1"/>
  <c r="J1281" i="1"/>
  <c r="K1281" i="1" s="1"/>
  <c r="I1282" i="1"/>
  <c r="Q1280" i="1"/>
  <c r="R1280" i="1" s="1"/>
  <c r="O1354" i="1"/>
  <c r="P1353" i="1"/>
  <c r="N1354" i="1"/>
  <c r="U1354" i="1"/>
  <c r="D1355" i="1"/>
  <c r="G1354" i="1"/>
  <c r="A1355" i="1"/>
  <c r="C1355" i="1"/>
  <c r="F1354" i="1"/>
  <c r="L1355" i="1" l="1"/>
  <c r="M1355" i="1"/>
  <c r="E1356" i="1"/>
  <c r="E1357" i="1" s="1"/>
  <c r="T1355" i="1"/>
  <c r="T1356" i="1" s="1"/>
  <c r="H1354" i="1"/>
  <c r="J1282" i="1"/>
  <c r="K1282" i="1" s="1"/>
  <c r="I1283" i="1"/>
  <c r="O1355" i="1"/>
  <c r="P1354" i="1"/>
  <c r="A1356" i="1"/>
  <c r="C1356" i="1"/>
  <c r="F1355" i="1"/>
  <c r="N1355" i="1"/>
  <c r="D1356" i="1"/>
  <c r="G1355" i="1"/>
  <c r="U1355" i="1"/>
  <c r="B1280" i="1"/>
  <c r="Q1281" i="1"/>
  <c r="R1281" i="1" s="1"/>
  <c r="L1356" i="1" l="1"/>
  <c r="M1356" i="1"/>
  <c r="H1355" i="1"/>
  <c r="D1357" i="1"/>
  <c r="G1356" i="1"/>
  <c r="U1356" i="1"/>
  <c r="A1357" i="1"/>
  <c r="E1358" i="1" s="1"/>
  <c r="C1357" i="1"/>
  <c r="F1356" i="1"/>
  <c r="N1356" i="1"/>
  <c r="P1355" i="1"/>
  <c r="O1356" i="1"/>
  <c r="J1283" i="1"/>
  <c r="K1283" i="1" s="1"/>
  <c r="I1284" i="1"/>
  <c r="Q1282" i="1"/>
  <c r="R1282" i="1" s="1"/>
  <c r="B1281" i="1"/>
  <c r="L1357" i="1" l="1"/>
  <c r="U1357" i="1" s="1"/>
  <c r="M1357" i="1"/>
  <c r="N1357" i="1" s="1"/>
  <c r="T1357" i="1"/>
  <c r="H1356" i="1"/>
  <c r="B1282" i="1"/>
  <c r="D1358" i="1"/>
  <c r="G1357" i="1"/>
  <c r="A1358" i="1"/>
  <c r="C1358" i="1"/>
  <c r="F1357" i="1"/>
  <c r="J1284" i="1"/>
  <c r="K1284" i="1" s="1"/>
  <c r="I1285" i="1"/>
  <c r="O1357" i="1"/>
  <c r="P1356" i="1"/>
  <c r="Q1283" i="1"/>
  <c r="R1283" i="1" s="1"/>
  <c r="T1358" i="1" l="1"/>
  <c r="L1358" i="1"/>
  <c r="M1358" i="1"/>
  <c r="N1358" i="1" s="1"/>
  <c r="E1359" i="1"/>
  <c r="H1357" i="1"/>
  <c r="B1283" i="1"/>
  <c r="O1358" i="1"/>
  <c r="P1357" i="1"/>
  <c r="J1285" i="1"/>
  <c r="K1285" i="1" s="1"/>
  <c r="I1286" i="1"/>
  <c r="D1359" i="1"/>
  <c r="G1358" i="1"/>
  <c r="U1358" i="1"/>
  <c r="A1359" i="1"/>
  <c r="C1359" i="1"/>
  <c r="F1358" i="1"/>
  <c r="Q1284" i="1"/>
  <c r="R1284" i="1" s="1"/>
  <c r="E1360" i="1" l="1"/>
  <c r="M1359" i="1"/>
  <c r="L1359" i="1"/>
  <c r="T1359" i="1"/>
  <c r="H1358" i="1"/>
  <c r="I1287" i="1"/>
  <c r="J1286" i="1"/>
  <c r="K1286" i="1" s="1"/>
  <c r="Q1285" i="1"/>
  <c r="R1285" i="1" s="1"/>
  <c r="D1360" i="1"/>
  <c r="G1359" i="1"/>
  <c r="U1359" i="1"/>
  <c r="A1360" i="1"/>
  <c r="C1360" i="1"/>
  <c r="F1359" i="1"/>
  <c r="N1359" i="1"/>
  <c r="B1284" i="1"/>
  <c r="O1359" i="1"/>
  <c r="P1358" i="1"/>
  <c r="L1360" i="1" l="1"/>
  <c r="M1360" i="1"/>
  <c r="T1360" i="1"/>
  <c r="E1361" i="1"/>
  <c r="E1362" i="1" s="1"/>
  <c r="H1359" i="1"/>
  <c r="B1285" i="1"/>
  <c r="G1360" i="1"/>
  <c r="N1360" i="1"/>
  <c r="F1360" i="1"/>
  <c r="C1361" i="1"/>
  <c r="A1361" i="1"/>
  <c r="D1361" i="1"/>
  <c r="U1360" i="1"/>
  <c r="Q1286" i="1"/>
  <c r="R1286" i="1" s="1"/>
  <c r="J1287" i="1"/>
  <c r="K1287" i="1" s="1"/>
  <c r="I1288" i="1"/>
  <c r="O1360" i="1"/>
  <c r="P1359" i="1"/>
  <c r="L1361" i="1" l="1"/>
  <c r="M1361" i="1"/>
  <c r="N1361" i="1" s="1"/>
  <c r="T1361" i="1"/>
  <c r="H1360" i="1"/>
  <c r="B1286" i="1"/>
  <c r="Q1287" i="1"/>
  <c r="R1287" i="1" s="1"/>
  <c r="D1362" i="1"/>
  <c r="A1362" i="1"/>
  <c r="U1361" i="1"/>
  <c r="G1361" i="1"/>
  <c r="F1361" i="1"/>
  <c r="C1362" i="1"/>
  <c r="P1360" i="1"/>
  <c r="O1361" i="1"/>
  <c r="I1289" i="1"/>
  <c r="J1288" i="1"/>
  <c r="K1288" i="1" s="1"/>
  <c r="Q1288" i="1" s="1"/>
  <c r="T1362" i="1" l="1"/>
  <c r="L1362" i="1"/>
  <c r="M1362" i="1"/>
  <c r="N1362" i="1" s="1"/>
  <c r="E1363" i="1"/>
  <c r="E1364" i="1" s="1"/>
  <c r="H1361" i="1"/>
  <c r="B1287" i="1"/>
  <c r="U1362" i="1"/>
  <c r="G1362" i="1"/>
  <c r="D1363" i="1"/>
  <c r="F1362" i="1"/>
  <c r="A1363" i="1"/>
  <c r="C1363" i="1"/>
  <c r="I1290" i="1"/>
  <c r="J1290" i="1" s="1"/>
  <c r="J1289" i="1"/>
  <c r="K1289" i="1" s="1"/>
  <c r="Q1289" i="1" s="1"/>
  <c r="B1288" i="1"/>
  <c r="R1288" i="1"/>
  <c r="P1361" i="1"/>
  <c r="O1362" i="1"/>
  <c r="L1363" i="1" l="1"/>
  <c r="M1363" i="1"/>
  <c r="N1363" i="1" s="1"/>
  <c r="T1363" i="1"/>
  <c r="H1362" i="1"/>
  <c r="A1364" i="1"/>
  <c r="U1363" i="1"/>
  <c r="G1363" i="1"/>
  <c r="C1364" i="1"/>
  <c r="D1364" i="1"/>
  <c r="F1363" i="1"/>
  <c r="B1289" i="1"/>
  <c r="R1289" i="1"/>
  <c r="I1291" i="1"/>
  <c r="K1290" i="1"/>
  <c r="P1362" i="1"/>
  <c r="O1363" i="1"/>
  <c r="L1364" i="1" l="1"/>
  <c r="M1364" i="1"/>
  <c r="N1364" i="1" s="1"/>
  <c r="T1364" i="1"/>
  <c r="E1365" i="1"/>
  <c r="H1363" i="1"/>
  <c r="J1291" i="1"/>
  <c r="K1291" i="1" s="1"/>
  <c r="I1292" i="1"/>
  <c r="N1290" i="1"/>
  <c r="Q1290" i="1"/>
  <c r="B1290" i="1" s="1"/>
  <c r="P1363" i="1"/>
  <c r="O1364" i="1"/>
  <c r="A1365" i="1"/>
  <c r="U1364" i="1"/>
  <c r="G1364" i="1"/>
  <c r="C1365" i="1"/>
  <c r="D1365" i="1"/>
  <c r="F1364" i="1"/>
  <c r="E1366" i="1" l="1"/>
  <c r="L1365" i="1"/>
  <c r="M1365" i="1"/>
  <c r="T1365" i="1"/>
  <c r="H1364" i="1"/>
  <c r="U1290" i="1"/>
  <c r="R1290" i="1"/>
  <c r="A1366" i="1"/>
  <c r="D1366" i="1"/>
  <c r="U1365" i="1"/>
  <c r="G1365" i="1"/>
  <c r="N1365" i="1"/>
  <c r="F1365" i="1"/>
  <c r="C1366" i="1"/>
  <c r="I1293" i="1"/>
  <c r="J1292" i="1"/>
  <c r="K1292" i="1" s="1"/>
  <c r="O1365" i="1"/>
  <c r="P1364" i="1"/>
  <c r="Q1291" i="1"/>
  <c r="R1291" i="1" s="1"/>
  <c r="T1366" i="1" l="1"/>
  <c r="L1366" i="1"/>
  <c r="U1366" i="1" s="1"/>
  <c r="M1366" i="1"/>
  <c r="N1366" i="1" s="1"/>
  <c r="E1367" i="1"/>
  <c r="H1365" i="1"/>
  <c r="B1291" i="1"/>
  <c r="J1293" i="1"/>
  <c r="K1293" i="1" s="1"/>
  <c r="I1294" i="1"/>
  <c r="G1366" i="1"/>
  <c r="D1367" i="1"/>
  <c r="F1366" i="1"/>
  <c r="A1367" i="1"/>
  <c r="C1367" i="1"/>
  <c r="Q1292" i="1"/>
  <c r="R1292" i="1" s="1"/>
  <c r="O1366" i="1"/>
  <c r="P1365" i="1"/>
  <c r="L1367" i="1" l="1"/>
  <c r="M1367" i="1"/>
  <c r="E1368" i="1"/>
  <c r="E1369" i="1" s="1"/>
  <c r="T1367" i="1"/>
  <c r="T1368" i="1" s="1"/>
  <c r="H1366" i="1"/>
  <c r="O1367" i="1"/>
  <c r="P1366" i="1"/>
  <c r="D1368" i="1"/>
  <c r="F1367" i="1"/>
  <c r="A1368" i="1"/>
  <c r="C1368" i="1"/>
  <c r="U1367" i="1"/>
  <c r="G1367" i="1"/>
  <c r="N1367" i="1"/>
  <c r="I1295" i="1"/>
  <c r="J1294" i="1"/>
  <c r="K1294" i="1" s="1"/>
  <c r="Q1293" i="1"/>
  <c r="R1293" i="1" s="1"/>
  <c r="B1292" i="1"/>
  <c r="L1368" i="1" l="1"/>
  <c r="M1368" i="1"/>
  <c r="E1370" i="1"/>
  <c r="H1367" i="1"/>
  <c r="U1368" i="1"/>
  <c r="G1368" i="1"/>
  <c r="N1368" i="1"/>
  <c r="D1369" i="1"/>
  <c r="F1368" i="1"/>
  <c r="A1369" i="1"/>
  <c r="C1369" i="1"/>
  <c r="Q1294" i="1"/>
  <c r="R1294" i="1" s="1"/>
  <c r="P1367" i="1"/>
  <c r="O1368" i="1"/>
  <c r="B1293" i="1"/>
  <c r="I1296" i="1"/>
  <c r="J1295" i="1"/>
  <c r="K1295" i="1" s="1"/>
  <c r="L1369" i="1" l="1"/>
  <c r="U1369" i="1" s="1"/>
  <c r="M1369" i="1"/>
  <c r="T1369" i="1"/>
  <c r="H1368" i="1"/>
  <c r="O1369" i="1"/>
  <c r="P1368" i="1"/>
  <c r="A1370" i="1"/>
  <c r="D1370" i="1"/>
  <c r="G1369" i="1"/>
  <c r="N1369" i="1"/>
  <c r="F1369" i="1"/>
  <c r="C1370" i="1"/>
  <c r="B1294" i="1"/>
  <c r="Q1295" i="1"/>
  <c r="R1295" i="1" s="1"/>
  <c r="J1296" i="1"/>
  <c r="K1296" i="1" s="1"/>
  <c r="I1297" i="1"/>
  <c r="L1370" i="1" l="1"/>
  <c r="M1370" i="1"/>
  <c r="T1370" i="1"/>
  <c r="E1371" i="1"/>
  <c r="H1369" i="1"/>
  <c r="B1295" i="1"/>
  <c r="A1371" i="1"/>
  <c r="U1370" i="1"/>
  <c r="G1370" i="1"/>
  <c r="C1371" i="1"/>
  <c r="N1370" i="1"/>
  <c r="F1370" i="1"/>
  <c r="D1371" i="1"/>
  <c r="J1297" i="1"/>
  <c r="K1297" i="1" s="1"/>
  <c r="I1298" i="1"/>
  <c r="P1369" i="1"/>
  <c r="O1370" i="1"/>
  <c r="Q1296" i="1"/>
  <c r="R1296" i="1" s="1"/>
  <c r="L1371" i="1" l="1"/>
  <c r="M1371" i="1"/>
  <c r="E1372" i="1"/>
  <c r="E1373" i="1" s="1"/>
  <c r="T1371" i="1"/>
  <c r="T1372" i="1" s="1"/>
  <c r="H1370" i="1"/>
  <c r="B1296" i="1"/>
  <c r="D1372" i="1"/>
  <c r="F1371" i="1"/>
  <c r="A1372" i="1"/>
  <c r="U1371" i="1"/>
  <c r="G1371" i="1"/>
  <c r="N1371" i="1"/>
  <c r="C1372" i="1"/>
  <c r="J1298" i="1"/>
  <c r="K1298" i="1" s="1"/>
  <c r="I1299" i="1"/>
  <c r="O1371" i="1"/>
  <c r="P1370" i="1"/>
  <c r="Q1297" i="1"/>
  <c r="R1297" i="1" s="1"/>
  <c r="L1372" i="1" l="1"/>
  <c r="U1372" i="1" s="1"/>
  <c r="M1372" i="1"/>
  <c r="H1371" i="1"/>
  <c r="P1371" i="1"/>
  <c r="O1372" i="1"/>
  <c r="J1299" i="1"/>
  <c r="K1299" i="1" s="1"/>
  <c r="I1300" i="1"/>
  <c r="G1372" i="1"/>
  <c r="N1372" i="1"/>
  <c r="D1373" i="1"/>
  <c r="F1372" i="1"/>
  <c r="C1373" i="1"/>
  <c r="A1373" i="1"/>
  <c r="Q1298" i="1"/>
  <c r="R1298" i="1" s="1"/>
  <c r="B1297" i="1"/>
  <c r="L1373" i="1" l="1"/>
  <c r="M1373" i="1"/>
  <c r="T1373" i="1"/>
  <c r="E1374" i="1"/>
  <c r="H1372" i="1"/>
  <c r="B1298" i="1"/>
  <c r="C1374" i="1"/>
  <c r="A1374" i="1"/>
  <c r="D1374" i="1"/>
  <c r="U1373" i="1"/>
  <c r="G1373" i="1"/>
  <c r="N1373" i="1"/>
  <c r="F1373" i="1"/>
  <c r="J1300" i="1"/>
  <c r="K1300" i="1" s="1"/>
  <c r="I1301" i="1"/>
  <c r="Q1299" i="1"/>
  <c r="R1299" i="1" s="1"/>
  <c r="P1372" i="1"/>
  <c r="O1373" i="1"/>
  <c r="E1375" i="1" l="1"/>
  <c r="L1374" i="1"/>
  <c r="U1374" i="1" s="1"/>
  <c r="M1374" i="1"/>
  <c r="N1374" i="1" s="1"/>
  <c r="T1374" i="1"/>
  <c r="H1373" i="1"/>
  <c r="J1301" i="1"/>
  <c r="K1301" i="1" s="1"/>
  <c r="I1302" i="1"/>
  <c r="Q1300" i="1"/>
  <c r="R1300" i="1" s="1"/>
  <c r="G1374" i="1"/>
  <c r="D1375" i="1"/>
  <c r="F1374" i="1"/>
  <c r="A1375" i="1"/>
  <c r="C1375" i="1"/>
  <c r="O1374" i="1"/>
  <c r="P1373" i="1"/>
  <c r="B1299" i="1"/>
  <c r="L1375" i="1" l="1"/>
  <c r="M1375" i="1"/>
  <c r="T1375" i="1"/>
  <c r="E1376" i="1"/>
  <c r="H1374" i="1"/>
  <c r="B1300" i="1"/>
  <c r="A1376" i="1"/>
  <c r="D1376" i="1"/>
  <c r="U1375" i="1"/>
  <c r="G1375" i="1"/>
  <c r="N1375" i="1"/>
  <c r="F1375" i="1"/>
  <c r="C1376" i="1"/>
  <c r="J1302" i="1"/>
  <c r="K1302" i="1" s="1"/>
  <c r="I1303" i="1"/>
  <c r="Q1301" i="1"/>
  <c r="R1301" i="1" s="1"/>
  <c r="P1374" i="1"/>
  <c r="O1375" i="1"/>
  <c r="L1376" i="1" l="1"/>
  <c r="M1376" i="1"/>
  <c r="E1377" i="1"/>
  <c r="T1376" i="1"/>
  <c r="T1377" i="1" s="1"/>
  <c r="H1375" i="1"/>
  <c r="Q1302" i="1"/>
  <c r="R1302" i="1" s="1"/>
  <c r="G1376" i="1"/>
  <c r="N1376" i="1"/>
  <c r="F1376" i="1"/>
  <c r="C1377" i="1"/>
  <c r="A1377" i="1"/>
  <c r="D1377" i="1"/>
  <c r="U1376" i="1"/>
  <c r="P1375" i="1"/>
  <c r="O1376" i="1"/>
  <c r="J1303" i="1"/>
  <c r="K1303" i="1" s="1"/>
  <c r="I1304" i="1"/>
  <c r="B1301" i="1"/>
  <c r="L1377" i="1" l="1"/>
  <c r="M1377" i="1"/>
  <c r="E1378" i="1"/>
  <c r="E1379" i="1" s="1"/>
  <c r="H1376" i="1"/>
  <c r="B1302" i="1"/>
  <c r="O1377" i="1"/>
  <c r="P1376" i="1"/>
  <c r="J1304" i="1"/>
  <c r="K1304" i="1" s="1"/>
  <c r="I1305" i="1"/>
  <c r="Q1303" i="1"/>
  <c r="R1303" i="1" s="1"/>
  <c r="U1377" i="1"/>
  <c r="G1377" i="1"/>
  <c r="N1377" i="1"/>
  <c r="C1378" i="1"/>
  <c r="D1378" i="1"/>
  <c r="F1377" i="1"/>
  <c r="A1378" i="1"/>
  <c r="L1378" i="1" l="1"/>
  <c r="M1378" i="1"/>
  <c r="T1378" i="1"/>
  <c r="H1377" i="1"/>
  <c r="Q1304" i="1"/>
  <c r="R1304" i="1" s="1"/>
  <c r="J1305" i="1"/>
  <c r="K1305" i="1" s="1"/>
  <c r="I1306" i="1"/>
  <c r="O1378" i="1"/>
  <c r="P1377" i="1"/>
  <c r="D1379" i="1"/>
  <c r="F1378" i="1"/>
  <c r="C1379" i="1"/>
  <c r="A1379" i="1"/>
  <c r="U1378" i="1"/>
  <c r="G1378" i="1"/>
  <c r="N1378" i="1"/>
  <c r="B1303" i="1"/>
  <c r="L1379" i="1" l="1"/>
  <c r="M1379" i="1"/>
  <c r="E1380" i="1"/>
  <c r="T1379" i="1"/>
  <c r="H1378" i="1"/>
  <c r="P1378" i="1"/>
  <c r="O1379" i="1"/>
  <c r="J1306" i="1"/>
  <c r="K1306" i="1" s="1"/>
  <c r="I1307" i="1"/>
  <c r="Q1305" i="1"/>
  <c r="R1305" i="1" s="1"/>
  <c r="C1380" i="1"/>
  <c r="A1380" i="1"/>
  <c r="G1379" i="1"/>
  <c r="F1379" i="1"/>
  <c r="B1304" i="1"/>
  <c r="L1380" i="1" l="1"/>
  <c r="T1380" i="1"/>
  <c r="M1380" i="1"/>
  <c r="E1381" i="1"/>
  <c r="H1379" i="1"/>
  <c r="B1305" i="1"/>
  <c r="I1308" i="1"/>
  <c r="J1307" i="1"/>
  <c r="K1307" i="1" s="1"/>
  <c r="U1380" i="1"/>
  <c r="G1380" i="1"/>
  <c r="N1380" i="1"/>
  <c r="C1381" i="1"/>
  <c r="F1380" i="1"/>
  <c r="A1381" i="1"/>
  <c r="Q1306" i="1"/>
  <c r="R1306" i="1" s="1"/>
  <c r="D1380" i="1"/>
  <c r="D1381" i="1" s="1"/>
  <c r="P1379" i="1"/>
  <c r="O1380" i="1"/>
  <c r="L1381" i="1" l="1"/>
  <c r="M1381" i="1"/>
  <c r="E1382" i="1"/>
  <c r="E1383" i="1" s="1"/>
  <c r="T1381" i="1"/>
  <c r="T1382" i="1" s="1"/>
  <c r="H1380" i="1"/>
  <c r="Q1307" i="1"/>
  <c r="R1307" i="1" s="1"/>
  <c r="I1309" i="1"/>
  <c r="J1308" i="1"/>
  <c r="K1308" i="1" s="1"/>
  <c r="Q1308" i="1" s="1"/>
  <c r="D1382" i="1"/>
  <c r="A1382" i="1"/>
  <c r="U1381" i="1"/>
  <c r="N1381" i="1"/>
  <c r="G1381" i="1"/>
  <c r="F1381" i="1"/>
  <c r="C1382" i="1"/>
  <c r="O1381" i="1"/>
  <c r="P1380" i="1"/>
  <c r="B1306" i="1"/>
  <c r="L1382" i="1" l="1"/>
  <c r="M1382" i="1"/>
  <c r="H1381" i="1"/>
  <c r="B1308" i="1"/>
  <c r="R1308" i="1"/>
  <c r="I1310" i="1"/>
  <c r="J1309" i="1"/>
  <c r="K1309" i="1" s="1"/>
  <c r="F1382" i="1"/>
  <c r="A1383" i="1"/>
  <c r="C1383" i="1"/>
  <c r="U1382" i="1"/>
  <c r="D1383" i="1"/>
  <c r="G1382" i="1"/>
  <c r="N1382" i="1"/>
  <c r="B1307" i="1"/>
  <c r="O1382" i="1"/>
  <c r="P1381" i="1"/>
  <c r="L1383" i="1" l="1"/>
  <c r="M1383" i="1"/>
  <c r="E1384" i="1"/>
  <c r="E1385" i="1" s="1"/>
  <c r="T1383" i="1"/>
  <c r="T1384" i="1" s="1"/>
  <c r="H1382" i="1"/>
  <c r="G1383" i="1"/>
  <c r="F1383" i="1"/>
  <c r="C1384" i="1"/>
  <c r="D1384" i="1"/>
  <c r="A1384" i="1"/>
  <c r="U1383" i="1"/>
  <c r="N1383" i="1"/>
  <c r="Q1309" i="1"/>
  <c r="R1309" i="1" s="1"/>
  <c r="J1310" i="1"/>
  <c r="K1310" i="1" s="1"/>
  <c r="I1311" i="1"/>
  <c r="P1382" i="1"/>
  <c r="O1383" i="1"/>
  <c r="L1384" i="1" l="1"/>
  <c r="M1384" i="1"/>
  <c r="N1384" i="1" s="1"/>
  <c r="H1383" i="1"/>
  <c r="B1309" i="1"/>
  <c r="I1312" i="1"/>
  <c r="J1311" i="1"/>
  <c r="K1311" i="1" s="1"/>
  <c r="F1384" i="1"/>
  <c r="A1385" i="1"/>
  <c r="C1385" i="1"/>
  <c r="U1384" i="1"/>
  <c r="D1385" i="1"/>
  <c r="G1384" i="1"/>
  <c r="Q1310" i="1"/>
  <c r="R1310" i="1" s="1"/>
  <c r="O1384" i="1"/>
  <c r="P1383" i="1"/>
  <c r="L1385" i="1" l="1"/>
  <c r="M1385" i="1"/>
  <c r="E1386" i="1"/>
  <c r="T1385" i="1"/>
  <c r="H1384" i="1"/>
  <c r="P1384" i="1"/>
  <c r="O1385" i="1"/>
  <c r="B1310" i="1"/>
  <c r="G1385" i="1"/>
  <c r="F1385" i="1"/>
  <c r="C1386" i="1"/>
  <c r="D1386" i="1"/>
  <c r="A1386" i="1"/>
  <c r="U1385" i="1"/>
  <c r="N1385" i="1"/>
  <c r="Q1311" i="1"/>
  <c r="R1311" i="1" s="1"/>
  <c r="J1312" i="1"/>
  <c r="K1312" i="1" s="1"/>
  <c r="Q1312" i="1" s="1"/>
  <c r="I1313" i="1"/>
  <c r="T1386" i="1" l="1"/>
  <c r="M1386" i="1"/>
  <c r="L1386" i="1"/>
  <c r="E1387" i="1"/>
  <c r="E1388" i="1" s="1"/>
  <c r="H1385" i="1"/>
  <c r="J1313" i="1"/>
  <c r="K1313" i="1" s="1"/>
  <c r="I1314" i="1"/>
  <c r="O1386" i="1"/>
  <c r="P1385" i="1"/>
  <c r="B1312" i="1"/>
  <c r="R1312" i="1"/>
  <c r="U1386" i="1"/>
  <c r="G1386" i="1"/>
  <c r="N1386" i="1"/>
  <c r="C1387" i="1"/>
  <c r="F1386" i="1"/>
  <c r="A1387" i="1"/>
  <c r="D1387" i="1"/>
  <c r="B1311" i="1"/>
  <c r="L1387" i="1" l="1"/>
  <c r="M1387" i="1"/>
  <c r="T1387" i="1"/>
  <c r="H1386" i="1"/>
  <c r="O1387" i="1"/>
  <c r="P1386" i="1"/>
  <c r="J1314" i="1"/>
  <c r="K1314" i="1" s="1"/>
  <c r="I1315" i="1"/>
  <c r="Q1313" i="1"/>
  <c r="R1313" i="1" s="1"/>
  <c r="U1387" i="1"/>
  <c r="G1387" i="1"/>
  <c r="N1387" i="1"/>
  <c r="C1388" i="1"/>
  <c r="D1388" i="1"/>
  <c r="F1387" i="1"/>
  <c r="A1388" i="1"/>
  <c r="T1388" i="1" l="1"/>
  <c r="L1388" i="1"/>
  <c r="M1388" i="1"/>
  <c r="E1389" i="1"/>
  <c r="H1387" i="1"/>
  <c r="B1313" i="1"/>
  <c r="J1315" i="1"/>
  <c r="K1315" i="1" s="1"/>
  <c r="I1316" i="1"/>
  <c r="Q1314" i="1"/>
  <c r="R1314" i="1" s="1"/>
  <c r="U1388" i="1"/>
  <c r="G1388" i="1"/>
  <c r="N1388" i="1"/>
  <c r="F1388" i="1"/>
  <c r="C1389" i="1"/>
  <c r="A1389" i="1"/>
  <c r="D1389" i="1"/>
  <c r="O1388" i="1"/>
  <c r="P1387" i="1"/>
  <c r="E1390" i="1" l="1"/>
  <c r="L1389" i="1"/>
  <c r="M1389" i="1"/>
  <c r="T1389" i="1"/>
  <c r="T1390" i="1" s="1"/>
  <c r="H1388" i="1"/>
  <c r="B1314" i="1"/>
  <c r="I1317" i="1"/>
  <c r="J1316" i="1"/>
  <c r="K1316" i="1" s="1"/>
  <c r="Q1315" i="1"/>
  <c r="R1315" i="1" s="1"/>
  <c r="O1389" i="1"/>
  <c r="P1388" i="1"/>
  <c r="G1389" i="1"/>
  <c r="N1389" i="1"/>
  <c r="D1390" i="1"/>
  <c r="C1390" i="1"/>
  <c r="F1389" i="1"/>
  <c r="A1390" i="1"/>
  <c r="U1389" i="1"/>
  <c r="L1390" i="1" l="1"/>
  <c r="M1390" i="1"/>
  <c r="E1391" i="1"/>
  <c r="H1389" i="1"/>
  <c r="B1315" i="1"/>
  <c r="Q1316" i="1"/>
  <c r="R1316" i="1" s="1"/>
  <c r="I1318" i="1"/>
  <c r="J1318" i="1" s="1"/>
  <c r="J1317" i="1"/>
  <c r="K1317" i="1" s="1"/>
  <c r="U1390" i="1"/>
  <c r="G1390" i="1"/>
  <c r="N1390" i="1"/>
  <c r="C1391" i="1"/>
  <c r="D1391" i="1"/>
  <c r="F1390" i="1"/>
  <c r="A1391" i="1"/>
  <c r="O1390" i="1"/>
  <c r="P1389" i="1"/>
  <c r="M1391" i="1" l="1"/>
  <c r="L1391" i="1"/>
  <c r="E1392" i="1"/>
  <c r="T1391" i="1"/>
  <c r="H1390" i="1"/>
  <c r="C1392" i="1"/>
  <c r="A1392" i="1"/>
  <c r="U1391" i="1"/>
  <c r="G1391" i="1"/>
  <c r="N1391" i="1"/>
  <c r="D1392" i="1"/>
  <c r="F1391" i="1"/>
  <c r="I1319" i="1"/>
  <c r="K1318" i="1"/>
  <c r="B1316" i="1"/>
  <c r="O1391" i="1"/>
  <c r="P1390" i="1"/>
  <c r="Q1317" i="1"/>
  <c r="R1317" i="1" s="1"/>
  <c r="L1392" i="1" l="1"/>
  <c r="M1392" i="1"/>
  <c r="T1392" i="1"/>
  <c r="E1393" i="1"/>
  <c r="H1391" i="1"/>
  <c r="B1317" i="1"/>
  <c r="O1392" i="1"/>
  <c r="P1391" i="1"/>
  <c r="N1318" i="1"/>
  <c r="U1318" i="1" s="1"/>
  <c r="Q1318" i="1"/>
  <c r="B1318" i="1" s="1"/>
  <c r="N1392" i="1"/>
  <c r="C1393" i="1"/>
  <c r="F1392" i="1"/>
  <c r="A1393" i="1"/>
  <c r="D1393" i="1"/>
  <c r="U1392" i="1"/>
  <c r="G1392" i="1"/>
  <c r="I1320" i="1"/>
  <c r="J1319" i="1"/>
  <c r="K1319" i="1" s="1"/>
  <c r="L1393" i="1" l="1"/>
  <c r="M1393" i="1"/>
  <c r="E1394" i="1"/>
  <c r="E1395" i="1" s="1"/>
  <c r="T1393" i="1"/>
  <c r="T1394" i="1" s="1"/>
  <c r="H1392" i="1"/>
  <c r="R1318" i="1"/>
  <c r="G1393" i="1"/>
  <c r="N1393" i="1"/>
  <c r="F1393" i="1"/>
  <c r="A1394" i="1"/>
  <c r="C1394" i="1"/>
  <c r="U1393" i="1"/>
  <c r="D1394" i="1"/>
  <c r="Q1319" i="1"/>
  <c r="R1319" i="1" s="1"/>
  <c r="I1321" i="1"/>
  <c r="J1320" i="1"/>
  <c r="K1320" i="1" s="1"/>
  <c r="P1392" i="1"/>
  <c r="O1393" i="1"/>
  <c r="M1394" i="1" l="1"/>
  <c r="L1394" i="1"/>
  <c r="H1393" i="1"/>
  <c r="G1394" i="1"/>
  <c r="N1394" i="1"/>
  <c r="D1395" i="1"/>
  <c r="F1394" i="1"/>
  <c r="A1395" i="1"/>
  <c r="C1395" i="1"/>
  <c r="U1394" i="1"/>
  <c r="I1322" i="1"/>
  <c r="J1321" i="1"/>
  <c r="K1321" i="1" s="1"/>
  <c r="B1319" i="1"/>
  <c r="Q1320" i="1"/>
  <c r="R1320" i="1" s="1"/>
  <c r="O1394" i="1"/>
  <c r="P1393" i="1"/>
  <c r="L1395" i="1" l="1"/>
  <c r="M1395" i="1"/>
  <c r="E1396" i="1"/>
  <c r="T1395" i="1"/>
  <c r="T1396" i="1" s="1"/>
  <c r="H1394" i="1"/>
  <c r="B1320" i="1"/>
  <c r="Q1321" i="1"/>
  <c r="R1321" i="1" s="1"/>
  <c r="J1322" i="1"/>
  <c r="K1322" i="1" s="1"/>
  <c r="I1323" i="1"/>
  <c r="C1396" i="1"/>
  <c r="A1396" i="1"/>
  <c r="U1395" i="1"/>
  <c r="G1395" i="1"/>
  <c r="N1395" i="1"/>
  <c r="D1396" i="1"/>
  <c r="F1395" i="1"/>
  <c r="P1394" i="1"/>
  <c r="O1395" i="1"/>
  <c r="L1396" i="1" l="1"/>
  <c r="M1396" i="1"/>
  <c r="E1397" i="1"/>
  <c r="H1395" i="1"/>
  <c r="B1321" i="1"/>
  <c r="Q1322" i="1"/>
  <c r="R1322" i="1" s="1"/>
  <c r="O1396" i="1"/>
  <c r="P1395" i="1"/>
  <c r="G1396" i="1"/>
  <c r="N1396" i="1"/>
  <c r="D1397" i="1"/>
  <c r="C1397" i="1"/>
  <c r="F1396" i="1"/>
  <c r="A1397" i="1"/>
  <c r="U1396" i="1"/>
  <c r="J1323" i="1"/>
  <c r="K1323" i="1" s="1"/>
  <c r="I1324" i="1"/>
  <c r="M1397" i="1" l="1"/>
  <c r="L1397" i="1"/>
  <c r="E1398" i="1"/>
  <c r="T1397" i="1"/>
  <c r="T1398" i="1" s="1"/>
  <c r="H1396" i="1"/>
  <c r="J1324" i="1"/>
  <c r="K1324" i="1" s="1"/>
  <c r="I1325" i="1"/>
  <c r="N1397" i="1"/>
  <c r="F1397" i="1"/>
  <c r="C1398" i="1"/>
  <c r="A1398" i="1"/>
  <c r="D1398" i="1"/>
  <c r="U1397" i="1"/>
  <c r="G1397" i="1"/>
  <c r="P1396" i="1"/>
  <c r="O1397" i="1"/>
  <c r="Q1323" i="1"/>
  <c r="R1323" i="1" s="1"/>
  <c r="B1322" i="1"/>
  <c r="L1398" i="1" l="1"/>
  <c r="M1398" i="1"/>
  <c r="E1399" i="1"/>
  <c r="H1397" i="1"/>
  <c r="C1399" i="1"/>
  <c r="D1399" i="1"/>
  <c r="F1398" i="1"/>
  <c r="A1399" i="1"/>
  <c r="U1398" i="1"/>
  <c r="G1398" i="1"/>
  <c r="N1398" i="1"/>
  <c r="J1325" i="1"/>
  <c r="K1325" i="1" s="1"/>
  <c r="I1326" i="1"/>
  <c r="O1398" i="1"/>
  <c r="P1397" i="1"/>
  <c r="Q1324" i="1"/>
  <c r="R1324" i="1" s="1"/>
  <c r="B1323" i="1"/>
  <c r="E1400" i="1" l="1"/>
  <c r="M1399" i="1"/>
  <c r="N1399" i="1" s="1"/>
  <c r="L1399" i="1"/>
  <c r="T1399" i="1"/>
  <c r="T1400" i="1" s="1"/>
  <c r="H1398" i="1"/>
  <c r="B1324" i="1"/>
  <c r="O1399" i="1"/>
  <c r="P1398" i="1"/>
  <c r="F1399" i="1"/>
  <c r="A1400" i="1"/>
  <c r="C1400" i="1"/>
  <c r="U1399" i="1"/>
  <c r="D1400" i="1"/>
  <c r="G1399" i="1"/>
  <c r="I1327" i="1"/>
  <c r="J1326" i="1"/>
  <c r="K1326" i="1" s="1"/>
  <c r="Q1325" i="1"/>
  <c r="R1325" i="1" s="1"/>
  <c r="L1400" i="1" l="1"/>
  <c r="U1400" i="1" s="1"/>
  <c r="M1400" i="1"/>
  <c r="E1401" i="1"/>
  <c r="E1402" i="1" s="1"/>
  <c r="H1399" i="1"/>
  <c r="I1328" i="1"/>
  <c r="J1327" i="1"/>
  <c r="K1327" i="1" s="1"/>
  <c r="D1401" i="1"/>
  <c r="F1400" i="1"/>
  <c r="A1401" i="1"/>
  <c r="G1400" i="1"/>
  <c r="N1400" i="1"/>
  <c r="C1401" i="1"/>
  <c r="Q1326" i="1"/>
  <c r="R1326" i="1" s="1"/>
  <c r="B1325" i="1"/>
  <c r="P1399" i="1"/>
  <c r="O1400" i="1"/>
  <c r="L1401" i="1" l="1"/>
  <c r="M1401" i="1"/>
  <c r="N1401" i="1" s="1"/>
  <c r="T1401" i="1"/>
  <c r="H1400" i="1"/>
  <c r="B1326" i="1"/>
  <c r="U1401" i="1"/>
  <c r="G1401" i="1"/>
  <c r="C1402" i="1"/>
  <c r="D1402" i="1"/>
  <c r="F1401" i="1"/>
  <c r="A1402" i="1"/>
  <c r="Q1327" i="1"/>
  <c r="R1327" i="1" s="1"/>
  <c r="P1400" i="1"/>
  <c r="O1401" i="1"/>
  <c r="I1329" i="1"/>
  <c r="J1328" i="1"/>
  <c r="K1328" i="1" s="1"/>
  <c r="L1402" i="1" l="1"/>
  <c r="M1402" i="1"/>
  <c r="T1402" i="1"/>
  <c r="E1403" i="1"/>
  <c r="H1401" i="1"/>
  <c r="B1327" i="1"/>
  <c r="I1330" i="1"/>
  <c r="J1329" i="1"/>
  <c r="K1329" i="1" s="1"/>
  <c r="P1401" i="1"/>
  <c r="O1402" i="1"/>
  <c r="F1402" i="1"/>
  <c r="C1403" i="1"/>
  <c r="D1403" i="1"/>
  <c r="A1403" i="1"/>
  <c r="U1402" i="1"/>
  <c r="N1402" i="1"/>
  <c r="G1402" i="1"/>
  <c r="Q1328" i="1"/>
  <c r="R1328" i="1" s="1"/>
  <c r="L1403" i="1" l="1"/>
  <c r="M1403" i="1"/>
  <c r="T1403" i="1"/>
  <c r="E1404" i="1"/>
  <c r="E1405" i="1" s="1"/>
  <c r="H1402" i="1"/>
  <c r="O1403" i="1"/>
  <c r="P1402" i="1"/>
  <c r="U1403" i="1"/>
  <c r="F1403" i="1"/>
  <c r="C1404" i="1"/>
  <c r="D1404" i="1"/>
  <c r="A1404" i="1"/>
  <c r="G1403" i="1"/>
  <c r="N1403" i="1"/>
  <c r="Q1329" i="1"/>
  <c r="R1329" i="1" s="1"/>
  <c r="I1331" i="1"/>
  <c r="J1330" i="1"/>
  <c r="K1330" i="1" s="1"/>
  <c r="B1328" i="1"/>
  <c r="L1404" i="1" l="1"/>
  <c r="M1404" i="1"/>
  <c r="T1404" i="1"/>
  <c r="H1403" i="1"/>
  <c r="B1329" i="1"/>
  <c r="I1332" i="1"/>
  <c r="J1331" i="1"/>
  <c r="K1331" i="1" s="1"/>
  <c r="Q1330" i="1"/>
  <c r="R1330" i="1" s="1"/>
  <c r="O1404" i="1"/>
  <c r="P1403" i="1"/>
  <c r="D1405" i="1"/>
  <c r="N1404" i="1"/>
  <c r="C1405" i="1"/>
  <c r="A1405" i="1"/>
  <c r="U1404" i="1"/>
  <c r="G1404" i="1"/>
  <c r="F1404" i="1"/>
  <c r="L1405" i="1" l="1"/>
  <c r="M1405" i="1"/>
  <c r="N1405" i="1" s="1"/>
  <c r="T1405" i="1"/>
  <c r="T1406" i="1" s="1"/>
  <c r="E1406" i="1"/>
  <c r="E1407" i="1" s="1"/>
  <c r="H1404" i="1"/>
  <c r="B1330" i="1"/>
  <c r="O1405" i="1"/>
  <c r="P1404" i="1"/>
  <c r="A1406" i="1"/>
  <c r="U1405" i="1"/>
  <c r="G1405" i="1"/>
  <c r="F1405" i="1"/>
  <c r="C1406" i="1"/>
  <c r="D1406" i="1"/>
  <c r="Q1331" i="1"/>
  <c r="R1331" i="1" s="1"/>
  <c r="I1333" i="1"/>
  <c r="J1332" i="1"/>
  <c r="K1332" i="1" s="1"/>
  <c r="L1406" i="1" l="1"/>
  <c r="U1406" i="1" s="1"/>
  <c r="M1406" i="1"/>
  <c r="H1405" i="1"/>
  <c r="N1406" i="1"/>
  <c r="A1407" i="1"/>
  <c r="F1406" i="1"/>
  <c r="C1407" i="1"/>
  <c r="D1407" i="1"/>
  <c r="G1406" i="1"/>
  <c r="I1334" i="1"/>
  <c r="J1333" i="1"/>
  <c r="K1333" i="1" s="1"/>
  <c r="O1406" i="1"/>
  <c r="P1405" i="1"/>
  <c r="B1331" i="1"/>
  <c r="Q1332" i="1"/>
  <c r="R1332" i="1" s="1"/>
  <c r="L1407" i="1" l="1"/>
  <c r="U1407" i="1" s="1"/>
  <c r="M1407" i="1"/>
  <c r="T1407" i="1"/>
  <c r="E1408" i="1"/>
  <c r="H1406" i="1"/>
  <c r="Q1333" i="1"/>
  <c r="R1333" i="1" s="1"/>
  <c r="J1334" i="1"/>
  <c r="K1334" i="1" s="1"/>
  <c r="I1335" i="1"/>
  <c r="C1408" i="1"/>
  <c r="F1407" i="1"/>
  <c r="D1408" i="1"/>
  <c r="A1408" i="1"/>
  <c r="G1407" i="1"/>
  <c r="N1407" i="1"/>
  <c r="B1332" i="1"/>
  <c r="P1406" i="1"/>
  <c r="O1407" i="1"/>
  <c r="L1408" i="1" l="1"/>
  <c r="M1408" i="1"/>
  <c r="E1409" i="1"/>
  <c r="T1408" i="1"/>
  <c r="H1407" i="1"/>
  <c r="J1335" i="1"/>
  <c r="K1335" i="1" s="1"/>
  <c r="Q1335" i="1" s="1"/>
  <c r="I1336" i="1"/>
  <c r="Q1334" i="1"/>
  <c r="R1334" i="1" s="1"/>
  <c r="O1408" i="1"/>
  <c r="P1407" i="1"/>
  <c r="C1409" i="1"/>
  <c r="G1408" i="1"/>
  <c r="A1409" i="1"/>
  <c r="U1408" i="1"/>
  <c r="N1408" i="1"/>
  <c r="F1408" i="1"/>
  <c r="D1409" i="1"/>
  <c r="B1333" i="1"/>
  <c r="L1409" i="1" l="1"/>
  <c r="M1409" i="1"/>
  <c r="T1409" i="1"/>
  <c r="T1410" i="1" s="1"/>
  <c r="E1410" i="1"/>
  <c r="H1408" i="1"/>
  <c r="P1408" i="1"/>
  <c r="O1409" i="1"/>
  <c r="B1334" i="1"/>
  <c r="J1336" i="1"/>
  <c r="K1336" i="1" s="1"/>
  <c r="I1337" i="1"/>
  <c r="B1335" i="1"/>
  <c r="R1335" i="1"/>
  <c r="U1409" i="1"/>
  <c r="C1410" i="1"/>
  <c r="F1409" i="1"/>
  <c r="D1410" i="1"/>
  <c r="A1410" i="1"/>
  <c r="G1409" i="1"/>
  <c r="N1409" i="1"/>
  <c r="L1410" i="1" l="1"/>
  <c r="M1410" i="1"/>
  <c r="E1411" i="1"/>
  <c r="H1409" i="1"/>
  <c r="F1410" i="1"/>
  <c r="A1411" i="1"/>
  <c r="C1411" i="1"/>
  <c r="G1410" i="1"/>
  <c r="I1338" i="1"/>
  <c r="J1337" i="1"/>
  <c r="K1337" i="1" s="1"/>
  <c r="Q1336" i="1"/>
  <c r="R1336" i="1" s="1"/>
  <c r="P1409" i="1"/>
  <c r="O1410" i="1"/>
  <c r="D1411" i="1" l="1"/>
  <c r="T1411" i="1"/>
  <c r="L1411" i="1"/>
  <c r="U1411" i="1" s="1"/>
  <c r="M1411" i="1"/>
  <c r="E1412" i="1"/>
  <c r="E1413" i="1" s="1"/>
  <c r="H1410" i="1"/>
  <c r="B1336" i="1"/>
  <c r="Q1337" i="1"/>
  <c r="R1337" i="1" s="1"/>
  <c r="D1412" i="1"/>
  <c r="F1411" i="1"/>
  <c r="C1412" i="1"/>
  <c r="A1412" i="1"/>
  <c r="G1411" i="1"/>
  <c r="N1411" i="1"/>
  <c r="O1411" i="1"/>
  <c r="P1410" i="1"/>
  <c r="I1339" i="1"/>
  <c r="J1338" i="1"/>
  <c r="K1338" i="1" s="1"/>
  <c r="L1412" i="1" l="1"/>
  <c r="M1412" i="1"/>
  <c r="N1412" i="1" s="1"/>
  <c r="T1412" i="1"/>
  <c r="H1411" i="1"/>
  <c r="B1337" i="1"/>
  <c r="A1413" i="1"/>
  <c r="D1413" i="1"/>
  <c r="U1412" i="1"/>
  <c r="G1412" i="1"/>
  <c r="F1412" i="1"/>
  <c r="C1413" i="1"/>
  <c r="J1339" i="1"/>
  <c r="K1339" i="1" s="1"/>
  <c r="I1340" i="1"/>
  <c r="Q1338" i="1"/>
  <c r="R1338" i="1" s="1"/>
  <c r="O1412" i="1"/>
  <c r="P1411" i="1"/>
  <c r="L1413" i="1" l="1"/>
  <c r="M1413" i="1"/>
  <c r="E1414" i="1"/>
  <c r="T1413" i="1"/>
  <c r="H1412" i="1"/>
  <c r="I1341" i="1"/>
  <c r="J1340" i="1"/>
  <c r="K1340" i="1" s="1"/>
  <c r="Q1339" i="1"/>
  <c r="R1339" i="1" s="1"/>
  <c r="U1413" i="1"/>
  <c r="F1413" i="1"/>
  <c r="C1414" i="1"/>
  <c r="D1414" i="1"/>
  <c r="A1414" i="1"/>
  <c r="G1413" i="1"/>
  <c r="N1413" i="1"/>
  <c r="O1413" i="1"/>
  <c r="P1412" i="1"/>
  <c r="B1338" i="1"/>
  <c r="L1414" i="1" l="1"/>
  <c r="M1414" i="1"/>
  <c r="T1414" i="1"/>
  <c r="T1415" i="1" s="1"/>
  <c r="E1415" i="1"/>
  <c r="E1416" i="1" s="1"/>
  <c r="H1413" i="1"/>
  <c r="B1339" i="1"/>
  <c r="P1413" i="1"/>
  <c r="O1414" i="1"/>
  <c r="A1415" i="1"/>
  <c r="N1414" i="1"/>
  <c r="U1414" i="1"/>
  <c r="G1414" i="1"/>
  <c r="C1415" i="1"/>
  <c r="F1414" i="1"/>
  <c r="D1415" i="1"/>
  <c r="Q1340" i="1"/>
  <c r="R1340" i="1" s="1"/>
  <c r="I1342" i="1"/>
  <c r="J1341" i="1"/>
  <c r="K1341" i="1" s="1"/>
  <c r="L1415" i="1" l="1"/>
  <c r="M1415" i="1"/>
  <c r="N1415" i="1" s="1"/>
  <c r="H1414" i="1"/>
  <c r="U1415" i="1"/>
  <c r="D1416" i="1"/>
  <c r="A1416" i="1"/>
  <c r="E1417" i="1" s="1"/>
  <c r="G1415" i="1"/>
  <c r="F1415" i="1"/>
  <c r="C1416" i="1"/>
  <c r="I1343" i="1"/>
  <c r="J1342" i="1"/>
  <c r="K1342" i="1" s="1"/>
  <c r="O1415" i="1"/>
  <c r="P1414" i="1"/>
  <c r="Q1341" i="1"/>
  <c r="R1341" i="1" s="1"/>
  <c r="B1340" i="1"/>
  <c r="L1416" i="1" l="1"/>
  <c r="U1416" i="1" s="1"/>
  <c r="M1416" i="1"/>
  <c r="T1416" i="1"/>
  <c r="T1417" i="1" s="1"/>
  <c r="H1415" i="1"/>
  <c r="Q1342" i="1"/>
  <c r="R1342" i="1" s="1"/>
  <c r="F1416" i="1"/>
  <c r="C1417" i="1"/>
  <c r="D1417" i="1"/>
  <c r="A1417" i="1"/>
  <c r="N1416" i="1"/>
  <c r="G1416" i="1"/>
  <c r="O1416" i="1"/>
  <c r="P1415" i="1"/>
  <c r="I1344" i="1"/>
  <c r="J1343" i="1"/>
  <c r="K1343" i="1" s="1"/>
  <c r="B1341" i="1"/>
  <c r="M1417" i="1" l="1"/>
  <c r="L1417" i="1"/>
  <c r="U1417" i="1" s="1"/>
  <c r="E1418" i="1"/>
  <c r="H1416" i="1"/>
  <c r="Q1343" i="1"/>
  <c r="R1343" i="1" s="1"/>
  <c r="C1418" i="1"/>
  <c r="F1417" i="1"/>
  <c r="A1418" i="1"/>
  <c r="D1418" i="1"/>
  <c r="G1417" i="1"/>
  <c r="N1417" i="1"/>
  <c r="I1345" i="1"/>
  <c r="J1344" i="1"/>
  <c r="K1344" i="1" s="1"/>
  <c r="P1416" i="1"/>
  <c r="O1417" i="1"/>
  <c r="B1342" i="1"/>
  <c r="E1419" i="1" l="1"/>
  <c r="L1418" i="1"/>
  <c r="M1418" i="1"/>
  <c r="T1418" i="1"/>
  <c r="T1419" i="1" s="1"/>
  <c r="H1417" i="1"/>
  <c r="Q1344" i="1"/>
  <c r="R1344" i="1" s="1"/>
  <c r="G1418" i="1"/>
  <c r="N1418" i="1"/>
  <c r="F1418" i="1"/>
  <c r="C1419" i="1"/>
  <c r="A1419" i="1"/>
  <c r="D1419" i="1"/>
  <c r="U1418" i="1"/>
  <c r="J1345" i="1"/>
  <c r="K1345" i="1" s="1"/>
  <c r="Q1345" i="1" s="1"/>
  <c r="I1346" i="1"/>
  <c r="B1343" i="1"/>
  <c r="P1417" i="1"/>
  <c r="O1418" i="1"/>
  <c r="L1419" i="1" l="1"/>
  <c r="M1419" i="1"/>
  <c r="E1420" i="1"/>
  <c r="H1418" i="1"/>
  <c r="B1344" i="1"/>
  <c r="F1419" i="1"/>
  <c r="A1420" i="1"/>
  <c r="C1420" i="1"/>
  <c r="U1419" i="1"/>
  <c r="D1420" i="1"/>
  <c r="G1419" i="1"/>
  <c r="N1419" i="1"/>
  <c r="B1345" i="1"/>
  <c r="R1345" i="1"/>
  <c r="O1419" i="1"/>
  <c r="P1418" i="1"/>
  <c r="I1347" i="1"/>
  <c r="J1346" i="1"/>
  <c r="K1346" i="1" s="1"/>
  <c r="L1420" i="1" l="1"/>
  <c r="M1420" i="1"/>
  <c r="E1421" i="1"/>
  <c r="T1420" i="1"/>
  <c r="T1421" i="1" s="1"/>
  <c r="H1419" i="1"/>
  <c r="Q1346" i="1"/>
  <c r="R1346" i="1" s="1"/>
  <c r="P1419" i="1"/>
  <c r="O1420" i="1"/>
  <c r="F1420" i="1"/>
  <c r="D1421" i="1"/>
  <c r="A1421" i="1"/>
  <c r="U1420" i="1"/>
  <c r="G1420" i="1"/>
  <c r="C1421" i="1"/>
  <c r="N1420" i="1"/>
  <c r="I1348" i="1"/>
  <c r="J1347" i="1"/>
  <c r="K1347" i="1" s="1"/>
  <c r="L1421" i="1" l="1"/>
  <c r="M1421" i="1"/>
  <c r="N1421" i="1" s="1"/>
  <c r="E1422" i="1"/>
  <c r="H1420" i="1"/>
  <c r="O1421" i="1"/>
  <c r="P1420" i="1"/>
  <c r="G1421" i="1"/>
  <c r="F1421" i="1"/>
  <c r="C1422" i="1"/>
  <c r="A1422" i="1"/>
  <c r="D1422" i="1"/>
  <c r="U1421" i="1"/>
  <c r="Q1347" i="1"/>
  <c r="R1347" i="1" s="1"/>
  <c r="B1346" i="1"/>
  <c r="J1348" i="1"/>
  <c r="K1348" i="1" s="1"/>
  <c r="I1349" i="1"/>
  <c r="J1349" i="1" s="1"/>
  <c r="L1422" i="1" l="1"/>
  <c r="M1422" i="1"/>
  <c r="E1423" i="1"/>
  <c r="T1422" i="1"/>
  <c r="H1421" i="1"/>
  <c r="B1347" i="1"/>
  <c r="K1349" i="1"/>
  <c r="I1350" i="1"/>
  <c r="O1422" i="1"/>
  <c r="P1421" i="1"/>
  <c r="Q1348" i="1"/>
  <c r="R1348" i="1" s="1"/>
  <c r="F1422" i="1"/>
  <c r="D1423" i="1"/>
  <c r="A1423" i="1"/>
  <c r="U1422" i="1"/>
  <c r="G1422" i="1"/>
  <c r="C1423" i="1"/>
  <c r="N1422" i="1"/>
  <c r="L1423" i="1" l="1"/>
  <c r="M1423" i="1"/>
  <c r="T1423" i="1"/>
  <c r="E1424" i="1"/>
  <c r="H1422" i="1"/>
  <c r="B1348" i="1"/>
  <c r="O1423" i="1"/>
  <c r="P1422" i="1"/>
  <c r="I1351" i="1"/>
  <c r="J1350" i="1"/>
  <c r="K1350" i="1" s="1"/>
  <c r="Q1349" i="1"/>
  <c r="B1349" i="1" s="1"/>
  <c r="N1349" i="1"/>
  <c r="A1424" i="1"/>
  <c r="U1423" i="1"/>
  <c r="G1423" i="1"/>
  <c r="N1423" i="1"/>
  <c r="C1424" i="1"/>
  <c r="D1424" i="1"/>
  <c r="F1423" i="1"/>
  <c r="L1424" i="1" l="1"/>
  <c r="M1424" i="1"/>
  <c r="T1424" i="1"/>
  <c r="E1425" i="1"/>
  <c r="R1349" i="1"/>
  <c r="H1423" i="1"/>
  <c r="U1349" i="1"/>
  <c r="Q1350" i="1"/>
  <c r="R1350" i="1" s="1"/>
  <c r="I1352" i="1"/>
  <c r="J1351" i="1"/>
  <c r="K1351" i="1" s="1"/>
  <c r="G1424" i="1"/>
  <c r="N1424" i="1"/>
  <c r="C1425" i="1"/>
  <c r="D1425" i="1"/>
  <c r="F1424" i="1"/>
  <c r="A1425" i="1"/>
  <c r="U1424" i="1"/>
  <c r="O1424" i="1"/>
  <c r="P1423" i="1"/>
  <c r="L1425" i="1" l="1"/>
  <c r="M1425" i="1"/>
  <c r="E1426" i="1"/>
  <c r="T1425" i="1"/>
  <c r="H1424" i="1"/>
  <c r="A1426" i="1"/>
  <c r="U1425" i="1"/>
  <c r="N1425" i="1"/>
  <c r="G1425" i="1"/>
  <c r="F1425" i="1"/>
  <c r="C1426" i="1"/>
  <c r="D1426" i="1"/>
  <c r="Q1351" i="1"/>
  <c r="R1351" i="1" s="1"/>
  <c r="J1352" i="1"/>
  <c r="K1352" i="1" s="1"/>
  <c r="Q1352" i="1" s="1"/>
  <c r="I1353" i="1"/>
  <c r="B1350" i="1"/>
  <c r="P1424" i="1"/>
  <c r="O1425" i="1"/>
  <c r="L1426" i="1" l="1"/>
  <c r="M1426" i="1"/>
  <c r="T1426" i="1"/>
  <c r="T1427" i="1" s="1"/>
  <c r="E1427" i="1"/>
  <c r="E1428" i="1" s="1"/>
  <c r="H1425" i="1"/>
  <c r="B1351" i="1"/>
  <c r="I1354" i="1"/>
  <c r="J1353" i="1"/>
  <c r="K1353" i="1" s="1"/>
  <c r="B1352" i="1"/>
  <c r="R1352" i="1"/>
  <c r="O1426" i="1"/>
  <c r="P1425" i="1"/>
  <c r="N1426" i="1"/>
  <c r="D1427" i="1"/>
  <c r="C1427" i="1"/>
  <c r="F1426" i="1"/>
  <c r="A1427" i="1"/>
  <c r="U1426" i="1"/>
  <c r="G1426" i="1"/>
  <c r="L1427" i="1" l="1"/>
  <c r="U1427" i="1" s="1"/>
  <c r="M1427" i="1"/>
  <c r="N1427" i="1" s="1"/>
  <c r="H1426" i="1"/>
  <c r="Q1353" i="1"/>
  <c r="R1353" i="1" s="1"/>
  <c r="J1354" i="1"/>
  <c r="K1354" i="1" s="1"/>
  <c r="Q1354" i="1" s="1"/>
  <c r="I1355" i="1"/>
  <c r="G1427" i="1"/>
  <c r="F1427" i="1"/>
  <c r="C1428" i="1"/>
  <c r="A1428" i="1"/>
  <c r="D1428" i="1"/>
  <c r="O1427" i="1"/>
  <c r="P1426" i="1"/>
  <c r="L1428" i="1" l="1"/>
  <c r="M1428" i="1"/>
  <c r="N1428" i="1" s="1"/>
  <c r="T1428" i="1"/>
  <c r="E1429" i="1"/>
  <c r="E1430" i="1" s="1"/>
  <c r="H1427" i="1"/>
  <c r="J1355" i="1"/>
  <c r="K1355" i="1" s="1"/>
  <c r="I1356" i="1"/>
  <c r="B1353" i="1"/>
  <c r="D1429" i="1"/>
  <c r="F1428" i="1"/>
  <c r="A1429" i="1"/>
  <c r="C1429" i="1"/>
  <c r="U1428" i="1"/>
  <c r="G1428" i="1"/>
  <c r="B1354" i="1"/>
  <c r="R1354" i="1"/>
  <c r="P1427" i="1"/>
  <c r="O1428" i="1"/>
  <c r="L1429" i="1" l="1"/>
  <c r="M1429" i="1"/>
  <c r="N1429" i="1" s="1"/>
  <c r="T1429" i="1"/>
  <c r="H1428" i="1"/>
  <c r="A1430" i="1"/>
  <c r="U1429" i="1"/>
  <c r="G1429" i="1"/>
  <c r="D1430" i="1"/>
  <c r="F1429" i="1"/>
  <c r="C1430" i="1"/>
  <c r="J1356" i="1"/>
  <c r="K1356" i="1" s="1"/>
  <c r="I1357" i="1"/>
  <c r="O1429" i="1"/>
  <c r="P1428" i="1"/>
  <c r="Q1355" i="1"/>
  <c r="R1355" i="1" s="1"/>
  <c r="L1430" i="1" l="1"/>
  <c r="M1430" i="1"/>
  <c r="T1430" i="1"/>
  <c r="E1431" i="1"/>
  <c r="H1429" i="1"/>
  <c r="I1358" i="1"/>
  <c r="J1357" i="1"/>
  <c r="K1357" i="1" s="1"/>
  <c r="Q1357" i="1" s="1"/>
  <c r="Q1356" i="1"/>
  <c r="R1356" i="1" s="1"/>
  <c r="B1355" i="1"/>
  <c r="P1429" i="1"/>
  <c r="O1430" i="1"/>
  <c r="A1431" i="1"/>
  <c r="U1430" i="1"/>
  <c r="N1430" i="1"/>
  <c r="G1430" i="1"/>
  <c r="F1430" i="1"/>
  <c r="C1431" i="1"/>
  <c r="D1431" i="1"/>
  <c r="L1431" i="1" l="1"/>
  <c r="M1431" i="1"/>
  <c r="N1431" i="1" s="1"/>
  <c r="E1432" i="1"/>
  <c r="T1431" i="1"/>
  <c r="H1430" i="1"/>
  <c r="B1356" i="1"/>
  <c r="A1432" i="1"/>
  <c r="U1431" i="1"/>
  <c r="G1431" i="1"/>
  <c r="C1432" i="1"/>
  <c r="D1432" i="1"/>
  <c r="F1431" i="1"/>
  <c r="B1357" i="1"/>
  <c r="R1357" i="1"/>
  <c r="O1431" i="1"/>
  <c r="P1430" i="1"/>
  <c r="J1358" i="1"/>
  <c r="K1358" i="1" s="1"/>
  <c r="I1359" i="1"/>
  <c r="E1433" i="1" l="1"/>
  <c r="L1432" i="1"/>
  <c r="M1432" i="1"/>
  <c r="T1432" i="1"/>
  <c r="T1433" i="1" s="1"/>
  <c r="H1431" i="1"/>
  <c r="Q1358" i="1"/>
  <c r="R1358" i="1" s="1"/>
  <c r="G1432" i="1"/>
  <c r="N1432" i="1"/>
  <c r="F1432" i="1"/>
  <c r="C1433" i="1"/>
  <c r="A1433" i="1"/>
  <c r="D1433" i="1"/>
  <c r="U1432" i="1"/>
  <c r="J1359" i="1"/>
  <c r="K1359" i="1" s="1"/>
  <c r="I1360" i="1"/>
  <c r="O1432" i="1"/>
  <c r="P1431" i="1"/>
  <c r="M1433" i="1" l="1"/>
  <c r="L1433" i="1"/>
  <c r="E1434" i="1"/>
  <c r="H1432" i="1"/>
  <c r="I1361" i="1"/>
  <c r="J1360" i="1"/>
  <c r="K1360" i="1" s="1"/>
  <c r="Q1359" i="1"/>
  <c r="R1359" i="1" s="1"/>
  <c r="B1358" i="1"/>
  <c r="O1433" i="1"/>
  <c r="P1432" i="1"/>
  <c r="A1434" i="1"/>
  <c r="U1433" i="1"/>
  <c r="N1433" i="1"/>
  <c r="G1433" i="1"/>
  <c r="F1433" i="1"/>
  <c r="C1434" i="1"/>
  <c r="D1434" i="1"/>
  <c r="L1434" i="1" l="1"/>
  <c r="M1434" i="1"/>
  <c r="E1435" i="1"/>
  <c r="T1434" i="1"/>
  <c r="T1435" i="1" s="1"/>
  <c r="H1433" i="1"/>
  <c r="B1359" i="1"/>
  <c r="O1434" i="1"/>
  <c r="P1433" i="1"/>
  <c r="C1435" i="1"/>
  <c r="D1435" i="1"/>
  <c r="A1435" i="1"/>
  <c r="U1434" i="1"/>
  <c r="F1434" i="1"/>
  <c r="G1434" i="1"/>
  <c r="N1434" i="1"/>
  <c r="Q1360" i="1"/>
  <c r="R1360" i="1" s="1"/>
  <c r="J1361" i="1"/>
  <c r="K1361" i="1" s="1"/>
  <c r="I1362" i="1"/>
  <c r="M1435" i="1" l="1"/>
  <c r="L1435" i="1"/>
  <c r="E1436" i="1"/>
  <c r="E1437" i="1" s="1"/>
  <c r="H1434" i="1"/>
  <c r="N1435" i="1"/>
  <c r="F1435" i="1"/>
  <c r="C1436" i="1"/>
  <c r="G1435" i="1"/>
  <c r="A1436" i="1"/>
  <c r="D1436" i="1"/>
  <c r="U1435" i="1"/>
  <c r="J1362" i="1"/>
  <c r="K1362" i="1" s="1"/>
  <c r="I1363" i="1"/>
  <c r="Q1361" i="1"/>
  <c r="R1361" i="1" s="1"/>
  <c r="B1360" i="1"/>
  <c r="O1435" i="1"/>
  <c r="P1434" i="1"/>
  <c r="L1436" i="1" l="1"/>
  <c r="M1436" i="1"/>
  <c r="T1436" i="1"/>
  <c r="T1437" i="1" s="1"/>
  <c r="H1435" i="1"/>
  <c r="J1363" i="1"/>
  <c r="K1363" i="1" s="1"/>
  <c r="I1364" i="1"/>
  <c r="F1436" i="1"/>
  <c r="C1437" i="1"/>
  <c r="D1437" i="1"/>
  <c r="A1437" i="1"/>
  <c r="U1436" i="1"/>
  <c r="G1436" i="1"/>
  <c r="N1436" i="1"/>
  <c r="B1361" i="1"/>
  <c r="Q1362" i="1"/>
  <c r="R1362" i="1" s="1"/>
  <c r="P1435" i="1"/>
  <c r="O1436" i="1"/>
  <c r="L1437" i="1" l="1"/>
  <c r="U1437" i="1" s="1"/>
  <c r="M1437" i="1"/>
  <c r="N1437" i="1" s="1"/>
  <c r="E1438" i="1"/>
  <c r="H1436" i="1"/>
  <c r="B1362" i="1"/>
  <c r="O1437" i="1"/>
  <c r="P1436" i="1"/>
  <c r="G1437" i="1"/>
  <c r="F1437" i="1"/>
  <c r="C1438" i="1"/>
  <c r="D1438" i="1"/>
  <c r="A1438" i="1"/>
  <c r="J1364" i="1"/>
  <c r="K1364" i="1" s="1"/>
  <c r="I1365" i="1"/>
  <c r="Q1363" i="1"/>
  <c r="R1363" i="1" s="1"/>
  <c r="L1438" i="1" l="1"/>
  <c r="M1438" i="1"/>
  <c r="E1439" i="1"/>
  <c r="E1440" i="1" s="1"/>
  <c r="T1438" i="1"/>
  <c r="T1439" i="1" s="1"/>
  <c r="H1437" i="1"/>
  <c r="B1363" i="1"/>
  <c r="J1365" i="1"/>
  <c r="K1365" i="1" s="1"/>
  <c r="I1366" i="1"/>
  <c r="C1439" i="1"/>
  <c r="A1439" i="1"/>
  <c r="U1438" i="1"/>
  <c r="D1439" i="1"/>
  <c r="G1438" i="1"/>
  <c r="N1438" i="1"/>
  <c r="F1438" i="1"/>
  <c r="Q1364" i="1"/>
  <c r="R1364" i="1" s="1"/>
  <c r="O1438" i="1"/>
  <c r="P1437" i="1"/>
  <c r="L1439" i="1" l="1"/>
  <c r="M1439" i="1"/>
  <c r="H1438" i="1"/>
  <c r="G1439" i="1"/>
  <c r="C1440" i="1"/>
  <c r="N1439" i="1"/>
  <c r="U1439" i="1"/>
  <c r="D1440" i="1"/>
  <c r="F1439" i="1"/>
  <c r="A1440" i="1"/>
  <c r="J1366" i="1"/>
  <c r="K1366" i="1" s="1"/>
  <c r="I1367" i="1"/>
  <c r="Q1365" i="1"/>
  <c r="R1365" i="1" s="1"/>
  <c r="B1364" i="1"/>
  <c r="P1438" i="1"/>
  <c r="O1439" i="1"/>
  <c r="L1440" i="1" l="1"/>
  <c r="M1440" i="1"/>
  <c r="E1441" i="1"/>
  <c r="E1442" i="1" s="1"/>
  <c r="T1440" i="1"/>
  <c r="H1439" i="1"/>
  <c r="C1441" i="1"/>
  <c r="F1440" i="1"/>
  <c r="G1440" i="1"/>
  <c r="A1441" i="1"/>
  <c r="B1365" i="1"/>
  <c r="J1367" i="1"/>
  <c r="K1367" i="1" s="1"/>
  <c r="I1368" i="1"/>
  <c r="Q1366" i="1"/>
  <c r="R1366" i="1" s="1"/>
  <c r="P1439" i="1"/>
  <c r="O1440" i="1"/>
  <c r="D1441" i="1" l="1"/>
  <c r="L1441" i="1"/>
  <c r="M1441" i="1"/>
  <c r="N1441" i="1" s="1"/>
  <c r="T1441" i="1"/>
  <c r="T1442" i="1" s="1"/>
  <c r="H1440" i="1"/>
  <c r="B1366" i="1"/>
  <c r="U1441" i="1"/>
  <c r="G1441" i="1"/>
  <c r="A1442" i="1"/>
  <c r="C1442" i="1"/>
  <c r="F1441" i="1"/>
  <c r="D1442" i="1"/>
  <c r="J1368" i="1"/>
  <c r="K1368" i="1" s="1"/>
  <c r="I1369" i="1"/>
  <c r="Q1367" i="1"/>
  <c r="R1367" i="1" s="1"/>
  <c r="O1441" i="1"/>
  <c r="P1440" i="1"/>
  <c r="L1442" i="1" l="1"/>
  <c r="M1442" i="1"/>
  <c r="N1442" i="1" s="1"/>
  <c r="T1443" i="1"/>
  <c r="E1443" i="1"/>
  <c r="E1444" i="1" s="1"/>
  <c r="H1441" i="1"/>
  <c r="B1367" i="1"/>
  <c r="Q1368" i="1"/>
  <c r="R1368" i="1" s="1"/>
  <c r="J1369" i="1"/>
  <c r="K1369" i="1" s="1"/>
  <c r="I1370" i="1"/>
  <c r="P1441" i="1"/>
  <c r="O1442" i="1"/>
  <c r="C1443" i="1"/>
  <c r="F1442" i="1"/>
  <c r="D1443" i="1"/>
  <c r="U1442" i="1"/>
  <c r="G1442" i="1"/>
  <c r="A1443" i="1"/>
  <c r="L1443" i="1" l="1"/>
  <c r="M1443" i="1"/>
  <c r="H1442" i="1"/>
  <c r="B1368" i="1"/>
  <c r="I1371" i="1"/>
  <c r="J1370" i="1"/>
  <c r="K1370" i="1" s="1"/>
  <c r="Q1370" i="1" s="1"/>
  <c r="Q1369" i="1"/>
  <c r="R1369" i="1" s="1"/>
  <c r="C1444" i="1"/>
  <c r="U1443" i="1"/>
  <c r="D1444" i="1"/>
  <c r="A1444" i="1"/>
  <c r="N1443" i="1"/>
  <c r="G1443" i="1"/>
  <c r="F1443" i="1"/>
  <c r="O1443" i="1"/>
  <c r="P1442" i="1"/>
  <c r="L1444" i="1" l="1"/>
  <c r="M1444" i="1"/>
  <c r="T1444" i="1"/>
  <c r="E1445" i="1"/>
  <c r="E1446" i="1" s="1"/>
  <c r="H1443" i="1"/>
  <c r="N1444" i="1"/>
  <c r="F1444" i="1"/>
  <c r="C1445" i="1"/>
  <c r="D1445" i="1"/>
  <c r="U1444" i="1"/>
  <c r="A1445" i="1"/>
  <c r="G1444" i="1"/>
  <c r="B1369" i="1"/>
  <c r="B1370" i="1"/>
  <c r="R1370" i="1"/>
  <c r="P1443" i="1"/>
  <c r="O1444" i="1"/>
  <c r="J1371" i="1"/>
  <c r="K1371" i="1" s="1"/>
  <c r="I1372" i="1"/>
  <c r="T1445" i="1" l="1"/>
  <c r="L1445" i="1"/>
  <c r="M1445" i="1"/>
  <c r="N1445" i="1" s="1"/>
  <c r="H1444" i="1"/>
  <c r="P1444" i="1"/>
  <c r="O1445" i="1"/>
  <c r="J1372" i="1"/>
  <c r="K1372" i="1" s="1"/>
  <c r="I1373" i="1"/>
  <c r="Q1371" i="1"/>
  <c r="R1371" i="1" s="1"/>
  <c r="F1445" i="1"/>
  <c r="C1446" i="1"/>
  <c r="D1446" i="1"/>
  <c r="U1445" i="1"/>
  <c r="G1445" i="1"/>
  <c r="A1446" i="1"/>
  <c r="E1447" i="1" s="1"/>
  <c r="L1446" i="1" l="1"/>
  <c r="U1446" i="1" s="1"/>
  <c r="M1446" i="1"/>
  <c r="N1446" i="1" s="1"/>
  <c r="T1446" i="1"/>
  <c r="H1445" i="1"/>
  <c r="Q1372" i="1"/>
  <c r="R1372" i="1" s="1"/>
  <c r="P1445" i="1"/>
  <c r="O1446" i="1"/>
  <c r="G1446" i="1"/>
  <c r="A1447" i="1"/>
  <c r="F1446" i="1"/>
  <c r="C1447" i="1"/>
  <c r="D1447" i="1"/>
  <c r="B1371" i="1"/>
  <c r="I1374" i="1"/>
  <c r="J1373" i="1"/>
  <c r="K1373" i="1" s="1"/>
  <c r="L1447" i="1" l="1"/>
  <c r="M1447" i="1"/>
  <c r="T1447" i="1"/>
  <c r="E1448" i="1"/>
  <c r="H1446" i="1"/>
  <c r="P1446" i="1"/>
  <c r="O1447" i="1"/>
  <c r="F1447" i="1"/>
  <c r="C1448" i="1"/>
  <c r="D1448" i="1"/>
  <c r="N1447" i="1"/>
  <c r="U1447" i="1"/>
  <c r="G1447" i="1"/>
  <c r="A1448" i="1"/>
  <c r="B1372" i="1"/>
  <c r="Q1373" i="1"/>
  <c r="R1373" i="1" s="1"/>
  <c r="J1374" i="1"/>
  <c r="K1374" i="1" s="1"/>
  <c r="I1375" i="1"/>
  <c r="E1449" i="1" l="1"/>
  <c r="L1448" i="1"/>
  <c r="U1448" i="1" s="1"/>
  <c r="M1448" i="1"/>
  <c r="T1448" i="1"/>
  <c r="T1449" i="1" s="1"/>
  <c r="H1447" i="1"/>
  <c r="I1376" i="1"/>
  <c r="J1375" i="1"/>
  <c r="K1375" i="1" s="1"/>
  <c r="D1449" i="1"/>
  <c r="G1448" i="1"/>
  <c r="A1449" i="1"/>
  <c r="N1448" i="1"/>
  <c r="C1449" i="1"/>
  <c r="F1448" i="1"/>
  <c r="O1448" i="1"/>
  <c r="P1447" i="1"/>
  <c r="Q1374" i="1"/>
  <c r="R1374" i="1" s="1"/>
  <c r="B1373" i="1"/>
  <c r="L1449" i="1" l="1"/>
  <c r="M1449" i="1"/>
  <c r="N1449" i="1" s="1"/>
  <c r="E1450" i="1"/>
  <c r="E1451" i="1" s="1"/>
  <c r="H1448" i="1"/>
  <c r="Q1375" i="1"/>
  <c r="R1375" i="1" s="1"/>
  <c r="J1376" i="1"/>
  <c r="K1376" i="1" s="1"/>
  <c r="I1377" i="1"/>
  <c r="B1374" i="1"/>
  <c r="A1450" i="1"/>
  <c r="C1450" i="1"/>
  <c r="F1449" i="1"/>
  <c r="D1450" i="1"/>
  <c r="U1449" i="1"/>
  <c r="G1449" i="1"/>
  <c r="P1448" i="1"/>
  <c r="O1449" i="1"/>
  <c r="L1450" i="1" l="1"/>
  <c r="M1450" i="1"/>
  <c r="T1450" i="1"/>
  <c r="H1449" i="1"/>
  <c r="J1377" i="1"/>
  <c r="K1377" i="1" s="1"/>
  <c r="I1378" i="1"/>
  <c r="Q1376" i="1"/>
  <c r="R1376" i="1" s="1"/>
  <c r="O1450" i="1"/>
  <c r="P1449" i="1"/>
  <c r="U1450" i="1"/>
  <c r="G1450" i="1"/>
  <c r="A1451" i="1"/>
  <c r="N1450" i="1"/>
  <c r="F1450" i="1"/>
  <c r="C1451" i="1"/>
  <c r="D1451" i="1"/>
  <c r="B1375" i="1"/>
  <c r="M1451" i="1" l="1"/>
  <c r="L1451" i="1"/>
  <c r="U1451" i="1" s="1"/>
  <c r="T1451" i="1"/>
  <c r="E1452" i="1"/>
  <c r="B1376" i="1"/>
  <c r="H1450" i="1"/>
  <c r="P1450" i="1"/>
  <c r="O1451" i="1"/>
  <c r="C1452" i="1"/>
  <c r="D1452" i="1"/>
  <c r="G1451" i="1"/>
  <c r="A1452" i="1"/>
  <c r="N1451" i="1"/>
  <c r="F1451" i="1"/>
  <c r="I1379" i="1"/>
  <c r="J1379" i="1" s="1"/>
  <c r="J1378" i="1"/>
  <c r="K1378" i="1" s="1"/>
  <c r="Q1377" i="1"/>
  <c r="R1377" i="1" s="1"/>
  <c r="L1452" i="1" l="1"/>
  <c r="M1452" i="1"/>
  <c r="E1453" i="1"/>
  <c r="E1454" i="1" s="1"/>
  <c r="T1452" i="1"/>
  <c r="T1453" i="1" s="1"/>
  <c r="H1451" i="1"/>
  <c r="Q1378" i="1"/>
  <c r="R1378" i="1" s="1"/>
  <c r="K1379" i="1"/>
  <c r="I1380" i="1"/>
  <c r="B1377" i="1"/>
  <c r="P1451" i="1"/>
  <c r="O1452" i="1"/>
  <c r="G1452" i="1"/>
  <c r="N1452" i="1"/>
  <c r="F1452" i="1"/>
  <c r="C1453" i="1"/>
  <c r="D1453" i="1"/>
  <c r="U1452" i="1"/>
  <c r="A1453" i="1"/>
  <c r="L1453" i="1" l="1"/>
  <c r="M1453" i="1"/>
  <c r="H1452" i="1"/>
  <c r="B1378" i="1"/>
  <c r="J1380" i="1"/>
  <c r="K1380" i="1" s="1"/>
  <c r="I1381" i="1"/>
  <c r="N1379" i="1"/>
  <c r="U1379" i="1" s="1"/>
  <c r="Q1379" i="1"/>
  <c r="B1379" i="1" s="1"/>
  <c r="G1453" i="1"/>
  <c r="F1453" i="1"/>
  <c r="D1454" i="1"/>
  <c r="C1454" i="1"/>
  <c r="U1453" i="1"/>
  <c r="N1453" i="1"/>
  <c r="A1454" i="1"/>
  <c r="E1455" i="1" s="1"/>
  <c r="P1452" i="1"/>
  <c r="O1453" i="1"/>
  <c r="L1454" i="1" l="1"/>
  <c r="M1454" i="1"/>
  <c r="T1454" i="1"/>
  <c r="T1455" i="1" s="1"/>
  <c r="H1453" i="1"/>
  <c r="C1455" i="1"/>
  <c r="F1454" i="1"/>
  <c r="D1455" i="1"/>
  <c r="G1454" i="1"/>
  <c r="U1454" i="1"/>
  <c r="A1455" i="1"/>
  <c r="N1454" i="1"/>
  <c r="P1453" i="1"/>
  <c r="O1454" i="1"/>
  <c r="R1379" i="1"/>
  <c r="I1382" i="1"/>
  <c r="J1381" i="1"/>
  <c r="K1381" i="1" s="1"/>
  <c r="Q1380" i="1"/>
  <c r="R1380" i="1" s="1"/>
  <c r="M1455" i="1" l="1"/>
  <c r="L1455" i="1"/>
  <c r="U1455" i="1" s="1"/>
  <c r="E1456" i="1"/>
  <c r="H1454" i="1"/>
  <c r="B1380" i="1"/>
  <c r="Q1381" i="1"/>
  <c r="R1381" i="1" s="1"/>
  <c r="O1455" i="1"/>
  <c r="P1454" i="1"/>
  <c r="J1382" i="1"/>
  <c r="K1382" i="1" s="1"/>
  <c r="I1383" i="1"/>
  <c r="A1456" i="1"/>
  <c r="N1455" i="1"/>
  <c r="G1455" i="1"/>
  <c r="F1455" i="1"/>
  <c r="C1456" i="1"/>
  <c r="D1456" i="1"/>
  <c r="L1456" i="1" l="1"/>
  <c r="M1456" i="1"/>
  <c r="E1457" i="1"/>
  <c r="T1456" i="1"/>
  <c r="H1455" i="1"/>
  <c r="N1456" i="1"/>
  <c r="D1457" i="1"/>
  <c r="U1456" i="1"/>
  <c r="C1457" i="1"/>
  <c r="F1456" i="1"/>
  <c r="G1456" i="1"/>
  <c r="A1457" i="1"/>
  <c r="O1456" i="1"/>
  <c r="P1455" i="1"/>
  <c r="B1381" i="1"/>
  <c r="I1384" i="1"/>
  <c r="J1383" i="1"/>
  <c r="K1383" i="1" s="1"/>
  <c r="Q1382" i="1"/>
  <c r="R1382" i="1" s="1"/>
  <c r="L1457" i="1" l="1"/>
  <c r="M1457" i="1"/>
  <c r="T1457" i="1"/>
  <c r="E1458" i="1"/>
  <c r="H1456" i="1"/>
  <c r="B1382" i="1"/>
  <c r="J1384" i="1"/>
  <c r="K1384" i="1" s="1"/>
  <c r="I1385" i="1"/>
  <c r="Q1383" i="1"/>
  <c r="R1383" i="1" s="1"/>
  <c r="F1457" i="1"/>
  <c r="D1458" i="1"/>
  <c r="C1458" i="1"/>
  <c r="U1457" i="1"/>
  <c r="N1457" i="1"/>
  <c r="A1458" i="1"/>
  <c r="G1457" i="1"/>
  <c r="O1457" i="1"/>
  <c r="P1456" i="1"/>
  <c r="L1458" i="1" l="1"/>
  <c r="M1458" i="1"/>
  <c r="E1459" i="1"/>
  <c r="E1460" i="1" s="1"/>
  <c r="T1458" i="1"/>
  <c r="T1459" i="1" s="1"/>
  <c r="H1457" i="1"/>
  <c r="B1383" i="1"/>
  <c r="D1459" i="1"/>
  <c r="G1458" i="1"/>
  <c r="U1458" i="1"/>
  <c r="A1459" i="1"/>
  <c r="F1458" i="1"/>
  <c r="N1458" i="1"/>
  <c r="C1459" i="1"/>
  <c r="J1385" i="1"/>
  <c r="K1385" i="1" s="1"/>
  <c r="I1386" i="1"/>
  <c r="P1457" i="1"/>
  <c r="O1458" i="1"/>
  <c r="Q1384" i="1"/>
  <c r="R1384" i="1" s="1"/>
  <c r="L1459" i="1" l="1"/>
  <c r="M1459" i="1"/>
  <c r="N1459" i="1" s="1"/>
  <c r="H1458" i="1"/>
  <c r="B1384" i="1"/>
  <c r="I1387" i="1"/>
  <c r="J1386" i="1"/>
  <c r="K1386" i="1" s="1"/>
  <c r="Q1385" i="1"/>
  <c r="R1385" i="1" s="1"/>
  <c r="C1460" i="1"/>
  <c r="U1459" i="1"/>
  <c r="A1460" i="1"/>
  <c r="G1459" i="1"/>
  <c r="F1459" i="1"/>
  <c r="D1460" i="1"/>
  <c r="P1458" i="1"/>
  <c r="O1459" i="1"/>
  <c r="L1460" i="1" l="1"/>
  <c r="M1460" i="1"/>
  <c r="N1460" i="1" s="1"/>
  <c r="E1461" i="1"/>
  <c r="T1460" i="1"/>
  <c r="H1459" i="1"/>
  <c r="B1385" i="1"/>
  <c r="O1460" i="1"/>
  <c r="P1459" i="1"/>
  <c r="Q1386" i="1"/>
  <c r="R1386" i="1" s="1"/>
  <c r="F1460" i="1"/>
  <c r="C1461" i="1"/>
  <c r="U1460" i="1"/>
  <c r="A1461" i="1"/>
  <c r="D1461" i="1"/>
  <c r="G1460" i="1"/>
  <c r="J1387" i="1"/>
  <c r="K1387" i="1" s="1"/>
  <c r="I1388" i="1"/>
  <c r="M1461" i="1" l="1"/>
  <c r="L1461" i="1"/>
  <c r="E1462" i="1"/>
  <c r="T1461" i="1"/>
  <c r="T1462" i="1" s="1"/>
  <c r="H1460" i="1"/>
  <c r="B1386" i="1"/>
  <c r="G1461" i="1"/>
  <c r="N1461" i="1"/>
  <c r="C1462" i="1"/>
  <c r="D1462" i="1"/>
  <c r="F1461" i="1"/>
  <c r="A1462" i="1"/>
  <c r="U1461" i="1"/>
  <c r="P1460" i="1"/>
  <c r="O1461" i="1"/>
  <c r="I1389" i="1"/>
  <c r="J1388" i="1"/>
  <c r="K1388" i="1" s="1"/>
  <c r="Q1388" i="1" s="1"/>
  <c r="Q1387" i="1"/>
  <c r="R1387" i="1" s="1"/>
  <c r="L1462" i="1" l="1"/>
  <c r="M1462" i="1"/>
  <c r="N1462" i="1" s="1"/>
  <c r="E1463" i="1"/>
  <c r="H1461" i="1"/>
  <c r="J1389" i="1"/>
  <c r="K1389" i="1" s="1"/>
  <c r="I1390" i="1"/>
  <c r="P1461" i="1"/>
  <c r="O1462" i="1"/>
  <c r="B1388" i="1"/>
  <c r="R1388" i="1"/>
  <c r="B1387" i="1"/>
  <c r="G1462" i="1"/>
  <c r="F1462" i="1"/>
  <c r="C1463" i="1"/>
  <c r="A1463" i="1"/>
  <c r="D1463" i="1"/>
  <c r="U1462" i="1"/>
  <c r="L1463" i="1" l="1"/>
  <c r="M1463" i="1"/>
  <c r="N1463" i="1" s="1"/>
  <c r="T1463" i="1"/>
  <c r="E1464" i="1"/>
  <c r="H1462" i="1"/>
  <c r="G1463" i="1"/>
  <c r="F1463" i="1"/>
  <c r="A1464" i="1"/>
  <c r="C1464" i="1"/>
  <c r="U1463" i="1"/>
  <c r="D1464" i="1"/>
  <c r="P1462" i="1"/>
  <c r="O1463" i="1"/>
  <c r="J1390" i="1"/>
  <c r="K1390" i="1" s="1"/>
  <c r="I1391" i="1"/>
  <c r="Q1389" i="1"/>
  <c r="R1389" i="1" s="1"/>
  <c r="L1464" i="1" l="1"/>
  <c r="M1464" i="1"/>
  <c r="E1465" i="1"/>
  <c r="T1464" i="1"/>
  <c r="H1463" i="1"/>
  <c r="F1464" i="1"/>
  <c r="C1465" i="1"/>
  <c r="A1465" i="1"/>
  <c r="U1464" i="1"/>
  <c r="D1465" i="1"/>
  <c r="G1464" i="1"/>
  <c r="N1464" i="1"/>
  <c r="O1464" i="1"/>
  <c r="P1463" i="1"/>
  <c r="I1392" i="1"/>
  <c r="J1391" i="1"/>
  <c r="K1391" i="1" s="1"/>
  <c r="Q1391" i="1" s="1"/>
  <c r="Q1390" i="1"/>
  <c r="R1390" i="1" s="1"/>
  <c r="B1389" i="1"/>
  <c r="T1465" i="1" l="1"/>
  <c r="L1465" i="1"/>
  <c r="M1465" i="1"/>
  <c r="E1466" i="1"/>
  <c r="E1467" i="1" s="1"/>
  <c r="H1464" i="1"/>
  <c r="I1393" i="1"/>
  <c r="J1392" i="1"/>
  <c r="K1392" i="1" s="1"/>
  <c r="Q1392" i="1" s="1"/>
  <c r="C1466" i="1"/>
  <c r="A1466" i="1"/>
  <c r="U1465" i="1"/>
  <c r="D1466" i="1"/>
  <c r="G1465" i="1"/>
  <c r="N1465" i="1"/>
  <c r="F1465" i="1"/>
  <c r="B1391" i="1"/>
  <c r="R1391" i="1"/>
  <c r="P1464" i="1"/>
  <c r="O1465" i="1"/>
  <c r="B1390" i="1"/>
  <c r="L1466" i="1" l="1"/>
  <c r="M1466" i="1"/>
  <c r="N1466" i="1" s="1"/>
  <c r="T1466" i="1"/>
  <c r="H1465" i="1"/>
  <c r="C1467" i="1"/>
  <c r="F1466" i="1"/>
  <c r="A1467" i="1"/>
  <c r="D1467" i="1"/>
  <c r="U1466" i="1"/>
  <c r="G1466" i="1"/>
  <c r="B1392" i="1"/>
  <c r="R1392" i="1"/>
  <c r="I1394" i="1"/>
  <c r="J1393" i="1"/>
  <c r="K1393" i="1" s="1"/>
  <c r="O1466" i="1"/>
  <c r="P1465" i="1"/>
  <c r="M1467" i="1" l="1"/>
  <c r="L1467" i="1"/>
  <c r="U1467" i="1" s="1"/>
  <c r="T1467" i="1"/>
  <c r="E1468" i="1"/>
  <c r="E1469" i="1" s="1"/>
  <c r="H1466" i="1"/>
  <c r="C1468" i="1"/>
  <c r="N1467" i="1"/>
  <c r="D1468" i="1"/>
  <c r="F1467" i="1"/>
  <c r="G1467" i="1"/>
  <c r="A1468" i="1"/>
  <c r="J1394" i="1"/>
  <c r="K1394" i="1" s="1"/>
  <c r="I1395" i="1"/>
  <c r="P1466" i="1"/>
  <c r="O1467" i="1"/>
  <c r="Q1393" i="1"/>
  <c r="R1393" i="1" s="1"/>
  <c r="L1468" i="1" l="1"/>
  <c r="M1468" i="1"/>
  <c r="T1468" i="1"/>
  <c r="T1469" i="1" s="1"/>
  <c r="H1467" i="1"/>
  <c r="B1393" i="1"/>
  <c r="O1468" i="1"/>
  <c r="P1467" i="1"/>
  <c r="Q1394" i="1"/>
  <c r="R1394" i="1" s="1"/>
  <c r="G1468" i="1"/>
  <c r="A1469" i="1"/>
  <c r="N1468" i="1"/>
  <c r="C1469" i="1"/>
  <c r="F1468" i="1"/>
  <c r="D1469" i="1"/>
  <c r="U1468" i="1"/>
  <c r="J1395" i="1"/>
  <c r="K1395" i="1" s="1"/>
  <c r="I1396" i="1"/>
  <c r="L1469" i="1" l="1"/>
  <c r="M1469" i="1"/>
  <c r="N1469" i="1" s="1"/>
  <c r="E1470" i="1"/>
  <c r="E1471" i="1" s="1"/>
  <c r="H1468" i="1"/>
  <c r="B1394" i="1"/>
  <c r="I1397" i="1"/>
  <c r="J1396" i="1"/>
  <c r="K1396" i="1" s="1"/>
  <c r="Q1395" i="1"/>
  <c r="R1395" i="1" s="1"/>
  <c r="A1470" i="1"/>
  <c r="U1469" i="1"/>
  <c r="G1469" i="1"/>
  <c r="F1469" i="1"/>
  <c r="D1470" i="1"/>
  <c r="C1470" i="1"/>
  <c r="O1469" i="1"/>
  <c r="P1468" i="1"/>
  <c r="L1470" i="1" l="1"/>
  <c r="M1470" i="1"/>
  <c r="T1470" i="1"/>
  <c r="T1471" i="1" s="1"/>
  <c r="H1469" i="1"/>
  <c r="B1395" i="1"/>
  <c r="P1469" i="1"/>
  <c r="O1470" i="1"/>
  <c r="G1470" i="1"/>
  <c r="F1470" i="1"/>
  <c r="A1471" i="1"/>
  <c r="C1471" i="1"/>
  <c r="D1471" i="1"/>
  <c r="N1470" i="1"/>
  <c r="U1470" i="1"/>
  <c r="Q1396" i="1"/>
  <c r="R1396" i="1" s="1"/>
  <c r="I1398" i="1"/>
  <c r="J1397" i="1"/>
  <c r="K1397" i="1" s="1"/>
  <c r="L1471" i="1" l="1"/>
  <c r="M1471" i="1"/>
  <c r="E1472" i="1"/>
  <c r="E1473" i="1" s="1"/>
  <c r="H1470" i="1"/>
  <c r="Q1397" i="1"/>
  <c r="R1397" i="1" s="1"/>
  <c r="O1471" i="1"/>
  <c r="P1470" i="1"/>
  <c r="F1471" i="1"/>
  <c r="G1471" i="1"/>
  <c r="A1472" i="1"/>
  <c r="C1472" i="1"/>
  <c r="I1399" i="1"/>
  <c r="J1398" i="1"/>
  <c r="K1398" i="1" s="1"/>
  <c r="B1396" i="1"/>
  <c r="D1472" i="1" l="1"/>
  <c r="L1472" i="1"/>
  <c r="T1472" i="1"/>
  <c r="M1472" i="1"/>
  <c r="N1472" i="1" s="1"/>
  <c r="H1471" i="1"/>
  <c r="P1471" i="1"/>
  <c r="O1472" i="1"/>
  <c r="B1397" i="1"/>
  <c r="C1473" i="1"/>
  <c r="D1473" i="1"/>
  <c r="U1472" i="1"/>
  <c r="A1473" i="1"/>
  <c r="G1472" i="1"/>
  <c r="F1472" i="1"/>
  <c r="Q1398" i="1"/>
  <c r="R1398" i="1" s="1"/>
  <c r="I1400" i="1"/>
  <c r="J1399" i="1"/>
  <c r="K1399" i="1" s="1"/>
  <c r="L1473" i="1" l="1"/>
  <c r="M1473" i="1"/>
  <c r="T1473" i="1"/>
  <c r="E1474" i="1"/>
  <c r="E1475" i="1" s="1"/>
  <c r="B1398" i="1"/>
  <c r="Q1399" i="1"/>
  <c r="R1399" i="1" s="1"/>
  <c r="P1472" i="1"/>
  <c r="O1473" i="1"/>
  <c r="H1472" i="1"/>
  <c r="F1473" i="1"/>
  <c r="C1474" i="1"/>
  <c r="A1474" i="1"/>
  <c r="U1473" i="1"/>
  <c r="D1474" i="1"/>
  <c r="G1473" i="1"/>
  <c r="N1473" i="1"/>
  <c r="J1400" i="1"/>
  <c r="K1400" i="1" s="1"/>
  <c r="I1401" i="1"/>
  <c r="L1474" i="1" l="1"/>
  <c r="M1474" i="1"/>
  <c r="N1474" i="1" s="1"/>
  <c r="T1474" i="1"/>
  <c r="H1473" i="1"/>
  <c r="P1473" i="1"/>
  <c r="O1474" i="1"/>
  <c r="J1401" i="1"/>
  <c r="K1401" i="1" s="1"/>
  <c r="Q1401" i="1" s="1"/>
  <c r="I1402" i="1"/>
  <c r="U1474" i="1"/>
  <c r="D1475" i="1"/>
  <c r="G1474" i="1"/>
  <c r="F1474" i="1"/>
  <c r="A1475" i="1"/>
  <c r="C1475" i="1"/>
  <c r="B1399" i="1"/>
  <c r="Q1400" i="1"/>
  <c r="R1400" i="1" s="1"/>
  <c r="L1475" i="1" l="1"/>
  <c r="M1475" i="1"/>
  <c r="T1475" i="1"/>
  <c r="E1476" i="1"/>
  <c r="H1474" i="1"/>
  <c r="B1401" i="1"/>
  <c r="R1401" i="1"/>
  <c r="O1475" i="1"/>
  <c r="P1474" i="1"/>
  <c r="I1403" i="1"/>
  <c r="J1402" i="1"/>
  <c r="K1402" i="1" s="1"/>
  <c r="F1475" i="1"/>
  <c r="A1476" i="1"/>
  <c r="C1476" i="1"/>
  <c r="N1475" i="1"/>
  <c r="U1475" i="1"/>
  <c r="D1476" i="1"/>
  <c r="G1475" i="1"/>
  <c r="B1400" i="1"/>
  <c r="E1477" i="1" l="1"/>
  <c r="T1476" i="1"/>
  <c r="L1476" i="1"/>
  <c r="M1476" i="1"/>
  <c r="H1475" i="1"/>
  <c r="Q1402" i="1"/>
  <c r="R1402" i="1" s="1"/>
  <c r="J1403" i="1"/>
  <c r="K1403" i="1" s="1"/>
  <c r="I1404" i="1"/>
  <c r="O1476" i="1"/>
  <c r="P1475" i="1"/>
  <c r="D1477" i="1"/>
  <c r="U1476" i="1"/>
  <c r="A1477" i="1"/>
  <c r="F1476" i="1"/>
  <c r="G1476" i="1"/>
  <c r="N1476" i="1"/>
  <c r="C1477" i="1"/>
  <c r="L1477" i="1" l="1"/>
  <c r="M1477" i="1"/>
  <c r="N1477" i="1" s="1"/>
  <c r="T1477" i="1"/>
  <c r="E1478" i="1"/>
  <c r="H1476" i="1"/>
  <c r="C1478" i="1"/>
  <c r="D1478" i="1"/>
  <c r="A1478" i="1"/>
  <c r="U1477" i="1"/>
  <c r="F1477" i="1"/>
  <c r="G1477" i="1"/>
  <c r="I1405" i="1"/>
  <c r="J1404" i="1"/>
  <c r="K1404" i="1" s="1"/>
  <c r="Q1403" i="1"/>
  <c r="R1403" i="1" s="1"/>
  <c r="B1402" i="1"/>
  <c r="O1477" i="1"/>
  <c r="P1476" i="1"/>
  <c r="L1478" i="1" l="1"/>
  <c r="M1478" i="1"/>
  <c r="E1479" i="1"/>
  <c r="T1478" i="1"/>
  <c r="T1479" i="1" s="1"/>
  <c r="H1477" i="1"/>
  <c r="B1403" i="1"/>
  <c r="Q1404" i="1"/>
  <c r="R1404" i="1" s="1"/>
  <c r="G1478" i="1"/>
  <c r="C1479" i="1"/>
  <c r="D1479" i="1"/>
  <c r="F1478" i="1"/>
  <c r="A1479" i="1"/>
  <c r="N1478" i="1"/>
  <c r="U1478" i="1"/>
  <c r="I1406" i="1"/>
  <c r="J1405" i="1"/>
  <c r="K1405" i="1" s="1"/>
  <c r="P1477" i="1"/>
  <c r="O1478" i="1"/>
  <c r="L1479" i="1" l="1"/>
  <c r="U1479" i="1" s="1"/>
  <c r="M1479" i="1"/>
  <c r="E1480" i="1"/>
  <c r="H1478" i="1"/>
  <c r="O1479" i="1"/>
  <c r="P1478" i="1"/>
  <c r="B1404" i="1"/>
  <c r="J1406" i="1"/>
  <c r="K1406" i="1" s="1"/>
  <c r="I1407" i="1"/>
  <c r="G1479" i="1"/>
  <c r="F1479" i="1"/>
  <c r="D1480" i="1"/>
  <c r="C1480" i="1"/>
  <c r="A1480" i="1"/>
  <c r="N1479" i="1"/>
  <c r="Q1405" i="1"/>
  <c r="R1405" i="1" s="1"/>
  <c r="L1480" i="1" l="1"/>
  <c r="M1480" i="1"/>
  <c r="E1481" i="1"/>
  <c r="T1480" i="1"/>
  <c r="H1479" i="1"/>
  <c r="J1407" i="1"/>
  <c r="K1407" i="1" s="1"/>
  <c r="I1408" i="1"/>
  <c r="Q1406" i="1"/>
  <c r="R1406" i="1" s="1"/>
  <c r="C1481" i="1"/>
  <c r="D1481" i="1"/>
  <c r="U1480" i="1"/>
  <c r="A1481" i="1"/>
  <c r="F1480" i="1"/>
  <c r="G1480" i="1"/>
  <c r="N1480" i="1"/>
  <c r="B1405" i="1"/>
  <c r="P1479" i="1"/>
  <c r="O1480" i="1"/>
  <c r="M1481" i="1" l="1"/>
  <c r="L1481" i="1"/>
  <c r="T1481" i="1"/>
  <c r="T1482" i="1" s="1"/>
  <c r="E1482" i="1"/>
  <c r="E1483" i="1" s="1"/>
  <c r="H1480" i="1"/>
  <c r="B1406" i="1"/>
  <c r="O1481" i="1"/>
  <c r="P1480" i="1"/>
  <c r="J1408" i="1"/>
  <c r="K1408" i="1" s="1"/>
  <c r="I1409" i="1"/>
  <c r="D1482" i="1"/>
  <c r="N1481" i="1"/>
  <c r="U1481" i="1"/>
  <c r="F1481" i="1"/>
  <c r="G1481" i="1"/>
  <c r="C1482" i="1"/>
  <c r="A1482" i="1"/>
  <c r="Q1407" i="1"/>
  <c r="R1407" i="1" s="1"/>
  <c r="L1482" i="1" l="1"/>
  <c r="M1482" i="1"/>
  <c r="N1482" i="1" s="1"/>
  <c r="H1481" i="1"/>
  <c r="G1482" i="1"/>
  <c r="A1483" i="1"/>
  <c r="C1483" i="1"/>
  <c r="D1483" i="1"/>
  <c r="U1482" i="1"/>
  <c r="F1482" i="1"/>
  <c r="J1409" i="1"/>
  <c r="K1409" i="1" s="1"/>
  <c r="I1410" i="1"/>
  <c r="J1410" i="1" s="1"/>
  <c r="Q1408" i="1"/>
  <c r="R1408" i="1" s="1"/>
  <c r="O1482" i="1"/>
  <c r="P1481" i="1"/>
  <c r="B1407" i="1"/>
  <c r="L1483" i="1" l="1"/>
  <c r="M1483" i="1"/>
  <c r="T1483" i="1"/>
  <c r="E1484" i="1"/>
  <c r="H1482" i="1"/>
  <c r="B1408" i="1"/>
  <c r="K1410" i="1"/>
  <c r="I1411" i="1"/>
  <c r="Q1409" i="1"/>
  <c r="R1409" i="1" s="1"/>
  <c r="D1484" i="1"/>
  <c r="U1483" i="1"/>
  <c r="G1483" i="1"/>
  <c r="C1484" i="1"/>
  <c r="F1483" i="1"/>
  <c r="N1483" i="1"/>
  <c r="A1484" i="1"/>
  <c r="O1483" i="1"/>
  <c r="P1482" i="1"/>
  <c r="L1484" i="1" l="1"/>
  <c r="M1484" i="1"/>
  <c r="N1484" i="1" s="1"/>
  <c r="E1485" i="1"/>
  <c r="T1484" i="1"/>
  <c r="H1483" i="1"/>
  <c r="B1409" i="1"/>
  <c r="P1483" i="1"/>
  <c r="O1484" i="1"/>
  <c r="G1484" i="1"/>
  <c r="F1484" i="1"/>
  <c r="D1485" i="1"/>
  <c r="C1485" i="1"/>
  <c r="A1485" i="1"/>
  <c r="U1484" i="1"/>
  <c r="I1412" i="1"/>
  <c r="J1411" i="1"/>
  <c r="K1411" i="1" s="1"/>
  <c r="Q1410" i="1"/>
  <c r="B1410" i="1" s="1"/>
  <c r="N1410" i="1"/>
  <c r="U1410" i="1" s="1"/>
  <c r="L1485" i="1" l="1"/>
  <c r="M1485" i="1"/>
  <c r="T1485" i="1"/>
  <c r="E1486" i="1"/>
  <c r="H1484" i="1"/>
  <c r="Q1411" i="1"/>
  <c r="R1411" i="1" s="1"/>
  <c r="I1413" i="1"/>
  <c r="J1412" i="1"/>
  <c r="K1412" i="1" s="1"/>
  <c r="R1410" i="1"/>
  <c r="G1485" i="1"/>
  <c r="F1485" i="1"/>
  <c r="D1486" i="1"/>
  <c r="C1486" i="1"/>
  <c r="A1486" i="1"/>
  <c r="N1485" i="1"/>
  <c r="U1485" i="1"/>
  <c r="O1485" i="1"/>
  <c r="P1484" i="1"/>
  <c r="L1486" i="1" l="1"/>
  <c r="M1486" i="1"/>
  <c r="E1487" i="1"/>
  <c r="E1488" i="1" s="1"/>
  <c r="T1486" i="1"/>
  <c r="T1487" i="1" s="1"/>
  <c r="H1485" i="1"/>
  <c r="Q1412" i="1"/>
  <c r="R1412" i="1" s="1"/>
  <c r="G1486" i="1"/>
  <c r="F1486" i="1"/>
  <c r="A1487" i="1"/>
  <c r="C1487" i="1"/>
  <c r="D1487" i="1"/>
  <c r="N1486" i="1"/>
  <c r="U1486" i="1"/>
  <c r="J1413" i="1"/>
  <c r="K1413" i="1" s="1"/>
  <c r="I1414" i="1"/>
  <c r="B1411" i="1"/>
  <c r="O1486" i="1"/>
  <c r="P1485" i="1"/>
  <c r="L1487" i="1" l="1"/>
  <c r="U1487" i="1" s="1"/>
  <c r="M1487" i="1"/>
  <c r="N1487" i="1" s="1"/>
  <c r="H1486" i="1"/>
  <c r="F1487" i="1"/>
  <c r="A1488" i="1"/>
  <c r="C1488" i="1"/>
  <c r="D1488" i="1"/>
  <c r="G1487" i="1"/>
  <c r="I1415" i="1"/>
  <c r="J1414" i="1"/>
  <c r="K1414" i="1" s="1"/>
  <c r="Q1414" i="1" s="1"/>
  <c r="Q1413" i="1"/>
  <c r="R1413" i="1" s="1"/>
  <c r="O1487" i="1"/>
  <c r="P1486" i="1"/>
  <c r="B1412" i="1"/>
  <c r="L1488" i="1" l="1"/>
  <c r="M1488" i="1"/>
  <c r="T1488" i="1"/>
  <c r="E1489" i="1"/>
  <c r="H1487" i="1"/>
  <c r="B1413" i="1"/>
  <c r="B1414" i="1"/>
  <c r="R1414" i="1"/>
  <c r="O1488" i="1"/>
  <c r="P1487" i="1"/>
  <c r="I1416" i="1"/>
  <c r="J1415" i="1"/>
  <c r="K1415" i="1" s="1"/>
  <c r="A1489" i="1"/>
  <c r="N1488" i="1"/>
  <c r="C1489" i="1"/>
  <c r="F1488" i="1"/>
  <c r="D1489" i="1"/>
  <c r="U1488" i="1"/>
  <c r="G1488" i="1"/>
  <c r="T1489" i="1" l="1"/>
  <c r="M1489" i="1"/>
  <c r="L1489" i="1"/>
  <c r="U1489" i="1" s="1"/>
  <c r="E1490" i="1"/>
  <c r="E1491" i="1" s="1"/>
  <c r="H1488" i="1"/>
  <c r="N1489" i="1"/>
  <c r="F1489" i="1"/>
  <c r="C1490" i="1"/>
  <c r="A1490" i="1"/>
  <c r="D1490" i="1"/>
  <c r="G1489" i="1"/>
  <c r="Q1415" i="1"/>
  <c r="R1415" i="1" s="1"/>
  <c r="O1489" i="1"/>
  <c r="P1488" i="1"/>
  <c r="I1417" i="1"/>
  <c r="J1416" i="1"/>
  <c r="K1416" i="1" s="1"/>
  <c r="L1490" i="1" l="1"/>
  <c r="U1490" i="1" s="1"/>
  <c r="M1490" i="1"/>
  <c r="T1490" i="1"/>
  <c r="H1489" i="1"/>
  <c r="O1490" i="1"/>
  <c r="P1489" i="1"/>
  <c r="B1415" i="1"/>
  <c r="G1490" i="1"/>
  <c r="F1490" i="1"/>
  <c r="C1491" i="1"/>
  <c r="A1491" i="1"/>
  <c r="N1490" i="1"/>
  <c r="D1491" i="1"/>
  <c r="Q1416" i="1"/>
  <c r="R1416" i="1" s="1"/>
  <c r="J1417" i="1"/>
  <c r="K1417" i="1" s="1"/>
  <c r="I1418" i="1"/>
  <c r="L1491" i="1" l="1"/>
  <c r="M1491" i="1"/>
  <c r="T1491" i="1"/>
  <c r="E1492" i="1"/>
  <c r="H1490" i="1"/>
  <c r="J1418" i="1"/>
  <c r="K1418" i="1" s="1"/>
  <c r="I1419" i="1"/>
  <c r="Q1417" i="1"/>
  <c r="R1417" i="1" s="1"/>
  <c r="D1492" i="1"/>
  <c r="C1492" i="1"/>
  <c r="N1491" i="1"/>
  <c r="U1491" i="1"/>
  <c r="G1491" i="1"/>
  <c r="F1491" i="1"/>
  <c r="A1492" i="1"/>
  <c r="B1416" i="1"/>
  <c r="O1491" i="1"/>
  <c r="P1490" i="1"/>
  <c r="L1492" i="1" l="1"/>
  <c r="M1492" i="1"/>
  <c r="E1493" i="1"/>
  <c r="T1492" i="1"/>
  <c r="H1491" i="1"/>
  <c r="D1493" i="1"/>
  <c r="U1492" i="1"/>
  <c r="A1493" i="1"/>
  <c r="F1492" i="1"/>
  <c r="G1492" i="1"/>
  <c r="N1492" i="1"/>
  <c r="C1493" i="1"/>
  <c r="I1420" i="1"/>
  <c r="J1419" i="1"/>
  <c r="K1419" i="1" s="1"/>
  <c r="Q1418" i="1"/>
  <c r="R1418" i="1" s="1"/>
  <c r="O1492" i="1"/>
  <c r="P1491" i="1"/>
  <c r="B1417" i="1"/>
  <c r="L1493" i="1" l="1"/>
  <c r="M1493" i="1"/>
  <c r="T1493" i="1"/>
  <c r="E1494" i="1"/>
  <c r="E1495" i="1" s="1"/>
  <c r="H1492" i="1"/>
  <c r="B1418" i="1"/>
  <c r="P1492" i="1"/>
  <c r="O1493" i="1"/>
  <c r="F1493" i="1"/>
  <c r="C1494" i="1"/>
  <c r="A1494" i="1"/>
  <c r="U1493" i="1"/>
  <c r="D1494" i="1"/>
  <c r="G1493" i="1"/>
  <c r="N1493" i="1"/>
  <c r="Q1419" i="1"/>
  <c r="R1419" i="1" s="1"/>
  <c r="I1421" i="1"/>
  <c r="J1420" i="1"/>
  <c r="K1420" i="1" s="1"/>
  <c r="L1494" i="1" l="1"/>
  <c r="M1494" i="1"/>
  <c r="N1494" i="1" s="1"/>
  <c r="T1494" i="1"/>
  <c r="H1493" i="1"/>
  <c r="A1495" i="1"/>
  <c r="D1495" i="1"/>
  <c r="U1494" i="1"/>
  <c r="G1494" i="1"/>
  <c r="C1495" i="1"/>
  <c r="F1494" i="1"/>
  <c r="B1419" i="1"/>
  <c r="P1493" i="1"/>
  <c r="O1494" i="1"/>
  <c r="J1421" i="1"/>
  <c r="K1421" i="1" s="1"/>
  <c r="I1422" i="1"/>
  <c r="Q1420" i="1"/>
  <c r="R1420" i="1" s="1"/>
  <c r="L1495" i="1" l="1"/>
  <c r="M1495" i="1"/>
  <c r="T1495" i="1"/>
  <c r="T1496" i="1" s="1"/>
  <c r="E1496" i="1"/>
  <c r="E1497" i="1" s="1"/>
  <c r="H1494" i="1"/>
  <c r="B1420" i="1"/>
  <c r="D1496" i="1"/>
  <c r="U1495" i="1"/>
  <c r="A1496" i="1"/>
  <c r="F1495" i="1"/>
  <c r="G1495" i="1"/>
  <c r="C1496" i="1"/>
  <c r="N1495" i="1"/>
  <c r="O1495" i="1"/>
  <c r="P1494" i="1"/>
  <c r="J1422" i="1"/>
  <c r="K1422" i="1" s="1"/>
  <c r="Q1422" i="1" s="1"/>
  <c r="I1423" i="1"/>
  <c r="Q1421" i="1"/>
  <c r="R1421" i="1" s="1"/>
  <c r="L1496" i="1" l="1"/>
  <c r="U1496" i="1" s="1"/>
  <c r="M1496" i="1"/>
  <c r="N1496" i="1" s="1"/>
  <c r="H1495" i="1"/>
  <c r="B1422" i="1"/>
  <c r="R1422" i="1"/>
  <c r="A1497" i="1"/>
  <c r="G1496" i="1"/>
  <c r="F1496" i="1"/>
  <c r="D1497" i="1"/>
  <c r="C1497" i="1"/>
  <c r="P1495" i="1"/>
  <c r="O1496" i="1"/>
  <c r="B1421" i="1"/>
  <c r="I1424" i="1"/>
  <c r="J1423" i="1"/>
  <c r="K1423" i="1" s="1"/>
  <c r="M1497" i="1" l="1"/>
  <c r="L1497" i="1"/>
  <c r="T1497" i="1"/>
  <c r="T1498" i="1" s="1"/>
  <c r="E1498" i="1"/>
  <c r="E1499" i="1" s="1"/>
  <c r="H1496" i="1"/>
  <c r="N1497" i="1"/>
  <c r="F1497" i="1"/>
  <c r="C1498" i="1"/>
  <c r="A1498" i="1"/>
  <c r="U1497" i="1"/>
  <c r="D1498" i="1"/>
  <c r="G1497" i="1"/>
  <c r="O1497" i="1"/>
  <c r="P1496" i="1"/>
  <c r="Q1423" i="1"/>
  <c r="R1423" i="1" s="1"/>
  <c r="J1424" i="1"/>
  <c r="K1424" i="1" s="1"/>
  <c r="I1425" i="1"/>
  <c r="L1498" i="1" l="1"/>
  <c r="M1498" i="1"/>
  <c r="H1497" i="1"/>
  <c r="B1423" i="1"/>
  <c r="O1498" i="1"/>
  <c r="P1497" i="1"/>
  <c r="G1498" i="1"/>
  <c r="F1498" i="1"/>
  <c r="C1499" i="1"/>
  <c r="D1499" i="1"/>
  <c r="A1499" i="1"/>
  <c r="N1498" i="1"/>
  <c r="U1498" i="1"/>
  <c r="J1425" i="1"/>
  <c r="K1425" i="1" s="1"/>
  <c r="I1426" i="1"/>
  <c r="Q1424" i="1"/>
  <c r="R1424" i="1" s="1"/>
  <c r="L1499" i="1" l="1"/>
  <c r="M1499" i="1"/>
  <c r="T1499" i="1"/>
  <c r="E1500" i="1"/>
  <c r="H1498" i="1"/>
  <c r="B1424" i="1"/>
  <c r="I1427" i="1"/>
  <c r="J1426" i="1"/>
  <c r="K1426" i="1" s="1"/>
  <c r="Q1426" i="1" s="1"/>
  <c r="O1499" i="1"/>
  <c r="P1498" i="1"/>
  <c r="Q1425" i="1"/>
  <c r="R1425" i="1" s="1"/>
  <c r="G1499" i="1"/>
  <c r="C1500" i="1"/>
  <c r="A1500" i="1"/>
  <c r="D1500" i="1"/>
  <c r="N1499" i="1"/>
  <c r="U1499" i="1"/>
  <c r="F1499" i="1"/>
  <c r="L1500" i="1" l="1"/>
  <c r="M1500" i="1"/>
  <c r="E1501" i="1"/>
  <c r="T1500" i="1"/>
  <c r="T1501" i="1" s="1"/>
  <c r="H1499" i="1"/>
  <c r="B1425" i="1"/>
  <c r="P1499" i="1"/>
  <c r="O1500" i="1"/>
  <c r="G1500" i="1"/>
  <c r="N1500" i="1"/>
  <c r="F1500" i="1"/>
  <c r="A1501" i="1"/>
  <c r="C1501" i="1"/>
  <c r="D1501" i="1"/>
  <c r="U1500" i="1"/>
  <c r="B1426" i="1"/>
  <c r="R1426" i="1"/>
  <c r="I1428" i="1"/>
  <c r="J1427" i="1"/>
  <c r="K1427" i="1" s="1"/>
  <c r="L1501" i="1" l="1"/>
  <c r="M1501" i="1"/>
  <c r="E1502" i="1"/>
  <c r="T1502" i="1"/>
  <c r="H1500" i="1"/>
  <c r="Q1427" i="1"/>
  <c r="R1427" i="1" s="1"/>
  <c r="J1428" i="1"/>
  <c r="K1428" i="1" s="1"/>
  <c r="I1429" i="1"/>
  <c r="A1502" i="1"/>
  <c r="F1501" i="1"/>
  <c r="C1502" i="1"/>
  <c r="U1501" i="1"/>
  <c r="D1502" i="1"/>
  <c r="G1501" i="1"/>
  <c r="N1501" i="1"/>
  <c r="O1501" i="1"/>
  <c r="P1500" i="1"/>
  <c r="L1502" i="1" l="1"/>
  <c r="M1502" i="1"/>
  <c r="E1503" i="1"/>
  <c r="H1501" i="1"/>
  <c r="B1427" i="1"/>
  <c r="F1502" i="1"/>
  <c r="G1502" i="1"/>
  <c r="A1503" i="1"/>
  <c r="C1503" i="1"/>
  <c r="J1429" i="1"/>
  <c r="K1429" i="1" s="1"/>
  <c r="I1430" i="1"/>
  <c r="Q1428" i="1"/>
  <c r="R1428" i="1" s="1"/>
  <c r="P1501" i="1"/>
  <c r="O1502" i="1"/>
  <c r="L1503" i="1" l="1"/>
  <c r="M1503" i="1"/>
  <c r="T1503" i="1"/>
  <c r="E1504" i="1"/>
  <c r="H1502" i="1"/>
  <c r="F1503" i="1"/>
  <c r="A1504" i="1"/>
  <c r="N1503" i="1"/>
  <c r="U1503" i="1"/>
  <c r="G1503" i="1"/>
  <c r="C1504" i="1"/>
  <c r="B1428" i="1"/>
  <c r="J1430" i="1"/>
  <c r="K1430" i="1" s="1"/>
  <c r="I1431" i="1"/>
  <c r="Q1429" i="1"/>
  <c r="R1429" i="1" s="1"/>
  <c r="D1503" i="1"/>
  <c r="D1504" i="1" s="1"/>
  <c r="P1502" i="1"/>
  <c r="O1503" i="1"/>
  <c r="T1504" i="1" l="1"/>
  <c r="L1504" i="1"/>
  <c r="M1504" i="1"/>
  <c r="E1505" i="1"/>
  <c r="B1429" i="1"/>
  <c r="H1503" i="1"/>
  <c r="I1432" i="1"/>
  <c r="J1431" i="1"/>
  <c r="K1431" i="1" s="1"/>
  <c r="Q1430" i="1"/>
  <c r="R1430" i="1" s="1"/>
  <c r="G1504" i="1"/>
  <c r="N1504" i="1"/>
  <c r="F1504" i="1"/>
  <c r="A1505" i="1"/>
  <c r="C1505" i="1"/>
  <c r="D1505" i="1"/>
  <c r="U1504" i="1"/>
  <c r="O1504" i="1"/>
  <c r="P1503" i="1"/>
  <c r="L1505" i="1" l="1"/>
  <c r="M1505" i="1"/>
  <c r="E1506" i="1"/>
  <c r="E1507" i="1" s="1"/>
  <c r="T1505" i="1"/>
  <c r="T1506" i="1" s="1"/>
  <c r="B1430" i="1"/>
  <c r="Q1431" i="1"/>
  <c r="R1431" i="1" s="1"/>
  <c r="J1432" i="1"/>
  <c r="K1432" i="1" s="1"/>
  <c r="I1433" i="1"/>
  <c r="A1506" i="1"/>
  <c r="D1506" i="1"/>
  <c r="N1505" i="1"/>
  <c r="U1505" i="1"/>
  <c r="F1505" i="1"/>
  <c r="G1505" i="1"/>
  <c r="C1506" i="1"/>
  <c r="H1504" i="1"/>
  <c r="O1505" i="1"/>
  <c r="P1504" i="1"/>
  <c r="L1506" i="1" l="1"/>
  <c r="M1506" i="1"/>
  <c r="H1505" i="1"/>
  <c r="I1434" i="1"/>
  <c r="J1433" i="1"/>
  <c r="K1433" i="1" s="1"/>
  <c r="B1431" i="1"/>
  <c r="Q1432" i="1"/>
  <c r="R1432" i="1" s="1"/>
  <c r="O1506" i="1"/>
  <c r="P1505" i="1"/>
  <c r="C1507" i="1"/>
  <c r="A1507" i="1"/>
  <c r="N1506" i="1"/>
  <c r="D1507" i="1"/>
  <c r="U1506" i="1"/>
  <c r="G1506" i="1"/>
  <c r="F1506" i="1"/>
  <c r="L1507" i="1" l="1"/>
  <c r="M1507" i="1"/>
  <c r="T1507" i="1"/>
  <c r="T1508" i="1" s="1"/>
  <c r="E1508" i="1"/>
  <c r="E1509" i="1" s="1"/>
  <c r="H1506" i="1"/>
  <c r="P1506" i="1"/>
  <c r="O1507" i="1"/>
  <c r="B1432" i="1"/>
  <c r="G1507" i="1"/>
  <c r="A1508" i="1"/>
  <c r="D1508" i="1"/>
  <c r="C1508" i="1"/>
  <c r="F1507" i="1"/>
  <c r="N1507" i="1"/>
  <c r="U1507" i="1"/>
  <c r="Q1433" i="1"/>
  <c r="R1433" i="1" s="1"/>
  <c r="J1434" i="1"/>
  <c r="K1434" i="1" s="1"/>
  <c r="I1435" i="1"/>
  <c r="L1508" i="1" l="1"/>
  <c r="U1508" i="1" s="1"/>
  <c r="M1508" i="1"/>
  <c r="H1507" i="1"/>
  <c r="N1508" i="1"/>
  <c r="C1509" i="1"/>
  <c r="D1509" i="1"/>
  <c r="A1509" i="1"/>
  <c r="F1508" i="1"/>
  <c r="G1508" i="1"/>
  <c r="J1435" i="1"/>
  <c r="K1435" i="1" s="1"/>
  <c r="I1436" i="1"/>
  <c r="Q1434" i="1"/>
  <c r="R1434" i="1" s="1"/>
  <c r="O1508" i="1"/>
  <c r="P1507" i="1"/>
  <c r="B1433" i="1"/>
  <c r="L1509" i="1" l="1"/>
  <c r="M1509" i="1"/>
  <c r="T1509" i="1"/>
  <c r="T1510" i="1" s="1"/>
  <c r="E1510" i="1"/>
  <c r="E1511" i="1" s="1"/>
  <c r="H1508" i="1"/>
  <c r="D1510" i="1"/>
  <c r="C1510" i="1"/>
  <c r="F1509" i="1"/>
  <c r="A1510" i="1"/>
  <c r="U1509" i="1"/>
  <c r="G1509" i="1"/>
  <c r="N1509" i="1"/>
  <c r="Q1435" i="1"/>
  <c r="R1435" i="1" s="1"/>
  <c r="I1437" i="1"/>
  <c r="J1436" i="1"/>
  <c r="K1436" i="1" s="1"/>
  <c r="O1509" i="1"/>
  <c r="P1508" i="1"/>
  <c r="B1434" i="1"/>
  <c r="H1509" i="1" l="1"/>
  <c r="L1510" i="1"/>
  <c r="U1510" i="1" s="1"/>
  <c r="M1510" i="1"/>
  <c r="N1510" i="1" s="1"/>
  <c r="B1435" i="1"/>
  <c r="I1438" i="1"/>
  <c r="J1437" i="1"/>
  <c r="K1437" i="1" s="1"/>
  <c r="G1510" i="1"/>
  <c r="C1511" i="1"/>
  <c r="F1510" i="1"/>
  <c r="A1511" i="1"/>
  <c r="D1511" i="1"/>
  <c r="Q1436" i="1"/>
  <c r="R1436" i="1" s="1"/>
  <c r="O1510" i="1"/>
  <c r="P1509" i="1"/>
  <c r="L1511" i="1" l="1"/>
  <c r="M1511" i="1"/>
  <c r="T1511" i="1"/>
  <c r="T1512" i="1" s="1"/>
  <c r="E1512" i="1"/>
  <c r="E1513" i="1" s="1"/>
  <c r="H1510" i="1"/>
  <c r="B1436" i="1"/>
  <c r="O1511" i="1"/>
  <c r="P1510" i="1"/>
  <c r="U1511" i="1"/>
  <c r="A1512" i="1"/>
  <c r="F1511" i="1"/>
  <c r="G1511" i="1"/>
  <c r="C1512" i="1"/>
  <c r="N1511" i="1"/>
  <c r="D1512" i="1"/>
  <c r="Q1437" i="1"/>
  <c r="R1437" i="1" s="1"/>
  <c r="J1438" i="1"/>
  <c r="K1438" i="1" s="1"/>
  <c r="I1439" i="1"/>
  <c r="L1512" i="1" l="1"/>
  <c r="M1512" i="1"/>
  <c r="H1511" i="1"/>
  <c r="P1511" i="1"/>
  <c r="O1512" i="1"/>
  <c r="B1437" i="1"/>
  <c r="J1439" i="1"/>
  <c r="K1439" i="1" s="1"/>
  <c r="Q1439" i="1" s="1"/>
  <c r="I1440" i="1"/>
  <c r="J1440" i="1" s="1"/>
  <c r="D1513" i="1"/>
  <c r="U1512" i="1"/>
  <c r="A1513" i="1"/>
  <c r="F1512" i="1"/>
  <c r="G1512" i="1"/>
  <c r="N1512" i="1"/>
  <c r="C1513" i="1"/>
  <c r="Q1438" i="1"/>
  <c r="R1438" i="1" s="1"/>
  <c r="L1513" i="1" l="1"/>
  <c r="M1513" i="1"/>
  <c r="T1513" i="1"/>
  <c r="T1514" i="1" s="1"/>
  <c r="E1514" i="1"/>
  <c r="E1515" i="1" s="1"/>
  <c r="H1512" i="1"/>
  <c r="B1438" i="1"/>
  <c r="K1440" i="1"/>
  <c r="I1441" i="1"/>
  <c r="B1439" i="1"/>
  <c r="R1439" i="1"/>
  <c r="O1513" i="1"/>
  <c r="P1512" i="1"/>
  <c r="G1513" i="1"/>
  <c r="F1513" i="1"/>
  <c r="C1514" i="1"/>
  <c r="N1513" i="1"/>
  <c r="A1514" i="1"/>
  <c r="U1513" i="1"/>
  <c r="D1514" i="1"/>
  <c r="L1514" i="1" l="1"/>
  <c r="M1514" i="1"/>
  <c r="N1514" i="1" s="1"/>
  <c r="H1513" i="1"/>
  <c r="O1514" i="1"/>
  <c r="P1513" i="1"/>
  <c r="D1515" i="1"/>
  <c r="C1515" i="1"/>
  <c r="F1514" i="1"/>
  <c r="A1515" i="1"/>
  <c r="U1514" i="1"/>
  <c r="G1514" i="1"/>
  <c r="I1442" i="1"/>
  <c r="J1441" i="1"/>
  <c r="K1441" i="1" s="1"/>
  <c r="N1440" i="1"/>
  <c r="Q1440" i="1"/>
  <c r="B1440" i="1" s="1"/>
  <c r="M1515" i="1" l="1"/>
  <c r="L1515" i="1"/>
  <c r="T1515" i="1"/>
  <c r="E1516" i="1"/>
  <c r="H1514" i="1"/>
  <c r="Q1441" i="1"/>
  <c r="R1441" i="1" s="1"/>
  <c r="I1443" i="1"/>
  <c r="J1442" i="1"/>
  <c r="K1442" i="1" s="1"/>
  <c r="U1440" i="1"/>
  <c r="R1440" i="1"/>
  <c r="C1516" i="1"/>
  <c r="N1515" i="1"/>
  <c r="D1516" i="1"/>
  <c r="U1515" i="1"/>
  <c r="A1516" i="1"/>
  <c r="F1515" i="1"/>
  <c r="G1515" i="1"/>
  <c r="P1514" i="1"/>
  <c r="O1515" i="1"/>
  <c r="L1516" i="1" l="1"/>
  <c r="M1516" i="1"/>
  <c r="N1516" i="1" s="1"/>
  <c r="E1517" i="1"/>
  <c r="T1516" i="1"/>
  <c r="H1515" i="1"/>
  <c r="B1441" i="1"/>
  <c r="I1444" i="1"/>
  <c r="J1443" i="1"/>
  <c r="K1443" i="1" s="1"/>
  <c r="D1517" i="1"/>
  <c r="U1516" i="1"/>
  <c r="A1517" i="1"/>
  <c r="F1516" i="1"/>
  <c r="C1517" i="1"/>
  <c r="G1516" i="1"/>
  <c r="Q1442" i="1"/>
  <c r="R1442" i="1" s="1"/>
  <c r="O1516" i="1"/>
  <c r="P1515" i="1"/>
  <c r="L1517" i="1" l="1"/>
  <c r="M1517" i="1"/>
  <c r="N1517" i="1" s="1"/>
  <c r="T1517" i="1"/>
  <c r="E1518" i="1"/>
  <c r="H1516" i="1"/>
  <c r="B1442" i="1"/>
  <c r="P1516" i="1"/>
  <c r="O1517" i="1"/>
  <c r="G1517" i="1"/>
  <c r="C1518" i="1"/>
  <c r="D1518" i="1"/>
  <c r="U1517" i="1"/>
  <c r="A1518" i="1"/>
  <c r="F1517" i="1"/>
  <c r="Q1443" i="1"/>
  <c r="R1443" i="1" s="1"/>
  <c r="J1444" i="1"/>
  <c r="K1444" i="1" s="1"/>
  <c r="I1445" i="1"/>
  <c r="L1518" i="1" l="1"/>
  <c r="M1518" i="1"/>
  <c r="E1519" i="1"/>
  <c r="T1518" i="1"/>
  <c r="H1517" i="1"/>
  <c r="I1446" i="1"/>
  <c r="J1445" i="1"/>
  <c r="K1445" i="1" s="1"/>
  <c r="P1517" i="1"/>
  <c r="O1518" i="1"/>
  <c r="B1443" i="1"/>
  <c r="Q1444" i="1"/>
  <c r="R1444" i="1" s="1"/>
  <c r="A1519" i="1"/>
  <c r="C1519" i="1"/>
  <c r="N1518" i="1"/>
  <c r="D1519" i="1"/>
  <c r="U1518" i="1"/>
  <c r="G1518" i="1"/>
  <c r="F1518" i="1"/>
  <c r="M1519" i="1" l="1"/>
  <c r="L1519" i="1"/>
  <c r="T1519" i="1"/>
  <c r="E1520" i="1"/>
  <c r="H1518" i="1"/>
  <c r="O1519" i="1"/>
  <c r="P1518" i="1"/>
  <c r="Q1445" i="1"/>
  <c r="R1445" i="1" s="1"/>
  <c r="G1519" i="1"/>
  <c r="C1520" i="1"/>
  <c r="D1520" i="1"/>
  <c r="F1519" i="1"/>
  <c r="A1520" i="1"/>
  <c r="N1519" i="1"/>
  <c r="U1519" i="1"/>
  <c r="J1446" i="1"/>
  <c r="K1446" i="1" s="1"/>
  <c r="I1447" i="1"/>
  <c r="B1444" i="1"/>
  <c r="L1520" i="1" l="1"/>
  <c r="M1520" i="1"/>
  <c r="E1521" i="1"/>
  <c r="T1520" i="1"/>
  <c r="H1519" i="1"/>
  <c r="B1445" i="1"/>
  <c r="F1520" i="1"/>
  <c r="C1521" i="1"/>
  <c r="U1520" i="1"/>
  <c r="G1520" i="1"/>
  <c r="D1521" i="1"/>
  <c r="N1520" i="1"/>
  <c r="A1521" i="1"/>
  <c r="O1520" i="1"/>
  <c r="P1519" i="1"/>
  <c r="I1448" i="1"/>
  <c r="J1447" i="1"/>
  <c r="K1447" i="1" s="1"/>
  <c r="Q1446" i="1"/>
  <c r="R1446" i="1" s="1"/>
  <c r="T1521" i="1" l="1"/>
  <c r="L1521" i="1"/>
  <c r="M1521" i="1"/>
  <c r="E1522" i="1"/>
  <c r="E1523" i="1" s="1"/>
  <c r="H1520" i="1"/>
  <c r="B1446" i="1"/>
  <c r="N1521" i="1"/>
  <c r="C1522" i="1"/>
  <c r="D1522" i="1"/>
  <c r="F1521" i="1"/>
  <c r="A1522" i="1"/>
  <c r="U1521" i="1"/>
  <c r="G1521" i="1"/>
  <c r="O1521" i="1"/>
  <c r="P1520" i="1"/>
  <c r="Q1447" i="1"/>
  <c r="R1447" i="1" s="1"/>
  <c r="J1448" i="1"/>
  <c r="K1448" i="1" s="1"/>
  <c r="I1449" i="1"/>
  <c r="L1522" i="1" l="1"/>
  <c r="U1522" i="1" s="1"/>
  <c r="M1522" i="1"/>
  <c r="T1522" i="1"/>
  <c r="H1521" i="1"/>
  <c r="P1521" i="1"/>
  <c r="O1522" i="1"/>
  <c r="Q1448" i="1"/>
  <c r="R1448" i="1" s="1"/>
  <c r="J1449" i="1"/>
  <c r="K1449" i="1" s="1"/>
  <c r="I1450" i="1"/>
  <c r="G1522" i="1"/>
  <c r="C1523" i="1"/>
  <c r="F1522" i="1"/>
  <c r="N1522" i="1"/>
  <c r="A1523" i="1"/>
  <c r="D1523" i="1"/>
  <c r="B1447" i="1"/>
  <c r="L1523" i="1" l="1"/>
  <c r="M1523" i="1"/>
  <c r="T1523" i="1"/>
  <c r="E1524" i="1"/>
  <c r="E1525" i="1" s="1"/>
  <c r="H1522" i="1"/>
  <c r="B1448" i="1"/>
  <c r="Q1449" i="1"/>
  <c r="R1449" i="1" s="1"/>
  <c r="U1523" i="1"/>
  <c r="G1523" i="1"/>
  <c r="F1523" i="1"/>
  <c r="A1524" i="1"/>
  <c r="C1524" i="1"/>
  <c r="D1524" i="1"/>
  <c r="N1523" i="1"/>
  <c r="O1523" i="1"/>
  <c r="P1522" i="1"/>
  <c r="J1450" i="1"/>
  <c r="K1450" i="1" s="1"/>
  <c r="I1451" i="1"/>
  <c r="T1524" i="1" l="1"/>
  <c r="L1524" i="1"/>
  <c r="U1524" i="1" s="1"/>
  <c r="M1524" i="1"/>
  <c r="H1523" i="1"/>
  <c r="G1524" i="1"/>
  <c r="N1524" i="1"/>
  <c r="F1524" i="1"/>
  <c r="C1525" i="1"/>
  <c r="A1525" i="1"/>
  <c r="D1525" i="1"/>
  <c r="P1523" i="1"/>
  <c r="O1524" i="1"/>
  <c r="Q1450" i="1"/>
  <c r="R1450" i="1" s="1"/>
  <c r="B1449" i="1"/>
  <c r="I1452" i="1"/>
  <c r="J1451" i="1"/>
  <c r="K1451" i="1" s="1"/>
  <c r="L1525" i="1" l="1"/>
  <c r="M1525" i="1"/>
  <c r="N1525" i="1" s="1"/>
  <c r="E1526" i="1"/>
  <c r="T1525" i="1"/>
  <c r="B1450" i="1"/>
  <c r="H1524" i="1"/>
  <c r="J1452" i="1"/>
  <c r="K1452" i="1" s="1"/>
  <c r="Q1452" i="1" s="1"/>
  <c r="I1453" i="1"/>
  <c r="D1526" i="1"/>
  <c r="U1525" i="1"/>
  <c r="F1525" i="1"/>
  <c r="G1525" i="1"/>
  <c r="C1526" i="1"/>
  <c r="A1526" i="1"/>
  <c r="O1525" i="1"/>
  <c r="P1524" i="1"/>
  <c r="Q1451" i="1"/>
  <c r="R1451" i="1" s="1"/>
  <c r="L1526" i="1" l="1"/>
  <c r="M1526" i="1"/>
  <c r="T1526" i="1"/>
  <c r="E1527" i="1"/>
  <c r="H1525" i="1"/>
  <c r="O1526" i="1"/>
  <c r="P1525" i="1"/>
  <c r="B1451" i="1"/>
  <c r="G1526" i="1"/>
  <c r="C1527" i="1"/>
  <c r="F1526" i="1"/>
  <c r="N1526" i="1"/>
  <c r="A1527" i="1"/>
  <c r="D1527" i="1"/>
  <c r="U1526" i="1"/>
  <c r="I1454" i="1"/>
  <c r="J1453" i="1"/>
  <c r="K1453" i="1" s="1"/>
  <c r="B1452" i="1"/>
  <c r="R1452" i="1"/>
  <c r="L1527" i="1" l="1"/>
  <c r="M1527" i="1"/>
  <c r="E1528" i="1"/>
  <c r="T1527" i="1"/>
  <c r="H1526" i="1"/>
  <c r="J1454" i="1"/>
  <c r="K1454" i="1" s="1"/>
  <c r="I1455" i="1"/>
  <c r="N1527" i="1"/>
  <c r="C1528" i="1"/>
  <c r="U1527" i="1"/>
  <c r="G1527" i="1"/>
  <c r="F1527" i="1"/>
  <c r="D1528" i="1"/>
  <c r="A1528" i="1"/>
  <c r="Q1453" i="1"/>
  <c r="R1453" i="1" s="1"/>
  <c r="O1527" i="1"/>
  <c r="P1526" i="1"/>
  <c r="L1528" i="1" l="1"/>
  <c r="M1528" i="1"/>
  <c r="T1528" i="1"/>
  <c r="E1529" i="1"/>
  <c r="H1527" i="1"/>
  <c r="D1529" i="1"/>
  <c r="G1528" i="1"/>
  <c r="N1528" i="1"/>
  <c r="F1528" i="1"/>
  <c r="C1529" i="1"/>
  <c r="U1528" i="1"/>
  <c r="A1529" i="1"/>
  <c r="O1528" i="1"/>
  <c r="P1527" i="1"/>
  <c r="I1456" i="1"/>
  <c r="J1455" i="1"/>
  <c r="K1455" i="1" s="1"/>
  <c r="B1453" i="1"/>
  <c r="Q1454" i="1"/>
  <c r="R1454" i="1" s="1"/>
  <c r="E1530" i="1" l="1"/>
  <c r="M1529" i="1"/>
  <c r="N1529" i="1" s="1"/>
  <c r="L1529" i="1"/>
  <c r="U1529" i="1" s="1"/>
  <c r="T1529" i="1"/>
  <c r="H1528" i="1"/>
  <c r="O1529" i="1"/>
  <c r="P1528" i="1"/>
  <c r="I1457" i="1"/>
  <c r="J1456" i="1"/>
  <c r="K1456" i="1" s="1"/>
  <c r="Q1455" i="1"/>
  <c r="R1455" i="1" s="1"/>
  <c r="B1454" i="1"/>
  <c r="G1529" i="1"/>
  <c r="F1529" i="1"/>
  <c r="C1530" i="1"/>
  <c r="D1530" i="1"/>
  <c r="A1530" i="1"/>
  <c r="L1530" i="1" l="1"/>
  <c r="M1530" i="1"/>
  <c r="T1530" i="1"/>
  <c r="E1531" i="1"/>
  <c r="H1529" i="1"/>
  <c r="B1455" i="1"/>
  <c r="Q1456" i="1"/>
  <c r="R1456" i="1" s="1"/>
  <c r="I1458" i="1"/>
  <c r="J1457" i="1"/>
  <c r="K1457" i="1" s="1"/>
  <c r="Q1457" i="1" s="1"/>
  <c r="U1530" i="1"/>
  <c r="G1530" i="1"/>
  <c r="F1530" i="1"/>
  <c r="C1531" i="1"/>
  <c r="A1531" i="1"/>
  <c r="N1530" i="1"/>
  <c r="D1531" i="1"/>
  <c r="P1529" i="1"/>
  <c r="O1530" i="1"/>
  <c r="L1531" i="1" l="1"/>
  <c r="M1531" i="1"/>
  <c r="E1532" i="1"/>
  <c r="T1531" i="1"/>
  <c r="H1530" i="1"/>
  <c r="B1457" i="1"/>
  <c r="R1457" i="1"/>
  <c r="J1458" i="1"/>
  <c r="K1458" i="1" s="1"/>
  <c r="I1459" i="1"/>
  <c r="G1531" i="1"/>
  <c r="F1531" i="1"/>
  <c r="A1532" i="1"/>
  <c r="C1532" i="1"/>
  <c r="D1532" i="1"/>
  <c r="N1531" i="1"/>
  <c r="U1531" i="1"/>
  <c r="B1456" i="1"/>
  <c r="P1530" i="1"/>
  <c r="O1531" i="1"/>
  <c r="T1532" i="1" l="1"/>
  <c r="L1532" i="1"/>
  <c r="M1532" i="1"/>
  <c r="E1533" i="1"/>
  <c r="H1531" i="1"/>
  <c r="Q1458" i="1"/>
  <c r="R1458" i="1" s="1"/>
  <c r="I1460" i="1"/>
  <c r="J1459" i="1"/>
  <c r="K1459" i="1" s="1"/>
  <c r="P1531" i="1"/>
  <c r="O1532" i="1"/>
  <c r="F1532" i="1"/>
  <c r="G1532" i="1"/>
  <c r="C1533" i="1"/>
  <c r="A1533" i="1"/>
  <c r="D1533" i="1" l="1"/>
  <c r="L1533" i="1"/>
  <c r="T1533" i="1"/>
  <c r="M1533" i="1"/>
  <c r="E1534" i="1"/>
  <c r="H1532" i="1"/>
  <c r="Q1459" i="1"/>
  <c r="R1459" i="1" s="1"/>
  <c r="J1460" i="1"/>
  <c r="K1460" i="1" s="1"/>
  <c r="I1461" i="1"/>
  <c r="U1533" i="1"/>
  <c r="F1533" i="1"/>
  <c r="G1533" i="1"/>
  <c r="C1534" i="1"/>
  <c r="A1534" i="1"/>
  <c r="D1534" i="1"/>
  <c r="N1533" i="1"/>
  <c r="O1533" i="1"/>
  <c r="P1532" i="1"/>
  <c r="B1458" i="1"/>
  <c r="L1534" i="1" l="1"/>
  <c r="M1534" i="1"/>
  <c r="T1534" i="1"/>
  <c r="E1535" i="1"/>
  <c r="H1533" i="1"/>
  <c r="O1534" i="1"/>
  <c r="P1533" i="1"/>
  <c r="J1461" i="1"/>
  <c r="K1461" i="1" s="1"/>
  <c r="I1462" i="1"/>
  <c r="Q1460" i="1"/>
  <c r="R1460" i="1" s="1"/>
  <c r="B1459" i="1"/>
  <c r="U1534" i="1"/>
  <c r="D1535" i="1"/>
  <c r="G1534" i="1"/>
  <c r="F1534" i="1"/>
  <c r="A1535" i="1"/>
  <c r="C1535" i="1"/>
  <c r="N1534" i="1"/>
  <c r="M1535" i="1" l="1"/>
  <c r="L1535" i="1"/>
  <c r="E1536" i="1"/>
  <c r="T1535" i="1"/>
  <c r="H1534" i="1"/>
  <c r="B1460" i="1"/>
  <c r="J1462" i="1"/>
  <c r="K1462" i="1" s="1"/>
  <c r="I1463" i="1"/>
  <c r="Q1461" i="1"/>
  <c r="R1461" i="1" s="1"/>
  <c r="U1535" i="1"/>
  <c r="F1535" i="1"/>
  <c r="G1535" i="1"/>
  <c r="C1536" i="1"/>
  <c r="A1536" i="1"/>
  <c r="D1536" i="1"/>
  <c r="N1535" i="1"/>
  <c r="P1534" i="1"/>
  <c r="O1535" i="1"/>
  <c r="L1536" i="1" l="1"/>
  <c r="M1536" i="1"/>
  <c r="T1536" i="1"/>
  <c r="E1537" i="1"/>
  <c r="H1535" i="1"/>
  <c r="B1461" i="1"/>
  <c r="G1536" i="1"/>
  <c r="A1537" i="1"/>
  <c r="D1537" i="1"/>
  <c r="U1536" i="1"/>
  <c r="N1536" i="1"/>
  <c r="C1537" i="1"/>
  <c r="F1536" i="1"/>
  <c r="I1464" i="1"/>
  <c r="J1463" i="1"/>
  <c r="K1463" i="1" s="1"/>
  <c r="P1535" i="1"/>
  <c r="O1536" i="1"/>
  <c r="Q1462" i="1"/>
  <c r="R1462" i="1" s="1"/>
  <c r="T1537" i="1" l="1"/>
  <c r="L1537" i="1"/>
  <c r="M1537" i="1"/>
  <c r="E1538" i="1"/>
  <c r="E1539" i="1" s="1"/>
  <c r="H1536" i="1"/>
  <c r="P1536" i="1"/>
  <c r="O1537" i="1"/>
  <c r="Q1463" i="1"/>
  <c r="R1463" i="1" s="1"/>
  <c r="I1465" i="1"/>
  <c r="J1464" i="1"/>
  <c r="K1464" i="1" s="1"/>
  <c r="N1537" i="1"/>
  <c r="C1538" i="1"/>
  <c r="F1537" i="1"/>
  <c r="U1537" i="1"/>
  <c r="D1538" i="1"/>
  <c r="G1537" i="1"/>
  <c r="A1538" i="1"/>
  <c r="B1462" i="1"/>
  <c r="L1538" i="1" l="1"/>
  <c r="M1538" i="1"/>
  <c r="T1538" i="1"/>
  <c r="H1537" i="1"/>
  <c r="J1465" i="1"/>
  <c r="K1465" i="1" s="1"/>
  <c r="I1466" i="1"/>
  <c r="B1463" i="1"/>
  <c r="Q1464" i="1"/>
  <c r="R1464" i="1" s="1"/>
  <c r="O1538" i="1"/>
  <c r="P1537" i="1"/>
  <c r="A1539" i="1"/>
  <c r="C1539" i="1"/>
  <c r="N1538" i="1"/>
  <c r="U1538" i="1"/>
  <c r="D1539" i="1"/>
  <c r="G1538" i="1"/>
  <c r="F1538" i="1"/>
  <c r="L1539" i="1" l="1"/>
  <c r="M1539" i="1"/>
  <c r="T1539" i="1"/>
  <c r="E1540" i="1"/>
  <c r="H1538" i="1"/>
  <c r="B1464" i="1"/>
  <c r="N1539" i="1"/>
  <c r="U1539" i="1"/>
  <c r="F1539" i="1"/>
  <c r="G1539" i="1"/>
  <c r="C1540" i="1"/>
  <c r="A1540" i="1"/>
  <c r="D1540" i="1"/>
  <c r="J1466" i="1"/>
  <c r="K1466" i="1" s="1"/>
  <c r="Q1466" i="1" s="1"/>
  <c r="I1467" i="1"/>
  <c r="Q1465" i="1"/>
  <c r="R1465" i="1" s="1"/>
  <c r="O1539" i="1"/>
  <c r="P1538" i="1"/>
  <c r="E1541" i="1" l="1"/>
  <c r="L1540" i="1"/>
  <c r="M1540" i="1"/>
  <c r="T1540" i="1"/>
  <c r="T1541" i="1" s="1"/>
  <c r="H1539" i="1"/>
  <c r="B1466" i="1"/>
  <c r="R1466" i="1"/>
  <c r="O1540" i="1"/>
  <c r="P1539" i="1"/>
  <c r="J1467" i="1"/>
  <c r="K1467" i="1" s="1"/>
  <c r="I1468" i="1"/>
  <c r="B1465" i="1"/>
  <c r="F1540" i="1"/>
  <c r="C1541" i="1"/>
  <c r="G1540" i="1"/>
  <c r="N1540" i="1"/>
  <c r="D1541" i="1"/>
  <c r="U1540" i="1"/>
  <c r="A1541" i="1"/>
  <c r="L1541" i="1" l="1"/>
  <c r="M1541" i="1"/>
  <c r="E1542" i="1"/>
  <c r="H1540" i="1"/>
  <c r="Q1467" i="1"/>
  <c r="R1467" i="1" s="1"/>
  <c r="P1540" i="1"/>
  <c r="O1541" i="1"/>
  <c r="G1541" i="1"/>
  <c r="D1542" i="1"/>
  <c r="N1541" i="1"/>
  <c r="A1542" i="1"/>
  <c r="F1541" i="1"/>
  <c r="C1542" i="1"/>
  <c r="U1541" i="1"/>
  <c r="I1469" i="1"/>
  <c r="J1468" i="1"/>
  <c r="K1468" i="1" s="1"/>
  <c r="E1543" i="1" l="1"/>
  <c r="L1542" i="1"/>
  <c r="U1542" i="1" s="1"/>
  <c r="M1542" i="1"/>
  <c r="T1542" i="1"/>
  <c r="H1541" i="1"/>
  <c r="O1542" i="1"/>
  <c r="P1541" i="1"/>
  <c r="A1543" i="1"/>
  <c r="D1543" i="1"/>
  <c r="G1542" i="1"/>
  <c r="N1542" i="1"/>
  <c r="C1543" i="1"/>
  <c r="F1542" i="1"/>
  <c r="Q1468" i="1"/>
  <c r="R1468" i="1" s="1"/>
  <c r="B1467" i="1"/>
  <c r="J1469" i="1"/>
  <c r="K1469" i="1" s="1"/>
  <c r="I1470" i="1"/>
  <c r="L1543" i="1" l="1"/>
  <c r="M1543" i="1"/>
  <c r="T1543" i="1"/>
  <c r="E1544" i="1"/>
  <c r="E1545" i="1" s="1"/>
  <c r="H1542" i="1"/>
  <c r="B1468" i="1"/>
  <c r="J1470" i="1"/>
  <c r="K1470" i="1" s="1"/>
  <c r="I1471" i="1"/>
  <c r="J1471" i="1" s="1"/>
  <c r="G1543" i="1"/>
  <c r="F1543" i="1"/>
  <c r="A1544" i="1"/>
  <c r="C1544" i="1"/>
  <c r="D1544" i="1"/>
  <c r="N1543" i="1"/>
  <c r="U1543" i="1"/>
  <c r="Q1469" i="1"/>
  <c r="R1469" i="1" s="1"/>
  <c r="O1543" i="1"/>
  <c r="P1542" i="1"/>
  <c r="L1544" i="1" l="1"/>
  <c r="M1544" i="1"/>
  <c r="T1544" i="1"/>
  <c r="H1543" i="1"/>
  <c r="B1469" i="1"/>
  <c r="C1545" i="1"/>
  <c r="F1544" i="1"/>
  <c r="D1545" i="1"/>
  <c r="U1544" i="1"/>
  <c r="N1544" i="1"/>
  <c r="G1544" i="1"/>
  <c r="A1545" i="1"/>
  <c r="K1471" i="1"/>
  <c r="I1472" i="1"/>
  <c r="O1544" i="1"/>
  <c r="P1543" i="1"/>
  <c r="Q1470" i="1"/>
  <c r="R1470" i="1" s="1"/>
  <c r="L1545" i="1" l="1"/>
  <c r="M1545" i="1"/>
  <c r="T1545" i="1"/>
  <c r="T1546" i="1" s="1"/>
  <c r="E1546" i="1"/>
  <c r="E1547" i="1" s="1"/>
  <c r="H1544" i="1"/>
  <c r="N1545" i="1"/>
  <c r="F1545" i="1"/>
  <c r="C1546" i="1"/>
  <c r="A1546" i="1"/>
  <c r="U1545" i="1"/>
  <c r="D1546" i="1"/>
  <c r="G1545" i="1"/>
  <c r="J1472" i="1"/>
  <c r="K1472" i="1" s="1"/>
  <c r="I1473" i="1"/>
  <c r="P1544" i="1"/>
  <c r="O1545" i="1"/>
  <c r="Q1471" i="1"/>
  <c r="B1471" i="1" s="1"/>
  <c r="N1471" i="1"/>
  <c r="U1471" i="1" s="1"/>
  <c r="B1470" i="1"/>
  <c r="L1546" i="1" l="1"/>
  <c r="U1546" i="1" s="1"/>
  <c r="M1546" i="1"/>
  <c r="N1546" i="1" s="1"/>
  <c r="H1545" i="1"/>
  <c r="O1546" i="1"/>
  <c r="P1545" i="1"/>
  <c r="C1547" i="1"/>
  <c r="D1547" i="1"/>
  <c r="G1546" i="1"/>
  <c r="F1546" i="1"/>
  <c r="A1547" i="1"/>
  <c r="I1474" i="1"/>
  <c r="J1473" i="1"/>
  <c r="K1473" i="1" s="1"/>
  <c r="Q1472" i="1"/>
  <c r="R1472" i="1" s="1"/>
  <c r="R1471" i="1"/>
  <c r="L1547" i="1" l="1"/>
  <c r="U1547" i="1" s="1"/>
  <c r="M1547" i="1"/>
  <c r="E1548" i="1"/>
  <c r="T1547" i="1"/>
  <c r="H1546" i="1"/>
  <c r="B1472" i="1"/>
  <c r="Q1473" i="1"/>
  <c r="R1473" i="1" s="1"/>
  <c r="J1474" i="1"/>
  <c r="K1474" i="1" s="1"/>
  <c r="I1475" i="1"/>
  <c r="N1547" i="1"/>
  <c r="G1547" i="1"/>
  <c r="C1548" i="1"/>
  <c r="F1547" i="1"/>
  <c r="A1548" i="1"/>
  <c r="D1548" i="1"/>
  <c r="P1546" i="1"/>
  <c r="O1547" i="1"/>
  <c r="L1548" i="1" l="1"/>
  <c r="M1548" i="1"/>
  <c r="N1548" i="1" s="1"/>
  <c r="T1548" i="1"/>
  <c r="E1549" i="1"/>
  <c r="H1547" i="1"/>
  <c r="A1549" i="1"/>
  <c r="U1548" i="1"/>
  <c r="G1548" i="1"/>
  <c r="F1548" i="1"/>
  <c r="D1549" i="1"/>
  <c r="C1549" i="1"/>
  <c r="J1475" i="1"/>
  <c r="K1475" i="1" s="1"/>
  <c r="I1476" i="1"/>
  <c r="Q1474" i="1"/>
  <c r="R1474" i="1" s="1"/>
  <c r="P1547" i="1"/>
  <c r="O1548" i="1"/>
  <c r="B1473" i="1"/>
  <c r="L1549" i="1" l="1"/>
  <c r="U1549" i="1" s="1"/>
  <c r="M1549" i="1"/>
  <c r="E1550" i="1"/>
  <c r="T1549" i="1"/>
  <c r="H1548" i="1"/>
  <c r="O1549" i="1"/>
  <c r="P1548" i="1"/>
  <c r="B1474" i="1"/>
  <c r="J1476" i="1"/>
  <c r="K1476" i="1" s="1"/>
  <c r="I1477" i="1"/>
  <c r="Q1475" i="1"/>
  <c r="R1475" i="1" s="1"/>
  <c r="C1550" i="1"/>
  <c r="A1550" i="1"/>
  <c r="D1550" i="1"/>
  <c r="N1549" i="1"/>
  <c r="F1549" i="1"/>
  <c r="G1549" i="1"/>
  <c r="L1550" i="1" l="1"/>
  <c r="U1550" i="1" s="1"/>
  <c r="M1550" i="1"/>
  <c r="E1551" i="1"/>
  <c r="T1550" i="1"/>
  <c r="H1549" i="1"/>
  <c r="I1478" i="1"/>
  <c r="J1477" i="1"/>
  <c r="K1477" i="1" s="1"/>
  <c r="Q1476" i="1"/>
  <c r="R1476" i="1" s="1"/>
  <c r="F1550" i="1"/>
  <c r="A1551" i="1"/>
  <c r="C1551" i="1"/>
  <c r="D1551" i="1"/>
  <c r="N1550" i="1"/>
  <c r="G1550" i="1"/>
  <c r="B1475" i="1"/>
  <c r="O1550" i="1"/>
  <c r="P1549" i="1"/>
  <c r="T1551" i="1" l="1"/>
  <c r="E1552" i="1"/>
  <c r="E1553" i="1"/>
  <c r="M1551" i="1"/>
  <c r="N1551" i="1" s="1"/>
  <c r="L1551" i="1"/>
  <c r="U1551" i="1" s="1"/>
  <c r="H1550" i="1"/>
  <c r="G1551" i="1"/>
  <c r="F1551" i="1"/>
  <c r="C1552" i="1"/>
  <c r="A1552" i="1"/>
  <c r="D1552" i="1"/>
  <c r="B1476" i="1"/>
  <c r="O1551" i="1"/>
  <c r="P1550" i="1"/>
  <c r="Q1477" i="1"/>
  <c r="R1477" i="1" s="1"/>
  <c r="I1479" i="1"/>
  <c r="J1478" i="1"/>
  <c r="K1478" i="1" s="1"/>
  <c r="Q1478" i="1" s="1"/>
  <c r="L1552" i="1" l="1"/>
  <c r="M1552" i="1"/>
  <c r="N1552" i="1" s="1"/>
  <c r="T1552" i="1"/>
  <c r="T1553" i="1" s="1"/>
  <c r="H1551" i="1"/>
  <c r="P1551" i="1"/>
  <c r="O1552" i="1"/>
  <c r="G1552" i="1"/>
  <c r="F1552" i="1"/>
  <c r="C1553" i="1"/>
  <c r="U1552" i="1"/>
  <c r="A1553" i="1"/>
  <c r="D1553" i="1"/>
  <c r="B1477" i="1"/>
  <c r="B1478" i="1"/>
  <c r="R1478" i="1"/>
  <c r="J1479" i="1"/>
  <c r="K1479" i="1" s="1"/>
  <c r="I1480" i="1"/>
  <c r="L1553" i="1" l="1"/>
  <c r="M1553" i="1"/>
  <c r="N1553" i="1" s="1"/>
  <c r="E1554" i="1"/>
  <c r="H1552" i="1"/>
  <c r="Q1479" i="1"/>
  <c r="R1479" i="1" s="1"/>
  <c r="O1553" i="1"/>
  <c r="P1552" i="1"/>
  <c r="J1480" i="1"/>
  <c r="K1480" i="1" s="1"/>
  <c r="I1481" i="1"/>
  <c r="U1553" i="1"/>
  <c r="F1553" i="1"/>
  <c r="G1553" i="1"/>
  <c r="C1554" i="1"/>
  <c r="D1554" i="1"/>
  <c r="A1554" i="1"/>
  <c r="M1554" i="1" l="1"/>
  <c r="L1554" i="1"/>
  <c r="E1555" i="1"/>
  <c r="T1554" i="1"/>
  <c r="H1553" i="1"/>
  <c r="P1553" i="1"/>
  <c r="O1554" i="1"/>
  <c r="I1482" i="1"/>
  <c r="J1481" i="1"/>
  <c r="K1481" i="1" s="1"/>
  <c r="Q1480" i="1"/>
  <c r="R1480" i="1" s="1"/>
  <c r="B1479" i="1"/>
  <c r="A1555" i="1"/>
  <c r="U1554" i="1"/>
  <c r="D1555" i="1"/>
  <c r="G1554" i="1"/>
  <c r="N1554" i="1"/>
  <c r="C1555" i="1"/>
  <c r="F1554" i="1"/>
  <c r="L1555" i="1" l="1"/>
  <c r="M1555" i="1"/>
  <c r="E1556" i="1"/>
  <c r="T1555" i="1"/>
  <c r="T1556" i="1" s="1"/>
  <c r="H1554" i="1"/>
  <c r="B1480" i="1"/>
  <c r="I1483" i="1"/>
  <c r="J1482" i="1"/>
  <c r="K1482" i="1" s="1"/>
  <c r="G1555" i="1"/>
  <c r="F1555" i="1"/>
  <c r="N1555" i="1"/>
  <c r="A1556" i="1"/>
  <c r="C1556" i="1"/>
  <c r="D1556" i="1"/>
  <c r="U1555" i="1"/>
  <c r="Q1481" i="1"/>
  <c r="R1481" i="1" s="1"/>
  <c r="O1555" i="1"/>
  <c r="P1554" i="1"/>
  <c r="L1556" i="1" l="1"/>
  <c r="M1556" i="1"/>
  <c r="E1557" i="1"/>
  <c r="E1558" i="1" s="1"/>
  <c r="H1555" i="1"/>
  <c r="B1481" i="1"/>
  <c r="P1555" i="1"/>
  <c r="O1556" i="1"/>
  <c r="G1556" i="1"/>
  <c r="A1557" i="1"/>
  <c r="F1556" i="1"/>
  <c r="N1556" i="1"/>
  <c r="C1557" i="1"/>
  <c r="U1556" i="1"/>
  <c r="D1557" i="1"/>
  <c r="Q1482" i="1"/>
  <c r="R1482" i="1" s="1"/>
  <c r="J1483" i="1"/>
  <c r="K1483" i="1" s="1"/>
  <c r="I1484" i="1"/>
  <c r="M1557" i="1" l="1"/>
  <c r="L1557" i="1"/>
  <c r="T1557" i="1"/>
  <c r="T1558" i="1" s="1"/>
  <c r="H1556" i="1"/>
  <c r="U1557" i="1"/>
  <c r="G1557" i="1"/>
  <c r="F1557" i="1"/>
  <c r="D1558" i="1"/>
  <c r="C1558" i="1"/>
  <c r="A1558" i="1"/>
  <c r="N1557" i="1"/>
  <c r="P1556" i="1"/>
  <c r="O1557" i="1"/>
  <c r="B1482" i="1"/>
  <c r="I1485" i="1"/>
  <c r="J1484" i="1"/>
  <c r="K1484" i="1" s="1"/>
  <c r="Q1483" i="1"/>
  <c r="R1483" i="1" s="1"/>
  <c r="L1558" i="1" l="1"/>
  <c r="M1558" i="1"/>
  <c r="N1558" i="1" s="1"/>
  <c r="E1559" i="1"/>
  <c r="E1560" i="1" s="1"/>
  <c r="H1557" i="1"/>
  <c r="U1558" i="1"/>
  <c r="G1558" i="1"/>
  <c r="F1558" i="1"/>
  <c r="C1559" i="1"/>
  <c r="A1559" i="1"/>
  <c r="D1559" i="1"/>
  <c r="I1486" i="1"/>
  <c r="J1485" i="1"/>
  <c r="K1485" i="1" s="1"/>
  <c r="O1558" i="1"/>
  <c r="P1557" i="1"/>
  <c r="B1483" i="1"/>
  <c r="Q1484" i="1"/>
  <c r="R1484" i="1" s="1"/>
  <c r="L1559" i="1" l="1"/>
  <c r="M1559" i="1"/>
  <c r="T1559" i="1"/>
  <c r="H1558" i="1"/>
  <c r="O1559" i="1"/>
  <c r="P1558" i="1"/>
  <c r="F1559" i="1"/>
  <c r="A1560" i="1"/>
  <c r="C1560" i="1"/>
  <c r="D1560" i="1"/>
  <c r="N1559" i="1"/>
  <c r="U1559" i="1"/>
  <c r="G1559" i="1"/>
  <c r="Q1485" i="1"/>
  <c r="R1485" i="1" s="1"/>
  <c r="I1487" i="1"/>
  <c r="J1486" i="1"/>
  <c r="K1486" i="1" s="1"/>
  <c r="B1484" i="1"/>
  <c r="T1560" i="1" l="1"/>
  <c r="L1560" i="1"/>
  <c r="M1560" i="1"/>
  <c r="N1560" i="1" s="1"/>
  <c r="E1561" i="1"/>
  <c r="H1559" i="1"/>
  <c r="B1485" i="1"/>
  <c r="P1559" i="1"/>
  <c r="O1560" i="1"/>
  <c r="G1560" i="1"/>
  <c r="F1560" i="1"/>
  <c r="C1561" i="1"/>
  <c r="U1560" i="1"/>
  <c r="A1561" i="1"/>
  <c r="D1561" i="1"/>
  <c r="I1488" i="1"/>
  <c r="J1487" i="1"/>
  <c r="K1487" i="1" s="1"/>
  <c r="Q1486" i="1"/>
  <c r="R1486" i="1" s="1"/>
  <c r="M1561" i="1" l="1"/>
  <c r="L1561" i="1"/>
  <c r="E1562" i="1"/>
  <c r="T1561" i="1"/>
  <c r="B1486" i="1"/>
  <c r="H1560" i="1"/>
  <c r="O1561" i="1"/>
  <c r="P1560" i="1"/>
  <c r="G1561" i="1"/>
  <c r="F1561" i="1"/>
  <c r="C1562" i="1"/>
  <c r="D1562" i="1"/>
  <c r="A1562" i="1"/>
  <c r="N1561" i="1"/>
  <c r="U1561" i="1"/>
  <c r="Q1487" i="1"/>
  <c r="R1487" i="1" s="1"/>
  <c r="I1489" i="1"/>
  <c r="J1488" i="1"/>
  <c r="K1488" i="1" s="1"/>
  <c r="L1562" i="1" l="1"/>
  <c r="M1562" i="1"/>
  <c r="E1563" i="1"/>
  <c r="T1562" i="1"/>
  <c r="T1563" i="1" s="1"/>
  <c r="H1561" i="1"/>
  <c r="B1487" i="1"/>
  <c r="U1562" i="1"/>
  <c r="G1562" i="1"/>
  <c r="A1563" i="1"/>
  <c r="D1563" i="1"/>
  <c r="C1563" i="1"/>
  <c r="F1562" i="1"/>
  <c r="N1562" i="1"/>
  <c r="J1489" i="1"/>
  <c r="K1489" i="1" s="1"/>
  <c r="Q1489" i="1" s="1"/>
  <c r="I1490" i="1"/>
  <c r="P1561" i="1"/>
  <c r="O1562" i="1"/>
  <c r="Q1488" i="1"/>
  <c r="R1488" i="1" s="1"/>
  <c r="L1563" i="1" l="1"/>
  <c r="M1563" i="1"/>
  <c r="E1564" i="1"/>
  <c r="H1562" i="1"/>
  <c r="J1490" i="1"/>
  <c r="K1490" i="1" s="1"/>
  <c r="I1491" i="1"/>
  <c r="O1563" i="1"/>
  <c r="P1562" i="1"/>
  <c r="B1489" i="1"/>
  <c r="R1489" i="1"/>
  <c r="G1563" i="1"/>
  <c r="F1563" i="1"/>
  <c r="A1564" i="1"/>
  <c r="C1564" i="1"/>
  <c r="B1488" i="1"/>
  <c r="E1565" i="1" l="1"/>
  <c r="L1564" i="1"/>
  <c r="T1564" i="1"/>
  <c r="M1564" i="1"/>
  <c r="E1566" i="1"/>
  <c r="H1563" i="1"/>
  <c r="N1564" i="1"/>
  <c r="F1564" i="1"/>
  <c r="C1565" i="1"/>
  <c r="U1564" i="1"/>
  <c r="G1564" i="1"/>
  <c r="A1565" i="1"/>
  <c r="O1564" i="1"/>
  <c r="P1563" i="1"/>
  <c r="J1491" i="1"/>
  <c r="K1491" i="1" s="1"/>
  <c r="I1492" i="1"/>
  <c r="D1564" i="1"/>
  <c r="D1565" i="1" s="1"/>
  <c r="Q1490" i="1"/>
  <c r="R1490" i="1" s="1"/>
  <c r="L1565" i="1" l="1"/>
  <c r="M1565" i="1"/>
  <c r="N1565" i="1" s="1"/>
  <c r="T1565" i="1"/>
  <c r="I1493" i="1"/>
  <c r="J1492" i="1"/>
  <c r="K1492" i="1" s="1"/>
  <c r="U1565" i="1"/>
  <c r="D1566" i="1"/>
  <c r="G1565" i="1"/>
  <c r="F1565" i="1"/>
  <c r="C1566" i="1"/>
  <c r="A1566" i="1"/>
  <c r="Q1491" i="1"/>
  <c r="R1491" i="1" s="1"/>
  <c r="O1565" i="1"/>
  <c r="P1564" i="1"/>
  <c r="H1564" i="1"/>
  <c r="B1490" i="1"/>
  <c r="L1566" i="1" l="1"/>
  <c r="M1566" i="1"/>
  <c r="N1566" i="1" s="1"/>
  <c r="T1566" i="1"/>
  <c r="E1567" i="1"/>
  <c r="E1568" i="1" s="1"/>
  <c r="O1566" i="1"/>
  <c r="P1565" i="1"/>
  <c r="B1491" i="1"/>
  <c r="U1566" i="1"/>
  <c r="G1566" i="1"/>
  <c r="C1567" i="1"/>
  <c r="F1566" i="1"/>
  <c r="A1567" i="1"/>
  <c r="D1567" i="1"/>
  <c r="Q1492" i="1"/>
  <c r="R1492" i="1" s="1"/>
  <c r="H1565" i="1"/>
  <c r="I1494" i="1"/>
  <c r="J1493" i="1"/>
  <c r="K1493" i="1" s="1"/>
  <c r="L1567" i="1" l="1"/>
  <c r="U1567" i="1" s="1"/>
  <c r="M1567" i="1"/>
  <c r="T1567" i="1"/>
  <c r="H1566" i="1"/>
  <c r="B1492" i="1"/>
  <c r="C1568" i="1"/>
  <c r="N1567" i="1"/>
  <c r="D1568" i="1"/>
  <c r="G1567" i="1"/>
  <c r="F1567" i="1"/>
  <c r="A1568" i="1"/>
  <c r="Q1493" i="1"/>
  <c r="R1493" i="1" s="1"/>
  <c r="O1567" i="1"/>
  <c r="P1566" i="1"/>
  <c r="J1494" i="1"/>
  <c r="K1494" i="1" s="1"/>
  <c r="I1495" i="1"/>
  <c r="T1568" i="1" l="1"/>
  <c r="L1568" i="1"/>
  <c r="M1568" i="1"/>
  <c r="N1568" i="1" s="1"/>
  <c r="E1569" i="1"/>
  <c r="H1567" i="1"/>
  <c r="U1568" i="1"/>
  <c r="A1569" i="1"/>
  <c r="F1568" i="1"/>
  <c r="G1568" i="1"/>
  <c r="C1569" i="1"/>
  <c r="D1569" i="1"/>
  <c r="O1568" i="1"/>
  <c r="P1567" i="1"/>
  <c r="B1493" i="1"/>
  <c r="J1495" i="1"/>
  <c r="K1495" i="1" s="1"/>
  <c r="I1496" i="1"/>
  <c r="Q1494" i="1"/>
  <c r="R1494" i="1" s="1"/>
  <c r="E1570" i="1" l="1"/>
  <c r="L1569" i="1"/>
  <c r="U1569" i="1" s="1"/>
  <c r="M1569" i="1"/>
  <c r="H1568" i="1"/>
  <c r="T1569" i="1"/>
  <c r="T1570" i="1" s="1"/>
  <c r="Q1495" i="1"/>
  <c r="R1495" i="1" s="1"/>
  <c r="F1569" i="1"/>
  <c r="C1570" i="1"/>
  <c r="A1570" i="1"/>
  <c r="D1570" i="1"/>
  <c r="G1569" i="1"/>
  <c r="N1569" i="1"/>
  <c r="O1569" i="1"/>
  <c r="P1568" i="1"/>
  <c r="I1497" i="1"/>
  <c r="J1496" i="1"/>
  <c r="K1496" i="1" s="1"/>
  <c r="B1494" i="1"/>
  <c r="L1570" i="1" l="1"/>
  <c r="M1570" i="1"/>
  <c r="E1571" i="1"/>
  <c r="H1569" i="1"/>
  <c r="P1569" i="1"/>
  <c r="O1570" i="1"/>
  <c r="F1570" i="1"/>
  <c r="A1571" i="1"/>
  <c r="U1570" i="1"/>
  <c r="D1571" i="1"/>
  <c r="G1570" i="1"/>
  <c r="N1570" i="1"/>
  <c r="C1571" i="1"/>
  <c r="J1497" i="1"/>
  <c r="K1497" i="1" s="1"/>
  <c r="I1498" i="1"/>
  <c r="B1495" i="1"/>
  <c r="Q1496" i="1"/>
  <c r="R1496" i="1" s="1"/>
  <c r="E1572" i="1" l="1"/>
  <c r="L1571" i="1"/>
  <c r="M1571" i="1"/>
  <c r="T1571" i="1"/>
  <c r="T1572" i="1" s="1"/>
  <c r="H1570" i="1"/>
  <c r="J1498" i="1"/>
  <c r="K1498" i="1" s="1"/>
  <c r="I1499" i="1"/>
  <c r="Q1497" i="1"/>
  <c r="R1497" i="1" s="1"/>
  <c r="B1496" i="1"/>
  <c r="A1572" i="1"/>
  <c r="D1572" i="1"/>
  <c r="U1571" i="1"/>
  <c r="N1571" i="1"/>
  <c r="G1571" i="1"/>
  <c r="C1572" i="1"/>
  <c r="F1571" i="1"/>
  <c r="P1570" i="1"/>
  <c r="O1571" i="1"/>
  <c r="L1572" i="1" l="1"/>
  <c r="M1572" i="1"/>
  <c r="E1573" i="1"/>
  <c r="E1574" i="1" s="1"/>
  <c r="H1571" i="1"/>
  <c r="B1497" i="1"/>
  <c r="P1571" i="1"/>
  <c r="O1572" i="1"/>
  <c r="J1499" i="1"/>
  <c r="K1499" i="1" s="1"/>
  <c r="I1500" i="1"/>
  <c r="U1572" i="1"/>
  <c r="A1573" i="1"/>
  <c r="F1572" i="1"/>
  <c r="C1573" i="1"/>
  <c r="G1572" i="1"/>
  <c r="N1572" i="1"/>
  <c r="D1573" i="1"/>
  <c r="Q1498" i="1"/>
  <c r="R1498" i="1" s="1"/>
  <c r="L1573" i="1" l="1"/>
  <c r="M1573" i="1"/>
  <c r="T1573" i="1"/>
  <c r="H1572" i="1"/>
  <c r="O1573" i="1"/>
  <c r="P1572" i="1"/>
  <c r="B1498" i="1"/>
  <c r="U1573" i="1"/>
  <c r="D1574" i="1"/>
  <c r="G1573" i="1"/>
  <c r="A1574" i="1"/>
  <c r="N1573" i="1"/>
  <c r="C1574" i="1"/>
  <c r="F1573" i="1"/>
  <c r="I1501" i="1"/>
  <c r="J1500" i="1"/>
  <c r="K1500" i="1" s="1"/>
  <c r="Q1499" i="1"/>
  <c r="R1499" i="1" s="1"/>
  <c r="T1574" i="1" l="1"/>
  <c r="L1574" i="1"/>
  <c r="U1574" i="1" s="1"/>
  <c r="M1574" i="1"/>
  <c r="E1575" i="1"/>
  <c r="H1573" i="1"/>
  <c r="B1499" i="1"/>
  <c r="Q1500" i="1"/>
  <c r="R1500" i="1" s="1"/>
  <c r="A1575" i="1"/>
  <c r="G1574" i="1"/>
  <c r="D1575" i="1"/>
  <c r="C1575" i="1"/>
  <c r="F1574" i="1"/>
  <c r="N1574" i="1"/>
  <c r="J1501" i="1"/>
  <c r="K1501" i="1" s="1"/>
  <c r="I1502" i="1"/>
  <c r="J1502" i="1" s="1"/>
  <c r="P1573" i="1"/>
  <c r="O1574" i="1"/>
  <c r="L1575" i="1" l="1"/>
  <c r="M1575" i="1"/>
  <c r="E1576" i="1"/>
  <c r="T1575" i="1"/>
  <c r="H1574" i="1"/>
  <c r="B1500" i="1"/>
  <c r="Q1501" i="1"/>
  <c r="R1501" i="1" s="1"/>
  <c r="O1575" i="1"/>
  <c r="P1574" i="1"/>
  <c r="G1575" i="1"/>
  <c r="N1575" i="1"/>
  <c r="C1576" i="1"/>
  <c r="D1576" i="1"/>
  <c r="F1575" i="1"/>
  <c r="A1576" i="1"/>
  <c r="U1575" i="1"/>
  <c r="I1503" i="1"/>
  <c r="K1502" i="1"/>
  <c r="L1576" i="1" l="1"/>
  <c r="M1576" i="1"/>
  <c r="T1576" i="1"/>
  <c r="E1577" i="1"/>
  <c r="H1575" i="1"/>
  <c r="B1501" i="1"/>
  <c r="J1503" i="1"/>
  <c r="K1503" i="1" s="1"/>
  <c r="I1504" i="1"/>
  <c r="F1576" i="1"/>
  <c r="U1576" i="1"/>
  <c r="N1576" i="1"/>
  <c r="G1576" i="1"/>
  <c r="A1577" i="1"/>
  <c r="C1577" i="1"/>
  <c r="D1577" i="1"/>
  <c r="O1576" i="1"/>
  <c r="P1575" i="1"/>
  <c r="Q1502" i="1"/>
  <c r="B1502" i="1" s="1"/>
  <c r="N1502" i="1"/>
  <c r="U1502" i="1" s="1"/>
  <c r="T1577" i="1" l="1"/>
  <c r="M1577" i="1"/>
  <c r="L1577" i="1"/>
  <c r="E1578" i="1"/>
  <c r="H1576" i="1"/>
  <c r="C1578" i="1"/>
  <c r="F1577" i="1"/>
  <c r="U1577" i="1"/>
  <c r="G1577" i="1"/>
  <c r="D1578" i="1"/>
  <c r="N1577" i="1"/>
  <c r="A1578" i="1"/>
  <c r="P1576" i="1"/>
  <c r="O1577" i="1"/>
  <c r="R1502" i="1"/>
  <c r="J1504" i="1"/>
  <c r="K1504" i="1" s="1"/>
  <c r="I1505" i="1"/>
  <c r="Q1503" i="1"/>
  <c r="R1503" i="1" s="1"/>
  <c r="L1578" i="1" l="1"/>
  <c r="M1578" i="1"/>
  <c r="E1579" i="1"/>
  <c r="T1578" i="1"/>
  <c r="H1577" i="1"/>
  <c r="Q1504" i="1"/>
  <c r="R1504" i="1" s="1"/>
  <c r="P1577" i="1"/>
  <c r="O1578" i="1"/>
  <c r="B1503" i="1"/>
  <c r="J1505" i="1"/>
  <c r="K1505" i="1" s="1"/>
  <c r="I1506" i="1"/>
  <c r="A1579" i="1"/>
  <c r="D1579" i="1"/>
  <c r="C1579" i="1"/>
  <c r="F1578" i="1"/>
  <c r="N1578" i="1"/>
  <c r="U1578" i="1"/>
  <c r="G1578" i="1"/>
  <c r="E1580" i="1" l="1"/>
  <c r="M1579" i="1"/>
  <c r="N1579" i="1" s="1"/>
  <c r="L1579" i="1"/>
  <c r="T1579" i="1"/>
  <c r="H1578" i="1"/>
  <c r="O1579" i="1"/>
  <c r="P1578" i="1"/>
  <c r="G1579" i="1"/>
  <c r="C1580" i="1"/>
  <c r="D1580" i="1"/>
  <c r="F1579" i="1"/>
  <c r="A1580" i="1"/>
  <c r="U1579" i="1"/>
  <c r="J1506" i="1"/>
  <c r="K1506" i="1" s="1"/>
  <c r="I1507" i="1"/>
  <c r="Q1505" i="1"/>
  <c r="R1505" i="1" s="1"/>
  <c r="B1504" i="1"/>
  <c r="T1580" i="1" l="1"/>
  <c r="L1580" i="1"/>
  <c r="M1580" i="1"/>
  <c r="E1581" i="1"/>
  <c r="H1579" i="1"/>
  <c r="I1508" i="1"/>
  <c r="J1507" i="1"/>
  <c r="K1507" i="1" s="1"/>
  <c r="F1580" i="1"/>
  <c r="D1581" i="1"/>
  <c r="U1580" i="1"/>
  <c r="G1580" i="1"/>
  <c r="A1581" i="1"/>
  <c r="N1580" i="1"/>
  <c r="C1581" i="1"/>
  <c r="Q1506" i="1"/>
  <c r="R1506" i="1" s="1"/>
  <c r="P1579" i="1"/>
  <c r="O1580" i="1"/>
  <c r="B1505" i="1"/>
  <c r="L1581" i="1" l="1"/>
  <c r="M1581" i="1"/>
  <c r="E1582" i="1"/>
  <c r="T1581" i="1"/>
  <c r="H1580" i="1"/>
  <c r="Q1507" i="1"/>
  <c r="R1507" i="1" s="1"/>
  <c r="J1508" i="1"/>
  <c r="K1508" i="1" s="1"/>
  <c r="I1509" i="1"/>
  <c r="F1581" i="1"/>
  <c r="D1582" i="1"/>
  <c r="C1582" i="1"/>
  <c r="A1582" i="1"/>
  <c r="U1581" i="1"/>
  <c r="G1581" i="1"/>
  <c r="N1581" i="1"/>
  <c r="B1506" i="1"/>
  <c r="P1580" i="1"/>
  <c r="O1581" i="1"/>
  <c r="L1582" i="1" l="1"/>
  <c r="M1582" i="1"/>
  <c r="T1582" i="1"/>
  <c r="E1583" i="1"/>
  <c r="H1581" i="1"/>
  <c r="I1510" i="1"/>
  <c r="J1509" i="1"/>
  <c r="K1509" i="1" s="1"/>
  <c r="G1582" i="1"/>
  <c r="C1583" i="1"/>
  <c r="F1582" i="1"/>
  <c r="N1582" i="1"/>
  <c r="A1583" i="1"/>
  <c r="D1583" i="1"/>
  <c r="U1582" i="1"/>
  <c r="Q1508" i="1"/>
  <c r="R1508" i="1" s="1"/>
  <c r="B1507" i="1"/>
  <c r="O1582" i="1"/>
  <c r="P1581" i="1"/>
  <c r="T1583" i="1" l="1"/>
  <c r="M1583" i="1"/>
  <c r="L1583" i="1"/>
  <c r="E1584" i="1"/>
  <c r="E1585" i="1" s="1"/>
  <c r="H1582" i="1"/>
  <c r="B1508" i="1"/>
  <c r="O1583" i="1"/>
  <c r="P1582" i="1"/>
  <c r="G1583" i="1"/>
  <c r="F1583" i="1"/>
  <c r="A1584" i="1"/>
  <c r="C1584" i="1"/>
  <c r="D1584" i="1"/>
  <c r="N1583" i="1"/>
  <c r="U1583" i="1"/>
  <c r="Q1509" i="1"/>
  <c r="R1509" i="1" s="1"/>
  <c r="I1511" i="1"/>
  <c r="J1510" i="1"/>
  <c r="K1510" i="1" s="1"/>
  <c r="L1584" i="1" l="1"/>
  <c r="M1584" i="1"/>
  <c r="T1584" i="1"/>
  <c r="T1585" i="1" s="1"/>
  <c r="H1583" i="1"/>
  <c r="B1509" i="1"/>
  <c r="Q1510" i="1"/>
  <c r="R1510" i="1" s="1"/>
  <c r="D1585" i="1"/>
  <c r="C1585" i="1"/>
  <c r="A1585" i="1"/>
  <c r="U1584" i="1"/>
  <c r="G1584" i="1"/>
  <c r="N1584" i="1"/>
  <c r="F1584" i="1"/>
  <c r="J1511" i="1"/>
  <c r="K1511" i="1" s="1"/>
  <c r="I1512" i="1"/>
  <c r="O1584" i="1"/>
  <c r="P1583" i="1"/>
  <c r="L1585" i="1" l="1"/>
  <c r="M1585" i="1"/>
  <c r="E1586" i="1"/>
  <c r="H1584" i="1"/>
  <c r="I1513" i="1"/>
  <c r="J1512" i="1"/>
  <c r="K1512" i="1" s="1"/>
  <c r="Q1511" i="1"/>
  <c r="R1511" i="1" s="1"/>
  <c r="G1585" i="1"/>
  <c r="F1585" i="1"/>
  <c r="D1586" i="1"/>
  <c r="C1586" i="1"/>
  <c r="A1586" i="1"/>
  <c r="N1585" i="1"/>
  <c r="U1585" i="1"/>
  <c r="P1584" i="1"/>
  <c r="O1585" i="1"/>
  <c r="B1510" i="1"/>
  <c r="L1586" i="1" l="1"/>
  <c r="M1586" i="1"/>
  <c r="E1587" i="1"/>
  <c r="E1588" i="1" s="1"/>
  <c r="T1586" i="1"/>
  <c r="T1587" i="1" s="1"/>
  <c r="H1585" i="1"/>
  <c r="B1511" i="1"/>
  <c r="O1586" i="1"/>
  <c r="P1585" i="1"/>
  <c r="A1587" i="1"/>
  <c r="D1587" i="1"/>
  <c r="C1587" i="1"/>
  <c r="F1586" i="1"/>
  <c r="N1586" i="1"/>
  <c r="U1586" i="1"/>
  <c r="G1586" i="1"/>
  <c r="Q1512" i="1"/>
  <c r="R1512" i="1" s="1"/>
  <c r="I1514" i="1"/>
  <c r="J1513" i="1"/>
  <c r="K1513" i="1" s="1"/>
  <c r="L1587" i="1" l="1"/>
  <c r="M1587" i="1"/>
  <c r="N1587" i="1" s="1"/>
  <c r="H1586" i="1"/>
  <c r="B1512" i="1"/>
  <c r="U1587" i="1"/>
  <c r="G1587" i="1"/>
  <c r="F1587" i="1"/>
  <c r="A1588" i="1"/>
  <c r="C1588" i="1"/>
  <c r="D1588" i="1"/>
  <c r="O1587" i="1"/>
  <c r="P1586" i="1"/>
  <c r="I1515" i="1"/>
  <c r="J1514" i="1"/>
  <c r="K1514" i="1" s="1"/>
  <c r="Q1513" i="1"/>
  <c r="R1513" i="1" s="1"/>
  <c r="L1588" i="1" l="1"/>
  <c r="M1588" i="1"/>
  <c r="E1589" i="1"/>
  <c r="T1588" i="1"/>
  <c r="T1589" i="1" s="1"/>
  <c r="H1587" i="1"/>
  <c r="B1513" i="1"/>
  <c r="Q1514" i="1"/>
  <c r="R1514" i="1" s="1"/>
  <c r="F1588" i="1"/>
  <c r="C1589" i="1"/>
  <c r="U1588" i="1"/>
  <c r="A1589" i="1"/>
  <c r="D1589" i="1"/>
  <c r="G1588" i="1"/>
  <c r="N1588" i="1"/>
  <c r="J1515" i="1"/>
  <c r="K1515" i="1" s="1"/>
  <c r="I1516" i="1"/>
  <c r="P1587" i="1"/>
  <c r="O1588" i="1"/>
  <c r="L1589" i="1" l="1"/>
  <c r="M1589" i="1"/>
  <c r="E1590" i="1"/>
  <c r="E1591" i="1" s="1"/>
  <c r="H1588" i="1"/>
  <c r="O1589" i="1"/>
  <c r="P1588" i="1"/>
  <c r="N1589" i="1"/>
  <c r="F1589" i="1"/>
  <c r="D1590" i="1"/>
  <c r="C1590" i="1"/>
  <c r="A1590" i="1"/>
  <c r="U1589" i="1"/>
  <c r="G1589" i="1"/>
  <c r="J1516" i="1"/>
  <c r="K1516" i="1" s="1"/>
  <c r="Q1516" i="1" s="1"/>
  <c r="I1517" i="1"/>
  <c r="Q1515" i="1"/>
  <c r="R1515" i="1" s="1"/>
  <c r="B1514" i="1"/>
  <c r="L1590" i="1" l="1"/>
  <c r="M1590" i="1"/>
  <c r="N1590" i="1" s="1"/>
  <c r="T1590" i="1"/>
  <c r="H1589" i="1"/>
  <c r="B1515" i="1"/>
  <c r="C1591" i="1"/>
  <c r="F1590" i="1"/>
  <c r="A1591" i="1"/>
  <c r="D1591" i="1"/>
  <c r="U1590" i="1"/>
  <c r="G1590" i="1"/>
  <c r="J1517" i="1"/>
  <c r="K1517" i="1" s="1"/>
  <c r="Q1517" i="1" s="1"/>
  <c r="I1518" i="1"/>
  <c r="B1516" i="1"/>
  <c r="R1516" i="1"/>
  <c r="O1590" i="1"/>
  <c r="P1589" i="1"/>
  <c r="T1591" i="1" l="1"/>
  <c r="M1591" i="1"/>
  <c r="N1591" i="1" s="1"/>
  <c r="L1591" i="1"/>
  <c r="E1592" i="1"/>
  <c r="E1593" i="1" s="1"/>
  <c r="H1590" i="1"/>
  <c r="I1519" i="1"/>
  <c r="J1518" i="1"/>
  <c r="K1518" i="1" s="1"/>
  <c r="G1591" i="1"/>
  <c r="F1591" i="1"/>
  <c r="A1592" i="1"/>
  <c r="C1592" i="1"/>
  <c r="D1592" i="1"/>
  <c r="U1591" i="1"/>
  <c r="O1591" i="1"/>
  <c r="P1590" i="1"/>
  <c r="B1517" i="1"/>
  <c r="R1517" i="1"/>
  <c r="L1592" i="1" l="1"/>
  <c r="M1592" i="1"/>
  <c r="T1592" i="1"/>
  <c r="H1591" i="1"/>
  <c r="C1593" i="1"/>
  <c r="D1593" i="1"/>
  <c r="U1592" i="1"/>
  <c r="A1593" i="1"/>
  <c r="F1592" i="1"/>
  <c r="G1592" i="1"/>
  <c r="N1592" i="1"/>
  <c r="Q1518" i="1"/>
  <c r="R1518" i="1" s="1"/>
  <c r="J1519" i="1"/>
  <c r="K1519" i="1" s="1"/>
  <c r="I1520" i="1"/>
  <c r="P1591" i="1"/>
  <c r="O1592" i="1"/>
  <c r="L1593" i="1" l="1"/>
  <c r="M1593" i="1"/>
  <c r="E1594" i="1"/>
  <c r="E1595" i="1" s="1"/>
  <c r="T1593" i="1"/>
  <c r="H1592" i="1"/>
  <c r="J1520" i="1"/>
  <c r="K1520" i="1" s="1"/>
  <c r="I1521" i="1"/>
  <c r="B1518" i="1"/>
  <c r="G1593" i="1"/>
  <c r="A1594" i="1"/>
  <c r="F1593" i="1"/>
  <c r="C1594" i="1"/>
  <c r="Q1519" i="1"/>
  <c r="R1519" i="1" s="1"/>
  <c r="O1593" i="1"/>
  <c r="P1592" i="1"/>
  <c r="L1594" i="1" l="1"/>
  <c r="T1594" i="1"/>
  <c r="T1595" i="1" s="1"/>
  <c r="M1594" i="1"/>
  <c r="H1593" i="1"/>
  <c r="B1519" i="1"/>
  <c r="N1594" i="1"/>
  <c r="C1595" i="1"/>
  <c r="F1594" i="1"/>
  <c r="A1595" i="1"/>
  <c r="U1594" i="1"/>
  <c r="G1594" i="1"/>
  <c r="D1594" i="1"/>
  <c r="D1595" i="1" s="1"/>
  <c r="J1521" i="1"/>
  <c r="K1521" i="1" s="1"/>
  <c r="I1522" i="1"/>
  <c r="P1593" i="1"/>
  <c r="O1594" i="1"/>
  <c r="Q1520" i="1"/>
  <c r="R1520" i="1" s="1"/>
  <c r="M1595" i="1" l="1"/>
  <c r="L1595" i="1"/>
  <c r="E1596" i="1"/>
  <c r="Q1521" i="1"/>
  <c r="R1521" i="1" s="1"/>
  <c r="D1596" i="1"/>
  <c r="U1595" i="1"/>
  <c r="N1595" i="1"/>
  <c r="G1595" i="1"/>
  <c r="C1596" i="1"/>
  <c r="F1595" i="1"/>
  <c r="A1596" i="1"/>
  <c r="H1594" i="1"/>
  <c r="B1520" i="1"/>
  <c r="P1594" i="1"/>
  <c r="O1595" i="1"/>
  <c r="J1522" i="1"/>
  <c r="K1522" i="1" s="1"/>
  <c r="I1523" i="1"/>
  <c r="E1597" i="1" l="1"/>
  <c r="L1596" i="1"/>
  <c r="U1596" i="1" s="1"/>
  <c r="M1596" i="1"/>
  <c r="T1596" i="1"/>
  <c r="T1597" i="1" s="1"/>
  <c r="I1524" i="1"/>
  <c r="J1523" i="1"/>
  <c r="K1523" i="1" s="1"/>
  <c r="H1595" i="1"/>
  <c r="D1597" i="1"/>
  <c r="C1597" i="1"/>
  <c r="A1597" i="1"/>
  <c r="G1596" i="1"/>
  <c r="N1596" i="1"/>
  <c r="F1596" i="1"/>
  <c r="B1521" i="1"/>
  <c r="Q1522" i="1"/>
  <c r="R1522" i="1" s="1"/>
  <c r="P1595" i="1"/>
  <c r="O1596" i="1"/>
  <c r="L1597" i="1" l="1"/>
  <c r="M1597" i="1"/>
  <c r="N1597" i="1" s="1"/>
  <c r="E1598" i="1"/>
  <c r="H1596" i="1"/>
  <c r="Q1523" i="1"/>
  <c r="R1523" i="1" s="1"/>
  <c r="O1597" i="1"/>
  <c r="P1596" i="1"/>
  <c r="J1524" i="1"/>
  <c r="K1524" i="1" s="1"/>
  <c r="Q1524" i="1" s="1"/>
  <c r="I1525" i="1"/>
  <c r="B1522" i="1"/>
  <c r="F1597" i="1"/>
  <c r="D1598" i="1"/>
  <c r="U1597" i="1"/>
  <c r="A1598" i="1"/>
  <c r="G1597" i="1"/>
  <c r="C1598" i="1"/>
  <c r="L1598" i="1" l="1"/>
  <c r="M1598" i="1"/>
  <c r="E1599" i="1"/>
  <c r="T1598" i="1"/>
  <c r="H1597" i="1"/>
  <c r="B1523" i="1"/>
  <c r="A1599" i="1"/>
  <c r="C1599" i="1"/>
  <c r="D1599" i="1"/>
  <c r="U1598" i="1"/>
  <c r="G1598" i="1"/>
  <c r="F1598" i="1"/>
  <c r="N1598" i="1"/>
  <c r="O1598" i="1"/>
  <c r="P1597" i="1"/>
  <c r="I1526" i="1"/>
  <c r="J1525" i="1"/>
  <c r="K1525" i="1" s="1"/>
  <c r="B1524" i="1"/>
  <c r="R1524" i="1"/>
  <c r="T1599" i="1" l="1"/>
  <c r="M1599" i="1"/>
  <c r="L1599" i="1"/>
  <c r="U1599" i="1" s="1"/>
  <c r="E1600" i="1"/>
  <c r="H1598" i="1"/>
  <c r="I1527" i="1"/>
  <c r="J1526" i="1"/>
  <c r="K1526" i="1" s="1"/>
  <c r="P1598" i="1"/>
  <c r="O1599" i="1"/>
  <c r="D1600" i="1"/>
  <c r="F1599" i="1"/>
  <c r="A1600" i="1"/>
  <c r="C1600" i="1"/>
  <c r="N1599" i="1"/>
  <c r="G1599" i="1"/>
  <c r="Q1525" i="1"/>
  <c r="R1525" i="1" s="1"/>
  <c r="L1600" i="1" l="1"/>
  <c r="M1600" i="1"/>
  <c r="E1601" i="1"/>
  <c r="E1602" i="1" s="1"/>
  <c r="T1600" i="1"/>
  <c r="T1601" i="1" s="1"/>
  <c r="H1599" i="1"/>
  <c r="B1525" i="1"/>
  <c r="P1599" i="1"/>
  <c r="O1600" i="1"/>
  <c r="A1601" i="1"/>
  <c r="U1600" i="1"/>
  <c r="G1600" i="1"/>
  <c r="N1600" i="1"/>
  <c r="F1600" i="1"/>
  <c r="D1601" i="1"/>
  <c r="C1601" i="1"/>
  <c r="Q1526" i="1"/>
  <c r="R1526" i="1" s="1"/>
  <c r="J1527" i="1"/>
  <c r="K1527" i="1" s="1"/>
  <c r="I1528" i="1"/>
  <c r="L1601" i="1" l="1"/>
  <c r="U1601" i="1" s="1"/>
  <c r="M1601" i="1"/>
  <c r="H1600" i="1"/>
  <c r="Q1527" i="1"/>
  <c r="R1527" i="1" s="1"/>
  <c r="B1526" i="1"/>
  <c r="D1602" i="1"/>
  <c r="C1602" i="1"/>
  <c r="F1601" i="1"/>
  <c r="A1602" i="1"/>
  <c r="G1601" i="1"/>
  <c r="N1601" i="1"/>
  <c r="P1600" i="1"/>
  <c r="O1601" i="1"/>
  <c r="I1529" i="1"/>
  <c r="J1528" i="1"/>
  <c r="K1528" i="1" s="1"/>
  <c r="L1602" i="1" l="1"/>
  <c r="M1602" i="1"/>
  <c r="N1602" i="1" s="1"/>
  <c r="T1602" i="1"/>
  <c r="E1603" i="1"/>
  <c r="H1601" i="1"/>
  <c r="I1530" i="1"/>
  <c r="J1529" i="1"/>
  <c r="K1529" i="1" s="1"/>
  <c r="B1527" i="1"/>
  <c r="Q1528" i="1"/>
  <c r="R1528" i="1" s="1"/>
  <c r="P1601" i="1"/>
  <c r="O1602" i="1"/>
  <c r="U1602" i="1"/>
  <c r="F1602" i="1"/>
  <c r="G1602" i="1"/>
  <c r="A1603" i="1"/>
  <c r="C1603" i="1"/>
  <c r="D1603" i="1"/>
  <c r="L1603" i="1" l="1"/>
  <c r="M1603" i="1"/>
  <c r="E1604" i="1"/>
  <c r="E1605" i="1" s="1"/>
  <c r="T1603" i="1"/>
  <c r="T1604" i="1" s="1"/>
  <c r="H1602" i="1"/>
  <c r="B1528" i="1"/>
  <c r="F1603" i="1"/>
  <c r="N1603" i="1"/>
  <c r="C1604" i="1"/>
  <c r="A1604" i="1"/>
  <c r="D1604" i="1"/>
  <c r="U1603" i="1"/>
  <c r="G1603" i="1"/>
  <c r="Q1529" i="1"/>
  <c r="R1529" i="1" s="1"/>
  <c r="J1530" i="1"/>
  <c r="K1530" i="1" s="1"/>
  <c r="I1531" i="1"/>
  <c r="O1603" i="1"/>
  <c r="P1602" i="1"/>
  <c r="L1604" i="1" l="1"/>
  <c r="U1604" i="1" s="1"/>
  <c r="M1604" i="1"/>
  <c r="N1604" i="1" s="1"/>
  <c r="H1603" i="1"/>
  <c r="B1529" i="1"/>
  <c r="I1532" i="1"/>
  <c r="J1532" i="1" s="1"/>
  <c r="J1531" i="1"/>
  <c r="K1531" i="1" s="1"/>
  <c r="F1604" i="1"/>
  <c r="G1604" i="1"/>
  <c r="A1605" i="1"/>
  <c r="C1605" i="1"/>
  <c r="D1605" i="1"/>
  <c r="Q1530" i="1"/>
  <c r="R1530" i="1" s="1"/>
  <c r="O1604" i="1"/>
  <c r="P1603" i="1"/>
  <c r="L1605" i="1" l="1"/>
  <c r="M1605" i="1"/>
  <c r="T1605" i="1"/>
  <c r="E1606" i="1"/>
  <c r="H1604" i="1"/>
  <c r="B1530" i="1"/>
  <c r="Q1531" i="1"/>
  <c r="R1531" i="1" s="1"/>
  <c r="K1532" i="1"/>
  <c r="I1533" i="1"/>
  <c r="P1604" i="1"/>
  <c r="O1605" i="1"/>
  <c r="C1606" i="1"/>
  <c r="U1605" i="1"/>
  <c r="A1606" i="1"/>
  <c r="G1605" i="1"/>
  <c r="N1605" i="1"/>
  <c r="F1605" i="1"/>
  <c r="D1606" i="1"/>
  <c r="L1606" i="1" l="1"/>
  <c r="M1606" i="1"/>
  <c r="E1607" i="1"/>
  <c r="T1606" i="1"/>
  <c r="H1605" i="1"/>
  <c r="B1531" i="1"/>
  <c r="I1534" i="1"/>
  <c r="J1533" i="1"/>
  <c r="K1533" i="1" s="1"/>
  <c r="Q1533" i="1" s="1"/>
  <c r="U1606" i="1"/>
  <c r="N1606" i="1"/>
  <c r="C1607" i="1"/>
  <c r="F1606" i="1"/>
  <c r="A1607" i="1"/>
  <c r="D1607" i="1"/>
  <c r="G1606" i="1"/>
  <c r="Q1532" i="1"/>
  <c r="B1532" i="1" s="1"/>
  <c r="N1532" i="1"/>
  <c r="O1606" i="1"/>
  <c r="P1605" i="1"/>
  <c r="L1607" i="1" l="1"/>
  <c r="M1607" i="1"/>
  <c r="T1607" i="1"/>
  <c r="T1608" i="1" s="1"/>
  <c r="E1608" i="1"/>
  <c r="E1609" i="1" s="1"/>
  <c r="H1606" i="1"/>
  <c r="R1532" i="1"/>
  <c r="G1607" i="1"/>
  <c r="F1607" i="1"/>
  <c r="C1608" i="1"/>
  <c r="A1608" i="1"/>
  <c r="N1607" i="1"/>
  <c r="D1608" i="1"/>
  <c r="U1607" i="1"/>
  <c r="U1532" i="1"/>
  <c r="O1607" i="1"/>
  <c r="P1606" i="1"/>
  <c r="B1533" i="1"/>
  <c r="R1533" i="1"/>
  <c r="I1535" i="1"/>
  <c r="J1534" i="1"/>
  <c r="K1534" i="1" s="1"/>
  <c r="L1608" i="1" l="1"/>
  <c r="M1608" i="1"/>
  <c r="N1608" i="1" s="1"/>
  <c r="H1607" i="1"/>
  <c r="P1607" i="1"/>
  <c r="O1608" i="1"/>
  <c r="U1608" i="1"/>
  <c r="G1608" i="1"/>
  <c r="D1609" i="1"/>
  <c r="A1609" i="1"/>
  <c r="F1608" i="1"/>
  <c r="C1609" i="1"/>
  <c r="I1536" i="1"/>
  <c r="J1535" i="1"/>
  <c r="K1535" i="1" s="1"/>
  <c r="Q1534" i="1"/>
  <c r="R1534" i="1" s="1"/>
  <c r="L1609" i="1" l="1"/>
  <c r="M1609" i="1"/>
  <c r="T1609" i="1"/>
  <c r="E1610" i="1"/>
  <c r="H1608" i="1"/>
  <c r="Q1535" i="1"/>
  <c r="R1535" i="1" s="1"/>
  <c r="O1609" i="1"/>
  <c r="P1608" i="1"/>
  <c r="I1537" i="1"/>
  <c r="J1536" i="1"/>
  <c r="K1536" i="1" s="1"/>
  <c r="B1534" i="1"/>
  <c r="C1610" i="1"/>
  <c r="D1610" i="1"/>
  <c r="A1610" i="1"/>
  <c r="U1609" i="1"/>
  <c r="G1609" i="1"/>
  <c r="F1609" i="1"/>
  <c r="N1609" i="1"/>
  <c r="L1610" i="1" l="1"/>
  <c r="M1610" i="1"/>
  <c r="T1610" i="1"/>
  <c r="E1611" i="1"/>
  <c r="E1612" i="1" s="1"/>
  <c r="H1609" i="1"/>
  <c r="Q1536" i="1"/>
  <c r="R1536" i="1" s="1"/>
  <c r="J1537" i="1"/>
  <c r="K1537" i="1" s="1"/>
  <c r="I1538" i="1"/>
  <c r="F1610" i="1"/>
  <c r="D1611" i="1"/>
  <c r="A1611" i="1"/>
  <c r="U1610" i="1"/>
  <c r="G1610" i="1"/>
  <c r="N1610" i="1"/>
  <c r="C1611" i="1"/>
  <c r="P1609" i="1"/>
  <c r="O1610" i="1"/>
  <c r="B1535" i="1"/>
  <c r="L1611" i="1" l="1"/>
  <c r="M1611" i="1"/>
  <c r="T1611" i="1"/>
  <c r="T1612" i="1" s="1"/>
  <c r="H1610" i="1"/>
  <c r="P1610" i="1"/>
  <c r="O1611" i="1"/>
  <c r="F1611" i="1"/>
  <c r="G1611" i="1"/>
  <c r="A1612" i="1"/>
  <c r="C1612" i="1"/>
  <c r="D1612" i="1"/>
  <c r="N1611" i="1"/>
  <c r="U1611" i="1"/>
  <c r="I1539" i="1"/>
  <c r="J1538" i="1"/>
  <c r="K1538" i="1" s="1"/>
  <c r="Q1537" i="1"/>
  <c r="R1537" i="1" s="1"/>
  <c r="B1536" i="1"/>
  <c r="L1612" i="1" l="1"/>
  <c r="M1612" i="1"/>
  <c r="E1613" i="1"/>
  <c r="E1614" i="1" s="1"/>
  <c r="H1611" i="1"/>
  <c r="I1540" i="1"/>
  <c r="J1539" i="1"/>
  <c r="K1539" i="1" s="1"/>
  <c r="C1613" i="1"/>
  <c r="F1612" i="1"/>
  <c r="D1613" i="1"/>
  <c r="A1613" i="1"/>
  <c r="U1612" i="1"/>
  <c r="N1612" i="1"/>
  <c r="G1612" i="1"/>
  <c r="Q1538" i="1"/>
  <c r="R1538" i="1" s="1"/>
  <c r="P1611" i="1"/>
  <c r="O1612" i="1"/>
  <c r="B1537" i="1"/>
  <c r="L1613" i="1" l="1"/>
  <c r="M1613" i="1"/>
  <c r="N1613" i="1" s="1"/>
  <c r="T1613" i="1"/>
  <c r="H1612" i="1"/>
  <c r="B1538" i="1"/>
  <c r="A1614" i="1"/>
  <c r="U1613" i="1"/>
  <c r="G1613" i="1"/>
  <c r="F1613" i="1"/>
  <c r="C1614" i="1"/>
  <c r="D1614" i="1"/>
  <c r="Q1539" i="1"/>
  <c r="R1539" i="1" s="1"/>
  <c r="J1540" i="1"/>
  <c r="K1540" i="1" s="1"/>
  <c r="I1541" i="1"/>
  <c r="P1612" i="1"/>
  <c r="O1613" i="1"/>
  <c r="L1614" i="1" l="1"/>
  <c r="M1614" i="1"/>
  <c r="N1614" i="1" s="1"/>
  <c r="T1614" i="1"/>
  <c r="T1615" i="1" s="1"/>
  <c r="E1615" i="1"/>
  <c r="E1616" i="1" s="1"/>
  <c r="H1613" i="1"/>
  <c r="O1614" i="1"/>
  <c r="P1613" i="1"/>
  <c r="C1615" i="1"/>
  <c r="A1615" i="1"/>
  <c r="U1614" i="1"/>
  <c r="F1614" i="1"/>
  <c r="G1614" i="1"/>
  <c r="D1615" i="1"/>
  <c r="B1539" i="1"/>
  <c r="I1542" i="1"/>
  <c r="J1541" i="1"/>
  <c r="K1541" i="1" s="1"/>
  <c r="Q1540" i="1"/>
  <c r="R1540" i="1" s="1"/>
  <c r="L1615" i="1" l="1"/>
  <c r="M1615" i="1"/>
  <c r="H1614" i="1"/>
  <c r="B1540" i="1"/>
  <c r="I1543" i="1"/>
  <c r="J1542" i="1"/>
  <c r="K1542" i="1" s="1"/>
  <c r="O1615" i="1"/>
  <c r="P1614" i="1"/>
  <c r="Q1541" i="1"/>
  <c r="R1541" i="1" s="1"/>
  <c r="A1616" i="1"/>
  <c r="U1615" i="1"/>
  <c r="N1615" i="1"/>
  <c r="G1615" i="1"/>
  <c r="D1616" i="1"/>
  <c r="C1616" i="1"/>
  <c r="F1615" i="1"/>
  <c r="L1616" i="1" l="1"/>
  <c r="M1616" i="1"/>
  <c r="N1616" i="1" s="1"/>
  <c r="T1616" i="1"/>
  <c r="E1617" i="1"/>
  <c r="H1615" i="1"/>
  <c r="U1616" i="1"/>
  <c r="C1617" i="1"/>
  <c r="A1617" i="1"/>
  <c r="G1616" i="1"/>
  <c r="D1617" i="1"/>
  <c r="F1616" i="1"/>
  <c r="B1541" i="1"/>
  <c r="P1615" i="1"/>
  <c r="O1616" i="1"/>
  <c r="Q1542" i="1"/>
  <c r="R1542" i="1" s="1"/>
  <c r="I1544" i="1"/>
  <c r="J1543" i="1"/>
  <c r="K1543" i="1" s="1"/>
  <c r="M1617" i="1" l="1"/>
  <c r="L1617" i="1"/>
  <c r="E1618" i="1"/>
  <c r="T1617" i="1"/>
  <c r="H1616" i="1"/>
  <c r="O1617" i="1"/>
  <c r="P1616" i="1"/>
  <c r="A1618" i="1"/>
  <c r="G1617" i="1"/>
  <c r="D1618" i="1"/>
  <c r="C1618" i="1"/>
  <c r="U1617" i="1"/>
  <c r="N1617" i="1"/>
  <c r="F1617" i="1"/>
  <c r="Q1543" i="1"/>
  <c r="R1543" i="1" s="1"/>
  <c r="I1545" i="1"/>
  <c r="J1544" i="1"/>
  <c r="K1544" i="1" s="1"/>
  <c r="B1542" i="1"/>
  <c r="T1618" i="1" l="1"/>
  <c r="M1618" i="1"/>
  <c r="L1618" i="1"/>
  <c r="U1618" i="1" s="1"/>
  <c r="E1619" i="1"/>
  <c r="H1617" i="1"/>
  <c r="B1543" i="1"/>
  <c r="G1618" i="1"/>
  <c r="N1618" i="1"/>
  <c r="F1618" i="1"/>
  <c r="D1619" i="1"/>
  <c r="C1619" i="1"/>
  <c r="A1619" i="1"/>
  <c r="Q1544" i="1"/>
  <c r="R1544" i="1" s="1"/>
  <c r="O1618" i="1"/>
  <c r="P1617" i="1"/>
  <c r="J1545" i="1"/>
  <c r="K1545" i="1" s="1"/>
  <c r="I1546" i="1"/>
  <c r="L1619" i="1" l="1"/>
  <c r="M1619" i="1"/>
  <c r="E1620" i="1"/>
  <c r="T1619" i="1"/>
  <c r="H1618" i="1"/>
  <c r="B1544" i="1"/>
  <c r="F1619" i="1"/>
  <c r="A1620" i="1"/>
  <c r="U1619" i="1"/>
  <c r="G1619" i="1"/>
  <c r="D1620" i="1"/>
  <c r="N1619" i="1"/>
  <c r="C1620" i="1"/>
  <c r="J1546" i="1"/>
  <c r="K1546" i="1" s="1"/>
  <c r="I1547" i="1"/>
  <c r="Q1545" i="1"/>
  <c r="R1545" i="1" s="1"/>
  <c r="P1618" i="1"/>
  <c r="O1619" i="1"/>
  <c r="L1620" i="1" l="1"/>
  <c r="M1620" i="1"/>
  <c r="E1621" i="1"/>
  <c r="T1620" i="1"/>
  <c r="T1621" i="1" s="1"/>
  <c r="H1619" i="1"/>
  <c r="I1548" i="1"/>
  <c r="J1547" i="1"/>
  <c r="K1547" i="1" s="1"/>
  <c r="P1619" i="1"/>
  <c r="O1620" i="1"/>
  <c r="F1620" i="1"/>
  <c r="U1620" i="1"/>
  <c r="A1621" i="1"/>
  <c r="C1621" i="1"/>
  <c r="G1620" i="1"/>
  <c r="N1620" i="1"/>
  <c r="D1621" i="1"/>
  <c r="Q1546" i="1"/>
  <c r="R1546" i="1" s="1"/>
  <c r="B1545" i="1"/>
  <c r="L1621" i="1" l="1"/>
  <c r="M1621" i="1"/>
  <c r="E1622" i="1"/>
  <c r="H1620" i="1"/>
  <c r="B1546" i="1"/>
  <c r="P1620" i="1"/>
  <c r="O1621" i="1"/>
  <c r="Q1547" i="1"/>
  <c r="R1547" i="1" s="1"/>
  <c r="F1621" i="1"/>
  <c r="C1622" i="1"/>
  <c r="D1622" i="1"/>
  <c r="G1621" i="1"/>
  <c r="N1621" i="1"/>
  <c r="A1622" i="1"/>
  <c r="U1621" i="1"/>
  <c r="J1548" i="1"/>
  <c r="K1548" i="1" s="1"/>
  <c r="I1549" i="1"/>
  <c r="L1622" i="1" l="1"/>
  <c r="M1622" i="1"/>
  <c r="E1623" i="1"/>
  <c r="T1622" i="1"/>
  <c r="H1621" i="1"/>
  <c r="U1622" i="1"/>
  <c r="G1622" i="1"/>
  <c r="F1622" i="1"/>
  <c r="C1623" i="1"/>
  <c r="D1623" i="1"/>
  <c r="N1622" i="1"/>
  <c r="A1623" i="1"/>
  <c r="B1547" i="1"/>
  <c r="I1550" i="1"/>
  <c r="J1549" i="1"/>
  <c r="K1549" i="1" s="1"/>
  <c r="Q1548" i="1"/>
  <c r="R1548" i="1" s="1"/>
  <c r="O1622" i="1"/>
  <c r="P1621" i="1"/>
  <c r="E1624" i="1" l="1"/>
  <c r="L1623" i="1"/>
  <c r="M1623" i="1"/>
  <c r="T1623" i="1"/>
  <c r="T1624" i="1" s="1"/>
  <c r="H1622" i="1"/>
  <c r="B1548" i="1"/>
  <c r="O1623" i="1"/>
  <c r="P1622" i="1"/>
  <c r="F1623" i="1"/>
  <c r="C1624" i="1"/>
  <c r="A1624" i="1"/>
  <c r="D1624" i="1"/>
  <c r="U1623" i="1"/>
  <c r="G1623" i="1"/>
  <c r="N1623" i="1"/>
  <c r="Q1549" i="1"/>
  <c r="R1549" i="1" s="1"/>
  <c r="I1551" i="1"/>
  <c r="J1550" i="1"/>
  <c r="K1550" i="1" s="1"/>
  <c r="L1624" i="1" l="1"/>
  <c r="M1624" i="1"/>
  <c r="E1625" i="1"/>
  <c r="H1623" i="1"/>
  <c r="Q1550" i="1"/>
  <c r="R1550" i="1" s="1"/>
  <c r="B1549" i="1"/>
  <c r="G1624" i="1"/>
  <c r="A1625" i="1"/>
  <c r="F1624" i="1"/>
  <c r="C1625" i="1"/>
  <c r="I1552" i="1"/>
  <c r="J1551" i="1"/>
  <c r="K1551" i="1" s="1"/>
  <c r="O1624" i="1"/>
  <c r="P1623" i="1"/>
  <c r="D1625" i="1" l="1"/>
  <c r="M1625" i="1"/>
  <c r="N1625" i="1" s="1"/>
  <c r="L1625" i="1"/>
  <c r="U1625" i="1" s="1"/>
  <c r="T1625" i="1"/>
  <c r="T1626" i="1" s="1"/>
  <c r="E1626" i="1"/>
  <c r="E1627" i="1" s="1"/>
  <c r="H1624" i="1"/>
  <c r="I1553" i="1"/>
  <c r="J1552" i="1"/>
  <c r="K1552" i="1" s="1"/>
  <c r="O1625" i="1"/>
  <c r="P1624" i="1"/>
  <c r="B1550" i="1"/>
  <c r="Q1551" i="1"/>
  <c r="R1551" i="1" s="1"/>
  <c r="G1625" i="1"/>
  <c r="F1625" i="1"/>
  <c r="C1626" i="1"/>
  <c r="D1626" i="1"/>
  <c r="A1626" i="1"/>
  <c r="L1626" i="1" l="1"/>
  <c r="U1626" i="1" s="1"/>
  <c r="M1626" i="1"/>
  <c r="E1628" i="1"/>
  <c r="H1625" i="1"/>
  <c r="P1625" i="1"/>
  <c r="O1626" i="1"/>
  <c r="B1551" i="1"/>
  <c r="C1627" i="1"/>
  <c r="A1627" i="1"/>
  <c r="G1626" i="1"/>
  <c r="N1626" i="1"/>
  <c r="D1627" i="1"/>
  <c r="F1626" i="1"/>
  <c r="Q1552" i="1"/>
  <c r="R1552" i="1" s="1"/>
  <c r="J1553" i="1"/>
  <c r="K1553" i="1" s="1"/>
  <c r="I1554" i="1"/>
  <c r="L1627" i="1" l="1"/>
  <c r="M1627" i="1"/>
  <c r="T1627" i="1"/>
  <c r="H1626" i="1"/>
  <c r="Q1553" i="1"/>
  <c r="R1553" i="1" s="1"/>
  <c r="P1626" i="1"/>
  <c r="O1627" i="1"/>
  <c r="J1554" i="1"/>
  <c r="K1554" i="1" s="1"/>
  <c r="I1555" i="1"/>
  <c r="B1552" i="1"/>
  <c r="G1627" i="1"/>
  <c r="N1627" i="1"/>
  <c r="C1628" i="1"/>
  <c r="D1628" i="1"/>
  <c r="F1627" i="1"/>
  <c r="A1628" i="1"/>
  <c r="U1627" i="1"/>
  <c r="T1628" i="1" l="1"/>
  <c r="L1628" i="1"/>
  <c r="M1628" i="1"/>
  <c r="N1628" i="1" s="1"/>
  <c r="E1629" i="1"/>
  <c r="H1627" i="1"/>
  <c r="J1555" i="1"/>
  <c r="K1555" i="1" s="1"/>
  <c r="I1556" i="1"/>
  <c r="G1628" i="1"/>
  <c r="C1629" i="1"/>
  <c r="F1628" i="1"/>
  <c r="A1629" i="1"/>
  <c r="D1629" i="1"/>
  <c r="U1628" i="1"/>
  <c r="Q1554" i="1"/>
  <c r="R1554" i="1" s="1"/>
  <c r="O1628" i="1"/>
  <c r="P1627" i="1"/>
  <c r="B1553" i="1"/>
  <c r="L1629" i="1" l="1"/>
  <c r="M1629" i="1"/>
  <c r="E1630" i="1"/>
  <c r="T1629" i="1"/>
  <c r="H1628" i="1"/>
  <c r="B1554" i="1"/>
  <c r="D1630" i="1"/>
  <c r="A1630" i="1"/>
  <c r="U1629" i="1"/>
  <c r="G1629" i="1"/>
  <c r="F1629" i="1"/>
  <c r="C1630" i="1"/>
  <c r="N1629" i="1"/>
  <c r="P1628" i="1"/>
  <c r="O1629" i="1"/>
  <c r="I1557" i="1"/>
  <c r="J1556" i="1"/>
  <c r="K1556" i="1" s="1"/>
  <c r="Q1555" i="1"/>
  <c r="R1555" i="1" s="1"/>
  <c r="L1630" i="1" l="1"/>
  <c r="M1630" i="1"/>
  <c r="T1630" i="1"/>
  <c r="E1631" i="1"/>
  <c r="E1632" i="1" s="1"/>
  <c r="H1629" i="1"/>
  <c r="J1557" i="1"/>
  <c r="K1557" i="1" s="1"/>
  <c r="I1558" i="1"/>
  <c r="B1555" i="1"/>
  <c r="O1630" i="1"/>
  <c r="P1629" i="1"/>
  <c r="A1631" i="1"/>
  <c r="U1630" i="1"/>
  <c r="G1630" i="1"/>
  <c r="F1630" i="1"/>
  <c r="C1631" i="1"/>
  <c r="N1630" i="1"/>
  <c r="D1631" i="1"/>
  <c r="Q1556" i="1"/>
  <c r="R1556" i="1" s="1"/>
  <c r="M1631" i="1" l="1"/>
  <c r="L1631" i="1"/>
  <c r="T1631" i="1"/>
  <c r="H1630" i="1"/>
  <c r="A1632" i="1"/>
  <c r="C1632" i="1"/>
  <c r="U1631" i="1"/>
  <c r="G1631" i="1"/>
  <c r="N1631" i="1"/>
  <c r="D1632" i="1"/>
  <c r="F1631" i="1"/>
  <c r="O1631" i="1"/>
  <c r="P1630" i="1"/>
  <c r="B1556" i="1"/>
  <c r="J1558" i="1"/>
  <c r="K1558" i="1" s="1"/>
  <c r="I1559" i="1"/>
  <c r="Q1557" i="1"/>
  <c r="R1557" i="1" s="1"/>
  <c r="L1632" i="1" l="1"/>
  <c r="M1632" i="1"/>
  <c r="T1632" i="1"/>
  <c r="E1633" i="1"/>
  <c r="E1634" i="1" s="1"/>
  <c r="H1631" i="1"/>
  <c r="P1631" i="1"/>
  <c r="O1632" i="1"/>
  <c r="B1557" i="1"/>
  <c r="D1633" i="1"/>
  <c r="F1632" i="1"/>
  <c r="A1633" i="1"/>
  <c r="U1632" i="1"/>
  <c r="G1632" i="1"/>
  <c r="N1632" i="1"/>
  <c r="C1633" i="1"/>
  <c r="Q1558" i="1"/>
  <c r="R1558" i="1" s="1"/>
  <c r="I1560" i="1"/>
  <c r="J1559" i="1"/>
  <c r="K1559" i="1" s="1"/>
  <c r="L1633" i="1" l="1"/>
  <c r="M1633" i="1"/>
  <c r="N1633" i="1" s="1"/>
  <c r="T1633" i="1"/>
  <c r="H1632" i="1"/>
  <c r="B1558" i="1"/>
  <c r="J1560" i="1"/>
  <c r="K1560" i="1" s="1"/>
  <c r="I1561" i="1"/>
  <c r="P1632" i="1"/>
  <c r="O1633" i="1"/>
  <c r="Q1559" i="1"/>
  <c r="R1559" i="1" s="1"/>
  <c r="F1633" i="1"/>
  <c r="C1634" i="1"/>
  <c r="A1634" i="1"/>
  <c r="D1634" i="1"/>
  <c r="U1633" i="1"/>
  <c r="G1633" i="1"/>
  <c r="T1634" i="1" l="1"/>
  <c r="L1634" i="1"/>
  <c r="M1634" i="1"/>
  <c r="E1635" i="1"/>
  <c r="E1636" i="1" s="1"/>
  <c r="H1633" i="1"/>
  <c r="O1634" i="1"/>
  <c r="P1633" i="1"/>
  <c r="J1561" i="1"/>
  <c r="K1561" i="1" s="1"/>
  <c r="Q1561" i="1" s="1"/>
  <c r="I1562" i="1"/>
  <c r="Q1560" i="1"/>
  <c r="R1560" i="1" s="1"/>
  <c r="D1635" i="1"/>
  <c r="A1635" i="1"/>
  <c r="U1634" i="1"/>
  <c r="G1634" i="1"/>
  <c r="C1635" i="1"/>
  <c r="N1634" i="1"/>
  <c r="F1634" i="1"/>
  <c r="B1559" i="1"/>
  <c r="L1635" i="1" l="1"/>
  <c r="M1635" i="1"/>
  <c r="E1637" i="1"/>
  <c r="T1635" i="1"/>
  <c r="T1636" i="1" s="1"/>
  <c r="H1634" i="1"/>
  <c r="B1560" i="1"/>
  <c r="I1563" i="1"/>
  <c r="J1563" i="1" s="1"/>
  <c r="J1562" i="1"/>
  <c r="K1562" i="1" s="1"/>
  <c r="B1561" i="1"/>
  <c r="R1561" i="1"/>
  <c r="U1635" i="1"/>
  <c r="N1635" i="1"/>
  <c r="G1635" i="1"/>
  <c r="F1635" i="1"/>
  <c r="C1636" i="1"/>
  <c r="D1636" i="1"/>
  <c r="A1636" i="1"/>
  <c r="P1634" i="1"/>
  <c r="O1635" i="1"/>
  <c r="L1636" i="1" l="1"/>
  <c r="M1636" i="1"/>
  <c r="N1636" i="1" s="1"/>
  <c r="H1635" i="1"/>
  <c r="U1636" i="1"/>
  <c r="D1637" i="1"/>
  <c r="G1636" i="1"/>
  <c r="F1636" i="1"/>
  <c r="A1637" i="1"/>
  <c r="C1637" i="1"/>
  <c r="Q1562" i="1"/>
  <c r="R1562" i="1" s="1"/>
  <c r="O1636" i="1"/>
  <c r="P1635" i="1"/>
  <c r="I1564" i="1"/>
  <c r="K1563" i="1"/>
  <c r="L1637" i="1" l="1"/>
  <c r="M1637" i="1"/>
  <c r="N1637" i="1" s="1"/>
  <c r="T1637" i="1"/>
  <c r="T1638" i="1" s="1"/>
  <c r="E1638" i="1"/>
  <c r="E1639" i="1" s="1"/>
  <c r="H1636" i="1"/>
  <c r="G1637" i="1"/>
  <c r="F1637" i="1"/>
  <c r="C1638" i="1"/>
  <c r="D1638" i="1"/>
  <c r="A1638" i="1"/>
  <c r="U1637" i="1"/>
  <c r="B1562" i="1"/>
  <c r="Q1563" i="1"/>
  <c r="B1563" i="1" s="1"/>
  <c r="N1563" i="1"/>
  <c r="U1563" i="1" s="1"/>
  <c r="O1637" i="1"/>
  <c r="P1636" i="1"/>
  <c r="I1565" i="1"/>
  <c r="J1564" i="1"/>
  <c r="K1564" i="1" s="1"/>
  <c r="L1638" i="1" l="1"/>
  <c r="M1638" i="1"/>
  <c r="N1638" i="1" s="1"/>
  <c r="H1637" i="1"/>
  <c r="C1639" i="1"/>
  <c r="A1639" i="1"/>
  <c r="U1638" i="1"/>
  <c r="G1638" i="1"/>
  <c r="D1639" i="1"/>
  <c r="F1638" i="1"/>
  <c r="R1563" i="1"/>
  <c r="Q1564" i="1"/>
  <c r="R1564" i="1" s="1"/>
  <c r="I1566" i="1"/>
  <c r="J1565" i="1"/>
  <c r="K1565" i="1" s="1"/>
  <c r="P1637" i="1"/>
  <c r="O1638" i="1"/>
  <c r="L1639" i="1" l="1"/>
  <c r="M1639" i="1"/>
  <c r="E1640" i="1"/>
  <c r="E1641" i="1" s="1"/>
  <c r="T1639" i="1"/>
  <c r="T1640" i="1" s="1"/>
  <c r="H1638" i="1"/>
  <c r="B1564" i="1"/>
  <c r="Q1565" i="1"/>
  <c r="R1565" i="1" s="1"/>
  <c r="F1639" i="1"/>
  <c r="A1640" i="1"/>
  <c r="C1640" i="1"/>
  <c r="U1639" i="1"/>
  <c r="D1640" i="1"/>
  <c r="G1639" i="1"/>
  <c r="N1639" i="1"/>
  <c r="I1567" i="1"/>
  <c r="J1566" i="1"/>
  <c r="K1566" i="1" s="1"/>
  <c r="O1639" i="1"/>
  <c r="P1638" i="1"/>
  <c r="L1640" i="1" l="1"/>
  <c r="M1640" i="1"/>
  <c r="N1640" i="1" s="1"/>
  <c r="H1639" i="1"/>
  <c r="B1565" i="1"/>
  <c r="J1567" i="1"/>
  <c r="K1567" i="1" s="1"/>
  <c r="I1568" i="1"/>
  <c r="G1640" i="1"/>
  <c r="C1641" i="1"/>
  <c r="D1641" i="1"/>
  <c r="F1640" i="1"/>
  <c r="A1641" i="1"/>
  <c r="U1640" i="1"/>
  <c r="Q1566" i="1"/>
  <c r="R1566" i="1" s="1"/>
  <c r="P1639" i="1"/>
  <c r="O1640" i="1"/>
  <c r="M1641" i="1" l="1"/>
  <c r="L1641" i="1"/>
  <c r="E1642" i="1"/>
  <c r="E1643" i="1" s="1"/>
  <c r="T1641" i="1"/>
  <c r="T1642" i="1" s="1"/>
  <c r="H1640" i="1"/>
  <c r="O1641" i="1"/>
  <c r="P1640" i="1"/>
  <c r="F1641" i="1"/>
  <c r="A1642" i="1"/>
  <c r="C1642" i="1"/>
  <c r="U1641" i="1"/>
  <c r="D1642" i="1"/>
  <c r="G1641" i="1"/>
  <c r="N1641" i="1"/>
  <c r="J1568" i="1"/>
  <c r="K1568" i="1" s="1"/>
  <c r="I1569" i="1"/>
  <c r="B1566" i="1"/>
  <c r="Q1567" i="1"/>
  <c r="R1567" i="1" s="1"/>
  <c r="L1642" i="1" l="1"/>
  <c r="M1642" i="1"/>
  <c r="N1642" i="1" s="1"/>
  <c r="H1641" i="1"/>
  <c r="J1569" i="1"/>
  <c r="K1569" i="1" s="1"/>
  <c r="I1570" i="1"/>
  <c r="B1567" i="1"/>
  <c r="P1641" i="1"/>
  <c r="O1642" i="1"/>
  <c r="F1642" i="1"/>
  <c r="A1643" i="1"/>
  <c r="C1643" i="1"/>
  <c r="U1642" i="1"/>
  <c r="D1643" i="1"/>
  <c r="G1642" i="1"/>
  <c r="Q1568" i="1"/>
  <c r="R1568" i="1" s="1"/>
  <c r="L1643" i="1" l="1"/>
  <c r="M1643" i="1"/>
  <c r="T1643" i="1"/>
  <c r="T1644" i="1" s="1"/>
  <c r="E1644" i="1"/>
  <c r="E1645" i="1" s="1"/>
  <c r="H1642" i="1"/>
  <c r="B1568" i="1"/>
  <c r="J1570" i="1"/>
  <c r="K1570" i="1" s="1"/>
  <c r="I1571" i="1"/>
  <c r="Q1569" i="1"/>
  <c r="R1569" i="1" s="1"/>
  <c r="O1643" i="1"/>
  <c r="P1642" i="1"/>
  <c r="G1643" i="1"/>
  <c r="N1643" i="1"/>
  <c r="C1644" i="1"/>
  <c r="D1644" i="1"/>
  <c r="F1643" i="1"/>
  <c r="A1644" i="1"/>
  <c r="U1643" i="1"/>
  <c r="L1644" i="1" l="1"/>
  <c r="M1644" i="1"/>
  <c r="N1644" i="1" s="1"/>
  <c r="H1643" i="1"/>
  <c r="B1569" i="1"/>
  <c r="I1572" i="1"/>
  <c r="J1571" i="1"/>
  <c r="K1571" i="1" s="1"/>
  <c r="Q1570" i="1"/>
  <c r="R1570" i="1" s="1"/>
  <c r="G1644" i="1"/>
  <c r="F1644" i="1"/>
  <c r="A1645" i="1"/>
  <c r="C1645" i="1"/>
  <c r="U1644" i="1"/>
  <c r="D1645" i="1"/>
  <c r="O1644" i="1"/>
  <c r="P1643" i="1"/>
  <c r="L1645" i="1" l="1"/>
  <c r="M1645" i="1"/>
  <c r="T1645" i="1"/>
  <c r="T1646" i="1" s="1"/>
  <c r="E1646" i="1"/>
  <c r="E1647" i="1" s="1"/>
  <c r="H1644" i="1"/>
  <c r="B1570" i="1"/>
  <c r="G1645" i="1"/>
  <c r="N1645" i="1"/>
  <c r="A1646" i="1"/>
  <c r="U1645" i="1"/>
  <c r="C1646" i="1"/>
  <c r="F1645" i="1"/>
  <c r="D1646" i="1"/>
  <c r="Q1571" i="1"/>
  <c r="R1571" i="1" s="1"/>
  <c r="I1573" i="1"/>
  <c r="J1572" i="1"/>
  <c r="K1572" i="1" s="1"/>
  <c r="O1645" i="1"/>
  <c r="P1644" i="1"/>
  <c r="L1646" i="1" l="1"/>
  <c r="M1646" i="1"/>
  <c r="H1645" i="1"/>
  <c r="B1571" i="1"/>
  <c r="O1646" i="1"/>
  <c r="P1645" i="1"/>
  <c r="Q1572" i="1"/>
  <c r="R1572" i="1" s="1"/>
  <c r="J1573" i="1"/>
  <c r="K1573" i="1" s="1"/>
  <c r="I1574" i="1"/>
  <c r="U1646" i="1"/>
  <c r="G1646" i="1"/>
  <c r="N1646" i="1"/>
  <c r="F1646" i="1"/>
  <c r="A1647" i="1"/>
  <c r="D1647" i="1"/>
  <c r="C1647" i="1"/>
  <c r="L1647" i="1" l="1"/>
  <c r="M1647" i="1"/>
  <c r="E1648" i="1"/>
  <c r="T1647" i="1"/>
  <c r="H1646" i="1"/>
  <c r="I1575" i="1"/>
  <c r="J1574" i="1"/>
  <c r="K1574" i="1" s="1"/>
  <c r="Q1573" i="1"/>
  <c r="R1573" i="1" s="1"/>
  <c r="B1572" i="1"/>
  <c r="O1647" i="1"/>
  <c r="P1646" i="1"/>
  <c r="A1648" i="1"/>
  <c r="U1647" i="1"/>
  <c r="N1647" i="1"/>
  <c r="G1647" i="1"/>
  <c r="F1647" i="1"/>
  <c r="C1648" i="1"/>
  <c r="D1648" i="1"/>
  <c r="E1649" i="1" l="1"/>
  <c r="L1648" i="1"/>
  <c r="M1648" i="1"/>
  <c r="T1648" i="1"/>
  <c r="T1649" i="1" s="1"/>
  <c r="H1647" i="1"/>
  <c r="B1573" i="1"/>
  <c r="G1648" i="1"/>
  <c r="N1648" i="1"/>
  <c r="F1648" i="1"/>
  <c r="C1649" i="1"/>
  <c r="A1649" i="1"/>
  <c r="D1649" i="1"/>
  <c r="U1648" i="1"/>
  <c r="Q1574" i="1"/>
  <c r="R1574" i="1" s="1"/>
  <c r="O1648" i="1"/>
  <c r="P1647" i="1"/>
  <c r="J1575" i="1"/>
  <c r="K1575" i="1" s="1"/>
  <c r="I1576" i="1"/>
  <c r="L1649" i="1" l="1"/>
  <c r="U1649" i="1" s="1"/>
  <c r="M1649" i="1"/>
  <c r="E1650" i="1"/>
  <c r="H1648" i="1"/>
  <c r="F1649" i="1"/>
  <c r="D1650" i="1"/>
  <c r="A1650" i="1"/>
  <c r="G1649" i="1"/>
  <c r="C1650" i="1"/>
  <c r="N1649" i="1"/>
  <c r="B1574" i="1"/>
  <c r="I1577" i="1"/>
  <c r="J1576" i="1"/>
  <c r="K1576" i="1" s="1"/>
  <c r="Q1575" i="1"/>
  <c r="R1575" i="1" s="1"/>
  <c r="O1649" i="1"/>
  <c r="P1648" i="1"/>
  <c r="L1650" i="1" l="1"/>
  <c r="M1650" i="1"/>
  <c r="E1651" i="1"/>
  <c r="T1650" i="1"/>
  <c r="H1649" i="1"/>
  <c r="B1575" i="1"/>
  <c r="Q1576" i="1"/>
  <c r="R1576" i="1" s="1"/>
  <c r="J1577" i="1"/>
  <c r="K1577" i="1" s="1"/>
  <c r="I1578" i="1"/>
  <c r="U1650" i="1"/>
  <c r="D1651" i="1"/>
  <c r="G1650" i="1"/>
  <c r="N1650" i="1"/>
  <c r="F1650" i="1"/>
  <c r="A1651" i="1"/>
  <c r="C1651" i="1"/>
  <c r="P1649" i="1"/>
  <c r="O1650" i="1"/>
  <c r="L1651" i="1" l="1"/>
  <c r="M1651" i="1"/>
  <c r="T1651" i="1"/>
  <c r="T1652" i="1" s="1"/>
  <c r="E1652" i="1"/>
  <c r="E1653" i="1" s="1"/>
  <c r="H1650" i="1"/>
  <c r="J1578" i="1"/>
  <c r="K1578" i="1" s="1"/>
  <c r="Q1578" i="1" s="1"/>
  <c r="I1579" i="1"/>
  <c r="F1651" i="1"/>
  <c r="C1652" i="1"/>
  <c r="A1652" i="1"/>
  <c r="D1652" i="1"/>
  <c r="U1651" i="1"/>
  <c r="G1651" i="1"/>
  <c r="N1651" i="1"/>
  <c r="Q1577" i="1"/>
  <c r="R1577" i="1" s="1"/>
  <c r="B1576" i="1"/>
  <c r="P1650" i="1"/>
  <c r="O1651" i="1"/>
  <c r="L1652" i="1" l="1"/>
  <c r="M1652" i="1"/>
  <c r="H1651" i="1"/>
  <c r="B1577" i="1"/>
  <c r="U1652" i="1"/>
  <c r="D1653" i="1"/>
  <c r="G1652" i="1"/>
  <c r="N1652" i="1"/>
  <c r="F1652" i="1"/>
  <c r="A1653" i="1"/>
  <c r="T1653" i="1" s="1"/>
  <c r="C1653" i="1"/>
  <c r="O1652" i="1"/>
  <c r="P1651" i="1"/>
  <c r="I1580" i="1"/>
  <c r="J1579" i="1"/>
  <c r="K1579" i="1" s="1"/>
  <c r="B1578" i="1"/>
  <c r="R1578" i="1"/>
  <c r="M1653" i="1" l="1"/>
  <c r="L1653" i="1"/>
  <c r="E1654" i="1"/>
  <c r="E1655" i="1" s="1"/>
  <c r="H1652" i="1"/>
  <c r="O1653" i="1"/>
  <c r="P1652" i="1"/>
  <c r="Q1579" i="1"/>
  <c r="R1579" i="1" s="1"/>
  <c r="I1581" i="1"/>
  <c r="J1580" i="1"/>
  <c r="K1580" i="1" s="1"/>
  <c r="G1653" i="1"/>
  <c r="A1654" i="1"/>
  <c r="N1653" i="1"/>
  <c r="U1653" i="1"/>
  <c r="F1653" i="1"/>
  <c r="C1654" i="1"/>
  <c r="D1654" i="1"/>
  <c r="L1654" i="1" l="1"/>
  <c r="M1654" i="1"/>
  <c r="T1654" i="1"/>
  <c r="H1653" i="1"/>
  <c r="B1579" i="1"/>
  <c r="J1581" i="1"/>
  <c r="K1581" i="1" s="1"/>
  <c r="I1582" i="1"/>
  <c r="G1654" i="1"/>
  <c r="C1655" i="1"/>
  <c r="N1654" i="1"/>
  <c r="F1654" i="1"/>
  <c r="D1655" i="1"/>
  <c r="A1655" i="1"/>
  <c r="U1654" i="1"/>
  <c r="Q1580" i="1"/>
  <c r="R1580" i="1" s="1"/>
  <c r="P1653" i="1"/>
  <c r="O1654" i="1"/>
  <c r="H1654" i="1" l="1"/>
  <c r="L1655" i="1"/>
  <c r="M1655" i="1"/>
  <c r="E1656" i="1"/>
  <c r="E1657" i="1" s="1"/>
  <c r="T1655" i="1"/>
  <c r="O1655" i="1"/>
  <c r="P1654" i="1"/>
  <c r="G1655" i="1"/>
  <c r="F1655" i="1"/>
  <c r="A1656" i="1"/>
  <c r="C1656" i="1"/>
  <c r="J1582" i="1"/>
  <c r="K1582" i="1" s="1"/>
  <c r="I1583" i="1"/>
  <c r="B1580" i="1"/>
  <c r="Q1581" i="1"/>
  <c r="R1581" i="1" s="1"/>
  <c r="L1656" i="1" l="1"/>
  <c r="T1656" i="1"/>
  <c r="M1656" i="1"/>
  <c r="E1658" i="1"/>
  <c r="H1655" i="1"/>
  <c r="D1656" i="1"/>
  <c r="J1583" i="1"/>
  <c r="K1583" i="1" s="1"/>
  <c r="I1584" i="1"/>
  <c r="C1657" i="1"/>
  <c r="F1656" i="1"/>
  <c r="A1657" i="1"/>
  <c r="U1656" i="1"/>
  <c r="G1656" i="1"/>
  <c r="N1656" i="1"/>
  <c r="D1657" i="1"/>
  <c r="O1656" i="1"/>
  <c r="P1655" i="1"/>
  <c r="Q1582" i="1"/>
  <c r="R1582" i="1" s="1"/>
  <c r="B1581" i="1"/>
  <c r="T1657" i="1" l="1"/>
  <c r="M1657" i="1"/>
  <c r="L1657" i="1"/>
  <c r="H1656" i="1"/>
  <c r="P1656" i="1"/>
  <c r="O1657" i="1"/>
  <c r="I1585" i="1"/>
  <c r="J1584" i="1"/>
  <c r="K1584" i="1" s="1"/>
  <c r="G1657" i="1"/>
  <c r="F1657" i="1"/>
  <c r="C1658" i="1"/>
  <c r="D1658" i="1"/>
  <c r="N1657" i="1"/>
  <c r="A1658" i="1"/>
  <c r="U1657" i="1"/>
  <c r="Q1583" i="1"/>
  <c r="R1583" i="1" s="1"/>
  <c r="B1582" i="1"/>
  <c r="L1658" i="1" l="1"/>
  <c r="M1658" i="1"/>
  <c r="E1659" i="1"/>
  <c r="T1658" i="1"/>
  <c r="H1657" i="1"/>
  <c r="C1659" i="1"/>
  <c r="F1658" i="1"/>
  <c r="A1659" i="1"/>
  <c r="U1658" i="1"/>
  <c r="D1659" i="1"/>
  <c r="G1658" i="1"/>
  <c r="N1658" i="1"/>
  <c r="Q1584" i="1"/>
  <c r="R1584" i="1" s="1"/>
  <c r="I1586" i="1"/>
  <c r="J1585" i="1"/>
  <c r="K1585" i="1" s="1"/>
  <c r="Q1585" i="1" s="1"/>
  <c r="B1583" i="1"/>
  <c r="O1658" i="1"/>
  <c r="P1657" i="1"/>
  <c r="M1659" i="1" l="1"/>
  <c r="L1659" i="1"/>
  <c r="T1659" i="1"/>
  <c r="E1660" i="1"/>
  <c r="E1661" i="1" s="1"/>
  <c r="H1658" i="1"/>
  <c r="B1584" i="1"/>
  <c r="B1585" i="1"/>
  <c r="R1585" i="1"/>
  <c r="I1587" i="1"/>
  <c r="J1586" i="1"/>
  <c r="K1586" i="1" s="1"/>
  <c r="A1660" i="1"/>
  <c r="U1659" i="1"/>
  <c r="G1659" i="1"/>
  <c r="N1659" i="1"/>
  <c r="C1660" i="1"/>
  <c r="D1660" i="1"/>
  <c r="F1659" i="1"/>
  <c r="P1658" i="1"/>
  <c r="O1659" i="1"/>
  <c r="L1660" i="1" l="1"/>
  <c r="M1660" i="1"/>
  <c r="E1662" i="1"/>
  <c r="T1660" i="1"/>
  <c r="T1661" i="1" s="1"/>
  <c r="H1659" i="1"/>
  <c r="N1660" i="1"/>
  <c r="D1661" i="1"/>
  <c r="F1660" i="1"/>
  <c r="A1661" i="1"/>
  <c r="C1661" i="1"/>
  <c r="U1660" i="1"/>
  <c r="G1660" i="1"/>
  <c r="Q1586" i="1"/>
  <c r="R1586" i="1" s="1"/>
  <c r="I1588" i="1"/>
  <c r="J1587" i="1"/>
  <c r="K1587" i="1" s="1"/>
  <c r="P1659" i="1"/>
  <c r="O1660" i="1"/>
  <c r="L1661" i="1" l="1"/>
  <c r="M1661" i="1"/>
  <c r="H1660" i="1"/>
  <c r="I1589" i="1"/>
  <c r="J1588" i="1"/>
  <c r="K1588" i="1" s="1"/>
  <c r="N1661" i="1"/>
  <c r="D1662" i="1"/>
  <c r="F1661" i="1"/>
  <c r="A1662" i="1"/>
  <c r="C1662" i="1"/>
  <c r="U1661" i="1"/>
  <c r="G1661" i="1"/>
  <c r="B1586" i="1"/>
  <c r="Q1587" i="1"/>
  <c r="R1587" i="1" s="1"/>
  <c r="P1660" i="1"/>
  <c r="O1661" i="1"/>
  <c r="L1662" i="1" l="1"/>
  <c r="M1662" i="1"/>
  <c r="E1663" i="1"/>
  <c r="T1662" i="1"/>
  <c r="H1661" i="1"/>
  <c r="B1587" i="1"/>
  <c r="C1663" i="1"/>
  <c r="A1663" i="1"/>
  <c r="U1662" i="1"/>
  <c r="G1662" i="1"/>
  <c r="N1662" i="1"/>
  <c r="D1663" i="1"/>
  <c r="F1662" i="1"/>
  <c r="O1662" i="1"/>
  <c r="P1661" i="1"/>
  <c r="Q1588" i="1"/>
  <c r="R1588" i="1" s="1"/>
  <c r="J1589" i="1"/>
  <c r="K1589" i="1" s="1"/>
  <c r="I1590" i="1"/>
  <c r="L1663" i="1" l="1"/>
  <c r="M1663" i="1"/>
  <c r="T1663" i="1"/>
  <c r="T1664" i="1" s="1"/>
  <c r="E1664" i="1"/>
  <c r="E1665" i="1" s="1"/>
  <c r="H1662" i="1"/>
  <c r="N1663" i="1"/>
  <c r="D1664" i="1"/>
  <c r="F1663" i="1"/>
  <c r="A1664" i="1"/>
  <c r="C1664" i="1"/>
  <c r="U1663" i="1"/>
  <c r="G1663" i="1"/>
  <c r="I1591" i="1"/>
  <c r="J1590" i="1"/>
  <c r="K1590" i="1" s="1"/>
  <c r="Q1589" i="1"/>
  <c r="R1589" i="1" s="1"/>
  <c r="B1588" i="1"/>
  <c r="P1662" i="1"/>
  <c r="O1663" i="1"/>
  <c r="L1664" i="1" l="1"/>
  <c r="M1664" i="1"/>
  <c r="H1663" i="1"/>
  <c r="B1589" i="1"/>
  <c r="G1664" i="1"/>
  <c r="N1664" i="1"/>
  <c r="C1665" i="1"/>
  <c r="D1665" i="1"/>
  <c r="F1664" i="1"/>
  <c r="A1665" i="1"/>
  <c r="U1664" i="1"/>
  <c r="Q1590" i="1"/>
  <c r="R1590" i="1" s="1"/>
  <c r="O1664" i="1"/>
  <c r="P1663" i="1"/>
  <c r="J1591" i="1"/>
  <c r="K1591" i="1" s="1"/>
  <c r="I1592" i="1"/>
  <c r="L1665" i="1" l="1"/>
  <c r="M1665" i="1"/>
  <c r="N1665" i="1" s="1"/>
  <c r="T1665" i="1"/>
  <c r="E1666" i="1"/>
  <c r="H1664" i="1"/>
  <c r="B1590" i="1"/>
  <c r="O1665" i="1"/>
  <c r="P1664" i="1"/>
  <c r="J1592" i="1"/>
  <c r="K1592" i="1" s="1"/>
  <c r="I1593" i="1"/>
  <c r="J1593" i="1" s="1"/>
  <c r="Q1591" i="1"/>
  <c r="R1591" i="1" s="1"/>
  <c r="F1665" i="1"/>
  <c r="C1666" i="1"/>
  <c r="D1666" i="1"/>
  <c r="G1665" i="1"/>
  <c r="A1666" i="1"/>
  <c r="U1665" i="1"/>
  <c r="L1666" i="1" l="1"/>
  <c r="M1666" i="1"/>
  <c r="E1667" i="1"/>
  <c r="T1666" i="1"/>
  <c r="H1665" i="1"/>
  <c r="I1594" i="1"/>
  <c r="K1593" i="1"/>
  <c r="Q1592" i="1"/>
  <c r="R1592" i="1" s="1"/>
  <c r="D1667" i="1"/>
  <c r="C1667" i="1"/>
  <c r="F1666" i="1"/>
  <c r="A1667" i="1"/>
  <c r="U1666" i="1"/>
  <c r="G1666" i="1"/>
  <c r="N1666" i="1"/>
  <c r="B1591" i="1"/>
  <c r="P1665" i="1"/>
  <c r="O1666" i="1"/>
  <c r="T1667" i="1" l="1"/>
  <c r="L1667" i="1"/>
  <c r="M1667" i="1"/>
  <c r="E1668" i="1"/>
  <c r="E1669" i="1" s="1"/>
  <c r="H1666" i="1"/>
  <c r="B1592" i="1"/>
  <c r="O1667" i="1"/>
  <c r="P1666" i="1"/>
  <c r="D1668" i="1"/>
  <c r="F1667" i="1"/>
  <c r="A1668" i="1"/>
  <c r="U1667" i="1"/>
  <c r="G1667" i="1"/>
  <c r="N1667" i="1"/>
  <c r="C1668" i="1"/>
  <c r="Q1593" i="1"/>
  <c r="B1593" i="1" s="1"/>
  <c r="N1593" i="1"/>
  <c r="J1594" i="1"/>
  <c r="K1594" i="1" s="1"/>
  <c r="Q1594" i="1" s="1"/>
  <c r="I1595" i="1"/>
  <c r="L1668" i="1" l="1"/>
  <c r="M1668" i="1"/>
  <c r="T1668" i="1"/>
  <c r="H1667" i="1"/>
  <c r="R1593" i="1"/>
  <c r="I1596" i="1"/>
  <c r="J1595" i="1"/>
  <c r="K1595" i="1" s="1"/>
  <c r="B1594" i="1"/>
  <c r="R1594" i="1"/>
  <c r="O1668" i="1"/>
  <c r="P1667" i="1"/>
  <c r="U1593" i="1"/>
  <c r="A1669" i="1"/>
  <c r="U1668" i="1"/>
  <c r="N1668" i="1"/>
  <c r="G1668" i="1"/>
  <c r="F1668" i="1"/>
  <c r="C1669" i="1"/>
  <c r="D1669" i="1"/>
  <c r="L1669" i="1" l="1"/>
  <c r="M1669" i="1"/>
  <c r="T1669" i="1"/>
  <c r="E1670" i="1"/>
  <c r="H1668" i="1"/>
  <c r="O1669" i="1"/>
  <c r="P1668" i="1"/>
  <c r="F1669" i="1"/>
  <c r="C1670" i="1"/>
  <c r="D1670" i="1"/>
  <c r="G1669" i="1"/>
  <c r="A1670" i="1"/>
  <c r="N1669" i="1"/>
  <c r="U1669" i="1"/>
  <c r="Q1595" i="1"/>
  <c r="R1595" i="1" s="1"/>
  <c r="I1597" i="1"/>
  <c r="J1596" i="1"/>
  <c r="K1596" i="1" s="1"/>
  <c r="Q1596" i="1" s="1"/>
  <c r="L1670" i="1" l="1"/>
  <c r="M1670" i="1"/>
  <c r="E1671" i="1"/>
  <c r="E1672" i="1" s="1"/>
  <c r="T1670" i="1"/>
  <c r="T1671" i="1" s="1"/>
  <c r="H1669" i="1"/>
  <c r="B1595" i="1"/>
  <c r="U1670" i="1"/>
  <c r="N1670" i="1"/>
  <c r="G1670" i="1"/>
  <c r="A1671" i="1"/>
  <c r="F1670" i="1"/>
  <c r="C1671" i="1"/>
  <c r="D1671" i="1"/>
  <c r="B1596" i="1"/>
  <c r="R1596" i="1"/>
  <c r="I1598" i="1"/>
  <c r="J1597" i="1"/>
  <c r="K1597" i="1" s="1"/>
  <c r="P1669" i="1"/>
  <c r="O1670" i="1"/>
  <c r="L1671" i="1" l="1"/>
  <c r="U1671" i="1" s="1"/>
  <c r="M1671" i="1"/>
  <c r="N1671" i="1" s="1"/>
  <c r="H1670" i="1"/>
  <c r="F1671" i="1"/>
  <c r="C1672" i="1"/>
  <c r="D1672" i="1"/>
  <c r="A1672" i="1"/>
  <c r="E1673" i="1" s="1"/>
  <c r="G1671" i="1"/>
  <c r="I1599" i="1"/>
  <c r="J1598" i="1"/>
  <c r="K1598" i="1" s="1"/>
  <c r="P1670" i="1"/>
  <c r="O1671" i="1"/>
  <c r="Q1597" i="1"/>
  <c r="R1597" i="1" s="1"/>
  <c r="L1672" i="1" l="1"/>
  <c r="M1672" i="1"/>
  <c r="N1672" i="1" s="1"/>
  <c r="T1672" i="1"/>
  <c r="H1671" i="1"/>
  <c r="B1597" i="1"/>
  <c r="O1672" i="1"/>
  <c r="P1671" i="1"/>
  <c r="G1672" i="1"/>
  <c r="F1672" i="1"/>
  <c r="C1673" i="1"/>
  <c r="A1673" i="1"/>
  <c r="D1673" i="1"/>
  <c r="U1672" i="1"/>
  <c r="Q1598" i="1"/>
  <c r="R1598" i="1" s="1"/>
  <c r="I1600" i="1"/>
  <c r="J1599" i="1"/>
  <c r="K1599" i="1" s="1"/>
  <c r="M1673" i="1" l="1"/>
  <c r="L1673" i="1"/>
  <c r="T1673" i="1"/>
  <c r="T1674" i="1" s="1"/>
  <c r="E1674" i="1"/>
  <c r="E1675" i="1" s="1"/>
  <c r="H1672" i="1"/>
  <c r="B1598" i="1"/>
  <c r="Q1599" i="1"/>
  <c r="R1599" i="1" s="1"/>
  <c r="F1673" i="1"/>
  <c r="A1674" i="1"/>
  <c r="C1674" i="1"/>
  <c r="U1673" i="1"/>
  <c r="D1674" i="1"/>
  <c r="G1673" i="1"/>
  <c r="N1673" i="1"/>
  <c r="J1600" i="1"/>
  <c r="K1600" i="1" s="1"/>
  <c r="I1601" i="1"/>
  <c r="P1672" i="1"/>
  <c r="O1673" i="1"/>
  <c r="L1674" i="1" l="1"/>
  <c r="U1674" i="1" s="1"/>
  <c r="M1674" i="1"/>
  <c r="N1674" i="1" s="1"/>
  <c r="H1673" i="1"/>
  <c r="Q1600" i="1"/>
  <c r="R1600" i="1" s="1"/>
  <c r="I1602" i="1"/>
  <c r="J1601" i="1"/>
  <c r="K1601" i="1" s="1"/>
  <c r="G1674" i="1"/>
  <c r="A1675" i="1"/>
  <c r="C1675" i="1"/>
  <c r="F1674" i="1"/>
  <c r="D1675" i="1"/>
  <c r="P1673" i="1"/>
  <c r="O1674" i="1"/>
  <c r="B1599" i="1"/>
  <c r="L1675" i="1" l="1"/>
  <c r="M1675" i="1"/>
  <c r="T1675" i="1"/>
  <c r="E1676" i="1"/>
  <c r="H1674" i="1"/>
  <c r="B1600" i="1"/>
  <c r="Q1601" i="1"/>
  <c r="R1601" i="1" s="1"/>
  <c r="J1602" i="1"/>
  <c r="K1602" i="1" s="1"/>
  <c r="I1603" i="1"/>
  <c r="F1675" i="1"/>
  <c r="C1676" i="1"/>
  <c r="D1676" i="1"/>
  <c r="A1676" i="1"/>
  <c r="U1675" i="1"/>
  <c r="N1675" i="1"/>
  <c r="G1675" i="1"/>
  <c r="O1675" i="1"/>
  <c r="P1674" i="1"/>
  <c r="E1677" i="1" l="1"/>
  <c r="L1676" i="1"/>
  <c r="M1676" i="1"/>
  <c r="T1676" i="1"/>
  <c r="H1675" i="1"/>
  <c r="J1603" i="1"/>
  <c r="K1603" i="1" s="1"/>
  <c r="Q1603" i="1" s="1"/>
  <c r="I1604" i="1"/>
  <c r="Q1602" i="1"/>
  <c r="R1602" i="1" s="1"/>
  <c r="B1601" i="1"/>
  <c r="C1677" i="1"/>
  <c r="D1677" i="1"/>
  <c r="A1677" i="1"/>
  <c r="U1676" i="1"/>
  <c r="N1676" i="1"/>
  <c r="G1676" i="1"/>
  <c r="F1676" i="1"/>
  <c r="O1676" i="1"/>
  <c r="P1675" i="1"/>
  <c r="L1677" i="1" l="1"/>
  <c r="M1677" i="1"/>
  <c r="T1677" i="1"/>
  <c r="E1678" i="1"/>
  <c r="H1676" i="1"/>
  <c r="B1602" i="1"/>
  <c r="J1604" i="1"/>
  <c r="K1604" i="1" s="1"/>
  <c r="I1605" i="1"/>
  <c r="P1676" i="1"/>
  <c r="O1677" i="1"/>
  <c r="F1677" i="1"/>
  <c r="C1678" i="1"/>
  <c r="N1677" i="1"/>
  <c r="D1678" i="1"/>
  <c r="A1678" i="1"/>
  <c r="U1677" i="1"/>
  <c r="G1677" i="1"/>
  <c r="B1603" i="1"/>
  <c r="R1603" i="1"/>
  <c r="L1678" i="1" l="1"/>
  <c r="M1678" i="1"/>
  <c r="E1679" i="1"/>
  <c r="T1678" i="1"/>
  <c r="T1679" i="1" s="1"/>
  <c r="H1677" i="1"/>
  <c r="I1606" i="1"/>
  <c r="J1605" i="1"/>
  <c r="K1605" i="1" s="1"/>
  <c r="Q1604" i="1"/>
  <c r="R1604" i="1" s="1"/>
  <c r="F1678" i="1"/>
  <c r="C1679" i="1"/>
  <c r="A1679" i="1"/>
  <c r="D1679" i="1"/>
  <c r="U1678" i="1"/>
  <c r="G1678" i="1"/>
  <c r="N1678" i="1"/>
  <c r="O1678" i="1"/>
  <c r="P1677" i="1"/>
  <c r="L1679" i="1" l="1"/>
  <c r="U1679" i="1" s="1"/>
  <c r="M1679" i="1"/>
  <c r="N1679" i="1" s="1"/>
  <c r="E1680" i="1"/>
  <c r="H1678" i="1"/>
  <c r="D1680" i="1"/>
  <c r="F1679" i="1"/>
  <c r="A1680" i="1"/>
  <c r="G1679" i="1"/>
  <c r="C1680" i="1"/>
  <c r="O1679" i="1"/>
  <c r="P1678" i="1"/>
  <c r="B1604" i="1"/>
  <c r="Q1605" i="1"/>
  <c r="R1605" i="1" s="1"/>
  <c r="J1606" i="1"/>
  <c r="K1606" i="1" s="1"/>
  <c r="I1607" i="1"/>
  <c r="L1680" i="1" l="1"/>
  <c r="M1680" i="1"/>
  <c r="N1680" i="1" s="1"/>
  <c r="E1681" i="1"/>
  <c r="T1680" i="1"/>
  <c r="H1679" i="1"/>
  <c r="B1605" i="1"/>
  <c r="P1679" i="1"/>
  <c r="O1680" i="1"/>
  <c r="G1680" i="1"/>
  <c r="F1680" i="1"/>
  <c r="C1681" i="1"/>
  <c r="A1681" i="1"/>
  <c r="D1681" i="1"/>
  <c r="U1680" i="1"/>
  <c r="J1607" i="1"/>
  <c r="K1607" i="1" s="1"/>
  <c r="I1608" i="1"/>
  <c r="Q1606" i="1"/>
  <c r="R1606" i="1" s="1"/>
  <c r="M1681" i="1" l="1"/>
  <c r="L1681" i="1"/>
  <c r="T1681" i="1"/>
  <c r="T1682" i="1" s="1"/>
  <c r="E1682" i="1"/>
  <c r="E1683" i="1" s="1"/>
  <c r="H1680" i="1"/>
  <c r="J1608" i="1"/>
  <c r="K1608" i="1" s="1"/>
  <c r="Q1608" i="1" s="1"/>
  <c r="I1609" i="1"/>
  <c r="Q1607" i="1"/>
  <c r="R1607" i="1" s="1"/>
  <c r="O1681" i="1"/>
  <c r="P1680" i="1"/>
  <c r="B1606" i="1"/>
  <c r="U1681" i="1"/>
  <c r="D1682" i="1"/>
  <c r="G1681" i="1"/>
  <c r="N1681" i="1"/>
  <c r="F1681" i="1"/>
  <c r="C1682" i="1"/>
  <c r="A1682" i="1"/>
  <c r="M1682" i="1" l="1"/>
  <c r="L1682" i="1"/>
  <c r="H1681" i="1"/>
  <c r="B1607" i="1"/>
  <c r="O1682" i="1"/>
  <c r="P1681" i="1"/>
  <c r="F1682" i="1"/>
  <c r="C1683" i="1"/>
  <c r="D1683" i="1"/>
  <c r="U1682" i="1"/>
  <c r="N1682" i="1"/>
  <c r="G1682" i="1"/>
  <c r="A1683" i="1"/>
  <c r="J1609" i="1"/>
  <c r="K1609" i="1" s="1"/>
  <c r="I1610" i="1"/>
  <c r="B1608" i="1"/>
  <c r="R1608" i="1"/>
  <c r="L1683" i="1" l="1"/>
  <c r="M1683" i="1"/>
  <c r="E1684" i="1"/>
  <c r="T1683" i="1"/>
  <c r="H1682" i="1"/>
  <c r="G1683" i="1"/>
  <c r="F1683" i="1"/>
  <c r="A1684" i="1"/>
  <c r="C1684" i="1"/>
  <c r="J1610" i="1"/>
  <c r="K1610" i="1" s="1"/>
  <c r="I1611" i="1"/>
  <c r="O1683" i="1"/>
  <c r="P1682" i="1"/>
  <c r="Q1609" i="1"/>
  <c r="R1609" i="1" s="1"/>
  <c r="L1684" i="1" l="1"/>
  <c r="T1684" i="1"/>
  <c r="M1684" i="1"/>
  <c r="E1685" i="1"/>
  <c r="E1686" i="1" s="1"/>
  <c r="D1684" i="1"/>
  <c r="D1685" i="1" s="1"/>
  <c r="H1683" i="1"/>
  <c r="N1684" i="1"/>
  <c r="G1684" i="1"/>
  <c r="F1684" i="1"/>
  <c r="C1685" i="1"/>
  <c r="A1685" i="1"/>
  <c r="U1684" i="1"/>
  <c r="O1684" i="1"/>
  <c r="P1683" i="1"/>
  <c r="J1611" i="1"/>
  <c r="K1611" i="1" s="1"/>
  <c r="I1612" i="1"/>
  <c r="B1609" i="1"/>
  <c r="Q1610" i="1"/>
  <c r="R1610" i="1" s="1"/>
  <c r="M1685" i="1" l="1"/>
  <c r="L1685" i="1"/>
  <c r="U1685" i="1" s="1"/>
  <c r="T1685" i="1"/>
  <c r="H1684" i="1"/>
  <c r="F1685" i="1"/>
  <c r="C1686" i="1"/>
  <c r="D1686" i="1"/>
  <c r="A1686" i="1"/>
  <c r="N1685" i="1"/>
  <c r="G1685" i="1"/>
  <c r="I1613" i="1"/>
  <c r="J1612" i="1"/>
  <c r="K1612" i="1" s="1"/>
  <c r="Q1611" i="1"/>
  <c r="R1611" i="1" s="1"/>
  <c r="O1685" i="1"/>
  <c r="P1684" i="1"/>
  <c r="B1610" i="1"/>
  <c r="T1686" i="1" l="1"/>
  <c r="L1686" i="1"/>
  <c r="M1686" i="1"/>
  <c r="N1686" i="1" s="1"/>
  <c r="E1687" i="1"/>
  <c r="H1685" i="1"/>
  <c r="B1611" i="1"/>
  <c r="P1685" i="1"/>
  <c r="O1686" i="1"/>
  <c r="G1686" i="1"/>
  <c r="F1686" i="1"/>
  <c r="A1687" i="1"/>
  <c r="C1687" i="1"/>
  <c r="U1686" i="1"/>
  <c r="D1687" i="1"/>
  <c r="Q1612" i="1"/>
  <c r="R1612" i="1" s="1"/>
  <c r="I1614" i="1"/>
  <c r="J1613" i="1"/>
  <c r="K1613" i="1" s="1"/>
  <c r="L1687" i="1" l="1"/>
  <c r="M1687" i="1"/>
  <c r="E1688" i="1"/>
  <c r="T1687" i="1"/>
  <c r="H1686" i="1"/>
  <c r="B1612" i="1"/>
  <c r="Q1613" i="1"/>
  <c r="R1613" i="1" s="1"/>
  <c r="P1686" i="1"/>
  <c r="O1687" i="1"/>
  <c r="J1614" i="1"/>
  <c r="K1614" i="1" s="1"/>
  <c r="I1615" i="1"/>
  <c r="G1687" i="1"/>
  <c r="N1687" i="1"/>
  <c r="C1688" i="1"/>
  <c r="F1687" i="1"/>
  <c r="A1688" i="1"/>
  <c r="U1687" i="1"/>
  <c r="D1688" i="1"/>
  <c r="E1689" i="1" l="1"/>
  <c r="L1688" i="1"/>
  <c r="M1688" i="1"/>
  <c r="T1688" i="1"/>
  <c r="H1687" i="1"/>
  <c r="Q1614" i="1"/>
  <c r="R1614" i="1" s="1"/>
  <c r="O1688" i="1"/>
  <c r="P1687" i="1"/>
  <c r="B1613" i="1"/>
  <c r="G1688" i="1"/>
  <c r="N1688" i="1"/>
  <c r="F1688" i="1"/>
  <c r="C1689" i="1"/>
  <c r="A1689" i="1"/>
  <c r="D1689" i="1"/>
  <c r="U1688" i="1"/>
  <c r="I1616" i="1"/>
  <c r="J1615" i="1"/>
  <c r="K1615" i="1" s="1"/>
  <c r="L1689" i="1" l="1"/>
  <c r="M1689" i="1"/>
  <c r="T1689" i="1"/>
  <c r="E1690" i="1"/>
  <c r="H1688" i="1"/>
  <c r="A1690" i="1"/>
  <c r="U1689" i="1"/>
  <c r="N1689" i="1"/>
  <c r="G1689" i="1"/>
  <c r="F1689" i="1"/>
  <c r="C1690" i="1"/>
  <c r="D1690" i="1"/>
  <c r="O1689" i="1"/>
  <c r="P1688" i="1"/>
  <c r="Q1615" i="1"/>
  <c r="R1615" i="1" s="1"/>
  <c r="B1614" i="1"/>
  <c r="I1617" i="1"/>
  <c r="J1616" i="1"/>
  <c r="K1616" i="1" s="1"/>
  <c r="E1691" i="1" l="1"/>
  <c r="L1690" i="1"/>
  <c r="M1690" i="1"/>
  <c r="T1690" i="1"/>
  <c r="H1689" i="1"/>
  <c r="B1615" i="1"/>
  <c r="O1690" i="1"/>
  <c r="P1689" i="1"/>
  <c r="D1691" i="1"/>
  <c r="F1690" i="1"/>
  <c r="C1691" i="1"/>
  <c r="A1691" i="1"/>
  <c r="U1690" i="1"/>
  <c r="G1690" i="1"/>
  <c r="N1690" i="1"/>
  <c r="Q1616" i="1"/>
  <c r="R1616" i="1" s="1"/>
  <c r="J1617" i="1"/>
  <c r="K1617" i="1" s="1"/>
  <c r="I1618" i="1"/>
  <c r="L1691" i="1" l="1"/>
  <c r="M1691" i="1"/>
  <c r="T1691" i="1"/>
  <c r="E1692" i="1"/>
  <c r="H1690" i="1"/>
  <c r="P1690" i="1"/>
  <c r="O1691" i="1"/>
  <c r="I1619" i="1"/>
  <c r="J1618" i="1"/>
  <c r="K1618" i="1" s="1"/>
  <c r="F1691" i="1"/>
  <c r="C1692" i="1"/>
  <c r="D1692" i="1"/>
  <c r="U1691" i="1"/>
  <c r="N1691" i="1"/>
  <c r="G1691" i="1"/>
  <c r="A1692" i="1"/>
  <c r="Q1617" i="1"/>
  <c r="R1617" i="1" s="1"/>
  <c r="B1616" i="1"/>
  <c r="L1692" i="1" l="1"/>
  <c r="M1692" i="1"/>
  <c r="E1693" i="1"/>
  <c r="T1692" i="1"/>
  <c r="T1693" i="1" s="1"/>
  <c r="H1691" i="1"/>
  <c r="Q1618" i="1"/>
  <c r="R1618" i="1" s="1"/>
  <c r="I1620" i="1"/>
  <c r="J1619" i="1"/>
  <c r="K1619" i="1" s="1"/>
  <c r="D1693" i="1"/>
  <c r="F1692" i="1"/>
  <c r="A1693" i="1"/>
  <c r="C1693" i="1"/>
  <c r="U1692" i="1"/>
  <c r="G1692" i="1"/>
  <c r="N1692" i="1"/>
  <c r="O1692" i="1"/>
  <c r="P1691" i="1"/>
  <c r="B1617" i="1"/>
  <c r="M1693" i="1" l="1"/>
  <c r="L1693" i="1"/>
  <c r="U1693" i="1" s="1"/>
  <c r="E1694" i="1"/>
  <c r="H1692" i="1"/>
  <c r="Q1619" i="1"/>
  <c r="R1619" i="1" s="1"/>
  <c r="J1620" i="1"/>
  <c r="K1620" i="1" s="1"/>
  <c r="I1621" i="1"/>
  <c r="B1618" i="1"/>
  <c r="P1692" i="1"/>
  <c r="O1693" i="1"/>
  <c r="N1693" i="1"/>
  <c r="D1694" i="1"/>
  <c r="F1693" i="1"/>
  <c r="A1694" i="1"/>
  <c r="C1694" i="1"/>
  <c r="G1693" i="1"/>
  <c r="L1694" i="1" l="1"/>
  <c r="M1694" i="1"/>
  <c r="E1695" i="1"/>
  <c r="T1694" i="1"/>
  <c r="H1693" i="1"/>
  <c r="D1695" i="1"/>
  <c r="F1694" i="1"/>
  <c r="A1695" i="1"/>
  <c r="C1695" i="1"/>
  <c r="U1694" i="1"/>
  <c r="G1694" i="1"/>
  <c r="N1694" i="1"/>
  <c r="I1622" i="1"/>
  <c r="J1621" i="1"/>
  <c r="K1621" i="1" s="1"/>
  <c r="Q1620" i="1"/>
  <c r="R1620" i="1" s="1"/>
  <c r="B1619" i="1"/>
  <c r="O1694" i="1"/>
  <c r="P1693" i="1"/>
  <c r="L1695" i="1" l="1"/>
  <c r="M1695" i="1"/>
  <c r="T1695" i="1"/>
  <c r="T1696" i="1" s="1"/>
  <c r="E1696" i="1"/>
  <c r="E1697" i="1" s="1"/>
  <c r="H1694" i="1"/>
  <c r="B1620" i="1"/>
  <c r="G1695" i="1"/>
  <c r="N1695" i="1"/>
  <c r="F1695" i="1"/>
  <c r="A1696" i="1"/>
  <c r="C1696" i="1"/>
  <c r="U1695" i="1"/>
  <c r="D1696" i="1"/>
  <c r="Q1621" i="1"/>
  <c r="R1621" i="1" s="1"/>
  <c r="J1622" i="1"/>
  <c r="K1622" i="1" s="1"/>
  <c r="I1623" i="1"/>
  <c r="O1695" i="1"/>
  <c r="P1694" i="1"/>
  <c r="L1696" i="1" l="1"/>
  <c r="M1696" i="1"/>
  <c r="H1695" i="1"/>
  <c r="Q1622" i="1"/>
  <c r="R1622" i="1" s="1"/>
  <c r="U1696" i="1"/>
  <c r="N1696" i="1"/>
  <c r="G1696" i="1"/>
  <c r="F1696" i="1"/>
  <c r="C1697" i="1"/>
  <c r="D1697" i="1"/>
  <c r="A1697" i="1"/>
  <c r="B1621" i="1"/>
  <c r="O1696" i="1"/>
  <c r="P1695" i="1"/>
  <c r="J1623" i="1"/>
  <c r="K1623" i="1" s="1"/>
  <c r="I1624" i="1"/>
  <c r="J1624" i="1" s="1"/>
  <c r="L1697" i="1" l="1"/>
  <c r="M1697" i="1"/>
  <c r="T1697" i="1"/>
  <c r="E1698" i="1"/>
  <c r="H1696" i="1"/>
  <c r="P1696" i="1"/>
  <c r="O1697" i="1"/>
  <c r="A1698" i="1"/>
  <c r="C1698" i="1"/>
  <c r="U1697" i="1"/>
  <c r="D1698" i="1"/>
  <c r="G1697" i="1"/>
  <c r="N1697" i="1"/>
  <c r="F1697" i="1"/>
  <c r="B1622" i="1"/>
  <c r="K1624" i="1"/>
  <c r="I1625" i="1"/>
  <c r="Q1623" i="1"/>
  <c r="R1623" i="1" s="1"/>
  <c r="T1698" i="1" l="1"/>
  <c r="L1698" i="1"/>
  <c r="M1698" i="1"/>
  <c r="E1699" i="1"/>
  <c r="E1700" i="1" s="1"/>
  <c r="H1697" i="1"/>
  <c r="B1623" i="1"/>
  <c r="Q1624" i="1"/>
  <c r="B1624" i="1" s="1"/>
  <c r="N1624" i="1"/>
  <c r="U1624" i="1" s="1"/>
  <c r="D1699" i="1"/>
  <c r="F1698" i="1"/>
  <c r="A1699" i="1"/>
  <c r="C1699" i="1"/>
  <c r="U1698" i="1"/>
  <c r="G1698" i="1"/>
  <c r="N1698" i="1"/>
  <c r="O1698" i="1"/>
  <c r="P1697" i="1"/>
  <c r="I1626" i="1"/>
  <c r="J1625" i="1"/>
  <c r="K1625" i="1" s="1"/>
  <c r="Q1625" i="1" s="1"/>
  <c r="L1699" i="1" l="1"/>
  <c r="M1699" i="1"/>
  <c r="T1699" i="1"/>
  <c r="H1698" i="1"/>
  <c r="R1624" i="1"/>
  <c r="J1626" i="1"/>
  <c r="K1626" i="1" s="1"/>
  <c r="I1627" i="1"/>
  <c r="B1625" i="1"/>
  <c r="R1625" i="1"/>
  <c r="P1698" i="1"/>
  <c r="O1699" i="1"/>
  <c r="A1700" i="1"/>
  <c r="U1699" i="1"/>
  <c r="N1699" i="1"/>
  <c r="G1699" i="1"/>
  <c r="F1699" i="1"/>
  <c r="C1700" i="1"/>
  <c r="D1700" i="1"/>
  <c r="L1700" i="1" l="1"/>
  <c r="M1700" i="1"/>
  <c r="T1700" i="1"/>
  <c r="T1701" i="1" s="1"/>
  <c r="E1701" i="1"/>
  <c r="E1702" i="1" s="1"/>
  <c r="H1699" i="1"/>
  <c r="I1628" i="1"/>
  <c r="J1627" i="1"/>
  <c r="K1627" i="1" s="1"/>
  <c r="C1701" i="1"/>
  <c r="D1701" i="1"/>
  <c r="A1701" i="1"/>
  <c r="U1700" i="1"/>
  <c r="N1700" i="1"/>
  <c r="G1700" i="1"/>
  <c r="F1700" i="1"/>
  <c r="Q1626" i="1"/>
  <c r="R1626" i="1" s="1"/>
  <c r="O1700" i="1"/>
  <c r="P1699" i="1"/>
  <c r="L1701" i="1" l="1"/>
  <c r="M1701" i="1"/>
  <c r="N1701" i="1" s="1"/>
  <c r="H1700" i="1"/>
  <c r="B1626" i="1"/>
  <c r="Q1627" i="1"/>
  <c r="R1627" i="1" s="1"/>
  <c r="J1628" i="1"/>
  <c r="K1628" i="1" s="1"/>
  <c r="I1629" i="1"/>
  <c r="O1701" i="1"/>
  <c r="P1700" i="1"/>
  <c r="U1701" i="1"/>
  <c r="F1701" i="1"/>
  <c r="C1702" i="1"/>
  <c r="D1702" i="1"/>
  <c r="G1701" i="1"/>
  <c r="A1702" i="1"/>
  <c r="L1702" i="1" l="1"/>
  <c r="M1702" i="1"/>
  <c r="T1702" i="1"/>
  <c r="E1703" i="1"/>
  <c r="E1704" i="1" s="1"/>
  <c r="H1701" i="1"/>
  <c r="B1627" i="1"/>
  <c r="J1629" i="1"/>
  <c r="K1629" i="1" s="1"/>
  <c r="I1630" i="1"/>
  <c r="Q1628" i="1"/>
  <c r="R1628" i="1" s="1"/>
  <c r="C1703" i="1"/>
  <c r="A1703" i="1"/>
  <c r="F1702" i="1"/>
  <c r="D1703" i="1"/>
  <c r="U1702" i="1"/>
  <c r="N1702" i="1"/>
  <c r="G1702" i="1"/>
  <c r="O1702" i="1"/>
  <c r="P1701" i="1"/>
  <c r="L1703" i="1" l="1"/>
  <c r="M1703" i="1"/>
  <c r="N1703" i="1" s="1"/>
  <c r="T1703" i="1"/>
  <c r="H1702" i="1"/>
  <c r="B1628" i="1"/>
  <c r="P1702" i="1"/>
  <c r="O1703" i="1"/>
  <c r="I1631" i="1"/>
  <c r="J1630" i="1"/>
  <c r="K1630" i="1" s="1"/>
  <c r="F1703" i="1"/>
  <c r="C1704" i="1"/>
  <c r="A1704" i="1"/>
  <c r="D1704" i="1"/>
  <c r="U1703" i="1"/>
  <c r="G1703" i="1"/>
  <c r="Q1629" i="1"/>
  <c r="R1629" i="1" s="1"/>
  <c r="L1704" i="1" l="1"/>
  <c r="M1704" i="1"/>
  <c r="T1704" i="1"/>
  <c r="E1705" i="1"/>
  <c r="H1703" i="1"/>
  <c r="I1632" i="1"/>
  <c r="J1631" i="1"/>
  <c r="K1631" i="1" s="1"/>
  <c r="P1703" i="1"/>
  <c r="O1704" i="1"/>
  <c r="Q1630" i="1"/>
  <c r="R1630" i="1" s="1"/>
  <c r="B1629" i="1"/>
  <c r="G1704" i="1"/>
  <c r="N1704" i="1"/>
  <c r="F1704" i="1"/>
  <c r="A1705" i="1"/>
  <c r="C1705" i="1"/>
  <c r="U1704" i="1"/>
  <c r="D1705" i="1"/>
  <c r="M1705" i="1" l="1"/>
  <c r="L1705" i="1"/>
  <c r="E1706" i="1"/>
  <c r="T1705" i="1"/>
  <c r="T1706" i="1" s="1"/>
  <c r="H1704" i="1"/>
  <c r="B1630" i="1"/>
  <c r="F1705" i="1"/>
  <c r="C1706" i="1"/>
  <c r="N1705" i="1"/>
  <c r="D1706" i="1"/>
  <c r="A1706" i="1"/>
  <c r="U1705" i="1"/>
  <c r="G1705" i="1"/>
  <c r="O1705" i="1"/>
  <c r="P1704" i="1"/>
  <c r="Q1631" i="1"/>
  <c r="R1631" i="1" s="1"/>
  <c r="I1633" i="1"/>
  <c r="J1632" i="1"/>
  <c r="K1632" i="1" s="1"/>
  <c r="L1706" i="1" l="1"/>
  <c r="M1706" i="1"/>
  <c r="E1707" i="1"/>
  <c r="H1705" i="1"/>
  <c r="O1706" i="1"/>
  <c r="P1705" i="1"/>
  <c r="Q1632" i="1"/>
  <c r="R1632" i="1" s="1"/>
  <c r="I1634" i="1"/>
  <c r="J1633" i="1"/>
  <c r="K1633" i="1" s="1"/>
  <c r="B1631" i="1"/>
  <c r="G1706" i="1"/>
  <c r="N1706" i="1"/>
  <c r="F1706" i="1"/>
  <c r="C1707" i="1"/>
  <c r="A1707" i="1"/>
  <c r="D1707" i="1"/>
  <c r="U1706" i="1"/>
  <c r="L1707" i="1" l="1"/>
  <c r="M1707" i="1"/>
  <c r="E1708" i="1"/>
  <c r="T1707" i="1"/>
  <c r="T1708" i="1" s="1"/>
  <c r="H1706" i="1"/>
  <c r="B1632" i="1"/>
  <c r="I1635" i="1"/>
  <c r="J1634" i="1"/>
  <c r="K1634" i="1" s="1"/>
  <c r="F1707" i="1"/>
  <c r="C1708" i="1"/>
  <c r="A1708" i="1"/>
  <c r="D1708" i="1"/>
  <c r="U1707" i="1"/>
  <c r="G1707" i="1"/>
  <c r="N1707" i="1"/>
  <c r="P1706" i="1"/>
  <c r="O1707" i="1"/>
  <c r="Q1633" i="1"/>
  <c r="R1633" i="1" s="1"/>
  <c r="L1708" i="1" l="1"/>
  <c r="M1708" i="1"/>
  <c r="E1709" i="1"/>
  <c r="H1707" i="1"/>
  <c r="B1633" i="1"/>
  <c r="O1708" i="1"/>
  <c r="P1707" i="1"/>
  <c r="A1709" i="1"/>
  <c r="U1708" i="1"/>
  <c r="G1708" i="1"/>
  <c r="N1708" i="1"/>
  <c r="C1709" i="1"/>
  <c r="D1709" i="1"/>
  <c r="F1708" i="1"/>
  <c r="Q1634" i="1"/>
  <c r="R1634" i="1" s="1"/>
  <c r="I1636" i="1"/>
  <c r="J1635" i="1"/>
  <c r="K1635" i="1" s="1"/>
  <c r="E1710" i="1" l="1"/>
  <c r="L1709" i="1"/>
  <c r="M1709" i="1"/>
  <c r="T1709" i="1"/>
  <c r="H1708" i="1"/>
  <c r="A1710" i="1"/>
  <c r="N1709" i="1"/>
  <c r="U1709" i="1"/>
  <c r="F1709" i="1"/>
  <c r="C1710" i="1"/>
  <c r="D1710" i="1"/>
  <c r="G1709" i="1"/>
  <c r="Q1635" i="1"/>
  <c r="R1635" i="1" s="1"/>
  <c r="I1637" i="1"/>
  <c r="J1636" i="1"/>
  <c r="K1636" i="1" s="1"/>
  <c r="B1634" i="1"/>
  <c r="P1708" i="1"/>
  <c r="O1709" i="1"/>
  <c r="L1710" i="1" l="1"/>
  <c r="M1710" i="1"/>
  <c r="T1710" i="1"/>
  <c r="E1711" i="1"/>
  <c r="H1709" i="1"/>
  <c r="B1635" i="1"/>
  <c r="I1638" i="1"/>
  <c r="J1637" i="1"/>
  <c r="K1637" i="1" s="1"/>
  <c r="O1710" i="1"/>
  <c r="P1709" i="1"/>
  <c r="F1710" i="1"/>
  <c r="C1711" i="1"/>
  <c r="D1711" i="1"/>
  <c r="N1710" i="1"/>
  <c r="A1711" i="1"/>
  <c r="U1710" i="1"/>
  <c r="G1710" i="1"/>
  <c r="Q1636" i="1"/>
  <c r="R1636" i="1" s="1"/>
  <c r="E1712" i="1" l="1"/>
  <c r="L1711" i="1"/>
  <c r="U1711" i="1" s="1"/>
  <c r="M1711" i="1"/>
  <c r="N1711" i="1" s="1"/>
  <c r="T1711" i="1"/>
  <c r="H1710" i="1"/>
  <c r="C1712" i="1"/>
  <c r="A1712" i="1"/>
  <c r="D1712" i="1"/>
  <c r="G1711" i="1"/>
  <c r="F1711" i="1"/>
  <c r="P1710" i="1"/>
  <c r="O1711" i="1"/>
  <c r="B1636" i="1"/>
  <c r="Q1637" i="1"/>
  <c r="R1637" i="1" s="1"/>
  <c r="I1639" i="1"/>
  <c r="J1638" i="1"/>
  <c r="K1638" i="1" s="1"/>
  <c r="L1712" i="1" l="1"/>
  <c r="M1712" i="1"/>
  <c r="T1712" i="1"/>
  <c r="E1713" i="1"/>
  <c r="H1711" i="1"/>
  <c r="P1711" i="1"/>
  <c r="O1712" i="1"/>
  <c r="Q1638" i="1"/>
  <c r="R1638" i="1" s="1"/>
  <c r="C1713" i="1"/>
  <c r="G1712" i="1"/>
  <c r="F1712" i="1"/>
  <c r="N1712" i="1"/>
  <c r="D1713" i="1"/>
  <c r="A1713" i="1"/>
  <c r="U1712" i="1"/>
  <c r="B1637" i="1"/>
  <c r="I1640" i="1"/>
  <c r="J1639" i="1"/>
  <c r="K1639" i="1" s="1"/>
  <c r="T1713" i="1" l="1"/>
  <c r="E1714" i="1"/>
  <c r="L1713" i="1"/>
  <c r="U1713" i="1" s="1"/>
  <c r="M1713" i="1"/>
  <c r="N1713" i="1" s="1"/>
  <c r="H1712" i="1"/>
  <c r="B1638" i="1"/>
  <c r="C1714" i="1"/>
  <c r="A1714" i="1"/>
  <c r="D1714" i="1"/>
  <c r="G1713" i="1"/>
  <c r="F1713" i="1"/>
  <c r="Q1639" i="1"/>
  <c r="R1639" i="1" s="1"/>
  <c r="O1713" i="1"/>
  <c r="P1712" i="1"/>
  <c r="I1641" i="1"/>
  <c r="J1640" i="1"/>
  <c r="K1640" i="1" s="1"/>
  <c r="L1714" i="1" l="1"/>
  <c r="M1714" i="1"/>
  <c r="E1715" i="1"/>
  <c r="T1714" i="1"/>
  <c r="H1713" i="1"/>
  <c r="P1713" i="1"/>
  <c r="O1714" i="1"/>
  <c r="B1639" i="1"/>
  <c r="F1714" i="1"/>
  <c r="C1715" i="1"/>
  <c r="A1715" i="1"/>
  <c r="G1714" i="1"/>
  <c r="Q1640" i="1"/>
  <c r="R1640" i="1" s="1"/>
  <c r="J1641" i="1"/>
  <c r="K1641" i="1" s="1"/>
  <c r="I1642" i="1"/>
  <c r="D1715" i="1" l="1"/>
  <c r="T1715" i="1"/>
  <c r="L1715" i="1"/>
  <c r="M1715" i="1"/>
  <c r="E1716" i="1"/>
  <c r="E1717" i="1" s="1"/>
  <c r="H1714" i="1"/>
  <c r="P1714" i="1"/>
  <c r="O1715" i="1"/>
  <c r="J1642" i="1"/>
  <c r="K1642" i="1" s="1"/>
  <c r="I1643" i="1"/>
  <c r="Q1641" i="1"/>
  <c r="R1641" i="1" s="1"/>
  <c r="A1716" i="1"/>
  <c r="D1716" i="1"/>
  <c r="U1715" i="1"/>
  <c r="G1715" i="1"/>
  <c r="N1715" i="1"/>
  <c r="C1716" i="1"/>
  <c r="F1715" i="1"/>
  <c r="B1640" i="1"/>
  <c r="L1716" i="1" l="1"/>
  <c r="M1716" i="1"/>
  <c r="N1716" i="1" s="1"/>
  <c r="T1716" i="1"/>
  <c r="H1715" i="1"/>
  <c r="B1641" i="1"/>
  <c r="O1716" i="1"/>
  <c r="P1715" i="1"/>
  <c r="U1716" i="1"/>
  <c r="G1716" i="1"/>
  <c r="C1717" i="1"/>
  <c r="D1717" i="1"/>
  <c r="F1716" i="1"/>
  <c r="A1717" i="1"/>
  <c r="I1644" i="1"/>
  <c r="J1643" i="1"/>
  <c r="K1643" i="1" s="1"/>
  <c r="Q1642" i="1"/>
  <c r="R1642" i="1" s="1"/>
  <c r="L1717" i="1" l="1"/>
  <c r="M1717" i="1"/>
  <c r="T1717" i="1"/>
  <c r="E1718" i="1"/>
  <c r="E1719" i="1" s="1"/>
  <c r="H1716" i="1"/>
  <c r="B1642" i="1"/>
  <c r="F1717" i="1"/>
  <c r="C1718" i="1"/>
  <c r="D1718" i="1"/>
  <c r="N1717" i="1"/>
  <c r="A1718" i="1"/>
  <c r="U1717" i="1"/>
  <c r="G1717" i="1"/>
  <c r="Q1643" i="1"/>
  <c r="R1643" i="1" s="1"/>
  <c r="O1717" i="1"/>
  <c r="P1716" i="1"/>
  <c r="I1645" i="1"/>
  <c r="J1644" i="1"/>
  <c r="K1644" i="1" s="1"/>
  <c r="L1718" i="1" l="1"/>
  <c r="M1718" i="1"/>
  <c r="N1718" i="1" s="1"/>
  <c r="T1718" i="1"/>
  <c r="H1717" i="1"/>
  <c r="B1643" i="1"/>
  <c r="P1717" i="1"/>
  <c r="O1718" i="1"/>
  <c r="Q1644" i="1"/>
  <c r="R1644" i="1" s="1"/>
  <c r="J1645" i="1"/>
  <c r="K1645" i="1" s="1"/>
  <c r="I1646" i="1"/>
  <c r="U1718" i="1"/>
  <c r="G1718" i="1"/>
  <c r="F1718" i="1"/>
  <c r="C1719" i="1"/>
  <c r="D1719" i="1"/>
  <c r="A1719" i="1"/>
  <c r="T1719" i="1" l="1"/>
  <c r="M1719" i="1"/>
  <c r="L1719" i="1"/>
  <c r="E1720" i="1"/>
  <c r="E1721" i="1" s="1"/>
  <c r="H1718" i="1"/>
  <c r="B1644" i="1"/>
  <c r="D1720" i="1"/>
  <c r="C1720" i="1"/>
  <c r="F1719" i="1"/>
  <c r="A1720" i="1"/>
  <c r="U1719" i="1"/>
  <c r="G1719" i="1"/>
  <c r="N1719" i="1"/>
  <c r="J1646" i="1"/>
  <c r="K1646" i="1" s="1"/>
  <c r="I1647" i="1"/>
  <c r="Q1645" i="1"/>
  <c r="R1645" i="1" s="1"/>
  <c r="P1718" i="1"/>
  <c r="O1719" i="1"/>
  <c r="L1720" i="1" l="1"/>
  <c r="M1720" i="1"/>
  <c r="T1720" i="1"/>
  <c r="H1719" i="1"/>
  <c r="B1645" i="1"/>
  <c r="A1721" i="1"/>
  <c r="D1721" i="1"/>
  <c r="U1720" i="1"/>
  <c r="G1720" i="1"/>
  <c r="N1720" i="1"/>
  <c r="C1721" i="1"/>
  <c r="F1720" i="1"/>
  <c r="J1647" i="1"/>
  <c r="K1647" i="1" s="1"/>
  <c r="I1648" i="1"/>
  <c r="Q1646" i="1"/>
  <c r="R1646" i="1" s="1"/>
  <c r="O1720" i="1"/>
  <c r="P1719" i="1"/>
  <c r="M1721" i="1" l="1"/>
  <c r="L1721" i="1"/>
  <c r="T1721" i="1"/>
  <c r="E1722" i="1"/>
  <c r="H1720" i="1"/>
  <c r="J1648" i="1"/>
  <c r="K1648" i="1" s="1"/>
  <c r="I1649" i="1"/>
  <c r="Q1647" i="1"/>
  <c r="R1647" i="1" s="1"/>
  <c r="G1721" i="1"/>
  <c r="N1721" i="1"/>
  <c r="D1722" i="1"/>
  <c r="F1721" i="1"/>
  <c r="C1722" i="1"/>
  <c r="A1722" i="1"/>
  <c r="U1721" i="1"/>
  <c r="O1721" i="1"/>
  <c r="P1720" i="1"/>
  <c r="B1646" i="1"/>
  <c r="L1722" i="1" l="1"/>
  <c r="M1722" i="1"/>
  <c r="E1723" i="1"/>
  <c r="T1722" i="1"/>
  <c r="T1723" i="1" s="1"/>
  <c r="H1721" i="1"/>
  <c r="U1722" i="1"/>
  <c r="G1722" i="1"/>
  <c r="N1722" i="1"/>
  <c r="D1723" i="1"/>
  <c r="F1722" i="1"/>
  <c r="A1723" i="1"/>
  <c r="C1723" i="1"/>
  <c r="B1647" i="1"/>
  <c r="J1649" i="1"/>
  <c r="K1649" i="1" s="1"/>
  <c r="I1650" i="1"/>
  <c r="Q1648" i="1"/>
  <c r="R1648" i="1" s="1"/>
  <c r="P1721" i="1"/>
  <c r="O1722" i="1"/>
  <c r="L1723" i="1" l="1"/>
  <c r="M1723" i="1"/>
  <c r="N1723" i="1" s="1"/>
  <c r="E1724" i="1"/>
  <c r="H1722" i="1"/>
  <c r="B1648" i="1"/>
  <c r="J1650" i="1"/>
  <c r="K1650" i="1" s="1"/>
  <c r="I1651" i="1"/>
  <c r="O1723" i="1"/>
  <c r="P1722" i="1"/>
  <c r="Q1649" i="1"/>
  <c r="R1649" i="1" s="1"/>
  <c r="D1724" i="1"/>
  <c r="C1724" i="1"/>
  <c r="F1723" i="1"/>
  <c r="A1724" i="1"/>
  <c r="U1723" i="1"/>
  <c r="G1723" i="1"/>
  <c r="L1724" i="1" l="1"/>
  <c r="M1724" i="1"/>
  <c r="E1725" i="1"/>
  <c r="T1724" i="1"/>
  <c r="T1725" i="1" s="1"/>
  <c r="H1723" i="1"/>
  <c r="B1649" i="1"/>
  <c r="P1723" i="1"/>
  <c r="O1724" i="1"/>
  <c r="J1651" i="1"/>
  <c r="K1651" i="1" s="1"/>
  <c r="I1652" i="1"/>
  <c r="A1725" i="1"/>
  <c r="C1725" i="1"/>
  <c r="U1724" i="1"/>
  <c r="D1725" i="1"/>
  <c r="G1724" i="1"/>
  <c r="N1724" i="1"/>
  <c r="F1724" i="1"/>
  <c r="Q1650" i="1"/>
  <c r="R1650" i="1" s="1"/>
  <c r="E1726" i="1" l="1"/>
  <c r="L1725" i="1"/>
  <c r="M1725" i="1"/>
  <c r="N1725" i="1" s="1"/>
  <c r="H1724" i="1"/>
  <c r="J1652" i="1"/>
  <c r="K1652" i="1" s="1"/>
  <c r="I1653" i="1"/>
  <c r="P1724" i="1"/>
  <c r="O1725" i="1"/>
  <c r="B1650" i="1"/>
  <c r="Q1651" i="1"/>
  <c r="R1651" i="1" s="1"/>
  <c r="A1726" i="1"/>
  <c r="E1727" i="1" s="1"/>
  <c r="C1726" i="1"/>
  <c r="U1725" i="1"/>
  <c r="D1726" i="1"/>
  <c r="G1725" i="1"/>
  <c r="F1725" i="1"/>
  <c r="L1726" i="1" l="1"/>
  <c r="U1726" i="1" s="1"/>
  <c r="M1726" i="1"/>
  <c r="T1726" i="1"/>
  <c r="H1725" i="1"/>
  <c r="B1651" i="1"/>
  <c r="O1726" i="1"/>
  <c r="P1725" i="1"/>
  <c r="G1726" i="1"/>
  <c r="F1726" i="1"/>
  <c r="C1727" i="1"/>
  <c r="D1727" i="1"/>
  <c r="N1726" i="1"/>
  <c r="A1727" i="1"/>
  <c r="I1654" i="1"/>
  <c r="J1653" i="1"/>
  <c r="K1653" i="1" s="1"/>
  <c r="Q1652" i="1"/>
  <c r="R1652" i="1" s="1"/>
  <c r="L1727" i="1" l="1"/>
  <c r="M1727" i="1"/>
  <c r="N1727" i="1" s="1"/>
  <c r="T1727" i="1"/>
  <c r="E1728" i="1"/>
  <c r="E1729" i="1" s="1"/>
  <c r="H1726" i="1"/>
  <c r="B1652" i="1"/>
  <c r="O1727" i="1"/>
  <c r="P1726" i="1"/>
  <c r="G1727" i="1"/>
  <c r="D1728" i="1"/>
  <c r="F1727" i="1"/>
  <c r="A1728" i="1"/>
  <c r="C1728" i="1"/>
  <c r="U1727" i="1"/>
  <c r="Q1653" i="1"/>
  <c r="R1653" i="1" s="1"/>
  <c r="I1655" i="1"/>
  <c r="J1655" i="1" s="1"/>
  <c r="J1654" i="1"/>
  <c r="K1654" i="1" s="1"/>
  <c r="L1728" i="1" l="1"/>
  <c r="M1728" i="1"/>
  <c r="T1728" i="1"/>
  <c r="H1727" i="1"/>
  <c r="D1729" i="1"/>
  <c r="F1728" i="1"/>
  <c r="A1729" i="1"/>
  <c r="C1729" i="1"/>
  <c r="U1728" i="1"/>
  <c r="G1728" i="1"/>
  <c r="N1728" i="1"/>
  <c r="P1727" i="1"/>
  <c r="O1728" i="1"/>
  <c r="K1655" i="1"/>
  <c r="I1656" i="1"/>
  <c r="Q1654" i="1"/>
  <c r="R1654" i="1" s="1"/>
  <c r="B1653" i="1"/>
  <c r="L1729" i="1" l="1"/>
  <c r="M1729" i="1"/>
  <c r="T1729" i="1"/>
  <c r="E1730" i="1"/>
  <c r="H1728" i="1"/>
  <c r="I1657" i="1"/>
  <c r="J1656" i="1"/>
  <c r="K1656" i="1" s="1"/>
  <c r="Q1656" i="1" s="1"/>
  <c r="Q1655" i="1"/>
  <c r="B1655" i="1" s="1"/>
  <c r="N1655" i="1"/>
  <c r="C1730" i="1"/>
  <c r="N1729" i="1"/>
  <c r="D1730" i="1"/>
  <c r="A1730" i="1"/>
  <c r="U1729" i="1"/>
  <c r="G1729" i="1"/>
  <c r="F1729" i="1"/>
  <c r="P1728" i="1"/>
  <c r="O1729" i="1"/>
  <c r="B1654" i="1"/>
  <c r="L1730" i="1" l="1"/>
  <c r="M1730" i="1"/>
  <c r="N1730" i="1" s="1"/>
  <c r="E1731" i="1"/>
  <c r="T1730" i="1"/>
  <c r="T1731" i="1" s="1"/>
  <c r="H1729" i="1"/>
  <c r="R1655" i="1"/>
  <c r="U1655" i="1"/>
  <c r="G1730" i="1"/>
  <c r="F1730" i="1"/>
  <c r="A1731" i="1"/>
  <c r="C1731" i="1"/>
  <c r="U1730" i="1"/>
  <c r="D1731" i="1"/>
  <c r="B1656" i="1"/>
  <c r="R1656" i="1"/>
  <c r="P1729" i="1"/>
  <c r="O1730" i="1"/>
  <c r="I1658" i="1"/>
  <c r="J1657" i="1"/>
  <c r="K1657" i="1" s="1"/>
  <c r="Q1657" i="1" s="1"/>
  <c r="L1731" i="1" l="1"/>
  <c r="M1731" i="1"/>
  <c r="E1732" i="1"/>
  <c r="H1730" i="1"/>
  <c r="B1657" i="1"/>
  <c r="R1657" i="1"/>
  <c r="P1730" i="1"/>
  <c r="O1731" i="1"/>
  <c r="J1658" i="1"/>
  <c r="K1658" i="1" s="1"/>
  <c r="I1659" i="1"/>
  <c r="N1731" i="1"/>
  <c r="G1731" i="1"/>
  <c r="F1731" i="1"/>
  <c r="C1732" i="1"/>
  <c r="D1732" i="1"/>
  <c r="A1732" i="1"/>
  <c r="U1731" i="1"/>
  <c r="E1733" i="1" l="1"/>
  <c r="L1732" i="1"/>
  <c r="M1732" i="1"/>
  <c r="T1732" i="1"/>
  <c r="T1733" i="1" s="1"/>
  <c r="H1731" i="1"/>
  <c r="Q1658" i="1"/>
  <c r="R1658" i="1" s="1"/>
  <c r="O1732" i="1"/>
  <c r="P1731" i="1"/>
  <c r="C1733" i="1"/>
  <c r="D1733" i="1"/>
  <c r="A1733" i="1"/>
  <c r="U1732" i="1"/>
  <c r="N1732" i="1"/>
  <c r="G1732" i="1"/>
  <c r="F1732" i="1"/>
  <c r="I1660" i="1"/>
  <c r="J1659" i="1"/>
  <c r="K1659" i="1" s="1"/>
  <c r="L1733" i="1" l="1"/>
  <c r="M1733" i="1"/>
  <c r="E1734" i="1"/>
  <c r="H1732" i="1"/>
  <c r="U1733" i="1"/>
  <c r="F1733" i="1"/>
  <c r="C1734" i="1"/>
  <c r="D1734" i="1"/>
  <c r="G1733" i="1"/>
  <c r="N1733" i="1"/>
  <c r="A1734" i="1"/>
  <c r="Q1659" i="1"/>
  <c r="R1659" i="1" s="1"/>
  <c r="O1733" i="1"/>
  <c r="P1732" i="1"/>
  <c r="I1661" i="1"/>
  <c r="J1660" i="1"/>
  <c r="K1660" i="1" s="1"/>
  <c r="B1658" i="1"/>
  <c r="L1734" i="1" l="1"/>
  <c r="M1734" i="1"/>
  <c r="N1734" i="1" s="1"/>
  <c r="E1735" i="1"/>
  <c r="T1734" i="1"/>
  <c r="H1733" i="1"/>
  <c r="B1659" i="1"/>
  <c r="I1662" i="1"/>
  <c r="J1661" i="1"/>
  <c r="K1661" i="1" s="1"/>
  <c r="Q1660" i="1"/>
  <c r="R1660" i="1" s="1"/>
  <c r="P1733" i="1"/>
  <c r="O1734" i="1"/>
  <c r="G1734" i="1"/>
  <c r="F1734" i="1"/>
  <c r="A1735" i="1"/>
  <c r="C1735" i="1"/>
  <c r="U1734" i="1"/>
  <c r="D1735" i="1"/>
  <c r="E1736" i="1" l="1"/>
  <c r="L1735" i="1"/>
  <c r="U1735" i="1" s="1"/>
  <c r="M1735" i="1"/>
  <c r="N1735" i="1" s="1"/>
  <c r="T1735" i="1"/>
  <c r="H1734" i="1"/>
  <c r="A1736" i="1"/>
  <c r="D1736" i="1"/>
  <c r="G1735" i="1"/>
  <c r="F1735" i="1"/>
  <c r="C1736" i="1"/>
  <c r="O1735" i="1"/>
  <c r="P1734" i="1"/>
  <c r="B1660" i="1"/>
  <c r="Q1661" i="1"/>
  <c r="R1661" i="1" s="1"/>
  <c r="I1663" i="1"/>
  <c r="J1662" i="1"/>
  <c r="K1662" i="1" s="1"/>
  <c r="T1736" i="1" l="1"/>
  <c r="L1736" i="1"/>
  <c r="M1736" i="1"/>
  <c r="N1736" i="1" s="1"/>
  <c r="E1737" i="1"/>
  <c r="H1735" i="1"/>
  <c r="B1661" i="1"/>
  <c r="Q1662" i="1"/>
  <c r="R1662" i="1" s="1"/>
  <c r="O1736" i="1"/>
  <c r="P1735" i="1"/>
  <c r="I1664" i="1"/>
  <c r="J1663" i="1"/>
  <c r="K1663" i="1" s="1"/>
  <c r="F1736" i="1"/>
  <c r="A1737" i="1"/>
  <c r="C1737" i="1"/>
  <c r="U1736" i="1"/>
  <c r="D1737" i="1"/>
  <c r="G1736" i="1"/>
  <c r="L1737" i="1" l="1"/>
  <c r="M1737" i="1"/>
  <c r="E1738" i="1"/>
  <c r="T1737" i="1"/>
  <c r="H1736" i="1"/>
  <c r="N1737" i="1"/>
  <c r="A1738" i="1"/>
  <c r="U1737" i="1"/>
  <c r="F1737" i="1"/>
  <c r="C1738" i="1"/>
  <c r="D1738" i="1"/>
  <c r="G1737" i="1"/>
  <c r="B1662" i="1"/>
  <c r="O1737" i="1"/>
  <c r="P1736" i="1"/>
  <c r="Q1663" i="1"/>
  <c r="R1663" i="1" s="1"/>
  <c r="J1664" i="1"/>
  <c r="K1664" i="1" s="1"/>
  <c r="I1665" i="1"/>
  <c r="L1738" i="1" l="1"/>
  <c r="M1738" i="1"/>
  <c r="T1738" i="1"/>
  <c r="E1739" i="1"/>
  <c r="H1737" i="1"/>
  <c r="I1666" i="1"/>
  <c r="J1665" i="1"/>
  <c r="K1665" i="1" s="1"/>
  <c r="Q1665" i="1" s="1"/>
  <c r="P1737" i="1"/>
  <c r="O1738" i="1"/>
  <c r="Q1664" i="1"/>
  <c r="R1664" i="1" s="1"/>
  <c r="N1738" i="1"/>
  <c r="G1738" i="1"/>
  <c r="A1739" i="1"/>
  <c r="C1739" i="1"/>
  <c r="F1738" i="1"/>
  <c r="D1739" i="1"/>
  <c r="U1738" i="1"/>
  <c r="B1663" i="1"/>
  <c r="L1739" i="1" l="1"/>
  <c r="M1739" i="1"/>
  <c r="E1740" i="1"/>
  <c r="E1741" i="1" s="1"/>
  <c r="T1739" i="1"/>
  <c r="T1740" i="1" s="1"/>
  <c r="H1738" i="1"/>
  <c r="B1664" i="1"/>
  <c r="P1738" i="1"/>
  <c r="O1739" i="1"/>
  <c r="A1740" i="1"/>
  <c r="U1739" i="1"/>
  <c r="G1739" i="1"/>
  <c r="N1739" i="1"/>
  <c r="C1740" i="1"/>
  <c r="D1740" i="1"/>
  <c r="F1739" i="1"/>
  <c r="B1665" i="1"/>
  <c r="R1665" i="1"/>
  <c r="J1666" i="1"/>
  <c r="K1666" i="1" s="1"/>
  <c r="I1667" i="1"/>
  <c r="L1740" i="1" l="1"/>
  <c r="U1740" i="1" s="1"/>
  <c r="M1740" i="1"/>
  <c r="H1739" i="1"/>
  <c r="G1740" i="1"/>
  <c r="N1740" i="1"/>
  <c r="F1740" i="1"/>
  <c r="A1741" i="1"/>
  <c r="T1741" i="1" s="1"/>
  <c r="C1741" i="1"/>
  <c r="D1741" i="1"/>
  <c r="I1668" i="1"/>
  <c r="J1667" i="1"/>
  <c r="K1667" i="1" s="1"/>
  <c r="O1740" i="1"/>
  <c r="P1739" i="1"/>
  <c r="Q1666" i="1"/>
  <c r="R1666" i="1" s="1"/>
  <c r="L1741" i="1" l="1"/>
  <c r="M1741" i="1"/>
  <c r="E1742" i="1"/>
  <c r="E1743" i="1" s="1"/>
  <c r="H1740" i="1"/>
  <c r="B1666" i="1"/>
  <c r="O1741" i="1"/>
  <c r="P1740" i="1"/>
  <c r="Q1667" i="1"/>
  <c r="R1667" i="1" s="1"/>
  <c r="A1742" i="1"/>
  <c r="U1741" i="1"/>
  <c r="D1742" i="1"/>
  <c r="G1741" i="1"/>
  <c r="N1741" i="1"/>
  <c r="F1741" i="1"/>
  <c r="C1742" i="1"/>
  <c r="I1669" i="1"/>
  <c r="J1668" i="1"/>
  <c r="K1668" i="1" s="1"/>
  <c r="L1742" i="1" l="1"/>
  <c r="M1742" i="1"/>
  <c r="N1742" i="1" s="1"/>
  <c r="T1742" i="1"/>
  <c r="H1741" i="1"/>
  <c r="B1667" i="1"/>
  <c r="Q1668" i="1"/>
  <c r="R1668" i="1" s="1"/>
  <c r="G1742" i="1"/>
  <c r="D1743" i="1"/>
  <c r="C1743" i="1"/>
  <c r="F1742" i="1"/>
  <c r="A1743" i="1"/>
  <c r="U1742" i="1"/>
  <c r="J1669" i="1"/>
  <c r="K1669" i="1" s="1"/>
  <c r="I1670" i="1"/>
  <c r="P1741" i="1"/>
  <c r="O1742" i="1"/>
  <c r="L1743" i="1" l="1"/>
  <c r="M1743" i="1"/>
  <c r="T1743" i="1"/>
  <c r="E1744" i="1"/>
  <c r="H1742" i="1"/>
  <c r="I1671" i="1"/>
  <c r="J1670" i="1"/>
  <c r="K1670" i="1" s="1"/>
  <c r="Q1669" i="1"/>
  <c r="R1669" i="1" s="1"/>
  <c r="O1743" i="1"/>
  <c r="P1742" i="1"/>
  <c r="N1743" i="1"/>
  <c r="G1743" i="1"/>
  <c r="F1743" i="1"/>
  <c r="C1744" i="1"/>
  <c r="D1744" i="1"/>
  <c r="A1744" i="1"/>
  <c r="U1743" i="1"/>
  <c r="B1668" i="1"/>
  <c r="L1744" i="1" l="1"/>
  <c r="M1744" i="1"/>
  <c r="E1745" i="1"/>
  <c r="E1746" i="1" s="1"/>
  <c r="T1744" i="1"/>
  <c r="H1743" i="1"/>
  <c r="B1669" i="1"/>
  <c r="C1745" i="1"/>
  <c r="G1744" i="1"/>
  <c r="F1744" i="1"/>
  <c r="A1745" i="1"/>
  <c r="O1744" i="1"/>
  <c r="P1743" i="1"/>
  <c r="Q1670" i="1"/>
  <c r="R1670" i="1" s="1"/>
  <c r="J1671" i="1"/>
  <c r="K1671" i="1" s="1"/>
  <c r="I1672" i="1"/>
  <c r="M1745" i="1" l="1"/>
  <c r="T1745" i="1"/>
  <c r="L1745" i="1"/>
  <c r="H1744" i="1"/>
  <c r="D1745" i="1"/>
  <c r="D1746" i="1" s="1"/>
  <c r="B1670" i="1"/>
  <c r="P1744" i="1"/>
  <c r="O1745" i="1"/>
  <c r="F1745" i="1"/>
  <c r="A1746" i="1"/>
  <c r="C1746" i="1"/>
  <c r="U1745" i="1"/>
  <c r="G1745" i="1"/>
  <c r="N1745" i="1"/>
  <c r="Q1671" i="1"/>
  <c r="R1671" i="1" s="1"/>
  <c r="I1673" i="1"/>
  <c r="J1672" i="1"/>
  <c r="K1672" i="1" s="1"/>
  <c r="M1746" i="1" l="1"/>
  <c r="L1746" i="1"/>
  <c r="T1746" i="1"/>
  <c r="E1747" i="1"/>
  <c r="H1745" i="1"/>
  <c r="P1745" i="1"/>
  <c r="O1746" i="1"/>
  <c r="Q1672" i="1"/>
  <c r="R1672" i="1" s="1"/>
  <c r="I1674" i="1"/>
  <c r="J1673" i="1"/>
  <c r="K1673" i="1" s="1"/>
  <c r="C1747" i="1"/>
  <c r="N1746" i="1"/>
  <c r="D1747" i="1"/>
  <c r="A1747" i="1"/>
  <c r="U1746" i="1"/>
  <c r="G1746" i="1"/>
  <c r="F1746" i="1"/>
  <c r="B1671" i="1"/>
  <c r="L1747" i="1" l="1"/>
  <c r="M1747" i="1"/>
  <c r="E1748" i="1"/>
  <c r="T1747" i="1"/>
  <c r="H1746" i="1"/>
  <c r="I1675" i="1"/>
  <c r="J1674" i="1"/>
  <c r="K1674" i="1" s="1"/>
  <c r="B1672" i="1"/>
  <c r="Q1673" i="1"/>
  <c r="R1673" i="1" s="1"/>
  <c r="O1747" i="1"/>
  <c r="P1746" i="1"/>
  <c r="D1748" i="1"/>
  <c r="U1747" i="1"/>
  <c r="N1747" i="1"/>
  <c r="G1747" i="1"/>
  <c r="A1748" i="1"/>
  <c r="F1747" i="1"/>
  <c r="C1748" i="1"/>
  <c r="L1748" i="1" l="1"/>
  <c r="M1748" i="1"/>
  <c r="T1748" i="1"/>
  <c r="T1749" i="1" s="1"/>
  <c r="E1749" i="1"/>
  <c r="E1750" i="1" s="1"/>
  <c r="H1747" i="1"/>
  <c r="B1673" i="1"/>
  <c r="Q1674" i="1"/>
  <c r="R1674" i="1" s="1"/>
  <c r="P1747" i="1"/>
  <c r="O1748" i="1"/>
  <c r="I1676" i="1"/>
  <c r="J1675" i="1"/>
  <c r="K1675" i="1" s="1"/>
  <c r="G1748" i="1"/>
  <c r="N1748" i="1"/>
  <c r="C1749" i="1"/>
  <c r="D1749" i="1"/>
  <c r="F1748" i="1"/>
  <c r="A1749" i="1"/>
  <c r="U1748" i="1"/>
  <c r="L1749" i="1" l="1"/>
  <c r="M1749" i="1"/>
  <c r="N1749" i="1" s="1"/>
  <c r="H1748" i="1"/>
  <c r="B1674" i="1"/>
  <c r="Q1675" i="1"/>
  <c r="R1675" i="1" s="1"/>
  <c r="G1749" i="1"/>
  <c r="D1750" i="1"/>
  <c r="F1749" i="1"/>
  <c r="C1750" i="1"/>
  <c r="A1750" i="1"/>
  <c r="U1749" i="1"/>
  <c r="J1676" i="1"/>
  <c r="K1676" i="1" s="1"/>
  <c r="I1677" i="1"/>
  <c r="P1748" i="1"/>
  <c r="O1749" i="1"/>
  <c r="L1750" i="1" l="1"/>
  <c r="M1750" i="1"/>
  <c r="T1750" i="1"/>
  <c r="E1751" i="1"/>
  <c r="H1749" i="1"/>
  <c r="J1677" i="1"/>
  <c r="K1677" i="1" s="1"/>
  <c r="Q1677" i="1" s="1"/>
  <c r="I1678" i="1"/>
  <c r="B1675" i="1"/>
  <c r="U1750" i="1"/>
  <c r="G1750" i="1"/>
  <c r="F1750" i="1"/>
  <c r="C1751" i="1"/>
  <c r="N1750" i="1"/>
  <c r="D1751" i="1"/>
  <c r="A1751" i="1"/>
  <c r="P1749" i="1"/>
  <c r="O1750" i="1"/>
  <c r="Q1676" i="1"/>
  <c r="R1676" i="1" s="1"/>
  <c r="L1751" i="1" l="1"/>
  <c r="M1751" i="1"/>
  <c r="E1752" i="1"/>
  <c r="T1751" i="1"/>
  <c r="H1750" i="1"/>
  <c r="F1751" i="1"/>
  <c r="A1752" i="1"/>
  <c r="C1752" i="1"/>
  <c r="U1751" i="1"/>
  <c r="D1752" i="1"/>
  <c r="G1751" i="1"/>
  <c r="N1751" i="1"/>
  <c r="B1676" i="1"/>
  <c r="J1678" i="1"/>
  <c r="K1678" i="1" s="1"/>
  <c r="Q1678" i="1" s="1"/>
  <c r="I1679" i="1"/>
  <c r="P1750" i="1"/>
  <c r="O1751" i="1"/>
  <c r="B1677" i="1"/>
  <c r="R1677" i="1"/>
  <c r="L1752" i="1" l="1"/>
  <c r="M1752" i="1"/>
  <c r="T1752" i="1"/>
  <c r="T1753" i="1" s="1"/>
  <c r="E1753" i="1"/>
  <c r="E1754" i="1" s="1"/>
  <c r="H1751" i="1"/>
  <c r="B1678" i="1"/>
  <c r="R1678" i="1"/>
  <c r="I1680" i="1"/>
  <c r="J1679" i="1"/>
  <c r="K1679" i="1" s="1"/>
  <c r="P1751" i="1"/>
  <c r="O1752" i="1"/>
  <c r="G1752" i="1"/>
  <c r="N1752" i="1"/>
  <c r="D1753" i="1"/>
  <c r="F1752" i="1"/>
  <c r="C1753" i="1"/>
  <c r="A1753" i="1"/>
  <c r="U1752" i="1"/>
  <c r="L1753" i="1" l="1"/>
  <c r="M1753" i="1"/>
  <c r="N1753" i="1" s="1"/>
  <c r="H1752" i="1"/>
  <c r="Q1679" i="1"/>
  <c r="R1679" i="1" s="1"/>
  <c r="I1681" i="1"/>
  <c r="J1680" i="1"/>
  <c r="K1680" i="1" s="1"/>
  <c r="O1753" i="1"/>
  <c r="P1752" i="1"/>
  <c r="D1754" i="1"/>
  <c r="F1753" i="1"/>
  <c r="A1754" i="1"/>
  <c r="C1754" i="1"/>
  <c r="U1753" i="1"/>
  <c r="G1753" i="1"/>
  <c r="L1754" i="1" l="1"/>
  <c r="M1754" i="1"/>
  <c r="T1754" i="1"/>
  <c r="E1755" i="1"/>
  <c r="H1753" i="1"/>
  <c r="D1755" i="1"/>
  <c r="F1754" i="1"/>
  <c r="A1755" i="1"/>
  <c r="C1755" i="1"/>
  <c r="U1754" i="1"/>
  <c r="G1754" i="1"/>
  <c r="N1754" i="1"/>
  <c r="I1682" i="1"/>
  <c r="J1681" i="1"/>
  <c r="K1681" i="1" s="1"/>
  <c r="Q1680" i="1"/>
  <c r="R1680" i="1" s="1"/>
  <c r="B1679" i="1"/>
  <c r="P1753" i="1"/>
  <c r="O1754" i="1"/>
  <c r="L1755" i="1" l="1"/>
  <c r="M1755" i="1"/>
  <c r="N1755" i="1" s="1"/>
  <c r="E1756" i="1"/>
  <c r="E1757" i="1" s="1"/>
  <c r="T1755" i="1"/>
  <c r="T1756" i="1" s="1"/>
  <c r="H1754" i="1"/>
  <c r="B1680" i="1"/>
  <c r="C1756" i="1"/>
  <c r="D1756" i="1"/>
  <c r="A1756" i="1"/>
  <c r="U1755" i="1"/>
  <c r="F1755" i="1"/>
  <c r="G1755" i="1"/>
  <c r="Q1681" i="1"/>
  <c r="R1681" i="1" s="1"/>
  <c r="J1682" i="1"/>
  <c r="K1682" i="1" s="1"/>
  <c r="I1683" i="1"/>
  <c r="J1683" i="1" s="1"/>
  <c r="P1754" i="1"/>
  <c r="O1755" i="1"/>
  <c r="L1756" i="1" l="1"/>
  <c r="U1756" i="1" s="1"/>
  <c r="M1756" i="1"/>
  <c r="H1755" i="1"/>
  <c r="B1681" i="1"/>
  <c r="K1683" i="1"/>
  <c r="I1684" i="1"/>
  <c r="Q1682" i="1"/>
  <c r="R1682" i="1" s="1"/>
  <c r="O1756" i="1"/>
  <c r="P1755" i="1"/>
  <c r="G1756" i="1"/>
  <c r="N1756" i="1"/>
  <c r="D1757" i="1"/>
  <c r="F1756" i="1"/>
  <c r="C1757" i="1"/>
  <c r="A1757" i="1"/>
  <c r="E1758" i="1" s="1"/>
  <c r="L1757" i="1" l="1"/>
  <c r="M1757" i="1"/>
  <c r="T1757" i="1"/>
  <c r="T1758" i="1" s="1"/>
  <c r="H1756" i="1"/>
  <c r="G1757" i="1"/>
  <c r="N1757" i="1"/>
  <c r="D1758" i="1"/>
  <c r="F1757" i="1"/>
  <c r="C1758" i="1"/>
  <c r="A1758" i="1"/>
  <c r="U1757" i="1"/>
  <c r="P1756" i="1"/>
  <c r="O1757" i="1"/>
  <c r="B1682" i="1"/>
  <c r="I1685" i="1"/>
  <c r="J1684" i="1"/>
  <c r="K1684" i="1" s="1"/>
  <c r="Q1684" i="1" s="1"/>
  <c r="N1683" i="1"/>
  <c r="Q1683" i="1"/>
  <c r="B1683" i="1" s="1"/>
  <c r="L1758" i="1" l="1"/>
  <c r="M1758" i="1"/>
  <c r="E1759" i="1"/>
  <c r="H1757" i="1"/>
  <c r="R1683" i="1"/>
  <c r="U1683" i="1"/>
  <c r="U1758" i="1"/>
  <c r="G1758" i="1"/>
  <c r="F1758" i="1"/>
  <c r="C1759" i="1"/>
  <c r="D1759" i="1"/>
  <c r="N1758" i="1"/>
  <c r="A1759" i="1"/>
  <c r="P1757" i="1"/>
  <c r="O1758" i="1"/>
  <c r="I1686" i="1"/>
  <c r="J1685" i="1"/>
  <c r="K1685" i="1" s="1"/>
  <c r="B1684" i="1"/>
  <c r="R1684" i="1"/>
  <c r="E1760" i="1" l="1"/>
  <c r="M1759" i="1"/>
  <c r="L1759" i="1"/>
  <c r="T1759" i="1"/>
  <c r="T1760" i="1" s="1"/>
  <c r="H1758" i="1"/>
  <c r="Q1685" i="1"/>
  <c r="R1685" i="1" s="1"/>
  <c r="C1760" i="1"/>
  <c r="D1760" i="1"/>
  <c r="F1759" i="1"/>
  <c r="A1760" i="1"/>
  <c r="U1759" i="1"/>
  <c r="G1759" i="1"/>
  <c r="N1759" i="1"/>
  <c r="P1758" i="1"/>
  <c r="O1759" i="1"/>
  <c r="I1687" i="1"/>
  <c r="J1686" i="1"/>
  <c r="K1686" i="1" s="1"/>
  <c r="L1760" i="1" l="1"/>
  <c r="M1760" i="1"/>
  <c r="T1761" i="1"/>
  <c r="E1761" i="1"/>
  <c r="E1762" i="1" s="1"/>
  <c r="H1759" i="1"/>
  <c r="Q1686" i="1"/>
  <c r="R1686" i="1" s="1"/>
  <c r="D1761" i="1"/>
  <c r="F1760" i="1"/>
  <c r="A1761" i="1"/>
  <c r="U1760" i="1"/>
  <c r="G1760" i="1"/>
  <c r="N1760" i="1"/>
  <c r="C1761" i="1"/>
  <c r="I1688" i="1"/>
  <c r="J1687" i="1"/>
  <c r="K1687" i="1" s="1"/>
  <c r="P1759" i="1"/>
  <c r="O1760" i="1"/>
  <c r="B1685" i="1"/>
  <c r="L1761" i="1" l="1"/>
  <c r="M1761" i="1"/>
  <c r="N1761" i="1" s="1"/>
  <c r="H1760" i="1"/>
  <c r="P1760" i="1"/>
  <c r="O1761" i="1"/>
  <c r="U1761" i="1"/>
  <c r="D1762" i="1"/>
  <c r="G1761" i="1"/>
  <c r="F1761" i="1"/>
  <c r="A1762" i="1"/>
  <c r="C1762" i="1"/>
  <c r="Q1687" i="1"/>
  <c r="R1687" i="1" s="1"/>
  <c r="J1688" i="1"/>
  <c r="K1688" i="1" s="1"/>
  <c r="I1689" i="1"/>
  <c r="B1686" i="1"/>
  <c r="L1762" i="1" l="1"/>
  <c r="M1762" i="1"/>
  <c r="T1762" i="1"/>
  <c r="E1763" i="1"/>
  <c r="H1761" i="1"/>
  <c r="Q1688" i="1"/>
  <c r="R1688" i="1" s="1"/>
  <c r="B1687" i="1"/>
  <c r="J1689" i="1"/>
  <c r="K1689" i="1" s="1"/>
  <c r="I1690" i="1"/>
  <c r="P1761" i="1"/>
  <c r="O1762" i="1"/>
  <c r="N1762" i="1"/>
  <c r="G1762" i="1"/>
  <c r="A1763" i="1"/>
  <c r="F1762" i="1"/>
  <c r="C1763" i="1"/>
  <c r="D1763" i="1"/>
  <c r="U1762" i="1"/>
  <c r="L1763" i="1" l="1"/>
  <c r="M1763" i="1"/>
  <c r="E1764" i="1"/>
  <c r="T1763" i="1"/>
  <c r="H1762" i="1"/>
  <c r="Q1689" i="1"/>
  <c r="R1689" i="1" s="1"/>
  <c r="G1763" i="1"/>
  <c r="N1763" i="1"/>
  <c r="C1764" i="1"/>
  <c r="D1764" i="1"/>
  <c r="F1763" i="1"/>
  <c r="A1764" i="1"/>
  <c r="U1763" i="1"/>
  <c r="P1762" i="1"/>
  <c r="O1763" i="1"/>
  <c r="B1688" i="1"/>
  <c r="J1690" i="1"/>
  <c r="K1690" i="1" s="1"/>
  <c r="I1691" i="1"/>
  <c r="T1764" i="1" l="1"/>
  <c r="L1764" i="1"/>
  <c r="M1764" i="1"/>
  <c r="E1765" i="1"/>
  <c r="E1766" i="1" s="1"/>
  <c r="T1765" i="1"/>
  <c r="H1763" i="1"/>
  <c r="B1689" i="1"/>
  <c r="I1692" i="1"/>
  <c r="J1691" i="1"/>
  <c r="K1691" i="1" s="1"/>
  <c r="A1765" i="1"/>
  <c r="D1765" i="1"/>
  <c r="U1764" i="1"/>
  <c r="G1764" i="1"/>
  <c r="N1764" i="1"/>
  <c r="C1765" i="1"/>
  <c r="F1764" i="1"/>
  <c r="Q1690" i="1"/>
  <c r="R1690" i="1" s="1"/>
  <c r="O1764" i="1"/>
  <c r="P1763" i="1"/>
  <c r="L1765" i="1" l="1"/>
  <c r="M1765" i="1"/>
  <c r="H1764" i="1"/>
  <c r="B1690" i="1"/>
  <c r="N1765" i="1"/>
  <c r="F1765" i="1"/>
  <c r="A1766" i="1"/>
  <c r="T1766" i="1" s="1"/>
  <c r="C1766" i="1"/>
  <c r="U1765" i="1"/>
  <c r="D1766" i="1"/>
  <c r="G1765" i="1"/>
  <c r="Q1691" i="1"/>
  <c r="R1691" i="1" s="1"/>
  <c r="I1693" i="1"/>
  <c r="J1692" i="1"/>
  <c r="K1692" i="1" s="1"/>
  <c r="P1764" i="1"/>
  <c r="O1765" i="1"/>
  <c r="L1766" i="1" l="1"/>
  <c r="M1766" i="1"/>
  <c r="E1767" i="1"/>
  <c r="E1768" i="1" s="1"/>
  <c r="H1765" i="1"/>
  <c r="I1694" i="1"/>
  <c r="J1693" i="1"/>
  <c r="K1693" i="1" s="1"/>
  <c r="B1691" i="1"/>
  <c r="G1766" i="1"/>
  <c r="F1766" i="1"/>
  <c r="A1767" i="1"/>
  <c r="C1767" i="1"/>
  <c r="D1767" i="1"/>
  <c r="U1766" i="1"/>
  <c r="N1766" i="1"/>
  <c r="Q1692" i="1"/>
  <c r="R1692" i="1" s="1"/>
  <c r="P1765" i="1"/>
  <c r="O1766" i="1"/>
  <c r="L1767" i="1" l="1"/>
  <c r="M1767" i="1"/>
  <c r="N1767" i="1" s="1"/>
  <c r="T1767" i="1"/>
  <c r="T1768" i="1" s="1"/>
  <c r="H1766" i="1"/>
  <c r="U1767" i="1"/>
  <c r="D1768" i="1"/>
  <c r="G1767" i="1"/>
  <c r="F1767" i="1"/>
  <c r="A1768" i="1"/>
  <c r="C1768" i="1"/>
  <c r="B1692" i="1"/>
  <c r="P1766" i="1"/>
  <c r="O1767" i="1"/>
  <c r="Q1693" i="1"/>
  <c r="R1693" i="1" s="1"/>
  <c r="J1694" i="1"/>
  <c r="K1694" i="1" s="1"/>
  <c r="I1695" i="1"/>
  <c r="L1768" i="1" l="1"/>
  <c r="M1768" i="1"/>
  <c r="E1769" i="1"/>
  <c r="H1767" i="1"/>
  <c r="C1769" i="1"/>
  <c r="D1769" i="1"/>
  <c r="F1768" i="1"/>
  <c r="A1769" i="1"/>
  <c r="U1768" i="1"/>
  <c r="G1768" i="1"/>
  <c r="N1768" i="1"/>
  <c r="I1696" i="1"/>
  <c r="J1695" i="1"/>
  <c r="K1695" i="1" s="1"/>
  <c r="Q1694" i="1"/>
  <c r="R1694" i="1" s="1"/>
  <c r="B1693" i="1"/>
  <c r="O1768" i="1"/>
  <c r="P1767" i="1"/>
  <c r="E1770" i="1" l="1"/>
  <c r="M1769" i="1"/>
  <c r="L1769" i="1"/>
  <c r="U1769" i="1" s="1"/>
  <c r="T1769" i="1"/>
  <c r="T1770" i="1" s="1"/>
  <c r="H1768" i="1"/>
  <c r="B1694" i="1"/>
  <c r="N1769" i="1"/>
  <c r="F1769" i="1"/>
  <c r="A1770" i="1"/>
  <c r="C1770" i="1"/>
  <c r="D1770" i="1"/>
  <c r="G1769" i="1"/>
  <c r="O1769" i="1"/>
  <c r="P1768" i="1"/>
  <c r="Q1695" i="1"/>
  <c r="R1695" i="1" s="1"/>
  <c r="J1696" i="1"/>
  <c r="K1696" i="1" s="1"/>
  <c r="I1697" i="1"/>
  <c r="L1770" i="1" l="1"/>
  <c r="U1770" i="1" s="1"/>
  <c r="M1770" i="1"/>
  <c r="E1771" i="1"/>
  <c r="H1769" i="1"/>
  <c r="B1695" i="1"/>
  <c r="P1769" i="1"/>
  <c r="O1770" i="1"/>
  <c r="A1771" i="1"/>
  <c r="G1770" i="1"/>
  <c r="C1771" i="1"/>
  <c r="N1770" i="1"/>
  <c r="F1770" i="1"/>
  <c r="D1771" i="1"/>
  <c r="I1698" i="1"/>
  <c r="J1697" i="1"/>
  <c r="K1697" i="1" s="1"/>
  <c r="Q1696" i="1"/>
  <c r="R1696" i="1" s="1"/>
  <c r="E1772" i="1" l="1"/>
  <c r="L1771" i="1"/>
  <c r="M1771" i="1"/>
  <c r="T1771" i="1"/>
  <c r="T1772" i="1" s="1"/>
  <c r="H1770" i="1"/>
  <c r="J1698" i="1"/>
  <c r="K1698" i="1" s="1"/>
  <c r="I1699" i="1"/>
  <c r="N1771" i="1"/>
  <c r="G1771" i="1"/>
  <c r="A1772" i="1"/>
  <c r="F1771" i="1"/>
  <c r="C1772" i="1"/>
  <c r="D1772" i="1"/>
  <c r="U1771" i="1"/>
  <c r="P1770" i="1"/>
  <c r="O1771" i="1"/>
  <c r="B1696" i="1"/>
  <c r="Q1697" i="1"/>
  <c r="R1697" i="1" s="1"/>
  <c r="L1772" i="1" l="1"/>
  <c r="M1772" i="1"/>
  <c r="N1772" i="1" s="1"/>
  <c r="E1773" i="1"/>
  <c r="E1774" i="1" s="1"/>
  <c r="H1771" i="1"/>
  <c r="P1771" i="1"/>
  <c r="O1772" i="1"/>
  <c r="G1772" i="1"/>
  <c r="F1772" i="1"/>
  <c r="A1773" i="1"/>
  <c r="T1773" i="1" s="1"/>
  <c r="C1773" i="1"/>
  <c r="U1772" i="1"/>
  <c r="D1773" i="1"/>
  <c r="B1697" i="1"/>
  <c r="J1699" i="1"/>
  <c r="K1699" i="1" s="1"/>
  <c r="I1700" i="1"/>
  <c r="Q1698" i="1"/>
  <c r="R1698" i="1" s="1"/>
  <c r="L1773" i="1" l="1"/>
  <c r="M1773" i="1"/>
  <c r="H1772" i="1"/>
  <c r="A1774" i="1"/>
  <c r="N1773" i="1"/>
  <c r="U1773" i="1"/>
  <c r="C1774" i="1"/>
  <c r="G1773" i="1"/>
  <c r="F1773" i="1"/>
  <c r="D1774" i="1"/>
  <c r="B1698" i="1"/>
  <c r="I1701" i="1"/>
  <c r="J1700" i="1"/>
  <c r="K1700" i="1" s="1"/>
  <c r="P1772" i="1"/>
  <c r="O1773" i="1"/>
  <c r="Q1699" i="1"/>
  <c r="R1699" i="1" s="1"/>
  <c r="L1774" i="1" l="1"/>
  <c r="M1774" i="1"/>
  <c r="E1775" i="1"/>
  <c r="T1774" i="1"/>
  <c r="T1775" i="1" s="1"/>
  <c r="H1773" i="1"/>
  <c r="B1699" i="1"/>
  <c r="J1701" i="1"/>
  <c r="K1701" i="1" s="1"/>
  <c r="I1702" i="1"/>
  <c r="Q1700" i="1"/>
  <c r="R1700" i="1" s="1"/>
  <c r="A1775" i="1"/>
  <c r="U1774" i="1"/>
  <c r="G1774" i="1"/>
  <c r="N1774" i="1"/>
  <c r="D1775" i="1"/>
  <c r="F1774" i="1"/>
  <c r="C1775" i="1"/>
  <c r="O1774" i="1"/>
  <c r="P1773" i="1"/>
  <c r="L1775" i="1" l="1"/>
  <c r="M1775" i="1"/>
  <c r="E1776" i="1"/>
  <c r="H1774" i="1"/>
  <c r="B1700" i="1"/>
  <c r="F1775" i="1"/>
  <c r="A1776" i="1"/>
  <c r="C1776" i="1"/>
  <c r="G1775" i="1"/>
  <c r="O1775" i="1"/>
  <c r="P1774" i="1"/>
  <c r="J1702" i="1"/>
  <c r="K1702" i="1" s="1"/>
  <c r="I1703" i="1"/>
  <c r="Q1701" i="1"/>
  <c r="R1701" i="1" s="1"/>
  <c r="L1776" i="1" l="1"/>
  <c r="T1776" i="1"/>
  <c r="M1776" i="1"/>
  <c r="E1777" i="1"/>
  <c r="E1778" i="1" s="1"/>
  <c r="D1776" i="1"/>
  <c r="H1775" i="1"/>
  <c r="D1777" i="1"/>
  <c r="F1776" i="1"/>
  <c r="C1777" i="1"/>
  <c r="A1777" i="1"/>
  <c r="U1776" i="1"/>
  <c r="G1776" i="1"/>
  <c r="N1776" i="1"/>
  <c r="O1776" i="1"/>
  <c r="P1775" i="1"/>
  <c r="Q1702" i="1"/>
  <c r="R1702" i="1" s="1"/>
  <c r="B1701" i="1"/>
  <c r="I1704" i="1"/>
  <c r="J1703" i="1"/>
  <c r="K1703" i="1" s="1"/>
  <c r="Q1703" i="1" s="1"/>
  <c r="T1777" i="1" l="1"/>
  <c r="L1777" i="1"/>
  <c r="U1777" i="1" s="1"/>
  <c r="M1777" i="1"/>
  <c r="N1777" i="1" s="1"/>
  <c r="H1776" i="1"/>
  <c r="B1702" i="1"/>
  <c r="C1778" i="1"/>
  <c r="D1778" i="1"/>
  <c r="G1777" i="1"/>
  <c r="F1777" i="1"/>
  <c r="A1778" i="1"/>
  <c r="I1705" i="1"/>
  <c r="J1704" i="1"/>
  <c r="K1704" i="1" s="1"/>
  <c r="O1777" i="1"/>
  <c r="P1776" i="1"/>
  <c r="B1703" i="1"/>
  <c r="R1703" i="1"/>
  <c r="L1778" i="1" l="1"/>
  <c r="M1778" i="1"/>
  <c r="T1778" i="1"/>
  <c r="E1779" i="1"/>
  <c r="O1778" i="1"/>
  <c r="P1777" i="1"/>
  <c r="Q1704" i="1"/>
  <c r="R1704" i="1" s="1"/>
  <c r="I1706" i="1"/>
  <c r="J1705" i="1"/>
  <c r="K1705" i="1" s="1"/>
  <c r="H1777" i="1"/>
  <c r="N1778" i="1"/>
  <c r="G1778" i="1"/>
  <c r="F1778" i="1"/>
  <c r="C1779" i="1"/>
  <c r="D1779" i="1"/>
  <c r="A1779" i="1"/>
  <c r="U1778" i="1"/>
  <c r="L1779" i="1" l="1"/>
  <c r="M1779" i="1"/>
  <c r="E1780" i="1"/>
  <c r="T1779" i="1"/>
  <c r="H1778" i="1"/>
  <c r="Q1705" i="1"/>
  <c r="R1705" i="1" s="1"/>
  <c r="I1707" i="1"/>
  <c r="J1706" i="1"/>
  <c r="K1706" i="1" s="1"/>
  <c r="B1704" i="1"/>
  <c r="P1778" i="1"/>
  <c r="O1779" i="1"/>
  <c r="C1780" i="1"/>
  <c r="A1780" i="1"/>
  <c r="U1779" i="1"/>
  <c r="G1779" i="1"/>
  <c r="N1779" i="1"/>
  <c r="D1780" i="1"/>
  <c r="F1779" i="1"/>
  <c r="L1780" i="1" l="1"/>
  <c r="M1780" i="1"/>
  <c r="N1780" i="1" s="1"/>
  <c r="T1780" i="1"/>
  <c r="T1781" i="1" s="1"/>
  <c r="E1781" i="1"/>
  <c r="E1782" i="1" s="1"/>
  <c r="H1779" i="1"/>
  <c r="C1781" i="1"/>
  <c r="D1781" i="1"/>
  <c r="U1780" i="1"/>
  <c r="G1780" i="1"/>
  <c r="A1781" i="1"/>
  <c r="F1780" i="1"/>
  <c r="Q1706" i="1"/>
  <c r="R1706" i="1" s="1"/>
  <c r="I1708" i="1"/>
  <c r="J1707" i="1"/>
  <c r="K1707" i="1" s="1"/>
  <c r="B1705" i="1"/>
  <c r="P1779" i="1"/>
  <c r="O1780" i="1"/>
  <c r="L1781" i="1" l="1"/>
  <c r="M1781" i="1"/>
  <c r="N1781" i="1" s="1"/>
  <c r="H1780" i="1"/>
  <c r="D1782" i="1"/>
  <c r="A1782" i="1"/>
  <c r="U1781" i="1"/>
  <c r="G1781" i="1"/>
  <c r="F1781" i="1"/>
  <c r="C1782" i="1"/>
  <c r="Q1707" i="1"/>
  <c r="R1707" i="1" s="1"/>
  <c r="O1781" i="1"/>
  <c r="P1780" i="1"/>
  <c r="J1708" i="1"/>
  <c r="K1708" i="1" s="1"/>
  <c r="I1709" i="1"/>
  <c r="B1706" i="1"/>
  <c r="L1782" i="1" l="1"/>
  <c r="M1782" i="1"/>
  <c r="T1782" i="1"/>
  <c r="T1783" i="1" s="1"/>
  <c r="E1783" i="1"/>
  <c r="E1784" i="1" s="1"/>
  <c r="H1781" i="1"/>
  <c r="O1782" i="1"/>
  <c r="P1781" i="1"/>
  <c r="B1707" i="1"/>
  <c r="A1783" i="1"/>
  <c r="C1783" i="1"/>
  <c r="U1782" i="1"/>
  <c r="D1783" i="1"/>
  <c r="G1782" i="1"/>
  <c r="N1782" i="1"/>
  <c r="F1782" i="1"/>
  <c r="J1709" i="1"/>
  <c r="K1709" i="1" s="1"/>
  <c r="I1710" i="1"/>
  <c r="Q1708" i="1"/>
  <c r="R1708" i="1" s="1"/>
  <c r="M1783" i="1" l="1"/>
  <c r="N1783" i="1" s="1"/>
  <c r="L1783" i="1"/>
  <c r="H1782" i="1"/>
  <c r="I1711" i="1"/>
  <c r="J1710" i="1"/>
  <c r="K1710" i="1" s="1"/>
  <c r="G1783" i="1"/>
  <c r="C1784" i="1"/>
  <c r="F1783" i="1"/>
  <c r="D1784" i="1"/>
  <c r="A1784" i="1"/>
  <c r="U1783" i="1"/>
  <c r="Q1709" i="1"/>
  <c r="R1709" i="1" s="1"/>
  <c r="B1708" i="1"/>
  <c r="O1783" i="1"/>
  <c r="P1782" i="1"/>
  <c r="L1784" i="1" l="1"/>
  <c r="M1784" i="1"/>
  <c r="T1784" i="1"/>
  <c r="E1785" i="1"/>
  <c r="H1783" i="1"/>
  <c r="O1784" i="1"/>
  <c r="P1783" i="1"/>
  <c r="D1785" i="1"/>
  <c r="U1784" i="1"/>
  <c r="N1784" i="1"/>
  <c r="G1784" i="1"/>
  <c r="A1785" i="1"/>
  <c r="F1784" i="1"/>
  <c r="C1785" i="1"/>
  <c r="Q1710" i="1"/>
  <c r="R1710" i="1" s="1"/>
  <c r="B1709" i="1"/>
  <c r="I1712" i="1"/>
  <c r="J1711" i="1"/>
  <c r="K1711" i="1" s="1"/>
  <c r="E1786" i="1" l="1"/>
  <c r="M1785" i="1"/>
  <c r="L1785" i="1"/>
  <c r="U1785" i="1" s="1"/>
  <c r="T1785" i="1"/>
  <c r="T1786" i="1" s="1"/>
  <c r="H1784" i="1"/>
  <c r="Q1711" i="1"/>
  <c r="R1711" i="1" s="1"/>
  <c r="C1786" i="1"/>
  <c r="D1786" i="1"/>
  <c r="A1786" i="1"/>
  <c r="N1785" i="1"/>
  <c r="G1785" i="1"/>
  <c r="F1785" i="1"/>
  <c r="P1784" i="1"/>
  <c r="O1785" i="1"/>
  <c r="I1713" i="1"/>
  <c r="J1712" i="1"/>
  <c r="K1712" i="1" s="1"/>
  <c r="B1710" i="1"/>
  <c r="L1786" i="1" l="1"/>
  <c r="M1786" i="1"/>
  <c r="E1787" i="1"/>
  <c r="H1785" i="1"/>
  <c r="Q1712" i="1"/>
  <c r="R1712" i="1" s="1"/>
  <c r="I1714" i="1"/>
  <c r="J1714" i="1" s="1"/>
  <c r="J1713" i="1"/>
  <c r="K1713" i="1" s="1"/>
  <c r="A1787" i="1"/>
  <c r="U1786" i="1"/>
  <c r="C1787" i="1"/>
  <c r="G1786" i="1"/>
  <c r="F1786" i="1"/>
  <c r="N1786" i="1"/>
  <c r="D1787" i="1"/>
  <c r="O1786" i="1"/>
  <c r="P1785" i="1"/>
  <c r="B1711" i="1"/>
  <c r="E1788" i="1" l="1"/>
  <c r="L1787" i="1"/>
  <c r="M1787" i="1"/>
  <c r="T1787" i="1"/>
  <c r="T1788" i="1" s="1"/>
  <c r="H1786" i="1"/>
  <c r="P1786" i="1"/>
  <c r="O1787" i="1"/>
  <c r="N1787" i="1"/>
  <c r="F1787" i="1"/>
  <c r="C1788" i="1"/>
  <c r="A1788" i="1"/>
  <c r="U1787" i="1"/>
  <c r="D1788" i="1"/>
  <c r="G1787" i="1"/>
  <c r="Q1713" i="1"/>
  <c r="R1713" i="1" s="1"/>
  <c r="I1715" i="1"/>
  <c r="K1714" i="1"/>
  <c r="B1712" i="1"/>
  <c r="L1788" i="1" l="1"/>
  <c r="M1788" i="1"/>
  <c r="E1789" i="1"/>
  <c r="H1787" i="1"/>
  <c r="P1787" i="1"/>
  <c r="O1788" i="1"/>
  <c r="B1713" i="1"/>
  <c r="D1789" i="1"/>
  <c r="C1789" i="1"/>
  <c r="F1788" i="1"/>
  <c r="A1789" i="1"/>
  <c r="U1788" i="1"/>
  <c r="G1788" i="1"/>
  <c r="N1788" i="1"/>
  <c r="Q1714" i="1"/>
  <c r="B1714" i="1" s="1"/>
  <c r="N1714" i="1"/>
  <c r="U1714" i="1" s="1"/>
  <c r="I1716" i="1"/>
  <c r="J1715" i="1"/>
  <c r="K1715" i="1" s="1"/>
  <c r="L1789" i="1" l="1"/>
  <c r="M1789" i="1"/>
  <c r="N1789" i="1" s="1"/>
  <c r="E1790" i="1"/>
  <c r="T1789" i="1"/>
  <c r="H1788" i="1"/>
  <c r="Q1715" i="1"/>
  <c r="R1715" i="1" s="1"/>
  <c r="I1717" i="1"/>
  <c r="J1716" i="1"/>
  <c r="K1716" i="1" s="1"/>
  <c r="P1788" i="1"/>
  <c r="O1789" i="1"/>
  <c r="C1790" i="1"/>
  <c r="D1790" i="1"/>
  <c r="F1789" i="1"/>
  <c r="A1790" i="1"/>
  <c r="U1789" i="1"/>
  <c r="G1789" i="1"/>
  <c r="R1714" i="1"/>
  <c r="L1790" i="1" l="1"/>
  <c r="M1790" i="1"/>
  <c r="T1790" i="1"/>
  <c r="E1791" i="1"/>
  <c r="H1789" i="1"/>
  <c r="O1790" i="1"/>
  <c r="P1789" i="1"/>
  <c r="A1791" i="1"/>
  <c r="C1791" i="1"/>
  <c r="U1790" i="1"/>
  <c r="D1791" i="1"/>
  <c r="G1790" i="1"/>
  <c r="N1790" i="1"/>
  <c r="F1790" i="1"/>
  <c r="Q1716" i="1"/>
  <c r="R1716" i="1" s="1"/>
  <c r="I1718" i="1"/>
  <c r="J1717" i="1"/>
  <c r="K1717" i="1" s="1"/>
  <c r="B1715" i="1"/>
  <c r="L1791" i="1" l="1"/>
  <c r="M1791" i="1"/>
  <c r="E1792" i="1"/>
  <c r="T1791" i="1"/>
  <c r="H1790" i="1"/>
  <c r="Q1717" i="1"/>
  <c r="R1717" i="1" s="1"/>
  <c r="B1716" i="1"/>
  <c r="J1718" i="1"/>
  <c r="K1718" i="1" s="1"/>
  <c r="I1719" i="1"/>
  <c r="C1792" i="1"/>
  <c r="G1791" i="1"/>
  <c r="F1791" i="1"/>
  <c r="N1791" i="1"/>
  <c r="D1792" i="1"/>
  <c r="A1792" i="1"/>
  <c r="U1791" i="1"/>
  <c r="O1791" i="1"/>
  <c r="P1790" i="1"/>
  <c r="L1792" i="1" l="1"/>
  <c r="M1792" i="1"/>
  <c r="T1792" i="1"/>
  <c r="E1793" i="1"/>
  <c r="E1794" i="1" s="1"/>
  <c r="H1791" i="1"/>
  <c r="Q1718" i="1"/>
  <c r="R1718" i="1" s="1"/>
  <c r="O1792" i="1"/>
  <c r="P1791" i="1"/>
  <c r="I1720" i="1"/>
  <c r="J1719" i="1"/>
  <c r="K1719" i="1" s="1"/>
  <c r="B1717" i="1"/>
  <c r="A1793" i="1"/>
  <c r="U1792" i="1"/>
  <c r="G1792" i="1"/>
  <c r="N1792" i="1"/>
  <c r="C1793" i="1"/>
  <c r="D1793" i="1"/>
  <c r="F1792" i="1"/>
  <c r="L1793" i="1" l="1"/>
  <c r="M1793" i="1"/>
  <c r="T1793" i="1"/>
  <c r="H1792" i="1"/>
  <c r="B1718" i="1"/>
  <c r="I1721" i="1"/>
  <c r="J1720" i="1"/>
  <c r="K1720" i="1" s="1"/>
  <c r="P1792" i="1"/>
  <c r="O1793" i="1"/>
  <c r="N1793" i="1"/>
  <c r="F1793" i="1"/>
  <c r="C1794" i="1"/>
  <c r="A1794" i="1"/>
  <c r="D1794" i="1"/>
  <c r="U1793" i="1"/>
  <c r="G1793" i="1"/>
  <c r="Q1719" i="1"/>
  <c r="R1719" i="1" s="1"/>
  <c r="T1794" i="1" l="1"/>
  <c r="L1794" i="1"/>
  <c r="M1794" i="1"/>
  <c r="N1794" i="1" s="1"/>
  <c r="E1795" i="1"/>
  <c r="H1793" i="1"/>
  <c r="P1793" i="1"/>
  <c r="O1794" i="1"/>
  <c r="U1794" i="1"/>
  <c r="G1794" i="1"/>
  <c r="D1795" i="1"/>
  <c r="F1794" i="1"/>
  <c r="C1795" i="1"/>
  <c r="A1795" i="1"/>
  <c r="Q1720" i="1"/>
  <c r="R1720" i="1" s="1"/>
  <c r="B1719" i="1"/>
  <c r="I1722" i="1"/>
  <c r="J1721" i="1"/>
  <c r="K1721" i="1" s="1"/>
  <c r="L1795" i="1" l="1"/>
  <c r="M1795" i="1"/>
  <c r="E1796" i="1"/>
  <c r="T1795" i="1"/>
  <c r="T1796" i="1" s="1"/>
  <c r="H1794" i="1"/>
  <c r="B1720" i="1"/>
  <c r="G1795" i="1"/>
  <c r="N1795" i="1"/>
  <c r="D1796" i="1"/>
  <c r="F1795" i="1"/>
  <c r="A1796" i="1"/>
  <c r="C1796" i="1"/>
  <c r="U1795" i="1"/>
  <c r="Q1721" i="1"/>
  <c r="R1721" i="1" s="1"/>
  <c r="O1795" i="1"/>
  <c r="P1794" i="1"/>
  <c r="J1722" i="1"/>
  <c r="K1722" i="1" s="1"/>
  <c r="I1723" i="1"/>
  <c r="E1797" i="1" l="1"/>
  <c r="L1796" i="1"/>
  <c r="M1796" i="1"/>
  <c r="N1796" i="1" s="1"/>
  <c r="E1798" i="1"/>
  <c r="H1795" i="1"/>
  <c r="D1797" i="1"/>
  <c r="F1796" i="1"/>
  <c r="C1797" i="1"/>
  <c r="A1797" i="1"/>
  <c r="U1796" i="1"/>
  <c r="G1796" i="1"/>
  <c r="P1795" i="1"/>
  <c r="O1796" i="1"/>
  <c r="B1721" i="1"/>
  <c r="J1723" i="1"/>
  <c r="K1723" i="1" s="1"/>
  <c r="I1724" i="1"/>
  <c r="Q1722" i="1"/>
  <c r="R1722" i="1" s="1"/>
  <c r="L1797" i="1" l="1"/>
  <c r="M1797" i="1"/>
  <c r="N1797" i="1" s="1"/>
  <c r="T1797" i="1"/>
  <c r="H1796" i="1"/>
  <c r="I1725" i="1"/>
  <c r="J1724" i="1"/>
  <c r="K1724" i="1" s="1"/>
  <c r="G1797" i="1"/>
  <c r="F1797" i="1"/>
  <c r="C1798" i="1"/>
  <c r="A1798" i="1"/>
  <c r="D1798" i="1"/>
  <c r="U1797" i="1"/>
  <c r="O1797" i="1"/>
  <c r="P1796" i="1"/>
  <c r="Q1723" i="1"/>
  <c r="R1723" i="1" s="1"/>
  <c r="B1722" i="1"/>
  <c r="L1798" i="1" l="1"/>
  <c r="M1798" i="1"/>
  <c r="T1798" i="1"/>
  <c r="E1799" i="1"/>
  <c r="E1800" i="1" s="1"/>
  <c r="H1797" i="1"/>
  <c r="U1798" i="1"/>
  <c r="G1798" i="1"/>
  <c r="N1798" i="1"/>
  <c r="D1799" i="1"/>
  <c r="F1798" i="1"/>
  <c r="A1799" i="1"/>
  <c r="C1799" i="1"/>
  <c r="P1797" i="1"/>
  <c r="O1798" i="1"/>
  <c r="Q1724" i="1"/>
  <c r="R1724" i="1" s="1"/>
  <c r="B1723" i="1"/>
  <c r="I1726" i="1"/>
  <c r="J1725" i="1"/>
  <c r="K1725" i="1" s="1"/>
  <c r="L1799" i="1" l="1"/>
  <c r="M1799" i="1"/>
  <c r="N1799" i="1" s="1"/>
  <c r="T1799" i="1"/>
  <c r="H1798" i="1"/>
  <c r="C1800" i="1"/>
  <c r="D1800" i="1"/>
  <c r="G1799" i="1"/>
  <c r="A1800" i="1"/>
  <c r="U1799" i="1"/>
  <c r="F1799" i="1"/>
  <c r="Q1725" i="1"/>
  <c r="R1725" i="1" s="1"/>
  <c r="O1799" i="1"/>
  <c r="P1798" i="1"/>
  <c r="I1727" i="1"/>
  <c r="J1726" i="1"/>
  <c r="K1726" i="1" s="1"/>
  <c r="B1724" i="1"/>
  <c r="T1800" i="1" l="1"/>
  <c r="L1800" i="1"/>
  <c r="M1800" i="1"/>
  <c r="E1801" i="1"/>
  <c r="E1802" i="1" s="1"/>
  <c r="H1799" i="1"/>
  <c r="B1725" i="1"/>
  <c r="I1728" i="1"/>
  <c r="J1727" i="1"/>
  <c r="K1727" i="1" s="1"/>
  <c r="O1800" i="1"/>
  <c r="P1799" i="1"/>
  <c r="A1801" i="1"/>
  <c r="U1800" i="1"/>
  <c r="G1800" i="1"/>
  <c r="N1800" i="1"/>
  <c r="C1801" i="1"/>
  <c r="D1801" i="1"/>
  <c r="F1800" i="1"/>
  <c r="Q1726" i="1"/>
  <c r="R1726" i="1" s="1"/>
  <c r="M1801" i="1" l="1"/>
  <c r="L1801" i="1"/>
  <c r="T1801" i="1"/>
  <c r="T1802" i="1" s="1"/>
  <c r="H1800" i="1"/>
  <c r="B1726" i="1"/>
  <c r="G1801" i="1"/>
  <c r="N1801" i="1"/>
  <c r="D1802" i="1"/>
  <c r="F1801" i="1"/>
  <c r="A1802" i="1"/>
  <c r="C1802" i="1"/>
  <c r="U1801" i="1"/>
  <c r="O1801" i="1"/>
  <c r="P1800" i="1"/>
  <c r="Q1727" i="1"/>
  <c r="R1727" i="1" s="1"/>
  <c r="J1728" i="1"/>
  <c r="K1728" i="1" s="1"/>
  <c r="I1729" i="1"/>
  <c r="L1802" i="1" l="1"/>
  <c r="M1802" i="1"/>
  <c r="E1803" i="1"/>
  <c r="H1801" i="1"/>
  <c r="N1802" i="1"/>
  <c r="U1802" i="1"/>
  <c r="C1803" i="1"/>
  <c r="G1802" i="1"/>
  <c r="F1802" i="1"/>
  <c r="D1803" i="1"/>
  <c r="A1803" i="1"/>
  <c r="O1802" i="1"/>
  <c r="P1801" i="1"/>
  <c r="I1730" i="1"/>
  <c r="J1729" i="1"/>
  <c r="K1729" i="1" s="1"/>
  <c r="Q1728" i="1"/>
  <c r="R1728" i="1" s="1"/>
  <c r="B1727" i="1"/>
  <c r="E1804" i="1" l="1"/>
  <c r="L1803" i="1"/>
  <c r="M1803" i="1"/>
  <c r="N1803" i="1" s="1"/>
  <c r="T1803" i="1"/>
  <c r="H1802" i="1"/>
  <c r="B1728" i="1"/>
  <c r="U1803" i="1"/>
  <c r="G1803" i="1"/>
  <c r="F1803" i="1"/>
  <c r="C1804" i="1"/>
  <c r="D1804" i="1"/>
  <c r="A1804" i="1"/>
  <c r="Q1729" i="1"/>
  <c r="R1729" i="1" s="1"/>
  <c r="J1730" i="1"/>
  <c r="K1730" i="1" s="1"/>
  <c r="I1731" i="1"/>
  <c r="O1803" i="1"/>
  <c r="P1802" i="1"/>
  <c r="L1804" i="1" l="1"/>
  <c r="M1804" i="1"/>
  <c r="E1805" i="1"/>
  <c r="T1804" i="1"/>
  <c r="T1805" i="1" s="1"/>
  <c r="H1803" i="1"/>
  <c r="B1729" i="1"/>
  <c r="I1732" i="1"/>
  <c r="J1731" i="1"/>
  <c r="K1731" i="1" s="1"/>
  <c r="Q1730" i="1"/>
  <c r="R1730" i="1" s="1"/>
  <c r="P1803" i="1"/>
  <c r="O1804" i="1"/>
  <c r="A1805" i="1"/>
  <c r="U1804" i="1"/>
  <c r="D1805" i="1"/>
  <c r="G1804" i="1"/>
  <c r="N1804" i="1"/>
  <c r="C1805" i="1"/>
  <c r="F1804" i="1"/>
  <c r="L1805" i="1" l="1"/>
  <c r="M1805" i="1"/>
  <c r="E1806" i="1"/>
  <c r="H1804" i="1"/>
  <c r="B1730" i="1"/>
  <c r="A1806" i="1"/>
  <c r="F1805" i="1"/>
  <c r="C1806" i="1"/>
  <c r="G1805" i="1"/>
  <c r="Q1731" i="1"/>
  <c r="R1731" i="1" s="1"/>
  <c r="P1804" i="1"/>
  <c r="O1805" i="1"/>
  <c r="I1733" i="1"/>
  <c r="J1732" i="1"/>
  <c r="K1732" i="1" s="1"/>
  <c r="L1806" i="1" l="1"/>
  <c r="T1806" i="1"/>
  <c r="M1806" i="1"/>
  <c r="E1807" i="1"/>
  <c r="E1808" i="1" s="1"/>
  <c r="H1805" i="1"/>
  <c r="B1731" i="1"/>
  <c r="N1806" i="1"/>
  <c r="G1806" i="1"/>
  <c r="C1807" i="1"/>
  <c r="F1806" i="1"/>
  <c r="A1807" i="1"/>
  <c r="U1806" i="1"/>
  <c r="P1805" i="1"/>
  <c r="O1806" i="1"/>
  <c r="Q1732" i="1"/>
  <c r="R1732" i="1" s="1"/>
  <c r="D1806" i="1"/>
  <c r="D1807" i="1" s="1"/>
  <c r="I1734" i="1"/>
  <c r="J1733" i="1"/>
  <c r="K1733" i="1" s="1"/>
  <c r="L1807" i="1" l="1"/>
  <c r="M1807" i="1"/>
  <c r="T1807" i="1"/>
  <c r="H1806" i="1"/>
  <c r="O1807" i="1"/>
  <c r="P1806" i="1"/>
  <c r="Q1733" i="1"/>
  <c r="R1733" i="1" s="1"/>
  <c r="J1734" i="1"/>
  <c r="K1734" i="1" s="1"/>
  <c r="I1735" i="1"/>
  <c r="B1732" i="1"/>
  <c r="G1807" i="1"/>
  <c r="F1807" i="1"/>
  <c r="C1808" i="1"/>
  <c r="N1807" i="1"/>
  <c r="D1808" i="1"/>
  <c r="A1808" i="1"/>
  <c r="U1807" i="1"/>
  <c r="T1808" i="1" l="1"/>
  <c r="L1808" i="1"/>
  <c r="M1808" i="1"/>
  <c r="N1808" i="1" s="1"/>
  <c r="E1809" i="1"/>
  <c r="E1810" i="1" s="1"/>
  <c r="H1807" i="1"/>
  <c r="B1733" i="1"/>
  <c r="D1809" i="1"/>
  <c r="U1808" i="1"/>
  <c r="G1808" i="1"/>
  <c r="A1809" i="1"/>
  <c r="F1808" i="1"/>
  <c r="C1809" i="1"/>
  <c r="J1735" i="1"/>
  <c r="K1735" i="1" s="1"/>
  <c r="I1736" i="1"/>
  <c r="Q1734" i="1"/>
  <c r="R1734" i="1" s="1"/>
  <c r="O1808" i="1"/>
  <c r="P1807" i="1"/>
  <c r="M1809" i="1" l="1"/>
  <c r="L1809" i="1"/>
  <c r="T1809" i="1"/>
  <c r="H1808" i="1"/>
  <c r="B1734" i="1"/>
  <c r="Q1735" i="1"/>
  <c r="R1735" i="1" s="1"/>
  <c r="P1808" i="1"/>
  <c r="O1809" i="1"/>
  <c r="G1809" i="1"/>
  <c r="N1809" i="1"/>
  <c r="C1810" i="1"/>
  <c r="D1810" i="1"/>
  <c r="F1809" i="1"/>
  <c r="A1810" i="1"/>
  <c r="U1809" i="1"/>
  <c r="J1736" i="1"/>
  <c r="K1736" i="1" s="1"/>
  <c r="I1737" i="1"/>
  <c r="L1810" i="1" l="1"/>
  <c r="M1810" i="1"/>
  <c r="T1810" i="1"/>
  <c r="T1811" i="1" s="1"/>
  <c r="E1811" i="1"/>
  <c r="E1812" i="1" s="1"/>
  <c r="H1809" i="1"/>
  <c r="B1735" i="1"/>
  <c r="O1810" i="1"/>
  <c r="P1809" i="1"/>
  <c r="A1811" i="1"/>
  <c r="U1810" i="1"/>
  <c r="C1811" i="1"/>
  <c r="G1810" i="1"/>
  <c r="F1810" i="1"/>
  <c r="N1810" i="1"/>
  <c r="D1811" i="1"/>
  <c r="Q1736" i="1"/>
  <c r="R1736" i="1" s="1"/>
  <c r="I1738" i="1"/>
  <c r="J1737" i="1"/>
  <c r="K1737" i="1" s="1"/>
  <c r="L1811" i="1" l="1"/>
  <c r="M1811" i="1"/>
  <c r="H1810" i="1"/>
  <c r="B1736" i="1"/>
  <c r="F1811" i="1"/>
  <c r="C1812" i="1"/>
  <c r="D1812" i="1"/>
  <c r="G1811" i="1"/>
  <c r="A1812" i="1"/>
  <c r="N1811" i="1"/>
  <c r="U1811" i="1"/>
  <c r="Q1737" i="1"/>
  <c r="R1737" i="1" s="1"/>
  <c r="J1738" i="1"/>
  <c r="K1738" i="1" s="1"/>
  <c r="I1739" i="1"/>
  <c r="O1811" i="1"/>
  <c r="P1810" i="1"/>
  <c r="L1812" i="1" l="1"/>
  <c r="M1812" i="1"/>
  <c r="E1813" i="1"/>
  <c r="T1812" i="1"/>
  <c r="H1811" i="1"/>
  <c r="B1737" i="1"/>
  <c r="I1740" i="1"/>
  <c r="J1739" i="1"/>
  <c r="K1739" i="1" s="1"/>
  <c r="Q1738" i="1"/>
  <c r="R1738" i="1" s="1"/>
  <c r="G1812" i="1"/>
  <c r="N1812" i="1"/>
  <c r="D1813" i="1"/>
  <c r="C1813" i="1"/>
  <c r="F1812" i="1"/>
  <c r="A1813" i="1"/>
  <c r="U1812" i="1"/>
  <c r="P1811" i="1"/>
  <c r="O1812" i="1"/>
  <c r="L1813" i="1" l="1"/>
  <c r="M1813" i="1"/>
  <c r="T1813" i="1"/>
  <c r="T1814" i="1" s="1"/>
  <c r="E1814" i="1"/>
  <c r="E1815" i="1" s="1"/>
  <c r="H1812" i="1"/>
  <c r="B1738" i="1"/>
  <c r="O1813" i="1"/>
  <c r="P1812" i="1"/>
  <c r="D1814" i="1"/>
  <c r="A1814" i="1"/>
  <c r="U1813" i="1"/>
  <c r="N1813" i="1"/>
  <c r="G1813" i="1"/>
  <c r="F1813" i="1"/>
  <c r="C1814" i="1"/>
  <c r="Q1739" i="1"/>
  <c r="R1739" i="1" s="1"/>
  <c r="I1741" i="1"/>
  <c r="J1740" i="1"/>
  <c r="K1740" i="1" s="1"/>
  <c r="L1814" i="1" l="1"/>
  <c r="M1814" i="1"/>
  <c r="H1813" i="1"/>
  <c r="N1814" i="1"/>
  <c r="G1814" i="1"/>
  <c r="F1814" i="1"/>
  <c r="C1815" i="1"/>
  <c r="D1815" i="1"/>
  <c r="A1815" i="1"/>
  <c r="U1814" i="1"/>
  <c r="O1814" i="1"/>
  <c r="P1813" i="1"/>
  <c r="J1741" i="1"/>
  <c r="K1741" i="1" s="1"/>
  <c r="I1742" i="1"/>
  <c r="Q1740" i="1"/>
  <c r="R1740" i="1" s="1"/>
  <c r="B1739" i="1"/>
  <c r="L1815" i="1" l="1"/>
  <c r="M1815" i="1"/>
  <c r="E1816" i="1"/>
  <c r="T1815" i="1"/>
  <c r="H1814" i="1"/>
  <c r="A1816" i="1"/>
  <c r="U1815" i="1"/>
  <c r="G1815" i="1"/>
  <c r="F1815" i="1"/>
  <c r="C1816" i="1"/>
  <c r="D1816" i="1"/>
  <c r="N1815" i="1"/>
  <c r="Q1741" i="1"/>
  <c r="R1741" i="1" s="1"/>
  <c r="O1815" i="1"/>
  <c r="P1814" i="1"/>
  <c r="I1743" i="1"/>
  <c r="J1742" i="1"/>
  <c r="K1742" i="1" s="1"/>
  <c r="B1740" i="1"/>
  <c r="L1816" i="1" l="1"/>
  <c r="M1816" i="1"/>
  <c r="T1816" i="1"/>
  <c r="E1817" i="1"/>
  <c r="B1741" i="1"/>
  <c r="H1815" i="1"/>
  <c r="I1744" i="1"/>
  <c r="J1744" i="1" s="1"/>
  <c r="J1743" i="1"/>
  <c r="K1743" i="1" s="1"/>
  <c r="P1815" i="1"/>
  <c r="O1816" i="1"/>
  <c r="N1816" i="1"/>
  <c r="F1816" i="1"/>
  <c r="C1817" i="1"/>
  <c r="A1817" i="1"/>
  <c r="D1817" i="1"/>
  <c r="U1816" i="1"/>
  <c r="G1816" i="1"/>
  <c r="Q1742" i="1"/>
  <c r="R1742" i="1" s="1"/>
  <c r="M1817" i="1" l="1"/>
  <c r="L1817" i="1"/>
  <c r="E1818" i="1"/>
  <c r="E1819" i="1" s="1"/>
  <c r="T1817" i="1"/>
  <c r="T1818" i="1" s="1"/>
  <c r="H1816" i="1"/>
  <c r="B1742" i="1"/>
  <c r="O1817" i="1"/>
  <c r="P1816" i="1"/>
  <c r="A1818" i="1"/>
  <c r="U1817" i="1"/>
  <c r="D1818" i="1"/>
  <c r="G1817" i="1"/>
  <c r="N1817" i="1"/>
  <c r="C1818" i="1"/>
  <c r="F1817" i="1"/>
  <c r="Q1743" i="1"/>
  <c r="R1743" i="1" s="1"/>
  <c r="I1745" i="1"/>
  <c r="K1744" i="1"/>
  <c r="L1818" i="1" l="1"/>
  <c r="M1818" i="1"/>
  <c r="N1818" i="1" s="1"/>
  <c r="H1817" i="1"/>
  <c r="A1819" i="1"/>
  <c r="C1819" i="1"/>
  <c r="U1818" i="1"/>
  <c r="G1818" i="1"/>
  <c r="D1819" i="1"/>
  <c r="F1818" i="1"/>
  <c r="P1817" i="1"/>
  <c r="O1818" i="1"/>
  <c r="I1746" i="1"/>
  <c r="J1745" i="1"/>
  <c r="K1745" i="1" s="1"/>
  <c r="N1744" i="1"/>
  <c r="Q1744" i="1"/>
  <c r="B1744" i="1" s="1"/>
  <c r="B1743" i="1"/>
  <c r="L1819" i="1" l="1"/>
  <c r="M1819" i="1"/>
  <c r="E1820" i="1"/>
  <c r="E1821" i="1" s="1"/>
  <c r="T1819" i="1"/>
  <c r="T1820" i="1" s="1"/>
  <c r="H1818" i="1"/>
  <c r="P1818" i="1"/>
  <c r="O1819" i="1"/>
  <c r="J1746" i="1"/>
  <c r="K1746" i="1" s="1"/>
  <c r="I1747" i="1"/>
  <c r="A1820" i="1"/>
  <c r="F1819" i="1"/>
  <c r="C1820" i="1"/>
  <c r="D1820" i="1"/>
  <c r="U1819" i="1"/>
  <c r="N1819" i="1"/>
  <c r="G1819" i="1"/>
  <c r="Q1745" i="1"/>
  <c r="R1745" i="1" s="1"/>
  <c r="U1744" i="1"/>
  <c r="R1744" i="1"/>
  <c r="L1820" i="1" l="1"/>
  <c r="M1820" i="1"/>
  <c r="H1819" i="1"/>
  <c r="B1745" i="1"/>
  <c r="I1748" i="1"/>
  <c r="J1747" i="1"/>
  <c r="K1747" i="1" s="1"/>
  <c r="Q1746" i="1"/>
  <c r="R1746" i="1" s="1"/>
  <c r="O1820" i="1"/>
  <c r="P1819" i="1"/>
  <c r="G1820" i="1"/>
  <c r="N1820" i="1"/>
  <c r="D1821" i="1"/>
  <c r="F1820" i="1"/>
  <c r="A1821" i="1"/>
  <c r="C1821" i="1"/>
  <c r="U1820" i="1"/>
  <c r="M1821" i="1" l="1"/>
  <c r="L1821" i="1"/>
  <c r="T1821" i="1"/>
  <c r="E1822" i="1"/>
  <c r="H1820" i="1"/>
  <c r="B1746" i="1"/>
  <c r="O1821" i="1"/>
  <c r="P1820" i="1"/>
  <c r="Q1747" i="1"/>
  <c r="R1747" i="1" s="1"/>
  <c r="U1821" i="1"/>
  <c r="G1821" i="1"/>
  <c r="N1821" i="1"/>
  <c r="C1822" i="1"/>
  <c r="D1822" i="1"/>
  <c r="F1821" i="1"/>
  <c r="A1822" i="1"/>
  <c r="I1749" i="1"/>
  <c r="J1748" i="1"/>
  <c r="K1748" i="1" s="1"/>
  <c r="L1822" i="1" l="1"/>
  <c r="M1822" i="1"/>
  <c r="T1822" i="1"/>
  <c r="T1823" i="1" s="1"/>
  <c r="E1823" i="1"/>
  <c r="E1824" i="1" s="1"/>
  <c r="H1821" i="1"/>
  <c r="B1747" i="1"/>
  <c r="C1823" i="1"/>
  <c r="N1822" i="1"/>
  <c r="D1823" i="1"/>
  <c r="A1823" i="1"/>
  <c r="U1822" i="1"/>
  <c r="G1822" i="1"/>
  <c r="F1822" i="1"/>
  <c r="Q1748" i="1"/>
  <c r="R1748" i="1" s="1"/>
  <c r="I1750" i="1"/>
  <c r="J1749" i="1"/>
  <c r="K1749" i="1" s="1"/>
  <c r="Q1749" i="1" s="1"/>
  <c r="O1822" i="1"/>
  <c r="P1821" i="1"/>
  <c r="M1823" i="1" l="1"/>
  <c r="N1823" i="1" s="1"/>
  <c r="L1823" i="1"/>
  <c r="U1823" i="1" s="1"/>
  <c r="H1822" i="1"/>
  <c r="J1750" i="1"/>
  <c r="K1750" i="1" s="1"/>
  <c r="I1751" i="1"/>
  <c r="B1748" i="1"/>
  <c r="G1823" i="1"/>
  <c r="A1824" i="1"/>
  <c r="F1823" i="1"/>
  <c r="C1824" i="1"/>
  <c r="D1824" i="1"/>
  <c r="B1749" i="1"/>
  <c r="R1749" i="1"/>
  <c r="P1822" i="1"/>
  <c r="O1823" i="1"/>
  <c r="L1824" i="1" l="1"/>
  <c r="M1824" i="1"/>
  <c r="T1824" i="1"/>
  <c r="E1825" i="1"/>
  <c r="E1826" i="1" s="1"/>
  <c r="H1823" i="1"/>
  <c r="G1824" i="1"/>
  <c r="N1824" i="1"/>
  <c r="D1825" i="1"/>
  <c r="F1824" i="1"/>
  <c r="C1825" i="1"/>
  <c r="A1825" i="1"/>
  <c r="U1824" i="1"/>
  <c r="O1824" i="1"/>
  <c r="P1823" i="1"/>
  <c r="J1751" i="1"/>
  <c r="K1751" i="1" s="1"/>
  <c r="I1752" i="1"/>
  <c r="Q1750" i="1"/>
  <c r="R1750" i="1" s="1"/>
  <c r="L1825" i="1" l="1"/>
  <c r="M1825" i="1"/>
  <c r="T1825" i="1"/>
  <c r="T1826" i="1" s="1"/>
  <c r="H1824" i="1"/>
  <c r="B1750" i="1"/>
  <c r="J1752" i="1"/>
  <c r="K1752" i="1" s="1"/>
  <c r="I1753" i="1"/>
  <c r="P1824" i="1"/>
  <c r="O1825" i="1"/>
  <c r="Q1751" i="1"/>
  <c r="R1751" i="1" s="1"/>
  <c r="U1825" i="1"/>
  <c r="G1825" i="1"/>
  <c r="N1825" i="1"/>
  <c r="C1826" i="1"/>
  <c r="D1826" i="1"/>
  <c r="F1825" i="1"/>
  <c r="A1826" i="1"/>
  <c r="L1826" i="1" l="1"/>
  <c r="U1826" i="1" s="1"/>
  <c r="M1826" i="1"/>
  <c r="E1827" i="1"/>
  <c r="H1825" i="1"/>
  <c r="O1826" i="1"/>
  <c r="P1825" i="1"/>
  <c r="I1754" i="1"/>
  <c r="J1753" i="1"/>
  <c r="K1753" i="1" s="1"/>
  <c r="Q1752" i="1"/>
  <c r="R1752" i="1" s="1"/>
  <c r="N1826" i="1"/>
  <c r="G1826" i="1"/>
  <c r="F1826" i="1"/>
  <c r="C1827" i="1"/>
  <c r="D1827" i="1"/>
  <c r="A1827" i="1"/>
  <c r="B1751" i="1"/>
  <c r="L1827" i="1" l="1"/>
  <c r="M1827" i="1"/>
  <c r="E1828" i="1"/>
  <c r="T1827" i="1"/>
  <c r="H1826" i="1"/>
  <c r="B1752" i="1"/>
  <c r="U1827" i="1"/>
  <c r="G1827" i="1"/>
  <c r="F1827" i="1"/>
  <c r="C1828" i="1"/>
  <c r="N1827" i="1"/>
  <c r="D1828" i="1"/>
  <c r="A1828" i="1"/>
  <c r="Q1753" i="1"/>
  <c r="R1753" i="1" s="1"/>
  <c r="I1755" i="1"/>
  <c r="J1754" i="1"/>
  <c r="K1754" i="1" s="1"/>
  <c r="P1826" i="1"/>
  <c r="O1827" i="1"/>
  <c r="L1828" i="1" l="1"/>
  <c r="M1828" i="1"/>
  <c r="T1828" i="1"/>
  <c r="T1829" i="1" s="1"/>
  <c r="E1829" i="1"/>
  <c r="E1830" i="1" s="1"/>
  <c r="H1827" i="1"/>
  <c r="G1828" i="1"/>
  <c r="N1828" i="1"/>
  <c r="C1829" i="1"/>
  <c r="F1828" i="1"/>
  <c r="A1829" i="1"/>
  <c r="U1828" i="1"/>
  <c r="D1829" i="1"/>
  <c r="Q1754" i="1"/>
  <c r="R1754" i="1" s="1"/>
  <c r="B1753" i="1"/>
  <c r="O1828" i="1"/>
  <c r="P1827" i="1"/>
  <c r="J1755" i="1"/>
  <c r="K1755" i="1" s="1"/>
  <c r="I1756" i="1"/>
  <c r="L1829" i="1" l="1"/>
  <c r="U1829" i="1" s="1"/>
  <c r="M1829" i="1"/>
  <c r="H1828" i="1"/>
  <c r="Q1755" i="1"/>
  <c r="R1755" i="1" s="1"/>
  <c r="P1828" i="1"/>
  <c r="O1829" i="1"/>
  <c r="C1830" i="1"/>
  <c r="A1830" i="1"/>
  <c r="G1829" i="1"/>
  <c r="N1829" i="1"/>
  <c r="D1830" i="1"/>
  <c r="F1829" i="1"/>
  <c r="B1754" i="1"/>
  <c r="I1757" i="1"/>
  <c r="J1756" i="1"/>
  <c r="K1756" i="1" s="1"/>
  <c r="L1830" i="1" l="1"/>
  <c r="M1830" i="1"/>
  <c r="T1830" i="1"/>
  <c r="E1831" i="1"/>
  <c r="H1829" i="1"/>
  <c r="O1830" i="1"/>
  <c r="P1829" i="1"/>
  <c r="Q1756" i="1"/>
  <c r="R1756" i="1" s="1"/>
  <c r="B1755" i="1"/>
  <c r="U1830" i="1"/>
  <c r="D1831" i="1"/>
  <c r="G1830" i="1"/>
  <c r="N1830" i="1"/>
  <c r="F1830" i="1"/>
  <c r="A1831" i="1"/>
  <c r="C1831" i="1"/>
  <c r="I1758" i="1"/>
  <c r="J1757" i="1"/>
  <c r="K1757" i="1" s="1"/>
  <c r="L1831" i="1" l="1"/>
  <c r="M1831" i="1"/>
  <c r="E1832" i="1"/>
  <c r="T1831" i="1"/>
  <c r="H1830" i="1"/>
  <c r="B1756" i="1"/>
  <c r="C1832" i="1"/>
  <c r="A1832" i="1"/>
  <c r="U1831" i="1"/>
  <c r="G1831" i="1"/>
  <c r="N1831" i="1"/>
  <c r="D1832" i="1"/>
  <c r="F1831" i="1"/>
  <c r="I1759" i="1"/>
  <c r="J1758" i="1"/>
  <c r="K1758" i="1" s="1"/>
  <c r="O1831" i="1"/>
  <c r="P1830" i="1"/>
  <c r="Q1757" i="1"/>
  <c r="R1757" i="1" s="1"/>
  <c r="L1832" i="1" l="1"/>
  <c r="M1832" i="1"/>
  <c r="T1832" i="1"/>
  <c r="E1833" i="1"/>
  <c r="H1831" i="1"/>
  <c r="I1760" i="1"/>
  <c r="J1759" i="1"/>
  <c r="K1759" i="1" s="1"/>
  <c r="Q1758" i="1"/>
  <c r="R1758" i="1" s="1"/>
  <c r="B1757" i="1"/>
  <c r="G1832" i="1"/>
  <c r="N1832" i="1"/>
  <c r="D1833" i="1"/>
  <c r="F1832" i="1"/>
  <c r="C1833" i="1"/>
  <c r="A1833" i="1"/>
  <c r="U1832" i="1"/>
  <c r="P1831" i="1"/>
  <c r="O1832" i="1"/>
  <c r="L1833" i="1" l="1"/>
  <c r="M1833" i="1"/>
  <c r="T1833" i="1"/>
  <c r="E1834" i="1"/>
  <c r="H1832" i="1"/>
  <c r="B1758" i="1"/>
  <c r="Q1759" i="1"/>
  <c r="R1759" i="1" s="1"/>
  <c r="A1834" i="1"/>
  <c r="D1834" i="1"/>
  <c r="U1833" i="1"/>
  <c r="G1833" i="1"/>
  <c r="N1833" i="1"/>
  <c r="C1834" i="1"/>
  <c r="F1833" i="1"/>
  <c r="O1833" i="1"/>
  <c r="P1832" i="1"/>
  <c r="J1760" i="1"/>
  <c r="K1760" i="1" s="1"/>
  <c r="I1761" i="1"/>
  <c r="L1834" i="1" l="1"/>
  <c r="M1834" i="1"/>
  <c r="E1835" i="1"/>
  <c r="T1834" i="1"/>
  <c r="H1833" i="1"/>
  <c r="B1759" i="1"/>
  <c r="G1834" i="1"/>
  <c r="N1834" i="1"/>
  <c r="D1835" i="1"/>
  <c r="F1834" i="1"/>
  <c r="C1835" i="1"/>
  <c r="A1835" i="1"/>
  <c r="U1834" i="1"/>
  <c r="P1833" i="1"/>
  <c r="O1834" i="1"/>
  <c r="J1761" i="1"/>
  <c r="K1761" i="1" s="1"/>
  <c r="I1762" i="1"/>
  <c r="Q1760" i="1"/>
  <c r="R1760" i="1" s="1"/>
  <c r="T1835" i="1" l="1"/>
  <c r="L1835" i="1"/>
  <c r="M1835" i="1"/>
  <c r="E1836" i="1"/>
  <c r="B1760" i="1"/>
  <c r="H1834" i="1"/>
  <c r="Q1761" i="1"/>
  <c r="R1761" i="1" s="1"/>
  <c r="O1835" i="1"/>
  <c r="P1834" i="1"/>
  <c r="J1762" i="1"/>
  <c r="K1762" i="1" s="1"/>
  <c r="I1763" i="1"/>
  <c r="C1836" i="1"/>
  <c r="A1836" i="1"/>
  <c r="U1835" i="1"/>
  <c r="G1835" i="1"/>
  <c r="N1835" i="1"/>
  <c r="D1836" i="1"/>
  <c r="F1835" i="1"/>
  <c r="L1836" i="1" l="1"/>
  <c r="M1836" i="1"/>
  <c r="E1837" i="1"/>
  <c r="T1836" i="1"/>
  <c r="H1835" i="1"/>
  <c r="P1835" i="1"/>
  <c r="O1836" i="1"/>
  <c r="G1836" i="1"/>
  <c r="F1836" i="1"/>
  <c r="C1837" i="1"/>
  <c r="A1837" i="1"/>
  <c r="J1763" i="1"/>
  <c r="K1763" i="1" s="1"/>
  <c r="I1764" i="1"/>
  <c r="B1761" i="1"/>
  <c r="Q1762" i="1"/>
  <c r="R1762" i="1" s="1"/>
  <c r="D1837" i="1" l="1"/>
  <c r="L1837" i="1"/>
  <c r="T1837" i="1"/>
  <c r="M1837" i="1"/>
  <c r="E1838" i="1"/>
  <c r="H1836" i="1"/>
  <c r="J1764" i="1"/>
  <c r="K1764" i="1" s="1"/>
  <c r="I1765" i="1"/>
  <c r="P1836" i="1"/>
  <c r="O1837" i="1"/>
  <c r="Q1763" i="1"/>
  <c r="R1763" i="1" s="1"/>
  <c r="B1762" i="1"/>
  <c r="A1838" i="1"/>
  <c r="U1837" i="1"/>
  <c r="N1837" i="1"/>
  <c r="G1837" i="1"/>
  <c r="F1837" i="1"/>
  <c r="C1838" i="1"/>
  <c r="D1838" i="1"/>
  <c r="E1839" i="1" l="1"/>
  <c r="L1838" i="1"/>
  <c r="M1838" i="1"/>
  <c r="T1838" i="1"/>
  <c r="T1839" i="1" s="1"/>
  <c r="H1837" i="1"/>
  <c r="B1763" i="1"/>
  <c r="P1837" i="1"/>
  <c r="O1838" i="1"/>
  <c r="C1839" i="1"/>
  <c r="D1839" i="1"/>
  <c r="A1839" i="1"/>
  <c r="U1838" i="1"/>
  <c r="N1838" i="1"/>
  <c r="G1838" i="1"/>
  <c r="F1838" i="1"/>
  <c r="J1765" i="1"/>
  <c r="K1765" i="1" s="1"/>
  <c r="I1766" i="1"/>
  <c r="Q1764" i="1"/>
  <c r="R1764" i="1" s="1"/>
  <c r="L1839" i="1" l="1"/>
  <c r="M1839" i="1"/>
  <c r="E1840" i="1"/>
  <c r="E1841" i="1" s="1"/>
  <c r="H1838" i="1"/>
  <c r="Q1765" i="1"/>
  <c r="R1765" i="1" s="1"/>
  <c r="N1839" i="1"/>
  <c r="D1840" i="1"/>
  <c r="F1839" i="1"/>
  <c r="A1840" i="1"/>
  <c r="C1840" i="1"/>
  <c r="U1839" i="1"/>
  <c r="G1839" i="1"/>
  <c r="B1764" i="1"/>
  <c r="O1839" i="1"/>
  <c r="P1838" i="1"/>
  <c r="I1767" i="1"/>
  <c r="J1766" i="1"/>
  <c r="K1766" i="1" s="1"/>
  <c r="L1840" i="1" l="1"/>
  <c r="M1840" i="1"/>
  <c r="T1840" i="1"/>
  <c r="H1839" i="1"/>
  <c r="F1840" i="1"/>
  <c r="A1841" i="1"/>
  <c r="C1841" i="1"/>
  <c r="D1841" i="1"/>
  <c r="U1840" i="1"/>
  <c r="N1840" i="1"/>
  <c r="G1840" i="1"/>
  <c r="Q1766" i="1"/>
  <c r="R1766" i="1" s="1"/>
  <c r="B1765" i="1"/>
  <c r="J1767" i="1"/>
  <c r="K1767" i="1" s="1"/>
  <c r="I1768" i="1"/>
  <c r="P1839" i="1"/>
  <c r="O1840" i="1"/>
  <c r="T1841" i="1" l="1"/>
  <c r="L1841" i="1"/>
  <c r="M1841" i="1"/>
  <c r="N1841" i="1" s="1"/>
  <c r="E1842" i="1"/>
  <c r="E1843" i="1" s="1"/>
  <c r="H1840" i="1"/>
  <c r="Q1767" i="1"/>
  <c r="R1767" i="1" s="1"/>
  <c r="B1766" i="1"/>
  <c r="P1840" i="1"/>
  <c r="O1841" i="1"/>
  <c r="A1842" i="1"/>
  <c r="U1841" i="1"/>
  <c r="G1841" i="1"/>
  <c r="C1842" i="1"/>
  <c r="F1841" i="1"/>
  <c r="D1842" i="1"/>
  <c r="J1768" i="1"/>
  <c r="K1768" i="1" s="1"/>
  <c r="I1769" i="1"/>
  <c r="L1842" i="1" l="1"/>
  <c r="M1842" i="1"/>
  <c r="N1842" i="1" s="1"/>
  <c r="T1842" i="1"/>
  <c r="H1841" i="1"/>
  <c r="A1843" i="1"/>
  <c r="U1842" i="1"/>
  <c r="G1842" i="1"/>
  <c r="C1843" i="1"/>
  <c r="D1843" i="1"/>
  <c r="F1842" i="1"/>
  <c r="P1841" i="1"/>
  <c r="O1842" i="1"/>
  <c r="Q1768" i="1"/>
  <c r="R1768" i="1" s="1"/>
  <c r="B1767" i="1"/>
  <c r="I1770" i="1"/>
  <c r="J1769" i="1"/>
  <c r="K1769" i="1" s="1"/>
  <c r="L1843" i="1" l="1"/>
  <c r="M1843" i="1"/>
  <c r="T1843" i="1"/>
  <c r="E1844" i="1"/>
  <c r="H1842" i="1"/>
  <c r="B1768" i="1"/>
  <c r="O1843" i="1"/>
  <c r="P1842" i="1"/>
  <c r="Q1769" i="1"/>
  <c r="R1769" i="1" s="1"/>
  <c r="J1770" i="1"/>
  <c r="K1770" i="1" s="1"/>
  <c r="I1771" i="1"/>
  <c r="A1844" i="1"/>
  <c r="C1844" i="1"/>
  <c r="U1843" i="1"/>
  <c r="G1843" i="1"/>
  <c r="N1843" i="1"/>
  <c r="D1844" i="1"/>
  <c r="F1843" i="1"/>
  <c r="E1845" i="1" l="1"/>
  <c r="T1844" i="1"/>
  <c r="L1844" i="1"/>
  <c r="M1844" i="1"/>
  <c r="H1843" i="1"/>
  <c r="B1769" i="1"/>
  <c r="Q1770" i="1"/>
  <c r="R1770" i="1" s="1"/>
  <c r="C1845" i="1"/>
  <c r="F1844" i="1"/>
  <c r="D1845" i="1"/>
  <c r="A1845" i="1"/>
  <c r="U1844" i="1"/>
  <c r="N1844" i="1"/>
  <c r="G1844" i="1"/>
  <c r="P1843" i="1"/>
  <c r="O1844" i="1"/>
  <c r="J1771" i="1"/>
  <c r="K1771" i="1" s="1"/>
  <c r="I1772" i="1"/>
  <c r="L1845" i="1" l="1"/>
  <c r="M1845" i="1"/>
  <c r="T1845" i="1"/>
  <c r="E1846" i="1"/>
  <c r="H1844" i="1"/>
  <c r="O1845" i="1"/>
  <c r="P1844" i="1"/>
  <c r="J1772" i="1"/>
  <c r="K1772" i="1" s="1"/>
  <c r="I1773" i="1"/>
  <c r="Q1771" i="1"/>
  <c r="R1771" i="1" s="1"/>
  <c r="B1770" i="1"/>
  <c r="N1845" i="1"/>
  <c r="D1846" i="1"/>
  <c r="F1845" i="1"/>
  <c r="A1846" i="1"/>
  <c r="C1846" i="1"/>
  <c r="U1845" i="1"/>
  <c r="G1845" i="1"/>
  <c r="L1846" i="1" l="1"/>
  <c r="M1846" i="1"/>
  <c r="E1847" i="1"/>
  <c r="E1848" i="1" s="1"/>
  <c r="T1846" i="1"/>
  <c r="T1847" i="1" s="1"/>
  <c r="H1845" i="1"/>
  <c r="B1771" i="1"/>
  <c r="J1773" i="1"/>
  <c r="K1773" i="1" s="1"/>
  <c r="I1774" i="1"/>
  <c r="Q1772" i="1"/>
  <c r="R1772" i="1" s="1"/>
  <c r="A1847" i="1"/>
  <c r="U1846" i="1"/>
  <c r="G1846" i="1"/>
  <c r="F1846" i="1"/>
  <c r="C1847" i="1"/>
  <c r="N1846" i="1"/>
  <c r="D1847" i="1"/>
  <c r="P1845" i="1"/>
  <c r="O1846" i="1"/>
  <c r="M1847" i="1" l="1"/>
  <c r="L1847" i="1"/>
  <c r="H1846" i="1"/>
  <c r="B1772" i="1"/>
  <c r="O1847" i="1"/>
  <c r="P1846" i="1"/>
  <c r="J1774" i="1"/>
  <c r="K1774" i="1" s="1"/>
  <c r="I1775" i="1"/>
  <c r="J1775" i="1" s="1"/>
  <c r="Q1773" i="1"/>
  <c r="R1773" i="1" s="1"/>
  <c r="A1848" i="1"/>
  <c r="C1848" i="1"/>
  <c r="U1847" i="1"/>
  <c r="G1847" i="1"/>
  <c r="N1847" i="1"/>
  <c r="D1848" i="1"/>
  <c r="F1847" i="1"/>
  <c r="L1848" i="1" l="1"/>
  <c r="M1848" i="1"/>
  <c r="E1849" i="1"/>
  <c r="E1850" i="1" s="1"/>
  <c r="T1848" i="1"/>
  <c r="T1849" i="1" s="1"/>
  <c r="H1847" i="1"/>
  <c r="K1775" i="1"/>
  <c r="I1776" i="1"/>
  <c r="O1848" i="1"/>
  <c r="P1847" i="1"/>
  <c r="A1849" i="1"/>
  <c r="C1849" i="1"/>
  <c r="U1848" i="1"/>
  <c r="G1848" i="1"/>
  <c r="N1848" i="1"/>
  <c r="D1849" i="1"/>
  <c r="F1848" i="1"/>
  <c r="Q1774" i="1"/>
  <c r="R1774" i="1" s="1"/>
  <c r="B1773" i="1"/>
  <c r="M1849" i="1" l="1"/>
  <c r="N1849" i="1" s="1"/>
  <c r="L1849" i="1"/>
  <c r="H1848" i="1"/>
  <c r="B1774" i="1"/>
  <c r="G1849" i="1"/>
  <c r="F1849" i="1"/>
  <c r="C1850" i="1"/>
  <c r="D1850" i="1"/>
  <c r="A1850" i="1"/>
  <c r="U1849" i="1"/>
  <c r="O1849" i="1"/>
  <c r="P1848" i="1"/>
  <c r="I1777" i="1"/>
  <c r="J1776" i="1"/>
  <c r="K1776" i="1" s="1"/>
  <c r="N1775" i="1"/>
  <c r="U1775" i="1" s="1"/>
  <c r="Q1775" i="1"/>
  <c r="B1775" i="1" s="1"/>
  <c r="L1850" i="1" l="1"/>
  <c r="M1850" i="1"/>
  <c r="E1851" i="1"/>
  <c r="E1852" i="1" s="1"/>
  <c r="T1850" i="1"/>
  <c r="T1851" i="1" s="1"/>
  <c r="H1849" i="1"/>
  <c r="I1778" i="1"/>
  <c r="J1777" i="1"/>
  <c r="K1777" i="1" s="1"/>
  <c r="F1850" i="1"/>
  <c r="C1851" i="1"/>
  <c r="A1851" i="1"/>
  <c r="U1850" i="1"/>
  <c r="D1851" i="1"/>
  <c r="G1850" i="1"/>
  <c r="N1850" i="1"/>
  <c r="P1849" i="1"/>
  <c r="O1850" i="1"/>
  <c r="R1775" i="1"/>
  <c r="Q1776" i="1"/>
  <c r="R1776" i="1" s="1"/>
  <c r="L1851" i="1" l="1"/>
  <c r="U1851" i="1" s="1"/>
  <c r="M1851" i="1"/>
  <c r="N1851" i="1" s="1"/>
  <c r="H1850" i="1"/>
  <c r="O1851" i="1"/>
  <c r="P1850" i="1"/>
  <c r="A1852" i="1"/>
  <c r="G1851" i="1"/>
  <c r="C1852" i="1"/>
  <c r="D1852" i="1"/>
  <c r="F1851" i="1"/>
  <c r="Q1777" i="1"/>
  <c r="R1777" i="1" s="1"/>
  <c r="B1776" i="1"/>
  <c r="J1778" i="1"/>
  <c r="K1778" i="1" s="1"/>
  <c r="I1779" i="1"/>
  <c r="L1852" i="1" l="1"/>
  <c r="M1852" i="1"/>
  <c r="T1852" i="1"/>
  <c r="T1853" i="1" s="1"/>
  <c r="E1853" i="1"/>
  <c r="E1854" i="1" s="1"/>
  <c r="H1851" i="1"/>
  <c r="B1777" i="1"/>
  <c r="J1779" i="1"/>
  <c r="K1779" i="1" s="1"/>
  <c r="I1780" i="1"/>
  <c r="A1853" i="1"/>
  <c r="U1852" i="1"/>
  <c r="G1852" i="1"/>
  <c r="N1852" i="1"/>
  <c r="C1853" i="1"/>
  <c r="D1853" i="1"/>
  <c r="F1852" i="1"/>
  <c r="Q1778" i="1"/>
  <c r="R1778" i="1" s="1"/>
  <c r="O1852" i="1"/>
  <c r="P1851" i="1"/>
  <c r="L1853" i="1" l="1"/>
  <c r="U1853" i="1" s="1"/>
  <c r="M1853" i="1"/>
  <c r="N1853" i="1" s="1"/>
  <c r="H1852" i="1"/>
  <c r="C1854" i="1"/>
  <c r="F1853" i="1"/>
  <c r="A1854" i="1"/>
  <c r="D1854" i="1"/>
  <c r="G1853" i="1"/>
  <c r="I1781" i="1"/>
  <c r="J1780" i="1"/>
  <c r="K1780" i="1" s="1"/>
  <c r="O1853" i="1"/>
  <c r="P1852" i="1"/>
  <c r="Q1779" i="1"/>
  <c r="R1779" i="1" s="1"/>
  <c r="B1778" i="1"/>
  <c r="L1854" i="1" l="1"/>
  <c r="M1854" i="1"/>
  <c r="N1854" i="1" s="1"/>
  <c r="T1854" i="1"/>
  <c r="E1855" i="1"/>
  <c r="H1853" i="1"/>
  <c r="Q1780" i="1"/>
  <c r="R1780" i="1" s="1"/>
  <c r="F1854" i="1"/>
  <c r="D1855" i="1"/>
  <c r="U1854" i="1"/>
  <c r="G1854" i="1"/>
  <c r="A1855" i="1"/>
  <c r="C1855" i="1"/>
  <c r="O1854" i="1"/>
  <c r="P1853" i="1"/>
  <c r="J1781" i="1"/>
  <c r="K1781" i="1" s="1"/>
  <c r="I1782" i="1"/>
  <c r="B1779" i="1"/>
  <c r="L1855" i="1" l="1"/>
  <c r="M1855" i="1"/>
  <c r="N1855" i="1" s="1"/>
  <c r="E1856" i="1"/>
  <c r="T1855" i="1"/>
  <c r="H1854" i="1"/>
  <c r="O1855" i="1"/>
  <c r="P1854" i="1"/>
  <c r="B1780" i="1"/>
  <c r="I1783" i="1"/>
  <c r="J1782" i="1"/>
  <c r="K1782" i="1" s="1"/>
  <c r="F1855" i="1"/>
  <c r="C1856" i="1"/>
  <c r="A1856" i="1"/>
  <c r="D1856" i="1"/>
  <c r="U1855" i="1"/>
  <c r="G1855" i="1"/>
  <c r="Q1781" i="1"/>
  <c r="R1781" i="1" s="1"/>
  <c r="T1856" i="1" l="1"/>
  <c r="L1856" i="1"/>
  <c r="M1856" i="1"/>
  <c r="E1857" i="1"/>
  <c r="H1855" i="1"/>
  <c r="B1781" i="1"/>
  <c r="Q1782" i="1"/>
  <c r="R1782" i="1" s="1"/>
  <c r="J1783" i="1"/>
  <c r="K1783" i="1" s="1"/>
  <c r="I1784" i="1"/>
  <c r="F1856" i="1"/>
  <c r="C1857" i="1"/>
  <c r="D1857" i="1"/>
  <c r="A1857" i="1"/>
  <c r="U1856" i="1"/>
  <c r="N1856" i="1"/>
  <c r="G1856" i="1"/>
  <c r="O1856" i="1"/>
  <c r="P1855" i="1"/>
  <c r="L1857" i="1" l="1"/>
  <c r="M1857" i="1"/>
  <c r="E1858" i="1"/>
  <c r="E1859" i="1" s="1"/>
  <c r="T1857" i="1"/>
  <c r="T1858" i="1" s="1"/>
  <c r="H1856" i="1"/>
  <c r="D1858" i="1"/>
  <c r="G1857" i="1"/>
  <c r="N1857" i="1"/>
  <c r="F1857" i="1"/>
  <c r="A1858" i="1"/>
  <c r="C1858" i="1"/>
  <c r="U1857" i="1"/>
  <c r="I1785" i="1"/>
  <c r="J1784" i="1"/>
  <c r="K1784" i="1" s="1"/>
  <c r="Q1783" i="1"/>
  <c r="R1783" i="1" s="1"/>
  <c r="O1857" i="1"/>
  <c r="P1856" i="1"/>
  <c r="B1782" i="1"/>
  <c r="M1858" i="1" l="1"/>
  <c r="N1858" i="1" s="1"/>
  <c r="L1858" i="1"/>
  <c r="H1857" i="1"/>
  <c r="O1858" i="1"/>
  <c r="P1857" i="1"/>
  <c r="B1783" i="1"/>
  <c r="G1858" i="1"/>
  <c r="F1858" i="1"/>
  <c r="C1859" i="1"/>
  <c r="A1859" i="1"/>
  <c r="D1859" i="1"/>
  <c r="U1858" i="1"/>
  <c r="Q1784" i="1"/>
  <c r="R1784" i="1" s="1"/>
  <c r="I1786" i="1"/>
  <c r="J1785" i="1"/>
  <c r="K1785" i="1" s="1"/>
  <c r="L1859" i="1" l="1"/>
  <c r="M1859" i="1"/>
  <c r="E1860" i="1"/>
  <c r="T1859" i="1"/>
  <c r="H1858" i="1"/>
  <c r="B1784" i="1"/>
  <c r="Q1785" i="1"/>
  <c r="R1785" i="1" s="1"/>
  <c r="P1858" i="1"/>
  <c r="O1859" i="1"/>
  <c r="J1786" i="1"/>
  <c r="K1786" i="1" s="1"/>
  <c r="I1787" i="1"/>
  <c r="A1860" i="1"/>
  <c r="U1859" i="1"/>
  <c r="N1859" i="1"/>
  <c r="G1859" i="1"/>
  <c r="F1859" i="1"/>
  <c r="C1860" i="1"/>
  <c r="D1860" i="1"/>
  <c r="L1860" i="1" l="1"/>
  <c r="M1860" i="1"/>
  <c r="T1860" i="1"/>
  <c r="T1861" i="1" s="1"/>
  <c r="E1861" i="1"/>
  <c r="E1862" i="1" s="1"/>
  <c r="H1859" i="1"/>
  <c r="B1785" i="1"/>
  <c r="F1860" i="1"/>
  <c r="C1861" i="1"/>
  <c r="A1861" i="1"/>
  <c r="D1861" i="1"/>
  <c r="U1860" i="1"/>
  <c r="G1860" i="1"/>
  <c r="N1860" i="1"/>
  <c r="J1787" i="1"/>
  <c r="K1787" i="1" s="1"/>
  <c r="I1788" i="1"/>
  <c r="Q1786" i="1"/>
  <c r="R1786" i="1" s="1"/>
  <c r="P1859" i="1"/>
  <c r="O1860" i="1"/>
  <c r="L1861" i="1" l="1"/>
  <c r="M1861" i="1"/>
  <c r="N1861" i="1" s="1"/>
  <c r="H1860" i="1"/>
  <c r="I1789" i="1"/>
  <c r="J1788" i="1"/>
  <c r="K1788" i="1" s="1"/>
  <c r="Q1787" i="1"/>
  <c r="R1787" i="1" s="1"/>
  <c r="O1861" i="1"/>
  <c r="P1860" i="1"/>
  <c r="B1786" i="1"/>
  <c r="A1862" i="1"/>
  <c r="U1861" i="1"/>
  <c r="G1861" i="1"/>
  <c r="F1861" i="1"/>
  <c r="C1862" i="1"/>
  <c r="D1862" i="1"/>
  <c r="L1862" i="1" l="1"/>
  <c r="M1862" i="1"/>
  <c r="N1862" i="1" s="1"/>
  <c r="T1862" i="1"/>
  <c r="E1863" i="1"/>
  <c r="E1864" i="1" s="1"/>
  <c r="B1787" i="1"/>
  <c r="H1861" i="1"/>
  <c r="O1862" i="1"/>
  <c r="P1861" i="1"/>
  <c r="G1862" i="1"/>
  <c r="A1863" i="1"/>
  <c r="F1862" i="1"/>
  <c r="C1863" i="1"/>
  <c r="D1863" i="1"/>
  <c r="U1862" i="1"/>
  <c r="Q1788" i="1"/>
  <c r="R1788" i="1" s="1"/>
  <c r="I1790" i="1"/>
  <c r="J1789" i="1"/>
  <c r="K1789" i="1" s="1"/>
  <c r="L1863" i="1" l="1"/>
  <c r="M1863" i="1"/>
  <c r="N1863" i="1" s="1"/>
  <c r="T1863" i="1"/>
  <c r="H1862" i="1"/>
  <c r="D1864" i="1"/>
  <c r="A1864" i="1"/>
  <c r="U1863" i="1"/>
  <c r="G1863" i="1"/>
  <c r="F1863" i="1"/>
  <c r="C1864" i="1"/>
  <c r="Q1789" i="1"/>
  <c r="R1789" i="1" s="1"/>
  <c r="I1791" i="1"/>
  <c r="J1790" i="1"/>
  <c r="K1790" i="1" s="1"/>
  <c r="B1788" i="1"/>
  <c r="O1863" i="1"/>
  <c r="P1862" i="1"/>
  <c r="L1864" i="1" l="1"/>
  <c r="M1864" i="1"/>
  <c r="T1864" i="1"/>
  <c r="T1865" i="1" s="1"/>
  <c r="E1865" i="1"/>
  <c r="E1866" i="1" s="1"/>
  <c r="H1863" i="1"/>
  <c r="B1789" i="1"/>
  <c r="Q1790" i="1"/>
  <c r="R1790" i="1" s="1"/>
  <c r="F1864" i="1"/>
  <c r="A1865" i="1"/>
  <c r="C1865" i="1"/>
  <c r="U1864" i="1"/>
  <c r="D1865" i="1"/>
  <c r="G1864" i="1"/>
  <c r="N1864" i="1"/>
  <c r="O1864" i="1"/>
  <c r="P1863" i="1"/>
  <c r="J1791" i="1"/>
  <c r="K1791" i="1" s="1"/>
  <c r="I1792" i="1"/>
  <c r="M1865" i="1" l="1"/>
  <c r="N1865" i="1" s="1"/>
  <c r="L1865" i="1"/>
  <c r="U1865" i="1" s="1"/>
  <c r="H1864" i="1"/>
  <c r="C1866" i="1"/>
  <c r="D1866" i="1"/>
  <c r="G1865" i="1"/>
  <c r="A1866" i="1"/>
  <c r="F1865" i="1"/>
  <c r="P1864" i="1"/>
  <c r="O1865" i="1"/>
  <c r="J1792" i="1"/>
  <c r="K1792" i="1" s="1"/>
  <c r="Q1792" i="1" s="1"/>
  <c r="I1793" i="1"/>
  <c r="B1790" i="1"/>
  <c r="Q1791" i="1"/>
  <c r="R1791" i="1" s="1"/>
  <c r="L1866" i="1" l="1"/>
  <c r="M1866" i="1"/>
  <c r="T1866" i="1"/>
  <c r="T1867" i="1" s="1"/>
  <c r="E1867" i="1"/>
  <c r="H1865" i="1"/>
  <c r="B1791" i="1"/>
  <c r="G1866" i="1"/>
  <c r="N1866" i="1"/>
  <c r="F1866" i="1"/>
  <c r="C1867" i="1"/>
  <c r="A1867" i="1"/>
  <c r="D1867" i="1"/>
  <c r="U1866" i="1"/>
  <c r="B1792" i="1"/>
  <c r="R1792" i="1"/>
  <c r="P1865" i="1"/>
  <c r="O1866" i="1"/>
  <c r="J1793" i="1"/>
  <c r="K1793" i="1" s="1"/>
  <c r="I1794" i="1"/>
  <c r="L1867" i="1" l="1"/>
  <c r="M1867" i="1"/>
  <c r="E1868" i="1"/>
  <c r="H1866" i="1"/>
  <c r="Q1793" i="1"/>
  <c r="R1793" i="1" s="1"/>
  <c r="P1866" i="1"/>
  <c r="O1867" i="1"/>
  <c r="A1868" i="1"/>
  <c r="C1868" i="1"/>
  <c r="G1867" i="1"/>
  <c r="F1867" i="1"/>
  <c r="I1795" i="1"/>
  <c r="J1794" i="1"/>
  <c r="K1794" i="1" s="1"/>
  <c r="D1868" i="1" l="1"/>
  <c r="L1868" i="1"/>
  <c r="U1868" i="1" s="1"/>
  <c r="T1868" i="1"/>
  <c r="M1868" i="1"/>
  <c r="N1868" i="1" s="1"/>
  <c r="E1869" i="1"/>
  <c r="H1867" i="1"/>
  <c r="A1869" i="1"/>
  <c r="D1869" i="1"/>
  <c r="G1868" i="1"/>
  <c r="F1868" i="1"/>
  <c r="C1869" i="1"/>
  <c r="O1868" i="1"/>
  <c r="P1867" i="1"/>
  <c r="Q1794" i="1"/>
  <c r="R1794" i="1" s="1"/>
  <c r="B1793" i="1"/>
  <c r="I1796" i="1"/>
  <c r="J1795" i="1"/>
  <c r="K1795" i="1" s="1"/>
  <c r="E1870" i="1" l="1"/>
  <c r="T1869" i="1"/>
  <c r="L1869" i="1"/>
  <c r="U1869" i="1" s="1"/>
  <c r="M1869" i="1"/>
  <c r="H1868" i="1"/>
  <c r="B1794" i="1"/>
  <c r="Q1795" i="1"/>
  <c r="R1795" i="1" s="1"/>
  <c r="J1796" i="1"/>
  <c r="K1796" i="1" s="1"/>
  <c r="I1797" i="1"/>
  <c r="P1868" i="1"/>
  <c r="O1869" i="1"/>
  <c r="F1869" i="1"/>
  <c r="C1870" i="1"/>
  <c r="D1870" i="1"/>
  <c r="N1869" i="1"/>
  <c r="A1870" i="1"/>
  <c r="G1869" i="1"/>
  <c r="L1870" i="1" l="1"/>
  <c r="M1870" i="1"/>
  <c r="T1870" i="1"/>
  <c r="E1871" i="1"/>
  <c r="H1869" i="1"/>
  <c r="Q1796" i="1"/>
  <c r="R1796" i="1" s="1"/>
  <c r="B1795" i="1"/>
  <c r="P1869" i="1"/>
  <c r="O1870" i="1"/>
  <c r="G1870" i="1"/>
  <c r="N1870" i="1"/>
  <c r="C1871" i="1"/>
  <c r="F1870" i="1"/>
  <c r="A1871" i="1"/>
  <c r="U1870" i="1"/>
  <c r="D1871" i="1"/>
  <c r="I1798" i="1"/>
  <c r="J1797" i="1"/>
  <c r="K1797" i="1" s="1"/>
  <c r="L1871" i="1" l="1"/>
  <c r="M1871" i="1"/>
  <c r="T1871" i="1"/>
  <c r="E1872" i="1"/>
  <c r="H1870" i="1"/>
  <c r="N1871" i="1"/>
  <c r="F1871" i="1"/>
  <c r="A1872" i="1"/>
  <c r="C1872" i="1"/>
  <c r="U1871" i="1"/>
  <c r="D1872" i="1"/>
  <c r="G1871" i="1"/>
  <c r="B1796" i="1"/>
  <c r="Q1797" i="1"/>
  <c r="R1797" i="1" s="1"/>
  <c r="I1799" i="1"/>
  <c r="J1798" i="1"/>
  <c r="K1798" i="1" s="1"/>
  <c r="O1871" i="1"/>
  <c r="P1870" i="1"/>
  <c r="L1872" i="1" l="1"/>
  <c r="M1872" i="1"/>
  <c r="N1872" i="1" s="1"/>
  <c r="E1873" i="1"/>
  <c r="T1872" i="1"/>
  <c r="H1871" i="1"/>
  <c r="B1797" i="1"/>
  <c r="U1872" i="1"/>
  <c r="G1872" i="1"/>
  <c r="C1873" i="1"/>
  <c r="D1873" i="1"/>
  <c r="F1872" i="1"/>
  <c r="A1873" i="1"/>
  <c r="P1871" i="1"/>
  <c r="O1872" i="1"/>
  <c r="Q1798" i="1"/>
  <c r="R1798" i="1" s="1"/>
  <c r="J1799" i="1"/>
  <c r="K1799" i="1" s="1"/>
  <c r="I1800" i="1"/>
  <c r="E1874" i="1" l="1"/>
  <c r="L1873" i="1"/>
  <c r="U1873" i="1" s="1"/>
  <c r="M1873" i="1"/>
  <c r="T1873" i="1"/>
  <c r="H1872" i="1"/>
  <c r="B1798" i="1"/>
  <c r="I1801" i="1"/>
  <c r="J1800" i="1"/>
  <c r="K1800" i="1" s="1"/>
  <c r="Q1799" i="1"/>
  <c r="R1799" i="1" s="1"/>
  <c r="G1873" i="1"/>
  <c r="N1873" i="1"/>
  <c r="D1874" i="1"/>
  <c r="F1873" i="1"/>
  <c r="C1874" i="1"/>
  <c r="A1874" i="1"/>
  <c r="O1873" i="1"/>
  <c r="P1872" i="1"/>
  <c r="L1874" i="1" l="1"/>
  <c r="M1874" i="1"/>
  <c r="T1874" i="1"/>
  <c r="T1875" i="1" s="1"/>
  <c r="E1875" i="1"/>
  <c r="E1876" i="1" s="1"/>
  <c r="H1873" i="1"/>
  <c r="B1799" i="1"/>
  <c r="Q1800" i="1"/>
  <c r="R1800" i="1" s="1"/>
  <c r="C1875" i="1"/>
  <c r="F1874" i="1"/>
  <c r="A1875" i="1"/>
  <c r="U1874" i="1"/>
  <c r="D1875" i="1"/>
  <c r="G1874" i="1"/>
  <c r="N1874" i="1"/>
  <c r="P1873" i="1"/>
  <c r="O1874" i="1"/>
  <c r="J1801" i="1"/>
  <c r="K1801" i="1" s="1"/>
  <c r="I1802" i="1"/>
  <c r="L1875" i="1" l="1"/>
  <c r="M1875" i="1"/>
  <c r="N1875" i="1" s="1"/>
  <c r="H1874" i="1"/>
  <c r="B1800" i="1"/>
  <c r="P1874" i="1"/>
  <c r="O1875" i="1"/>
  <c r="C1876" i="1"/>
  <c r="D1876" i="1"/>
  <c r="F1875" i="1"/>
  <c r="A1876" i="1"/>
  <c r="T1876" i="1" s="1"/>
  <c r="U1875" i="1"/>
  <c r="G1875" i="1"/>
  <c r="I1803" i="1"/>
  <c r="J1802" i="1"/>
  <c r="K1802" i="1" s="1"/>
  <c r="Q1801" i="1"/>
  <c r="R1801" i="1" s="1"/>
  <c r="L1876" i="1" l="1"/>
  <c r="M1876" i="1"/>
  <c r="E1877" i="1"/>
  <c r="H1875" i="1"/>
  <c r="B1801" i="1"/>
  <c r="J1803" i="1"/>
  <c r="K1803" i="1" s="1"/>
  <c r="I1804" i="1"/>
  <c r="A1877" i="1"/>
  <c r="U1876" i="1"/>
  <c r="G1876" i="1"/>
  <c r="N1876" i="1"/>
  <c r="C1877" i="1"/>
  <c r="D1877" i="1"/>
  <c r="F1876" i="1"/>
  <c r="O1876" i="1"/>
  <c r="P1875" i="1"/>
  <c r="Q1802" i="1"/>
  <c r="R1802" i="1" s="1"/>
  <c r="E1878" i="1" l="1"/>
  <c r="L1877" i="1"/>
  <c r="M1877" i="1"/>
  <c r="N1877" i="1" s="1"/>
  <c r="T1877" i="1"/>
  <c r="H1876" i="1"/>
  <c r="O1877" i="1"/>
  <c r="P1876" i="1"/>
  <c r="U1877" i="1"/>
  <c r="G1877" i="1"/>
  <c r="D1878" i="1"/>
  <c r="F1877" i="1"/>
  <c r="C1878" i="1"/>
  <c r="A1878" i="1"/>
  <c r="J1804" i="1"/>
  <c r="K1804" i="1" s="1"/>
  <c r="Q1804" i="1" s="1"/>
  <c r="I1805" i="1"/>
  <c r="J1805" i="1" s="1"/>
  <c r="B1802" i="1"/>
  <c r="Q1803" i="1"/>
  <c r="R1803" i="1" s="1"/>
  <c r="L1878" i="1" l="1"/>
  <c r="M1878" i="1"/>
  <c r="T1878" i="1"/>
  <c r="T1879" i="1" s="1"/>
  <c r="E1879" i="1"/>
  <c r="E1880" i="1" s="1"/>
  <c r="H1877" i="1"/>
  <c r="D1879" i="1"/>
  <c r="F1878" i="1"/>
  <c r="C1879" i="1"/>
  <c r="A1879" i="1"/>
  <c r="U1878" i="1"/>
  <c r="G1878" i="1"/>
  <c r="N1878" i="1"/>
  <c r="B1804" i="1"/>
  <c r="R1804" i="1"/>
  <c r="B1803" i="1"/>
  <c r="K1805" i="1"/>
  <c r="I1806" i="1"/>
  <c r="P1877" i="1"/>
  <c r="O1878" i="1"/>
  <c r="L1879" i="1" l="1"/>
  <c r="M1879" i="1"/>
  <c r="N1879" i="1" s="1"/>
  <c r="H1878" i="1"/>
  <c r="P1878" i="1"/>
  <c r="O1879" i="1"/>
  <c r="G1879" i="1"/>
  <c r="D1880" i="1"/>
  <c r="C1880" i="1"/>
  <c r="F1879" i="1"/>
  <c r="A1880" i="1"/>
  <c r="U1879" i="1"/>
  <c r="J1806" i="1"/>
  <c r="K1806" i="1" s="1"/>
  <c r="I1807" i="1"/>
  <c r="N1805" i="1"/>
  <c r="Q1805" i="1"/>
  <c r="B1805" i="1" s="1"/>
  <c r="L1880" i="1" l="1"/>
  <c r="M1880" i="1"/>
  <c r="T1880" i="1"/>
  <c r="E1881" i="1"/>
  <c r="H1879" i="1"/>
  <c r="R1805" i="1"/>
  <c r="J1807" i="1"/>
  <c r="K1807" i="1" s="1"/>
  <c r="I1808" i="1"/>
  <c r="Q1806" i="1"/>
  <c r="R1806" i="1" s="1"/>
  <c r="U1805" i="1"/>
  <c r="P1879" i="1"/>
  <c r="O1880" i="1"/>
  <c r="U1880" i="1"/>
  <c r="N1880" i="1"/>
  <c r="A1881" i="1"/>
  <c r="D1881" i="1"/>
  <c r="G1880" i="1"/>
  <c r="C1881" i="1"/>
  <c r="F1880" i="1"/>
  <c r="E1882" i="1" l="1"/>
  <c r="L1881" i="1"/>
  <c r="M1881" i="1"/>
  <c r="T1881" i="1"/>
  <c r="H1880" i="1"/>
  <c r="O1881" i="1"/>
  <c r="P1880" i="1"/>
  <c r="B1806" i="1"/>
  <c r="G1881" i="1"/>
  <c r="C1882" i="1"/>
  <c r="N1881" i="1"/>
  <c r="F1881" i="1"/>
  <c r="A1882" i="1"/>
  <c r="U1881" i="1"/>
  <c r="D1882" i="1"/>
  <c r="J1808" i="1"/>
  <c r="K1808" i="1" s="1"/>
  <c r="I1809" i="1"/>
  <c r="Q1807" i="1"/>
  <c r="R1807" i="1" s="1"/>
  <c r="L1882" i="1" l="1"/>
  <c r="M1882" i="1"/>
  <c r="T1882" i="1"/>
  <c r="E1883" i="1"/>
  <c r="H1881" i="1"/>
  <c r="Q1808" i="1"/>
  <c r="R1808" i="1" s="1"/>
  <c r="B1807" i="1"/>
  <c r="I1810" i="1"/>
  <c r="J1809" i="1"/>
  <c r="K1809" i="1" s="1"/>
  <c r="D1883" i="1"/>
  <c r="N1882" i="1"/>
  <c r="G1882" i="1"/>
  <c r="C1883" i="1"/>
  <c r="A1883" i="1"/>
  <c r="F1882" i="1"/>
  <c r="U1882" i="1"/>
  <c r="O1882" i="1"/>
  <c r="P1881" i="1"/>
  <c r="L1883" i="1" l="1"/>
  <c r="M1883" i="1"/>
  <c r="T1883" i="1"/>
  <c r="E1884" i="1"/>
  <c r="H1882" i="1"/>
  <c r="C1884" i="1"/>
  <c r="F1883" i="1"/>
  <c r="A1884" i="1"/>
  <c r="U1883" i="1"/>
  <c r="G1883" i="1"/>
  <c r="D1884" i="1"/>
  <c r="N1883" i="1"/>
  <c r="O1883" i="1"/>
  <c r="P1882" i="1"/>
  <c r="B1808" i="1"/>
  <c r="Q1809" i="1"/>
  <c r="R1809" i="1" s="1"/>
  <c r="J1810" i="1"/>
  <c r="K1810" i="1" s="1"/>
  <c r="I1811" i="1"/>
  <c r="L1884" i="1" l="1"/>
  <c r="M1884" i="1"/>
  <c r="E1885" i="1"/>
  <c r="T1884" i="1"/>
  <c r="H1883" i="1"/>
  <c r="A1885" i="1"/>
  <c r="D1885" i="1"/>
  <c r="N1884" i="1"/>
  <c r="C1885" i="1"/>
  <c r="F1884" i="1"/>
  <c r="G1884" i="1"/>
  <c r="U1884" i="1"/>
  <c r="Q1810" i="1"/>
  <c r="R1810" i="1" s="1"/>
  <c r="O1884" i="1"/>
  <c r="P1883" i="1"/>
  <c r="I1812" i="1"/>
  <c r="J1811" i="1"/>
  <c r="K1811" i="1" s="1"/>
  <c r="B1809" i="1"/>
  <c r="M1885" i="1" l="1"/>
  <c r="L1885" i="1"/>
  <c r="U1885" i="1" s="1"/>
  <c r="T1885" i="1"/>
  <c r="E1886" i="1"/>
  <c r="H1884" i="1"/>
  <c r="B1810" i="1"/>
  <c r="N1885" i="1"/>
  <c r="A1886" i="1"/>
  <c r="D1886" i="1"/>
  <c r="G1885" i="1"/>
  <c r="C1886" i="1"/>
  <c r="F1885" i="1"/>
  <c r="Q1811" i="1"/>
  <c r="R1811" i="1" s="1"/>
  <c r="O1885" i="1"/>
  <c r="P1884" i="1"/>
  <c r="J1812" i="1"/>
  <c r="K1812" i="1" s="1"/>
  <c r="I1813" i="1"/>
  <c r="L1886" i="1" l="1"/>
  <c r="M1886" i="1"/>
  <c r="E1887" i="1"/>
  <c r="T1886" i="1"/>
  <c r="H1885" i="1"/>
  <c r="G1886" i="1"/>
  <c r="C1887" i="1"/>
  <c r="F1886" i="1"/>
  <c r="U1886" i="1"/>
  <c r="N1886" i="1"/>
  <c r="D1887" i="1"/>
  <c r="A1887" i="1"/>
  <c r="I1814" i="1"/>
  <c r="J1813" i="1"/>
  <c r="K1813" i="1" s="1"/>
  <c r="Q1812" i="1"/>
  <c r="R1812" i="1" s="1"/>
  <c r="B1811" i="1"/>
  <c r="P1885" i="1"/>
  <c r="O1886" i="1"/>
  <c r="M1887" i="1" l="1"/>
  <c r="L1887" i="1"/>
  <c r="U1887" i="1" s="1"/>
  <c r="T1887" i="1"/>
  <c r="E1888" i="1"/>
  <c r="H1886" i="1"/>
  <c r="Q1813" i="1"/>
  <c r="R1813" i="1" s="1"/>
  <c r="J1814" i="1"/>
  <c r="K1814" i="1" s="1"/>
  <c r="I1815" i="1"/>
  <c r="O1887" i="1"/>
  <c r="P1886" i="1"/>
  <c r="B1812" i="1"/>
  <c r="F1887" i="1"/>
  <c r="D1888" i="1"/>
  <c r="A1888" i="1"/>
  <c r="G1887" i="1"/>
  <c r="N1887" i="1"/>
  <c r="C1888" i="1"/>
  <c r="L1888" i="1" l="1"/>
  <c r="M1888" i="1"/>
  <c r="E1889" i="1"/>
  <c r="T1888" i="1"/>
  <c r="H1887" i="1"/>
  <c r="B1813" i="1"/>
  <c r="F1888" i="1"/>
  <c r="N1888" i="1"/>
  <c r="D1889" i="1"/>
  <c r="G1888" i="1"/>
  <c r="C1889" i="1"/>
  <c r="A1889" i="1"/>
  <c r="U1888" i="1"/>
  <c r="P1887" i="1"/>
  <c r="O1888" i="1"/>
  <c r="I1816" i="1"/>
  <c r="J1815" i="1"/>
  <c r="K1815" i="1" s="1"/>
  <c r="Q1814" i="1"/>
  <c r="R1814" i="1" s="1"/>
  <c r="T1889" i="1" l="1"/>
  <c r="L1889" i="1"/>
  <c r="U1889" i="1" s="1"/>
  <c r="M1889" i="1"/>
  <c r="N1889" i="1" s="1"/>
  <c r="E1890" i="1"/>
  <c r="H1888" i="1"/>
  <c r="B1814" i="1"/>
  <c r="A1890" i="1"/>
  <c r="C1890" i="1"/>
  <c r="D1890" i="1"/>
  <c r="G1889" i="1"/>
  <c r="F1889" i="1"/>
  <c r="Q1815" i="1"/>
  <c r="R1815" i="1" s="1"/>
  <c r="J1816" i="1"/>
  <c r="K1816" i="1" s="1"/>
  <c r="I1817" i="1"/>
  <c r="O1889" i="1"/>
  <c r="P1888" i="1"/>
  <c r="E1891" i="1" l="1"/>
  <c r="L1890" i="1"/>
  <c r="M1890" i="1"/>
  <c r="N1890" i="1" s="1"/>
  <c r="T1890" i="1"/>
  <c r="H1889" i="1"/>
  <c r="J1817" i="1"/>
  <c r="K1817" i="1" s="1"/>
  <c r="I1818" i="1"/>
  <c r="P1889" i="1"/>
  <c r="O1890" i="1"/>
  <c r="Q1816" i="1"/>
  <c r="R1816" i="1" s="1"/>
  <c r="B1815" i="1"/>
  <c r="C1891" i="1"/>
  <c r="A1891" i="1"/>
  <c r="D1891" i="1"/>
  <c r="U1890" i="1"/>
  <c r="G1890" i="1"/>
  <c r="F1890" i="1"/>
  <c r="L1891" i="1" l="1"/>
  <c r="M1891" i="1"/>
  <c r="T1891" i="1"/>
  <c r="E1892" i="1"/>
  <c r="H1890" i="1"/>
  <c r="B1816" i="1"/>
  <c r="P1890" i="1"/>
  <c r="O1891" i="1"/>
  <c r="G1891" i="1"/>
  <c r="N1891" i="1"/>
  <c r="D1892" i="1"/>
  <c r="F1891" i="1"/>
  <c r="C1892" i="1"/>
  <c r="A1892" i="1"/>
  <c r="U1891" i="1"/>
  <c r="J1818" i="1"/>
  <c r="K1818" i="1" s="1"/>
  <c r="I1819" i="1"/>
  <c r="Q1817" i="1"/>
  <c r="R1817" i="1" s="1"/>
  <c r="T1892" i="1" l="1"/>
  <c r="L1892" i="1"/>
  <c r="M1892" i="1"/>
  <c r="E1893" i="1"/>
  <c r="E1894" i="1" s="1"/>
  <c r="H1891" i="1"/>
  <c r="O1892" i="1"/>
  <c r="P1891" i="1"/>
  <c r="C1893" i="1"/>
  <c r="A1893" i="1"/>
  <c r="D1893" i="1"/>
  <c r="U1892" i="1"/>
  <c r="G1892" i="1"/>
  <c r="F1892" i="1"/>
  <c r="N1892" i="1"/>
  <c r="B1817" i="1"/>
  <c r="J1819" i="1"/>
  <c r="K1819" i="1" s="1"/>
  <c r="I1820" i="1"/>
  <c r="Q1818" i="1"/>
  <c r="R1818" i="1" s="1"/>
  <c r="L1893" i="1" l="1"/>
  <c r="M1893" i="1"/>
  <c r="T1893" i="1"/>
  <c r="T1894" i="1" s="1"/>
  <c r="H1892" i="1"/>
  <c r="Q1819" i="1"/>
  <c r="R1819" i="1" s="1"/>
  <c r="G1893" i="1"/>
  <c r="N1893" i="1"/>
  <c r="F1893" i="1"/>
  <c r="A1894" i="1"/>
  <c r="C1894" i="1"/>
  <c r="U1893" i="1"/>
  <c r="D1894" i="1"/>
  <c r="B1818" i="1"/>
  <c r="O1893" i="1"/>
  <c r="P1892" i="1"/>
  <c r="J1820" i="1"/>
  <c r="K1820" i="1" s="1"/>
  <c r="I1821" i="1"/>
  <c r="L1894" i="1" l="1"/>
  <c r="M1894" i="1"/>
  <c r="E1895" i="1"/>
  <c r="H1893" i="1"/>
  <c r="N1894" i="1"/>
  <c r="F1894" i="1"/>
  <c r="A1895" i="1"/>
  <c r="C1895" i="1"/>
  <c r="D1895" i="1"/>
  <c r="G1894" i="1"/>
  <c r="U1894" i="1"/>
  <c r="P1893" i="1"/>
  <c r="O1894" i="1"/>
  <c r="Q1820" i="1"/>
  <c r="R1820" i="1" s="1"/>
  <c r="B1819" i="1"/>
  <c r="I1822" i="1"/>
  <c r="J1821" i="1"/>
  <c r="K1821" i="1" s="1"/>
  <c r="L1895" i="1" l="1"/>
  <c r="M1895" i="1"/>
  <c r="E1896" i="1"/>
  <c r="T1895" i="1"/>
  <c r="H1894" i="1"/>
  <c r="Q1821" i="1"/>
  <c r="R1821" i="1" s="1"/>
  <c r="I1823" i="1"/>
  <c r="J1822" i="1"/>
  <c r="K1822" i="1" s="1"/>
  <c r="Q1822" i="1" s="1"/>
  <c r="P1894" i="1"/>
  <c r="O1895" i="1"/>
  <c r="U1895" i="1"/>
  <c r="G1895" i="1"/>
  <c r="N1895" i="1"/>
  <c r="F1895" i="1"/>
  <c r="C1896" i="1"/>
  <c r="A1896" i="1"/>
  <c r="D1896" i="1"/>
  <c r="B1820" i="1"/>
  <c r="L1896" i="1" l="1"/>
  <c r="M1896" i="1"/>
  <c r="T1896" i="1"/>
  <c r="E1897" i="1"/>
  <c r="H1895" i="1"/>
  <c r="P1895" i="1"/>
  <c r="O1896" i="1"/>
  <c r="N1896" i="1"/>
  <c r="D1897" i="1"/>
  <c r="C1897" i="1"/>
  <c r="F1896" i="1"/>
  <c r="A1897" i="1"/>
  <c r="U1896" i="1"/>
  <c r="G1896" i="1"/>
  <c r="B1822" i="1"/>
  <c r="R1822" i="1"/>
  <c r="J1823" i="1"/>
  <c r="K1823" i="1" s="1"/>
  <c r="I1824" i="1"/>
  <c r="B1821" i="1"/>
  <c r="L1897" i="1" l="1"/>
  <c r="M1897" i="1"/>
  <c r="E1898" i="1"/>
  <c r="T1897" i="1"/>
  <c r="H1896" i="1"/>
  <c r="Q1823" i="1"/>
  <c r="R1823" i="1" s="1"/>
  <c r="P1896" i="1"/>
  <c r="O1897" i="1"/>
  <c r="I1825" i="1"/>
  <c r="J1824" i="1"/>
  <c r="K1824" i="1" s="1"/>
  <c r="G1897" i="1"/>
  <c r="F1897" i="1"/>
  <c r="A1898" i="1"/>
  <c r="C1898" i="1"/>
  <c r="T1898" i="1" l="1"/>
  <c r="L1898" i="1"/>
  <c r="U1898" i="1" s="1"/>
  <c r="M1898" i="1"/>
  <c r="E1899" i="1"/>
  <c r="E1900" i="1" s="1"/>
  <c r="H1897" i="1"/>
  <c r="O1898" i="1"/>
  <c r="P1897" i="1"/>
  <c r="C1899" i="1"/>
  <c r="A1899" i="1"/>
  <c r="G1898" i="1"/>
  <c r="N1898" i="1"/>
  <c r="F1898" i="1"/>
  <c r="Q1824" i="1"/>
  <c r="R1824" i="1" s="1"/>
  <c r="B1823" i="1"/>
  <c r="D1898" i="1"/>
  <c r="D1899" i="1" s="1"/>
  <c r="J1825" i="1"/>
  <c r="K1825" i="1" s="1"/>
  <c r="I1826" i="1"/>
  <c r="L1899" i="1" l="1"/>
  <c r="M1899" i="1"/>
  <c r="T1899" i="1"/>
  <c r="H1898" i="1"/>
  <c r="B1824" i="1"/>
  <c r="C1900" i="1"/>
  <c r="A1900" i="1"/>
  <c r="D1900" i="1"/>
  <c r="U1899" i="1"/>
  <c r="G1899" i="1"/>
  <c r="N1899" i="1"/>
  <c r="F1899" i="1"/>
  <c r="P1898" i="1"/>
  <c r="O1899" i="1"/>
  <c r="J1826" i="1"/>
  <c r="K1826" i="1" s="1"/>
  <c r="I1827" i="1"/>
  <c r="Q1825" i="1"/>
  <c r="R1825" i="1" s="1"/>
  <c r="L1900" i="1" l="1"/>
  <c r="M1900" i="1"/>
  <c r="T1900" i="1"/>
  <c r="E1901" i="1"/>
  <c r="H1899" i="1"/>
  <c r="B1825" i="1"/>
  <c r="Q1826" i="1"/>
  <c r="R1826" i="1" s="1"/>
  <c r="D1901" i="1"/>
  <c r="U1900" i="1"/>
  <c r="N1900" i="1"/>
  <c r="G1900" i="1"/>
  <c r="F1900" i="1"/>
  <c r="A1901" i="1"/>
  <c r="C1901" i="1"/>
  <c r="O1900" i="1"/>
  <c r="P1899" i="1"/>
  <c r="J1827" i="1"/>
  <c r="K1827" i="1" s="1"/>
  <c r="I1828" i="1"/>
  <c r="L1901" i="1" l="1"/>
  <c r="M1901" i="1"/>
  <c r="E1902" i="1"/>
  <c r="E1903" i="1" s="1"/>
  <c r="T1901" i="1"/>
  <c r="T1902" i="1" s="1"/>
  <c r="H1900" i="1"/>
  <c r="I1829" i="1"/>
  <c r="J1828" i="1"/>
  <c r="K1828" i="1" s="1"/>
  <c r="B1826" i="1"/>
  <c r="Q1827" i="1"/>
  <c r="R1827" i="1" s="1"/>
  <c r="A1902" i="1"/>
  <c r="C1902" i="1"/>
  <c r="U1901" i="1"/>
  <c r="D1902" i="1"/>
  <c r="G1901" i="1"/>
  <c r="N1901" i="1"/>
  <c r="F1901" i="1"/>
  <c r="O1901" i="1"/>
  <c r="P1900" i="1"/>
  <c r="L1902" i="1" l="1"/>
  <c r="M1902" i="1"/>
  <c r="T1903" i="1"/>
  <c r="H1901" i="1"/>
  <c r="N1902" i="1"/>
  <c r="C1903" i="1"/>
  <c r="D1903" i="1"/>
  <c r="F1902" i="1"/>
  <c r="A1903" i="1"/>
  <c r="U1902" i="1"/>
  <c r="G1902" i="1"/>
  <c r="B1827" i="1"/>
  <c r="Q1828" i="1"/>
  <c r="R1828" i="1" s="1"/>
  <c r="J1829" i="1"/>
  <c r="K1829" i="1" s="1"/>
  <c r="I1830" i="1"/>
  <c r="O1902" i="1"/>
  <c r="P1901" i="1"/>
  <c r="L1903" i="1" l="1"/>
  <c r="U1903" i="1" s="1"/>
  <c r="M1903" i="1"/>
  <c r="E1904" i="1"/>
  <c r="H1902" i="1"/>
  <c r="B1828" i="1"/>
  <c r="N1903" i="1"/>
  <c r="A1904" i="1"/>
  <c r="F1903" i="1"/>
  <c r="C1904" i="1"/>
  <c r="D1904" i="1"/>
  <c r="G1903" i="1"/>
  <c r="P1902" i="1"/>
  <c r="O1903" i="1"/>
  <c r="J1830" i="1"/>
  <c r="K1830" i="1" s="1"/>
  <c r="I1831" i="1"/>
  <c r="Q1829" i="1"/>
  <c r="R1829" i="1" s="1"/>
  <c r="L1904" i="1" l="1"/>
  <c r="M1904" i="1"/>
  <c r="E1905" i="1"/>
  <c r="T1904" i="1"/>
  <c r="H1903" i="1"/>
  <c r="O1904" i="1"/>
  <c r="P1903" i="1"/>
  <c r="B1829" i="1"/>
  <c r="F1904" i="1"/>
  <c r="C1905" i="1"/>
  <c r="D1905" i="1"/>
  <c r="N1904" i="1"/>
  <c r="A1905" i="1"/>
  <c r="U1904" i="1"/>
  <c r="G1904" i="1"/>
  <c r="J1831" i="1"/>
  <c r="K1831" i="1" s="1"/>
  <c r="I1832" i="1"/>
  <c r="Q1830" i="1"/>
  <c r="R1830" i="1" s="1"/>
  <c r="T1905" i="1" l="1"/>
  <c r="E1906" i="1"/>
  <c r="L1905" i="1"/>
  <c r="M1905" i="1"/>
  <c r="N1905" i="1" s="1"/>
  <c r="H1904" i="1"/>
  <c r="B1830" i="1"/>
  <c r="Q1831" i="1"/>
  <c r="R1831" i="1" s="1"/>
  <c r="U1905" i="1"/>
  <c r="G1905" i="1"/>
  <c r="F1905" i="1"/>
  <c r="C1906" i="1"/>
  <c r="D1906" i="1"/>
  <c r="A1906" i="1"/>
  <c r="O1905" i="1"/>
  <c r="P1904" i="1"/>
  <c r="I1833" i="1"/>
  <c r="J1832" i="1"/>
  <c r="K1832" i="1" s="1"/>
  <c r="L1906" i="1" l="1"/>
  <c r="M1906" i="1"/>
  <c r="N1906" i="1" s="1"/>
  <c r="E1907" i="1"/>
  <c r="T1906" i="1"/>
  <c r="H1905" i="1"/>
  <c r="A1907" i="1"/>
  <c r="U1906" i="1"/>
  <c r="G1906" i="1"/>
  <c r="C1907" i="1"/>
  <c r="D1907" i="1"/>
  <c r="F1906" i="1"/>
  <c r="Q1832" i="1"/>
  <c r="R1832" i="1" s="1"/>
  <c r="J1833" i="1"/>
  <c r="K1833" i="1" s="1"/>
  <c r="I1834" i="1"/>
  <c r="O1906" i="1"/>
  <c r="P1905" i="1"/>
  <c r="B1831" i="1"/>
  <c r="L1907" i="1" l="1"/>
  <c r="M1907" i="1"/>
  <c r="T1907" i="1"/>
  <c r="E1908" i="1"/>
  <c r="H1906" i="1"/>
  <c r="J1834" i="1"/>
  <c r="K1834" i="1" s="1"/>
  <c r="I1835" i="1"/>
  <c r="Q1833" i="1"/>
  <c r="R1833" i="1" s="1"/>
  <c r="B1832" i="1"/>
  <c r="C1908" i="1"/>
  <c r="G1907" i="1"/>
  <c r="F1907" i="1"/>
  <c r="N1907" i="1"/>
  <c r="D1908" i="1"/>
  <c r="A1908" i="1"/>
  <c r="U1907" i="1"/>
  <c r="O1907" i="1"/>
  <c r="P1906" i="1"/>
  <c r="L1908" i="1" l="1"/>
  <c r="M1908" i="1"/>
  <c r="E1909" i="1"/>
  <c r="E1910" i="1" s="1"/>
  <c r="T1908" i="1"/>
  <c r="T1909" i="1" s="1"/>
  <c r="H1907" i="1"/>
  <c r="U1908" i="1"/>
  <c r="N1908" i="1"/>
  <c r="G1908" i="1"/>
  <c r="F1908" i="1"/>
  <c r="A1909" i="1"/>
  <c r="C1909" i="1"/>
  <c r="D1909" i="1"/>
  <c r="B1833" i="1"/>
  <c r="J1835" i="1"/>
  <c r="K1835" i="1" s="1"/>
  <c r="I1836" i="1"/>
  <c r="J1836" i="1" s="1"/>
  <c r="Q1834" i="1"/>
  <c r="R1834" i="1" s="1"/>
  <c r="O1908" i="1"/>
  <c r="P1907" i="1"/>
  <c r="L1909" i="1" l="1"/>
  <c r="U1909" i="1" s="1"/>
  <c r="M1909" i="1"/>
  <c r="N1909" i="1" s="1"/>
  <c r="H1908" i="1"/>
  <c r="B1834" i="1"/>
  <c r="I1837" i="1"/>
  <c r="K1836" i="1"/>
  <c r="A1910" i="1"/>
  <c r="E1911" i="1" s="1"/>
  <c r="C1910" i="1"/>
  <c r="G1909" i="1"/>
  <c r="F1909" i="1"/>
  <c r="D1910" i="1"/>
  <c r="Q1835" i="1"/>
  <c r="R1835" i="1" s="1"/>
  <c r="O1909" i="1"/>
  <c r="P1908" i="1"/>
  <c r="L1910" i="1" l="1"/>
  <c r="M1910" i="1"/>
  <c r="T1910" i="1"/>
  <c r="H1909" i="1"/>
  <c r="B1835" i="1"/>
  <c r="U1910" i="1"/>
  <c r="G1910" i="1"/>
  <c r="F1910" i="1"/>
  <c r="C1911" i="1"/>
  <c r="D1911" i="1"/>
  <c r="N1910" i="1"/>
  <c r="A1911" i="1"/>
  <c r="N1836" i="1"/>
  <c r="Q1836" i="1"/>
  <c r="B1836" i="1" s="1"/>
  <c r="O1910" i="1"/>
  <c r="P1909" i="1"/>
  <c r="J1837" i="1"/>
  <c r="K1837" i="1" s="1"/>
  <c r="I1838" i="1"/>
  <c r="M1911" i="1" l="1"/>
  <c r="L1911" i="1"/>
  <c r="U1911" i="1" s="1"/>
  <c r="T1911" i="1"/>
  <c r="E1912" i="1"/>
  <c r="H1910" i="1"/>
  <c r="J1838" i="1"/>
  <c r="K1838" i="1" s="1"/>
  <c r="I1839" i="1"/>
  <c r="Q1837" i="1"/>
  <c r="R1837" i="1" s="1"/>
  <c r="G1911" i="1"/>
  <c r="F1911" i="1"/>
  <c r="C1912" i="1"/>
  <c r="N1911" i="1"/>
  <c r="D1912" i="1"/>
  <c r="A1912" i="1"/>
  <c r="R1836" i="1"/>
  <c r="O1911" i="1"/>
  <c r="P1910" i="1"/>
  <c r="U1836" i="1"/>
  <c r="L1912" i="1" l="1"/>
  <c r="M1912" i="1"/>
  <c r="E1913" i="1"/>
  <c r="T1912" i="1"/>
  <c r="H1911" i="1"/>
  <c r="B1837" i="1"/>
  <c r="I1840" i="1"/>
  <c r="J1839" i="1"/>
  <c r="K1839" i="1" s="1"/>
  <c r="Q1838" i="1"/>
  <c r="R1838" i="1" s="1"/>
  <c r="D1913" i="1"/>
  <c r="F1912" i="1"/>
  <c r="A1913" i="1"/>
  <c r="C1913" i="1"/>
  <c r="U1912" i="1"/>
  <c r="G1912" i="1"/>
  <c r="N1912" i="1"/>
  <c r="O1912" i="1"/>
  <c r="P1911" i="1"/>
  <c r="T1913" i="1" l="1"/>
  <c r="L1913" i="1"/>
  <c r="M1913" i="1"/>
  <c r="N1913" i="1" s="1"/>
  <c r="E1914" i="1"/>
  <c r="H1912" i="1"/>
  <c r="B1838" i="1"/>
  <c r="Q1839" i="1"/>
  <c r="R1839" i="1" s="1"/>
  <c r="G1913" i="1"/>
  <c r="D1914" i="1"/>
  <c r="F1913" i="1"/>
  <c r="C1914" i="1"/>
  <c r="A1914" i="1"/>
  <c r="U1913" i="1"/>
  <c r="I1841" i="1"/>
  <c r="J1840" i="1"/>
  <c r="K1840" i="1" s="1"/>
  <c r="P1912" i="1"/>
  <c r="O1913" i="1"/>
  <c r="L1914" i="1" l="1"/>
  <c r="M1914" i="1"/>
  <c r="E1915" i="1"/>
  <c r="T1914" i="1"/>
  <c r="H1913" i="1"/>
  <c r="B1839" i="1"/>
  <c r="Q1840" i="1"/>
  <c r="R1840" i="1" s="1"/>
  <c r="J1841" i="1"/>
  <c r="K1841" i="1" s="1"/>
  <c r="I1842" i="1"/>
  <c r="U1914" i="1"/>
  <c r="N1914" i="1"/>
  <c r="G1914" i="1"/>
  <c r="F1914" i="1"/>
  <c r="C1915" i="1"/>
  <c r="D1915" i="1"/>
  <c r="A1915" i="1"/>
  <c r="O1914" i="1"/>
  <c r="P1913" i="1"/>
  <c r="E1916" i="1" l="1"/>
  <c r="L1915" i="1"/>
  <c r="M1915" i="1"/>
  <c r="N1915" i="1" s="1"/>
  <c r="T1915" i="1"/>
  <c r="H1914" i="1"/>
  <c r="I1843" i="1"/>
  <c r="J1842" i="1"/>
  <c r="K1842" i="1" s="1"/>
  <c r="Q1841" i="1"/>
  <c r="R1841" i="1" s="1"/>
  <c r="G1915" i="1"/>
  <c r="D1916" i="1"/>
  <c r="F1915" i="1"/>
  <c r="A1916" i="1"/>
  <c r="C1916" i="1"/>
  <c r="U1915" i="1"/>
  <c r="B1840" i="1"/>
  <c r="O1915" i="1"/>
  <c r="P1914" i="1"/>
  <c r="L1916" i="1" l="1"/>
  <c r="M1916" i="1"/>
  <c r="N1916" i="1" s="1"/>
  <c r="T1916" i="1"/>
  <c r="E1917" i="1"/>
  <c r="H1915" i="1"/>
  <c r="B1841" i="1"/>
  <c r="U1916" i="1"/>
  <c r="G1916" i="1"/>
  <c r="D1917" i="1"/>
  <c r="F1916" i="1"/>
  <c r="C1917" i="1"/>
  <c r="A1917" i="1"/>
  <c r="Q1842" i="1"/>
  <c r="R1842" i="1" s="1"/>
  <c r="J1843" i="1"/>
  <c r="K1843" i="1" s="1"/>
  <c r="I1844" i="1"/>
  <c r="P1915" i="1"/>
  <c r="O1916" i="1"/>
  <c r="L1917" i="1" l="1"/>
  <c r="M1917" i="1"/>
  <c r="E1918" i="1"/>
  <c r="T1917" i="1"/>
  <c r="H1916" i="1"/>
  <c r="A1918" i="1"/>
  <c r="N1917" i="1"/>
  <c r="U1917" i="1"/>
  <c r="C1918" i="1"/>
  <c r="G1917" i="1"/>
  <c r="F1917" i="1"/>
  <c r="D1918" i="1"/>
  <c r="B1842" i="1"/>
  <c r="I1845" i="1"/>
  <c r="J1844" i="1"/>
  <c r="K1844" i="1" s="1"/>
  <c r="O1917" i="1"/>
  <c r="P1916" i="1"/>
  <c r="Q1843" i="1"/>
  <c r="R1843" i="1" s="1"/>
  <c r="L1918" i="1" l="1"/>
  <c r="M1918" i="1"/>
  <c r="T1918" i="1"/>
  <c r="T1919" i="1" s="1"/>
  <c r="E1919" i="1"/>
  <c r="E1920" i="1" s="1"/>
  <c r="H1917" i="1"/>
  <c r="B1843" i="1"/>
  <c r="I1846" i="1"/>
  <c r="J1845" i="1"/>
  <c r="K1845" i="1" s="1"/>
  <c r="D1919" i="1"/>
  <c r="F1918" i="1"/>
  <c r="A1919" i="1"/>
  <c r="C1919" i="1"/>
  <c r="U1918" i="1"/>
  <c r="G1918" i="1"/>
  <c r="N1918" i="1"/>
  <c r="Q1844" i="1"/>
  <c r="R1844" i="1" s="1"/>
  <c r="O1918" i="1"/>
  <c r="P1917" i="1"/>
  <c r="M1919" i="1" l="1"/>
  <c r="N1919" i="1" s="1"/>
  <c r="L1919" i="1"/>
  <c r="H1918" i="1"/>
  <c r="P1918" i="1"/>
  <c r="O1919" i="1"/>
  <c r="G1919" i="1"/>
  <c r="C1920" i="1"/>
  <c r="F1919" i="1"/>
  <c r="A1920" i="1"/>
  <c r="U1919" i="1"/>
  <c r="D1920" i="1"/>
  <c r="B1844" i="1"/>
  <c r="Q1845" i="1"/>
  <c r="R1845" i="1" s="1"/>
  <c r="J1846" i="1"/>
  <c r="K1846" i="1" s="1"/>
  <c r="I1847" i="1"/>
  <c r="L1920" i="1" l="1"/>
  <c r="M1920" i="1"/>
  <c r="N1920" i="1" s="1"/>
  <c r="E1921" i="1"/>
  <c r="T1920" i="1"/>
  <c r="H1919" i="1"/>
  <c r="B1845" i="1"/>
  <c r="P1919" i="1"/>
  <c r="O1920" i="1"/>
  <c r="Q1846" i="1"/>
  <c r="R1846" i="1" s="1"/>
  <c r="I1848" i="1"/>
  <c r="J1847" i="1"/>
  <c r="K1847" i="1" s="1"/>
  <c r="D1921" i="1"/>
  <c r="F1920" i="1"/>
  <c r="C1921" i="1"/>
  <c r="A1921" i="1"/>
  <c r="U1920" i="1"/>
  <c r="G1920" i="1"/>
  <c r="L1921" i="1" l="1"/>
  <c r="M1921" i="1"/>
  <c r="N1921" i="1" s="1"/>
  <c r="T1921" i="1"/>
  <c r="E1922" i="1"/>
  <c r="H1920" i="1"/>
  <c r="O1921" i="1"/>
  <c r="P1920" i="1"/>
  <c r="U1921" i="1"/>
  <c r="G1921" i="1"/>
  <c r="D1922" i="1"/>
  <c r="F1921" i="1"/>
  <c r="A1922" i="1"/>
  <c r="C1922" i="1"/>
  <c r="Q1847" i="1"/>
  <c r="R1847" i="1" s="1"/>
  <c r="J1848" i="1"/>
  <c r="K1848" i="1" s="1"/>
  <c r="I1849" i="1"/>
  <c r="B1846" i="1"/>
  <c r="L1922" i="1" l="1"/>
  <c r="M1922" i="1"/>
  <c r="E1923" i="1"/>
  <c r="T1922" i="1"/>
  <c r="H1921" i="1"/>
  <c r="B1847" i="1"/>
  <c r="D1923" i="1"/>
  <c r="A1923" i="1"/>
  <c r="U1922" i="1"/>
  <c r="N1922" i="1"/>
  <c r="G1922" i="1"/>
  <c r="F1922" i="1"/>
  <c r="C1923" i="1"/>
  <c r="O1922" i="1"/>
  <c r="P1921" i="1"/>
  <c r="Q1848" i="1"/>
  <c r="R1848" i="1" s="1"/>
  <c r="I1850" i="1"/>
  <c r="J1849" i="1"/>
  <c r="K1849" i="1" s="1"/>
  <c r="M1923" i="1" l="1"/>
  <c r="L1923" i="1"/>
  <c r="T1923" i="1"/>
  <c r="E1924" i="1"/>
  <c r="E1925" i="1" s="1"/>
  <c r="H1922" i="1"/>
  <c r="U1923" i="1"/>
  <c r="G1923" i="1"/>
  <c r="F1923" i="1"/>
  <c r="C1924" i="1"/>
  <c r="D1924" i="1"/>
  <c r="N1923" i="1"/>
  <c r="A1924" i="1"/>
  <c r="O1923" i="1"/>
  <c r="P1922" i="1"/>
  <c r="I1851" i="1"/>
  <c r="J1850" i="1"/>
  <c r="K1850" i="1" s="1"/>
  <c r="Q1849" i="1"/>
  <c r="R1849" i="1" s="1"/>
  <c r="B1848" i="1"/>
  <c r="L1924" i="1" l="1"/>
  <c r="M1924" i="1"/>
  <c r="T1924" i="1"/>
  <c r="H1923" i="1"/>
  <c r="B1849" i="1"/>
  <c r="I1852" i="1"/>
  <c r="J1851" i="1"/>
  <c r="K1851" i="1" s="1"/>
  <c r="O1924" i="1"/>
  <c r="P1923" i="1"/>
  <c r="G1924" i="1"/>
  <c r="N1924" i="1"/>
  <c r="D1925" i="1"/>
  <c r="F1924" i="1"/>
  <c r="C1925" i="1"/>
  <c r="A1925" i="1"/>
  <c r="U1924" i="1"/>
  <c r="Q1850" i="1"/>
  <c r="R1850" i="1" s="1"/>
  <c r="L1925" i="1" l="1"/>
  <c r="M1925" i="1"/>
  <c r="T1925" i="1"/>
  <c r="E1926" i="1"/>
  <c r="H1924" i="1"/>
  <c r="B1850" i="1"/>
  <c r="O1925" i="1"/>
  <c r="P1924" i="1"/>
  <c r="Q1851" i="1"/>
  <c r="R1851" i="1" s="1"/>
  <c r="N1925" i="1"/>
  <c r="G1925" i="1"/>
  <c r="C1926" i="1"/>
  <c r="F1925" i="1"/>
  <c r="D1926" i="1"/>
  <c r="A1926" i="1"/>
  <c r="U1925" i="1"/>
  <c r="I1853" i="1"/>
  <c r="J1852" i="1"/>
  <c r="K1852" i="1" s="1"/>
  <c r="T1926" i="1" l="1"/>
  <c r="L1926" i="1"/>
  <c r="M1926" i="1"/>
  <c r="E1927" i="1"/>
  <c r="E1928" i="1" s="1"/>
  <c r="H1925" i="1"/>
  <c r="D1927" i="1"/>
  <c r="F1926" i="1"/>
  <c r="C1927" i="1"/>
  <c r="A1927" i="1"/>
  <c r="U1926" i="1"/>
  <c r="G1926" i="1"/>
  <c r="N1926" i="1"/>
  <c r="B1851" i="1"/>
  <c r="Q1852" i="1"/>
  <c r="R1852" i="1" s="1"/>
  <c r="J1853" i="1"/>
  <c r="K1853" i="1" s="1"/>
  <c r="Q1853" i="1" s="1"/>
  <c r="I1854" i="1"/>
  <c r="P1925" i="1"/>
  <c r="O1926" i="1"/>
  <c r="L1927" i="1" l="1"/>
  <c r="M1927" i="1"/>
  <c r="T1927" i="1"/>
  <c r="T1928" i="1" s="1"/>
  <c r="H1926" i="1"/>
  <c r="B1853" i="1"/>
  <c r="R1853" i="1"/>
  <c r="B1852" i="1"/>
  <c r="D1928" i="1"/>
  <c r="F1927" i="1"/>
  <c r="A1928" i="1"/>
  <c r="C1928" i="1"/>
  <c r="U1927" i="1"/>
  <c r="G1927" i="1"/>
  <c r="N1927" i="1"/>
  <c r="J1854" i="1"/>
  <c r="K1854" i="1" s="1"/>
  <c r="I1855" i="1"/>
  <c r="O1927" i="1"/>
  <c r="P1926" i="1"/>
  <c r="L1928" i="1" l="1"/>
  <c r="M1928" i="1"/>
  <c r="E1929" i="1"/>
  <c r="H1927" i="1"/>
  <c r="G1928" i="1"/>
  <c r="F1928" i="1"/>
  <c r="A1929" i="1"/>
  <c r="C1929" i="1"/>
  <c r="J1855" i="1"/>
  <c r="K1855" i="1" s="1"/>
  <c r="I1856" i="1"/>
  <c r="Q1854" i="1"/>
  <c r="R1854" i="1" s="1"/>
  <c r="P1927" i="1"/>
  <c r="O1928" i="1"/>
  <c r="T1929" i="1" l="1"/>
  <c r="M1929" i="1"/>
  <c r="L1929" i="1"/>
  <c r="U1929" i="1" s="1"/>
  <c r="E1930" i="1"/>
  <c r="H1928" i="1"/>
  <c r="P1928" i="1"/>
  <c r="O1929" i="1"/>
  <c r="B1854" i="1"/>
  <c r="C1930" i="1"/>
  <c r="F1929" i="1"/>
  <c r="G1929" i="1"/>
  <c r="N1929" i="1"/>
  <c r="A1930" i="1"/>
  <c r="J1856" i="1"/>
  <c r="K1856" i="1" s="1"/>
  <c r="I1857" i="1"/>
  <c r="Q1855" i="1"/>
  <c r="R1855" i="1" s="1"/>
  <c r="D1929" i="1"/>
  <c r="D1930" i="1" s="1"/>
  <c r="L1930" i="1" l="1"/>
  <c r="M1930" i="1"/>
  <c r="N1930" i="1" s="1"/>
  <c r="E1931" i="1"/>
  <c r="T1930" i="1"/>
  <c r="H1929" i="1"/>
  <c r="Q1856" i="1"/>
  <c r="R1856" i="1" s="1"/>
  <c r="A1931" i="1"/>
  <c r="U1930" i="1"/>
  <c r="G1930" i="1"/>
  <c r="D1931" i="1"/>
  <c r="F1930" i="1"/>
  <c r="H1930" i="1" s="1"/>
  <c r="C1931" i="1"/>
  <c r="B1855" i="1"/>
  <c r="P1929" i="1"/>
  <c r="O1930" i="1"/>
  <c r="J1857" i="1"/>
  <c r="K1857" i="1" s="1"/>
  <c r="I1858" i="1"/>
  <c r="L1931" i="1" l="1"/>
  <c r="M1931" i="1"/>
  <c r="T1931" i="1"/>
  <c r="E1932" i="1"/>
  <c r="B1856" i="1"/>
  <c r="N1931" i="1"/>
  <c r="U1931" i="1"/>
  <c r="F1931" i="1"/>
  <c r="C1932" i="1"/>
  <c r="D1932" i="1"/>
  <c r="G1931" i="1"/>
  <c r="A1932" i="1"/>
  <c r="O1931" i="1"/>
  <c r="P1930" i="1"/>
  <c r="I1859" i="1"/>
  <c r="J1858" i="1"/>
  <c r="K1858" i="1" s="1"/>
  <c r="Q1857" i="1"/>
  <c r="R1857" i="1" s="1"/>
  <c r="L1932" i="1" l="1"/>
  <c r="M1932" i="1"/>
  <c r="E1933" i="1"/>
  <c r="T1932" i="1"/>
  <c r="B1857" i="1"/>
  <c r="H1931" i="1"/>
  <c r="O1932" i="1"/>
  <c r="P1931" i="1"/>
  <c r="C1933" i="1"/>
  <c r="G1932" i="1"/>
  <c r="F1932" i="1"/>
  <c r="N1932" i="1"/>
  <c r="D1933" i="1"/>
  <c r="A1933" i="1"/>
  <c r="U1932" i="1"/>
  <c r="Q1858" i="1"/>
  <c r="R1858" i="1" s="1"/>
  <c r="I1860" i="1"/>
  <c r="J1859" i="1"/>
  <c r="K1859" i="1" s="1"/>
  <c r="L1933" i="1" l="1"/>
  <c r="M1933" i="1"/>
  <c r="T1933" i="1"/>
  <c r="T1934" i="1" s="1"/>
  <c r="E1934" i="1"/>
  <c r="E1935" i="1" s="1"/>
  <c r="H1932" i="1"/>
  <c r="B1858" i="1"/>
  <c r="G1933" i="1"/>
  <c r="F1933" i="1"/>
  <c r="C1934" i="1"/>
  <c r="D1934" i="1"/>
  <c r="A1934" i="1"/>
  <c r="U1933" i="1"/>
  <c r="N1933" i="1"/>
  <c r="Q1859" i="1"/>
  <c r="R1859" i="1" s="1"/>
  <c r="O1933" i="1"/>
  <c r="P1932" i="1"/>
  <c r="I1861" i="1"/>
  <c r="J1860" i="1"/>
  <c r="K1860" i="1" s="1"/>
  <c r="L1934" i="1" l="1"/>
  <c r="U1934" i="1" s="1"/>
  <c r="M1934" i="1"/>
  <c r="N1934" i="1" s="1"/>
  <c r="H1933" i="1"/>
  <c r="D1935" i="1"/>
  <c r="F1934" i="1"/>
  <c r="A1935" i="1"/>
  <c r="G1934" i="1"/>
  <c r="C1935" i="1"/>
  <c r="P1933" i="1"/>
  <c r="O1934" i="1"/>
  <c r="B1859" i="1"/>
  <c r="Q1860" i="1"/>
  <c r="R1860" i="1" s="1"/>
  <c r="J1861" i="1"/>
  <c r="K1861" i="1" s="1"/>
  <c r="I1862" i="1"/>
  <c r="L1935" i="1" l="1"/>
  <c r="M1935" i="1"/>
  <c r="E1936" i="1"/>
  <c r="T1935" i="1"/>
  <c r="H1934" i="1"/>
  <c r="G1935" i="1"/>
  <c r="A1936" i="1"/>
  <c r="N1935" i="1"/>
  <c r="U1935" i="1"/>
  <c r="F1935" i="1"/>
  <c r="C1936" i="1"/>
  <c r="D1936" i="1"/>
  <c r="J1862" i="1"/>
  <c r="K1862" i="1" s="1"/>
  <c r="I1863" i="1"/>
  <c r="P1934" i="1"/>
  <c r="O1935" i="1"/>
  <c r="Q1861" i="1"/>
  <c r="R1861" i="1" s="1"/>
  <c r="B1860" i="1"/>
  <c r="L1936" i="1" l="1"/>
  <c r="M1936" i="1"/>
  <c r="T1936" i="1"/>
  <c r="E1937" i="1"/>
  <c r="H1935" i="1"/>
  <c r="Q1862" i="1"/>
  <c r="R1862" i="1" s="1"/>
  <c r="C1937" i="1"/>
  <c r="D1937" i="1"/>
  <c r="U1936" i="1"/>
  <c r="N1936" i="1"/>
  <c r="G1936" i="1"/>
  <c r="F1936" i="1"/>
  <c r="A1937" i="1"/>
  <c r="J1863" i="1"/>
  <c r="K1863" i="1" s="1"/>
  <c r="I1864" i="1"/>
  <c r="B1861" i="1"/>
  <c r="O1936" i="1"/>
  <c r="P1935" i="1"/>
  <c r="L1937" i="1" l="1"/>
  <c r="M1937" i="1"/>
  <c r="E1938" i="1"/>
  <c r="T1937" i="1"/>
  <c r="H1936" i="1"/>
  <c r="I1865" i="1"/>
  <c r="J1864" i="1"/>
  <c r="K1864" i="1" s="1"/>
  <c r="Q1863" i="1"/>
  <c r="R1863" i="1" s="1"/>
  <c r="O1937" i="1"/>
  <c r="P1936" i="1"/>
  <c r="C1938" i="1"/>
  <c r="G1937" i="1"/>
  <c r="F1937" i="1"/>
  <c r="N1937" i="1"/>
  <c r="D1938" i="1"/>
  <c r="A1938" i="1"/>
  <c r="U1937" i="1"/>
  <c r="B1862" i="1"/>
  <c r="L1938" i="1" l="1"/>
  <c r="M1938" i="1"/>
  <c r="T1938" i="1"/>
  <c r="E1939" i="1"/>
  <c r="H1937" i="1"/>
  <c r="F1938" i="1"/>
  <c r="C1939" i="1"/>
  <c r="A1939" i="1"/>
  <c r="D1939" i="1"/>
  <c r="U1938" i="1"/>
  <c r="G1938" i="1"/>
  <c r="N1938" i="1"/>
  <c r="O1938" i="1"/>
  <c r="P1937" i="1"/>
  <c r="B1863" i="1"/>
  <c r="Q1864" i="1"/>
  <c r="R1864" i="1" s="1"/>
  <c r="I1866" i="1"/>
  <c r="J1865" i="1"/>
  <c r="K1865" i="1" s="1"/>
  <c r="L1939" i="1" l="1"/>
  <c r="M1939" i="1"/>
  <c r="E1940" i="1"/>
  <c r="T1939" i="1"/>
  <c r="H1938" i="1"/>
  <c r="B1864" i="1"/>
  <c r="A1940" i="1"/>
  <c r="U1939" i="1"/>
  <c r="D1940" i="1"/>
  <c r="G1939" i="1"/>
  <c r="N1939" i="1"/>
  <c r="F1939" i="1"/>
  <c r="C1940" i="1"/>
  <c r="Q1865" i="1"/>
  <c r="R1865" i="1" s="1"/>
  <c r="O1939" i="1"/>
  <c r="P1938" i="1"/>
  <c r="J1866" i="1"/>
  <c r="K1866" i="1" s="1"/>
  <c r="I1867" i="1"/>
  <c r="J1867" i="1" s="1"/>
  <c r="L1940" i="1" l="1"/>
  <c r="M1940" i="1"/>
  <c r="T1940" i="1"/>
  <c r="E1941" i="1"/>
  <c r="H1939" i="1"/>
  <c r="B1865" i="1"/>
  <c r="O1940" i="1"/>
  <c r="P1939" i="1"/>
  <c r="F1940" i="1"/>
  <c r="N1940" i="1"/>
  <c r="D1941" i="1"/>
  <c r="A1941" i="1"/>
  <c r="U1940" i="1"/>
  <c r="C1941" i="1"/>
  <c r="G1940" i="1"/>
  <c r="K1867" i="1"/>
  <c r="I1868" i="1"/>
  <c r="Q1866" i="1"/>
  <c r="R1866" i="1" s="1"/>
  <c r="L1941" i="1" l="1"/>
  <c r="M1941" i="1"/>
  <c r="E1942" i="1"/>
  <c r="E1943" i="1" s="1"/>
  <c r="T1941" i="1"/>
  <c r="T1942" i="1" s="1"/>
  <c r="H1940" i="1"/>
  <c r="J1868" i="1"/>
  <c r="K1868" i="1" s="1"/>
  <c r="I1869" i="1"/>
  <c r="Q1867" i="1"/>
  <c r="B1867" i="1" s="1"/>
  <c r="N1867" i="1"/>
  <c r="U1867" i="1" s="1"/>
  <c r="B1866" i="1"/>
  <c r="U1941" i="1"/>
  <c r="G1941" i="1"/>
  <c r="N1941" i="1"/>
  <c r="C1942" i="1"/>
  <c r="D1942" i="1"/>
  <c r="F1941" i="1"/>
  <c r="A1942" i="1"/>
  <c r="P1940" i="1"/>
  <c r="O1941" i="1"/>
  <c r="L1942" i="1" l="1"/>
  <c r="M1942" i="1"/>
  <c r="H1941" i="1"/>
  <c r="P1941" i="1"/>
  <c r="O1942" i="1"/>
  <c r="I1870" i="1"/>
  <c r="J1869" i="1"/>
  <c r="K1869" i="1" s="1"/>
  <c r="R1867" i="1"/>
  <c r="Q1868" i="1"/>
  <c r="R1868" i="1" s="1"/>
  <c r="U1942" i="1"/>
  <c r="C1943" i="1"/>
  <c r="G1942" i="1"/>
  <c r="F1942" i="1"/>
  <c r="N1942" i="1"/>
  <c r="D1943" i="1"/>
  <c r="A1943" i="1"/>
  <c r="L1943" i="1" l="1"/>
  <c r="M1943" i="1"/>
  <c r="E1944" i="1"/>
  <c r="T1943" i="1"/>
  <c r="H1942" i="1"/>
  <c r="Q1869" i="1"/>
  <c r="R1869" i="1" s="1"/>
  <c r="I1871" i="1"/>
  <c r="J1870" i="1"/>
  <c r="K1870" i="1" s="1"/>
  <c r="O1943" i="1"/>
  <c r="P1942" i="1"/>
  <c r="C1944" i="1"/>
  <c r="D1944" i="1"/>
  <c r="N1943" i="1"/>
  <c r="A1944" i="1"/>
  <c r="U1943" i="1"/>
  <c r="G1943" i="1"/>
  <c r="F1943" i="1"/>
  <c r="B1868" i="1"/>
  <c r="L1944" i="1" l="1"/>
  <c r="M1944" i="1"/>
  <c r="T1944" i="1"/>
  <c r="E1945" i="1"/>
  <c r="H1943" i="1"/>
  <c r="P1943" i="1"/>
  <c r="O1944" i="1"/>
  <c r="Q1870" i="1"/>
  <c r="R1870" i="1" s="1"/>
  <c r="U1944" i="1"/>
  <c r="G1944" i="1"/>
  <c r="N1944" i="1"/>
  <c r="F1944" i="1"/>
  <c r="C1945" i="1"/>
  <c r="A1945" i="1"/>
  <c r="D1945" i="1"/>
  <c r="I1872" i="1"/>
  <c r="J1871" i="1"/>
  <c r="K1871" i="1" s="1"/>
  <c r="B1869" i="1"/>
  <c r="E1946" i="1" l="1"/>
  <c r="M1945" i="1"/>
  <c r="L1945" i="1"/>
  <c r="T1945" i="1"/>
  <c r="H1944" i="1"/>
  <c r="J1872" i="1"/>
  <c r="K1872" i="1" s="1"/>
  <c r="I1873" i="1"/>
  <c r="N1945" i="1"/>
  <c r="D1946" i="1"/>
  <c r="C1946" i="1"/>
  <c r="F1945" i="1"/>
  <c r="A1946" i="1"/>
  <c r="U1945" i="1"/>
  <c r="G1945" i="1"/>
  <c r="B1870" i="1"/>
  <c r="O1945" i="1"/>
  <c r="P1944" i="1"/>
  <c r="Q1871" i="1"/>
  <c r="R1871" i="1" s="1"/>
  <c r="L1946" i="1" l="1"/>
  <c r="M1946" i="1"/>
  <c r="T1946" i="1"/>
  <c r="T1947" i="1" s="1"/>
  <c r="E1947" i="1"/>
  <c r="E1948" i="1" s="1"/>
  <c r="H1945" i="1"/>
  <c r="B1871" i="1"/>
  <c r="P1945" i="1"/>
  <c r="O1946" i="1"/>
  <c r="D1947" i="1"/>
  <c r="F1946" i="1"/>
  <c r="A1947" i="1"/>
  <c r="C1947" i="1"/>
  <c r="U1946" i="1"/>
  <c r="G1946" i="1"/>
  <c r="N1946" i="1"/>
  <c r="J1873" i="1"/>
  <c r="K1873" i="1" s="1"/>
  <c r="I1874" i="1"/>
  <c r="Q1872" i="1"/>
  <c r="R1872" i="1" s="1"/>
  <c r="L1947" i="1" l="1"/>
  <c r="M1947" i="1"/>
  <c r="H1946" i="1"/>
  <c r="B1872" i="1"/>
  <c r="G1947" i="1"/>
  <c r="N1947" i="1"/>
  <c r="D1948" i="1"/>
  <c r="F1947" i="1"/>
  <c r="A1948" i="1"/>
  <c r="C1948" i="1"/>
  <c r="U1947" i="1"/>
  <c r="O1947" i="1"/>
  <c r="P1946" i="1"/>
  <c r="I1875" i="1"/>
  <c r="J1874" i="1"/>
  <c r="K1874" i="1" s="1"/>
  <c r="Q1873" i="1"/>
  <c r="R1873" i="1" s="1"/>
  <c r="L1948" i="1" l="1"/>
  <c r="M1948" i="1"/>
  <c r="E1949" i="1"/>
  <c r="E1950" i="1" s="1"/>
  <c r="T1948" i="1"/>
  <c r="T1949" i="1" s="1"/>
  <c r="H1947" i="1"/>
  <c r="B1873" i="1"/>
  <c r="J1875" i="1"/>
  <c r="K1875" i="1" s="1"/>
  <c r="I1876" i="1"/>
  <c r="O1948" i="1"/>
  <c r="P1947" i="1"/>
  <c r="Q1874" i="1"/>
  <c r="R1874" i="1" s="1"/>
  <c r="G1948" i="1"/>
  <c r="N1948" i="1"/>
  <c r="D1949" i="1"/>
  <c r="F1948" i="1"/>
  <c r="C1949" i="1"/>
  <c r="A1949" i="1"/>
  <c r="U1948" i="1"/>
  <c r="M1949" i="1" l="1"/>
  <c r="L1949" i="1"/>
  <c r="U1949" i="1" s="1"/>
  <c r="H1948" i="1"/>
  <c r="O1949" i="1"/>
  <c r="P1948" i="1"/>
  <c r="B1874" i="1"/>
  <c r="J1876" i="1"/>
  <c r="K1876" i="1" s="1"/>
  <c r="I1877" i="1"/>
  <c r="N1949" i="1"/>
  <c r="G1949" i="1"/>
  <c r="F1949" i="1"/>
  <c r="C1950" i="1"/>
  <c r="D1950" i="1"/>
  <c r="A1950" i="1"/>
  <c r="Q1875" i="1"/>
  <c r="R1875" i="1" s="1"/>
  <c r="L1950" i="1" l="1"/>
  <c r="M1950" i="1"/>
  <c r="E1951" i="1"/>
  <c r="T1950" i="1"/>
  <c r="H1949" i="1"/>
  <c r="B1875" i="1"/>
  <c r="I1878" i="1"/>
  <c r="J1877" i="1"/>
  <c r="K1877" i="1" s="1"/>
  <c r="D1951" i="1"/>
  <c r="F1950" i="1"/>
  <c r="C1951" i="1"/>
  <c r="A1951" i="1"/>
  <c r="U1950" i="1"/>
  <c r="G1950" i="1"/>
  <c r="N1950" i="1"/>
  <c r="Q1876" i="1"/>
  <c r="R1876" i="1" s="1"/>
  <c r="P1949" i="1"/>
  <c r="O1950" i="1"/>
  <c r="M1951" i="1" l="1"/>
  <c r="L1951" i="1"/>
  <c r="T1951" i="1"/>
  <c r="E1952" i="1"/>
  <c r="E1953" i="1" s="1"/>
  <c r="H1950" i="1"/>
  <c r="B1876" i="1"/>
  <c r="G1951" i="1"/>
  <c r="N1951" i="1"/>
  <c r="D1952" i="1"/>
  <c r="F1951" i="1"/>
  <c r="A1952" i="1"/>
  <c r="C1952" i="1"/>
  <c r="U1951" i="1"/>
  <c r="O1951" i="1"/>
  <c r="P1950" i="1"/>
  <c r="Q1877" i="1"/>
  <c r="R1877" i="1" s="1"/>
  <c r="J1878" i="1"/>
  <c r="K1878" i="1" s="1"/>
  <c r="I1879" i="1"/>
  <c r="L1952" i="1" l="1"/>
  <c r="M1952" i="1"/>
  <c r="T1952" i="1"/>
  <c r="H1951" i="1"/>
  <c r="B1877" i="1"/>
  <c r="A1953" i="1"/>
  <c r="F1952" i="1"/>
  <c r="C1953" i="1"/>
  <c r="D1953" i="1"/>
  <c r="U1952" i="1"/>
  <c r="N1952" i="1"/>
  <c r="G1952" i="1"/>
  <c r="O1952" i="1"/>
  <c r="P1951" i="1"/>
  <c r="J1879" i="1"/>
  <c r="K1879" i="1" s="1"/>
  <c r="I1880" i="1"/>
  <c r="Q1878" i="1"/>
  <c r="R1878" i="1" s="1"/>
  <c r="L1953" i="1" l="1"/>
  <c r="M1953" i="1"/>
  <c r="E1954" i="1"/>
  <c r="E1955" i="1" s="1"/>
  <c r="T1953" i="1"/>
  <c r="T1954" i="1" s="1"/>
  <c r="H1952" i="1"/>
  <c r="J1880" i="1"/>
  <c r="K1880" i="1" s="1"/>
  <c r="I1881" i="1"/>
  <c r="Q1879" i="1"/>
  <c r="R1879" i="1" s="1"/>
  <c r="B1878" i="1"/>
  <c r="P1952" i="1"/>
  <c r="O1953" i="1"/>
  <c r="G1953" i="1"/>
  <c r="N1953" i="1"/>
  <c r="D1954" i="1"/>
  <c r="F1953" i="1"/>
  <c r="C1954" i="1"/>
  <c r="A1954" i="1"/>
  <c r="U1953" i="1"/>
  <c r="L1954" i="1" l="1"/>
  <c r="M1954" i="1"/>
  <c r="H1953" i="1"/>
  <c r="B1879" i="1"/>
  <c r="O1954" i="1"/>
  <c r="P1953" i="1"/>
  <c r="J1881" i="1"/>
  <c r="K1881" i="1" s="1"/>
  <c r="I1882" i="1"/>
  <c r="A1955" i="1"/>
  <c r="D1955" i="1"/>
  <c r="U1954" i="1"/>
  <c r="G1954" i="1"/>
  <c r="N1954" i="1"/>
  <c r="C1955" i="1"/>
  <c r="F1954" i="1"/>
  <c r="Q1880" i="1"/>
  <c r="R1880" i="1" s="1"/>
  <c r="L1955" i="1" l="1"/>
  <c r="M1955" i="1"/>
  <c r="E1956" i="1"/>
  <c r="T1955" i="1"/>
  <c r="B1880" i="1"/>
  <c r="H1954" i="1"/>
  <c r="I1883" i="1"/>
  <c r="J1882" i="1"/>
  <c r="K1882" i="1" s="1"/>
  <c r="O1955" i="1"/>
  <c r="P1954" i="1"/>
  <c r="Q1881" i="1"/>
  <c r="R1881" i="1" s="1"/>
  <c r="N1955" i="1"/>
  <c r="F1955" i="1"/>
  <c r="C1956" i="1"/>
  <c r="A1956" i="1"/>
  <c r="U1955" i="1"/>
  <c r="D1956" i="1"/>
  <c r="G1955" i="1"/>
  <c r="L1956" i="1" l="1"/>
  <c r="M1956" i="1"/>
  <c r="T1956" i="1"/>
  <c r="E1957" i="1"/>
  <c r="H1955" i="1"/>
  <c r="D1957" i="1"/>
  <c r="F1956" i="1"/>
  <c r="A1957" i="1"/>
  <c r="C1957" i="1"/>
  <c r="U1956" i="1"/>
  <c r="G1956" i="1"/>
  <c r="N1956" i="1"/>
  <c r="O1956" i="1"/>
  <c r="P1955" i="1"/>
  <c r="Q1882" i="1"/>
  <c r="R1882" i="1" s="1"/>
  <c r="I1884" i="1"/>
  <c r="J1883" i="1"/>
  <c r="K1883" i="1" s="1"/>
  <c r="B1881" i="1"/>
  <c r="L1957" i="1" l="1"/>
  <c r="M1957" i="1"/>
  <c r="E1958" i="1"/>
  <c r="T1957" i="1"/>
  <c r="T1958" i="1" s="1"/>
  <c r="H1956" i="1"/>
  <c r="Q1883" i="1"/>
  <c r="R1883" i="1" s="1"/>
  <c r="B1882" i="1"/>
  <c r="C1958" i="1"/>
  <c r="A1958" i="1"/>
  <c r="U1957" i="1"/>
  <c r="G1957" i="1"/>
  <c r="N1957" i="1"/>
  <c r="D1958" i="1"/>
  <c r="F1957" i="1"/>
  <c r="P1956" i="1"/>
  <c r="O1957" i="1"/>
  <c r="J1884" i="1"/>
  <c r="K1884" i="1" s="1"/>
  <c r="Q1884" i="1" s="1"/>
  <c r="I1885" i="1"/>
  <c r="L1958" i="1" l="1"/>
  <c r="M1958" i="1"/>
  <c r="E1959" i="1"/>
  <c r="E1960" i="1" s="1"/>
  <c r="H1957" i="1"/>
  <c r="O1958" i="1"/>
  <c r="P1957" i="1"/>
  <c r="C1959" i="1"/>
  <c r="G1958" i="1"/>
  <c r="F1958" i="1"/>
  <c r="A1959" i="1"/>
  <c r="J1885" i="1"/>
  <c r="K1885" i="1" s="1"/>
  <c r="I1886" i="1"/>
  <c r="B1883" i="1"/>
  <c r="B1884" i="1"/>
  <c r="R1884" i="1"/>
  <c r="T1959" i="1" l="1"/>
  <c r="L1959" i="1"/>
  <c r="U1959" i="1" s="1"/>
  <c r="M1959" i="1"/>
  <c r="N1959" i="1" s="1"/>
  <c r="H1958" i="1"/>
  <c r="J1886" i="1"/>
  <c r="K1886" i="1" s="1"/>
  <c r="I1887" i="1"/>
  <c r="Q1885" i="1"/>
  <c r="R1885" i="1" s="1"/>
  <c r="F1959" i="1"/>
  <c r="C1960" i="1"/>
  <c r="G1959" i="1"/>
  <c r="A1960" i="1"/>
  <c r="D1959" i="1"/>
  <c r="D1960" i="1" s="1"/>
  <c r="O1959" i="1"/>
  <c r="P1958" i="1"/>
  <c r="L1960" i="1" l="1"/>
  <c r="M1960" i="1"/>
  <c r="E1961" i="1"/>
  <c r="E1962" i="1" s="1"/>
  <c r="T1960" i="1"/>
  <c r="T1961" i="1" s="1"/>
  <c r="H1959" i="1"/>
  <c r="N1960" i="1"/>
  <c r="D1961" i="1"/>
  <c r="F1960" i="1"/>
  <c r="A1961" i="1"/>
  <c r="C1961" i="1"/>
  <c r="U1960" i="1"/>
  <c r="G1960" i="1"/>
  <c r="B1885" i="1"/>
  <c r="I1888" i="1"/>
  <c r="J1887" i="1"/>
  <c r="K1887" i="1" s="1"/>
  <c r="Q1886" i="1"/>
  <c r="R1886" i="1" s="1"/>
  <c r="O1960" i="1"/>
  <c r="P1959" i="1"/>
  <c r="M1961" i="1" l="1"/>
  <c r="L1961" i="1"/>
  <c r="U1961" i="1" s="1"/>
  <c r="H1960" i="1"/>
  <c r="O1961" i="1"/>
  <c r="P1960" i="1"/>
  <c r="Q1887" i="1"/>
  <c r="R1887" i="1" s="1"/>
  <c r="G1961" i="1"/>
  <c r="N1961" i="1"/>
  <c r="D1962" i="1"/>
  <c r="F1961" i="1"/>
  <c r="A1962" i="1"/>
  <c r="C1962" i="1"/>
  <c r="J1888" i="1"/>
  <c r="K1888" i="1" s="1"/>
  <c r="I1889" i="1"/>
  <c r="B1886" i="1"/>
  <c r="L1962" i="1" l="1"/>
  <c r="M1962" i="1"/>
  <c r="E1963" i="1"/>
  <c r="T1962" i="1"/>
  <c r="H1961" i="1"/>
  <c r="I1890" i="1"/>
  <c r="J1889" i="1"/>
  <c r="K1889" i="1" s="1"/>
  <c r="B1887" i="1"/>
  <c r="Q1888" i="1"/>
  <c r="R1888" i="1" s="1"/>
  <c r="G1962" i="1"/>
  <c r="N1962" i="1"/>
  <c r="C1963" i="1"/>
  <c r="D1963" i="1"/>
  <c r="F1962" i="1"/>
  <c r="A1963" i="1"/>
  <c r="U1962" i="1"/>
  <c r="O1962" i="1"/>
  <c r="P1961" i="1"/>
  <c r="L1963" i="1" l="1"/>
  <c r="M1963" i="1"/>
  <c r="T1963" i="1"/>
  <c r="T1964" i="1" s="1"/>
  <c r="E1964" i="1"/>
  <c r="E1965" i="1" s="1"/>
  <c r="H1962" i="1"/>
  <c r="B1888" i="1"/>
  <c r="Q1889" i="1"/>
  <c r="R1889" i="1" s="1"/>
  <c r="J1890" i="1"/>
  <c r="K1890" i="1" s="1"/>
  <c r="I1891" i="1"/>
  <c r="O1963" i="1"/>
  <c r="P1962" i="1"/>
  <c r="G1963" i="1"/>
  <c r="C1964" i="1"/>
  <c r="N1963" i="1"/>
  <c r="F1963" i="1"/>
  <c r="D1964" i="1"/>
  <c r="A1964" i="1"/>
  <c r="U1963" i="1"/>
  <c r="L1964" i="1" l="1"/>
  <c r="M1964" i="1"/>
  <c r="H1963" i="1"/>
  <c r="B1889" i="1"/>
  <c r="I1892" i="1"/>
  <c r="J1891" i="1"/>
  <c r="K1891" i="1" s="1"/>
  <c r="Q1890" i="1"/>
  <c r="R1890" i="1" s="1"/>
  <c r="A1965" i="1"/>
  <c r="D1965" i="1"/>
  <c r="U1964" i="1"/>
  <c r="G1964" i="1"/>
  <c r="N1964" i="1"/>
  <c r="F1964" i="1"/>
  <c r="C1965" i="1"/>
  <c r="O1964" i="1"/>
  <c r="P1963" i="1"/>
  <c r="L1965" i="1" l="1"/>
  <c r="M1965" i="1"/>
  <c r="T1965" i="1"/>
  <c r="T1966" i="1" s="1"/>
  <c r="E1966" i="1"/>
  <c r="E1967" i="1" s="1"/>
  <c r="H1964" i="1"/>
  <c r="B1890" i="1"/>
  <c r="O1965" i="1"/>
  <c r="P1964" i="1"/>
  <c r="Q1891" i="1"/>
  <c r="R1891" i="1" s="1"/>
  <c r="A1966" i="1"/>
  <c r="U1965" i="1"/>
  <c r="N1965" i="1"/>
  <c r="G1965" i="1"/>
  <c r="F1965" i="1"/>
  <c r="C1966" i="1"/>
  <c r="D1966" i="1"/>
  <c r="J1892" i="1"/>
  <c r="K1892" i="1" s="1"/>
  <c r="I1893" i="1"/>
  <c r="L1966" i="1" l="1"/>
  <c r="U1966" i="1" s="1"/>
  <c r="M1966" i="1"/>
  <c r="H1965" i="1"/>
  <c r="B1891" i="1"/>
  <c r="O1966" i="1"/>
  <c r="P1965" i="1"/>
  <c r="I1894" i="1"/>
  <c r="J1893" i="1"/>
  <c r="K1893" i="1" s="1"/>
  <c r="Q1892" i="1"/>
  <c r="R1892" i="1" s="1"/>
  <c r="C1967" i="1"/>
  <c r="G1966" i="1"/>
  <c r="F1966" i="1"/>
  <c r="N1966" i="1"/>
  <c r="D1967" i="1"/>
  <c r="A1967" i="1"/>
  <c r="T1967" i="1" s="1"/>
  <c r="L1967" i="1" l="1"/>
  <c r="M1967" i="1"/>
  <c r="E1968" i="1"/>
  <c r="H1966" i="1"/>
  <c r="Q1893" i="1"/>
  <c r="R1893" i="1" s="1"/>
  <c r="I1895" i="1"/>
  <c r="J1894" i="1"/>
  <c r="K1894" i="1" s="1"/>
  <c r="O1967" i="1"/>
  <c r="P1966" i="1"/>
  <c r="C1968" i="1"/>
  <c r="A1968" i="1"/>
  <c r="U1967" i="1"/>
  <c r="D1968" i="1"/>
  <c r="G1967" i="1"/>
  <c r="N1967" i="1"/>
  <c r="F1967" i="1"/>
  <c r="B1892" i="1"/>
  <c r="L1968" i="1" l="1"/>
  <c r="M1968" i="1"/>
  <c r="E1969" i="1"/>
  <c r="E1970" i="1" s="1"/>
  <c r="T1968" i="1"/>
  <c r="T1969" i="1" s="1"/>
  <c r="H1967" i="1"/>
  <c r="B1893" i="1"/>
  <c r="O1968" i="1"/>
  <c r="P1967" i="1"/>
  <c r="J1895" i="1"/>
  <c r="K1895" i="1" s="1"/>
  <c r="I1896" i="1"/>
  <c r="Q1894" i="1"/>
  <c r="R1894" i="1" s="1"/>
  <c r="G1968" i="1"/>
  <c r="F1968" i="1"/>
  <c r="C1969" i="1"/>
  <c r="N1968" i="1"/>
  <c r="D1969" i="1"/>
  <c r="A1969" i="1"/>
  <c r="U1968" i="1"/>
  <c r="L1969" i="1" l="1"/>
  <c r="M1969" i="1"/>
  <c r="N1969" i="1" s="1"/>
  <c r="H1968" i="1"/>
  <c r="A1970" i="1"/>
  <c r="D1970" i="1"/>
  <c r="U1969" i="1"/>
  <c r="G1969" i="1"/>
  <c r="F1969" i="1"/>
  <c r="C1970" i="1"/>
  <c r="B1894" i="1"/>
  <c r="I1897" i="1"/>
  <c r="J1897" i="1" s="1"/>
  <c r="J1896" i="1"/>
  <c r="K1896" i="1" s="1"/>
  <c r="Q1895" i="1"/>
  <c r="R1895" i="1" s="1"/>
  <c r="O1969" i="1"/>
  <c r="P1968" i="1"/>
  <c r="L1970" i="1" l="1"/>
  <c r="M1970" i="1"/>
  <c r="E1971" i="1"/>
  <c r="E1972" i="1" s="1"/>
  <c r="T1970" i="1"/>
  <c r="T1971" i="1" s="1"/>
  <c r="H1969" i="1"/>
  <c r="B1895" i="1"/>
  <c r="Q1896" i="1"/>
  <c r="R1896" i="1" s="1"/>
  <c r="K1897" i="1"/>
  <c r="I1898" i="1"/>
  <c r="P1969" i="1"/>
  <c r="O1970" i="1"/>
  <c r="U1970" i="1"/>
  <c r="N1970" i="1"/>
  <c r="G1970" i="1"/>
  <c r="F1970" i="1"/>
  <c r="C1971" i="1"/>
  <c r="D1971" i="1"/>
  <c r="A1971" i="1"/>
  <c r="L1971" i="1" l="1"/>
  <c r="M1971" i="1"/>
  <c r="N1971" i="1" s="1"/>
  <c r="H1970" i="1"/>
  <c r="I1899" i="1"/>
  <c r="J1898" i="1"/>
  <c r="K1898" i="1" s="1"/>
  <c r="Q1897" i="1"/>
  <c r="B1897" i="1" s="1"/>
  <c r="N1897" i="1"/>
  <c r="U1897" i="1" s="1"/>
  <c r="B1896" i="1"/>
  <c r="U1971" i="1"/>
  <c r="G1971" i="1"/>
  <c r="A1972" i="1"/>
  <c r="F1971" i="1"/>
  <c r="C1972" i="1"/>
  <c r="D1972" i="1"/>
  <c r="O1971" i="1"/>
  <c r="P1970" i="1"/>
  <c r="L1972" i="1" l="1"/>
  <c r="M1972" i="1"/>
  <c r="E1973" i="1"/>
  <c r="T1972" i="1"/>
  <c r="H1971" i="1"/>
  <c r="A1973" i="1"/>
  <c r="U1972" i="1"/>
  <c r="G1972" i="1"/>
  <c r="C1973" i="1"/>
  <c r="N1972" i="1"/>
  <c r="F1972" i="1"/>
  <c r="D1973" i="1"/>
  <c r="R1897" i="1"/>
  <c r="Q1898" i="1"/>
  <c r="R1898" i="1" s="1"/>
  <c r="I1900" i="1"/>
  <c r="J1899" i="1"/>
  <c r="K1899" i="1" s="1"/>
  <c r="O1972" i="1"/>
  <c r="P1971" i="1"/>
  <c r="L1973" i="1" l="1"/>
  <c r="M1973" i="1"/>
  <c r="E1974" i="1"/>
  <c r="E1975" i="1" s="1"/>
  <c r="T1973" i="1"/>
  <c r="T1974" i="1" s="1"/>
  <c r="H1972" i="1"/>
  <c r="B1898" i="1"/>
  <c r="O1973" i="1"/>
  <c r="P1972" i="1"/>
  <c r="I1901" i="1"/>
  <c r="J1900" i="1"/>
  <c r="K1900" i="1" s="1"/>
  <c r="A1974" i="1"/>
  <c r="U1973" i="1"/>
  <c r="G1973" i="1"/>
  <c r="N1973" i="1"/>
  <c r="C1974" i="1"/>
  <c r="D1974" i="1"/>
  <c r="F1973" i="1"/>
  <c r="Q1899" i="1"/>
  <c r="R1899" i="1" s="1"/>
  <c r="L1974" i="1" l="1"/>
  <c r="M1974" i="1"/>
  <c r="N1974" i="1" s="1"/>
  <c r="H1973" i="1"/>
  <c r="Q1900" i="1"/>
  <c r="R1900" i="1" s="1"/>
  <c r="I1902" i="1"/>
  <c r="J1901" i="1"/>
  <c r="K1901" i="1" s="1"/>
  <c r="P1973" i="1"/>
  <c r="O1974" i="1"/>
  <c r="B1899" i="1"/>
  <c r="A1975" i="1"/>
  <c r="U1974" i="1"/>
  <c r="G1974" i="1"/>
  <c r="F1974" i="1"/>
  <c r="C1975" i="1"/>
  <c r="D1975" i="1"/>
  <c r="L1975" i="1" l="1"/>
  <c r="M1975" i="1"/>
  <c r="T1975" i="1"/>
  <c r="T1976" i="1" s="1"/>
  <c r="E1976" i="1"/>
  <c r="E1977" i="1" s="1"/>
  <c r="H1974" i="1"/>
  <c r="Q1901" i="1"/>
  <c r="R1901" i="1" s="1"/>
  <c r="J1902" i="1"/>
  <c r="K1902" i="1" s="1"/>
  <c r="I1903" i="1"/>
  <c r="B1900" i="1"/>
  <c r="P1974" i="1"/>
  <c r="O1975" i="1"/>
  <c r="F1975" i="1"/>
  <c r="C1976" i="1"/>
  <c r="D1976" i="1"/>
  <c r="G1975" i="1"/>
  <c r="N1975" i="1"/>
  <c r="A1976" i="1"/>
  <c r="U1975" i="1"/>
  <c r="L1976" i="1" l="1"/>
  <c r="M1976" i="1"/>
  <c r="H1975" i="1"/>
  <c r="I1904" i="1"/>
  <c r="J1903" i="1"/>
  <c r="K1903" i="1" s="1"/>
  <c r="Q1902" i="1"/>
  <c r="R1902" i="1" s="1"/>
  <c r="B1901" i="1"/>
  <c r="A1977" i="1"/>
  <c r="U1976" i="1"/>
  <c r="G1976" i="1"/>
  <c r="N1976" i="1"/>
  <c r="D1977" i="1"/>
  <c r="F1976" i="1"/>
  <c r="C1977" i="1"/>
  <c r="P1975" i="1"/>
  <c r="O1976" i="1"/>
  <c r="L1977" i="1" l="1"/>
  <c r="M1977" i="1"/>
  <c r="T1977" i="1"/>
  <c r="E1978" i="1"/>
  <c r="H1976" i="1"/>
  <c r="B1902" i="1"/>
  <c r="P1976" i="1"/>
  <c r="O1977" i="1"/>
  <c r="Q1903" i="1"/>
  <c r="R1903" i="1" s="1"/>
  <c r="I1905" i="1"/>
  <c r="J1904" i="1"/>
  <c r="K1904" i="1" s="1"/>
  <c r="N1977" i="1"/>
  <c r="D1978" i="1"/>
  <c r="F1977" i="1"/>
  <c r="A1978" i="1"/>
  <c r="C1978" i="1"/>
  <c r="U1977" i="1"/>
  <c r="G1977" i="1"/>
  <c r="T1978" i="1" l="1"/>
  <c r="L1978" i="1"/>
  <c r="M1978" i="1"/>
  <c r="E1979" i="1"/>
  <c r="H1977" i="1"/>
  <c r="B1903" i="1"/>
  <c r="I1906" i="1"/>
  <c r="J1905" i="1"/>
  <c r="K1905" i="1" s="1"/>
  <c r="P1977" i="1"/>
  <c r="O1978" i="1"/>
  <c r="U1978" i="1"/>
  <c r="G1978" i="1"/>
  <c r="N1978" i="1"/>
  <c r="D1979" i="1"/>
  <c r="F1978" i="1"/>
  <c r="A1979" i="1"/>
  <c r="C1979" i="1"/>
  <c r="Q1904" i="1"/>
  <c r="R1904" i="1" s="1"/>
  <c r="E1980" i="1" l="1"/>
  <c r="M1979" i="1"/>
  <c r="L1979" i="1"/>
  <c r="T1979" i="1"/>
  <c r="H1978" i="1"/>
  <c r="O1979" i="1"/>
  <c r="P1978" i="1"/>
  <c r="U1979" i="1"/>
  <c r="G1979" i="1"/>
  <c r="N1979" i="1"/>
  <c r="D1980" i="1"/>
  <c r="F1979" i="1"/>
  <c r="C1980" i="1"/>
  <c r="A1980" i="1"/>
  <c r="B1904" i="1"/>
  <c r="Q1905" i="1"/>
  <c r="R1905" i="1" s="1"/>
  <c r="I1907" i="1"/>
  <c r="J1906" i="1"/>
  <c r="K1906" i="1" s="1"/>
  <c r="L1980" i="1" l="1"/>
  <c r="M1980" i="1"/>
  <c r="T1980" i="1"/>
  <c r="T1981" i="1" s="1"/>
  <c r="E1981" i="1"/>
  <c r="E1982" i="1" s="1"/>
  <c r="H1979" i="1"/>
  <c r="B1905" i="1"/>
  <c r="I1908" i="1"/>
  <c r="J1907" i="1"/>
  <c r="K1907" i="1" s="1"/>
  <c r="C1981" i="1"/>
  <c r="A1981" i="1"/>
  <c r="D1981" i="1"/>
  <c r="U1980" i="1"/>
  <c r="G1980" i="1"/>
  <c r="N1980" i="1"/>
  <c r="F1980" i="1"/>
  <c r="P1979" i="1"/>
  <c r="O1980" i="1"/>
  <c r="Q1906" i="1"/>
  <c r="R1906" i="1" s="1"/>
  <c r="L1981" i="1" l="1"/>
  <c r="M1981" i="1"/>
  <c r="H1980" i="1"/>
  <c r="Q1907" i="1"/>
  <c r="R1907" i="1" s="1"/>
  <c r="I1909" i="1"/>
  <c r="J1908" i="1"/>
  <c r="K1908" i="1" s="1"/>
  <c r="O1981" i="1"/>
  <c r="P1980" i="1"/>
  <c r="B1906" i="1"/>
  <c r="U1981" i="1"/>
  <c r="G1981" i="1"/>
  <c r="N1981" i="1"/>
  <c r="D1982" i="1"/>
  <c r="F1981" i="1"/>
  <c r="C1982" i="1"/>
  <c r="A1982" i="1"/>
  <c r="L1982" i="1" l="1"/>
  <c r="M1982" i="1"/>
  <c r="E1983" i="1"/>
  <c r="T1982" i="1"/>
  <c r="H1981" i="1"/>
  <c r="F1982" i="1"/>
  <c r="A1983" i="1"/>
  <c r="C1983" i="1"/>
  <c r="U1982" i="1"/>
  <c r="D1983" i="1"/>
  <c r="G1982" i="1"/>
  <c r="N1982" i="1"/>
  <c r="P1981" i="1"/>
  <c r="O1982" i="1"/>
  <c r="Q1908" i="1"/>
  <c r="R1908" i="1" s="1"/>
  <c r="J1909" i="1"/>
  <c r="K1909" i="1" s="1"/>
  <c r="I1910" i="1"/>
  <c r="B1907" i="1"/>
  <c r="T1983" i="1" l="1"/>
  <c r="L1983" i="1"/>
  <c r="M1983" i="1"/>
  <c r="E1984" i="1"/>
  <c r="H1982" i="1"/>
  <c r="B1908" i="1"/>
  <c r="I1911" i="1"/>
  <c r="J1910" i="1"/>
  <c r="K1910" i="1" s="1"/>
  <c r="Q1909" i="1"/>
  <c r="R1909" i="1" s="1"/>
  <c r="U1983" i="1"/>
  <c r="G1983" i="1"/>
  <c r="N1983" i="1"/>
  <c r="D1984" i="1"/>
  <c r="F1983" i="1"/>
  <c r="A1984" i="1"/>
  <c r="C1984" i="1"/>
  <c r="P1982" i="1"/>
  <c r="O1983" i="1"/>
  <c r="L1984" i="1" l="1"/>
  <c r="M1984" i="1"/>
  <c r="E1985" i="1"/>
  <c r="T1984" i="1"/>
  <c r="T1985" i="1" s="1"/>
  <c r="H1983" i="1"/>
  <c r="B1909" i="1"/>
  <c r="G1984" i="1"/>
  <c r="N1984" i="1"/>
  <c r="C1985" i="1"/>
  <c r="D1985" i="1"/>
  <c r="F1984" i="1"/>
  <c r="A1985" i="1"/>
  <c r="U1984" i="1"/>
  <c r="P1983" i="1"/>
  <c r="O1984" i="1"/>
  <c r="Q1910" i="1"/>
  <c r="R1910" i="1" s="1"/>
  <c r="I1912" i="1"/>
  <c r="J1911" i="1"/>
  <c r="K1911" i="1" s="1"/>
  <c r="L1985" i="1" l="1"/>
  <c r="M1985" i="1"/>
  <c r="E1986" i="1"/>
  <c r="H1984" i="1"/>
  <c r="P1984" i="1"/>
  <c r="O1985" i="1"/>
  <c r="Q1911" i="1"/>
  <c r="R1911" i="1" s="1"/>
  <c r="J1912" i="1"/>
  <c r="K1912" i="1" s="1"/>
  <c r="I1913" i="1"/>
  <c r="B1910" i="1"/>
  <c r="N1985" i="1"/>
  <c r="D1986" i="1"/>
  <c r="F1985" i="1"/>
  <c r="C1986" i="1"/>
  <c r="A1986" i="1"/>
  <c r="U1985" i="1"/>
  <c r="G1985" i="1"/>
  <c r="L1986" i="1" l="1"/>
  <c r="M1986" i="1"/>
  <c r="E1987" i="1"/>
  <c r="T1986" i="1"/>
  <c r="H1985" i="1"/>
  <c r="I1914" i="1"/>
  <c r="J1913" i="1"/>
  <c r="K1913" i="1" s="1"/>
  <c r="B1911" i="1"/>
  <c r="G1986" i="1"/>
  <c r="N1986" i="1"/>
  <c r="C1987" i="1"/>
  <c r="F1986" i="1"/>
  <c r="A1987" i="1"/>
  <c r="D1987" i="1"/>
  <c r="U1986" i="1"/>
  <c r="O1986" i="1"/>
  <c r="P1985" i="1"/>
  <c r="Q1912" i="1"/>
  <c r="R1912" i="1" s="1"/>
  <c r="E1988" i="1" l="1"/>
  <c r="L1987" i="1"/>
  <c r="M1987" i="1"/>
  <c r="T1987" i="1"/>
  <c r="T1988" i="1" s="1"/>
  <c r="H1986" i="1"/>
  <c r="B1912" i="1"/>
  <c r="Q1913" i="1"/>
  <c r="R1913" i="1" s="1"/>
  <c r="O1987" i="1"/>
  <c r="P1986" i="1"/>
  <c r="J1914" i="1"/>
  <c r="K1914" i="1" s="1"/>
  <c r="I1915" i="1"/>
  <c r="U1987" i="1"/>
  <c r="G1987" i="1"/>
  <c r="N1987" i="1"/>
  <c r="D1988" i="1"/>
  <c r="F1987" i="1"/>
  <c r="C1988" i="1"/>
  <c r="A1988" i="1"/>
  <c r="L1988" i="1" l="1"/>
  <c r="M1988" i="1"/>
  <c r="E1989" i="1"/>
  <c r="H1987" i="1"/>
  <c r="I1916" i="1"/>
  <c r="J1915" i="1"/>
  <c r="K1915" i="1" s="1"/>
  <c r="P1987" i="1"/>
  <c r="O1988" i="1"/>
  <c r="Q1914" i="1"/>
  <c r="R1914" i="1" s="1"/>
  <c r="B1913" i="1"/>
  <c r="N1988" i="1"/>
  <c r="D1989" i="1"/>
  <c r="C1989" i="1"/>
  <c r="F1988" i="1"/>
  <c r="A1989" i="1"/>
  <c r="U1988" i="1"/>
  <c r="G1988" i="1"/>
  <c r="L1989" i="1" l="1"/>
  <c r="M1989" i="1"/>
  <c r="E1990" i="1"/>
  <c r="T1989" i="1"/>
  <c r="H1988" i="1"/>
  <c r="B1914" i="1"/>
  <c r="O1989" i="1"/>
  <c r="P1988" i="1"/>
  <c r="Q1915" i="1"/>
  <c r="R1915" i="1" s="1"/>
  <c r="J1916" i="1"/>
  <c r="K1916" i="1" s="1"/>
  <c r="I1917" i="1"/>
  <c r="G1989" i="1"/>
  <c r="A1990" i="1"/>
  <c r="F1989" i="1"/>
  <c r="C1990" i="1"/>
  <c r="D1990" i="1" l="1"/>
  <c r="L1990" i="1"/>
  <c r="T1990" i="1"/>
  <c r="T1991" i="1" s="1"/>
  <c r="M1990" i="1"/>
  <c r="N1990" i="1" s="1"/>
  <c r="E1991" i="1"/>
  <c r="E1992" i="1" s="1"/>
  <c r="H1989" i="1"/>
  <c r="B1915" i="1"/>
  <c r="Q1916" i="1"/>
  <c r="R1916" i="1" s="1"/>
  <c r="P1989" i="1"/>
  <c r="O1990" i="1"/>
  <c r="F1990" i="1"/>
  <c r="A1991" i="1"/>
  <c r="C1991" i="1"/>
  <c r="U1990" i="1"/>
  <c r="D1991" i="1"/>
  <c r="G1990" i="1"/>
  <c r="J1917" i="1"/>
  <c r="K1917" i="1" s="1"/>
  <c r="I1918" i="1"/>
  <c r="L1991" i="1" l="1"/>
  <c r="M1991" i="1"/>
  <c r="N1991" i="1" s="1"/>
  <c r="H1990" i="1"/>
  <c r="O1991" i="1"/>
  <c r="P1990" i="1"/>
  <c r="I1919" i="1"/>
  <c r="J1918" i="1"/>
  <c r="K1918" i="1" s="1"/>
  <c r="B1916" i="1"/>
  <c r="G1991" i="1"/>
  <c r="F1991" i="1"/>
  <c r="C1992" i="1"/>
  <c r="A1992" i="1"/>
  <c r="U1991" i="1"/>
  <c r="D1992" i="1"/>
  <c r="Q1917" i="1"/>
  <c r="R1917" i="1" s="1"/>
  <c r="L1992" i="1" l="1"/>
  <c r="M1992" i="1"/>
  <c r="E1993" i="1"/>
  <c r="T1992" i="1"/>
  <c r="H1991" i="1"/>
  <c r="J1919" i="1"/>
  <c r="K1919" i="1" s="1"/>
  <c r="I1920" i="1"/>
  <c r="Q1918" i="1"/>
  <c r="R1918" i="1" s="1"/>
  <c r="G1992" i="1"/>
  <c r="F1992" i="1"/>
  <c r="C1993" i="1"/>
  <c r="N1992" i="1"/>
  <c r="D1993" i="1"/>
  <c r="A1993" i="1"/>
  <c r="U1992" i="1"/>
  <c r="B1917" i="1"/>
  <c r="P1991" i="1"/>
  <c r="O1992" i="1"/>
  <c r="M1993" i="1" l="1"/>
  <c r="L1993" i="1"/>
  <c r="T1993" i="1"/>
  <c r="T1994" i="1" s="1"/>
  <c r="E1994" i="1"/>
  <c r="E1995" i="1" s="1"/>
  <c r="H1992" i="1"/>
  <c r="B1918" i="1"/>
  <c r="I1921" i="1"/>
  <c r="J1920" i="1"/>
  <c r="K1920" i="1" s="1"/>
  <c r="Q1919" i="1"/>
  <c r="R1919" i="1" s="1"/>
  <c r="D1994" i="1"/>
  <c r="A1994" i="1"/>
  <c r="U1993" i="1"/>
  <c r="N1993" i="1"/>
  <c r="G1993" i="1"/>
  <c r="F1993" i="1"/>
  <c r="C1994" i="1"/>
  <c r="O1993" i="1"/>
  <c r="P1992" i="1"/>
  <c r="L1994" i="1" l="1"/>
  <c r="U1994" i="1" s="1"/>
  <c r="M1994" i="1"/>
  <c r="N1994" i="1" s="1"/>
  <c r="H1993" i="1"/>
  <c r="B1919" i="1"/>
  <c r="Q1920" i="1"/>
  <c r="R1920" i="1" s="1"/>
  <c r="J1921" i="1"/>
  <c r="K1921" i="1" s="1"/>
  <c r="I1922" i="1"/>
  <c r="G1994" i="1"/>
  <c r="F1994" i="1"/>
  <c r="C1995" i="1"/>
  <c r="D1995" i="1"/>
  <c r="A1995" i="1"/>
  <c r="P1993" i="1"/>
  <c r="O1994" i="1"/>
  <c r="L1995" i="1" l="1"/>
  <c r="M1995" i="1"/>
  <c r="E1996" i="1"/>
  <c r="T1995" i="1"/>
  <c r="H1994" i="1"/>
  <c r="I1923" i="1"/>
  <c r="J1922" i="1"/>
  <c r="K1922" i="1" s="1"/>
  <c r="Q1921" i="1"/>
  <c r="R1921" i="1" s="1"/>
  <c r="F1995" i="1"/>
  <c r="C1996" i="1"/>
  <c r="D1996" i="1"/>
  <c r="N1995" i="1"/>
  <c r="A1996" i="1"/>
  <c r="U1995" i="1"/>
  <c r="G1995" i="1"/>
  <c r="B1920" i="1"/>
  <c r="O1995" i="1"/>
  <c r="P1994" i="1"/>
  <c r="L1996" i="1" l="1"/>
  <c r="M1996" i="1"/>
  <c r="T1996" i="1"/>
  <c r="E1997" i="1"/>
  <c r="H1995" i="1"/>
  <c r="B1921" i="1"/>
  <c r="F1996" i="1"/>
  <c r="C1997" i="1"/>
  <c r="D1997" i="1"/>
  <c r="U1996" i="1"/>
  <c r="N1996" i="1"/>
  <c r="G1996" i="1"/>
  <c r="A1997" i="1"/>
  <c r="Q1922" i="1"/>
  <c r="R1922" i="1" s="1"/>
  <c r="P1995" i="1"/>
  <c r="O1996" i="1"/>
  <c r="I1924" i="1"/>
  <c r="J1923" i="1"/>
  <c r="K1923" i="1" s="1"/>
  <c r="T1997" i="1" l="1"/>
  <c r="L1997" i="1"/>
  <c r="M1997" i="1"/>
  <c r="N1997" i="1" s="1"/>
  <c r="E1998" i="1"/>
  <c r="H1996" i="1"/>
  <c r="B1922" i="1"/>
  <c r="Q1923" i="1"/>
  <c r="R1923" i="1" s="1"/>
  <c r="G1997" i="1"/>
  <c r="D1998" i="1"/>
  <c r="F1997" i="1"/>
  <c r="A1998" i="1"/>
  <c r="C1998" i="1"/>
  <c r="U1997" i="1"/>
  <c r="J1924" i="1"/>
  <c r="K1924" i="1" s="1"/>
  <c r="I1925" i="1"/>
  <c r="O1997" i="1"/>
  <c r="P1996" i="1"/>
  <c r="L1998" i="1" l="1"/>
  <c r="M1998" i="1"/>
  <c r="E1999" i="1"/>
  <c r="E2000" i="1" s="1"/>
  <c r="T1998" i="1"/>
  <c r="T1999" i="1" s="1"/>
  <c r="H1997" i="1"/>
  <c r="B1923" i="1"/>
  <c r="C1999" i="1"/>
  <c r="D1999" i="1"/>
  <c r="A1999" i="1"/>
  <c r="U1998" i="1"/>
  <c r="N1998" i="1"/>
  <c r="G1998" i="1"/>
  <c r="F1998" i="1"/>
  <c r="Q1924" i="1"/>
  <c r="R1924" i="1" s="1"/>
  <c r="O1998" i="1"/>
  <c r="P1997" i="1"/>
  <c r="I1926" i="1"/>
  <c r="J1925" i="1"/>
  <c r="K1925" i="1" s="1"/>
  <c r="L1999" i="1" l="1"/>
  <c r="M1999" i="1"/>
  <c r="H1998" i="1"/>
  <c r="Q1925" i="1"/>
  <c r="R1925" i="1" s="1"/>
  <c r="J1926" i="1"/>
  <c r="K1926" i="1" s="1"/>
  <c r="I1927" i="1"/>
  <c r="P1998" i="1"/>
  <c r="O1999" i="1"/>
  <c r="B1924" i="1"/>
  <c r="G1999" i="1"/>
  <c r="A2000" i="1"/>
  <c r="N1999" i="1"/>
  <c r="U1999" i="1"/>
  <c r="F1999" i="1"/>
  <c r="C2000" i="1"/>
  <c r="D2000" i="1"/>
  <c r="L2000" i="1" l="1"/>
  <c r="M2000" i="1"/>
  <c r="T2000" i="1"/>
  <c r="E2001" i="1"/>
  <c r="H1999" i="1"/>
  <c r="Q1926" i="1"/>
  <c r="R1926" i="1" s="1"/>
  <c r="A2001" i="1"/>
  <c r="U2000" i="1"/>
  <c r="G2000" i="1"/>
  <c r="C2001" i="1"/>
  <c r="N2000" i="1"/>
  <c r="F2000" i="1"/>
  <c r="D2001" i="1"/>
  <c r="B1925" i="1"/>
  <c r="I1928" i="1"/>
  <c r="J1928" i="1" s="1"/>
  <c r="J1927" i="1"/>
  <c r="K1927" i="1" s="1"/>
  <c r="Q1927" i="1" s="1"/>
  <c r="O2000" i="1"/>
  <c r="P1999" i="1"/>
  <c r="M2001" i="1" l="1"/>
  <c r="L2001" i="1"/>
  <c r="E2002" i="1"/>
  <c r="T2001" i="1"/>
  <c r="H2000" i="1"/>
  <c r="D2002" i="1"/>
  <c r="F2001" i="1"/>
  <c r="A2002" i="1"/>
  <c r="C2002" i="1"/>
  <c r="U2001" i="1"/>
  <c r="G2001" i="1"/>
  <c r="N2001" i="1"/>
  <c r="P2000" i="1"/>
  <c r="O2001" i="1"/>
  <c r="B1927" i="1"/>
  <c r="R1927" i="1"/>
  <c r="B1926" i="1"/>
  <c r="I1929" i="1"/>
  <c r="K1928" i="1"/>
  <c r="L2002" i="1" l="1"/>
  <c r="M2002" i="1"/>
  <c r="T2002" i="1"/>
  <c r="T2003" i="1" s="1"/>
  <c r="E2003" i="1"/>
  <c r="E2004" i="1" s="1"/>
  <c r="H2001" i="1"/>
  <c r="D2003" i="1"/>
  <c r="F2002" i="1"/>
  <c r="C2003" i="1"/>
  <c r="A2003" i="1"/>
  <c r="U2002" i="1"/>
  <c r="G2002" i="1"/>
  <c r="N2002" i="1"/>
  <c r="O2002" i="1"/>
  <c r="P2001" i="1"/>
  <c r="J1929" i="1"/>
  <c r="K1929" i="1" s="1"/>
  <c r="I1930" i="1"/>
  <c r="Q1928" i="1"/>
  <c r="B1928" i="1" s="1"/>
  <c r="N1928" i="1"/>
  <c r="U1928" i="1" s="1"/>
  <c r="L2003" i="1" l="1"/>
  <c r="M2003" i="1"/>
  <c r="N2003" i="1" s="1"/>
  <c r="H2002" i="1"/>
  <c r="J1930" i="1"/>
  <c r="K1930" i="1" s="1"/>
  <c r="I1931" i="1"/>
  <c r="G2003" i="1"/>
  <c r="F2003" i="1"/>
  <c r="C2004" i="1"/>
  <c r="D2004" i="1"/>
  <c r="A2004" i="1"/>
  <c r="U2003" i="1"/>
  <c r="Q1929" i="1"/>
  <c r="R1929" i="1" s="1"/>
  <c r="P2002" i="1"/>
  <c r="O2003" i="1"/>
  <c r="R1928" i="1"/>
  <c r="L2004" i="1" l="1"/>
  <c r="M2004" i="1"/>
  <c r="T2004" i="1"/>
  <c r="E2005" i="1"/>
  <c r="H2003" i="1"/>
  <c r="B1929" i="1"/>
  <c r="O2004" i="1"/>
  <c r="P2003" i="1"/>
  <c r="J1931" i="1"/>
  <c r="K1931" i="1" s="1"/>
  <c r="I1932" i="1"/>
  <c r="N2004" i="1"/>
  <c r="C2005" i="1"/>
  <c r="D2005" i="1"/>
  <c r="F2004" i="1"/>
  <c r="A2005" i="1"/>
  <c r="U2004" i="1"/>
  <c r="G2004" i="1"/>
  <c r="Q1930" i="1"/>
  <c r="R1930" i="1" s="1"/>
  <c r="E2006" i="1" l="1"/>
  <c r="L2005" i="1"/>
  <c r="M2005" i="1"/>
  <c r="N2005" i="1" s="1"/>
  <c r="T2005" i="1"/>
  <c r="H2004" i="1"/>
  <c r="I1933" i="1"/>
  <c r="J1932" i="1"/>
  <c r="K1932" i="1" s="1"/>
  <c r="Q1931" i="1"/>
  <c r="R1931" i="1" s="1"/>
  <c r="B1930" i="1"/>
  <c r="G2005" i="1"/>
  <c r="C2006" i="1"/>
  <c r="D2006" i="1"/>
  <c r="F2005" i="1"/>
  <c r="A2006" i="1"/>
  <c r="U2005" i="1"/>
  <c r="P2004" i="1"/>
  <c r="O2005" i="1"/>
  <c r="L2006" i="1" l="1"/>
  <c r="M2006" i="1"/>
  <c r="N2006" i="1" s="1"/>
  <c r="T2006" i="1"/>
  <c r="H2005" i="1"/>
  <c r="E2007" i="1"/>
  <c r="E2008" i="1" s="1"/>
  <c r="B1931" i="1"/>
  <c r="Q1932" i="1"/>
  <c r="R1932" i="1" s="1"/>
  <c r="G2006" i="1"/>
  <c r="F2006" i="1"/>
  <c r="C2007" i="1"/>
  <c r="A2007" i="1"/>
  <c r="D2007" i="1"/>
  <c r="U2006" i="1"/>
  <c r="J1933" i="1"/>
  <c r="K1933" i="1" s="1"/>
  <c r="I1934" i="1"/>
  <c r="O2006" i="1"/>
  <c r="P2005" i="1"/>
  <c r="T2007" i="1" l="1"/>
  <c r="L2007" i="1"/>
  <c r="U2007" i="1" s="1"/>
  <c r="M2007" i="1"/>
  <c r="N2007" i="1" s="1"/>
  <c r="H2006" i="1"/>
  <c r="B1932" i="1"/>
  <c r="Q1933" i="1"/>
  <c r="R1933" i="1" s="1"/>
  <c r="O2007" i="1"/>
  <c r="P2006" i="1"/>
  <c r="G2007" i="1"/>
  <c r="D2008" i="1"/>
  <c r="F2007" i="1"/>
  <c r="A2008" i="1"/>
  <c r="C2008" i="1"/>
  <c r="I1935" i="1"/>
  <c r="J1934" i="1"/>
  <c r="K1934" i="1" s="1"/>
  <c r="L2008" i="1" l="1"/>
  <c r="M2008" i="1"/>
  <c r="T2008" i="1"/>
  <c r="E2009" i="1"/>
  <c r="H2007" i="1"/>
  <c r="N2008" i="1"/>
  <c r="G2008" i="1"/>
  <c r="A2009" i="1"/>
  <c r="F2008" i="1"/>
  <c r="C2009" i="1"/>
  <c r="D2009" i="1"/>
  <c r="U2008" i="1"/>
  <c r="O2008" i="1"/>
  <c r="P2007" i="1"/>
  <c r="Q1934" i="1"/>
  <c r="R1934" i="1" s="1"/>
  <c r="B1933" i="1"/>
  <c r="J1935" i="1"/>
  <c r="K1935" i="1" s="1"/>
  <c r="I1936" i="1"/>
  <c r="M2009" i="1" l="1"/>
  <c r="L2009" i="1"/>
  <c r="E2010" i="1"/>
  <c r="T2009" i="1"/>
  <c r="T2010" i="1" s="1"/>
  <c r="H2008" i="1"/>
  <c r="B1934" i="1"/>
  <c r="G2009" i="1"/>
  <c r="N2009" i="1"/>
  <c r="D2010" i="1"/>
  <c r="F2009" i="1"/>
  <c r="A2010" i="1"/>
  <c r="C2010" i="1"/>
  <c r="U2009" i="1"/>
  <c r="I1937" i="1"/>
  <c r="J1936" i="1"/>
  <c r="K1936" i="1" s="1"/>
  <c r="Q1935" i="1"/>
  <c r="R1935" i="1" s="1"/>
  <c r="O2009" i="1"/>
  <c r="P2008" i="1"/>
  <c r="E2011" i="1" l="1"/>
  <c r="L2010" i="1"/>
  <c r="M2010" i="1"/>
  <c r="H2009" i="1"/>
  <c r="J1937" i="1"/>
  <c r="K1937" i="1" s="1"/>
  <c r="I1938" i="1"/>
  <c r="Q1936" i="1"/>
  <c r="R1936" i="1" s="1"/>
  <c r="P2009" i="1"/>
  <c r="O2010" i="1"/>
  <c r="B1935" i="1"/>
  <c r="U2010" i="1"/>
  <c r="G2010" i="1"/>
  <c r="N2010" i="1"/>
  <c r="D2011" i="1"/>
  <c r="F2010" i="1"/>
  <c r="C2011" i="1"/>
  <c r="A2011" i="1"/>
  <c r="L2011" i="1" l="1"/>
  <c r="M2011" i="1"/>
  <c r="T2011" i="1"/>
  <c r="T2012" i="1" s="1"/>
  <c r="E2012" i="1"/>
  <c r="E2013" i="1" s="1"/>
  <c r="H2010" i="1"/>
  <c r="B1936" i="1"/>
  <c r="C2012" i="1"/>
  <c r="D2012" i="1"/>
  <c r="G2011" i="1"/>
  <c r="A2012" i="1"/>
  <c r="N2011" i="1"/>
  <c r="U2011" i="1"/>
  <c r="F2011" i="1"/>
  <c r="I1939" i="1"/>
  <c r="J1938" i="1"/>
  <c r="K1938" i="1" s="1"/>
  <c r="O2011" i="1"/>
  <c r="P2010" i="1"/>
  <c r="Q1937" i="1"/>
  <c r="R1937" i="1" s="1"/>
  <c r="L2012" i="1" l="1"/>
  <c r="M2012" i="1"/>
  <c r="H2011" i="1"/>
  <c r="B1937" i="1"/>
  <c r="J1939" i="1"/>
  <c r="K1939" i="1" s="1"/>
  <c r="I1940" i="1"/>
  <c r="Q1938" i="1"/>
  <c r="R1938" i="1" s="1"/>
  <c r="P2011" i="1"/>
  <c r="O2012" i="1"/>
  <c r="C2013" i="1"/>
  <c r="A2013" i="1"/>
  <c r="U2012" i="1"/>
  <c r="G2012" i="1"/>
  <c r="N2012" i="1"/>
  <c r="D2013" i="1"/>
  <c r="F2012" i="1"/>
  <c r="M2013" i="1" l="1"/>
  <c r="L2013" i="1"/>
  <c r="T2013" i="1"/>
  <c r="E2014" i="1"/>
  <c r="H2012" i="1"/>
  <c r="U2013" i="1"/>
  <c r="G2013" i="1"/>
  <c r="N2013" i="1"/>
  <c r="D2014" i="1"/>
  <c r="C2014" i="1"/>
  <c r="F2013" i="1"/>
  <c r="A2014" i="1"/>
  <c r="O2013" i="1"/>
  <c r="P2012" i="1"/>
  <c r="J1940" i="1"/>
  <c r="K1940" i="1" s="1"/>
  <c r="I1941" i="1"/>
  <c r="Q1939" i="1"/>
  <c r="R1939" i="1" s="1"/>
  <c r="B1938" i="1"/>
  <c r="E2015" i="1" l="1"/>
  <c r="L2014" i="1"/>
  <c r="U2014" i="1" s="1"/>
  <c r="M2014" i="1"/>
  <c r="T2014" i="1"/>
  <c r="H2013" i="1"/>
  <c r="O2014" i="1"/>
  <c r="P2013" i="1"/>
  <c r="B1939" i="1"/>
  <c r="J1941" i="1"/>
  <c r="K1941" i="1" s="1"/>
  <c r="I1942" i="1"/>
  <c r="G2014" i="1"/>
  <c r="N2014" i="1"/>
  <c r="D2015" i="1"/>
  <c r="F2014" i="1"/>
  <c r="C2015" i="1"/>
  <c r="A2015" i="1"/>
  <c r="Q1940" i="1"/>
  <c r="R1940" i="1" s="1"/>
  <c r="L2015" i="1" l="1"/>
  <c r="M2015" i="1"/>
  <c r="N2015" i="1" s="1"/>
  <c r="T2015" i="1"/>
  <c r="E2016" i="1"/>
  <c r="H2014" i="1"/>
  <c r="I1943" i="1"/>
  <c r="J1942" i="1"/>
  <c r="K1942" i="1" s="1"/>
  <c r="Q1941" i="1"/>
  <c r="R1941" i="1" s="1"/>
  <c r="G2015" i="1"/>
  <c r="D2016" i="1"/>
  <c r="C2016" i="1"/>
  <c r="F2015" i="1"/>
  <c r="A2016" i="1"/>
  <c r="U2015" i="1"/>
  <c r="B1940" i="1"/>
  <c r="P2014" i="1"/>
  <c r="O2015" i="1"/>
  <c r="E2017" i="1" l="1"/>
  <c r="L2016" i="1"/>
  <c r="M2016" i="1"/>
  <c r="T2016" i="1"/>
  <c r="H2015" i="1"/>
  <c r="B1941" i="1"/>
  <c r="O2016" i="1"/>
  <c r="P2015" i="1"/>
  <c r="D2017" i="1"/>
  <c r="C2017" i="1"/>
  <c r="F2016" i="1"/>
  <c r="A2017" i="1"/>
  <c r="U2016" i="1"/>
  <c r="G2016" i="1"/>
  <c r="N2016" i="1"/>
  <c r="Q1942" i="1"/>
  <c r="R1942" i="1" s="1"/>
  <c r="I1944" i="1"/>
  <c r="J1943" i="1"/>
  <c r="K1943" i="1" s="1"/>
  <c r="L2017" i="1" l="1"/>
  <c r="M2017" i="1"/>
  <c r="T2017" i="1"/>
  <c r="E2018" i="1"/>
  <c r="H2016" i="1"/>
  <c r="B1942" i="1"/>
  <c r="P2016" i="1"/>
  <c r="O2017" i="1"/>
  <c r="Q1943" i="1"/>
  <c r="R1943" i="1" s="1"/>
  <c r="J1944" i="1"/>
  <c r="K1944" i="1" s="1"/>
  <c r="I1945" i="1"/>
  <c r="C2018" i="1"/>
  <c r="A2018" i="1"/>
  <c r="U2017" i="1"/>
  <c r="G2017" i="1"/>
  <c r="N2017" i="1"/>
  <c r="D2018" i="1"/>
  <c r="F2017" i="1"/>
  <c r="E2019" i="1" l="1"/>
  <c r="L2018" i="1"/>
  <c r="M2018" i="1"/>
  <c r="T2018" i="1"/>
  <c r="T2019" i="1" s="1"/>
  <c r="H2017" i="1"/>
  <c r="G2018" i="1"/>
  <c r="N2018" i="1"/>
  <c r="D2019" i="1"/>
  <c r="F2018" i="1"/>
  <c r="C2019" i="1"/>
  <c r="A2019" i="1"/>
  <c r="U2018" i="1"/>
  <c r="O2018" i="1"/>
  <c r="P2017" i="1"/>
  <c r="J1945" i="1"/>
  <c r="K1945" i="1" s="1"/>
  <c r="I1946" i="1"/>
  <c r="Q1944" i="1"/>
  <c r="R1944" i="1" s="1"/>
  <c r="B1943" i="1"/>
  <c r="L2019" i="1" l="1"/>
  <c r="M2019" i="1"/>
  <c r="E2020" i="1"/>
  <c r="H2018" i="1"/>
  <c r="B1944" i="1"/>
  <c r="J1946" i="1"/>
  <c r="K1946" i="1" s="1"/>
  <c r="I1947" i="1"/>
  <c r="D2020" i="1"/>
  <c r="C2020" i="1"/>
  <c r="U2019" i="1"/>
  <c r="F2019" i="1"/>
  <c r="A2020" i="1"/>
  <c r="G2019" i="1"/>
  <c r="N2019" i="1"/>
  <c r="Q1945" i="1"/>
  <c r="R1945" i="1" s="1"/>
  <c r="O2019" i="1"/>
  <c r="P2018" i="1"/>
  <c r="L2020" i="1" l="1"/>
  <c r="M2020" i="1"/>
  <c r="E2021" i="1"/>
  <c r="T2020" i="1"/>
  <c r="H2019" i="1"/>
  <c r="O2020" i="1"/>
  <c r="P2019" i="1"/>
  <c r="A2021" i="1"/>
  <c r="G2020" i="1"/>
  <c r="F2020" i="1"/>
  <c r="C2021" i="1"/>
  <c r="B1945" i="1"/>
  <c r="I1948" i="1"/>
  <c r="J1947" i="1"/>
  <c r="K1947" i="1" s="1"/>
  <c r="Q1946" i="1"/>
  <c r="R1946" i="1" s="1"/>
  <c r="T2021" i="1" l="1"/>
  <c r="L2021" i="1"/>
  <c r="U2021" i="1" s="1"/>
  <c r="M2021" i="1"/>
  <c r="E2022" i="1"/>
  <c r="D2021" i="1"/>
  <c r="H2020" i="1"/>
  <c r="B1946" i="1"/>
  <c r="J1948" i="1"/>
  <c r="K1948" i="1" s="1"/>
  <c r="I1949" i="1"/>
  <c r="G2021" i="1"/>
  <c r="C2022" i="1"/>
  <c r="F2021" i="1"/>
  <c r="N2021" i="1"/>
  <c r="D2022" i="1"/>
  <c r="A2022" i="1"/>
  <c r="O2021" i="1"/>
  <c r="P2020" i="1"/>
  <c r="Q1947" i="1"/>
  <c r="R1947" i="1" s="1"/>
  <c r="L2022" i="1" l="1"/>
  <c r="M2022" i="1"/>
  <c r="N2022" i="1" s="1"/>
  <c r="E2023" i="1"/>
  <c r="T2022" i="1"/>
  <c r="H2021" i="1"/>
  <c r="C2023" i="1"/>
  <c r="D2023" i="1"/>
  <c r="A2023" i="1"/>
  <c r="U2022" i="1"/>
  <c r="F2022" i="1"/>
  <c r="G2022" i="1"/>
  <c r="P2021" i="1"/>
  <c r="O2022" i="1"/>
  <c r="I1950" i="1"/>
  <c r="J1949" i="1"/>
  <c r="K1949" i="1" s="1"/>
  <c r="B1947" i="1"/>
  <c r="Q1948" i="1"/>
  <c r="R1948" i="1" s="1"/>
  <c r="L2023" i="1" l="1"/>
  <c r="M2023" i="1"/>
  <c r="E2024" i="1"/>
  <c r="T2023" i="1"/>
  <c r="T2024" i="1" s="1"/>
  <c r="H2022" i="1"/>
  <c r="Q1949" i="1"/>
  <c r="R1949" i="1" s="1"/>
  <c r="G2023" i="1"/>
  <c r="C2024" i="1"/>
  <c r="F2023" i="1"/>
  <c r="D2024" i="1"/>
  <c r="N2023" i="1"/>
  <c r="A2024" i="1"/>
  <c r="U2023" i="1"/>
  <c r="J1950" i="1"/>
  <c r="K1950" i="1" s="1"/>
  <c r="I1951" i="1"/>
  <c r="P2022" i="1"/>
  <c r="O2023" i="1"/>
  <c r="B1948" i="1"/>
  <c r="L2024" i="1" l="1"/>
  <c r="M2024" i="1"/>
  <c r="N2024" i="1" s="1"/>
  <c r="E2025" i="1"/>
  <c r="H2023" i="1"/>
  <c r="O2024" i="1"/>
  <c r="P2023" i="1"/>
  <c r="J1951" i="1"/>
  <c r="K1951" i="1" s="1"/>
  <c r="I1952" i="1"/>
  <c r="Q1950" i="1"/>
  <c r="R1950" i="1" s="1"/>
  <c r="D2025" i="1"/>
  <c r="A2025" i="1"/>
  <c r="U2024" i="1"/>
  <c r="C2025" i="1"/>
  <c r="G2024" i="1"/>
  <c r="F2024" i="1"/>
  <c r="B1949" i="1"/>
  <c r="L2025" i="1" l="1"/>
  <c r="M2025" i="1"/>
  <c r="N2025" i="1" s="1"/>
  <c r="E2026" i="1"/>
  <c r="T2025" i="1"/>
  <c r="H2024" i="1"/>
  <c r="I1953" i="1"/>
  <c r="J1952" i="1"/>
  <c r="K1952" i="1" s="1"/>
  <c r="Q1951" i="1"/>
  <c r="R1951" i="1" s="1"/>
  <c r="G2025" i="1"/>
  <c r="F2025" i="1"/>
  <c r="C2026" i="1"/>
  <c r="D2026" i="1"/>
  <c r="A2026" i="1"/>
  <c r="U2025" i="1"/>
  <c r="B1950" i="1"/>
  <c r="O2025" i="1"/>
  <c r="P2024" i="1"/>
  <c r="T2026" i="1" l="1"/>
  <c r="L2026" i="1"/>
  <c r="U2026" i="1" s="1"/>
  <c r="M2026" i="1"/>
  <c r="N2026" i="1" s="1"/>
  <c r="E2027" i="1"/>
  <c r="H2025" i="1"/>
  <c r="C2027" i="1"/>
  <c r="D2027" i="1"/>
  <c r="A2027" i="1"/>
  <c r="G2026" i="1"/>
  <c r="F2026" i="1"/>
  <c r="B1951" i="1"/>
  <c r="P2025" i="1"/>
  <c r="O2026" i="1"/>
  <c r="Q1952" i="1"/>
  <c r="R1952" i="1" s="1"/>
  <c r="J1953" i="1"/>
  <c r="K1953" i="1" s="1"/>
  <c r="I1954" i="1"/>
  <c r="L2027" i="1" l="1"/>
  <c r="M2027" i="1"/>
  <c r="E2028" i="1"/>
  <c r="T2027" i="1"/>
  <c r="H2026" i="1"/>
  <c r="B1952" i="1"/>
  <c r="O2027" i="1"/>
  <c r="P2026" i="1"/>
  <c r="G2027" i="1"/>
  <c r="F2027" i="1"/>
  <c r="C2028" i="1"/>
  <c r="D2028" i="1"/>
  <c r="N2027" i="1"/>
  <c r="A2028" i="1"/>
  <c r="U2027" i="1"/>
  <c r="I1955" i="1"/>
  <c r="J1954" i="1"/>
  <c r="K1954" i="1" s="1"/>
  <c r="Q1953" i="1"/>
  <c r="R1953" i="1" s="1"/>
  <c r="L2028" i="1" l="1"/>
  <c r="M2028" i="1"/>
  <c r="T2028" i="1"/>
  <c r="E2029" i="1"/>
  <c r="H2027" i="1"/>
  <c r="J1955" i="1"/>
  <c r="K1955" i="1" s="1"/>
  <c r="Q1955" i="1" s="1"/>
  <c r="I1956" i="1"/>
  <c r="B1953" i="1"/>
  <c r="C2029" i="1"/>
  <c r="N2028" i="1"/>
  <c r="F2028" i="1"/>
  <c r="D2029" i="1"/>
  <c r="A2029" i="1"/>
  <c r="U2028" i="1"/>
  <c r="G2028" i="1"/>
  <c r="P2027" i="1"/>
  <c r="O2028" i="1"/>
  <c r="Q1954" i="1"/>
  <c r="R1954" i="1" s="1"/>
  <c r="L2029" i="1" l="1"/>
  <c r="M2029" i="1"/>
  <c r="E2030" i="1"/>
  <c r="E2031" i="1" s="1"/>
  <c r="T2029" i="1"/>
  <c r="T2030" i="1" s="1"/>
  <c r="H2028" i="1"/>
  <c r="O2029" i="1"/>
  <c r="P2028" i="1"/>
  <c r="B1954" i="1"/>
  <c r="D2030" i="1"/>
  <c r="A2030" i="1"/>
  <c r="U2029" i="1"/>
  <c r="N2029" i="1"/>
  <c r="G2029" i="1"/>
  <c r="F2029" i="1"/>
  <c r="C2030" i="1"/>
  <c r="J1956" i="1"/>
  <c r="K1956" i="1" s="1"/>
  <c r="I1957" i="1"/>
  <c r="B1955" i="1"/>
  <c r="R1955" i="1"/>
  <c r="L2030" i="1" l="1"/>
  <c r="M2030" i="1"/>
  <c r="E2032" i="1"/>
  <c r="H2029" i="1"/>
  <c r="F2030" i="1"/>
  <c r="G2030" i="1"/>
  <c r="N2030" i="1"/>
  <c r="C2031" i="1"/>
  <c r="A2031" i="1"/>
  <c r="U2030" i="1"/>
  <c r="D2031" i="1"/>
  <c r="I1958" i="1"/>
  <c r="J1958" i="1" s="1"/>
  <c r="J1957" i="1"/>
  <c r="K1957" i="1" s="1"/>
  <c r="P2029" i="1"/>
  <c r="O2030" i="1"/>
  <c r="Q1956" i="1"/>
  <c r="R1956" i="1" s="1"/>
  <c r="L2031" i="1" l="1"/>
  <c r="M2031" i="1"/>
  <c r="T2031" i="1"/>
  <c r="H2030" i="1"/>
  <c r="Q1957" i="1"/>
  <c r="R1957" i="1" s="1"/>
  <c r="I1959" i="1"/>
  <c r="K1958" i="1"/>
  <c r="G2031" i="1"/>
  <c r="F2031" i="1"/>
  <c r="C2032" i="1"/>
  <c r="D2032" i="1"/>
  <c r="N2031" i="1"/>
  <c r="A2032" i="1"/>
  <c r="U2031" i="1"/>
  <c r="B1956" i="1"/>
  <c r="O2031" i="1"/>
  <c r="P2030" i="1"/>
  <c r="L2032" i="1" l="1"/>
  <c r="M2032" i="1"/>
  <c r="T2032" i="1"/>
  <c r="E2033" i="1"/>
  <c r="H2031" i="1"/>
  <c r="P2031" i="1"/>
  <c r="O2032" i="1"/>
  <c r="Q1958" i="1"/>
  <c r="B1958" i="1" s="1"/>
  <c r="N1958" i="1"/>
  <c r="U1958" i="1" s="1"/>
  <c r="C2033" i="1"/>
  <c r="D2033" i="1"/>
  <c r="F2032" i="1"/>
  <c r="A2033" i="1"/>
  <c r="U2032" i="1"/>
  <c r="G2032" i="1"/>
  <c r="N2032" i="1"/>
  <c r="J1959" i="1"/>
  <c r="K1959" i="1" s="1"/>
  <c r="Q1959" i="1" s="1"/>
  <c r="I1960" i="1"/>
  <c r="B1957" i="1"/>
  <c r="L2033" i="1" l="1"/>
  <c r="M2033" i="1"/>
  <c r="E2034" i="1"/>
  <c r="T2033" i="1"/>
  <c r="H2032" i="1"/>
  <c r="R1958" i="1"/>
  <c r="I1961" i="1"/>
  <c r="J1960" i="1"/>
  <c r="K1960" i="1" s="1"/>
  <c r="B1959" i="1"/>
  <c r="R1959" i="1"/>
  <c r="P2032" i="1"/>
  <c r="O2033" i="1"/>
  <c r="D2034" i="1"/>
  <c r="A2034" i="1"/>
  <c r="U2033" i="1"/>
  <c r="N2033" i="1"/>
  <c r="G2033" i="1"/>
  <c r="F2033" i="1"/>
  <c r="C2034" i="1"/>
  <c r="L2034" i="1" l="1"/>
  <c r="M2034" i="1"/>
  <c r="N2034" i="1" s="1"/>
  <c r="T2034" i="1"/>
  <c r="E2035" i="1"/>
  <c r="E2036" i="1" s="1"/>
  <c r="H2033" i="1"/>
  <c r="I1962" i="1"/>
  <c r="J1961" i="1"/>
  <c r="K1961" i="1" s="1"/>
  <c r="Q1961" i="1" s="1"/>
  <c r="G2034" i="1"/>
  <c r="F2034" i="1"/>
  <c r="A2035" i="1"/>
  <c r="C2035" i="1"/>
  <c r="U2034" i="1"/>
  <c r="D2035" i="1"/>
  <c r="Q1960" i="1"/>
  <c r="R1960" i="1" s="1"/>
  <c r="P2033" i="1"/>
  <c r="O2034" i="1"/>
  <c r="L2035" i="1" l="1"/>
  <c r="M2035" i="1"/>
  <c r="T2035" i="1"/>
  <c r="H2034" i="1"/>
  <c r="D2036" i="1"/>
  <c r="F2035" i="1"/>
  <c r="C2036" i="1"/>
  <c r="A2036" i="1"/>
  <c r="U2035" i="1"/>
  <c r="G2035" i="1"/>
  <c r="N2035" i="1"/>
  <c r="B1960" i="1"/>
  <c r="B1961" i="1"/>
  <c r="R1961" i="1"/>
  <c r="J1962" i="1"/>
  <c r="K1962" i="1" s="1"/>
  <c r="I1963" i="1"/>
  <c r="O2035" i="1"/>
  <c r="P2034" i="1"/>
  <c r="T2036" i="1" l="1"/>
  <c r="L2036" i="1"/>
  <c r="M2036" i="1"/>
  <c r="N2036" i="1" s="1"/>
  <c r="E2037" i="1"/>
  <c r="H2035" i="1"/>
  <c r="Q1962" i="1"/>
  <c r="R1962" i="1" s="1"/>
  <c r="I1964" i="1"/>
  <c r="J1963" i="1"/>
  <c r="K1963" i="1" s="1"/>
  <c r="G2036" i="1"/>
  <c r="C2037" i="1"/>
  <c r="F2036" i="1"/>
  <c r="A2037" i="1"/>
  <c r="D2037" i="1"/>
  <c r="U2036" i="1"/>
  <c r="P2035" i="1"/>
  <c r="O2036" i="1"/>
  <c r="L2037" i="1" l="1"/>
  <c r="M2037" i="1"/>
  <c r="E2038" i="1"/>
  <c r="T2037" i="1"/>
  <c r="H2036" i="1"/>
  <c r="Q1963" i="1"/>
  <c r="R1963" i="1" s="1"/>
  <c r="J1964" i="1"/>
  <c r="K1964" i="1" s="1"/>
  <c r="I1965" i="1"/>
  <c r="P2036" i="1"/>
  <c r="O2037" i="1"/>
  <c r="B1962" i="1"/>
  <c r="F2037" i="1"/>
  <c r="A2038" i="1"/>
  <c r="U2037" i="1"/>
  <c r="G2037" i="1"/>
  <c r="N2037" i="1"/>
  <c r="D2038" i="1"/>
  <c r="C2038" i="1"/>
  <c r="L2038" i="1" l="1"/>
  <c r="M2038" i="1"/>
  <c r="T2038" i="1"/>
  <c r="E2039" i="1"/>
  <c r="H2037" i="1"/>
  <c r="O2038" i="1"/>
  <c r="P2037" i="1"/>
  <c r="J1965" i="1"/>
  <c r="K1965" i="1" s="1"/>
  <c r="I1966" i="1"/>
  <c r="Q1964" i="1"/>
  <c r="R1964" i="1" s="1"/>
  <c r="U2038" i="1"/>
  <c r="G2038" i="1"/>
  <c r="N2038" i="1"/>
  <c r="D2039" i="1"/>
  <c r="F2038" i="1"/>
  <c r="A2039" i="1"/>
  <c r="C2039" i="1"/>
  <c r="B1963" i="1"/>
  <c r="L2039" i="1" l="1"/>
  <c r="M2039" i="1"/>
  <c r="E2040" i="1"/>
  <c r="T2039" i="1"/>
  <c r="T2040" i="1" s="1"/>
  <c r="H2038" i="1"/>
  <c r="B1964" i="1"/>
  <c r="G2039" i="1"/>
  <c r="N2039" i="1"/>
  <c r="F2039" i="1"/>
  <c r="C2040" i="1"/>
  <c r="A2040" i="1"/>
  <c r="U2039" i="1"/>
  <c r="D2040" i="1"/>
  <c r="I1967" i="1"/>
  <c r="J1966" i="1"/>
  <c r="K1966" i="1" s="1"/>
  <c r="Q1965" i="1"/>
  <c r="R1965" i="1" s="1"/>
  <c r="P2038" i="1"/>
  <c r="O2039" i="1"/>
  <c r="L2040" i="1" l="1"/>
  <c r="M2040" i="1"/>
  <c r="E2041" i="1"/>
  <c r="E2042" i="1" s="1"/>
  <c r="H2039" i="1"/>
  <c r="U2040" i="1"/>
  <c r="G2040" i="1"/>
  <c r="N2040" i="1"/>
  <c r="D2041" i="1"/>
  <c r="F2040" i="1"/>
  <c r="A2041" i="1"/>
  <c r="C2041" i="1"/>
  <c r="Q1966" i="1"/>
  <c r="R1966" i="1" s="1"/>
  <c r="J1967" i="1"/>
  <c r="K1967" i="1" s="1"/>
  <c r="I1968" i="1"/>
  <c r="P2039" i="1"/>
  <c r="O2040" i="1"/>
  <c r="B1965" i="1"/>
  <c r="M2041" i="1" l="1"/>
  <c r="L2041" i="1"/>
  <c r="U2041" i="1" s="1"/>
  <c r="T2041" i="1"/>
  <c r="H2040" i="1"/>
  <c r="I1969" i="1"/>
  <c r="J1968" i="1"/>
  <c r="K1968" i="1" s="1"/>
  <c r="Q1967" i="1"/>
  <c r="R1967" i="1" s="1"/>
  <c r="B1966" i="1"/>
  <c r="O2041" i="1"/>
  <c r="P2040" i="1"/>
  <c r="N2041" i="1"/>
  <c r="G2041" i="1"/>
  <c r="F2041" i="1"/>
  <c r="C2042" i="1"/>
  <c r="D2042" i="1"/>
  <c r="A2042" i="1"/>
  <c r="T2042" i="1" l="1"/>
  <c r="L2042" i="1"/>
  <c r="M2042" i="1"/>
  <c r="N2042" i="1" s="1"/>
  <c r="E2043" i="1"/>
  <c r="H2041" i="1"/>
  <c r="B1967" i="1"/>
  <c r="Q1968" i="1"/>
  <c r="R1968" i="1" s="1"/>
  <c r="G2042" i="1"/>
  <c r="D2043" i="1"/>
  <c r="F2042" i="1"/>
  <c r="A2043" i="1"/>
  <c r="C2043" i="1"/>
  <c r="U2042" i="1"/>
  <c r="J1969" i="1"/>
  <c r="K1969" i="1" s="1"/>
  <c r="I1970" i="1"/>
  <c r="O2042" i="1"/>
  <c r="P2041" i="1"/>
  <c r="L2043" i="1" l="1"/>
  <c r="M2043" i="1"/>
  <c r="E2044" i="1"/>
  <c r="T2043" i="1"/>
  <c r="H2042" i="1"/>
  <c r="B1968" i="1"/>
  <c r="U2043" i="1"/>
  <c r="G2043" i="1"/>
  <c r="F2043" i="1"/>
  <c r="C2044" i="1"/>
  <c r="D2044" i="1"/>
  <c r="N2043" i="1"/>
  <c r="A2044" i="1"/>
  <c r="P2042" i="1"/>
  <c r="O2043" i="1"/>
  <c r="J1970" i="1"/>
  <c r="K1970" i="1" s="1"/>
  <c r="I1971" i="1"/>
  <c r="Q1969" i="1"/>
  <c r="R1969" i="1" s="1"/>
  <c r="L2044" i="1" l="1"/>
  <c r="M2044" i="1"/>
  <c r="E2045" i="1"/>
  <c r="T2044" i="1"/>
  <c r="T2045" i="1" s="1"/>
  <c r="H2043" i="1"/>
  <c r="B1969" i="1"/>
  <c r="U2044" i="1"/>
  <c r="N2044" i="1"/>
  <c r="G2044" i="1"/>
  <c r="F2044" i="1"/>
  <c r="A2045" i="1"/>
  <c r="C2045" i="1"/>
  <c r="D2045" i="1"/>
  <c r="O2044" i="1"/>
  <c r="P2043" i="1"/>
  <c r="I1972" i="1"/>
  <c r="J1971" i="1"/>
  <c r="K1971" i="1" s="1"/>
  <c r="Q1970" i="1"/>
  <c r="R1970" i="1" s="1"/>
  <c r="E2046" i="1" l="1"/>
  <c r="T2046" i="1"/>
  <c r="L2045" i="1"/>
  <c r="M2045" i="1"/>
  <c r="H2044" i="1"/>
  <c r="B1970" i="1"/>
  <c r="I1973" i="1"/>
  <c r="J1972" i="1"/>
  <c r="K1972" i="1" s="1"/>
  <c r="O2045" i="1"/>
  <c r="P2044" i="1"/>
  <c r="Q1971" i="1"/>
  <c r="R1971" i="1" s="1"/>
  <c r="U2045" i="1"/>
  <c r="G2045" i="1"/>
  <c r="N2045" i="1"/>
  <c r="D2046" i="1"/>
  <c r="F2045" i="1"/>
  <c r="H2045" i="1" s="1"/>
  <c r="A2046" i="1"/>
  <c r="C2046" i="1"/>
  <c r="L2046" i="1" l="1"/>
  <c r="M2046" i="1"/>
  <c r="N2046" i="1" s="1"/>
  <c r="E2047" i="1"/>
  <c r="B1971" i="1"/>
  <c r="O2046" i="1"/>
  <c r="P2045" i="1"/>
  <c r="Q1972" i="1"/>
  <c r="R1972" i="1" s="1"/>
  <c r="J1973" i="1"/>
  <c r="K1973" i="1" s="1"/>
  <c r="I1974" i="1"/>
  <c r="F2046" i="1"/>
  <c r="A2047" i="1"/>
  <c r="C2047" i="1"/>
  <c r="U2046" i="1"/>
  <c r="D2047" i="1"/>
  <c r="G2046" i="1"/>
  <c r="M2047" i="1" l="1"/>
  <c r="L2047" i="1"/>
  <c r="E2048" i="1"/>
  <c r="T2047" i="1"/>
  <c r="T2048" i="1" s="1"/>
  <c r="H2046" i="1"/>
  <c r="B1972" i="1"/>
  <c r="G2047" i="1"/>
  <c r="N2047" i="1"/>
  <c r="F2047" i="1"/>
  <c r="C2048" i="1"/>
  <c r="A2048" i="1"/>
  <c r="U2047" i="1"/>
  <c r="D2048" i="1"/>
  <c r="O2047" i="1"/>
  <c r="P2046" i="1"/>
  <c r="I1975" i="1"/>
  <c r="J1974" i="1"/>
  <c r="K1974" i="1" s="1"/>
  <c r="Q1973" i="1"/>
  <c r="R1973" i="1" s="1"/>
  <c r="L2048" i="1" l="1"/>
  <c r="M2048" i="1"/>
  <c r="E2049" i="1"/>
  <c r="H2047" i="1"/>
  <c r="I1976" i="1"/>
  <c r="J1975" i="1"/>
  <c r="K1975" i="1" s="1"/>
  <c r="F2048" i="1"/>
  <c r="A2049" i="1"/>
  <c r="C2049" i="1"/>
  <c r="G2048" i="1"/>
  <c r="O2048" i="1"/>
  <c r="P2047" i="1"/>
  <c r="B1973" i="1"/>
  <c r="Q1974" i="1"/>
  <c r="R1974" i="1" s="1"/>
  <c r="L2049" i="1" l="1"/>
  <c r="M2049" i="1"/>
  <c r="N2049" i="1" s="1"/>
  <c r="T2049" i="1"/>
  <c r="E2050" i="1"/>
  <c r="H2048" i="1"/>
  <c r="O2049" i="1"/>
  <c r="P2048" i="1"/>
  <c r="G2049" i="1"/>
  <c r="F2049" i="1"/>
  <c r="C2050" i="1"/>
  <c r="A2050" i="1"/>
  <c r="U2049" i="1"/>
  <c r="B1974" i="1"/>
  <c r="Q1975" i="1"/>
  <c r="R1975" i="1" s="1"/>
  <c r="D2049" i="1"/>
  <c r="D2050" i="1" s="1"/>
  <c r="J1976" i="1"/>
  <c r="K1976" i="1" s="1"/>
  <c r="I1977" i="1"/>
  <c r="M2050" i="1" l="1"/>
  <c r="L2050" i="1"/>
  <c r="E2051" i="1"/>
  <c r="E2052" i="1" s="1"/>
  <c r="T2050" i="1"/>
  <c r="T2051" i="1" s="1"/>
  <c r="H2049" i="1"/>
  <c r="J1977" i="1"/>
  <c r="K1977" i="1" s="1"/>
  <c r="I1978" i="1"/>
  <c r="Q1976" i="1"/>
  <c r="R1976" i="1" s="1"/>
  <c r="A2051" i="1"/>
  <c r="N2050" i="1"/>
  <c r="U2050" i="1"/>
  <c r="F2050" i="1"/>
  <c r="G2050" i="1"/>
  <c r="C2051" i="1"/>
  <c r="D2051" i="1"/>
  <c r="P2049" i="1"/>
  <c r="O2050" i="1"/>
  <c r="B1975" i="1"/>
  <c r="L2051" i="1" l="1"/>
  <c r="U2051" i="1" s="1"/>
  <c r="M2051" i="1"/>
  <c r="H2050" i="1"/>
  <c r="B1976" i="1"/>
  <c r="J1978" i="1"/>
  <c r="K1978" i="1" s="1"/>
  <c r="I1979" i="1"/>
  <c r="Q1977" i="1"/>
  <c r="R1977" i="1" s="1"/>
  <c r="O2051" i="1"/>
  <c r="P2050" i="1"/>
  <c r="C2052" i="1"/>
  <c r="D2052" i="1"/>
  <c r="G2051" i="1"/>
  <c r="N2051" i="1"/>
  <c r="A2052" i="1"/>
  <c r="F2051" i="1"/>
  <c r="L2052" i="1" l="1"/>
  <c r="M2052" i="1"/>
  <c r="E2053" i="1"/>
  <c r="E2054" i="1" s="1"/>
  <c r="T2052" i="1"/>
  <c r="T2053" i="1" s="1"/>
  <c r="H2051" i="1"/>
  <c r="J1979" i="1"/>
  <c r="K1979" i="1" s="1"/>
  <c r="I1980" i="1"/>
  <c r="Q1978" i="1"/>
  <c r="R1978" i="1" s="1"/>
  <c r="B1977" i="1"/>
  <c r="P2051" i="1"/>
  <c r="O2052" i="1"/>
  <c r="U2052" i="1"/>
  <c r="G2052" i="1"/>
  <c r="N2052" i="1"/>
  <c r="D2053" i="1"/>
  <c r="F2052" i="1"/>
  <c r="C2053" i="1"/>
  <c r="A2053" i="1"/>
  <c r="L2053" i="1" l="1"/>
  <c r="M2053" i="1"/>
  <c r="N2053" i="1" s="1"/>
  <c r="H2052" i="1"/>
  <c r="B1978" i="1"/>
  <c r="J1980" i="1"/>
  <c r="K1980" i="1" s="1"/>
  <c r="I1981" i="1"/>
  <c r="G2053" i="1"/>
  <c r="C2054" i="1"/>
  <c r="F2053" i="1"/>
  <c r="D2054" i="1"/>
  <c r="A2054" i="1"/>
  <c r="U2053" i="1"/>
  <c r="P2052" i="1"/>
  <c r="O2053" i="1"/>
  <c r="Q1979" i="1"/>
  <c r="R1979" i="1" s="1"/>
  <c r="L2054" i="1" l="1"/>
  <c r="M2054" i="1"/>
  <c r="E2055" i="1"/>
  <c r="T2054" i="1"/>
  <c r="T2055" i="1" s="1"/>
  <c r="H2053" i="1"/>
  <c r="I1982" i="1"/>
  <c r="J1981" i="1"/>
  <c r="K1981" i="1" s="1"/>
  <c r="Q1981" i="1" s="1"/>
  <c r="D2055" i="1"/>
  <c r="F2054" i="1"/>
  <c r="C2055" i="1"/>
  <c r="A2055" i="1"/>
  <c r="U2054" i="1"/>
  <c r="G2054" i="1"/>
  <c r="N2054" i="1"/>
  <c r="Q1980" i="1"/>
  <c r="R1980" i="1" s="1"/>
  <c r="O2054" i="1"/>
  <c r="P2053" i="1"/>
  <c r="B1979" i="1"/>
  <c r="L2055" i="1" l="1"/>
  <c r="M2055" i="1"/>
  <c r="T2056" i="1"/>
  <c r="E2056" i="1"/>
  <c r="E2057" i="1" s="1"/>
  <c r="H2054" i="1"/>
  <c r="B1980" i="1"/>
  <c r="B1981" i="1"/>
  <c r="R1981" i="1"/>
  <c r="O2055" i="1"/>
  <c r="P2054" i="1"/>
  <c r="J1982" i="1"/>
  <c r="K1982" i="1" s="1"/>
  <c r="I1983" i="1"/>
  <c r="G2055" i="1"/>
  <c r="N2055" i="1"/>
  <c r="F2055" i="1"/>
  <c r="C2056" i="1"/>
  <c r="A2056" i="1"/>
  <c r="U2055" i="1"/>
  <c r="D2056" i="1"/>
  <c r="L2056" i="1" l="1"/>
  <c r="M2056" i="1"/>
  <c r="H2055" i="1"/>
  <c r="O2056" i="1"/>
  <c r="P2055" i="1"/>
  <c r="N2056" i="1"/>
  <c r="D2057" i="1"/>
  <c r="F2056" i="1"/>
  <c r="A2057" i="1"/>
  <c r="C2057" i="1"/>
  <c r="U2056" i="1"/>
  <c r="G2056" i="1"/>
  <c r="J1983" i="1"/>
  <c r="K1983" i="1" s="1"/>
  <c r="I1984" i="1"/>
  <c r="Q1982" i="1"/>
  <c r="R1982" i="1" s="1"/>
  <c r="L2057" i="1" l="1"/>
  <c r="M2057" i="1"/>
  <c r="T2057" i="1"/>
  <c r="E2058" i="1"/>
  <c r="H2056" i="1"/>
  <c r="I1985" i="1"/>
  <c r="J1984" i="1"/>
  <c r="K1984" i="1" s="1"/>
  <c r="Q1983" i="1"/>
  <c r="R1983" i="1" s="1"/>
  <c r="B1982" i="1"/>
  <c r="C2058" i="1"/>
  <c r="D2058" i="1"/>
  <c r="A2058" i="1"/>
  <c r="U2057" i="1"/>
  <c r="N2057" i="1"/>
  <c r="G2057" i="1"/>
  <c r="F2057" i="1"/>
  <c r="P2056" i="1"/>
  <c r="O2057" i="1"/>
  <c r="L2058" i="1" l="1"/>
  <c r="M2058" i="1"/>
  <c r="E2059" i="1"/>
  <c r="E2060" i="1" s="1"/>
  <c r="T2058" i="1"/>
  <c r="T2059" i="1" s="1"/>
  <c r="H2057" i="1"/>
  <c r="B1983" i="1"/>
  <c r="N2058" i="1"/>
  <c r="F2058" i="1"/>
  <c r="C2059" i="1"/>
  <c r="A2059" i="1"/>
  <c r="D2059" i="1"/>
  <c r="U2058" i="1"/>
  <c r="G2058" i="1"/>
  <c r="Q1984" i="1"/>
  <c r="R1984" i="1" s="1"/>
  <c r="O2058" i="1"/>
  <c r="P2057" i="1"/>
  <c r="J1985" i="1"/>
  <c r="K1985" i="1" s="1"/>
  <c r="I1986" i="1"/>
  <c r="L2059" i="1" l="1"/>
  <c r="M2059" i="1"/>
  <c r="N2059" i="1" s="1"/>
  <c r="H2058" i="1"/>
  <c r="G2059" i="1"/>
  <c r="F2059" i="1"/>
  <c r="C2060" i="1"/>
  <c r="D2060" i="1"/>
  <c r="A2060" i="1"/>
  <c r="U2059" i="1"/>
  <c r="B1984" i="1"/>
  <c r="J1986" i="1"/>
  <c r="K1986" i="1" s="1"/>
  <c r="I1987" i="1"/>
  <c r="Q1985" i="1"/>
  <c r="R1985" i="1" s="1"/>
  <c r="P2058" i="1"/>
  <c r="O2059" i="1"/>
  <c r="L2060" i="1" l="1"/>
  <c r="M2060" i="1"/>
  <c r="E2061" i="1"/>
  <c r="T2060" i="1"/>
  <c r="H2059" i="1"/>
  <c r="B1985" i="1"/>
  <c r="C2061" i="1"/>
  <c r="D2061" i="1"/>
  <c r="U2060" i="1"/>
  <c r="N2060" i="1"/>
  <c r="G2060" i="1"/>
  <c r="F2060" i="1"/>
  <c r="A2061" i="1"/>
  <c r="Q1986" i="1"/>
  <c r="R1986" i="1" s="1"/>
  <c r="I1988" i="1"/>
  <c r="J1987" i="1"/>
  <c r="K1987" i="1" s="1"/>
  <c r="O2060" i="1"/>
  <c r="P2059" i="1"/>
  <c r="E2062" i="1" l="1"/>
  <c r="L2061" i="1"/>
  <c r="U2061" i="1" s="1"/>
  <c r="M2061" i="1"/>
  <c r="T2061" i="1"/>
  <c r="B1986" i="1"/>
  <c r="H2060" i="1"/>
  <c r="C2062" i="1"/>
  <c r="A2062" i="1"/>
  <c r="D2062" i="1"/>
  <c r="G2061" i="1"/>
  <c r="N2061" i="1"/>
  <c r="F2061" i="1"/>
  <c r="Q1987" i="1"/>
  <c r="R1987" i="1" s="1"/>
  <c r="J1988" i="1"/>
  <c r="K1988" i="1" s="1"/>
  <c r="I1989" i="1"/>
  <c r="J1989" i="1" s="1"/>
  <c r="O2061" i="1"/>
  <c r="P2060" i="1"/>
  <c r="L2062" i="1" l="1"/>
  <c r="M2062" i="1"/>
  <c r="T2062" i="1"/>
  <c r="E2063" i="1"/>
  <c r="H2061" i="1"/>
  <c r="B1987" i="1"/>
  <c r="O2062" i="1"/>
  <c r="P2061" i="1"/>
  <c r="Q1988" i="1"/>
  <c r="R1988" i="1" s="1"/>
  <c r="U2062" i="1"/>
  <c r="G2062" i="1"/>
  <c r="N2062" i="1"/>
  <c r="C2063" i="1"/>
  <c r="D2063" i="1"/>
  <c r="F2062" i="1"/>
  <c r="A2063" i="1"/>
  <c r="I1990" i="1"/>
  <c r="K1989" i="1"/>
  <c r="L2063" i="1" l="1"/>
  <c r="M2063" i="1"/>
  <c r="E2064" i="1"/>
  <c r="T2063" i="1"/>
  <c r="H2062" i="1"/>
  <c r="A2064" i="1"/>
  <c r="U2063" i="1"/>
  <c r="G2063" i="1"/>
  <c r="F2063" i="1"/>
  <c r="C2064" i="1"/>
  <c r="D2064" i="1"/>
  <c r="N2063" i="1"/>
  <c r="B1988" i="1"/>
  <c r="N1989" i="1"/>
  <c r="U1989" i="1" s="1"/>
  <c r="Q1989" i="1"/>
  <c r="B1989" i="1" s="1"/>
  <c r="O2063" i="1"/>
  <c r="P2062" i="1"/>
  <c r="J1990" i="1"/>
  <c r="K1990" i="1" s="1"/>
  <c r="I1991" i="1"/>
  <c r="L2064" i="1" l="1"/>
  <c r="M2064" i="1"/>
  <c r="N2064" i="1" s="1"/>
  <c r="T2064" i="1"/>
  <c r="E2065" i="1"/>
  <c r="H2063" i="1"/>
  <c r="I1992" i="1"/>
  <c r="J1991" i="1"/>
  <c r="K1991" i="1" s="1"/>
  <c r="R1989" i="1"/>
  <c r="C2065" i="1"/>
  <c r="D2065" i="1"/>
  <c r="F2064" i="1"/>
  <c r="A2065" i="1"/>
  <c r="U2064" i="1"/>
  <c r="G2064" i="1"/>
  <c r="Q1990" i="1"/>
  <c r="R1990" i="1" s="1"/>
  <c r="O2064" i="1"/>
  <c r="P2063" i="1"/>
  <c r="L2065" i="1" l="1"/>
  <c r="M2065" i="1"/>
  <c r="N2065" i="1" s="1"/>
  <c r="T2065" i="1"/>
  <c r="E2066" i="1"/>
  <c r="H2064" i="1"/>
  <c r="A2066" i="1"/>
  <c r="U2065" i="1"/>
  <c r="G2065" i="1"/>
  <c r="C2066" i="1"/>
  <c r="D2066" i="1"/>
  <c r="F2065" i="1"/>
  <c r="P2064" i="1"/>
  <c r="O2065" i="1"/>
  <c r="Q1991" i="1"/>
  <c r="R1991" i="1" s="1"/>
  <c r="B1990" i="1"/>
  <c r="I1993" i="1"/>
  <c r="J1992" i="1"/>
  <c r="K1992" i="1" s="1"/>
  <c r="L2066" i="1" l="1"/>
  <c r="M2066" i="1"/>
  <c r="E2067" i="1"/>
  <c r="E2068" i="1" s="1"/>
  <c r="T2066" i="1"/>
  <c r="T2067" i="1" s="1"/>
  <c r="H2065" i="1"/>
  <c r="B1991" i="1"/>
  <c r="P2065" i="1"/>
  <c r="O2066" i="1"/>
  <c r="A2067" i="1"/>
  <c r="C2067" i="1"/>
  <c r="U2066" i="1"/>
  <c r="D2067" i="1"/>
  <c r="G2066" i="1"/>
  <c r="N2066" i="1"/>
  <c r="F2066" i="1"/>
  <c r="Q1992" i="1"/>
  <c r="R1992" i="1" s="1"/>
  <c r="J1993" i="1"/>
  <c r="K1993" i="1" s="1"/>
  <c r="I1994" i="1"/>
  <c r="L2067" i="1" l="1"/>
  <c r="M2067" i="1"/>
  <c r="H2066" i="1"/>
  <c r="N2067" i="1"/>
  <c r="F2067" i="1"/>
  <c r="C2068" i="1"/>
  <c r="D2068" i="1"/>
  <c r="A2068" i="1"/>
  <c r="G2067" i="1"/>
  <c r="U2067" i="1"/>
  <c r="J1994" i="1"/>
  <c r="K1994" i="1" s="1"/>
  <c r="I1995" i="1"/>
  <c r="P2066" i="1"/>
  <c r="O2067" i="1"/>
  <c r="Q1993" i="1"/>
  <c r="R1993" i="1" s="1"/>
  <c r="B1992" i="1"/>
  <c r="L2068" i="1" l="1"/>
  <c r="M2068" i="1"/>
  <c r="N2068" i="1" s="1"/>
  <c r="E2069" i="1"/>
  <c r="T2068" i="1"/>
  <c r="H2067" i="1"/>
  <c r="D2069" i="1"/>
  <c r="A2069" i="1"/>
  <c r="U2068" i="1"/>
  <c r="G2068" i="1"/>
  <c r="F2068" i="1"/>
  <c r="C2069" i="1"/>
  <c r="P2067" i="1"/>
  <c r="O2068" i="1"/>
  <c r="J1995" i="1"/>
  <c r="K1995" i="1" s="1"/>
  <c r="I1996" i="1"/>
  <c r="Q1994" i="1"/>
  <c r="R1994" i="1" s="1"/>
  <c r="B1993" i="1"/>
  <c r="L2069" i="1" l="1"/>
  <c r="M2069" i="1"/>
  <c r="T2069" i="1"/>
  <c r="E2070" i="1"/>
  <c r="H2068" i="1"/>
  <c r="Q1995" i="1"/>
  <c r="R1995" i="1" s="1"/>
  <c r="O2069" i="1"/>
  <c r="P2068" i="1"/>
  <c r="F2069" i="1"/>
  <c r="C2070" i="1"/>
  <c r="D2070" i="1"/>
  <c r="A2070" i="1"/>
  <c r="U2069" i="1"/>
  <c r="N2069" i="1"/>
  <c r="G2069" i="1"/>
  <c r="J1996" i="1"/>
  <c r="K1996" i="1" s="1"/>
  <c r="I1997" i="1"/>
  <c r="B1994" i="1"/>
  <c r="L2070" i="1" l="1"/>
  <c r="M2070" i="1"/>
  <c r="E2071" i="1"/>
  <c r="T2070" i="1"/>
  <c r="T2071" i="1" s="1"/>
  <c r="H2069" i="1"/>
  <c r="B1995" i="1"/>
  <c r="P2069" i="1"/>
  <c r="O2070" i="1"/>
  <c r="I1998" i="1"/>
  <c r="J1997" i="1"/>
  <c r="K1997" i="1" s="1"/>
  <c r="A2071" i="1"/>
  <c r="N2070" i="1"/>
  <c r="U2070" i="1"/>
  <c r="C2071" i="1"/>
  <c r="G2070" i="1"/>
  <c r="F2070" i="1"/>
  <c r="D2071" i="1"/>
  <c r="Q1996" i="1"/>
  <c r="R1996" i="1" s="1"/>
  <c r="L2071" i="1" l="1"/>
  <c r="M2071" i="1"/>
  <c r="E2072" i="1"/>
  <c r="H2070" i="1"/>
  <c r="Q1997" i="1"/>
  <c r="R1997" i="1" s="1"/>
  <c r="I1999" i="1"/>
  <c r="J1998" i="1"/>
  <c r="K1998" i="1" s="1"/>
  <c r="B1996" i="1"/>
  <c r="O2071" i="1"/>
  <c r="P2070" i="1"/>
  <c r="A2072" i="1"/>
  <c r="N2071" i="1"/>
  <c r="U2071" i="1"/>
  <c r="F2071" i="1"/>
  <c r="G2071" i="1"/>
  <c r="C2072" i="1"/>
  <c r="D2072" i="1"/>
  <c r="E2073" i="1" l="1"/>
  <c r="L2072" i="1"/>
  <c r="U2072" i="1" s="1"/>
  <c r="M2072" i="1"/>
  <c r="T2072" i="1"/>
  <c r="H2071" i="1"/>
  <c r="O2072" i="1"/>
  <c r="P2071" i="1"/>
  <c r="Q1998" i="1"/>
  <c r="R1998" i="1" s="1"/>
  <c r="I2000" i="1"/>
  <c r="J1999" i="1"/>
  <c r="K1999" i="1" s="1"/>
  <c r="G2072" i="1"/>
  <c r="N2072" i="1"/>
  <c r="C2073" i="1"/>
  <c r="D2073" i="1"/>
  <c r="F2072" i="1"/>
  <c r="A2073" i="1"/>
  <c r="B1997" i="1"/>
  <c r="M2073" i="1" l="1"/>
  <c r="L2073" i="1"/>
  <c r="T2073" i="1"/>
  <c r="E2074" i="1"/>
  <c r="E2075" i="1" s="1"/>
  <c r="H2072" i="1"/>
  <c r="B1998" i="1"/>
  <c r="Q1999" i="1"/>
  <c r="R1999" i="1" s="1"/>
  <c r="G2073" i="1"/>
  <c r="N2073" i="1"/>
  <c r="F2073" i="1"/>
  <c r="A2074" i="1"/>
  <c r="C2074" i="1"/>
  <c r="U2073" i="1"/>
  <c r="D2074" i="1"/>
  <c r="O2073" i="1"/>
  <c r="P2072" i="1"/>
  <c r="I2001" i="1"/>
  <c r="J2000" i="1"/>
  <c r="K2000" i="1" s="1"/>
  <c r="L2074" i="1" l="1"/>
  <c r="M2074" i="1"/>
  <c r="T2074" i="1"/>
  <c r="H2073" i="1"/>
  <c r="O2074" i="1"/>
  <c r="P2073" i="1"/>
  <c r="Q2000" i="1"/>
  <c r="R2000" i="1" s="1"/>
  <c r="B1999" i="1"/>
  <c r="I2002" i="1"/>
  <c r="J2001" i="1"/>
  <c r="K2001" i="1" s="1"/>
  <c r="U2074" i="1"/>
  <c r="G2074" i="1"/>
  <c r="N2074" i="1"/>
  <c r="D2075" i="1"/>
  <c r="F2074" i="1"/>
  <c r="H2074" i="1" s="1"/>
  <c r="A2075" i="1"/>
  <c r="C2075" i="1"/>
  <c r="T2075" i="1" l="1"/>
  <c r="L2075" i="1"/>
  <c r="M2075" i="1"/>
  <c r="E2076" i="1"/>
  <c r="B2000" i="1"/>
  <c r="Q2001" i="1"/>
  <c r="R2001" i="1" s="1"/>
  <c r="O2075" i="1"/>
  <c r="P2074" i="1"/>
  <c r="F2075" i="1"/>
  <c r="C2076" i="1"/>
  <c r="D2076" i="1"/>
  <c r="A2076" i="1"/>
  <c r="U2075" i="1"/>
  <c r="N2075" i="1"/>
  <c r="G2075" i="1"/>
  <c r="J2002" i="1"/>
  <c r="K2002" i="1" s="1"/>
  <c r="I2003" i="1"/>
  <c r="L2076" i="1" l="1"/>
  <c r="U2076" i="1" s="1"/>
  <c r="M2076" i="1"/>
  <c r="N2076" i="1" s="1"/>
  <c r="E2077" i="1"/>
  <c r="T2076" i="1"/>
  <c r="T2077" i="1" s="1"/>
  <c r="H2075" i="1"/>
  <c r="B2001" i="1"/>
  <c r="O2076" i="1"/>
  <c r="P2075" i="1"/>
  <c r="C2077" i="1"/>
  <c r="D2077" i="1"/>
  <c r="A2077" i="1"/>
  <c r="G2076" i="1"/>
  <c r="F2076" i="1"/>
  <c r="J2003" i="1"/>
  <c r="K2003" i="1" s="1"/>
  <c r="I2004" i="1"/>
  <c r="Q2002" i="1"/>
  <c r="R2002" i="1" s="1"/>
  <c r="E2078" i="1" l="1"/>
  <c r="L2077" i="1"/>
  <c r="U2077" i="1" s="1"/>
  <c r="M2077" i="1"/>
  <c r="N2077" i="1" s="1"/>
  <c r="H2076" i="1"/>
  <c r="B2002" i="1"/>
  <c r="Q2003" i="1"/>
  <c r="R2003" i="1" s="1"/>
  <c r="A2078" i="1"/>
  <c r="G2077" i="1"/>
  <c r="F2077" i="1"/>
  <c r="C2078" i="1"/>
  <c r="D2078" i="1"/>
  <c r="O2077" i="1"/>
  <c r="P2076" i="1"/>
  <c r="J2004" i="1"/>
  <c r="K2004" i="1" s="1"/>
  <c r="I2005" i="1"/>
  <c r="L2078" i="1" l="1"/>
  <c r="M2078" i="1"/>
  <c r="T2078" i="1"/>
  <c r="E2079" i="1"/>
  <c r="H2077" i="1"/>
  <c r="U2078" i="1"/>
  <c r="G2078" i="1"/>
  <c r="N2078" i="1"/>
  <c r="C2079" i="1"/>
  <c r="D2079" i="1"/>
  <c r="F2078" i="1"/>
  <c r="A2079" i="1"/>
  <c r="J2005" i="1"/>
  <c r="K2005" i="1" s="1"/>
  <c r="I2006" i="1"/>
  <c r="Q2004" i="1"/>
  <c r="R2004" i="1" s="1"/>
  <c r="B2003" i="1"/>
  <c r="P2077" i="1"/>
  <c r="O2078" i="1"/>
  <c r="L2079" i="1" l="1"/>
  <c r="M2079" i="1"/>
  <c r="E2080" i="1"/>
  <c r="T2079" i="1"/>
  <c r="H2078" i="1"/>
  <c r="B2004" i="1"/>
  <c r="J2006" i="1"/>
  <c r="K2006" i="1" s="1"/>
  <c r="I2007" i="1"/>
  <c r="P2078" i="1"/>
  <c r="O2079" i="1"/>
  <c r="F2079" i="1"/>
  <c r="C2080" i="1"/>
  <c r="G2079" i="1"/>
  <c r="A2080" i="1"/>
  <c r="Q2005" i="1"/>
  <c r="R2005" i="1" s="1"/>
  <c r="L2080" i="1" l="1"/>
  <c r="U2080" i="1" s="1"/>
  <c r="T2080" i="1"/>
  <c r="M2080" i="1"/>
  <c r="E2081" i="1"/>
  <c r="H2079" i="1"/>
  <c r="D2080" i="1"/>
  <c r="D2081" i="1" s="1"/>
  <c r="B2005" i="1"/>
  <c r="O2080" i="1"/>
  <c r="P2079" i="1"/>
  <c r="F2080" i="1"/>
  <c r="C2081" i="1"/>
  <c r="A2081" i="1"/>
  <c r="G2080" i="1"/>
  <c r="N2080" i="1"/>
  <c r="I2008" i="1"/>
  <c r="J2007" i="1"/>
  <c r="K2007" i="1" s="1"/>
  <c r="Q2006" i="1"/>
  <c r="R2006" i="1" s="1"/>
  <c r="T2081" i="1" l="1"/>
  <c r="L2081" i="1"/>
  <c r="M2081" i="1"/>
  <c r="N2081" i="1" s="1"/>
  <c r="E2082" i="1"/>
  <c r="H2080" i="1"/>
  <c r="A2082" i="1"/>
  <c r="D2082" i="1"/>
  <c r="U2081" i="1"/>
  <c r="G2081" i="1"/>
  <c r="F2081" i="1"/>
  <c r="C2082" i="1"/>
  <c r="Q2007" i="1"/>
  <c r="R2007" i="1" s="1"/>
  <c r="I2009" i="1"/>
  <c r="J2008" i="1"/>
  <c r="K2008" i="1" s="1"/>
  <c r="O2081" i="1"/>
  <c r="P2080" i="1"/>
  <c r="B2006" i="1"/>
  <c r="M2082" i="1" l="1"/>
  <c r="L2082" i="1"/>
  <c r="E2083" i="1"/>
  <c r="T2082" i="1"/>
  <c r="T2083" i="1" s="1"/>
  <c r="H2081" i="1"/>
  <c r="B2007" i="1"/>
  <c r="Q2008" i="1"/>
  <c r="R2008" i="1" s="1"/>
  <c r="I2010" i="1"/>
  <c r="J2009" i="1"/>
  <c r="K2009" i="1" s="1"/>
  <c r="D2083" i="1"/>
  <c r="F2082" i="1"/>
  <c r="A2083" i="1"/>
  <c r="C2083" i="1"/>
  <c r="U2082" i="1"/>
  <c r="G2082" i="1"/>
  <c r="N2082" i="1"/>
  <c r="P2081" i="1"/>
  <c r="O2082" i="1"/>
  <c r="L2083" i="1" l="1"/>
  <c r="M2083" i="1"/>
  <c r="E2084" i="1"/>
  <c r="H2082" i="1"/>
  <c r="Q2009" i="1"/>
  <c r="R2009" i="1" s="1"/>
  <c r="O2083" i="1"/>
  <c r="P2082" i="1"/>
  <c r="J2010" i="1"/>
  <c r="K2010" i="1" s="1"/>
  <c r="I2011" i="1"/>
  <c r="U2083" i="1"/>
  <c r="N2083" i="1"/>
  <c r="G2083" i="1"/>
  <c r="F2083" i="1"/>
  <c r="C2084" i="1"/>
  <c r="D2084" i="1"/>
  <c r="A2084" i="1"/>
  <c r="B2008" i="1"/>
  <c r="E2085" i="1" l="1"/>
  <c r="L2084" i="1"/>
  <c r="M2084" i="1"/>
  <c r="T2084" i="1"/>
  <c r="T2085" i="1" s="1"/>
  <c r="H2083" i="1"/>
  <c r="N2084" i="1"/>
  <c r="C2085" i="1"/>
  <c r="D2085" i="1"/>
  <c r="F2084" i="1"/>
  <c r="A2085" i="1"/>
  <c r="U2084" i="1"/>
  <c r="G2084" i="1"/>
  <c r="J2011" i="1"/>
  <c r="K2011" i="1" s="1"/>
  <c r="I2012" i="1"/>
  <c r="Q2010" i="1"/>
  <c r="R2010" i="1" s="1"/>
  <c r="P2083" i="1"/>
  <c r="O2084" i="1"/>
  <c r="B2009" i="1"/>
  <c r="L2085" i="1" l="1"/>
  <c r="M2085" i="1"/>
  <c r="E2086" i="1"/>
  <c r="H2084" i="1"/>
  <c r="B2010" i="1"/>
  <c r="C2086" i="1"/>
  <c r="A2086" i="1"/>
  <c r="D2086" i="1"/>
  <c r="U2085" i="1"/>
  <c r="G2085" i="1"/>
  <c r="N2085" i="1"/>
  <c r="F2085" i="1"/>
  <c r="J2012" i="1"/>
  <c r="K2012" i="1" s="1"/>
  <c r="I2013" i="1"/>
  <c r="Q2011" i="1"/>
  <c r="R2011" i="1" s="1"/>
  <c r="P2084" i="1"/>
  <c r="O2085" i="1"/>
  <c r="E2087" i="1" l="1"/>
  <c r="L2086" i="1"/>
  <c r="M2086" i="1"/>
  <c r="N2086" i="1" s="1"/>
  <c r="T2086" i="1"/>
  <c r="H2085" i="1"/>
  <c r="B2011" i="1"/>
  <c r="I2014" i="1"/>
  <c r="J2013" i="1"/>
  <c r="K2013" i="1" s="1"/>
  <c r="Q2012" i="1"/>
  <c r="R2012" i="1" s="1"/>
  <c r="P2085" i="1"/>
  <c r="O2086" i="1"/>
  <c r="D2087" i="1"/>
  <c r="F2086" i="1"/>
  <c r="C2087" i="1"/>
  <c r="A2087" i="1"/>
  <c r="U2086" i="1"/>
  <c r="G2086" i="1"/>
  <c r="L2087" i="1" l="1"/>
  <c r="M2087" i="1"/>
  <c r="T2087" i="1"/>
  <c r="E2088" i="1"/>
  <c r="H2086" i="1"/>
  <c r="B2012" i="1"/>
  <c r="P2086" i="1"/>
  <c r="O2087" i="1"/>
  <c r="D2088" i="1"/>
  <c r="F2087" i="1"/>
  <c r="C2088" i="1"/>
  <c r="A2088" i="1"/>
  <c r="U2087" i="1"/>
  <c r="G2087" i="1"/>
  <c r="N2087" i="1"/>
  <c r="Q2013" i="1"/>
  <c r="R2013" i="1" s="1"/>
  <c r="I2015" i="1"/>
  <c r="J2014" i="1"/>
  <c r="K2014" i="1" s="1"/>
  <c r="L2088" i="1" l="1"/>
  <c r="M2088" i="1"/>
  <c r="E2089" i="1"/>
  <c r="T2088" i="1"/>
  <c r="T2089" i="1" s="1"/>
  <c r="H2087" i="1"/>
  <c r="B2013" i="1"/>
  <c r="J2015" i="1"/>
  <c r="K2015" i="1" s="1"/>
  <c r="I2016" i="1"/>
  <c r="D2089" i="1"/>
  <c r="F2088" i="1"/>
  <c r="A2089" i="1"/>
  <c r="C2089" i="1"/>
  <c r="U2088" i="1"/>
  <c r="G2088" i="1"/>
  <c r="N2088" i="1"/>
  <c r="O2088" i="1"/>
  <c r="P2087" i="1"/>
  <c r="Q2014" i="1"/>
  <c r="R2014" i="1" s="1"/>
  <c r="M2089" i="1" l="1"/>
  <c r="N2089" i="1" s="1"/>
  <c r="L2089" i="1"/>
  <c r="E2090" i="1"/>
  <c r="H2088" i="1"/>
  <c r="P2088" i="1"/>
  <c r="O2089" i="1"/>
  <c r="G2089" i="1"/>
  <c r="C2090" i="1"/>
  <c r="F2089" i="1"/>
  <c r="A2090" i="1"/>
  <c r="D2090" i="1"/>
  <c r="U2089" i="1"/>
  <c r="B2014" i="1"/>
  <c r="I2017" i="1"/>
  <c r="J2016" i="1"/>
  <c r="K2016" i="1" s="1"/>
  <c r="Q2015" i="1"/>
  <c r="R2015" i="1" s="1"/>
  <c r="L2090" i="1" l="1"/>
  <c r="U2090" i="1" s="1"/>
  <c r="M2090" i="1"/>
  <c r="E2091" i="1"/>
  <c r="T2090" i="1"/>
  <c r="H2089" i="1"/>
  <c r="G2090" i="1"/>
  <c r="N2090" i="1"/>
  <c r="A2091" i="1"/>
  <c r="F2090" i="1"/>
  <c r="D2091" i="1"/>
  <c r="C2091" i="1"/>
  <c r="I2018" i="1"/>
  <c r="J2017" i="1"/>
  <c r="K2017" i="1" s="1"/>
  <c r="B2015" i="1"/>
  <c r="O2090" i="1"/>
  <c r="P2089" i="1"/>
  <c r="Q2016" i="1"/>
  <c r="R2016" i="1" s="1"/>
  <c r="L2091" i="1" l="1"/>
  <c r="M2091" i="1"/>
  <c r="T2091" i="1"/>
  <c r="T2092" i="1" s="1"/>
  <c r="E2092" i="1"/>
  <c r="E2093" i="1" s="1"/>
  <c r="H2090" i="1"/>
  <c r="B2016" i="1"/>
  <c r="Q2017" i="1"/>
  <c r="R2017" i="1" s="1"/>
  <c r="N2091" i="1"/>
  <c r="F2091" i="1"/>
  <c r="A2092" i="1"/>
  <c r="C2092" i="1"/>
  <c r="U2091" i="1"/>
  <c r="D2092" i="1"/>
  <c r="G2091" i="1"/>
  <c r="I2019" i="1"/>
  <c r="J2018" i="1"/>
  <c r="K2018" i="1" s="1"/>
  <c r="O2091" i="1"/>
  <c r="P2090" i="1"/>
  <c r="L2092" i="1" l="1"/>
  <c r="M2092" i="1"/>
  <c r="N2092" i="1" s="1"/>
  <c r="H2091" i="1"/>
  <c r="B2017" i="1"/>
  <c r="Q2018" i="1"/>
  <c r="R2018" i="1" s="1"/>
  <c r="I2020" i="1"/>
  <c r="J2020" i="1" s="1"/>
  <c r="J2019" i="1"/>
  <c r="K2019" i="1" s="1"/>
  <c r="G2092" i="1"/>
  <c r="F2092" i="1"/>
  <c r="A2093" i="1"/>
  <c r="C2093" i="1"/>
  <c r="U2092" i="1"/>
  <c r="D2093" i="1"/>
  <c r="P2091" i="1"/>
  <c r="O2092" i="1"/>
  <c r="L2093" i="1" l="1"/>
  <c r="M2093" i="1"/>
  <c r="E2094" i="1"/>
  <c r="T2093" i="1"/>
  <c r="H2092" i="1"/>
  <c r="U2093" i="1"/>
  <c r="G2093" i="1"/>
  <c r="N2093" i="1"/>
  <c r="C2094" i="1"/>
  <c r="D2094" i="1"/>
  <c r="F2093" i="1"/>
  <c r="A2094" i="1"/>
  <c r="Q2019" i="1"/>
  <c r="R2019" i="1" s="1"/>
  <c r="O2093" i="1"/>
  <c r="P2092" i="1"/>
  <c r="I2021" i="1"/>
  <c r="K2020" i="1"/>
  <c r="B2018" i="1"/>
  <c r="L2094" i="1" l="1"/>
  <c r="M2094" i="1"/>
  <c r="N2094" i="1" s="1"/>
  <c r="T2094" i="1"/>
  <c r="E2095" i="1"/>
  <c r="H2093" i="1"/>
  <c r="B2019" i="1"/>
  <c r="J2021" i="1"/>
  <c r="K2021" i="1" s="1"/>
  <c r="I2022" i="1"/>
  <c r="G2094" i="1"/>
  <c r="D2095" i="1"/>
  <c r="F2094" i="1"/>
  <c r="C2095" i="1"/>
  <c r="A2095" i="1"/>
  <c r="U2094" i="1"/>
  <c r="P2093" i="1"/>
  <c r="O2094" i="1"/>
  <c r="Q2020" i="1"/>
  <c r="B2020" i="1" s="1"/>
  <c r="N2020" i="1"/>
  <c r="L2095" i="1" l="1"/>
  <c r="M2095" i="1"/>
  <c r="T2095" i="1"/>
  <c r="E2096" i="1"/>
  <c r="H2094" i="1"/>
  <c r="U2020" i="1"/>
  <c r="P2094" i="1"/>
  <c r="O2095" i="1"/>
  <c r="R2020" i="1"/>
  <c r="I2023" i="1"/>
  <c r="J2022" i="1"/>
  <c r="K2022" i="1" s="1"/>
  <c r="N2095" i="1"/>
  <c r="C2096" i="1"/>
  <c r="D2096" i="1"/>
  <c r="F2095" i="1"/>
  <c r="A2096" i="1"/>
  <c r="U2095" i="1"/>
  <c r="G2095" i="1"/>
  <c r="Q2021" i="1"/>
  <c r="R2021" i="1" s="1"/>
  <c r="L2096" i="1" l="1"/>
  <c r="M2096" i="1"/>
  <c r="E2097" i="1"/>
  <c r="E2098" i="1" s="1"/>
  <c r="T2096" i="1"/>
  <c r="T2097" i="1" s="1"/>
  <c r="H2095" i="1"/>
  <c r="B2021" i="1"/>
  <c r="Q2022" i="1"/>
  <c r="R2022" i="1" s="1"/>
  <c r="P2095" i="1"/>
  <c r="O2096" i="1"/>
  <c r="I2024" i="1"/>
  <c r="J2023" i="1"/>
  <c r="K2023" i="1" s="1"/>
  <c r="U2096" i="1"/>
  <c r="G2096" i="1"/>
  <c r="N2096" i="1"/>
  <c r="D2097" i="1"/>
  <c r="F2096" i="1"/>
  <c r="C2097" i="1"/>
  <c r="A2097" i="1"/>
  <c r="L2097" i="1" l="1"/>
  <c r="M2097" i="1"/>
  <c r="N2097" i="1" s="1"/>
  <c r="H2096" i="1"/>
  <c r="I2025" i="1"/>
  <c r="J2024" i="1"/>
  <c r="K2024" i="1" s="1"/>
  <c r="P2096" i="1"/>
  <c r="O2097" i="1"/>
  <c r="B2022" i="1"/>
  <c r="D2098" i="1"/>
  <c r="F2097" i="1"/>
  <c r="A2098" i="1"/>
  <c r="C2098" i="1"/>
  <c r="U2097" i="1"/>
  <c r="G2097" i="1"/>
  <c r="Q2023" i="1"/>
  <c r="R2023" i="1" s="1"/>
  <c r="L2098" i="1" l="1"/>
  <c r="M2098" i="1"/>
  <c r="E2099" i="1"/>
  <c r="T2098" i="1"/>
  <c r="H2097" i="1"/>
  <c r="B2023" i="1"/>
  <c r="A2099" i="1"/>
  <c r="U2098" i="1"/>
  <c r="C2099" i="1"/>
  <c r="G2098" i="1"/>
  <c r="F2098" i="1"/>
  <c r="N2098" i="1"/>
  <c r="D2099" i="1"/>
  <c r="P2097" i="1"/>
  <c r="O2098" i="1"/>
  <c r="Q2024" i="1"/>
  <c r="R2024" i="1" s="1"/>
  <c r="J2025" i="1"/>
  <c r="K2025" i="1" s="1"/>
  <c r="I2026" i="1"/>
  <c r="E2100" i="1" l="1"/>
  <c r="L2099" i="1"/>
  <c r="M2099" i="1"/>
  <c r="T2099" i="1"/>
  <c r="H2098" i="1"/>
  <c r="O2099" i="1"/>
  <c r="P2098" i="1"/>
  <c r="I2027" i="1"/>
  <c r="J2026" i="1"/>
  <c r="K2026" i="1" s="1"/>
  <c r="G2099" i="1"/>
  <c r="N2099" i="1"/>
  <c r="D2100" i="1"/>
  <c r="F2099" i="1"/>
  <c r="A2100" i="1"/>
  <c r="C2100" i="1"/>
  <c r="U2099" i="1"/>
  <c r="B2024" i="1"/>
  <c r="Q2025" i="1"/>
  <c r="R2025" i="1" s="1"/>
  <c r="L2100" i="1" l="1"/>
  <c r="M2100" i="1"/>
  <c r="T2100" i="1"/>
  <c r="E2101" i="1"/>
  <c r="H2099" i="1"/>
  <c r="Q2026" i="1"/>
  <c r="R2026" i="1" s="1"/>
  <c r="B2025" i="1"/>
  <c r="J2027" i="1"/>
  <c r="K2027" i="1" s="1"/>
  <c r="I2028" i="1"/>
  <c r="D2101" i="1"/>
  <c r="C2101" i="1"/>
  <c r="F2100" i="1"/>
  <c r="A2101" i="1"/>
  <c r="U2100" i="1"/>
  <c r="G2100" i="1"/>
  <c r="N2100" i="1"/>
  <c r="O2100" i="1"/>
  <c r="P2099" i="1"/>
  <c r="L2101" i="1" l="1"/>
  <c r="M2101" i="1"/>
  <c r="N2101" i="1" s="1"/>
  <c r="E2102" i="1"/>
  <c r="T2101" i="1"/>
  <c r="H2100" i="1"/>
  <c r="J2028" i="1"/>
  <c r="K2028" i="1" s="1"/>
  <c r="I2029" i="1"/>
  <c r="U2101" i="1"/>
  <c r="G2101" i="1"/>
  <c r="C2102" i="1"/>
  <c r="D2102" i="1"/>
  <c r="F2101" i="1"/>
  <c r="A2102" i="1"/>
  <c r="Q2027" i="1"/>
  <c r="R2027" i="1" s="1"/>
  <c r="P2100" i="1"/>
  <c r="O2101" i="1"/>
  <c r="B2026" i="1"/>
  <c r="L2102" i="1" l="1"/>
  <c r="M2102" i="1"/>
  <c r="T2102" i="1"/>
  <c r="T2103" i="1" s="1"/>
  <c r="E2103" i="1"/>
  <c r="E2104" i="1" s="1"/>
  <c r="H2101" i="1"/>
  <c r="O2102" i="1"/>
  <c r="P2101" i="1"/>
  <c r="B2027" i="1"/>
  <c r="A2103" i="1"/>
  <c r="C2103" i="1"/>
  <c r="U2102" i="1"/>
  <c r="D2103" i="1"/>
  <c r="G2102" i="1"/>
  <c r="N2102" i="1"/>
  <c r="F2102" i="1"/>
  <c r="I2030" i="1"/>
  <c r="J2029" i="1"/>
  <c r="K2029" i="1" s="1"/>
  <c r="Q2028" i="1"/>
  <c r="R2028" i="1" s="1"/>
  <c r="L2103" i="1" l="1"/>
  <c r="M2103" i="1"/>
  <c r="N2103" i="1" s="1"/>
  <c r="H2102" i="1"/>
  <c r="B2028" i="1"/>
  <c r="I2031" i="1"/>
  <c r="J2030" i="1"/>
  <c r="K2030" i="1" s="1"/>
  <c r="Q2030" i="1" s="1"/>
  <c r="G2103" i="1"/>
  <c r="D2104" i="1"/>
  <c r="F2103" i="1"/>
  <c r="A2104" i="1"/>
  <c r="C2104" i="1"/>
  <c r="U2103" i="1"/>
  <c r="Q2029" i="1"/>
  <c r="R2029" i="1" s="1"/>
  <c r="P2102" i="1"/>
  <c r="O2103" i="1"/>
  <c r="L2104" i="1" l="1"/>
  <c r="M2104" i="1"/>
  <c r="T2104" i="1"/>
  <c r="E2105" i="1"/>
  <c r="E2106" i="1" s="1"/>
  <c r="H2103" i="1"/>
  <c r="G2104" i="1"/>
  <c r="N2104" i="1"/>
  <c r="D2105" i="1"/>
  <c r="F2104" i="1"/>
  <c r="C2105" i="1"/>
  <c r="A2105" i="1"/>
  <c r="U2104" i="1"/>
  <c r="P2103" i="1"/>
  <c r="O2104" i="1"/>
  <c r="B2029" i="1"/>
  <c r="B2030" i="1"/>
  <c r="R2030" i="1"/>
  <c r="J2031" i="1"/>
  <c r="K2031" i="1" s="1"/>
  <c r="I2032" i="1"/>
  <c r="T2105" i="1" l="1"/>
  <c r="L2105" i="1"/>
  <c r="M2105" i="1"/>
  <c r="N2105" i="1" s="1"/>
  <c r="H2104" i="1"/>
  <c r="A2106" i="1"/>
  <c r="C2106" i="1"/>
  <c r="U2105" i="1"/>
  <c r="D2106" i="1"/>
  <c r="G2105" i="1"/>
  <c r="F2105" i="1"/>
  <c r="O2105" i="1"/>
  <c r="P2104" i="1"/>
  <c r="I2033" i="1"/>
  <c r="J2032" i="1"/>
  <c r="K2032" i="1" s="1"/>
  <c r="Q2031" i="1"/>
  <c r="R2031" i="1" s="1"/>
  <c r="L2106" i="1" l="1"/>
  <c r="M2106" i="1"/>
  <c r="E2107" i="1"/>
  <c r="T2106" i="1"/>
  <c r="H2105" i="1"/>
  <c r="J2033" i="1"/>
  <c r="K2033" i="1" s="1"/>
  <c r="I2034" i="1"/>
  <c r="P2105" i="1"/>
  <c r="O2106" i="1"/>
  <c r="B2031" i="1"/>
  <c r="Q2032" i="1"/>
  <c r="R2032" i="1" s="1"/>
  <c r="N2106" i="1"/>
  <c r="F2106" i="1"/>
  <c r="C2107" i="1"/>
  <c r="A2107" i="1"/>
  <c r="D2107" i="1"/>
  <c r="U2106" i="1"/>
  <c r="G2106" i="1"/>
  <c r="M2107" i="1" l="1"/>
  <c r="L2107" i="1"/>
  <c r="E2108" i="1"/>
  <c r="E2109" i="1" s="1"/>
  <c r="T2107" i="1"/>
  <c r="T2108" i="1" s="1"/>
  <c r="H2106" i="1"/>
  <c r="B2032" i="1"/>
  <c r="P2106" i="1"/>
  <c r="O2107" i="1"/>
  <c r="J2034" i="1"/>
  <c r="K2034" i="1" s="1"/>
  <c r="I2035" i="1"/>
  <c r="U2107" i="1"/>
  <c r="N2107" i="1"/>
  <c r="G2107" i="1"/>
  <c r="F2107" i="1"/>
  <c r="C2108" i="1"/>
  <c r="D2108" i="1"/>
  <c r="A2108" i="1"/>
  <c r="Q2033" i="1"/>
  <c r="R2033" i="1" s="1"/>
  <c r="L2108" i="1" l="1"/>
  <c r="M2108" i="1"/>
  <c r="H2107" i="1"/>
  <c r="Q2034" i="1"/>
  <c r="R2034" i="1" s="1"/>
  <c r="O2108" i="1"/>
  <c r="P2107" i="1"/>
  <c r="B2033" i="1"/>
  <c r="D2109" i="1"/>
  <c r="F2108" i="1"/>
  <c r="C2109" i="1"/>
  <c r="A2109" i="1"/>
  <c r="U2108" i="1"/>
  <c r="G2108" i="1"/>
  <c r="N2108" i="1"/>
  <c r="I2036" i="1"/>
  <c r="J2035" i="1"/>
  <c r="K2035" i="1" s="1"/>
  <c r="L2109" i="1" l="1"/>
  <c r="M2109" i="1"/>
  <c r="E2110" i="1"/>
  <c r="T2109" i="1"/>
  <c r="H2108" i="1"/>
  <c r="A2110" i="1"/>
  <c r="C2110" i="1"/>
  <c r="G2109" i="1"/>
  <c r="F2109" i="1"/>
  <c r="Q2035" i="1"/>
  <c r="R2035" i="1" s="1"/>
  <c r="P2108" i="1"/>
  <c r="O2109" i="1"/>
  <c r="J2036" i="1"/>
  <c r="K2036" i="1" s="1"/>
  <c r="I2037" i="1"/>
  <c r="B2034" i="1"/>
  <c r="L2110" i="1" l="1"/>
  <c r="M2110" i="1"/>
  <c r="T2110" i="1"/>
  <c r="E2111" i="1"/>
  <c r="D2110" i="1"/>
  <c r="D2111" i="1" s="1"/>
  <c r="H2109" i="1"/>
  <c r="B2035" i="1"/>
  <c r="Q2036" i="1"/>
  <c r="R2036" i="1" s="1"/>
  <c r="P2109" i="1"/>
  <c r="O2110" i="1"/>
  <c r="U2110" i="1"/>
  <c r="G2110" i="1"/>
  <c r="N2110" i="1"/>
  <c r="A2111" i="1"/>
  <c r="C2111" i="1"/>
  <c r="F2110" i="1"/>
  <c r="I2038" i="1"/>
  <c r="J2037" i="1"/>
  <c r="K2037" i="1" s="1"/>
  <c r="M2111" i="1" l="1"/>
  <c r="L2111" i="1"/>
  <c r="E2112" i="1"/>
  <c r="E2113" i="1" s="1"/>
  <c r="T2111" i="1"/>
  <c r="T2112" i="1" s="1"/>
  <c r="H2110" i="1"/>
  <c r="O2111" i="1"/>
  <c r="P2110" i="1"/>
  <c r="N2111" i="1"/>
  <c r="F2111" i="1"/>
  <c r="A2112" i="1"/>
  <c r="C2112" i="1"/>
  <c r="U2111" i="1"/>
  <c r="D2112" i="1"/>
  <c r="G2111" i="1"/>
  <c r="Q2037" i="1"/>
  <c r="R2037" i="1" s="1"/>
  <c r="B2036" i="1"/>
  <c r="I2039" i="1"/>
  <c r="J2038" i="1"/>
  <c r="K2038" i="1" s="1"/>
  <c r="L2112" i="1" l="1"/>
  <c r="U2112" i="1" s="1"/>
  <c r="M2112" i="1"/>
  <c r="H2111" i="1"/>
  <c r="B2037" i="1"/>
  <c r="A2113" i="1"/>
  <c r="C2113" i="1"/>
  <c r="G2112" i="1"/>
  <c r="N2112" i="1"/>
  <c r="D2113" i="1"/>
  <c r="F2112" i="1"/>
  <c r="Q2038" i="1"/>
  <c r="R2038" i="1" s="1"/>
  <c r="I2040" i="1"/>
  <c r="J2039" i="1"/>
  <c r="K2039" i="1" s="1"/>
  <c r="O2112" i="1"/>
  <c r="P2111" i="1"/>
  <c r="L2113" i="1" l="1"/>
  <c r="M2113" i="1"/>
  <c r="N2113" i="1" s="1"/>
  <c r="T2113" i="1"/>
  <c r="E2114" i="1"/>
  <c r="H2112" i="1"/>
  <c r="B2038" i="1"/>
  <c r="I2041" i="1"/>
  <c r="J2040" i="1"/>
  <c r="K2040" i="1" s="1"/>
  <c r="G2113" i="1"/>
  <c r="F2113" i="1"/>
  <c r="C2114" i="1"/>
  <c r="D2114" i="1"/>
  <c r="A2114" i="1"/>
  <c r="U2113" i="1"/>
  <c r="P2112" i="1"/>
  <c r="O2113" i="1"/>
  <c r="Q2039" i="1"/>
  <c r="R2039" i="1" s="1"/>
  <c r="L2114" i="1" l="1"/>
  <c r="M2114" i="1"/>
  <c r="E2115" i="1"/>
  <c r="E2116" i="1" s="1"/>
  <c r="T2114" i="1"/>
  <c r="T2115" i="1" s="1"/>
  <c r="H2113" i="1"/>
  <c r="B2039" i="1"/>
  <c r="G2114" i="1"/>
  <c r="N2114" i="1"/>
  <c r="F2114" i="1"/>
  <c r="A2115" i="1"/>
  <c r="C2115" i="1"/>
  <c r="U2114" i="1"/>
  <c r="D2115" i="1"/>
  <c r="Q2040" i="1"/>
  <c r="R2040" i="1" s="1"/>
  <c r="J2041" i="1"/>
  <c r="K2041" i="1" s="1"/>
  <c r="I2042" i="1"/>
  <c r="O2114" i="1"/>
  <c r="P2113" i="1"/>
  <c r="M2115" i="1" l="1"/>
  <c r="L2115" i="1"/>
  <c r="U2115" i="1" s="1"/>
  <c r="H2114" i="1"/>
  <c r="N2115" i="1"/>
  <c r="G2115" i="1"/>
  <c r="F2115" i="1"/>
  <c r="C2116" i="1"/>
  <c r="D2116" i="1"/>
  <c r="A2116" i="1"/>
  <c r="I2043" i="1"/>
  <c r="J2042" i="1"/>
  <c r="K2042" i="1" s="1"/>
  <c r="B2040" i="1"/>
  <c r="Q2041" i="1"/>
  <c r="R2041" i="1" s="1"/>
  <c r="P2114" i="1"/>
  <c r="O2115" i="1"/>
  <c r="L2116" i="1" l="1"/>
  <c r="M2116" i="1"/>
  <c r="N2116" i="1" s="1"/>
  <c r="T2116" i="1"/>
  <c r="E2117" i="1"/>
  <c r="H2115" i="1"/>
  <c r="B2041" i="1"/>
  <c r="D2117" i="1"/>
  <c r="A2117" i="1"/>
  <c r="U2116" i="1"/>
  <c r="G2116" i="1"/>
  <c r="F2116" i="1"/>
  <c r="C2117" i="1"/>
  <c r="Q2042" i="1"/>
  <c r="R2042" i="1" s="1"/>
  <c r="P2115" i="1"/>
  <c r="O2116" i="1"/>
  <c r="I2044" i="1"/>
  <c r="J2043" i="1"/>
  <c r="K2043" i="1" s="1"/>
  <c r="L2117" i="1" l="1"/>
  <c r="M2117" i="1"/>
  <c r="T2117" i="1"/>
  <c r="E2118" i="1"/>
  <c r="E2119" i="1" s="1"/>
  <c r="H2116" i="1"/>
  <c r="P2116" i="1"/>
  <c r="O2117" i="1"/>
  <c r="B2042" i="1"/>
  <c r="F2117" i="1"/>
  <c r="C2118" i="1"/>
  <c r="D2118" i="1"/>
  <c r="A2118" i="1"/>
  <c r="U2117" i="1"/>
  <c r="N2117" i="1"/>
  <c r="G2117" i="1"/>
  <c r="Q2043" i="1"/>
  <c r="R2043" i="1" s="1"/>
  <c r="J2044" i="1"/>
  <c r="K2044" i="1" s="1"/>
  <c r="I2045" i="1"/>
  <c r="L2118" i="1" l="1"/>
  <c r="M2118" i="1"/>
  <c r="T2118" i="1"/>
  <c r="H2117" i="1"/>
  <c r="B2043" i="1"/>
  <c r="I2046" i="1"/>
  <c r="J2045" i="1"/>
  <c r="K2045" i="1" s="1"/>
  <c r="P2117" i="1"/>
  <c r="O2118" i="1"/>
  <c r="Q2044" i="1"/>
  <c r="R2044" i="1" s="1"/>
  <c r="G2118" i="1"/>
  <c r="N2118" i="1"/>
  <c r="F2118" i="1"/>
  <c r="C2119" i="1"/>
  <c r="A2119" i="1"/>
  <c r="D2119" i="1"/>
  <c r="U2118" i="1"/>
  <c r="L2119" i="1" l="1"/>
  <c r="M2119" i="1"/>
  <c r="T2119" i="1"/>
  <c r="E2120" i="1"/>
  <c r="H2118" i="1"/>
  <c r="U2119" i="1"/>
  <c r="G2119" i="1"/>
  <c r="N2119" i="1"/>
  <c r="C2120" i="1"/>
  <c r="D2120" i="1"/>
  <c r="F2119" i="1"/>
  <c r="A2120" i="1"/>
  <c r="Q2045" i="1"/>
  <c r="R2045" i="1" s="1"/>
  <c r="J2046" i="1"/>
  <c r="K2046" i="1" s="1"/>
  <c r="I2047" i="1"/>
  <c r="B2044" i="1"/>
  <c r="P2118" i="1"/>
  <c r="O2119" i="1"/>
  <c r="L2120" i="1" l="1"/>
  <c r="M2120" i="1"/>
  <c r="E2121" i="1"/>
  <c r="T2120" i="1"/>
  <c r="H2119" i="1"/>
  <c r="J2047" i="1"/>
  <c r="K2047" i="1" s="1"/>
  <c r="I2048" i="1"/>
  <c r="J2048" i="1" s="1"/>
  <c r="Q2046" i="1"/>
  <c r="R2046" i="1" s="1"/>
  <c r="O2120" i="1"/>
  <c r="P2119" i="1"/>
  <c r="B2045" i="1"/>
  <c r="A2121" i="1"/>
  <c r="C2121" i="1"/>
  <c r="U2120" i="1"/>
  <c r="G2120" i="1"/>
  <c r="N2120" i="1"/>
  <c r="D2121" i="1"/>
  <c r="F2120" i="1"/>
  <c r="L2121" i="1" l="1"/>
  <c r="M2121" i="1"/>
  <c r="T2121" i="1"/>
  <c r="E2122" i="1"/>
  <c r="H2120" i="1"/>
  <c r="B2046" i="1"/>
  <c r="O2121" i="1"/>
  <c r="P2120" i="1"/>
  <c r="G2121" i="1"/>
  <c r="F2121" i="1"/>
  <c r="C2122" i="1"/>
  <c r="A2122" i="1"/>
  <c r="D2122" i="1"/>
  <c r="U2121" i="1"/>
  <c r="N2121" i="1"/>
  <c r="K2048" i="1"/>
  <c r="I2049" i="1"/>
  <c r="Q2047" i="1"/>
  <c r="R2047" i="1" s="1"/>
  <c r="L2122" i="1" l="1"/>
  <c r="M2122" i="1"/>
  <c r="E2123" i="1"/>
  <c r="T2122" i="1"/>
  <c r="H2121" i="1"/>
  <c r="B2047" i="1"/>
  <c r="J2049" i="1"/>
  <c r="K2049" i="1" s="1"/>
  <c r="I2050" i="1"/>
  <c r="U2122" i="1"/>
  <c r="G2122" i="1"/>
  <c r="N2122" i="1"/>
  <c r="C2123" i="1"/>
  <c r="D2123" i="1"/>
  <c r="F2122" i="1"/>
  <c r="A2123" i="1"/>
  <c r="N2048" i="1"/>
  <c r="U2048" i="1" s="1"/>
  <c r="Q2048" i="1"/>
  <c r="P2121" i="1"/>
  <c r="O2122" i="1"/>
  <c r="L2123" i="1" l="1"/>
  <c r="M2123" i="1"/>
  <c r="T2123" i="1"/>
  <c r="E2124" i="1"/>
  <c r="H2122" i="1"/>
  <c r="B2048" i="1"/>
  <c r="R2048" i="1"/>
  <c r="O2123" i="1"/>
  <c r="P2122" i="1"/>
  <c r="U2123" i="1"/>
  <c r="D2124" i="1"/>
  <c r="G2123" i="1"/>
  <c r="N2123" i="1"/>
  <c r="F2123" i="1"/>
  <c r="A2124" i="1"/>
  <c r="C2124" i="1"/>
  <c r="I2051" i="1"/>
  <c r="J2050" i="1"/>
  <c r="K2050" i="1" s="1"/>
  <c r="Q2049" i="1"/>
  <c r="R2049" i="1" s="1"/>
  <c r="E2125" i="1" l="1"/>
  <c r="L2124" i="1"/>
  <c r="M2124" i="1"/>
  <c r="T2124" i="1"/>
  <c r="T2125" i="1" s="1"/>
  <c r="H2123" i="1"/>
  <c r="U2124" i="1"/>
  <c r="G2124" i="1"/>
  <c r="N2124" i="1"/>
  <c r="F2124" i="1"/>
  <c r="C2125" i="1"/>
  <c r="A2125" i="1"/>
  <c r="D2125" i="1"/>
  <c r="O2124" i="1"/>
  <c r="P2123" i="1"/>
  <c r="B2049" i="1"/>
  <c r="Q2050" i="1"/>
  <c r="R2050" i="1" s="1"/>
  <c r="J2051" i="1"/>
  <c r="K2051" i="1" s="1"/>
  <c r="I2052" i="1"/>
  <c r="L2125" i="1" l="1"/>
  <c r="M2125" i="1"/>
  <c r="E2126" i="1"/>
  <c r="H2124" i="1"/>
  <c r="J2052" i="1"/>
  <c r="K2052" i="1" s="1"/>
  <c r="I2053" i="1"/>
  <c r="O2125" i="1"/>
  <c r="P2124" i="1"/>
  <c r="Q2051" i="1"/>
  <c r="R2051" i="1" s="1"/>
  <c r="B2050" i="1"/>
  <c r="N2125" i="1"/>
  <c r="F2125" i="1"/>
  <c r="A2126" i="1"/>
  <c r="C2126" i="1"/>
  <c r="U2125" i="1"/>
  <c r="D2126" i="1"/>
  <c r="G2125" i="1"/>
  <c r="L2126" i="1" l="1"/>
  <c r="M2126" i="1"/>
  <c r="E2127" i="1"/>
  <c r="T2126" i="1"/>
  <c r="T2127" i="1" s="1"/>
  <c r="H2125" i="1"/>
  <c r="B2051" i="1"/>
  <c r="G2126" i="1"/>
  <c r="N2126" i="1"/>
  <c r="D2127" i="1"/>
  <c r="F2126" i="1"/>
  <c r="A2127" i="1"/>
  <c r="C2127" i="1"/>
  <c r="U2126" i="1"/>
  <c r="O2126" i="1"/>
  <c r="P2125" i="1"/>
  <c r="J2053" i="1"/>
  <c r="K2053" i="1" s="1"/>
  <c r="I2054" i="1"/>
  <c r="Q2052" i="1"/>
  <c r="R2052" i="1" s="1"/>
  <c r="E2128" i="1" l="1"/>
  <c r="L2127" i="1"/>
  <c r="M2127" i="1"/>
  <c r="N2127" i="1" s="1"/>
  <c r="H2126" i="1"/>
  <c r="B2052" i="1"/>
  <c r="J2054" i="1"/>
  <c r="K2054" i="1" s="1"/>
  <c r="I2055" i="1"/>
  <c r="Q2053" i="1"/>
  <c r="R2053" i="1" s="1"/>
  <c r="O2127" i="1"/>
  <c r="P2126" i="1"/>
  <c r="F2127" i="1"/>
  <c r="C2128" i="1"/>
  <c r="A2128" i="1"/>
  <c r="D2128" i="1"/>
  <c r="U2127" i="1"/>
  <c r="G2127" i="1"/>
  <c r="L2128" i="1" l="1"/>
  <c r="M2128" i="1"/>
  <c r="N2128" i="1" s="1"/>
  <c r="T2128" i="1"/>
  <c r="E2129" i="1"/>
  <c r="H2127" i="1"/>
  <c r="A2129" i="1"/>
  <c r="U2128" i="1"/>
  <c r="G2128" i="1"/>
  <c r="D2129" i="1"/>
  <c r="F2128" i="1"/>
  <c r="C2129" i="1"/>
  <c r="O2128" i="1"/>
  <c r="P2127" i="1"/>
  <c r="B2053" i="1"/>
  <c r="J2055" i="1"/>
  <c r="K2055" i="1" s="1"/>
  <c r="I2056" i="1"/>
  <c r="Q2054" i="1"/>
  <c r="R2054" i="1" s="1"/>
  <c r="M2129" i="1" l="1"/>
  <c r="L2129" i="1"/>
  <c r="E2130" i="1"/>
  <c r="T2129" i="1"/>
  <c r="H2128" i="1"/>
  <c r="Q2055" i="1"/>
  <c r="R2055" i="1" s="1"/>
  <c r="B2054" i="1"/>
  <c r="P2128" i="1"/>
  <c r="O2129" i="1"/>
  <c r="G2129" i="1"/>
  <c r="N2129" i="1"/>
  <c r="D2130" i="1"/>
  <c r="F2129" i="1"/>
  <c r="C2130" i="1"/>
  <c r="A2130" i="1"/>
  <c r="U2129" i="1"/>
  <c r="I2057" i="1"/>
  <c r="J2056" i="1"/>
  <c r="K2056" i="1" s="1"/>
  <c r="Q2056" i="1" s="1"/>
  <c r="L2130" i="1" l="1"/>
  <c r="M2130" i="1"/>
  <c r="T2130" i="1"/>
  <c r="E2131" i="1"/>
  <c r="E2132" i="1" s="1"/>
  <c r="H2129" i="1"/>
  <c r="O2130" i="1"/>
  <c r="P2129" i="1"/>
  <c r="B2056" i="1"/>
  <c r="R2056" i="1"/>
  <c r="I2058" i="1"/>
  <c r="J2057" i="1"/>
  <c r="K2057" i="1" s="1"/>
  <c r="B2055" i="1"/>
  <c r="U2130" i="1"/>
  <c r="G2130" i="1"/>
  <c r="N2130" i="1"/>
  <c r="C2131" i="1"/>
  <c r="D2131" i="1"/>
  <c r="F2130" i="1"/>
  <c r="A2131" i="1"/>
  <c r="T2131" i="1" l="1"/>
  <c r="L2131" i="1"/>
  <c r="U2131" i="1" s="1"/>
  <c r="M2131" i="1"/>
  <c r="N2131" i="1" s="1"/>
  <c r="H2130" i="1"/>
  <c r="Q2057" i="1"/>
  <c r="R2057" i="1" s="1"/>
  <c r="J2058" i="1"/>
  <c r="K2058" i="1" s="1"/>
  <c r="I2059" i="1"/>
  <c r="G2131" i="1"/>
  <c r="C2132" i="1"/>
  <c r="D2132" i="1"/>
  <c r="F2131" i="1"/>
  <c r="A2132" i="1"/>
  <c r="O2131" i="1"/>
  <c r="P2130" i="1"/>
  <c r="L2132" i="1" l="1"/>
  <c r="M2132" i="1"/>
  <c r="N2132" i="1" s="1"/>
  <c r="E2133" i="1"/>
  <c r="E2134" i="1" s="1"/>
  <c r="T2132" i="1"/>
  <c r="T2133" i="1" s="1"/>
  <c r="H2131" i="1"/>
  <c r="U2132" i="1"/>
  <c r="D2133" i="1"/>
  <c r="G2132" i="1"/>
  <c r="F2132" i="1"/>
  <c r="A2133" i="1"/>
  <c r="C2133" i="1"/>
  <c r="J2059" i="1"/>
  <c r="K2059" i="1" s="1"/>
  <c r="I2060" i="1"/>
  <c r="Q2058" i="1"/>
  <c r="R2058" i="1" s="1"/>
  <c r="B2057" i="1"/>
  <c r="O2132" i="1"/>
  <c r="P2131" i="1"/>
  <c r="L2133" i="1" l="1"/>
  <c r="M2133" i="1"/>
  <c r="N2133" i="1" s="1"/>
  <c r="H2132" i="1"/>
  <c r="O2133" i="1"/>
  <c r="P2132" i="1"/>
  <c r="G2133" i="1"/>
  <c r="D2134" i="1"/>
  <c r="F2133" i="1"/>
  <c r="C2134" i="1"/>
  <c r="A2134" i="1"/>
  <c r="U2133" i="1"/>
  <c r="B2058" i="1"/>
  <c r="I2061" i="1"/>
  <c r="J2060" i="1"/>
  <c r="K2060" i="1" s="1"/>
  <c r="Q2059" i="1"/>
  <c r="R2059" i="1" s="1"/>
  <c r="L2134" i="1" l="1"/>
  <c r="M2134" i="1"/>
  <c r="N2134" i="1" s="1"/>
  <c r="T2134" i="1"/>
  <c r="E2135" i="1"/>
  <c r="H2133" i="1"/>
  <c r="Q2060" i="1"/>
  <c r="R2060" i="1" s="1"/>
  <c r="J2061" i="1"/>
  <c r="K2061" i="1" s="1"/>
  <c r="I2062" i="1"/>
  <c r="B2059" i="1"/>
  <c r="F2134" i="1"/>
  <c r="C2135" i="1"/>
  <c r="A2135" i="1"/>
  <c r="D2135" i="1"/>
  <c r="U2134" i="1"/>
  <c r="G2134" i="1"/>
  <c r="P2133" i="1"/>
  <c r="O2134" i="1"/>
  <c r="L2135" i="1" l="1"/>
  <c r="M2135" i="1"/>
  <c r="E2136" i="1"/>
  <c r="E2137" i="1" s="1"/>
  <c r="T2135" i="1"/>
  <c r="T2136" i="1" s="1"/>
  <c r="H2134" i="1"/>
  <c r="J2062" i="1"/>
  <c r="K2062" i="1" s="1"/>
  <c r="Q2062" i="1" s="1"/>
  <c r="I2063" i="1"/>
  <c r="D2136" i="1"/>
  <c r="A2136" i="1"/>
  <c r="U2135" i="1"/>
  <c r="N2135" i="1"/>
  <c r="G2135" i="1"/>
  <c r="F2135" i="1"/>
  <c r="C2136" i="1"/>
  <c r="Q2061" i="1"/>
  <c r="R2061" i="1" s="1"/>
  <c r="P2134" i="1"/>
  <c r="O2135" i="1"/>
  <c r="B2060" i="1"/>
  <c r="L2136" i="1" l="1"/>
  <c r="M2136" i="1"/>
  <c r="N2136" i="1" s="1"/>
  <c r="H2135" i="1"/>
  <c r="B2061" i="1"/>
  <c r="U2136" i="1"/>
  <c r="G2136" i="1"/>
  <c r="C2137" i="1"/>
  <c r="D2137" i="1"/>
  <c r="F2136" i="1"/>
  <c r="A2137" i="1"/>
  <c r="J2063" i="1"/>
  <c r="K2063" i="1" s="1"/>
  <c r="I2064" i="1"/>
  <c r="B2062" i="1"/>
  <c r="R2062" i="1"/>
  <c r="O2136" i="1"/>
  <c r="P2135" i="1"/>
  <c r="M2137" i="1" l="1"/>
  <c r="L2137" i="1"/>
  <c r="E2138" i="1"/>
  <c r="T2137" i="1"/>
  <c r="H2136" i="1"/>
  <c r="I2065" i="1"/>
  <c r="J2064" i="1"/>
  <c r="K2064" i="1" s="1"/>
  <c r="Q2063" i="1"/>
  <c r="R2063" i="1" s="1"/>
  <c r="O2137" i="1"/>
  <c r="P2136" i="1"/>
  <c r="D2138" i="1"/>
  <c r="F2137" i="1"/>
  <c r="A2138" i="1"/>
  <c r="C2138" i="1"/>
  <c r="U2137" i="1"/>
  <c r="G2137" i="1"/>
  <c r="N2137" i="1"/>
  <c r="L2138" i="1" l="1"/>
  <c r="M2138" i="1"/>
  <c r="T2138" i="1"/>
  <c r="E2139" i="1"/>
  <c r="B2063" i="1"/>
  <c r="H2137" i="1"/>
  <c r="P2137" i="1"/>
  <c r="O2138" i="1"/>
  <c r="Q2064" i="1"/>
  <c r="R2064" i="1" s="1"/>
  <c r="I2066" i="1"/>
  <c r="J2065" i="1"/>
  <c r="K2065" i="1" s="1"/>
  <c r="F2138" i="1"/>
  <c r="C2139" i="1"/>
  <c r="A2139" i="1"/>
  <c r="D2139" i="1"/>
  <c r="U2138" i="1"/>
  <c r="G2138" i="1"/>
  <c r="N2138" i="1"/>
  <c r="L2139" i="1" l="1"/>
  <c r="M2139" i="1"/>
  <c r="N2139" i="1" s="1"/>
  <c r="E2140" i="1"/>
  <c r="T2139" i="1"/>
  <c r="H2138" i="1"/>
  <c r="B2064" i="1"/>
  <c r="J2066" i="1"/>
  <c r="K2066" i="1" s="1"/>
  <c r="I2067" i="1"/>
  <c r="G2139" i="1"/>
  <c r="F2139" i="1"/>
  <c r="C2140" i="1"/>
  <c r="D2140" i="1"/>
  <c r="A2140" i="1"/>
  <c r="U2139" i="1"/>
  <c r="O2139" i="1"/>
  <c r="P2138" i="1"/>
  <c r="Q2065" i="1"/>
  <c r="R2065" i="1" s="1"/>
  <c r="L2140" i="1" l="1"/>
  <c r="M2140" i="1"/>
  <c r="E2141" i="1"/>
  <c r="T2140" i="1"/>
  <c r="H2139" i="1"/>
  <c r="F2140" i="1"/>
  <c r="A2141" i="1"/>
  <c r="C2141" i="1"/>
  <c r="G2140" i="1"/>
  <c r="B2065" i="1"/>
  <c r="I2068" i="1"/>
  <c r="J2067" i="1"/>
  <c r="K2067" i="1" s="1"/>
  <c r="Q2066" i="1"/>
  <c r="R2066" i="1" s="1"/>
  <c r="P2139" i="1"/>
  <c r="O2140" i="1"/>
  <c r="T2141" i="1" l="1"/>
  <c r="L2141" i="1"/>
  <c r="M2141" i="1"/>
  <c r="E2142" i="1"/>
  <c r="H2140" i="1"/>
  <c r="D2141" i="1"/>
  <c r="D2142" i="1" s="1"/>
  <c r="F2141" i="1"/>
  <c r="A2142" i="1"/>
  <c r="C2142" i="1"/>
  <c r="U2141" i="1"/>
  <c r="G2141" i="1"/>
  <c r="N2141" i="1"/>
  <c r="Q2067" i="1"/>
  <c r="R2067" i="1" s="1"/>
  <c r="P2140" i="1"/>
  <c r="O2141" i="1"/>
  <c r="J2068" i="1"/>
  <c r="K2068" i="1" s="1"/>
  <c r="Q2068" i="1" s="1"/>
  <c r="I2069" i="1"/>
  <c r="B2066" i="1"/>
  <c r="L2142" i="1" l="1"/>
  <c r="M2142" i="1"/>
  <c r="E2143" i="1"/>
  <c r="T2142" i="1"/>
  <c r="T2143" i="1" s="1"/>
  <c r="H2141" i="1"/>
  <c r="P2141" i="1"/>
  <c r="O2142" i="1"/>
  <c r="B2067" i="1"/>
  <c r="D2143" i="1"/>
  <c r="F2142" i="1"/>
  <c r="A2143" i="1"/>
  <c r="C2143" i="1"/>
  <c r="U2142" i="1"/>
  <c r="G2142" i="1"/>
  <c r="N2142" i="1"/>
  <c r="I2070" i="1"/>
  <c r="J2069" i="1"/>
  <c r="K2069" i="1" s="1"/>
  <c r="B2068" i="1"/>
  <c r="R2068" i="1"/>
  <c r="M2143" i="1" l="1"/>
  <c r="L2143" i="1"/>
  <c r="E2144" i="1"/>
  <c r="H2142" i="1"/>
  <c r="Q2069" i="1"/>
  <c r="R2069" i="1" s="1"/>
  <c r="A2144" i="1"/>
  <c r="U2143" i="1"/>
  <c r="N2143" i="1"/>
  <c r="G2143" i="1"/>
  <c r="F2143" i="1"/>
  <c r="C2144" i="1"/>
  <c r="D2144" i="1"/>
  <c r="P2142" i="1"/>
  <c r="O2143" i="1"/>
  <c r="I2071" i="1"/>
  <c r="J2070" i="1"/>
  <c r="K2070" i="1" s="1"/>
  <c r="L2144" i="1" l="1"/>
  <c r="M2144" i="1"/>
  <c r="T2144" i="1"/>
  <c r="E2145" i="1"/>
  <c r="H2143" i="1"/>
  <c r="B2069" i="1"/>
  <c r="D2145" i="1"/>
  <c r="A2145" i="1"/>
  <c r="U2144" i="1"/>
  <c r="N2144" i="1"/>
  <c r="G2144" i="1"/>
  <c r="F2144" i="1"/>
  <c r="C2145" i="1"/>
  <c r="Q2070" i="1"/>
  <c r="R2070" i="1" s="1"/>
  <c r="I2072" i="1"/>
  <c r="J2071" i="1"/>
  <c r="K2071" i="1" s="1"/>
  <c r="O2144" i="1"/>
  <c r="P2143" i="1"/>
  <c r="L2145" i="1" l="1"/>
  <c r="M2145" i="1"/>
  <c r="E2146" i="1"/>
  <c r="T2145" i="1"/>
  <c r="B2070" i="1"/>
  <c r="H2144" i="1"/>
  <c r="Q2071" i="1"/>
  <c r="R2071" i="1" s="1"/>
  <c r="J2072" i="1"/>
  <c r="K2072" i="1" s="1"/>
  <c r="I2073" i="1"/>
  <c r="C2146" i="1"/>
  <c r="D2146" i="1"/>
  <c r="A2146" i="1"/>
  <c r="N2145" i="1"/>
  <c r="U2145" i="1"/>
  <c r="F2145" i="1"/>
  <c r="G2145" i="1"/>
  <c r="P2144" i="1"/>
  <c r="O2145" i="1"/>
  <c r="L2146" i="1" l="1"/>
  <c r="M2146" i="1"/>
  <c r="T2146" i="1"/>
  <c r="E2147" i="1"/>
  <c r="E2148" i="1" s="1"/>
  <c r="H2145" i="1"/>
  <c r="I2074" i="1"/>
  <c r="J2073" i="1"/>
  <c r="K2073" i="1" s="1"/>
  <c r="Q2072" i="1"/>
  <c r="R2072" i="1" s="1"/>
  <c r="O2146" i="1"/>
  <c r="P2145" i="1"/>
  <c r="A2147" i="1"/>
  <c r="C2147" i="1"/>
  <c r="U2146" i="1"/>
  <c r="G2146" i="1"/>
  <c r="N2146" i="1"/>
  <c r="D2147" i="1"/>
  <c r="F2146" i="1"/>
  <c r="B2071" i="1"/>
  <c r="L2147" i="1" l="1"/>
  <c r="M2147" i="1"/>
  <c r="T2147" i="1"/>
  <c r="H2146" i="1"/>
  <c r="B2072" i="1"/>
  <c r="P2146" i="1"/>
  <c r="O2147" i="1"/>
  <c r="Q2073" i="1"/>
  <c r="R2073" i="1" s="1"/>
  <c r="I2075" i="1"/>
  <c r="J2074" i="1"/>
  <c r="K2074" i="1" s="1"/>
  <c r="C2148" i="1"/>
  <c r="A2148" i="1"/>
  <c r="U2147" i="1"/>
  <c r="G2147" i="1"/>
  <c r="N2147" i="1"/>
  <c r="D2148" i="1"/>
  <c r="F2147" i="1"/>
  <c r="H2147" i="1" l="1"/>
  <c r="L2148" i="1"/>
  <c r="U2148" i="1" s="1"/>
  <c r="M2148" i="1"/>
  <c r="N2148" i="1" s="1"/>
  <c r="T2148" i="1"/>
  <c r="E2149" i="1"/>
  <c r="B2073" i="1"/>
  <c r="A2149" i="1"/>
  <c r="C2149" i="1"/>
  <c r="G2148" i="1"/>
  <c r="D2149" i="1"/>
  <c r="F2148" i="1"/>
  <c r="O2148" i="1"/>
  <c r="P2147" i="1"/>
  <c r="I2076" i="1"/>
  <c r="J2075" i="1"/>
  <c r="K2075" i="1" s="1"/>
  <c r="Q2074" i="1"/>
  <c r="R2074" i="1" s="1"/>
  <c r="M2149" i="1" l="1"/>
  <c r="L2149" i="1"/>
  <c r="E2150" i="1"/>
  <c r="T2149" i="1"/>
  <c r="H2148" i="1"/>
  <c r="B2074" i="1"/>
  <c r="P2148" i="1"/>
  <c r="O2149" i="1"/>
  <c r="G2149" i="1"/>
  <c r="F2149" i="1"/>
  <c r="C2150" i="1"/>
  <c r="D2150" i="1"/>
  <c r="A2150" i="1"/>
  <c r="U2149" i="1"/>
  <c r="N2149" i="1"/>
  <c r="I2077" i="1"/>
  <c r="J2076" i="1"/>
  <c r="K2076" i="1" s="1"/>
  <c r="Q2075" i="1"/>
  <c r="R2075" i="1" s="1"/>
  <c r="L2150" i="1" l="1"/>
  <c r="M2150" i="1"/>
  <c r="T2150" i="1"/>
  <c r="E2151" i="1"/>
  <c r="H2149" i="1"/>
  <c r="Q2076" i="1"/>
  <c r="R2076" i="1" s="1"/>
  <c r="I2078" i="1"/>
  <c r="J2077" i="1"/>
  <c r="K2077" i="1" s="1"/>
  <c r="B2075" i="1"/>
  <c r="O2150" i="1"/>
  <c r="P2149" i="1"/>
  <c r="C2151" i="1"/>
  <c r="D2151" i="1"/>
  <c r="A2151" i="1"/>
  <c r="N2150" i="1"/>
  <c r="U2150" i="1"/>
  <c r="F2150" i="1"/>
  <c r="G2150" i="1"/>
  <c r="L2151" i="1" l="1"/>
  <c r="M2151" i="1"/>
  <c r="N2151" i="1" s="1"/>
  <c r="E2152" i="1"/>
  <c r="T2151" i="1"/>
  <c r="H2150" i="1"/>
  <c r="O2151" i="1"/>
  <c r="P2150" i="1"/>
  <c r="U2151" i="1"/>
  <c r="G2151" i="1"/>
  <c r="F2151" i="1"/>
  <c r="C2152" i="1"/>
  <c r="A2152" i="1"/>
  <c r="D2152" i="1"/>
  <c r="Q2077" i="1"/>
  <c r="R2077" i="1" s="1"/>
  <c r="J2078" i="1"/>
  <c r="K2078" i="1" s="1"/>
  <c r="I2079" i="1"/>
  <c r="J2079" i="1" s="1"/>
  <c r="B2076" i="1"/>
  <c r="L2152" i="1" l="1"/>
  <c r="M2152" i="1"/>
  <c r="T2152" i="1"/>
  <c r="T2153" i="1" s="1"/>
  <c r="E2153" i="1"/>
  <c r="E2154" i="1" s="1"/>
  <c r="B2077" i="1"/>
  <c r="H2151" i="1"/>
  <c r="Q2078" i="1"/>
  <c r="R2078" i="1" s="1"/>
  <c r="D2153" i="1"/>
  <c r="A2153" i="1"/>
  <c r="U2152" i="1"/>
  <c r="N2152" i="1"/>
  <c r="G2152" i="1"/>
  <c r="F2152" i="1"/>
  <c r="C2153" i="1"/>
  <c r="P2151" i="1"/>
  <c r="O2152" i="1"/>
  <c r="K2079" i="1"/>
  <c r="I2080" i="1"/>
  <c r="M2153" i="1" l="1"/>
  <c r="N2153" i="1" s="1"/>
  <c r="L2153" i="1"/>
  <c r="U2153" i="1" s="1"/>
  <c r="H2152" i="1"/>
  <c r="I2081" i="1"/>
  <c r="J2080" i="1"/>
  <c r="K2080" i="1" s="1"/>
  <c r="Q2080" i="1" s="1"/>
  <c r="N2079" i="1"/>
  <c r="U2079" i="1" s="1"/>
  <c r="Q2079" i="1"/>
  <c r="B2078" i="1"/>
  <c r="P2152" i="1"/>
  <c r="O2153" i="1"/>
  <c r="F2153" i="1"/>
  <c r="C2154" i="1"/>
  <c r="D2154" i="1"/>
  <c r="A2154" i="1"/>
  <c r="G2153" i="1"/>
  <c r="L2154" i="1" l="1"/>
  <c r="M2154" i="1"/>
  <c r="T2154" i="1"/>
  <c r="E2155" i="1"/>
  <c r="H2153" i="1"/>
  <c r="B2079" i="1"/>
  <c r="R2079" i="1"/>
  <c r="O2154" i="1"/>
  <c r="P2153" i="1"/>
  <c r="B2080" i="1"/>
  <c r="R2080" i="1"/>
  <c r="J2081" i="1"/>
  <c r="K2081" i="1" s="1"/>
  <c r="I2082" i="1"/>
  <c r="A2155" i="1"/>
  <c r="N2154" i="1"/>
  <c r="U2154" i="1"/>
  <c r="F2154" i="1"/>
  <c r="G2154" i="1"/>
  <c r="C2155" i="1"/>
  <c r="D2155" i="1"/>
  <c r="L2155" i="1" l="1"/>
  <c r="M2155" i="1"/>
  <c r="E2156" i="1"/>
  <c r="T2155" i="1"/>
  <c r="H2154" i="1"/>
  <c r="C2156" i="1"/>
  <c r="A2156" i="1"/>
  <c r="U2155" i="1"/>
  <c r="G2155" i="1"/>
  <c r="N2155" i="1"/>
  <c r="D2156" i="1"/>
  <c r="F2155" i="1"/>
  <c r="O2155" i="1"/>
  <c r="P2154" i="1"/>
  <c r="J2082" i="1"/>
  <c r="K2082" i="1" s="1"/>
  <c r="I2083" i="1"/>
  <c r="Q2081" i="1"/>
  <c r="R2081" i="1" s="1"/>
  <c r="L2156" i="1" l="1"/>
  <c r="M2156" i="1"/>
  <c r="T2156" i="1"/>
  <c r="E2157" i="1"/>
  <c r="H2155" i="1"/>
  <c r="B2081" i="1"/>
  <c r="G2156" i="1"/>
  <c r="N2156" i="1"/>
  <c r="D2157" i="1"/>
  <c r="F2156" i="1"/>
  <c r="C2157" i="1"/>
  <c r="A2157" i="1"/>
  <c r="U2156" i="1"/>
  <c r="O2156" i="1"/>
  <c r="P2155" i="1"/>
  <c r="J2083" i="1"/>
  <c r="K2083" i="1" s="1"/>
  <c r="I2084" i="1"/>
  <c r="Q2082" i="1"/>
  <c r="R2082" i="1" s="1"/>
  <c r="T2157" i="1" l="1"/>
  <c r="L2157" i="1"/>
  <c r="M2157" i="1"/>
  <c r="E2158" i="1"/>
  <c r="H2156" i="1"/>
  <c r="G2157" i="1"/>
  <c r="N2157" i="1"/>
  <c r="D2158" i="1"/>
  <c r="F2157" i="1"/>
  <c r="C2158" i="1"/>
  <c r="A2158" i="1"/>
  <c r="U2157" i="1"/>
  <c r="I2085" i="1"/>
  <c r="J2084" i="1"/>
  <c r="K2084" i="1" s="1"/>
  <c r="Q2083" i="1"/>
  <c r="R2083" i="1" s="1"/>
  <c r="P2156" i="1"/>
  <c r="O2157" i="1"/>
  <c r="B2082" i="1"/>
  <c r="L2158" i="1" l="1"/>
  <c r="M2158" i="1"/>
  <c r="E2159" i="1"/>
  <c r="T2158" i="1"/>
  <c r="H2157" i="1"/>
  <c r="B2083" i="1"/>
  <c r="Q2084" i="1"/>
  <c r="R2084" i="1" s="1"/>
  <c r="O2158" i="1"/>
  <c r="P2157" i="1"/>
  <c r="G2158" i="1"/>
  <c r="N2158" i="1"/>
  <c r="D2159" i="1"/>
  <c r="F2158" i="1"/>
  <c r="C2159" i="1"/>
  <c r="A2159" i="1"/>
  <c r="U2158" i="1"/>
  <c r="J2085" i="1"/>
  <c r="K2085" i="1" s="1"/>
  <c r="I2086" i="1"/>
  <c r="L2159" i="1" l="1"/>
  <c r="M2159" i="1"/>
  <c r="T2159" i="1"/>
  <c r="T2160" i="1" s="1"/>
  <c r="E2160" i="1"/>
  <c r="E2161" i="1" s="1"/>
  <c r="H2158" i="1"/>
  <c r="B2084" i="1"/>
  <c r="N2159" i="1"/>
  <c r="F2159" i="1"/>
  <c r="C2160" i="1"/>
  <c r="A2160" i="1"/>
  <c r="D2160" i="1"/>
  <c r="U2159" i="1"/>
  <c r="G2159" i="1"/>
  <c r="P2158" i="1"/>
  <c r="O2159" i="1"/>
  <c r="J2086" i="1"/>
  <c r="K2086" i="1" s="1"/>
  <c r="I2087" i="1"/>
  <c r="Q2085" i="1"/>
  <c r="R2085" i="1" s="1"/>
  <c r="L2160" i="1" l="1"/>
  <c r="U2160" i="1" s="1"/>
  <c r="M2160" i="1"/>
  <c r="H2159" i="1"/>
  <c r="Q2086" i="1"/>
  <c r="R2086" i="1" s="1"/>
  <c r="I2088" i="1"/>
  <c r="J2087" i="1"/>
  <c r="K2087" i="1" s="1"/>
  <c r="C2161" i="1"/>
  <c r="A2161" i="1"/>
  <c r="G2160" i="1"/>
  <c r="N2160" i="1"/>
  <c r="D2161" i="1"/>
  <c r="F2160" i="1"/>
  <c r="O2160" i="1"/>
  <c r="P2159" i="1"/>
  <c r="B2085" i="1"/>
  <c r="L2161" i="1" l="1"/>
  <c r="M2161" i="1"/>
  <c r="T2161" i="1"/>
  <c r="E2162" i="1"/>
  <c r="E2163" i="1" s="1"/>
  <c r="H2160" i="1"/>
  <c r="Q2087" i="1"/>
  <c r="R2087" i="1" s="1"/>
  <c r="J2088" i="1"/>
  <c r="K2088" i="1" s="1"/>
  <c r="I2089" i="1"/>
  <c r="B2086" i="1"/>
  <c r="A2162" i="1"/>
  <c r="U2161" i="1"/>
  <c r="N2161" i="1"/>
  <c r="G2161" i="1"/>
  <c r="F2161" i="1"/>
  <c r="C2162" i="1"/>
  <c r="D2162" i="1"/>
  <c r="P2160" i="1"/>
  <c r="O2161" i="1"/>
  <c r="L2162" i="1" l="1"/>
  <c r="M2162" i="1"/>
  <c r="E2164" i="1"/>
  <c r="T2162" i="1"/>
  <c r="T2163" i="1" s="1"/>
  <c r="H2161" i="1"/>
  <c r="B2087" i="1"/>
  <c r="J2089" i="1"/>
  <c r="K2089" i="1" s="1"/>
  <c r="I2090" i="1"/>
  <c r="Q2088" i="1"/>
  <c r="R2088" i="1" s="1"/>
  <c r="P2161" i="1"/>
  <c r="O2162" i="1"/>
  <c r="U2162" i="1"/>
  <c r="D2163" i="1"/>
  <c r="G2162" i="1"/>
  <c r="N2162" i="1"/>
  <c r="F2162" i="1"/>
  <c r="A2163" i="1"/>
  <c r="C2163" i="1"/>
  <c r="L2163" i="1" l="1"/>
  <c r="M2163" i="1"/>
  <c r="N2163" i="1" s="1"/>
  <c r="H2162" i="1"/>
  <c r="B2088" i="1"/>
  <c r="J2090" i="1"/>
  <c r="K2090" i="1" s="1"/>
  <c r="I2091" i="1"/>
  <c r="Q2089" i="1"/>
  <c r="R2089" i="1" s="1"/>
  <c r="F2163" i="1"/>
  <c r="A2164" i="1"/>
  <c r="C2164" i="1"/>
  <c r="U2163" i="1"/>
  <c r="D2164" i="1"/>
  <c r="G2163" i="1"/>
  <c r="O2163" i="1"/>
  <c r="P2162" i="1"/>
  <c r="L2164" i="1" l="1"/>
  <c r="M2164" i="1"/>
  <c r="E2165" i="1"/>
  <c r="T2164" i="1"/>
  <c r="H2163" i="1"/>
  <c r="B2089" i="1"/>
  <c r="J2091" i="1"/>
  <c r="K2091" i="1" s="1"/>
  <c r="I2092" i="1"/>
  <c r="Q2090" i="1"/>
  <c r="R2090" i="1" s="1"/>
  <c r="D2165" i="1"/>
  <c r="F2164" i="1"/>
  <c r="A2165" i="1"/>
  <c r="U2164" i="1"/>
  <c r="G2164" i="1"/>
  <c r="N2164" i="1"/>
  <c r="C2165" i="1"/>
  <c r="P2163" i="1"/>
  <c r="O2164" i="1"/>
  <c r="T2165" i="1" l="1"/>
  <c r="E2166" i="1"/>
  <c r="L2165" i="1"/>
  <c r="M2165" i="1"/>
  <c r="H2164" i="1"/>
  <c r="B2090" i="1"/>
  <c r="J2092" i="1"/>
  <c r="K2092" i="1" s="1"/>
  <c r="I2093" i="1"/>
  <c r="Q2091" i="1"/>
  <c r="R2091" i="1" s="1"/>
  <c r="C2166" i="1"/>
  <c r="A2166" i="1"/>
  <c r="U2165" i="1"/>
  <c r="G2165" i="1"/>
  <c r="N2165" i="1"/>
  <c r="D2166" i="1"/>
  <c r="F2165" i="1"/>
  <c r="P2164" i="1"/>
  <c r="O2165" i="1"/>
  <c r="L2166" i="1" l="1"/>
  <c r="M2166" i="1"/>
  <c r="E2167" i="1"/>
  <c r="E2168" i="1" s="1"/>
  <c r="T2166" i="1"/>
  <c r="T2167" i="1" s="1"/>
  <c r="H2165" i="1"/>
  <c r="B2091" i="1"/>
  <c r="J2093" i="1"/>
  <c r="K2093" i="1" s="1"/>
  <c r="I2094" i="1"/>
  <c r="Q2092" i="1"/>
  <c r="R2092" i="1" s="1"/>
  <c r="P2165" i="1"/>
  <c r="O2166" i="1"/>
  <c r="U2166" i="1"/>
  <c r="G2166" i="1"/>
  <c r="N2166" i="1"/>
  <c r="C2167" i="1"/>
  <c r="D2167" i="1"/>
  <c r="F2166" i="1"/>
  <c r="A2167" i="1"/>
  <c r="L2167" i="1" l="1"/>
  <c r="M2167" i="1"/>
  <c r="H2166" i="1"/>
  <c r="J2094" i="1"/>
  <c r="K2094" i="1" s="1"/>
  <c r="I2095" i="1"/>
  <c r="B2092" i="1"/>
  <c r="Q2093" i="1"/>
  <c r="R2093" i="1" s="1"/>
  <c r="C2168" i="1"/>
  <c r="A2168" i="1"/>
  <c r="U2167" i="1"/>
  <c r="G2167" i="1"/>
  <c r="N2167" i="1"/>
  <c r="D2168" i="1"/>
  <c r="F2167" i="1"/>
  <c r="O2167" i="1"/>
  <c r="P2166" i="1"/>
  <c r="L2168" i="1" l="1"/>
  <c r="M2168" i="1"/>
  <c r="E2169" i="1"/>
  <c r="T2168" i="1"/>
  <c r="H2167" i="1"/>
  <c r="B2093" i="1"/>
  <c r="I2096" i="1"/>
  <c r="J2095" i="1"/>
  <c r="K2095" i="1" s="1"/>
  <c r="U2168" i="1"/>
  <c r="G2168" i="1"/>
  <c r="N2168" i="1"/>
  <c r="C2169" i="1"/>
  <c r="D2169" i="1"/>
  <c r="F2168" i="1"/>
  <c r="A2169" i="1"/>
  <c r="Q2094" i="1"/>
  <c r="R2094" i="1" s="1"/>
  <c r="P2167" i="1"/>
  <c r="O2168" i="1"/>
  <c r="L2169" i="1" l="1"/>
  <c r="M2169" i="1"/>
  <c r="N2169" i="1" s="1"/>
  <c r="T2169" i="1"/>
  <c r="E2170" i="1"/>
  <c r="H2168" i="1"/>
  <c r="A2170" i="1"/>
  <c r="D2170" i="1"/>
  <c r="U2169" i="1"/>
  <c r="G2169" i="1"/>
  <c r="F2169" i="1"/>
  <c r="C2170" i="1"/>
  <c r="Q2095" i="1"/>
  <c r="R2095" i="1" s="1"/>
  <c r="J2096" i="1"/>
  <c r="K2096" i="1" s="1"/>
  <c r="I2097" i="1"/>
  <c r="O2169" i="1"/>
  <c r="P2168" i="1"/>
  <c r="B2094" i="1"/>
  <c r="L2170" i="1" l="1"/>
  <c r="M2170" i="1"/>
  <c r="E2171" i="1"/>
  <c r="T2170" i="1"/>
  <c r="H2169" i="1"/>
  <c r="O2170" i="1"/>
  <c r="P2169" i="1"/>
  <c r="Q2096" i="1"/>
  <c r="R2096" i="1" s="1"/>
  <c r="J2097" i="1"/>
  <c r="K2097" i="1" s="1"/>
  <c r="I2098" i="1"/>
  <c r="B2095" i="1"/>
  <c r="G2170" i="1"/>
  <c r="A2171" i="1"/>
  <c r="F2170" i="1"/>
  <c r="C2171" i="1"/>
  <c r="T2171" i="1" l="1"/>
  <c r="L2171" i="1"/>
  <c r="M2171" i="1"/>
  <c r="E2172" i="1"/>
  <c r="H2170" i="1"/>
  <c r="A2172" i="1"/>
  <c r="U2171" i="1"/>
  <c r="N2171" i="1"/>
  <c r="G2171" i="1"/>
  <c r="F2171" i="1"/>
  <c r="C2172" i="1"/>
  <c r="I2099" i="1"/>
  <c r="J2098" i="1"/>
  <c r="K2098" i="1" s="1"/>
  <c r="Q2097" i="1"/>
  <c r="R2097" i="1" s="1"/>
  <c r="B2096" i="1"/>
  <c r="D2171" i="1"/>
  <c r="D2172" i="1" s="1"/>
  <c r="P2170" i="1"/>
  <c r="O2171" i="1"/>
  <c r="E2173" i="1" l="1"/>
  <c r="L2172" i="1"/>
  <c r="M2172" i="1"/>
  <c r="N2172" i="1" s="1"/>
  <c r="T2172" i="1"/>
  <c r="B2097" i="1"/>
  <c r="O2172" i="1"/>
  <c r="P2171" i="1"/>
  <c r="Q2098" i="1"/>
  <c r="R2098" i="1" s="1"/>
  <c r="G2172" i="1"/>
  <c r="F2172" i="1"/>
  <c r="C2173" i="1"/>
  <c r="A2173" i="1"/>
  <c r="D2173" i="1"/>
  <c r="U2172" i="1"/>
  <c r="I2100" i="1"/>
  <c r="J2099" i="1"/>
  <c r="K2099" i="1" s="1"/>
  <c r="H2171" i="1"/>
  <c r="L2173" i="1" l="1"/>
  <c r="M2173" i="1"/>
  <c r="T2173" i="1"/>
  <c r="E2174" i="1"/>
  <c r="E2175" i="1" s="1"/>
  <c r="B2098" i="1"/>
  <c r="H2172" i="1"/>
  <c r="G2173" i="1"/>
  <c r="F2173" i="1"/>
  <c r="C2174" i="1"/>
  <c r="D2174" i="1"/>
  <c r="A2174" i="1"/>
  <c r="U2173" i="1"/>
  <c r="N2173" i="1"/>
  <c r="O2173" i="1"/>
  <c r="P2172" i="1"/>
  <c r="Q2099" i="1"/>
  <c r="R2099" i="1" s="1"/>
  <c r="J2100" i="1"/>
  <c r="K2100" i="1" s="1"/>
  <c r="I2101" i="1"/>
  <c r="L2174" i="1" l="1"/>
  <c r="M2174" i="1"/>
  <c r="T2174" i="1"/>
  <c r="T2175" i="1" s="1"/>
  <c r="H2173" i="1"/>
  <c r="P2173" i="1"/>
  <c r="O2174" i="1"/>
  <c r="Q2100" i="1"/>
  <c r="R2100" i="1" s="1"/>
  <c r="B2099" i="1"/>
  <c r="D2175" i="1"/>
  <c r="A2175" i="1"/>
  <c r="N2174" i="1"/>
  <c r="U2174" i="1"/>
  <c r="F2174" i="1"/>
  <c r="G2174" i="1"/>
  <c r="C2175" i="1"/>
  <c r="J2101" i="1"/>
  <c r="K2101" i="1" s="1"/>
  <c r="I2102" i="1"/>
  <c r="M2175" i="1" l="1"/>
  <c r="N2175" i="1" s="1"/>
  <c r="L2175" i="1"/>
  <c r="E2176" i="1"/>
  <c r="H2174" i="1"/>
  <c r="B2100" i="1"/>
  <c r="O2175" i="1"/>
  <c r="P2174" i="1"/>
  <c r="J2102" i="1"/>
  <c r="K2102" i="1" s="1"/>
  <c r="I2103" i="1"/>
  <c r="F2175" i="1"/>
  <c r="C2176" i="1"/>
  <c r="A2176" i="1"/>
  <c r="D2176" i="1"/>
  <c r="U2175" i="1"/>
  <c r="G2175" i="1"/>
  <c r="Q2101" i="1"/>
  <c r="R2101" i="1" s="1"/>
  <c r="L2176" i="1" l="1"/>
  <c r="M2176" i="1"/>
  <c r="E2177" i="1"/>
  <c r="T2176" i="1"/>
  <c r="H2175" i="1"/>
  <c r="Q2102" i="1"/>
  <c r="R2102" i="1" s="1"/>
  <c r="P2175" i="1"/>
  <c r="O2176" i="1"/>
  <c r="B2101" i="1"/>
  <c r="G2176" i="1"/>
  <c r="N2176" i="1"/>
  <c r="D2177" i="1"/>
  <c r="F2176" i="1"/>
  <c r="C2177" i="1"/>
  <c r="A2177" i="1"/>
  <c r="U2176" i="1"/>
  <c r="I2104" i="1"/>
  <c r="J2103" i="1"/>
  <c r="K2103" i="1" s="1"/>
  <c r="L2177" i="1" l="1"/>
  <c r="M2177" i="1"/>
  <c r="T2177" i="1"/>
  <c r="E2178" i="1"/>
  <c r="H2176" i="1"/>
  <c r="A2178" i="1"/>
  <c r="U2177" i="1"/>
  <c r="N2177" i="1"/>
  <c r="G2177" i="1"/>
  <c r="F2177" i="1"/>
  <c r="C2178" i="1"/>
  <c r="D2178" i="1"/>
  <c r="P2176" i="1"/>
  <c r="O2177" i="1"/>
  <c r="Q2103" i="1"/>
  <c r="R2103" i="1" s="1"/>
  <c r="I2105" i="1"/>
  <c r="J2104" i="1"/>
  <c r="K2104" i="1" s="1"/>
  <c r="B2102" i="1"/>
  <c r="L2178" i="1" l="1"/>
  <c r="M2178" i="1"/>
  <c r="E2179" i="1"/>
  <c r="T2178" i="1"/>
  <c r="T2179" i="1" s="1"/>
  <c r="H2177" i="1"/>
  <c r="O2178" i="1"/>
  <c r="P2177" i="1"/>
  <c r="B2103" i="1"/>
  <c r="Q2104" i="1"/>
  <c r="R2104" i="1" s="1"/>
  <c r="F2178" i="1"/>
  <c r="A2179" i="1"/>
  <c r="C2179" i="1"/>
  <c r="U2178" i="1"/>
  <c r="D2179" i="1"/>
  <c r="G2178" i="1"/>
  <c r="N2178" i="1"/>
  <c r="I2106" i="1"/>
  <c r="J2105" i="1"/>
  <c r="K2105" i="1" s="1"/>
  <c r="L2179" i="1" l="1"/>
  <c r="M2179" i="1"/>
  <c r="E2180" i="1"/>
  <c r="E2181" i="1" s="1"/>
  <c r="H2178" i="1"/>
  <c r="B2104" i="1"/>
  <c r="Q2105" i="1"/>
  <c r="R2105" i="1" s="1"/>
  <c r="J2106" i="1"/>
  <c r="K2106" i="1" s="1"/>
  <c r="I2107" i="1"/>
  <c r="A2180" i="1"/>
  <c r="U2179" i="1"/>
  <c r="N2179" i="1"/>
  <c r="G2179" i="1"/>
  <c r="C2180" i="1"/>
  <c r="F2179" i="1"/>
  <c r="D2180" i="1"/>
  <c r="P2178" i="1"/>
  <c r="O2179" i="1"/>
  <c r="L2180" i="1" l="1"/>
  <c r="M2180" i="1"/>
  <c r="N2180" i="1" s="1"/>
  <c r="T2180" i="1"/>
  <c r="H2179" i="1"/>
  <c r="B2105" i="1"/>
  <c r="Q2106" i="1"/>
  <c r="R2106" i="1" s="1"/>
  <c r="U2180" i="1"/>
  <c r="G2180" i="1"/>
  <c r="F2180" i="1"/>
  <c r="C2181" i="1"/>
  <c r="D2181" i="1"/>
  <c r="A2181" i="1"/>
  <c r="P2179" i="1"/>
  <c r="O2180" i="1"/>
  <c r="J2107" i="1"/>
  <c r="K2107" i="1" s="1"/>
  <c r="I2108" i="1"/>
  <c r="L2181" i="1" l="1"/>
  <c r="M2181" i="1"/>
  <c r="T2181" i="1"/>
  <c r="T2182" i="1" s="1"/>
  <c r="E2182" i="1"/>
  <c r="E2183" i="1" s="1"/>
  <c r="H2180" i="1"/>
  <c r="B2106" i="1"/>
  <c r="O2181" i="1"/>
  <c r="P2180" i="1"/>
  <c r="A2182" i="1"/>
  <c r="U2181" i="1"/>
  <c r="N2181" i="1"/>
  <c r="G2181" i="1"/>
  <c r="F2181" i="1"/>
  <c r="C2182" i="1"/>
  <c r="D2182" i="1"/>
  <c r="J2108" i="1"/>
  <c r="K2108" i="1" s="1"/>
  <c r="I2109" i="1"/>
  <c r="J2109" i="1" s="1"/>
  <c r="Q2107" i="1"/>
  <c r="R2107" i="1" s="1"/>
  <c r="L2182" i="1" l="1"/>
  <c r="M2182" i="1"/>
  <c r="H2181" i="1"/>
  <c r="B2107" i="1"/>
  <c r="Q2108" i="1"/>
  <c r="R2108" i="1" s="1"/>
  <c r="N2182" i="1"/>
  <c r="A2183" i="1"/>
  <c r="T2183" i="1" s="1"/>
  <c r="F2182" i="1"/>
  <c r="D2183" i="1"/>
  <c r="C2183" i="1"/>
  <c r="U2182" i="1"/>
  <c r="G2182" i="1"/>
  <c r="K2109" i="1"/>
  <c r="I2110" i="1"/>
  <c r="P2181" i="1"/>
  <c r="O2182" i="1"/>
  <c r="L2183" i="1" l="1"/>
  <c r="M2183" i="1"/>
  <c r="E2184" i="1"/>
  <c r="E2185" i="1" s="1"/>
  <c r="H2182" i="1"/>
  <c r="J2110" i="1"/>
  <c r="K2110" i="1" s="1"/>
  <c r="I2111" i="1"/>
  <c r="N2109" i="1"/>
  <c r="U2109" i="1" s="1"/>
  <c r="Q2109" i="1"/>
  <c r="A2184" i="1"/>
  <c r="U2183" i="1"/>
  <c r="G2183" i="1"/>
  <c r="N2183" i="1"/>
  <c r="C2184" i="1"/>
  <c r="D2184" i="1"/>
  <c r="F2183" i="1"/>
  <c r="P2182" i="1"/>
  <c r="O2183" i="1"/>
  <c r="B2108" i="1"/>
  <c r="L2184" i="1" l="1"/>
  <c r="M2184" i="1"/>
  <c r="T2184" i="1"/>
  <c r="H2183" i="1"/>
  <c r="B2109" i="1"/>
  <c r="R2109" i="1"/>
  <c r="J2111" i="1"/>
  <c r="K2111" i="1" s="1"/>
  <c r="I2112" i="1"/>
  <c r="O2184" i="1"/>
  <c r="P2183" i="1"/>
  <c r="Q2110" i="1"/>
  <c r="R2110" i="1" s="1"/>
  <c r="G2184" i="1"/>
  <c r="N2184" i="1"/>
  <c r="F2184" i="1"/>
  <c r="C2185" i="1"/>
  <c r="A2185" i="1"/>
  <c r="D2185" i="1"/>
  <c r="U2184" i="1"/>
  <c r="T2185" i="1" l="1"/>
  <c r="M2185" i="1"/>
  <c r="L2185" i="1"/>
  <c r="E2186" i="1"/>
  <c r="H2184" i="1"/>
  <c r="A2186" i="1"/>
  <c r="C2186" i="1"/>
  <c r="U2185" i="1"/>
  <c r="G2185" i="1"/>
  <c r="N2185" i="1"/>
  <c r="D2186" i="1"/>
  <c r="F2185" i="1"/>
  <c r="O2185" i="1"/>
  <c r="P2184" i="1"/>
  <c r="J2112" i="1"/>
  <c r="K2112" i="1" s="1"/>
  <c r="I2113" i="1"/>
  <c r="Q2111" i="1"/>
  <c r="R2111" i="1" s="1"/>
  <c r="B2110" i="1"/>
  <c r="E2187" i="1" l="1"/>
  <c r="L2186" i="1"/>
  <c r="U2186" i="1" s="1"/>
  <c r="M2186" i="1"/>
  <c r="T2186" i="1"/>
  <c r="H2185" i="1"/>
  <c r="B2111" i="1"/>
  <c r="J2113" i="1"/>
  <c r="K2113" i="1" s="1"/>
  <c r="I2114" i="1"/>
  <c r="Q2112" i="1"/>
  <c r="R2112" i="1" s="1"/>
  <c r="O2186" i="1"/>
  <c r="P2185" i="1"/>
  <c r="N2186" i="1"/>
  <c r="D2187" i="1"/>
  <c r="F2186" i="1"/>
  <c r="A2187" i="1"/>
  <c r="C2187" i="1"/>
  <c r="G2186" i="1"/>
  <c r="L2187" i="1" l="1"/>
  <c r="M2187" i="1"/>
  <c r="T2187" i="1"/>
  <c r="T2188" i="1" s="1"/>
  <c r="E2188" i="1"/>
  <c r="E2189" i="1" s="1"/>
  <c r="H2186" i="1"/>
  <c r="B2112" i="1"/>
  <c r="P2186" i="1"/>
  <c r="O2187" i="1"/>
  <c r="A2188" i="1"/>
  <c r="C2188" i="1"/>
  <c r="U2187" i="1"/>
  <c r="G2187" i="1"/>
  <c r="N2187" i="1"/>
  <c r="D2188" i="1"/>
  <c r="F2187" i="1"/>
  <c r="I2115" i="1"/>
  <c r="J2114" i="1"/>
  <c r="K2114" i="1" s="1"/>
  <c r="Q2113" i="1"/>
  <c r="R2113" i="1" s="1"/>
  <c r="L2188" i="1" l="1"/>
  <c r="M2188" i="1"/>
  <c r="N2188" i="1" s="1"/>
  <c r="H2187" i="1"/>
  <c r="Q2114" i="1"/>
  <c r="R2114" i="1" s="1"/>
  <c r="J2115" i="1"/>
  <c r="K2115" i="1" s="1"/>
  <c r="I2116" i="1"/>
  <c r="G2188" i="1"/>
  <c r="C2189" i="1"/>
  <c r="D2189" i="1"/>
  <c r="F2188" i="1"/>
  <c r="A2189" i="1"/>
  <c r="U2188" i="1"/>
  <c r="O2188" i="1"/>
  <c r="P2187" i="1"/>
  <c r="B2113" i="1"/>
  <c r="L2189" i="1" l="1"/>
  <c r="M2189" i="1"/>
  <c r="T2189" i="1"/>
  <c r="T2190" i="1" s="1"/>
  <c r="E2190" i="1"/>
  <c r="E2191" i="1" s="1"/>
  <c r="H2188" i="1"/>
  <c r="N2189" i="1"/>
  <c r="D2190" i="1"/>
  <c r="F2189" i="1"/>
  <c r="C2190" i="1"/>
  <c r="A2190" i="1"/>
  <c r="U2189" i="1"/>
  <c r="G2189" i="1"/>
  <c r="J2116" i="1"/>
  <c r="K2116" i="1" s="1"/>
  <c r="I2117" i="1"/>
  <c r="Q2115" i="1"/>
  <c r="R2115" i="1" s="1"/>
  <c r="B2114" i="1"/>
  <c r="P2188" i="1"/>
  <c r="O2189" i="1"/>
  <c r="L2190" i="1" l="1"/>
  <c r="M2190" i="1"/>
  <c r="T2191" i="1"/>
  <c r="H2189" i="1"/>
  <c r="G2190" i="1"/>
  <c r="N2190" i="1"/>
  <c r="D2191" i="1"/>
  <c r="F2190" i="1"/>
  <c r="A2191" i="1"/>
  <c r="C2191" i="1"/>
  <c r="U2190" i="1"/>
  <c r="J2117" i="1"/>
  <c r="K2117" i="1" s="1"/>
  <c r="I2118" i="1"/>
  <c r="B2115" i="1"/>
  <c r="P2189" i="1"/>
  <c r="O2190" i="1"/>
  <c r="Q2116" i="1"/>
  <c r="R2116" i="1" s="1"/>
  <c r="M2191" i="1" l="1"/>
  <c r="L2191" i="1"/>
  <c r="E2192" i="1"/>
  <c r="H2190" i="1"/>
  <c r="G2191" i="1"/>
  <c r="N2191" i="1"/>
  <c r="F2191" i="1"/>
  <c r="A2192" i="1"/>
  <c r="C2192" i="1"/>
  <c r="U2191" i="1"/>
  <c r="D2192" i="1"/>
  <c r="I2119" i="1"/>
  <c r="J2118" i="1"/>
  <c r="K2118" i="1" s="1"/>
  <c r="P2190" i="1"/>
  <c r="O2191" i="1"/>
  <c r="Q2117" i="1"/>
  <c r="R2117" i="1" s="1"/>
  <c r="B2116" i="1"/>
  <c r="E2193" i="1" l="1"/>
  <c r="L2192" i="1"/>
  <c r="M2192" i="1"/>
  <c r="N2192" i="1" s="1"/>
  <c r="T2192" i="1"/>
  <c r="H2191" i="1"/>
  <c r="B2117" i="1"/>
  <c r="O2192" i="1"/>
  <c r="P2191" i="1"/>
  <c r="G2192" i="1"/>
  <c r="F2192" i="1"/>
  <c r="A2193" i="1"/>
  <c r="C2193" i="1"/>
  <c r="U2192" i="1"/>
  <c r="D2193" i="1"/>
  <c r="Q2118" i="1"/>
  <c r="R2118" i="1" s="1"/>
  <c r="I2120" i="1"/>
  <c r="J2119" i="1"/>
  <c r="K2119" i="1" s="1"/>
  <c r="M2193" i="1" l="1"/>
  <c r="L2193" i="1"/>
  <c r="T2193" i="1"/>
  <c r="E2194" i="1"/>
  <c r="E2195" i="1" s="1"/>
  <c r="H2192" i="1"/>
  <c r="B2118" i="1"/>
  <c r="O2193" i="1"/>
  <c r="P2192" i="1"/>
  <c r="Q2119" i="1"/>
  <c r="R2119" i="1" s="1"/>
  <c r="I2121" i="1"/>
  <c r="J2120" i="1"/>
  <c r="K2120" i="1" s="1"/>
  <c r="A2194" i="1"/>
  <c r="U2193" i="1"/>
  <c r="N2193" i="1"/>
  <c r="G2193" i="1"/>
  <c r="F2193" i="1"/>
  <c r="C2194" i="1"/>
  <c r="D2194" i="1"/>
  <c r="L2194" i="1" l="1"/>
  <c r="M2194" i="1"/>
  <c r="T2194" i="1"/>
  <c r="H2193" i="1"/>
  <c r="B2119" i="1"/>
  <c r="P2193" i="1"/>
  <c r="O2194" i="1"/>
  <c r="F2194" i="1"/>
  <c r="C2195" i="1"/>
  <c r="D2195" i="1"/>
  <c r="A2195" i="1"/>
  <c r="U2194" i="1"/>
  <c r="N2194" i="1"/>
  <c r="G2194" i="1"/>
  <c r="Q2120" i="1"/>
  <c r="R2120" i="1" s="1"/>
  <c r="I2122" i="1"/>
  <c r="J2121" i="1"/>
  <c r="K2121" i="1" s="1"/>
  <c r="L2195" i="1" l="1"/>
  <c r="M2195" i="1"/>
  <c r="T2195" i="1"/>
  <c r="T2196" i="1" s="1"/>
  <c r="E2196" i="1"/>
  <c r="E2197" i="1" s="1"/>
  <c r="H2194" i="1"/>
  <c r="O2195" i="1"/>
  <c r="P2194" i="1"/>
  <c r="Q2121" i="1"/>
  <c r="R2121" i="1" s="1"/>
  <c r="A2196" i="1"/>
  <c r="U2195" i="1"/>
  <c r="N2195" i="1"/>
  <c r="G2195" i="1"/>
  <c r="F2195" i="1"/>
  <c r="C2196" i="1"/>
  <c r="D2196" i="1"/>
  <c r="I2123" i="1"/>
  <c r="J2122" i="1"/>
  <c r="K2122" i="1" s="1"/>
  <c r="B2120" i="1"/>
  <c r="L2196" i="1" l="1"/>
  <c r="M2196" i="1"/>
  <c r="N2196" i="1" s="1"/>
  <c r="H2195" i="1"/>
  <c r="B2121" i="1"/>
  <c r="Q2122" i="1"/>
  <c r="R2122" i="1" s="1"/>
  <c r="O2196" i="1"/>
  <c r="P2195" i="1"/>
  <c r="J2123" i="1"/>
  <c r="K2123" i="1" s="1"/>
  <c r="I2124" i="1"/>
  <c r="D2197" i="1"/>
  <c r="F2196" i="1"/>
  <c r="A2197" i="1"/>
  <c r="U2196" i="1"/>
  <c r="G2196" i="1"/>
  <c r="C2197" i="1"/>
  <c r="L2197" i="1" l="1"/>
  <c r="M2197" i="1"/>
  <c r="T2197" i="1"/>
  <c r="E2198" i="1"/>
  <c r="H2196" i="1"/>
  <c r="B2122" i="1"/>
  <c r="O2197" i="1"/>
  <c r="P2196" i="1"/>
  <c r="U2197" i="1"/>
  <c r="G2197" i="1"/>
  <c r="N2197" i="1"/>
  <c r="F2197" i="1"/>
  <c r="C2198" i="1"/>
  <c r="A2198" i="1"/>
  <c r="D2198" i="1"/>
  <c r="J2124" i="1"/>
  <c r="K2124" i="1" s="1"/>
  <c r="Q2124" i="1" s="1"/>
  <c r="I2125" i="1"/>
  <c r="Q2123" i="1"/>
  <c r="R2123" i="1" s="1"/>
  <c r="L2198" i="1" l="1"/>
  <c r="M2198" i="1"/>
  <c r="E2199" i="1"/>
  <c r="T2198" i="1"/>
  <c r="B2123" i="1"/>
  <c r="H2197" i="1"/>
  <c r="B2124" i="1"/>
  <c r="R2124" i="1"/>
  <c r="J2125" i="1"/>
  <c r="K2125" i="1" s="1"/>
  <c r="I2126" i="1"/>
  <c r="G2198" i="1"/>
  <c r="N2198" i="1"/>
  <c r="D2199" i="1"/>
  <c r="F2198" i="1"/>
  <c r="A2199" i="1"/>
  <c r="C2199" i="1"/>
  <c r="U2198" i="1"/>
  <c r="P2197" i="1"/>
  <c r="O2198" i="1"/>
  <c r="L2199" i="1" l="1"/>
  <c r="M2199" i="1"/>
  <c r="T2199" i="1"/>
  <c r="E2200" i="1"/>
  <c r="H2198" i="1"/>
  <c r="Q2125" i="1"/>
  <c r="R2125" i="1" s="1"/>
  <c r="G2199" i="1"/>
  <c r="N2199" i="1"/>
  <c r="C2200" i="1"/>
  <c r="D2200" i="1"/>
  <c r="F2199" i="1"/>
  <c r="A2200" i="1"/>
  <c r="U2199" i="1"/>
  <c r="J2126" i="1"/>
  <c r="K2126" i="1" s="1"/>
  <c r="I2127" i="1"/>
  <c r="P2198" i="1"/>
  <c r="O2199" i="1"/>
  <c r="L2200" i="1" l="1"/>
  <c r="M2200" i="1"/>
  <c r="E2201" i="1"/>
  <c r="T2200" i="1"/>
  <c r="T2201" i="1" s="1"/>
  <c r="H2199" i="1"/>
  <c r="P2199" i="1"/>
  <c r="O2200" i="1"/>
  <c r="I2128" i="1"/>
  <c r="J2127" i="1"/>
  <c r="K2127" i="1" s="1"/>
  <c r="Q2126" i="1"/>
  <c r="R2126" i="1" s="1"/>
  <c r="B2125" i="1"/>
  <c r="A2201" i="1"/>
  <c r="U2200" i="1"/>
  <c r="G2200" i="1"/>
  <c r="N2200" i="1"/>
  <c r="D2201" i="1"/>
  <c r="F2200" i="1"/>
  <c r="C2201" i="1"/>
  <c r="L2201" i="1" l="1"/>
  <c r="M2201" i="1"/>
  <c r="E2202" i="1"/>
  <c r="E2203" i="1" s="1"/>
  <c r="H2200" i="1"/>
  <c r="B2126" i="1"/>
  <c r="Q2127" i="1"/>
  <c r="R2127" i="1" s="1"/>
  <c r="I2129" i="1"/>
  <c r="J2128" i="1"/>
  <c r="K2128" i="1" s="1"/>
  <c r="O2201" i="1"/>
  <c r="P2200" i="1"/>
  <c r="A2202" i="1"/>
  <c r="C2202" i="1"/>
  <c r="G2201" i="1"/>
  <c r="F2201" i="1"/>
  <c r="D2202" i="1" l="1"/>
  <c r="T2202" i="1"/>
  <c r="L2202" i="1"/>
  <c r="U2202" i="1" s="1"/>
  <c r="M2202" i="1"/>
  <c r="H2201" i="1"/>
  <c r="B2127" i="1"/>
  <c r="P2201" i="1"/>
  <c r="O2202" i="1"/>
  <c r="Q2128" i="1"/>
  <c r="R2128" i="1" s="1"/>
  <c r="I2130" i="1"/>
  <c r="J2129" i="1"/>
  <c r="K2129" i="1" s="1"/>
  <c r="F2202" i="1"/>
  <c r="N2202" i="1"/>
  <c r="D2203" i="1"/>
  <c r="C2203" i="1"/>
  <c r="G2202" i="1"/>
  <c r="A2203" i="1"/>
  <c r="L2203" i="1" l="1"/>
  <c r="M2203" i="1"/>
  <c r="T2203" i="1"/>
  <c r="T2204" i="1" s="1"/>
  <c r="E2204" i="1"/>
  <c r="E2205" i="1" s="1"/>
  <c r="H2202" i="1"/>
  <c r="N2203" i="1"/>
  <c r="F2203" i="1"/>
  <c r="C2204" i="1"/>
  <c r="A2204" i="1"/>
  <c r="D2204" i="1"/>
  <c r="U2203" i="1"/>
  <c r="G2203" i="1"/>
  <c r="Q2129" i="1"/>
  <c r="R2129" i="1" s="1"/>
  <c r="J2130" i="1"/>
  <c r="K2130" i="1" s="1"/>
  <c r="I2131" i="1"/>
  <c r="B2128" i="1"/>
  <c r="O2203" i="1"/>
  <c r="P2202" i="1"/>
  <c r="L2204" i="1" l="1"/>
  <c r="M2204" i="1"/>
  <c r="H2203" i="1"/>
  <c r="B2129" i="1"/>
  <c r="I2132" i="1"/>
  <c r="J2131" i="1"/>
  <c r="K2131" i="1" s="1"/>
  <c r="Q2130" i="1"/>
  <c r="R2130" i="1" s="1"/>
  <c r="A2205" i="1"/>
  <c r="U2204" i="1"/>
  <c r="N2204" i="1"/>
  <c r="G2204" i="1"/>
  <c r="F2204" i="1"/>
  <c r="C2205" i="1"/>
  <c r="D2205" i="1"/>
  <c r="P2203" i="1"/>
  <c r="O2204" i="1"/>
  <c r="M2205" i="1" l="1"/>
  <c r="L2205" i="1"/>
  <c r="E2206" i="1"/>
  <c r="T2205" i="1"/>
  <c r="H2204" i="1"/>
  <c r="D2206" i="1"/>
  <c r="A2206" i="1"/>
  <c r="U2205" i="1"/>
  <c r="N2205" i="1"/>
  <c r="G2205" i="1"/>
  <c r="F2205" i="1"/>
  <c r="C2206" i="1"/>
  <c r="B2130" i="1"/>
  <c r="Q2131" i="1"/>
  <c r="R2131" i="1" s="1"/>
  <c r="O2205" i="1"/>
  <c r="P2204" i="1"/>
  <c r="J2132" i="1"/>
  <c r="K2132" i="1" s="1"/>
  <c r="I2133" i="1"/>
  <c r="L2206" i="1" l="1"/>
  <c r="M2206" i="1"/>
  <c r="T2206" i="1"/>
  <c r="E2207" i="1"/>
  <c r="E2208" i="1" s="1"/>
  <c r="H2205" i="1"/>
  <c r="B2131" i="1"/>
  <c r="P2205" i="1"/>
  <c r="O2206" i="1"/>
  <c r="I2134" i="1"/>
  <c r="J2133" i="1"/>
  <c r="K2133" i="1" s="1"/>
  <c r="Q2133" i="1" s="1"/>
  <c r="A2207" i="1"/>
  <c r="U2206" i="1"/>
  <c r="N2206" i="1"/>
  <c r="G2206" i="1"/>
  <c r="F2206" i="1"/>
  <c r="C2207" i="1"/>
  <c r="D2207" i="1"/>
  <c r="Q2132" i="1"/>
  <c r="R2132" i="1" s="1"/>
  <c r="L2207" i="1" l="1"/>
  <c r="M2207" i="1"/>
  <c r="N2207" i="1" s="1"/>
  <c r="T2207" i="1"/>
  <c r="H2206" i="1"/>
  <c r="B2133" i="1"/>
  <c r="R2133" i="1"/>
  <c r="I2135" i="1"/>
  <c r="J2134" i="1"/>
  <c r="K2134" i="1" s="1"/>
  <c r="B2132" i="1"/>
  <c r="O2207" i="1"/>
  <c r="P2206" i="1"/>
  <c r="A2208" i="1"/>
  <c r="C2208" i="1"/>
  <c r="U2207" i="1"/>
  <c r="D2208" i="1"/>
  <c r="G2207" i="1"/>
  <c r="F2207" i="1"/>
  <c r="T2208" i="1" l="1"/>
  <c r="L2208" i="1"/>
  <c r="M2208" i="1"/>
  <c r="E2209" i="1"/>
  <c r="E2210" i="1" s="1"/>
  <c r="H2207" i="1"/>
  <c r="Q2134" i="1"/>
  <c r="R2134" i="1" s="1"/>
  <c r="P2207" i="1"/>
  <c r="O2208" i="1"/>
  <c r="D2209" i="1"/>
  <c r="A2209" i="1"/>
  <c r="U2208" i="1"/>
  <c r="C2209" i="1"/>
  <c r="G2208" i="1"/>
  <c r="F2208" i="1"/>
  <c r="N2208" i="1"/>
  <c r="J2135" i="1"/>
  <c r="K2135" i="1" s="1"/>
  <c r="I2136" i="1"/>
  <c r="L2209" i="1" l="1"/>
  <c r="M2209" i="1"/>
  <c r="T2209" i="1"/>
  <c r="H2208" i="1"/>
  <c r="O2209" i="1"/>
  <c r="P2208" i="1"/>
  <c r="B2134" i="1"/>
  <c r="I2137" i="1"/>
  <c r="J2136" i="1"/>
  <c r="K2136" i="1" s="1"/>
  <c r="F2209" i="1"/>
  <c r="C2210" i="1"/>
  <c r="D2210" i="1"/>
  <c r="A2210" i="1"/>
  <c r="U2209" i="1"/>
  <c r="N2209" i="1"/>
  <c r="G2209" i="1"/>
  <c r="Q2135" i="1"/>
  <c r="R2135" i="1" s="1"/>
  <c r="L2210" i="1" l="1"/>
  <c r="M2210" i="1"/>
  <c r="T2210" i="1"/>
  <c r="E2211" i="1"/>
  <c r="H2209" i="1"/>
  <c r="N2210" i="1"/>
  <c r="F2210" i="1"/>
  <c r="A2211" i="1"/>
  <c r="C2211" i="1"/>
  <c r="U2210" i="1"/>
  <c r="D2211" i="1"/>
  <c r="G2210" i="1"/>
  <c r="I2138" i="1"/>
  <c r="J2137" i="1"/>
  <c r="K2137" i="1" s="1"/>
  <c r="Q2136" i="1"/>
  <c r="R2136" i="1" s="1"/>
  <c r="B2135" i="1"/>
  <c r="O2210" i="1"/>
  <c r="P2209" i="1"/>
  <c r="L2211" i="1" l="1"/>
  <c r="M2211" i="1"/>
  <c r="E2212" i="1"/>
  <c r="T2211" i="1"/>
  <c r="H2210" i="1"/>
  <c r="B2136" i="1"/>
  <c r="Q2137" i="1"/>
  <c r="R2137" i="1" s="1"/>
  <c r="A2212" i="1"/>
  <c r="U2211" i="1"/>
  <c r="G2211" i="1"/>
  <c r="C2212" i="1"/>
  <c r="N2211" i="1"/>
  <c r="F2211" i="1"/>
  <c r="D2212" i="1"/>
  <c r="J2138" i="1"/>
  <c r="K2138" i="1" s="1"/>
  <c r="Q2138" i="1" s="1"/>
  <c r="I2139" i="1"/>
  <c r="O2211" i="1"/>
  <c r="P2210" i="1"/>
  <c r="L2212" i="1" l="1"/>
  <c r="M2212" i="1"/>
  <c r="T2212" i="1"/>
  <c r="E2213" i="1"/>
  <c r="H2211" i="1"/>
  <c r="J2139" i="1"/>
  <c r="K2139" i="1" s="1"/>
  <c r="I2140" i="1"/>
  <c r="J2140" i="1" s="1"/>
  <c r="B2138" i="1"/>
  <c r="R2138" i="1"/>
  <c r="N2212" i="1"/>
  <c r="F2212" i="1"/>
  <c r="C2213" i="1"/>
  <c r="U2212" i="1"/>
  <c r="A2213" i="1"/>
  <c r="D2213" i="1"/>
  <c r="G2212" i="1"/>
  <c r="B2137" i="1"/>
  <c r="P2211" i="1"/>
  <c r="O2212" i="1"/>
  <c r="L2213" i="1" l="1"/>
  <c r="M2213" i="1"/>
  <c r="E2214" i="1"/>
  <c r="T2213" i="1"/>
  <c r="T2214" i="1" s="1"/>
  <c r="H2212" i="1"/>
  <c r="P2212" i="1"/>
  <c r="O2213" i="1"/>
  <c r="I2141" i="1"/>
  <c r="K2140" i="1"/>
  <c r="A2214" i="1"/>
  <c r="U2213" i="1"/>
  <c r="G2213" i="1"/>
  <c r="N2213" i="1"/>
  <c r="C2214" i="1"/>
  <c r="D2214" i="1"/>
  <c r="F2213" i="1"/>
  <c r="Q2139" i="1"/>
  <c r="R2139" i="1" s="1"/>
  <c r="L2214" i="1" l="1"/>
  <c r="M2214" i="1"/>
  <c r="E2215" i="1"/>
  <c r="E2216" i="1" s="1"/>
  <c r="H2213" i="1"/>
  <c r="B2139" i="1"/>
  <c r="I2142" i="1"/>
  <c r="J2141" i="1"/>
  <c r="K2141" i="1" s="1"/>
  <c r="O2214" i="1"/>
  <c r="P2213" i="1"/>
  <c r="A2215" i="1"/>
  <c r="U2214" i="1"/>
  <c r="G2214" i="1"/>
  <c r="N2214" i="1"/>
  <c r="C2215" i="1"/>
  <c r="D2215" i="1"/>
  <c r="F2214" i="1"/>
  <c r="Q2140" i="1"/>
  <c r="B2140" i="1" s="1"/>
  <c r="N2140" i="1"/>
  <c r="U2140" i="1" s="1"/>
  <c r="L2215" i="1" l="1"/>
  <c r="M2215" i="1"/>
  <c r="T2215" i="1"/>
  <c r="H2214" i="1"/>
  <c r="R2140" i="1"/>
  <c r="F2215" i="1"/>
  <c r="C2216" i="1"/>
  <c r="A2216" i="1"/>
  <c r="D2216" i="1"/>
  <c r="U2215" i="1"/>
  <c r="G2215" i="1"/>
  <c r="N2215" i="1"/>
  <c r="P2214" i="1"/>
  <c r="O2215" i="1"/>
  <c r="Q2141" i="1"/>
  <c r="R2141" i="1" s="1"/>
  <c r="I2143" i="1"/>
  <c r="J2142" i="1"/>
  <c r="K2142" i="1" s="1"/>
  <c r="T2216" i="1" l="1"/>
  <c r="L2216" i="1"/>
  <c r="M2216" i="1"/>
  <c r="N2216" i="1" s="1"/>
  <c r="E2217" i="1"/>
  <c r="H2215" i="1"/>
  <c r="B2141" i="1"/>
  <c r="O2216" i="1"/>
  <c r="P2215" i="1"/>
  <c r="G2216" i="1"/>
  <c r="F2216" i="1"/>
  <c r="C2217" i="1"/>
  <c r="A2217" i="1"/>
  <c r="D2217" i="1"/>
  <c r="U2216" i="1"/>
  <c r="I2144" i="1"/>
  <c r="J2143" i="1"/>
  <c r="K2143" i="1" s="1"/>
  <c r="Q2142" i="1"/>
  <c r="R2142" i="1" s="1"/>
  <c r="M2217" i="1" l="1"/>
  <c r="L2217" i="1"/>
  <c r="E2218" i="1"/>
  <c r="E2219" i="1" s="1"/>
  <c r="T2217" i="1"/>
  <c r="T2218" i="1" s="1"/>
  <c r="H2216" i="1"/>
  <c r="I2145" i="1"/>
  <c r="J2144" i="1"/>
  <c r="K2144" i="1" s="1"/>
  <c r="B2142" i="1"/>
  <c r="O2217" i="1"/>
  <c r="P2216" i="1"/>
  <c r="Q2143" i="1"/>
  <c r="R2143" i="1" s="1"/>
  <c r="G2217" i="1"/>
  <c r="N2217" i="1"/>
  <c r="C2218" i="1"/>
  <c r="D2218" i="1"/>
  <c r="F2217" i="1"/>
  <c r="A2218" i="1"/>
  <c r="U2217" i="1"/>
  <c r="L2218" i="1" l="1"/>
  <c r="M2218" i="1"/>
  <c r="H2217" i="1"/>
  <c r="B2143" i="1"/>
  <c r="O2218" i="1"/>
  <c r="P2217" i="1"/>
  <c r="Q2144" i="1"/>
  <c r="R2144" i="1" s="1"/>
  <c r="J2145" i="1"/>
  <c r="K2145" i="1" s="1"/>
  <c r="I2146" i="1"/>
  <c r="U2218" i="1"/>
  <c r="G2218" i="1"/>
  <c r="N2218" i="1"/>
  <c r="D2219" i="1"/>
  <c r="F2218" i="1"/>
  <c r="A2219" i="1"/>
  <c r="E2220" i="1" s="1"/>
  <c r="C2219" i="1"/>
  <c r="L2219" i="1" l="1"/>
  <c r="M2219" i="1"/>
  <c r="N2219" i="1" s="1"/>
  <c r="T2219" i="1"/>
  <c r="T2220" i="1" s="1"/>
  <c r="H2218" i="1"/>
  <c r="B2144" i="1"/>
  <c r="U2219" i="1"/>
  <c r="G2219" i="1"/>
  <c r="D2220" i="1"/>
  <c r="F2219" i="1"/>
  <c r="A2220" i="1"/>
  <c r="C2220" i="1"/>
  <c r="J2146" i="1"/>
  <c r="K2146" i="1" s="1"/>
  <c r="I2147" i="1"/>
  <c r="P2218" i="1"/>
  <c r="O2219" i="1"/>
  <c r="Q2145" i="1"/>
  <c r="R2145" i="1" s="1"/>
  <c r="L2220" i="1" l="1"/>
  <c r="M2220" i="1"/>
  <c r="E2221" i="1"/>
  <c r="E2222" i="1" s="1"/>
  <c r="H2219" i="1"/>
  <c r="B2145" i="1"/>
  <c r="G2220" i="1"/>
  <c r="N2220" i="1"/>
  <c r="F2220" i="1"/>
  <c r="A2221" i="1"/>
  <c r="C2221" i="1"/>
  <c r="U2220" i="1"/>
  <c r="D2221" i="1"/>
  <c r="J2147" i="1"/>
  <c r="K2147" i="1" s="1"/>
  <c r="I2148" i="1"/>
  <c r="Q2146" i="1"/>
  <c r="R2146" i="1" s="1"/>
  <c r="O2220" i="1"/>
  <c r="P2219" i="1"/>
  <c r="L2221" i="1" l="1"/>
  <c r="M2221" i="1"/>
  <c r="N2221" i="1" s="1"/>
  <c r="T2221" i="1"/>
  <c r="H2220" i="1"/>
  <c r="B2146" i="1"/>
  <c r="A2222" i="1"/>
  <c r="U2221" i="1"/>
  <c r="G2221" i="1"/>
  <c r="C2222" i="1"/>
  <c r="D2222" i="1"/>
  <c r="F2221" i="1"/>
  <c r="Q2147" i="1"/>
  <c r="R2147" i="1" s="1"/>
  <c r="O2221" i="1"/>
  <c r="P2220" i="1"/>
  <c r="J2148" i="1"/>
  <c r="K2148" i="1" s="1"/>
  <c r="I2149" i="1"/>
  <c r="L2222" i="1" l="1"/>
  <c r="M2222" i="1"/>
  <c r="T2222" i="1"/>
  <c r="E2223" i="1"/>
  <c r="H2221" i="1"/>
  <c r="B2147" i="1"/>
  <c r="I2150" i="1"/>
  <c r="J2149" i="1"/>
  <c r="K2149" i="1" s="1"/>
  <c r="Q2148" i="1"/>
  <c r="R2148" i="1" s="1"/>
  <c r="C2223" i="1"/>
  <c r="F2222" i="1"/>
  <c r="A2223" i="1"/>
  <c r="U2222" i="1"/>
  <c r="D2223" i="1"/>
  <c r="G2222" i="1"/>
  <c r="N2222" i="1"/>
  <c r="P2221" i="1"/>
  <c r="O2222" i="1"/>
  <c r="L2223" i="1" l="1"/>
  <c r="M2223" i="1"/>
  <c r="E2224" i="1"/>
  <c r="E2225" i="1" s="1"/>
  <c r="T2223" i="1"/>
  <c r="T2224" i="1" s="1"/>
  <c r="B2148" i="1"/>
  <c r="H2222" i="1"/>
  <c r="I2151" i="1"/>
  <c r="J2150" i="1"/>
  <c r="K2150" i="1" s="1"/>
  <c r="P2222" i="1"/>
  <c r="O2223" i="1"/>
  <c r="U2223" i="1"/>
  <c r="G2223" i="1"/>
  <c r="N2223" i="1"/>
  <c r="D2224" i="1"/>
  <c r="F2223" i="1"/>
  <c r="C2224" i="1"/>
  <c r="A2224" i="1"/>
  <c r="Q2149" i="1"/>
  <c r="R2149" i="1" s="1"/>
  <c r="L2224" i="1" l="1"/>
  <c r="M2224" i="1"/>
  <c r="H2223" i="1"/>
  <c r="B2149" i="1"/>
  <c r="P2223" i="1"/>
  <c r="O2224" i="1"/>
  <c r="F2224" i="1"/>
  <c r="A2225" i="1"/>
  <c r="C2225" i="1"/>
  <c r="U2224" i="1"/>
  <c r="D2225" i="1"/>
  <c r="G2224" i="1"/>
  <c r="N2224" i="1"/>
  <c r="Q2150" i="1"/>
  <c r="R2150" i="1" s="1"/>
  <c r="I2152" i="1"/>
  <c r="J2151" i="1"/>
  <c r="K2151" i="1" s="1"/>
  <c r="L2225" i="1" l="1"/>
  <c r="M2225" i="1"/>
  <c r="E2226" i="1"/>
  <c r="T2225" i="1"/>
  <c r="H2224" i="1"/>
  <c r="B2150" i="1"/>
  <c r="J2152" i="1"/>
  <c r="K2152" i="1" s="1"/>
  <c r="I2153" i="1"/>
  <c r="D2226" i="1"/>
  <c r="F2225" i="1"/>
  <c r="C2226" i="1"/>
  <c r="A2226" i="1"/>
  <c r="U2225" i="1"/>
  <c r="G2225" i="1"/>
  <c r="N2225" i="1"/>
  <c r="O2225" i="1"/>
  <c r="P2224" i="1"/>
  <c r="Q2151" i="1"/>
  <c r="R2151" i="1" s="1"/>
  <c r="T2226" i="1" l="1"/>
  <c r="L2226" i="1"/>
  <c r="M2226" i="1"/>
  <c r="E2227" i="1"/>
  <c r="E2228" i="1" s="1"/>
  <c r="H2225" i="1"/>
  <c r="B2151" i="1"/>
  <c r="P2225" i="1"/>
  <c r="O2226" i="1"/>
  <c r="I2154" i="1"/>
  <c r="J2153" i="1"/>
  <c r="K2153" i="1" s="1"/>
  <c r="A2227" i="1"/>
  <c r="U2226" i="1"/>
  <c r="N2226" i="1"/>
  <c r="G2226" i="1"/>
  <c r="F2226" i="1"/>
  <c r="C2227" i="1"/>
  <c r="D2227" i="1"/>
  <c r="Q2152" i="1"/>
  <c r="R2152" i="1" s="1"/>
  <c r="L2227" i="1" l="1"/>
  <c r="M2227" i="1"/>
  <c r="T2227" i="1"/>
  <c r="H2226" i="1"/>
  <c r="D2228" i="1"/>
  <c r="F2227" i="1"/>
  <c r="A2228" i="1"/>
  <c r="C2228" i="1"/>
  <c r="U2227" i="1"/>
  <c r="G2227" i="1"/>
  <c r="N2227" i="1"/>
  <c r="I2155" i="1"/>
  <c r="J2154" i="1"/>
  <c r="K2154" i="1" s="1"/>
  <c r="Q2153" i="1"/>
  <c r="R2153" i="1" s="1"/>
  <c r="O2227" i="1"/>
  <c r="P2226" i="1"/>
  <c r="B2152" i="1"/>
  <c r="L2228" i="1" l="1"/>
  <c r="M2228" i="1"/>
  <c r="N2228" i="1" s="1"/>
  <c r="T2228" i="1"/>
  <c r="E2229" i="1"/>
  <c r="H2227" i="1"/>
  <c r="B2153" i="1"/>
  <c r="A2229" i="1"/>
  <c r="U2228" i="1"/>
  <c r="G2228" i="1"/>
  <c r="C2229" i="1"/>
  <c r="D2229" i="1"/>
  <c r="F2228" i="1"/>
  <c r="Q2154" i="1"/>
  <c r="R2154" i="1" s="1"/>
  <c r="J2155" i="1"/>
  <c r="K2155" i="1" s="1"/>
  <c r="I2156" i="1"/>
  <c r="P2227" i="1"/>
  <c r="O2228" i="1"/>
  <c r="L2229" i="1" l="1"/>
  <c r="M2229" i="1"/>
  <c r="E2230" i="1"/>
  <c r="E2231" i="1" s="1"/>
  <c r="T2229" i="1"/>
  <c r="T2230" i="1" s="1"/>
  <c r="H2228" i="1"/>
  <c r="B2154" i="1"/>
  <c r="Q2155" i="1"/>
  <c r="R2155" i="1" s="1"/>
  <c r="C2230" i="1"/>
  <c r="A2230" i="1"/>
  <c r="D2230" i="1"/>
  <c r="U2229" i="1"/>
  <c r="G2229" i="1"/>
  <c r="N2229" i="1"/>
  <c r="F2229" i="1"/>
  <c r="O2229" i="1"/>
  <c r="P2228" i="1"/>
  <c r="J2156" i="1"/>
  <c r="K2156" i="1" s="1"/>
  <c r="I2157" i="1"/>
  <c r="L2230" i="1" l="1"/>
  <c r="U2230" i="1" s="1"/>
  <c r="M2230" i="1"/>
  <c r="H2229" i="1"/>
  <c r="G2230" i="1"/>
  <c r="N2230" i="1"/>
  <c r="C2231" i="1"/>
  <c r="D2231" i="1"/>
  <c r="F2230" i="1"/>
  <c r="A2231" i="1"/>
  <c r="P2229" i="1"/>
  <c r="O2230" i="1"/>
  <c r="B2155" i="1"/>
  <c r="J2157" i="1"/>
  <c r="K2157" i="1" s="1"/>
  <c r="I2158" i="1"/>
  <c r="Q2156" i="1"/>
  <c r="R2156" i="1" s="1"/>
  <c r="L2231" i="1" l="1"/>
  <c r="M2231" i="1"/>
  <c r="E2232" i="1"/>
  <c r="T2231" i="1"/>
  <c r="H2230" i="1"/>
  <c r="Q2157" i="1"/>
  <c r="R2157" i="1" s="1"/>
  <c r="A2232" i="1"/>
  <c r="C2232" i="1"/>
  <c r="U2231" i="1"/>
  <c r="G2231" i="1"/>
  <c r="N2231" i="1"/>
  <c r="D2232" i="1"/>
  <c r="F2231" i="1"/>
  <c r="O2231" i="1"/>
  <c r="P2230" i="1"/>
  <c r="B2156" i="1"/>
  <c r="I2159" i="1"/>
  <c r="J2158" i="1"/>
  <c r="K2158" i="1" s="1"/>
  <c r="L2232" i="1" l="1"/>
  <c r="M2232" i="1"/>
  <c r="E2233" i="1"/>
  <c r="T2232" i="1"/>
  <c r="H2231" i="1"/>
  <c r="O2232" i="1"/>
  <c r="P2231" i="1"/>
  <c r="A2233" i="1"/>
  <c r="F2232" i="1"/>
  <c r="C2233" i="1"/>
  <c r="G2232" i="1"/>
  <c r="B2157" i="1"/>
  <c r="J2159" i="1"/>
  <c r="K2159" i="1" s="1"/>
  <c r="I2160" i="1"/>
  <c r="Q2158" i="1"/>
  <c r="R2158" i="1" s="1"/>
  <c r="E2234" i="1" l="1"/>
  <c r="L2233" i="1"/>
  <c r="M2233" i="1"/>
  <c r="T2233" i="1"/>
  <c r="T2234" i="1" s="1"/>
  <c r="H2232" i="1"/>
  <c r="I2161" i="1"/>
  <c r="J2160" i="1"/>
  <c r="K2160" i="1" s="1"/>
  <c r="Q2159" i="1"/>
  <c r="R2159" i="1" s="1"/>
  <c r="C2234" i="1"/>
  <c r="A2234" i="1"/>
  <c r="U2233" i="1"/>
  <c r="G2233" i="1"/>
  <c r="N2233" i="1"/>
  <c r="F2233" i="1"/>
  <c r="B2158" i="1"/>
  <c r="D2233" i="1"/>
  <c r="D2234" i="1" s="1"/>
  <c r="O2233" i="1"/>
  <c r="P2232" i="1"/>
  <c r="L2234" i="1" l="1"/>
  <c r="M2234" i="1"/>
  <c r="N2234" i="1" s="1"/>
  <c r="E2235" i="1"/>
  <c r="C2235" i="1"/>
  <c r="D2235" i="1"/>
  <c r="A2235" i="1"/>
  <c r="U2234" i="1"/>
  <c r="G2234" i="1"/>
  <c r="F2234" i="1"/>
  <c r="H2233" i="1"/>
  <c r="B2159" i="1"/>
  <c r="Q2160" i="1"/>
  <c r="R2160" i="1" s="1"/>
  <c r="J2161" i="1"/>
  <c r="K2161" i="1" s="1"/>
  <c r="I2162" i="1"/>
  <c r="O2234" i="1"/>
  <c r="P2233" i="1"/>
  <c r="M2235" i="1" l="1"/>
  <c r="L2235" i="1"/>
  <c r="U2235" i="1" s="1"/>
  <c r="E2236" i="1"/>
  <c r="T2235" i="1"/>
  <c r="H2234" i="1"/>
  <c r="Q2161" i="1"/>
  <c r="R2161" i="1" s="1"/>
  <c r="B2160" i="1"/>
  <c r="A2236" i="1"/>
  <c r="C2236" i="1"/>
  <c r="D2236" i="1"/>
  <c r="G2235" i="1"/>
  <c r="N2235" i="1"/>
  <c r="F2235" i="1"/>
  <c r="O2235" i="1"/>
  <c r="P2234" i="1"/>
  <c r="J2162" i="1"/>
  <c r="K2162" i="1" s="1"/>
  <c r="I2163" i="1"/>
  <c r="L2236" i="1" l="1"/>
  <c r="M2236" i="1"/>
  <c r="N2236" i="1" s="1"/>
  <c r="E2237" i="1"/>
  <c r="T2236" i="1"/>
  <c r="H2235" i="1"/>
  <c r="D2237" i="1"/>
  <c r="A2237" i="1"/>
  <c r="U2236" i="1"/>
  <c r="G2236" i="1"/>
  <c r="F2236" i="1"/>
  <c r="C2237" i="1"/>
  <c r="B2161" i="1"/>
  <c r="I2164" i="1"/>
  <c r="J2163" i="1"/>
  <c r="K2163" i="1" s="1"/>
  <c r="Q2162" i="1"/>
  <c r="R2162" i="1" s="1"/>
  <c r="O2236" i="1"/>
  <c r="P2235" i="1"/>
  <c r="L2237" i="1" l="1"/>
  <c r="M2237" i="1"/>
  <c r="T2237" i="1"/>
  <c r="T2238" i="1" s="1"/>
  <c r="E2238" i="1"/>
  <c r="E2239" i="1" s="1"/>
  <c r="H2236" i="1"/>
  <c r="B2162" i="1"/>
  <c r="I2165" i="1"/>
  <c r="J2164" i="1"/>
  <c r="K2164" i="1" s="1"/>
  <c r="Q2164" i="1" s="1"/>
  <c r="A2238" i="1"/>
  <c r="U2237" i="1"/>
  <c r="N2237" i="1"/>
  <c r="G2237" i="1"/>
  <c r="F2237" i="1"/>
  <c r="C2238" i="1"/>
  <c r="D2238" i="1"/>
  <c r="O2237" i="1"/>
  <c r="P2236" i="1"/>
  <c r="Q2163" i="1"/>
  <c r="R2163" i="1" s="1"/>
  <c r="L2238" i="1" l="1"/>
  <c r="M2238" i="1"/>
  <c r="H2237" i="1"/>
  <c r="O2238" i="1"/>
  <c r="P2237" i="1"/>
  <c r="D2239" i="1"/>
  <c r="F2238" i="1"/>
  <c r="C2239" i="1"/>
  <c r="A2239" i="1"/>
  <c r="U2238" i="1"/>
  <c r="G2238" i="1"/>
  <c r="N2238" i="1"/>
  <c r="B2164" i="1"/>
  <c r="R2164" i="1"/>
  <c r="I2166" i="1"/>
  <c r="J2165" i="1"/>
  <c r="K2165" i="1" s="1"/>
  <c r="B2163" i="1"/>
  <c r="M2239" i="1" l="1"/>
  <c r="L2239" i="1"/>
  <c r="U2239" i="1" s="1"/>
  <c r="E2240" i="1"/>
  <c r="T2239" i="1"/>
  <c r="H2238" i="1"/>
  <c r="C2240" i="1"/>
  <c r="A2240" i="1"/>
  <c r="D2240" i="1"/>
  <c r="G2239" i="1"/>
  <c r="N2239" i="1"/>
  <c r="F2239" i="1"/>
  <c r="Q2165" i="1"/>
  <c r="R2165" i="1" s="1"/>
  <c r="J2166" i="1"/>
  <c r="K2166" i="1" s="1"/>
  <c r="I2167" i="1"/>
  <c r="P2238" i="1"/>
  <c r="O2239" i="1"/>
  <c r="L2240" i="1" l="1"/>
  <c r="M2240" i="1"/>
  <c r="T2240" i="1"/>
  <c r="E2241" i="1"/>
  <c r="H2239" i="1"/>
  <c r="O2240" i="1"/>
  <c r="P2239" i="1"/>
  <c r="A2241" i="1"/>
  <c r="D2241" i="1"/>
  <c r="U2240" i="1"/>
  <c r="G2240" i="1"/>
  <c r="N2240" i="1"/>
  <c r="F2240" i="1"/>
  <c r="C2241" i="1"/>
  <c r="J2167" i="1"/>
  <c r="K2167" i="1" s="1"/>
  <c r="I2168" i="1"/>
  <c r="B2165" i="1"/>
  <c r="Q2166" i="1"/>
  <c r="R2166" i="1" s="1"/>
  <c r="L2241" i="1" l="1"/>
  <c r="M2241" i="1"/>
  <c r="T2241" i="1"/>
  <c r="E2242" i="1"/>
  <c r="E2243" i="1" s="1"/>
  <c r="H2240" i="1"/>
  <c r="B2166" i="1"/>
  <c r="Q2167" i="1"/>
  <c r="R2167" i="1" s="1"/>
  <c r="J2168" i="1"/>
  <c r="K2168" i="1" s="1"/>
  <c r="I2169" i="1"/>
  <c r="F2241" i="1"/>
  <c r="A2242" i="1"/>
  <c r="C2242" i="1"/>
  <c r="U2241" i="1"/>
  <c r="D2242" i="1"/>
  <c r="G2241" i="1"/>
  <c r="N2241" i="1"/>
  <c r="O2241" i="1"/>
  <c r="P2240" i="1"/>
  <c r="L2242" i="1" l="1"/>
  <c r="M2242" i="1"/>
  <c r="T2242" i="1"/>
  <c r="T2243" i="1" s="1"/>
  <c r="H2241" i="1"/>
  <c r="N2242" i="1"/>
  <c r="G2242" i="1"/>
  <c r="F2242" i="1"/>
  <c r="C2243" i="1"/>
  <c r="D2243" i="1"/>
  <c r="A2243" i="1"/>
  <c r="U2242" i="1"/>
  <c r="I2170" i="1"/>
  <c r="J2170" i="1" s="1"/>
  <c r="J2169" i="1"/>
  <c r="K2169" i="1" s="1"/>
  <c r="Q2168" i="1"/>
  <c r="R2168" i="1" s="1"/>
  <c r="B2167" i="1"/>
  <c r="P2241" i="1"/>
  <c r="O2242" i="1"/>
  <c r="L2243" i="1" l="1"/>
  <c r="M2243" i="1"/>
  <c r="E2244" i="1"/>
  <c r="H2242" i="1"/>
  <c r="G2243" i="1"/>
  <c r="N2243" i="1"/>
  <c r="A2244" i="1"/>
  <c r="F2243" i="1"/>
  <c r="D2244" i="1"/>
  <c r="C2244" i="1"/>
  <c r="U2243" i="1"/>
  <c r="Q2169" i="1"/>
  <c r="R2169" i="1" s="1"/>
  <c r="K2170" i="1"/>
  <c r="I2171" i="1"/>
  <c r="B2168" i="1"/>
  <c r="O2243" i="1"/>
  <c r="P2242" i="1"/>
  <c r="L2244" i="1" l="1"/>
  <c r="M2244" i="1"/>
  <c r="E2245" i="1"/>
  <c r="E2246" i="1" s="1"/>
  <c r="T2244" i="1"/>
  <c r="T2245" i="1" s="1"/>
  <c r="H2243" i="1"/>
  <c r="B2169" i="1"/>
  <c r="J2171" i="1"/>
  <c r="K2171" i="1" s="1"/>
  <c r="I2172" i="1"/>
  <c r="A2245" i="1"/>
  <c r="D2245" i="1"/>
  <c r="U2244" i="1"/>
  <c r="G2244" i="1"/>
  <c r="N2244" i="1"/>
  <c r="F2244" i="1"/>
  <c r="C2245" i="1"/>
  <c r="P2243" i="1"/>
  <c r="O2244" i="1"/>
  <c r="Q2170" i="1"/>
  <c r="B2170" i="1" s="1"/>
  <c r="N2170" i="1"/>
  <c r="M2245" i="1" l="1"/>
  <c r="L2245" i="1"/>
  <c r="H2244" i="1"/>
  <c r="R2170" i="1"/>
  <c r="U2245" i="1"/>
  <c r="N2245" i="1"/>
  <c r="G2245" i="1"/>
  <c r="F2245" i="1"/>
  <c r="C2246" i="1"/>
  <c r="D2246" i="1"/>
  <c r="A2246" i="1"/>
  <c r="U2170" i="1"/>
  <c r="I2173" i="1"/>
  <c r="J2172" i="1"/>
  <c r="K2172" i="1" s="1"/>
  <c r="Q2171" i="1"/>
  <c r="R2171" i="1" s="1"/>
  <c r="P2244" i="1"/>
  <c r="O2245" i="1"/>
  <c r="L2246" i="1" l="1"/>
  <c r="M2246" i="1"/>
  <c r="E2247" i="1"/>
  <c r="T2246" i="1"/>
  <c r="B2171" i="1"/>
  <c r="H2245" i="1"/>
  <c r="Q2172" i="1"/>
  <c r="R2172" i="1" s="1"/>
  <c r="J2173" i="1"/>
  <c r="K2173" i="1" s="1"/>
  <c r="I2174" i="1"/>
  <c r="O2246" i="1"/>
  <c r="P2245" i="1"/>
  <c r="A2247" i="1"/>
  <c r="U2246" i="1"/>
  <c r="G2246" i="1"/>
  <c r="N2246" i="1"/>
  <c r="C2247" i="1"/>
  <c r="D2247" i="1"/>
  <c r="F2246" i="1"/>
  <c r="L2247" i="1" l="1"/>
  <c r="M2247" i="1"/>
  <c r="N2247" i="1" s="1"/>
  <c r="T2247" i="1"/>
  <c r="E2248" i="1"/>
  <c r="H2246" i="1"/>
  <c r="P2246" i="1"/>
  <c r="O2247" i="1"/>
  <c r="J2174" i="1"/>
  <c r="K2174" i="1" s="1"/>
  <c r="Q2174" i="1" s="1"/>
  <c r="I2175" i="1"/>
  <c r="Q2173" i="1"/>
  <c r="R2173" i="1" s="1"/>
  <c r="D2248" i="1"/>
  <c r="F2247" i="1"/>
  <c r="C2248" i="1"/>
  <c r="A2248" i="1"/>
  <c r="U2247" i="1"/>
  <c r="G2247" i="1"/>
  <c r="B2172" i="1"/>
  <c r="L2248" i="1" l="1"/>
  <c r="M2248" i="1"/>
  <c r="E2249" i="1"/>
  <c r="T2248" i="1"/>
  <c r="T2249" i="1" s="1"/>
  <c r="H2247" i="1"/>
  <c r="B2173" i="1"/>
  <c r="N2248" i="1"/>
  <c r="C2249" i="1"/>
  <c r="D2249" i="1"/>
  <c r="F2248" i="1"/>
  <c r="A2249" i="1"/>
  <c r="U2248" i="1"/>
  <c r="G2248" i="1"/>
  <c r="I2176" i="1"/>
  <c r="J2175" i="1"/>
  <c r="K2175" i="1" s="1"/>
  <c r="B2174" i="1"/>
  <c r="R2174" i="1"/>
  <c r="P2247" i="1"/>
  <c r="O2248" i="1"/>
  <c r="L2249" i="1" l="1"/>
  <c r="M2249" i="1"/>
  <c r="E2250" i="1"/>
  <c r="E2251" i="1" s="1"/>
  <c r="H2248" i="1"/>
  <c r="Q2175" i="1"/>
  <c r="R2175" i="1" s="1"/>
  <c r="J2176" i="1"/>
  <c r="K2176" i="1" s="1"/>
  <c r="I2177" i="1"/>
  <c r="P2248" i="1"/>
  <c r="O2249" i="1"/>
  <c r="A2250" i="1"/>
  <c r="U2249" i="1"/>
  <c r="G2249" i="1"/>
  <c r="N2249" i="1"/>
  <c r="C2250" i="1"/>
  <c r="D2250" i="1"/>
  <c r="F2249" i="1"/>
  <c r="L2250" i="1" l="1"/>
  <c r="M2250" i="1"/>
  <c r="N2250" i="1" s="1"/>
  <c r="T2250" i="1"/>
  <c r="H2249" i="1"/>
  <c r="I2178" i="1"/>
  <c r="J2177" i="1"/>
  <c r="K2177" i="1" s="1"/>
  <c r="Q2176" i="1"/>
  <c r="R2176" i="1" s="1"/>
  <c r="B2175" i="1"/>
  <c r="C2251" i="1"/>
  <c r="D2251" i="1"/>
  <c r="F2250" i="1"/>
  <c r="A2251" i="1"/>
  <c r="U2250" i="1"/>
  <c r="G2250" i="1"/>
  <c r="P2249" i="1"/>
  <c r="O2250" i="1"/>
  <c r="T2251" i="1" l="1"/>
  <c r="L2251" i="1"/>
  <c r="U2251" i="1" s="1"/>
  <c r="M2251" i="1"/>
  <c r="E2252" i="1"/>
  <c r="H2250" i="1"/>
  <c r="D2252" i="1"/>
  <c r="F2251" i="1"/>
  <c r="A2252" i="1"/>
  <c r="C2252" i="1"/>
  <c r="G2251" i="1"/>
  <c r="N2251" i="1"/>
  <c r="B2176" i="1"/>
  <c r="P2250" i="1"/>
  <c r="O2251" i="1"/>
  <c r="Q2177" i="1"/>
  <c r="R2177" i="1" s="1"/>
  <c r="I2179" i="1"/>
  <c r="J2178" i="1"/>
  <c r="K2178" i="1" s="1"/>
  <c r="L2252" i="1" l="1"/>
  <c r="M2252" i="1"/>
  <c r="N2252" i="1" s="1"/>
  <c r="E2253" i="1"/>
  <c r="T2252" i="1"/>
  <c r="H2251" i="1"/>
  <c r="P2251" i="1"/>
  <c r="O2252" i="1"/>
  <c r="G2252" i="1"/>
  <c r="D2253" i="1"/>
  <c r="F2252" i="1"/>
  <c r="C2253" i="1"/>
  <c r="A2253" i="1"/>
  <c r="U2252" i="1"/>
  <c r="Q2178" i="1"/>
  <c r="R2178" i="1" s="1"/>
  <c r="J2179" i="1"/>
  <c r="K2179" i="1" s="1"/>
  <c r="I2180" i="1"/>
  <c r="B2177" i="1"/>
  <c r="E2254" i="1" l="1"/>
  <c r="T2253" i="1"/>
  <c r="L2253" i="1"/>
  <c r="M2253" i="1"/>
  <c r="H2252" i="1"/>
  <c r="Q2179" i="1"/>
  <c r="R2179" i="1" s="1"/>
  <c r="B2178" i="1"/>
  <c r="P2252" i="1"/>
  <c r="O2253" i="1"/>
  <c r="I2181" i="1"/>
  <c r="J2180" i="1"/>
  <c r="K2180" i="1" s="1"/>
  <c r="U2253" i="1"/>
  <c r="N2253" i="1"/>
  <c r="G2253" i="1"/>
  <c r="F2253" i="1"/>
  <c r="C2254" i="1"/>
  <c r="D2254" i="1"/>
  <c r="A2254" i="1"/>
  <c r="L2254" i="1" l="1"/>
  <c r="M2254" i="1"/>
  <c r="E2255" i="1"/>
  <c r="T2254" i="1"/>
  <c r="H2253" i="1"/>
  <c r="O2254" i="1"/>
  <c r="P2253" i="1"/>
  <c r="Q2180" i="1"/>
  <c r="R2180" i="1" s="1"/>
  <c r="B2179" i="1"/>
  <c r="J2181" i="1"/>
  <c r="K2181" i="1" s="1"/>
  <c r="I2182" i="1"/>
  <c r="G2254" i="1"/>
  <c r="N2254" i="1"/>
  <c r="D2255" i="1"/>
  <c r="F2254" i="1"/>
  <c r="A2255" i="1"/>
  <c r="C2255" i="1"/>
  <c r="U2254" i="1"/>
  <c r="M2255" i="1" l="1"/>
  <c r="L2255" i="1"/>
  <c r="T2255" i="1"/>
  <c r="E2256" i="1"/>
  <c r="H2254" i="1"/>
  <c r="B2180" i="1"/>
  <c r="I2183" i="1"/>
  <c r="J2182" i="1"/>
  <c r="K2182" i="1" s="1"/>
  <c r="O2255" i="1"/>
  <c r="P2254" i="1"/>
  <c r="N2255" i="1"/>
  <c r="F2255" i="1"/>
  <c r="C2256" i="1"/>
  <c r="A2256" i="1"/>
  <c r="D2256" i="1"/>
  <c r="U2255" i="1"/>
  <c r="G2255" i="1"/>
  <c r="Q2181" i="1"/>
  <c r="R2181" i="1" s="1"/>
  <c r="L2256" i="1" l="1"/>
  <c r="M2256" i="1"/>
  <c r="N2256" i="1" s="1"/>
  <c r="E2257" i="1"/>
  <c r="T2256" i="1"/>
  <c r="H2255" i="1"/>
  <c r="O2256" i="1"/>
  <c r="P2255" i="1"/>
  <c r="Q2182" i="1"/>
  <c r="R2182" i="1" s="1"/>
  <c r="I2184" i="1"/>
  <c r="J2183" i="1"/>
  <c r="K2183" i="1" s="1"/>
  <c r="D2257" i="1"/>
  <c r="C2257" i="1"/>
  <c r="F2256" i="1"/>
  <c r="A2257" i="1"/>
  <c r="U2256" i="1"/>
  <c r="G2256" i="1"/>
  <c r="B2181" i="1"/>
  <c r="M2257" i="1" l="1"/>
  <c r="L2257" i="1"/>
  <c r="T2257" i="1"/>
  <c r="E2258" i="1"/>
  <c r="H2256" i="1"/>
  <c r="B2182" i="1"/>
  <c r="Q2183" i="1"/>
  <c r="R2183" i="1" s="1"/>
  <c r="I2185" i="1"/>
  <c r="J2184" i="1"/>
  <c r="K2184" i="1" s="1"/>
  <c r="G2257" i="1"/>
  <c r="N2257" i="1"/>
  <c r="D2258" i="1"/>
  <c r="C2258" i="1"/>
  <c r="F2257" i="1"/>
  <c r="A2258" i="1"/>
  <c r="U2257" i="1"/>
  <c r="P2256" i="1"/>
  <c r="O2257" i="1"/>
  <c r="L2258" i="1" l="1"/>
  <c r="M2258" i="1"/>
  <c r="N2258" i="1" s="1"/>
  <c r="E2259" i="1"/>
  <c r="T2258" i="1"/>
  <c r="H2257" i="1"/>
  <c r="B2183" i="1"/>
  <c r="A2259" i="1"/>
  <c r="U2258" i="1"/>
  <c r="G2258" i="1"/>
  <c r="C2259" i="1"/>
  <c r="D2259" i="1"/>
  <c r="F2258" i="1"/>
  <c r="Q2184" i="1"/>
  <c r="R2184" i="1" s="1"/>
  <c r="I2186" i="1"/>
  <c r="J2185" i="1"/>
  <c r="K2185" i="1" s="1"/>
  <c r="Q2185" i="1" s="1"/>
  <c r="O2258" i="1"/>
  <c r="P2257" i="1"/>
  <c r="L2259" i="1" l="1"/>
  <c r="M2259" i="1"/>
  <c r="E2260" i="1"/>
  <c r="T2259" i="1"/>
  <c r="H2258" i="1"/>
  <c r="O2259" i="1"/>
  <c r="P2258" i="1"/>
  <c r="B2185" i="1"/>
  <c r="R2185" i="1"/>
  <c r="I2187" i="1"/>
  <c r="J2186" i="1"/>
  <c r="K2186" i="1" s="1"/>
  <c r="Q2186" i="1" s="1"/>
  <c r="B2184" i="1"/>
  <c r="N2259" i="1"/>
  <c r="F2259" i="1"/>
  <c r="A2260" i="1"/>
  <c r="C2260" i="1"/>
  <c r="U2259" i="1"/>
  <c r="D2260" i="1"/>
  <c r="G2259" i="1"/>
  <c r="L2260" i="1" l="1"/>
  <c r="M2260" i="1"/>
  <c r="T2260" i="1"/>
  <c r="E2261" i="1"/>
  <c r="H2259" i="1"/>
  <c r="B2186" i="1"/>
  <c r="R2186" i="1"/>
  <c r="J2187" i="1"/>
  <c r="K2187" i="1" s="1"/>
  <c r="I2188" i="1"/>
  <c r="C2261" i="1"/>
  <c r="D2261" i="1"/>
  <c r="F2260" i="1"/>
  <c r="A2261" i="1"/>
  <c r="U2260" i="1"/>
  <c r="G2260" i="1"/>
  <c r="N2260" i="1"/>
  <c r="O2260" i="1"/>
  <c r="P2259" i="1"/>
  <c r="L2261" i="1" l="1"/>
  <c r="M2261" i="1"/>
  <c r="N2261" i="1" s="1"/>
  <c r="E2262" i="1"/>
  <c r="T2261" i="1"/>
  <c r="H2260" i="1"/>
  <c r="I2189" i="1"/>
  <c r="J2188" i="1"/>
  <c r="K2188" i="1" s="1"/>
  <c r="Q2187" i="1"/>
  <c r="R2187" i="1" s="1"/>
  <c r="P2260" i="1"/>
  <c r="O2261" i="1"/>
  <c r="C2262" i="1"/>
  <c r="D2262" i="1"/>
  <c r="F2261" i="1"/>
  <c r="A2262" i="1"/>
  <c r="U2261" i="1"/>
  <c r="G2261" i="1"/>
  <c r="L2262" i="1" l="1"/>
  <c r="M2262" i="1"/>
  <c r="E2263" i="1"/>
  <c r="E2264" i="1" s="1"/>
  <c r="T2262" i="1"/>
  <c r="H2261" i="1"/>
  <c r="B2187" i="1"/>
  <c r="G2262" i="1"/>
  <c r="F2262" i="1"/>
  <c r="A2263" i="1"/>
  <c r="C2263" i="1"/>
  <c r="Q2188" i="1"/>
  <c r="R2188" i="1" s="1"/>
  <c r="J2189" i="1"/>
  <c r="K2189" i="1" s="1"/>
  <c r="I2190" i="1"/>
  <c r="O2262" i="1"/>
  <c r="P2261" i="1"/>
  <c r="L2263" i="1" l="1"/>
  <c r="U2263" i="1" s="1"/>
  <c r="T2263" i="1"/>
  <c r="M2263" i="1"/>
  <c r="N2263" i="1" s="1"/>
  <c r="D2263" i="1"/>
  <c r="B2188" i="1"/>
  <c r="H2262" i="1"/>
  <c r="I2191" i="1"/>
  <c r="J2190" i="1"/>
  <c r="K2190" i="1" s="1"/>
  <c r="Q2189" i="1"/>
  <c r="R2189" i="1" s="1"/>
  <c r="O2263" i="1"/>
  <c r="P2262" i="1"/>
  <c r="F2263" i="1"/>
  <c r="D2264" i="1"/>
  <c r="C2264" i="1"/>
  <c r="A2264" i="1"/>
  <c r="G2263" i="1"/>
  <c r="L2264" i="1" l="1"/>
  <c r="M2264" i="1"/>
  <c r="T2264" i="1"/>
  <c r="E2265" i="1"/>
  <c r="H2263" i="1"/>
  <c r="B2189" i="1"/>
  <c r="U2264" i="1"/>
  <c r="N2264" i="1"/>
  <c r="G2264" i="1"/>
  <c r="F2264" i="1"/>
  <c r="C2265" i="1"/>
  <c r="D2265" i="1"/>
  <c r="A2265" i="1"/>
  <c r="Q2190" i="1"/>
  <c r="R2190" i="1" s="1"/>
  <c r="J2191" i="1"/>
  <c r="K2191" i="1" s="1"/>
  <c r="I2192" i="1"/>
  <c r="P2263" i="1"/>
  <c r="O2264" i="1"/>
  <c r="L2265" i="1" l="1"/>
  <c r="M2265" i="1"/>
  <c r="E2266" i="1"/>
  <c r="T2265" i="1"/>
  <c r="H2264" i="1"/>
  <c r="B2190" i="1"/>
  <c r="Q2191" i="1"/>
  <c r="R2191" i="1" s="1"/>
  <c r="N2265" i="1"/>
  <c r="U2265" i="1"/>
  <c r="F2265" i="1"/>
  <c r="G2265" i="1"/>
  <c r="C2266" i="1"/>
  <c r="D2266" i="1"/>
  <c r="A2266" i="1"/>
  <c r="O2265" i="1"/>
  <c r="P2264" i="1"/>
  <c r="J2192" i="1"/>
  <c r="K2192" i="1" s="1"/>
  <c r="I2193" i="1"/>
  <c r="L2266" i="1" l="1"/>
  <c r="M2266" i="1"/>
  <c r="T2266" i="1"/>
  <c r="T2267" i="1" s="1"/>
  <c r="E2267" i="1"/>
  <c r="E2268" i="1" s="1"/>
  <c r="H2265" i="1"/>
  <c r="P2265" i="1"/>
  <c r="O2266" i="1"/>
  <c r="I2194" i="1"/>
  <c r="J2193" i="1"/>
  <c r="K2193" i="1" s="1"/>
  <c r="A2267" i="1"/>
  <c r="D2267" i="1"/>
  <c r="U2266" i="1"/>
  <c r="G2266" i="1"/>
  <c r="N2266" i="1"/>
  <c r="F2266" i="1"/>
  <c r="C2267" i="1"/>
  <c r="Q2192" i="1"/>
  <c r="R2192" i="1" s="1"/>
  <c r="B2191" i="1"/>
  <c r="L2267" i="1" l="1"/>
  <c r="M2267" i="1"/>
  <c r="H2266" i="1"/>
  <c r="B2192" i="1"/>
  <c r="Q2193" i="1"/>
  <c r="R2193" i="1" s="1"/>
  <c r="J2194" i="1"/>
  <c r="K2194" i="1" s="1"/>
  <c r="Q2194" i="1" s="1"/>
  <c r="I2195" i="1"/>
  <c r="O2267" i="1"/>
  <c r="P2266" i="1"/>
  <c r="A2268" i="1"/>
  <c r="D2268" i="1"/>
  <c r="U2267" i="1"/>
  <c r="G2267" i="1"/>
  <c r="N2267" i="1"/>
  <c r="F2267" i="1"/>
  <c r="C2268" i="1"/>
  <c r="L2268" i="1" l="1"/>
  <c r="M2268" i="1"/>
  <c r="T2268" i="1"/>
  <c r="E2269" i="1"/>
  <c r="H2267" i="1"/>
  <c r="O2268" i="1"/>
  <c r="P2267" i="1"/>
  <c r="J2195" i="1"/>
  <c r="K2195" i="1" s="1"/>
  <c r="I2196" i="1"/>
  <c r="B2194" i="1"/>
  <c r="R2194" i="1"/>
  <c r="C2269" i="1"/>
  <c r="D2269" i="1"/>
  <c r="A2269" i="1"/>
  <c r="N2268" i="1"/>
  <c r="U2268" i="1"/>
  <c r="F2268" i="1"/>
  <c r="G2268" i="1"/>
  <c r="B2193" i="1"/>
  <c r="L2269" i="1" l="1"/>
  <c r="M2269" i="1"/>
  <c r="T2269" i="1"/>
  <c r="E2270" i="1"/>
  <c r="H2268" i="1"/>
  <c r="U2269" i="1"/>
  <c r="N2269" i="1"/>
  <c r="G2269" i="1"/>
  <c r="F2269" i="1"/>
  <c r="C2270" i="1"/>
  <c r="D2270" i="1"/>
  <c r="A2270" i="1"/>
  <c r="I2197" i="1"/>
  <c r="J2196" i="1"/>
  <c r="K2196" i="1" s="1"/>
  <c r="Q2195" i="1"/>
  <c r="R2195" i="1" s="1"/>
  <c r="P2268" i="1"/>
  <c r="O2269" i="1"/>
  <c r="L2270" i="1" l="1"/>
  <c r="M2270" i="1"/>
  <c r="E2271" i="1"/>
  <c r="E2272" i="1" s="1"/>
  <c r="T2270" i="1"/>
  <c r="T2271" i="1" s="1"/>
  <c r="H2269" i="1"/>
  <c r="Q2196" i="1"/>
  <c r="R2196" i="1" s="1"/>
  <c r="B2195" i="1"/>
  <c r="D2271" i="1"/>
  <c r="F2270" i="1"/>
  <c r="A2271" i="1"/>
  <c r="U2270" i="1"/>
  <c r="G2270" i="1"/>
  <c r="N2270" i="1"/>
  <c r="C2271" i="1"/>
  <c r="J2197" i="1"/>
  <c r="K2197" i="1" s="1"/>
  <c r="I2198" i="1"/>
  <c r="O2270" i="1"/>
  <c r="P2269" i="1"/>
  <c r="M2271" i="1" l="1"/>
  <c r="L2271" i="1"/>
  <c r="U2271" i="1" s="1"/>
  <c r="H2270" i="1"/>
  <c r="Q2197" i="1"/>
  <c r="R2197" i="1" s="1"/>
  <c r="B2196" i="1"/>
  <c r="P2270" i="1"/>
  <c r="O2271" i="1"/>
  <c r="J2198" i="1"/>
  <c r="K2198" i="1" s="1"/>
  <c r="I2199" i="1"/>
  <c r="G2271" i="1"/>
  <c r="N2271" i="1"/>
  <c r="F2271" i="1"/>
  <c r="A2272" i="1"/>
  <c r="C2272" i="1"/>
  <c r="D2272" i="1"/>
  <c r="L2272" i="1" l="1"/>
  <c r="M2272" i="1"/>
  <c r="E2273" i="1"/>
  <c r="E2274" i="1" s="1"/>
  <c r="T2272" i="1"/>
  <c r="T2273" i="1" s="1"/>
  <c r="H2271" i="1"/>
  <c r="O2272" i="1"/>
  <c r="P2271" i="1"/>
  <c r="C2273" i="1"/>
  <c r="D2273" i="1"/>
  <c r="A2273" i="1"/>
  <c r="U2272" i="1"/>
  <c r="N2272" i="1"/>
  <c r="G2272" i="1"/>
  <c r="F2272" i="1"/>
  <c r="J2199" i="1"/>
  <c r="K2199" i="1" s="1"/>
  <c r="I2200" i="1"/>
  <c r="Q2198" i="1"/>
  <c r="R2198" i="1" s="1"/>
  <c r="B2197" i="1"/>
  <c r="L2273" i="1" l="1"/>
  <c r="M2273" i="1"/>
  <c r="H2272" i="1"/>
  <c r="B2198" i="1"/>
  <c r="I2201" i="1"/>
  <c r="J2201" i="1" s="1"/>
  <c r="J2200" i="1"/>
  <c r="K2200" i="1" s="1"/>
  <c r="D2274" i="1"/>
  <c r="F2273" i="1"/>
  <c r="C2274" i="1"/>
  <c r="A2274" i="1"/>
  <c r="U2273" i="1"/>
  <c r="G2273" i="1"/>
  <c r="N2273" i="1"/>
  <c r="Q2199" i="1"/>
  <c r="R2199" i="1" s="1"/>
  <c r="O2273" i="1"/>
  <c r="P2272" i="1"/>
  <c r="M2274" i="1" l="1"/>
  <c r="L2274" i="1"/>
  <c r="E2275" i="1"/>
  <c r="T2274" i="1"/>
  <c r="H2273" i="1"/>
  <c r="Q2200" i="1"/>
  <c r="R2200" i="1" s="1"/>
  <c r="K2201" i="1"/>
  <c r="I2202" i="1"/>
  <c r="B2199" i="1"/>
  <c r="O2274" i="1"/>
  <c r="P2273" i="1"/>
  <c r="A2275" i="1"/>
  <c r="F2274" i="1"/>
  <c r="D2275" i="1"/>
  <c r="C2275" i="1"/>
  <c r="U2274" i="1"/>
  <c r="G2274" i="1"/>
  <c r="N2274" i="1"/>
  <c r="L2275" i="1" l="1"/>
  <c r="M2275" i="1"/>
  <c r="T2275" i="1"/>
  <c r="E2276" i="1"/>
  <c r="H2274" i="1"/>
  <c r="P2274" i="1"/>
  <c r="O2275" i="1"/>
  <c r="J2202" i="1"/>
  <c r="K2202" i="1" s="1"/>
  <c r="I2203" i="1"/>
  <c r="N2201" i="1"/>
  <c r="Q2201" i="1"/>
  <c r="B2201" i="1" s="1"/>
  <c r="B2200" i="1"/>
  <c r="A2276" i="1"/>
  <c r="U2275" i="1"/>
  <c r="G2275" i="1"/>
  <c r="N2275" i="1"/>
  <c r="C2276" i="1"/>
  <c r="D2276" i="1"/>
  <c r="F2275" i="1"/>
  <c r="L2276" i="1" l="1"/>
  <c r="M2276" i="1"/>
  <c r="E2277" i="1"/>
  <c r="T2276" i="1"/>
  <c r="T2277" i="1" s="1"/>
  <c r="H2275" i="1"/>
  <c r="R2201" i="1"/>
  <c r="U2201" i="1"/>
  <c r="I2204" i="1"/>
  <c r="J2203" i="1"/>
  <c r="K2203" i="1" s="1"/>
  <c r="D2277" i="1"/>
  <c r="F2276" i="1"/>
  <c r="A2277" i="1"/>
  <c r="C2277" i="1"/>
  <c r="U2276" i="1"/>
  <c r="G2276" i="1"/>
  <c r="N2276" i="1"/>
  <c r="Q2202" i="1"/>
  <c r="R2202" i="1" s="1"/>
  <c r="P2275" i="1"/>
  <c r="O2276" i="1"/>
  <c r="L2277" i="1" l="1"/>
  <c r="M2277" i="1"/>
  <c r="E2278" i="1"/>
  <c r="H2276" i="1"/>
  <c r="Q2203" i="1"/>
  <c r="R2203" i="1" s="1"/>
  <c r="P2276" i="1"/>
  <c r="O2277" i="1"/>
  <c r="I2205" i="1"/>
  <c r="J2204" i="1"/>
  <c r="K2204" i="1" s="1"/>
  <c r="U2277" i="1"/>
  <c r="G2277" i="1"/>
  <c r="N2277" i="1"/>
  <c r="C2278" i="1"/>
  <c r="D2278" i="1"/>
  <c r="F2277" i="1"/>
  <c r="A2278" i="1"/>
  <c r="B2202" i="1"/>
  <c r="E2279" i="1" l="1"/>
  <c r="L2278" i="1"/>
  <c r="M2278" i="1"/>
  <c r="T2278" i="1"/>
  <c r="H2277" i="1"/>
  <c r="U2278" i="1"/>
  <c r="G2278" i="1"/>
  <c r="N2278" i="1"/>
  <c r="D2279" i="1"/>
  <c r="F2278" i="1"/>
  <c r="C2279" i="1"/>
  <c r="A2279" i="1"/>
  <c r="Q2204" i="1"/>
  <c r="R2204" i="1" s="1"/>
  <c r="J2205" i="1"/>
  <c r="K2205" i="1" s="1"/>
  <c r="I2206" i="1"/>
  <c r="O2278" i="1"/>
  <c r="P2277" i="1"/>
  <c r="B2203" i="1"/>
  <c r="T2279" i="1" l="1"/>
  <c r="L2279" i="1"/>
  <c r="M2279" i="1"/>
  <c r="E2280" i="1"/>
  <c r="H2278" i="1"/>
  <c r="U2279" i="1"/>
  <c r="G2279" i="1"/>
  <c r="N2279" i="1"/>
  <c r="D2280" i="1"/>
  <c r="F2279" i="1"/>
  <c r="A2280" i="1"/>
  <c r="C2280" i="1"/>
  <c r="P2278" i="1"/>
  <c r="O2279" i="1"/>
  <c r="I2207" i="1"/>
  <c r="J2206" i="1"/>
  <c r="K2206" i="1" s="1"/>
  <c r="Q2205" i="1"/>
  <c r="R2205" i="1" s="1"/>
  <c r="B2204" i="1"/>
  <c r="E2281" i="1" l="1"/>
  <c r="L2280" i="1"/>
  <c r="U2280" i="1" s="1"/>
  <c r="M2280" i="1"/>
  <c r="N2280" i="1" s="1"/>
  <c r="T2280" i="1"/>
  <c r="H2279" i="1"/>
  <c r="B2205" i="1"/>
  <c r="A2281" i="1"/>
  <c r="G2280" i="1"/>
  <c r="C2281" i="1"/>
  <c r="D2281" i="1"/>
  <c r="F2280" i="1"/>
  <c r="Q2206" i="1"/>
  <c r="R2206" i="1" s="1"/>
  <c r="J2207" i="1"/>
  <c r="K2207" i="1" s="1"/>
  <c r="I2208" i="1"/>
  <c r="O2280" i="1"/>
  <c r="P2279" i="1"/>
  <c r="M2281" i="1" l="1"/>
  <c r="N2281" i="1" s="1"/>
  <c r="L2281" i="1"/>
  <c r="T2281" i="1"/>
  <c r="T2282" i="1" s="1"/>
  <c r="E2282" i="1"/>
  <c r="H2280" i="1"/>
  <c r="B2206" i="1"/>
  <c r="C2282" i="1"/>
  <c r="D2282" i="1"/>
  <c r="F2281" i="1"/>
  <c r="A2282" i="1"/>
  <c r="U2281" i="1"/>
  <c r="G2281" i="1"/>
  <c r="Q2207" i="1"/>
  <c r="R2207" i="1" s="1"/>
  <c r="O2281" i="1"/>
  <c r="P2280" i="1"/>
  <c r="I2209" i="1"/>
  <c r="J2208" i="1"/>
  <c r="K2208" i="1" s="1"/>
  <c r="E2283" i="1" l="1"/>
  <c r="L2282" i="1"/>
  <c r="M2282" i="1"/>
  <c r="H2281" i="1"/>
  <c r="B2207" i="1"/>
  <c r="Q2208" i="1"/>
  <c r="R2208" i="1" s="1"/>
  <c r="J2209" i="1"/>
  <c r="K2209" i="1" s="1"/>
  <c r="I2210" i="1"/>
  <c r="O2282" i="1"/>
  <c r="P2281" i="1"/>
  <c r="F2282" i="1"/>
  <c r="A2283" i="1"/>
  <c r="U2282" i="1"/>
  <c r="G2282" i="1"/>
  <c r="N2282" i="1"/>
  <c r="D2283" i="1"/>
  <c r="C2283" i="1"/>
  <c r="L2283" i="1" l="1"/>
  <c r="U2283" i="1" s="1"/>
  <c r="M2283" i="1"/>
  <c r="E2284" i="1"/>
  <c r="E2285" i="1" s="1"/>
  <c r="T2283" i="1"/>
  <c r="T2284" i="1" s="1"/>
  <c r="H2282" i="1"/>
  <c r="B2208" i="1"/>
  <c r="J2210" i="1"/>
  <c r="K2210" i="1" s="1"/>
  <c r="I2211" i="1"/>
  <c r="Q2209" i="1"/>
  <c r="R2209" i="1" s="1"/>
  <c r="A2284" i="1"/>
  <c r="G2283" i="1"/>
  <c r="N2283" i="1"/>
  <c r="C2284" i="1"/>
  <c r="D2284" i="1"/>
  <c r="F2283" i="1"/>
  <c r="O2283" i="1"/>
  <c r="P2282" i="1"/>
  <c r="L2284" i="1" l="1"/>
  <c r="M2284" i="1"/>
  <c r="N2284" i="1" s="1"/>
  <c r="H2283" i="1"/>
  <c r="B2209" i="1"/>
  <c r="U2284" i="1"/>
  <c r="G2284" i="1"/>
  <c r="D2285" i="1"/>
  <c r="F2284" i="1"/>
  <c r="C2285" i="1"/>
  <c r="A2285" i="1"/>
  <c r="I2212" i="1"/>
  <c r="J2211" i="1"/>
  <c r="K2211" i="1" s="1"/>
  <c r="P2283" i="1"/>
  <c r="O2284" i="1"/>
  <c r="Q2210" i="1"/>
  <c r="R2210" i="1" s="1"/>
  <c r="L2285" i="1" l="1"/>
  <c r="M2285" i="1"/>
  <c r="N2285" i="1" s="1"/>
  <c r="T2285" i="1"/>
  <c r="E2286" i="1"/>
  <c r="E2287" i="1" s="1"/>
  <c r="H2284" i="1"/>
  <c r="B2210" i="1"/>
  <c r="I2213" i="1"/>
  <c r="J2212" i="1"/>
  <c r="K2212" i="1" s="1"/>
  <c r="F2285" i="1"/>
  <c r="A2286" i="1"/>
  <c r="C2286" i="1"/>
  <c r="U2285" i="1"/>
  <c r="D2286" i="1"/>
  <c r="G2285" i="1"/>
  <c r="Q2211" i="1"/>
  <c r="R2211" i="1" s="1"/>
  <c r="P2284" i="1"/>
  <c r="O2285" i="1"/>
  <c r="L2286" i="1" l="1"/>
  <c r="M2286" i="1"/>
  <c r="N2286" i="1" s="1"/>
  <c r="T2286" i="1"/>
  <c r="H2285" i="1"/>
  <c r="P2285" i="1"/>
  <c r="O2286" i="1"/>
  <c r="Q2212" i="1"/>
  <c r="R2212" i="1" s="1"/>
  <c r="J2213" i="1"/>
  <c r="K2213" i="1" s="1"/>
  <c r="I2214" i="1"/>
  <c r="B2211" i="1"/>
  <c r="D2287" i="1"/>
  <c r="F2286" i="1"/>
  <c r="A2287" i="1"/>
  <c r="C2287" i="1"/>
  <c r="U2286" i="1"/>
  <c r="G2286" i="1"/>
  <c r="L2287" i="1" l="1"/>
  <c r="M2287" i="1"/>
  <c r="N2287" i="1" s="1"/>
  <c r="T2287" i="1"/>
  <c r="E2288" i="1"/>
  <c r="H2286" i="1"/>
  <c r="B2212" i="1"/>
  <c r="P2286" i="1"/>
  <c r="O2287" i="1"/>
  <c r="C2288" i="1"/>
  <c r="D2288" i="1"/>
  <c r="F2287" i="1"/>
  <c r="A2288" i="1"/>
  <c r="U2287" i="1"/>
  <c r="G2287" i="1"/>
  <c r="Q2213" i="1"/>
  <c r="R2213" i="1" s="1"/>
  <c r="I2215" i="1"/>
  <c r="J2214" i="1"/>
  <c r="K2214" i="1" s="1"/>
  <c r="L2288" i="1" l="1"/>
  <c r="M2288" i="1"/>
  <c r="N2288" i="1" s="1"/>
  <c r="T2288" i="1"/>
  <c r="E2289" i="1"/>
  <c r="H2287" i="1"/>
  <c r="B2213" i="1"/>
  <c r="P2287" i="1"/>
  <c r="O2288" i="1"/>
  <c r="Q2214" i="1"/>
  <c r="R2214" i="1" s="1"/>
  <c r="I2216" i="1"/>
  <c r="J2215" i="1"/>
  <c r="K2215" i="1" s="1"/>
  <c r="D2289" i="1"/>
  <c r="F2288" i="1"/>
  <c r="C2289" i="1"/>
  <c r="A2289" i="1"/>
  <c r="U2288" i="1"/>
  <c r="G2288" i="1"/>
  <c r="L2289" i="1" l="1"/>
  <c r="M2289" i="1"/>
  <c r="E2290" i="1"/>
  <c r="T2289" i="1"/>
  <c r="H2288" i="1"/>
  <c r="O2289" i="1"/>
  <c r="P2288" i="1"/>
  <c r="B2214" i="1"/>
  <c r="Q2215" i="1"/>
  <c r="R2215" i="1" s="1"/>
  <c r="C2290" i="1"/>
  <c r="D2290" i="1"/>
  <c r="F2289" i="1"/>
  <c r="A2290" i="1"/>
  <c r="U2289" i="1"/>
  <c r="G2289" i="1"/>
  <c r="N2289" i="1"/>
  <c r="J2216" i="1"/>
  <c r="K2216" i="1" s="1"/>
  <c r="I2217" i="1"/>
  <c r="L2290" i="1" l="1"/>
  <c r="M2290" i="1"/>
  <c r="T2290" i="1"/>
  <c r="E2291" i="1"/>
  <c r="H2289" i="1"/>
  <c r="B2215" i="1"/>
  <c r="C2291" i="1"/>
  <c r="A2291" i="1"/>
  <c r="D2291" i="1"/>
  <c r="U2290" i="1"/>
  <c r="G2290" i="1"/>
  <c r="N2290" i="1"/>
  <c r="F2290" i="1"/>
  <c r="I2218" i="1"/>
  <c r="J2217" i="1"/>
  <c r="K2217" i="1" s="1"/>
  <c r="O2290" i="1"/>
  <c r="P2289" i="1"/>
  <c r="Q2216" i="1"/>
  <c r="R2216" i="1" s="1"/>
  <c r="E2292" i="1" l="1"/>
  <c r="L2291" i="1"/>
  <c r="M2291" i="1"/>
  <c r="T2291" i="1"/>
  <c r="H2290" i="1"/>
  <c r="P2290" i="1"/>
  <c r="O2291" i="1"/>
  <c r="Q2217" i="1"/>
  <c r="R2217" i="1" s="1"/>
  <c r="B2216" i="1"/>
  <c r="J2218" i="1"/>
  <c r="K2218" i="1" s="1"/>
  <c r="I2219" i="1"/>
  <c r="U2291" i="1"/>
  <c r="G2291" i="1"/>
  <c r="N2291" i="1"/>
  <c r="D2292" i="1"/>
  <c r="F2291" i="1"/>
  <c r="C2292" i="1"/>
  <c r="A2292" i="1"/>
  <c r="T2292" i="1" l="1"/>
  <c r="L2292" i="1"/>
  <c r="U2292" i="1" s="1"/>
  <c r="M2292" i="1"/>
  <c r="E2293" i="1"/>
  <c r="H2291" i="1"/>
  <c r="I2220" i="1"/>
  <c r="J2219" i="1"/>
  <c r="K2219" i="1" s="1"/>
  <c r="Q2218" i="1"/>
  <c r="R2218" i="1" s="1"/>
  <c r="G2292" i="1"/>
  <c r="N2292" i="1"/>
  <c r="C2293" i="1"/>
  <c r="D2293" i="1"/>
  <c r="F2292" i="1"/>
  <c r="A2293" i="1"/>
  <c r="B2217" i="1"/>
  <c r="O2292" i="1"/>
  <c r="P2291" i="1"/>
  <c r="L2293" i="1" l="1"/>
  <c r="M2293" i="1"/>
  <c r="E2294" i="1"/>
  <c r="T2293" i="1"/>
  <c r="H2292" i="1"/>
  <c r="B2218" i="1"/>
  <c r="A2294" i="1"/>
  <c r="C2294" i="1"/>
  <c r="G2293" i="1"/>
  <c r="F2293" i="1"/>
  <c r="O2293" i="1"/>
  <c r="P2292" i="1"/>
  <c r="Q2219" i="1"/>
  <c r="R2219" i="1" s="1"/>
  <c r="I2221" i="1"/>
  <c r="J2220" i="1"/>
  <c r="K2220" i="1" s="1"/>
  <c r="D2294" i="1" l="1"/>
  <c r="L2294" i="1"/>
  <c r="T2294" i="1"/>
  <c r="M2294" i="1"/>
  <c r="N2294" i="1" s="1"/>
  <c r="E2295" i="1"/>
  <c r="E2296" i="1" s="1"/>
  <c r="H2293" i="1"/>
  <c r="P2293" i="1"/>
  <c r="O2294" i="1"/>
  <c r="Q2220" i="1"/>
  <c r="R2220" i="1" s="1"/>
  <c r="C2295" i="1"/>
  <c r="A2295" i="1"/>
  <c r="F2294" i="1"/>
  <c r="U2294" i="1"/>
  <c r="D2295" i="1"/>
  <c r="G2294" i="1"/>
  <c r="I2222" i="1"/>
  <c r="J2221" i="1"/>
  <c r="K2221" i="1" s="1"/>
  <c r="B2219" i="1"/>
  <c r="L2295" i="1" l="1"/>
  <c r="M2295" i="1"/>
  <c r="N2295" i="1" s="1"/>
  <c r="T2295" i="1"/>
  <c r="H2294" i="1"/>
  <c r="B2220" i="1"/>
  <c r="Q2221" i="1"/>
  <c r="R2221" i="1" s="1"/>
  <c r="I2223" i="1"/>
  <c r="J2222" i="1"/>
  <c r="K2222" i="1" s="1"/>
  <c r="P2294" i="1"/>
  <c r="O2295" i="1"/>
  <c r="D2296" i="1"/>
  <c r="F2295" i="1"/>
  <c r="C2296" i="1"/>
  <c r="A2296" i="1"/>
  <c r="U2295" i="1"/>
  <c r="G2295" i="1"/>
  <c r="L2296" i="1" l="1"/>
  <c r="M2296" i="1"/>
  <c r="T2296" i="1"/>
  <c r="E2297" i="1"/>
  <c r="H2295" i="1"/>
  <c r="Q2222" i="1"/>
  <c r="R2222" i="1" s="1"/>
  <c r="P2295" i="1"/>
  <c r="O2296" i="1"/>
  <c r="I2224" i="1"/>
  <c r="J2223" i="1"/>
  <c r="K2223" i="1" s="1"/>
  <c r="B2221" i="1"/>
  <c r="G2296" i="1"/>
  <c r="N2296" i="1"/>
  <c r="F2296" i="1"/>
  <c r="C2297" i="1"/>
  <c r="A2297" i="1"/>
  <c r="D2297" i="1"/>
  <c r="U2296" i="1"/>
  <c r="L2297" i="1" l="1"/>
  <c r="M2297" i="1"/>
  <c r="E2298" i="1"/>
  <c r="E2299" i="1" s="1"/>
  <c r="T2297" i="1"/>
  <c r="T2298" i="1" s="1"/>
  <c r="H2296" i="1"/>
  <c r="B2222" i="1"/>
  <c r="Q2223" i="1"/>
  <c r="R2223" i="1" s="1"/>
  <c r="J2224" i="1"/>
  <c r="K2224" i="1" s="1"/>
  <c r="Q2224" i="1" s="1"/>
  <c r="I2225" i="1"/>
  <c r="P2296" i="1"/>
  <c r="O2297" i="1"/>
  <c r="U2297" i="1"/>
  <c r="N2297" i="1"/>
  <c r="G2297" i="1"/>
  <c r="F2297" i="1"/>
  <c r="C2298" i="1"/>
  <c r="D2298" i="1"/>
  <c r="A2298" i="1"/>
  <c r="L2298" i="1" l="1"/>
  <c r="M2298" i="1"/>
  <c r="E2300" i="1"/>
  <c r="H2297" i="1"/>
  <c r="G2298" i="1"/>
  <c r="F2298" i="1"/>
  <c r="C2299" i="1"/>
  <c r="D2299" i="1"/>
  <c r="A2299" i="1"/>
  <c r="U2298" i="1"/>
  <c r="N2298" i="1"/>
  <c r="P2297" i="1"/>
  <c r="O2298" i="1"/>
  <c r="J2225" i="1"/>
  <c r="K2225" i="1" s="1"/>
  <c r="I2226" i="1"/>
  <c r="B2224" i="1"/>
  <c r="R2224" i="1"/>
  <c r="B2223" i="1"/>
  <c r="M2299" i="1" l="1"/>
  <c r="N2299" i="1" s="1"/>
  <c r="L2299" i="1"/>
  <c r="T2299" i="1"/>
  <c r="H2298" i="1"/>
  <c r="D2300" i="1"/>
  <c r="A2300" i="1"/>
  <c r="U2299" i="1"/>
  <c r="G2299" i="1"/>
  <c r="F2299" i="1"/>
  <c r="C2300" i="1"/>
  <c r="Q2225" i="1"/>
  <c r="R2225" i="1" s="1"/>
  <c r="P2298" i="1"/>
  <c r="O2299" i="1"/>
  <c r="I2227" i="1"/>
  <c r="J2226" i="1"/>
  <c r="K2226" i="1" s="1"/>
  <c r="L2300" i="1" l="1"/>
  <c r="M2300" i="1"/>
  <c r="T2300" i="1"/>
  <c r="T2301" i="1" s="1"/>
  <c r="E2301" i="1"/>
  <c r="E2302" i="1" s="1"/>
  <c r="H2299" i="1"/>
  <c r="J2227" i="1"/>
  <c r="K2227" i="1" s="1"/>
  <c r="I2228" i="1"/>
  <c r="B2225" i="1"/>
  <c r="A2301" i="1"/>
  <c r="U2300" i="1"/>
  <c r="G2300" i="1"/>
  <c r="C2301" i="1"/>
  <c r="N2300" i="1"/>
  <c r="F2300" i="1"/>
  <c r="D2301" i="1"/>
  <c r="P2299" i="1"/>
  <c r="O2300" i="1"/>
  <c r="Q2226" i="1"/>
  <c r="R2226" i="1" s="1"/>
  <c r="L2301" i="1" l="1"/>
  <c r="M2301" i="1"/>
  <c r="H2300" i="1"/>
  <c r="B2226" i="1"/>
  <c r="C2302" i="1"/>
  <c r="D2302" i="1"/>
  <c r="F2301" i="1"/>
  <c r="A2302" i="1"/>
  <c r="T2302" i="1" s="1"/>
  <c r="U2301" i="1"/>
  <c r="G2301" i="1"/>
  <c r="N2301" i="1"/>
  <c r="J2228" i="1"/>
  <c r="K2228" i="1" s="1"/>
  <c r="I2229" i="1"/>
  <c r="P2300" i="1"/>
  <c r="O2301" i="1"/>
  <c r="Q2227" i="1"/>
  <c r="R2227" i="1" s="1"/>
  <c r="L2302" i="1" l="1"/>
  <c r="M2302" i="1"/>
  <c r="E2303" i="1"/>
  <c r="E2304" i="1" s="1"/>
  <c r="H2301" i="1"/>
  <c r="B2227" i="1"/>
  <c r="J2229" i="1"/>
  <c r="K2229" i="1" s="1"/>
  <c r="I2230" i="1"/>
  <c r="Q2228" i="1"/>
  <c r="R2228" i="1" s="1"/>
  <c r="A2303" i="1"/>
  <c r="C2303" i="1"/>
  <c r="U2302" i="1"/>
  <c r="D2303" i="1"/>
  <c r="G2302" i="1"/>
  <c r="N2302" i="1"/>
  <c r="F2302" i="1"/>
  <c r="O2302" i="1"/>
  <c r="P2301" i="1"/>
  <c r="L2303" i="1" l="1"/>
  <c r="U2303" i="1" s="1"/>
  <c r="M2303" i="1"/>
  <c r="N2303" i="1" s="1"/>
  <c r="T2303" i="1"/>
  <c r="H2302" i="1"/>
  <c r="B2228" i="1"/>
  <c r="I2231" i="1"/>
  <c r="J2230" i="1"/>
  <c r="K2230" i="1" s="1"/>
  <c r="O2303" i="1"/>
  <c r="P2302" i="1"/>
  <c r="G2303" i="1"/>
  <c r="F2303" i="1"/>
  <c r="C2304" i="1"/>
  <c r="D2304" i="1"/>
  <c r="A2304" i="1"/>
  <c r="Q2229" i="1"/>
  <c r="R2229" i="1" s="1"/>
  <c r="L2304" i="1" l="1"/>
  <c r="M2304" i="1"/>
  <c r="T2304" i="1"/>
  <c r="T2305" i="1" s="1"/>
  <c r="E2305" i="1"/>
  <c r="E2306" i="1" s="1"/>
  <c r="H2303" i="1"/>
  <c r="B2229" i="1"/>
  <c r="O2304" i="1"/>
  <c r="P2303" i="1"/>
  <c r="A2305" i="1"/>
  <c r="C2305" i="1"/>
  <c r="U2304" i="1"/>
  <c r="D2305" i="1"/>
  <c r="G2304" i="1"/>
  <c r="N2304" i="1"/>
  <c r="F2304" i="1"/>
  <c r="Q2230" i="1"/>
  <c r="R2230" i="1" s="1"/>
  <c r="I2232" i="1"/>
  <c r="J2232" i="1" s="1"/>
  <c r="J2231" i="1"/>
  <c r="K2231" i="1" s="1"/>
  <c r="Q2231" i="1" s="1"/>
  <c r="L2305" i="1" l="1"/>
  <c r="U2305" i="1" s="1"/>
  <c r="M2305" i="1"/>
  <c r="N2305" i="1" s="1"/>
  <c r="H2304" i="1"/>
  <c r="B2230" i="1"/>
  <c r="K2232" i="1"/>
  <c r="I2233" i="1"/>
  <c r="G2305" i="1"/>
  <c r="D2306" i="1"/>
  <c r="F2305" i="1"/>
  <c r="A2306" i="1"/>
  <c r="C2306" i="1"/>
  <c r="O2305" i="1"/>
  <c r="P2304" i="1"/>
  <c r="B2231" i="1"/>
  <c r="R2231" i="1"/>
  <c r="L2306" i="1" l="1"/>
  <c r="M2306" i="1"/>
  <c r="T2306" i="1"/>
  <c r="E2307" i="1"/>
  <c r="H2305" i="1"/>
  <c r="O2306" i="1"/>
  <c r="P2305" i="1"/>
  <c r="N2306" i="1"/>
  <c r="U2306" i="1"/>
  <c r="F2306" i="1"/>
  <c r="G2306" i="1"/>
  <c r="C2307" i="1"/>
  <c r="D2307" i="1"/>
  <c r="A2307" i="1"/>
  <c r="I2234" i="1"/>
  <c r="J2233" i="1"/>
  <c r="K2233" i="1" s="1"/>
  <c r="Q2232" i="1"/>
  <c r="B2232" i="1" s="1"/>
  <c r="N2232" i="1"/>
  <c r="M2307" i="1" l="1"/>
  <c r="L2307" i="1"/>
  <c r="E2308" i="1"/>
  <c r="T2307" i="1"/>
  <c r="H2306" i="1"/>
  <c r="R2232" i="1"/>
  <c r="I2235" i="1"/>
  <c r="J2234" i="1"/>
  <c r="K2234" i="1" s="1"/>
  <c r="C2308" i="1"/>
  <c r="D2308" i="1"/>
  <c r="F2307" i="1"/>
  <c r="A2308" i="1"/>
  <c r="U2307" i="1"/>
  <c r="G2307" i="1"/>
  <c r="N2307" i="1"/>
  <c r="U2232" i="1"/>
  <c r="Q2233" i="1"/>
  <c r="R2233" i="1" s="1"/>
  <c r="P2306" i="1"/>
  <c r="O2307" i="1"/>
  <c r="L2308" i="1" l="1"/>
  <c r="M2308" i="1"/>
  <c r="T2308" i="1"/>
  <c r="T2309" i="1" s="1"/>
  <c r="E2309" i="1"/>
  <c r="E2310" i="1" s="1"/>
  <c r="H2307" i="1"/>
  <c r="O2308" i="1"/>
  <c r="P2307" i="1"/>
  <c r="Q2234" i="1"/>
  <c r="R2234" i="1" s="1"/>
  <c r="B2233" i="1"/>
  <c r="A2309" i="1"/>
  <c r="U2308" i="1"/>
  <c r="G2308" i="1"/>
  <c r="N2308" i="1"/>
  <c r="C2309" i="1"/>
  <c r="D2309" i="1"/>
  <c r="F2308" i="1"/>
  <c r="J2235" i="1"/>
  <c r="K2235" i="1" s="1"/>
  <c r="I2236" i="1"/>
  <c r="L2309" i="1" l="1"/>
  <c r="U2309" i="1" s="1"/>
  <c r="M2309" i="1"/>
  <c r="H2308" i="1"/>
  <c r="B2234" i="1"/>
  <c r="Q2235" i="1"/>
  <c r="R2235" i="1" s="1"/>
  <c r="O2309" i="1"/>
  <c r="P2308" i="1"/>
  <c r="I2237" i="1"/>
  <c r="J2236" i="1"/>
  <c r="K2236" i="1" s="1"/>
  <c r="N2309" i="1"/>
  <c r="G2309" i="1"/>
  <c r="C2310" i="1"/>
  <c r="F2309" i="1"/>
  <c r="D2310" i="1"/>
  <c r="A2310" i="1"/>
  <c r="T2310" i="1" s="1"/>
  <c r="L2310" i="1" l="1"/>
  <c r="M2310" i="1"/>
  <c r="N2310" i="1" s="1"/>
  <c r="E2311" i="1"/>
  <c r="H2309" i="1"/>
  <c r="B2235" i="1"/>
  <c r="P2309" i="1"/>
  <c r="O2310" i="1"/>
  <c r="Q2236" i="1"/>
  <c r="R2236" i="1" s="1"/>
  <c r="G2310" i="1"/>
  <c r="F2310" i="1"/>
  <c r="C2311" i="1"/>
  <c r="A2311" i="1"/>
  <c r="D2311" i="1"/>
  <c r="U2310" i="1"/>
  <c r="J2237" i="1"/>
  <c r="K2237" i="1" s="1"/>
  <c r="I2238" i="1"/>
  <c r="L2311" i="1" l="1"/>
  <c r="M2311" i="1"/>
  <c r="N2311" i="1" s="1"/>
  <c r="E2312" i="1"/>
  <c r="T2311" i="1"/>
  <c r="T2312" i="1" s="1"/>
  <c r="H2310" i="1"/>
  <c r="B2236" i="1"/>
  <c r="U2311" i="1"/>
  <c r="G2311" i="1"/>
  <c r="D2312" i="1"/>
  <c r="F2311" i="1"/>
  <c r="A2312" i="1"/>
  <c r="C2312" i="1"/>
  <c r="Q2237" i="1"/>
  <c r="R2237" i="1" s="1"/>
  <c r="O2311" i="1"/>
  <c r="P2310" i="1"/>
  <c r="I2239" i="1"/>
  <c r="J2238" i="1"/>
  <c r="K2238" i="1" s="1"/>
  <c r="E2313" i="1" l="1"/>
  <c r="L2312" i="1"/>
  <c r="M2312" i="1"/>
  <c r="N2312" i="1" s="1"/>
  <c r="H2311" i="1"/>
  <c r="B2237" i="1"/>
  <c r="O2312" i="1"/>
  <c r="P2311" i="1"/>
  <c r="Q2238" i="1"/>
  <c r="R2238" i="1" s="1"/>
  <c r="I2240" i="1"/>
  <c r="J2239" i="1"/>
  <c r="K2239" i="1" s="1"/>
  <c r="D2313" i="1"/>
  <c r="F2312" i="1"/>
  <c r="C2313" i="1"/>
  <c r="A2313" i="1"/>
  <c r="U2312" i="1"/>
  <c r="G2312" i="1"/>
  <c r="E2314" i="1" l="1"/>
  <c r="M2313" i="1"/>
  <c r="N2313" i="1" s="1"/>
  <c r="L2313" i="1"/>
  <c r="T2313" i="1"/>
  <c r="H2312" i="1"/>
  <c r="B2238" i="1"/>
  <c r="A2314" i="1"/>
  <c r="U2313" i="1"/>
  <c r="G2313" i="1"/>
  <c r="C2314" i="1"/>
  <c r="D2314" i="1"/>
  <c r="F2313" i="1"/>
  <c r="P2312" i="1"/>
  <c r="O2313" i="1"/>
  <c r="Q2239" i="1"/>
  <c r="R2239" i="1" s="1"/>
  <c r="J2240" i="1"/>
  <c r="K2240" i="1" s="1"/>
  <c r="I2241" i="1"/>
  <c r="L2314" i="1" l="1"/>
  <c r="M2314" i="1"/>
  <c r="T2314" i="1"/>
  <c r="E2315" i="1"/>
  <c r="H2313" i="1"/>
  <c r="B2239" i="1"/>
  <c r="O2314" i="1"/>
  <c r="P2313" i="1"/>
  <c r="U2314" i="1"/>
  <c r="G2314" i="1"/>
  <c r="N2314" i="1"/>
  <c r="D2315" i="1"/>
  <c r="F2314" i="1"/>
  <c r="A2315" i="1"/>
  <c r="C2315" i="1"/>
  <c r="I2242" i="1"/>
  <c r="J2241" i="1"/>
  <c r="K2241" i="1" s="1"/>
  <c r="Q2240" i="1"/>
  <c r="R2240" i="1" s="1"/>
  <c r="M2315" i="1" l="1"/>
  <c r="L2315" i="1"/>
  <c r="U2315" i="1" s="1"/>
  <c r="E2316" i="1"/>
  <c r="E2317" i="1" s="1"/>
  <c r="T2315" i="1"/>
  <c r="T2316" i="1" s="1"/>
  <c r="H2314" i="1"/>
  <c r="C2316" i="1"/>
  <c r="D2316" i="1"/>
  <c r="F2315" i="1"/>
  <c r="A2316" i="1"/>
  <c r="G2315" i="1"/>
  <c r="N2315" i="1"/>
  <c r="O2315" i="1"/>
  <c r="P2314" i="1"/>
  <c r="B2240" i="1"/>
  <c r="J2242" i="1"/>
  <c r="K2242" i="1" s="1"/>
  <c r="I2243" i="1"/>
  <c r="Q2241" i="1"/>
  <c r="R2241" i="1" s="1"/>
  <c r="L2316" i="1" l="1"/>
  <c r="U2316" i="1" s="1"/>
  <c r="M2316" i="1"/>
  <c r="H2315" i="1"/>
  <c r="J2243" i="1"/>
  <c r="K2243" i="1" s="1"/>
  <c r="I2244" i="1"/>
  <c r="C2317" i="1"/>
  <c r="D2317" i="1"/>
  <c r="F2316" i="1"/>
  <c r="A2317" i="1"/>
  <c r="G2316" i="1"/>
  <c r="N2316" i="1"/>
  <c r="Q2242" i="1"/>
  <c r="R2242" i="1" s="1"/>
  <c r="B2241" i="1"/>
  <c r="O2316" i="1"/>
  <c r="P2315" i="1"/>
  <c r="L2317" i="1" l="1"/>
  <c r="M2317" i="1"/>
  <c r="E2318" i="1"/>
  <c r="E2319" i="1" s="1"/>
  <c r="T2317" i="1"/>
  <c r="T2318" i="1" s="1"/>
  <c r="H2316" i="1"/>
  <c r="D2318" i="1"/>
  <c r="F2317" i="1"/>
  <c r="C2318" i="1"/>
  <c r="A2318" i="1"/>
  <c r="U2317" i="1"/>
  <c r="G2317" i="1"/>
  <c r="N2317" i="1"/>
  <c r="B2242" i="1"/>
  <c r="J2244" i="1"/>
  <c r="K2244" i="1" s="1"/>
  <c r="I2245" i="1"/>
  <c r="P2316" i="1"/>
  <c r="O2317" i="1"/>
  <c r="Q2243" i="1"/>
  <c r="R2243" i="1" s="1"/>
  <c r="L2318" i="1" l="1"/>
  <c r="U2318" i="1" s="1"/>
  <c r="M2318" i="1"/>
  <c r="N2318" i="1" s="1"/>
  <c r="B2243" i="1"/>
  <c r="H2317" i="1"/>
  <c r="J2245" i="1"/>
  <c r="K2245" i="1" s="1"/>
  <c r="Q2245" i="1" s="1"/>
  <c r="I2246" i="1"/>
  <c r="A2319" i="1"/>
  <c r="E2320" i="1" s="1"/>
  <c r="G2318" i="1"/>
  <c r="C2319" i="1"/>
  <c r="D2319" i="1"/>
  <c r="F2318" i="1"/>
  <c r="Q2244" i="1"/>
  <c r="R2244" i="1" s="1"/>
  <c r="P2317" i="1"/>
  <c r="O2318" i="1"/>
  <c r="M2319" i="1" l="1"/>
  <c r="L2319" i="1"/>
  <c r="T2319" i="1"/>
  <c r="T2320" i="1" s="1"/>
  <c r="B2244" i="1"/>
  <c r="H2318" i="1"/>
  <c r="C2320" i="1"/>
  <c r="D2320" i="1"/>
  <c r="F2319" i="1"/>
  <c r="A2320" i="1"/>
  <c r="U2319" i="1"/>
  <c r="G2319" i="1"/>
  <c r="N2319" i="1"/>
  <c r="O2319" i="1"/>
  <c r="P2318" i="1"/>
  <c r="I2247" i="1"/>
  <c r="J2246" i="1"/>
  <c r="K2246" i="1" s="1"/>
  <c r="Q2246" i="1" s="1"/>
  <c r="B2245" i="1"/>
  <c r="R2245" i="1"/>
  <c r="L2320" i="1" l="1"/>
  <c r="M2320" i="1"/>
  <c r="E2321" i="1"/>
  <c r="H2319" i="1"/>
  <c r="B2246" i="1"/>
  <c r="R2246" i="1"/>
  <c r="J2247" i="1"/>
  <c r="K2247" i="1" s="1"/>
  <c r="I2248" i="1"/>
  <c r="C2321" i="1"/>
  <c r="D2321" i="1"/>
  <c r="F2320" i="1"/>
  <c r="A2321" i="1"/>
  <c r="U2320" i="1"/>
  <c r="G2320" i="1"/>
  <c r="N2320" i="1"/>
  <c r="P2319" i="1"/>
  <c r="O2320" i="1"/>
  <c r="E2322" i="1" l="1"/>
  <c r="M2321" i="1"/>
  <c r="N2321" i="1" s="1"/>
  <c r="L2321" i="1"/>
  <c r="T2321" i="1"/>
  <c r="H2320" i="1"/>
  <c r="P2320" i="1"/>
  <c r="O2321" i="1"/>
  <c r="J2248" i="1"/>
  <c r="K2248" i="1" s="1"/>
  <c r="I2249" i="1"/>
  <c r="Q2247" i="1"/>
  <c r="R2247" i="1" s="1"/>
  <c r="D2322" i="1"/>
  <c r="F2321" i="1"/>
  <c r="C2322" i="1"/>
  <c r="A2322" i="1"/>
  <c r="U2321" i="1"/>
  <c r="G2321" i="1"/>
  <c r="T2322" i="1" l="1"/>
  <c r="L2322" i="1"/>
  <c r="U2322" i="1" s="1"/>
  <c r="M2322" i="1"/>
  <c r="N2322" i="1" s="1"/>
  <c r="E2323" i="1"/>
  <c r="B2247" i="1"/>
  <c r="H2321" i="1"/>
  <c r="A2323" i="1"/>
  <c r="C2323" i="1"/>
  <c r="G2322" i="1"/>
  <c r="D2323" i="1"/>
  <c r="F2322" i="1"/>
  <c r="I2250" i="1"/>
  <c r="J2249" i="1"/>
  <c r="K2249" i="1" s="1"/>
  <c r="Q2248" i="1"/>
  <c r="R2248" i="1" s="1"/>
  <c r="O2322" i="1"/>
  <c r="P2321" i="1"/>
  <c r="L2323" i="1" l="1"/>
  <c r="M2323" i="1"/>
  <c r="E2324" i="1"/>
  <c r="E2325" i="1" s="1"/>
  <c r="T2323" i="1"/>
  <c r="H2322" i="1"/>
  <c r="B2248" i="1"/>
  <c r="J2250" i="1"/>
  <c r="K2250" i="1" s="1"/>
  <c r="I2251" i="1"/>
  <c r="G2323" i="1"/>
  <c r="A2324" i="1"/>
  <c r="F2323" i="1"/>
  <c r="C2324" i="1"/>
  <c r="Q2249" i="1"/>
  <c r="R2249" i="1" s="1"/>
  <c r="P2322" i="1"/>
  <c r="O2323" i="1"/>
  <c r="D2324" i="1" l="1"/>
  <c r="L2324" i="1"/>
  <c r="T2324" i="1"/>
  <c r="M2324" i="1"/>
  <c r="N2324" i="1" s="1"/>
  <c r="H2323" i="1"/>
  <c r="B2249" i="1"/>
  <c r="O2324" i="1"/>
  <c r="P2323" i="1"/>
  <c r="G2324" i="1"/>
  <c r="F2324" i="1"/>
  <c r="C2325" i="1"/>
  <c r="D2325" i="1"/>
  <c r="A2325" i="1"/>
  <c r="U2324" i="1"/>
  <c r="I2252" i="1"/>
  <c r="J2251" i="1"/>
  <c r="K2251" i="1" s="1"/>
  <c r="Q2250" i="1"/>
  <c r="R2250" i="1" s="1"/>
  <c r="L2325" i="1" l="1"/>
  <c r="M2325" i="1"/>
  <c r="T2325" i="1"/>
  <c r="E2326" i="1"/>
  <c r="H2324" i="1"/>
  <c r="B2250" i="1"/>
  <c r="Q2251" i="1"/>
  <c r="R2251" i="1" s="1"/>
  <c r="P2324" i="1"/>
  <c r="O2325" i="1"/>
  <c r="I2253" i="1"/>
  <c r="J2252" i="1"/>
  <c r="K2252" i="1" s="1"/>
  <c r="A2326" i="1"/>
  <c r="U2325" i="1"/>
  <c r="G2325" i="1"/>
  <c r="N2325" i="1"/>
  <c r="D2326" i="1"/>
  <c r="F2325" i="1"/>
  <c r="C2326" i="1"/>
  <c r="E2327" i="1" l="1"/>
  <c r="L2326" i="1"/>
  <c r="M2326" i="1"/>
  <c r="T2326" i="1"/>
  <c r="H2325" i="1"/>
  <c r="Q2252" i="1"/>
  <c r="R2252" i="1" s="1"/>
  <c r="J2253" i="1"/>
  <c r="K2253" i="1" s="1"/>
  <c r="I2254" i="1"/>
  <c r="P2325" i="1"/>
  <c r="O2326" i="1"/>
  <c r="B2251" i="1"/>
  <c r="D2327" i="1"/>
  <c r="A2327" i="1"/>
  <c r="U2326" i="1"/>
  <c r="N2326" i="1"/>
  <c r="G2326" i="1"/>
  <c r="F2326" i="1"/>
  <c r="C2327" i="1"/>
  <c r="L2327" i="1" l="1"/>
  <c r="M2327" i="1"/>
  <c r="N2327" i="1" s="1"/>
  <c r="T2327" i="1"/>
  <c r="E2328" i="1"/>
  <c r="H2326" i="1"/>
  <c r="P2326" i="1"/>
  <c r="O2327" i="1"/>
  <c r="G2327" i="1"/>
  <c r="D2328" i="1"/>
  <c r="F2327" i="1"/>
  <c r="C2328" i="1"/>
  <c r="A2328" i="1"/>
  <c r="U2327" i="1"/>
  <c r="I2255" i="1"/>
  <c r="J2254" i="1"/>
  <c r="K2254" i="1" s="1"/>
  <c r="Q2253" i="1"/>
  <c r="R2253" i="1" s="1"/>
  <c r="B2252" i="1"/>
  <c r="L2328" i="1" l="1"/>
  <c r="M2328" i="1"/>
  <c r="E2329" i="1"/>
  <c r="E2330" i="1" s="1"/>
  <c r="T2328" i="1"/>
  <c r="T2329" i="1" s="1"/>
  <c r="H2327" i="1"/>
  <c r="B2253" i="1"/>
  <c r="Q2254" i="1"/>
  <c r="R2254" i="1" s="1"/>
  <c r="J2255" i="1"/>
  <c r="K2255" i="1" s="1"/>
  <c r="I2256" i="1"/>
  <c r="P2327" i="1"/>
  <c r="O2328" i="1"/>
  <c r="G2328" i="1"/>
  <c r="N2328" i="1"/>
  <c r="D2329" i="1"/>
  <c r="F2328" i="1"/>
  <c r="C2329" i="1"/>
  <c r="A2329" i="1"/>
  <c r="U2328" i="1"/>
  <c r="M2329" i="1" l="1"/>
  <c r="L2329" i="1"/>
  <c r="U2329" i="1" s="1"/>
  <c r="H2328" i="1"/>
  <c r="Q2255" i="1"/>
  <c r="R2255" i="1" s="1"/>
  <c r="B2254" i="1"/>
  <c r="A2330" i="1"/>
  <c r="D2330" i="1"/>
  <c r="G2329" i="1"/>
  <c r="N2329" i="1"/>
  <c r="F2329" i="1"/>
  <c r="C2330" i="1"/>
  <c r="O2329" i="1"/>
  <c r="P2328" i="1"/>
  <c r="J2256" i="1"/>
  <c r="K2256" i="1" s="1"/>
  <c r="I2257" i="1"/>
  <c r="L2330" i="1" l="1"/>
  <c r="M2330" i="1"/>
  <c r="E2331" i="1"/>
  <c r="E2332" i="1" s="1"/>
  <c r="T2330" i="1"/>
  <c r="T2331" i="1" s="1"/>
  <c r="H2329" i="1"/>
  <c r="P2329" i="1"/>
  <c r="O2330" i="1"/>
  <c r="D2331" i="1"/>
  <c r="A2331" i="1"/>
  <c r="U2330" i="1"/>
  <c r="N2330" i="1"/>
  <c r="G2330" i="1"/>
  <c r="F2330" i="1"/>
  <c r="C2331" i="1"/>
  <c r="J2257" i="1"/>
  <c r="K2257" i="1" s="1"/>
  <c r="I2258" i="1"/>
  <c r="Q2256" i="1"/>
  <c r="R2256" i="1" s="1"/>
  <c r="B2255" i="1"/>
  <c r="L2331" i="1" l="1"/>
  <c r="U2331" i="1" s="1"/>
  <c r="M2331" i="1"/>
  <c r="N2331" i="1" s="1"/>
  <c r="H2330" i="1"/>
  <c r="B2256" i="1"/>
  <c r="I2259" i="1"/>
  <c r="J2258" i="1"/>
  <c r="K2258" i="1" s="1"/>
  <c r="D2332" i="1"/>
  <c r="A2332" i="1"/>
  <c r="G2331" i="1"/>
  <c r="F2331" i="1"/>
  <c r="C2332" i="1"/>
  <c r="Q2257" i="1"/>
  <c r="R2257" i="1" s="1"/>
  <c r="P2330" i="1"/>
  <c r="O2331" i="1"/>
  <c r="L2332" i="1" l="1"/>
  <c r="M2332" i="1"/>
  <c r="E2333" i="1"/>
  <c r="T2332" i="1"/>
  <c r="T2333" i="1" s="1"/>
  <c r="H2331" i="1"/>
  <c r="B2257" i="1"/>
  <c r="G2332" i="1"/>
  <c r="N2332" i="1"/>
  <c r="D2333" i="1"/>
  <c r="F2332" i="1"/>
  <c r="C2333" i="1"/>
  <c r="A2333" i="1"/>
  <c r="U2332" i="1"/>
  <c r="Q2258" i="1"/>
  <c r="R2258" i="1" s="1"/>
  <c r="P2331" i="1"/>
  <c r="O2332" i="1"/>
  <c r="J2259" i="1"/>
  <c r="K2259" i="1" s="1"/>
  <c r="I2260" i="1"/>
  <c r="L2333" i="1" l="1"/>
  <c r="M2333" i="1"/>
  <c r="N2333" i="1" s="1"/>
  <c r="E2334" i="1"/>
  <c r="H2332" i="1"/>
  <c r="B2258" i="1"/>
  <c r="O2333" i="1"/>
  <c r="P2332" i="1"/>
  <c r="U2333" i="1"/>
  <c r="G2333" i="1"/>
  <c r="C2334" i="1"/>
  <c r="D2334" i="1"/>
  <c r="F2333" i="1"/>
  <c r="A2334" i="1"/>
  <c r="J2260" i="1"/>
  <c r="K2260" i="1" s="1"/>
  <c r="I2261" i="1"/>
  <c r="Q2259" i="1"/>
  <c r="R2259" i="1" s="1"/>
  <c r="L2334" i="1" l="1"/>
  <c r="M2334" i="1"/>
  <c r="E2335" i="1"/>
  <c r="T2334" i="1"/>
  <c r="T2335" i="1" s="1"/>
  <c r="H2333" i="1"/>
  <c r="I2262" i="1"/>
  <c r="J2262" i="1" s="1"/>
  <c r="J2261" i="1"/>
  <c r="K2261" i="1" s="1"/>
  <c r="Q2260" i="1"/>
  <c r="R2260" i="1" s="1"/>
  <c r="B2259" i="1"/>
  <c r="F2334" i="1"/>
  <c r="A2335" i="1"/>
  <c r="C2335" i="1"/>
  <c r="U2334" i="1"/>
  <c r="D2335" i="1"/>
  <c r="G2334" i="1"/>
  <c r="N2334" i="1"/>
  <c r="P2333" i="1"/>
  <c r="O2334" i="1"/>
  <c r="M2335" i="1" l="1"/>
  <c r="L2335" i="1"/>
  <c r="E2336" i="1"/>
  <c r="H2334" i="1"/>
  <c r="B2260" i="1"/>
  <c r="O2335" i="1"/>
  <c r="P2334" i="1"/>
  <c r="Q2261" i="1"/>
  <c r="R2261" i="1" s="1"/>
  <c r="G2335" i="1"/>
  <c r="F2335" i="1"/>
  <c r="C2336" i="1"/>
  <c r="D2336" i="1"/>
  <c r="A2336" i="1"/>
  <c r="U2335" i="1"/>
  <c r="N2335" i="1"/>
  <c r="I2263" i="1"/>
  <c r="K2262" i="1"/>
  <c r="L2336" i="1" l="1"/>
  <c r="M2336" i="1"/>
  <c r="N2336" i="1" s="1"/>
  <c r="E2337" i="1"/>
  <c r="T2336" i="1"/>
  <c r="H2335" i="1"/>
  <c r="B2261" i="1"/>
  <c r="A2337" i="1"/>
  <c r="U2336" i="1"/>
  <c r="G2336" i="1"/>
  <c r="F2336" i="1"/>
  <c r="C2337" i="1"/>
  <c r="D2337" i="1"/>
  <c r="P2335" i="1"/>
  <c r="O2336" i="1"/>
  <c r="Q2262" i="1"/>
  <c r="B2262" i="1" s="1"/>
  <c r="N2262" i="1"/>
  <c r="I2264" i="1"/>
  <c r="J2263" i="1"/>
  <c r="K2263" i="1" s="1"/>
  <c r="T2337" i="1" l="1"/>
  <c r="L2337" i="1"/>
  <c r="M2337" i="1"/>
  <c r="E2338" i="1"/>
  <c r="H2336" i="1"/>
  <c r="U2262" i="1"/>
  <c r="R2262" i="1"/>
  <c r="P2336" i="1"/>
  <c r="O2337" i="1"/>
  <c r="G2337" i="1"/>
  <c r="N2337" i="1"/>
  <c r="F2337" i="1"/>
  <c r="C2338" i="1"/>
  <c r="A2338" i="1"/>
  <c r="D2338" i="1"/>
  <c r="U2337" i="1"/>
  <c r="Q2263" i="1"/>
  <c r="R2263" i="1" s="1"/>
  <c r="I2265" i="1"/>
  <c r="J2264" i="1"/>
  <c r="K2264" i="1" s="1"/>
  <c r="E2339" i="1" l="1"/>
  <c r="M2338" i="1"/>
  <c r="L2338" i="1"/>
  <c r="T2338" i="1"/>
  <c r="H2337" i="1"/>
  <c r="B2263" i="1"/>
  <c r="P2337" i="1"/>
  <c r="O2338" i="1"/>
  <c r="Q2264" i="1"/>
  <c r="R2264" i="1" s="1"/>
  <c r="I2266" i="1"/>
  <c r="J2265" i="1"/>
  <c r="K2265" i="1" s="1"/>
  <c r="D2339" i="1"/>
  <c r="A2339" i="1"/>
  <c r="U2338" i="1"/>
  <c r="N2338" i="1"/>
  <c r="G2338" i="1"/>
  <c r="F2338" i="1"/>
  <c r="C2339" i="1"/>
  <c r="T2339" i="1" l="1"/>
  <c r="L2339" i="1"/>
  <c r="M2339" i="1"/>
  <c r="E2340" i="1"/>
  <c r="E2341" i="1" s="1"/>
  <c r="H2338" i="1"/>
  <c r="J2266" i="1"/>
  <c r="K2266" i="1" s="1"/>
  <c r="I2267" i="1"/>
  <c r="B2264" i="1"/>
  <c r="D2340" i="1"/>
  <c r="A2340" i="1"/>
  <c r="U2339" i="1"/>
  <c r="N2339" i="1"/>
  <c r="G2339" i="1"/>
  <c r="C2340" i="1"/>
  <c r="F2339" i="1"/>
  <c r="P2338" i="1"/>
  <c r="O2339" i="1"/>
  <c r="Q2265" i="1"/>
  <c r="R2265" i="1" s="1"/>
  <c r="L2340" i="1" l="1"/>
  <c r="M2340" i="1"/>
  <c r="T2340" i="1"/>
  <c r="H2339" i="1"/>
  <c r="B2265" i="1"/>
  <c r="P2339" i="1"/>
  <c r="O2340" i="1"/>
  <c r="A2341" i="1"/>
  <c r="U2340" i="1"/>
  <c r="G2340" i="1"/>
  <c r="N2340" i="1"/>
  <c r="D2341" i="1"/>
  <c r="F2340" i="1"/>
  <c r="C2341" i="1"/>
  <c r="I2268" i="1"/>
  <c r="J2267" i="1"/>
  <c r="K2267" i="1" s="1"/>
  <c r="Q2266" i="1"/>
  <c r="R2266" i="1" s="1"/>
  <c r="T2341" i="1" l="1"/>
  <c r="M2341" i="1"/>
  <c r="L2341" i="1"/>
  <c r="U2341" i="1" s="1"/>
  <c r="E2342" i="1"/>
  <c r="H2340" i="1"/>
  <c r="D2342" i="1"/>
  <c r="F2341" i="1"/>
  <c r="A2342" i="1"/>
  <c r="G2341" i="1"/>
  <c r="N2341" i="1"/>
  <c r="C2342" i="1"/>
  <c r="B2266" i="1"/>
  <c r="O2341" i="1"/>
  <c r="P2340" i="1"/>
  <c r="Q2267" i="1"/>
  <c r="R2267" i="1" s="1"/>
  <c r="J2268" i="1"/>
  <c r="K2268" i="1" s="1"/>
  <c r="I2269" i="1"/>
  <c r="L2342" i="1" l="1"/>
  <c r="M2342" i="1"/>
  <c r="E2343" i="1"/>
  <c r="T2342" i="1"/>
  <c r="H2341" i="1"/>
  <c r="O2342" i="1"/>
  <c r="P2341" i="1"/>
  <c r="A2343" i="1"/>
  <c r="C2343" i="1"/>
  <c r="U2342" i="1"/>
  <c r="D2343" i="1"/>
  <c r="G2342" i="1"/>
  <c r="N2342" i="1"/>
  <c r="F2342" i="1"/>
  <c r="J2269" i="1"/>
  <c r="K2269" i="1" s="1"/>
  <c r="I2270" i="1"/>
  <c r="Q2268" i="1"/>
  <c r="R2268" i="1" s="1"/>
  <c r="B2267" i="1"/>
  <c r="L2343" i="1" l="1"/>
  <c r="M2343" i="1"/>
  <c r="T2343" i="1"/>
  <c r="T2344" i="1" s="1"/>
  <c r="E2344" i="1"/>
  <c r="E2345" i="1" s="1"/>
  <c r="H2342" i="1"/>
  <c r="Q2269" i="1"/>
  <c r="R2269" i="1" s="1"/>
  <c r="D2344" i="1"/>
  <c r="F2343" i="1"/>
  <c r="A2344" i="1"/>
  <c r="U2343" i="1"/>
  <c r="G2343" i="1"/>
  <c r="N2343" i="1"/>
  <c r="C2344" i="1"/>
  <c r="J2270" i="1"/>
  <c r="K2270" i="1" s="1"/>
  <c r="I2271" i="1"/>
  <c r="B2268" i="1"/>
  <c r="O2343" i="1"/>
  <c r="P2342" i="1"/>
  <c r="L2344" i="1" l="1"/>
  <c r="M2344" i="1"/>
  <c r="H2343" i="1"/>
  <c r="J2271" i="1"/>
  <c r="K2271" i="1" s="1"/>
  <c r="I2272" i="1"/>
  <c r="Q2270" i="1"/>
  <c r="R2270" i="1" s="1"/>
  <c r="O2344" i="1"/>
  <c r="P2343" i="1"/>
  <c r="B2269" i="1"/>
  <c r="C2345" i="1"/>
  <c r="A2345" i="1"/>
  <c r="U2344" i="1"/>
  <c r="G2344" i="1"/>
  <c r="N2344" i="1"/>
  <c r="D2345" i="1"/>
  <c r="F2344" i="1"/>
  <c r="L2345" i="1" l="1"/>
  <c r="M2345" i="1"/>
  <c r="T2345" i="1"/>
  <c r="E2346" i="1"/>
  <c r="H2344" i="1"/>
  <c r="B2270" i="1"/>
  <c r="G2345" i="1"/>
  <c r="N2345" i="1"/>
  <c r="C2346" i="1"/>
  <c r="D2346" i="1"/>
  <c r="F2345" i="1"/>
  <c r="A2346" i="1"/>
  <c r="U2345" i="1"/>
  <c r="J2272" i="1"/>
  <c r="K2272" i="1" s="1"/>
  <c r="I2273" i="1"/>
  <c r="P2344" i="1"/>
  <c r="O2345" i="1"/>
  <c r="Q2271" i="1"/>
  <c r="R2271" i="1" s="1"/>
  <c r="T2346" i="1" l="1"/>
  <c r="L2346" i="1"/>
  <c r="M2346" i="1"/>
  <c r="E2347" i="1"/>
  <c r="H2345" i="1"/>
  <c r="B2271" i="1"/>
  <c r="P2345" i="1"/>
  <c r="O2346" i="1"/>
  <c r="Q2272" i="1"/>
  <c r="R2272" i="1" s="1"/>
  <c r="J2273" i="1"/>
  <c r="K2273" i="1" s="1"/>
  <c r="I2274" i="1"/>
  <c r="N2346" i="1"/>
  <c r="F2346" i="1"/>
  <c r="A2347" i="1"/>
  <c r="C2347" i="1"/>
  <c r="U2346" i="1"/>
  <c r="D2347" i="1"/>
  <c r="G2346" i="1"/>
  <c r="L2347" i="1" l="1"/>
  <c r="M2347" i="1"/>
  <c r="E2348" i="1"/>
  <c r="E2349" i="1" s="1"/>
  <c r="T2347" i="1"/>
  <c r="T2348" i="1" s="1"/>
  <c r="H2346" i="1"/>
  <c r="B2272" i="1"/>
  <c r="I2275" i="1"/>
  <c r="J2274" i="1"/>
  <c r="K2274" i="1" s="1"/>
  <c r="Q2273" i="1"/>
  <c r="R2273" i="1" s="1"/>
  <c r="A2348" i="1"/>
  <c r="U2347" i="1"/>
  <c r="N2347" i="1"/>
  <c r="G2347" i="1"/>
  <c r="F2347" i="1"/>
  <c r="C2348" i="1"/>
  <c r="D2348" i="1"/>
  <c r="O2347" i="1"/>
  <c r="P2346" i="1"/>
  <c r="L2348" i="1" l="1"/>
  <c r="M2348" i="1"/>
  <c r="H2347" i="1"/>
  <c r="B2273" i="1"/>
  <c r="G2348" i="1"/>
  <c r="N2348" i="1"/>
  <c r="F2348" i="1"/>
  <c r="A2349" i="1"/>
  <c r="C2349" i="1"/>
  <c r="U2348" i="1"/>
  <c r="D2349" i="1"/>
  <c r="Q2274" i="1"/>
  <c r="R2274" i="1" s="1"/>
  <c r="P2347" i="1"/>
  <c r="O2348" i="1"/>
  <c r="I2276" i="1"/>
  <c r="J2275" i="1"/>
  <c r="K2275" i="1" s="1"/>
  <c r="L2349" i="1" l="1"/>
  <c r="M2349" i="1"/>
  <c r="N2349" i="1" s="1"/>
  <c r="T2349" i="1"/>
  <c r="E2350" i="1"/>
  <c r="H2348" i="1"/>
  <c r="D2350" i="1"/>
  <c r="A2350" i="1"/>
  <c r="U2349" i="1"/>
  <c r="G2349" i="1"/>
  <c r="F2349" i="1"/>
  <c r="C2350" i="1"/>
  <c r="Q2275" i="1"/>
  <c r="R2275" i="1" s="1"/>
  <c r="B2274" i="1"/>
  <c r="I2277" i="1"/>
  <c r="J2276" i="1"/>
  <c r="K2276" i="1" s="1"/>
  <c r="O2349" i="1"/>
  <c r="P2348" i="1"/>
  <c r="L2350" i="1" l="1"/>
  <c r="M2350" i="1"/>
  <c r="E2351" i="1"/>
  <c r="T2350" i="1"/>
  <c r="H2349" i="1"/>
  <c r="B2275" i="1"/>
  <c r="Q2276" i="1"/>
  <c r="R2276" i="1" s="1"/>
  <c r="J2277" i="1"/>
  <c r="K2277" i="1" s="1"/>
  <c r="I2278" i="1"/>
  <c r="G2350" i="1"/>
  <c r="N2350" i="1"/>
  <c r="F2350" i="1"/>
  <c r="A2351" i="1"/>
  <c r="C2351" i="1"/>
  <c r="U2350" i="1"/>
  <c r="D2351" i="1"/>
  <c r="O2350" i="1"/>
  <c r="P2349" i="1"/>
  <c r="L2351" i="1" l="1"/>
  <c r="M2351" i="1"/>
  <c r="T2351" i="1"/>
  <c r="T2352" i="1" s="1"/>
  <c r="E2352" i="1"/>
  <c r="E2353" i="1" s="1"/>
  <c r="H2350" i="1"/>
  <c r="G2351" i="1"/>
  <c r="F2351" i="1"/>
  <c r="C2352" i="1"/>
  <c r="D2352" i="1"/>
  <c r="A2352" i="1"/>
  <c r="U2351" i="1"/>
  <c r="N2351" i="1"/>
  <c r="I2279" i="1"/>
  <c r="J2278" i="1"/>
  <c r="K2278" i="1" s="1"/>
  <c r="Q2277" i="1"/>
  <c r="R2277" i="1" s="1"/>
  <c r="P2350" i="1"/>
  <c r="O2351" i="1"/>
  <c r="B2276" i="1"/>
  <c r="L2352" i="1" l="1"/>
  <c r="M2352" i="1"/>
  <c r="H2351" i="1"/>
  <c r="G2352" i="1"/>
  <c r="N2352" i="1"/>
  <c r="D2353" i="1"/>
  <c r="F2352" i="1"/>
  <c r="C2353" i="1"/>
  <c r="A2353" i="1"/>
  <c r="U2352" i="1"/>
  <c r="B2277" i="1"/>
  <c r="Q2278" i="1"/>
  <c r="R2278" i="1" s="1"/>
  <c r="J2279" i="1"/>
  <c r="K2279" i="1" s="1"/>
  <c r="Q2279" i="1" s="1"/>
  <c r="I2280" i="1"/>
  <c r="O2352" i="1"/>
  <c r="P2351" i="1"/>
  <c r="L2353" i="1" l="1"/>
  <c r="M2353" i="1"/>
  <c r="E2354" i="1"/>
  <c r="T2353" i="1"/>
  <c r="H2352" i="1"/>
  <c r="B2279" i="1"/>
  <c r="R2279" i="1"/>
  <c r="N2353" i="1"/>
  <c r="G2353" i="1"/>
  <c r="F2353" i="1"/>
  <c r="C2354" i="1"/>
  <c r="D2354" i="1"/>
  <c r="A2354" i="1"/>
  <c r="U2353" i="1"/>
  <c r="I2281" i="1"/>
  <c r="J2280" i="1"/>
  <c r="K2280" i="1" s="1"/>
  <c r="B2278" i="1"/>
  <c r="O2353" i="1"/>
  <c r="P2352" i="1"/>
  <c r="L2354" i="1" l="1"/>
  <c r="M2354" i="1"/>
  <c r="E2355" i="1"/>
  <c r="T2354" i="1"/>
  <c r="H2353" i="1"/>
  <c r="Q2280" i="1"/>
  <c r="R2280" i="1" s="1"/>
  <c r="G2354" i="1"/>
  <c r="A2355" i="1"/>
  <c r="F2354" i="1"/>
  <c r="C2355" i="1"/>
  <c r="I2282" i="1"/>
  <c r="J2281" i="1"/>
  <c r="K2281" i="1" s="1"/>
  <c r="O2354" i="1"/>
  <c r="P2353" i="1"/>
  <c r="L2355" i="1" l="1"/>
  <c r="T2355" i="1"/>
  <c r="M2355" i="1"/>
  <c r="E2356" i="1"/>
  <c r="H2354" i="1"/>
  <c r="D2355" i="1"/>
  <c r="D2356" i="1" s="1"/>
  <c r="Q2281" i="1"/>
  <c r="R2281" i="1" s="1"/>
  <c r="J2282" i="1"/>
  <c r="K2282" i="1" s="1"/>
  <c r="I2283" i="1"/>
  <c r="B2280" i="1"/>
  <c r="P2354" i="1"/>
  <c r="O2355" i="1"/>
  <c r="A2356" i="1"/>
  <c r="U2355" i="1"/>
  <c r="G2355" i="1"/>
  <c r="N2355" i="1"/>
  <c r="C2356" i="1"/>
  <c r="F2355" i="1"/>
  <c r="E2357" i="1" l="1"/>
  <c r="L2356" i="1"/>
  <c r="M2356" i="1"/>
  <c r="T2356" i="1"/>
  <c r="T2357" i="1" s="1"/>
  <c r="H2355" i="1"/>
  <c r="G2356" i="1"/>
  <c r="N2356" i="1"/>
  <c r="F2356" i="1"/>
  <c r="C2357" i="1"/>
  <c r="A2357" i="1"/>
  <c r="D2357" i="1"/>
  <c r="U2356" i="1"/>
  <c r="I2284" i="1"/>
  <c r="J2283" i="1"/>
  <c r="K2283" i="1" s="1"/>
  <c r="Q2282" i="1"/>
  <c r="R2282" i="1" s="1"/>
  <c r="B2281" i="1"/>
  <c r="P2355" i="1"/>
  <c r="O2356" i="1"/>
  <c r="L2357" i="1" l="1"/>
  <c r="M2357" i="1"/>
  <c r="E2358" i="1"/>
  <c r="E2359" i="1" s="1"/>
  <c r="H2356" i="1"/>
  <c r="B2282" i="1"/>
  <c r="Q2283" i="1"/>
  <c r="R2283" i="1" s="1"/>
  <c r="J2284" i="1"/>
  <c r="K2284" i="1" s="1"/>
  <c r="I2285" i="1"/>
  <c r="A2358" i="1"/>
  <c r="U2357" i="1"/>
  <c r="G2357" i="1"/>
  <c r="N2357" i="1"/>
  <c r="C2358" i="1"/>
  <c r="D2358" i="1"/>
  <c r="F2357" i="1"/>
  <c r="P2356" i="1"/>
  <c r="O2357" i="1"/>
  <c r="L2358" i="1" l="1"/>
  <c r="M2358" i="1"/>
  <c r="T2358" i="1"/>
  <c r="H2357" i="1"/>
  <c r="B2283" i="1"/>
  <c r="I2286" i="1"/>
  <c r="J2285" i="1"/>
  <c r="K2285" i="1" s="1"/>
  <c r="Q2284" i="1"/>
  <c r="R2284" i="1" s="1"/>
  <c r="O2358" i="1"/>
  <c r="P2357" i="1"/>
  <c r="A2359" i="1"/>
  <c r="U2358" i="1"/>
  <c r="G2358" i="1"/>
  <c r="N2358" i="1"/>
  <c r="C2359" i="1"/>
  <c r="D2359" i="1"/>
  <c r="F2358" i="1"/>
  <c r="T2359" i="1" l="1"/>
  <c r="L2359" i="1"/>
  <c r="M2359" i="1"/>
  <c r="N2359" i="1" s="1"/>
  <c r="E2360" i="1"/>
  <c r="H2358" i="1"/>
  <c r="B2284" i="1"/>
  <c r="O2359" i="1"/>
  <c r="P2358" i="1"/>
  <c r="G2359" i="1"/>
  <c r="F2359" i="1"/>
  <c r="C2360" i="1"/>
  <c r="A2360" i="1"/>
  <c r="D2360" i="1"/>
  <c r="U2359" i="1"/>
  <c r="Q2285" i="1"/>
  <c r="R2285" i="1" s="1"/>
  <c r="J2286" i="1"/>
  <c r="K2286" i="1" s="1"/>
  <c r="I2287" i="1"/>
  <c r="E2361" i="1" l="1"/>
  <c r="L2360" i="1"/>
  <c r="M2360" i="1"/>
  <c r="T2360" i="1"/>
  <c r="H2359" i="1"/>
  <c r="A2361" i="1"/>
  <c r="U2360" i="1"/>
  <c r="N2360" i="1"/>
  <c r="G2360" i="1"/>
  <c r="F2360" i="1"/>
  <c r="C2361" i="1"/>
  <c r="D2361" i="1"/>
  <c r="I2288" i="1"/>
  <c r="J2287" i="1"/>
  <c r="K2287" i="1" s="1"/>
  <c r="Q2286" i="1"/>
  <c r="R2286" i="1" s="1"/>
  <c r="B2285" i="1"/>
  <c r="P2359" i="1"/>
  <c r="O2360" i="1"/>
  <c r="L2361" i="1" l="1"/>
  <c r="M2361" i="1"/>
  <c r="T2361" i="1"/>
  <c r="E2362" i="1"/>
  <c r="H2360" i="1"/>
  <c r="B2286" i="1"/>
  <c r="Q2287" i="1"/>
  <c r="R2287" i="1" s="1"/>
  <c r="I2289" i="1"/>
  <c r="J2288" i="1"/>
  <c r="K2288" i="1" s="1"/>
  <c r="O2361" i="1"/>
  <c r="P2360" i="1"/>
  <c r="F2361" i="1"/>
  <c r="A2362" i="1"/>
  <c r="C2362" i="1"/>
  <c r="U2361" i="1"/>
  <c r="D2362" i="1"/>
  <c r="G2361" i="1"/>
  <c r="N2361" i="1"/>
  <c r="L2362" i="1" l="1"/>
  <c r="M2362" i="1"/>
  <c r="E2363" i="1"/>
  <c r="T2362" i="1"/>
  <c r="T2363" i="1" s="1"/>
  <c r="H2361" i="1"/>
  <c r="O2362" i="1"/>
  <c r="P2361" i="1"/>
  <c r="J2289" i="1"/>
  <c r="K2289" i="1" s="1"/>
  <c r="I2290" i="1"/>
  <c r="B2287" i="1"/>
  <c r="Q2288" i="1"/>
  <c r="R2288" i="1" s="1"/>
  <c r="A2363" i="1"/>
  <c r="U2362" i="1"/>
  <c r="N2362" i="1"/>
  <c r="G2362" i="1"/>
  <c r="F2362" i="1"/>
  <c r="C2363" i="1"/>
  <c r="D2363" i="1"/>
  <c r="L2363" i="1" l="1"/>
  <c r="M2363" i="1"/>
  <c r="E2364" i="1"/>
  <c r="E2365" i="1" s="1"/>
  <c r="H2362" i="1"/>
  <c r="J2290" i="1"/>
  <c r="K2290" i="1" s="1"/>
  <c r="I2291" i="1"/>
  <c r="Q2289" i="1"/>
  <c r="R2289" i="1" s="1"/>
  <c r="F2363" i="1"/>
  <c r="C2364" i="1"/>
  <c r="A2364" i="1"/>
  <c r="D2364" i="1"/>
  <c r="U2363" i="1"/>
  <c r="G2363" i="1"/>
  <c r="N2363" i="1"/>
  <c r="B2288" i="1"/>
  <c r="P2362" i="1"/>
  <c r="O2363" i="1"/>
  <c r="L2364" i="1" l="1"/>
  <c r="M2364" i="1"/>
  <c r="T2364" i="1"/>
  <c r="H2363" i="1"/>
  <c r="B2289" i="1"/>
  <c r="J2291" i="1"/>
  <c r="K2291" i="1" s="1"/>
  <c r="I2292" i="1"/>
  <c r="Q2290" i="1"/>
  <c r="R2290" i="1" s="1"/>
  <c r="U2364" i="1"/>
  <c r="G2364" i="1"/>
  <c r="N2364" i="1"/>
  <c r="D2365" i="1"/>
  <c r="F2364" i="1"/>
  <c r="C2365" i="1"/>
  <c r="A2365" i="1"/>
  <c r="P2363" i="1"/>
  <c r="O2364" i="1"/>
  <c r="T2365" i="1" l="1"/>
  <c r="L2365" i="1"/>
  <c r="M2365" i="1"/>
  <c r="N2365" i="1" s="1"/>
  <c r="E2366" i="1"/>
  <c r="H2364" i="1"/>
  <c r="B2290" i="1"/>
  <c r="I2293" i="1"/>
  <c r="J2293" i="1" s="1"/>
  <c r="J2292" i="1"/>
  <c r="K2292" i="1" s="1"/>
  <c r="Q2291" i="1"/>
  <c r="R2291" i="1" s="1"/>
  <c r="P2364" i="1"/>
  <c r="O2365" i="1"/>
  <c r="A2366" i="1"/>
  <c r="U2365" i="1"/>
  <c r="D2366" i="1"/>
  <c r="F2365" i="1"/>
  <c r="G2365" i="1"/>
  <c r="C2366" i="1"/>
  <c r="L2366" i="1" l="1"/>
  <c r="M2366" i="1"/>
  <c r="E2367" i="1"/>
  <c r="T2366" i="1"/>
  <c r="H2365" i="1"/>
  <c r="B2291" i="1"/>
  <c r="Q2292" i="1"/>
  <c r="R2292" i="1" s="1"/>
  <c r="N2366" i="1"/>
  <c r="C2367" i="1"/>
  <c r="D2367" i="1"/>
  <c r="F2366" i="1"/>
  <c r="A2367" i="1"/>
  <c r="U2366" i="1"/>
  <c r="G2366" i="1"/>
  <c r="I2294" i="1"/>
  <c r="K2293" i="1"/>
  <c r="O2366" i="1"/>
  <c r="P2365" i="1"/>
  <c r="L2367" i="1" l="1"/>
  <c r="M2367" i="1"/>
  <c r="E2368" i="1"/>
  <c r="E2369" i="1" s="1"/>
  <c r="T2367" i="1"/>
  <c r="T2368" i="1" s="1"/>
  <c r="H2366" i="1"/>
  <c r="G2367" i="1"/>
  <c r="N2367" i="1"/>
  <c r="F2367" i="1"/>
  <c r="C2368" i="1"/>
  <c r="A2368" i="1"/>
  <c r="D2368" i="1"/>
  <c r="U2367" i="1"/>
  <c r="N2293" i="1"/>
  <c r="U2293" i="1" s="1"/>
  <c r="Q2293" i="1"/>
  <c r="B2293" i="1" s="1"/>
  <c r="I2295" i="1"/>
  <c r="J2294" i="1"/>
  <c r="K2294" i="1" s="1"/>
  <c r="P2366" i="1"/>
  <c r="O2367" i="1"/>
  <c r="B2292" i="1"/>
  <c r="L2368" i="1" l="1"/>
  <c r="M2368" i="1"/>
  <c r="N2368" i="1" s="1"/>
  <c r="H2367" i="1"/>
  <c r="Q2294" i="1"/>
  <c r="R2294" i="1" s="1"/>
  <c r="J2295" i="1"/>
  <c r="K2295" i="1" s="1"/>
  <c r="I2296" i="1"/>
  <c r="G2368" i="1"/>
  <c r="F2368" i="1"/>
  <c r="A2369" i="1"/>
  <c r="C2369" i="1"/>
  <c r="U2368" i="1"/>
  <c r="D2369" i="1"/>
  <c r="O2368" i="1"/>
  <c r="P2367" i="1"/>
  <c r="R2293" i="1"/>
  <c r="L2369" i="1" l="1"/>
  <c r="M2369" i="1"/>
  <c r="E2370" i="1"/>
  <c r="T2369" i="1"/>
  <c r="H2368" i="1"/>
  <c r="J2296" i="1"/>
  <c r="K2296" i="1" s="1"/>
  <c r="I2297" i="1"/>
  <c r="Q2295" i="1"/>
  <c r="R2295" i="1" s="1"/>
  <c r="B2294" i="1"/>
  <c r="O2369" i="1"/>
  <c r="P2368" i="1"/>
  <c r="A2370" i="1"/>
  <c r="U2369" i="1"/>
  <c r="N2369" i="1"/>
  <c r="G2369" i="1"/>
  <c r="F2369" i="1"/>
  <c r="C2370" i="1"/>
  <c r="D2370" i="1"/>
  <c r="L2370" i="1" l="1"/>
  <c r="M2370" i="1"/>
  <c r="N2370" i="1" s="1"/>
  <c r="T2370" i="1"/>
  <c r="E2371" i="1"/>
  <c r="H2369" i="1"/>
  <c r="A2371" i="1"/>
  <c r="U2370" i="1"/>
  <c r="G2370" i="1"/>
  <c r="C2371" i="1"/>
  <c r="D2371" i="1"/>
  <c r="F2370" i="1"/>
  <c r="I2298" i="1"/>
  <c r="J2297" i="1"/>
  <c r="K2297" i="1" s="1"/>
  <c r="B2295" i="1"/>
  <c r="Q2296" i="1"/>
  <c r="R2296" i="1" s="1"/>
  <c r="O2370" i="1"/>
  <c r="P2369" i="1"/>
  <c r="L2371" i="1" l="1"/>
  <c r="M2371" i="1"/>
  <c r="E2372" i="1"/>
  <c r="E2373" i="1" s="1"/>
  <c r="T2371" i="1"/>
  <c r="T2372" i="1" s="1"/>
  <c r="H2370" i="1"/>
  <c r="B2296" i="1"/>
  <c r="Q2297" i="1"/>
  <c r="R2297" i="1" s="1"/>
  <c r="I2299" i="1"/>
  <c r="J2298" i="1"/>
  <c r="K2298" i="1" s="1"/>
  <c r="A2372" i="1"/>
  <c r="U2371" i="1"/>
  <c r="G2371" i="1"/>
  <c r="N2371" i="1"/>
  <c r="C2372" i="1"/>
  <c r="D2372" i="1"/>
  <c r="F2371" i="1"/>
  <c r="O2371" i="1"/>
  <c r="P2370" i="1"/>
  <c r="L2372" i="1" l="1"/>
  <c r="M2372" i="1"/>
  <c r="N2372" i="1" s="1"/>
  <c r="H2371" i="1"/>
  <c r="B2297" i="1"/>
  <c r="P2371" i="1"/>
  <c r="O2372" i="1"/>
  <c r="G2372" i="1"/>
  <c r="F2372" i="1"/>
  <c r="A2373" i="1"/>
  <c r="C2373" i="1"/>
  <c r="U2372" i="1"/>
  <c r="D2373" i="1"/>
  <c r="I2300" i="1"/>
  <c r="J2299" i="1"/>
  <c r="K2299" i="1" s="1"/>
  <c r="Q2298" i="1"/>
  <c r="R2298" i="1" s="1"/>
  <c r="M2373" i="1" l="1"/>
  <c r="L2373" i="1"/>
  <c r="E2374" i="1"/>
  <c r="E2375" i="1" s="1"/>
  <c r="T2373" i="1"/>
  <c r="T2374" i="1" s="1"/>
  <c r="H2372" i="1"/>
  <c r="Q2299" i="1"/>
  <c r="R2299" i="1" s="1"/>
  <c r="O2373" i="1"/>
  <c r="P2372" i="1"/>
  <c r="I2301" i="1"/>
  <c r="J2300" i="1"/>
  <c r="K2300" i="1" s="1"/>
  <c r="B2298" i="1"/>
  <c r="G2373" i="1"/>
  <c r="N2373" i="1"/>
  <c r="C2374" i="1"/>
  <c r="D2374" i="1"/>
  <c r="F2373" i="1"/>
  <c r="A2374" i="1"/>
  <c r="U2373" i="1"/>
  <c r="L2374" i="1" l="1"/>
  <c r="M2374" i="1"/>
  <c r="N2374" i="1" s="1"/>
  <c r="H2373" i="1"/>
  <c r="Q2300" i="1"/>
  <c r="R2300" i="1" s="1"/>
  <c r="O2374" i="1"/>
  <c r="P2373" i="1"/>
  <c r="I2302" i="1"/>
  <c r="J2301" i="1"/>
  <c r="K2301" i="1" s="1"/>
  <c r="D2375" i="1"/>
  <c r="F2374" i="1"/>
  <c r="C2375" i="1"/>
  <c r="A2375" i="1"/>
  <c r="U2374" i="1"/>
  <c r="G2374" i="1"/>
  <c r="B2299" i="1"/>
  <c r="L2375" i="1" l="1"/>
  <c r="M2375" i="1"/>
  <c r="E2376" i="1"/>
  <c r="T2375" i="1"/>
  <c r="H2374" i="1"/>
  <c r="B2300" i="1"/>
  <c r="A2376" i="1"/>
  <c r="U2375" i="1"/>
  <c r="G2375" i="1"/>
  <c r="N2375" i="1"/>
  <c r="C2376" i="1"/>
  <c r="D2376" i="1"/>
  <c r="F2375" i="1"/>
  <c r="Q2301" i="1"/>
  <c r="R2301" i="1" s="1"/>
  <c r="I2303" i="1"/>
  <c r="J2302" i="1"/>
  <c r="K2302" i="1" s="1"/>
  <c r="P2374" i="1"/>
  <c r="O2375" i="1"/>
  <c r="L2376" i="1" l="1"/>
  <c r="M2376" i="1"/>
  <c r="T2376" i="1"/>
  <c r="E2377" i="1"/>
  <c r="H2375" i="1"/>
  <c r="Q2302" i="1"/>
  <c r="R2302" i="1" s="1"/>
  <c r="J2303" i="1"/>
  <c r="K2303" i="1" s="1"/>
  <c r="I2304" i="1"/>
  <c r="B2301" i="1"/>
  <c r="O2376" i="1"/>
  <c r="P2375" i="1"/>
  <c r="G2376" i="1"/>
  <c r="C2377" i="1"/>
  <c r="F2376" i="1"/>
  <c r="D2377" i="1"/>
  <c r="A2377" i="1"/>
  <c r="U2376" i="1"/>
  <c r="N2376" i="1"/>
  <c r="E2378" i="1" l="1"/>
  <c r="M2377" i="1"/>
  <c r="L2377" i="1"/>
  <c r="T2377" i="1"/>
  <c r="T2378" i="1" s="1"/>
  <c r="H2376" i="1"/>
  <c r="B2302" i="1"/>
  <c r="G2377" i="1"/>
  <c r="N2377" i="1"/>
  <c r="F2377" i="1"/>
  <c r="C2378" i="1"/>
  <c r="A2378" i="1"/>
  <c r="D2378" i="1"/>
  <c r="U2377" i="1"/>
  <c r="O2377" i="1"/>
  <c r="P2376" i="1"/>
  <c r="I2305" i="1"/>
  <c r="J2304" i="1"/>
  <c r="K2304" i="1" s="1"/>
  <c r="Q2303" i="1"/>
  <c r="R2303" i="1" s="1"/>
  <c r="L2378" i="1" l="1"/>
  <c r="M2378" i="1"/>
  <c r="E2379" i="1"/>
  <c r="H2377" i="1"/>
  <c r="Q2304" i="1"/>
  <c r="R2304" i="1" s="1"/>
  <c r="J2305" i="1"/>
  <c r="K2305" i="1" s="1"/>
  <c r="I2306" i="1"/>
  <c r="F2378" i="1"/>
  <c r="C2379" i="1"/>
  <c r="A2379" i="1"/>
  <c r="D2379" i="1"/>
  <c r="U2378" i="1"/>
  <c r="G2378" i="1"/>
  <c r="N2378" i="1"/>
  <c r="B2303" i="1"/>
  <c r="P2377" i="1"/>
  <c r="O2378" i="1"/>
  <c r="L2379" i="1" l="1"/>
  <c r="M2379" i="1"/>
  <c r="E2380" i="1"/>
  <c r="E2381" i="1" s="1"/>
  <c r="T2379" i="1"/>
  <c r="T2380" i="1" s="1"/>
  <c r="H2378" i="1"/>
  <c r="G2379" i="1"/>
  <c r="N2379" i="1"/>
  <c r="C2380" i="1"/>
  <c r="F2379" i="1"/>
  <c r="A2380" i="1"/>
  <c r="U2379" i="1"/>
  <c r="D2380" i="1"/>
  <c r="I2307" i="1"/>
  <c r="J2306" i="1"/>
  <c r="K2306" i="1" s="1"/>
  <c r="Q2305" i="1"/>
  <c r="R2305" i="1" s="1"/>
  <c r="B2304" i="1"/>
  <c r="O2379" i="1"/>
  <c r="P2378" i="1"/>
  <c r="L2380" i="1" l="1"/>
  <c r="M2380" i="1"/>
  <c r="H2379" i="1"/>
  <c r="B2305" i="1"/>
  <c r="G2380" i="1"/>
  <c r="N2380" i="1"/>
  <c r="C2381" i="1"/>
  <c r="D2381" i="1"/>
  <c r="F2380" i="1"/>
  <c r="A2381" i="1"/>
  <c r="U2380" i="1"/>
  <c r="J2307" i="1"/>
  <c r="K2307" i="1" s="1"/>
  <c r="I2308" i="1"/>
  <c r="Q2306" i="1"/>
  <c r="R2306" i="1" s="1"/>
  <c r="O2380" i="1"/>
  <c r="P2379" i="1"/>
  <c r="L2381" i="1" l="1"/>
  <c r="M2381" i="1"/>
  <c r="E2382" i="1"/>
  <c r="T2381" i="1"/>
  <c r="H2380" i="1"/>
  <c r="B2306" i="1"/>
  <c r="Q2307" i="1"/>
  <c r="R2307" i="1" s="1"/>
  <c r="J2308" i="1"/>
  <c r="K2308" i="1" s="1"/>
  <c r="I2309" i="1"/>
  <c r="U2381" i="1"/>
  <c r="D2382" i="1"/>
  <c r="G2381" i="1"/>
  <c r="N2381" i="1"/>
  <c r="F2381" i="1"/>
  <c r="A2382" i="1"/>
  <c r="C2382" i="1"/>
  <c r="P2380" i="1"/>
  <c r="O2381" i="1"/>
  <c r="L2382" i="1" l="1"/>
  <c r="M2382" i="1"/>
  <c r="T2382" i="1"/>
  <c r="T2383" i="1" s="1"/>
  <c r="E2383" i="1"/>
  <c r="E2384" i="1" s="1"/>
  <c r="H2381" i="1"/>
  <c r="B2307" i="1"/>
  <c r="F2382" i="1"/>
  <c r="C2383" i="1"/>
  <c r="D2383" i="1"/>
  <c r="A2383" i="1"/>
  <c r="U2382" i="1"/>
  <c r="N2382" i="1"/>
  <c r="G2382" i="1"/>
  <c r="J2309" i="1"/>
  <c r="K2309" i="1" s="1"/>
  <c r="I2310" i="1"/>
  <c r="Q2308" i="1"/>
  <c r="R2308" i="1" s="1"/>
  <c r="O2382" i="1"/>
  <c r="P2381" i="1"/>
  <c r="M2383" i="1" l="1"/>
  <c r="L2383" i="1"/>
  <c r="U2383" i="1" s="1"/>
  <c r="H2382" i="1"/>
  <c r="G2383" i="1"/>
  <c r="N2383" i="1"/>
  <c r="C2384" i="1"/>
  <c r="D2384" i="1"/>
  <c r="F2383" i="1"/>
  <c r="A2384" i="1"/>
  <c r="I2311" i="1"/>
  <c r="J2310" i="1"/>
  <c r="K2310" i="1" s="1"/>
  <c r="Q2309" i="1"/>
  <c r="R2309" i="1" s="1"/>
  <c r="B2308" i="1"/>
  <c r="P2382" i="1"/>
  <c r="O2383" i="1"/>
  <c r="L2384" i="1" l="1"/>
  <c r="M2384" i="1"/>
  <c r="N2384" i="1" s="1"/>
  <c r="T2384" i="1"/>
  <c r="E2385" i="1"/>
  <c r="H2383" i="1"/>
  <c r="A2385" i="1"/>
  <c r="C2385" i="1"/>
  <c r="U2384" i="1"/>
  <c r="G2384" i="1"/>
  <c r="D2385" i="1"/>
  <c r="F2384" i="1"/>
  <c r="Q2310" i="1"/>
  <c r="R2310" i="1" s="1"/>
  <c r="P2383" i="1"/>
  <c r="O2384" i="1"/>
  <c r="J2311" i="1"/>
  <c r="K2311" i="1" s="1"/>
  <c r="I2312" i="1"/>
  <c r="B2309" i="1"/>
  <c r="L2385" i="1" l="1"/>
  <c r="M2385" i="1"/>
  <c r="E2386" i="1"/>
  <c r="T2385" i="1"/>
  <c r="H2384" i="1"/>
  <c r="O2385" i="1"/>
  <c r="P2384" i="1"/>
  <c r="B2310" i="1"/>
  <c r="Q2311" i="1"/>
  <c r="R2311" i="1" s="1"/>
  <c r="I2313" i="1"/>
  <c r="J2312" i="1"/>
  <c r="K2312" i="1" s="1"/>
  <c r="G2385" i="1"/>
  <c r="F2385" i="1"/>
  <c r="A2386" i="1"/>
  <c r="C2386" i="1"/>
  <c r="D2386" i="1" l="1"/>
  <c r="T2386" i="1"/>
  <c r="L2386" i="1"/>
  <c r="M2386" i="1"/>
  <c r="E2387" i="1"/>
  <c r="E2388" i="1" s="1"/>
  <c r="H2385" i="1"/>
  <c r="G2386" i="1"/>
  <c r="N2386" i="1"/>
  <c r="C2387" i="1"/>
  <c r="F2386" i="1"/>
  <c r="A2387" i="1"/>
  <c r="U2386" i="1"/>
  <c r="D2387" i="1"/>
  <c r="Q2312" i="1"/>
  <c r="R2312" i="1" s="1"/>
  <c r="O2386" i="1"/>
  <c r="P2385" i="1"/>
  <c r="B2311" i="1"/>
  <c r="I2314" i="1"/>
  <c r="J2313" i="1"/>
  <c r="K2313" i="1" s="1"/>
  <c r="L2387" i="1" l="1"/>
  <c r="U2387" i="1" s="1"/>
  <c r="M2387" i="1"/>
  <c r="N2387" i="1" s="1"/>
  <c r="T2387" i="1"/>
  <c r="H2386" i="1"/>
  <c r="C2388" i="1"/>
  <c r="D2388" i="1"/>
  <c r="A2388" i="1"/>
  <c r="G2387" i="1"/>
  <c r="F2387" i="1"/>
  <c r="B2312" i="1"/>
  <c r="Q2313" i="1"/>
  <c r="R2313" i="1" s="1"/>
  <c r="I2315" i="1"/>
  <c r="J2314" i="1"/>
  <c r="K2314" i="1" s="1"/>
  <c r="O2387" i="1"/>
  <c r="P2386" i="1"/>
  <c r="L2388" i="1" l="1"/>
  <c r="M2388" i="1"/>
  <c r="T2388" i="1"/>
  <c r="E2389" i="1"/>
  <c r="H2387" i="1"/>
  <c r="B2313" i="1"/>
  <c r="G2388" i="1"/>
  <c r="N2388" i="1"/>
  <c r="C2389" i="1"/>
  <c r="D2389" i="1"/>
  <c r="F2388" i="1"/>
  <c r="A2389" i="1"/>
  <c r="U2388" i="1"/>
  <c r="O2388" i="1"/>
  <c r="P2387" i="1"/>
  <c r="I2316" i="1"/>
  <c r="J2315" i="1"/>
  <c r="K2315" i="1" s="1"/>
  <c r="Q2314" i="1"/>
  <c r="R2314" i="1" s="1"/>
  <c r="E2390" i="1" l="1"/>
  <c r="L2389" i="1"/>
  <c r="M2389" i="1"/>
  <c r="T2389" i="1"/>
  <c r="H2388" i="1"/>
  <c r="B2314" i="1"/>
  <c r="Q2315" i="1"/>
  <c r="R2315" i="1" s="1"/>
  <c r="F2389" i="1"/>
  <c r="C2390" i="1"/>
  <c r="D2390" i="1"/>
  <c r="A2390" i="1"/>
  <c r="U2389" i="1"/>
  <c r="N2389" i="1"/>
  <c r="G2389" i="1"/>
  <c r="J2316" i="1"/>
  <c r="K2316" i="1" s="1"/>
  <c r="I2317" i="1"/>
  <c r="O2389" i="1"/>
  <c r="P2388" i="1"/>
  <c r="L2390" i="1" l="1"/>
  <c r="M2390" i="1"/>
  <c r="T2390" i="1"/>
  <c r="E2391" i="1"/>
  <c r="E2392" i="1" s="1"/>
  <c r="H2389" i="1"/>
  <c r="P2389" i="1"/>
  <c r="O2390" i="1"/>
  <c r="C2391" i="1"/>
  <c r="D2391" i="1"/>
  <c r="F2390" i="1"/>
  <c r="A2391" i="1"/>
  <c r="U2390" i="1"/>
  <c r="G2390" i="1"/>
  <c r="N2390" i="1"/>
  <c r="J2317" i="1"/>
  <c r="K2317" i="1" s="1"/>
  <c r="I2318" i="1"/>
  <c r="Q2316" i="1"/>
  <c r="R2316" i="1" s="1"/>
  <c r="B2315" i="1"/>
  <c r="L2391" i="1" l="1"/>
  <c r="M2391" i="1"/>
  <c r="E2393" i="1"/>
  <c r="T2391" i="1"/>
  <c r="T2392" i="1" s="1"/>
  <c r="H2390" i="1"/>
  <c r="B2316" i="1"/>
  <c r="C2392" i="1"/>
  <c r="D2392" i="1"/>
  <c r="A2392" i="1"/>
  <c r="U2391" i="1"/>
  <c r="N2391" i="1"/>
  <c r="G2391" i="1"/>
  <c r="F2391" i="1"/>
  <c r="J2318" i="1"/>
  <c r="K2318" i="1" s="1"/>
  <c r="I2319" i="1"/>
  <c r="Q2317" i="1"/>
  <c r="R2317" i="1" s="1"/>
  <c r="P2390" i="1"/>
  <c r="O2391" i="1"/>
  <c r="L2392" i="1" l="1"/>
  <c r="M2392" i="1"/>
  <c r="N2392" i="1" s="1"/>
  <c r="H2391" i="1"/>
  <c r="B2317" i="1"/>
  <c r="I2320" i="1"/>
  <c r="J2319" i="1"/>
  <c r="K2319" i="1" s="1"/>
  <c r="G2392" i="1"/>
  <c r="D2393" i="1"/>
  <c r="F2392" i="1"/>
  <c r="C2393" i="1"/>
  <c r="A2393" i="1"/>
  <c r="U2392" i="1"/>
  <c r="Q2318" i="1"/>
  <c r="R2318" i="1" s="1"/>
  <c r="P2391" i="1"/>
  <c r="O2392" i="1"/>
  <c r="L2393" i="1" l="1"/>
  <c r="M2393" i="1"/>
  <c r="E2394" i="1"/>
  <c r="E2395" i="1" s="1"/>
  <c r="T2393" i="1"/>
  <c r="T2394" i="1" s="1"/>
  <c r="H2392" i="1"/>
  <c r="B2318" i="1"/>
  <c r="Q2319" i="1"/>
  <c r="R2319" i="1" s="1"/>
  <c r="P2392" i="1"/>
  <c r="O2393" i="1"/>
  <c r="A2394" i="1"/>
  <c r="U2393" i="1"/>
  <c r="N2393" i="1"/>
  <c r="G2393" i="1"/>
  <c r="F2393" i="1"/>
  <c r="C2394" i="1"/>
  <c r="D2394" i="1"/>
  <c r="J2320" i="1"/>
  <c r="K2320" i="1" s="1"/>
  <c r="I2321" i="1"/>
  <c r="L2394" i="1" l="1"/>
  <c r="M2394" i="1"/>
  <c r="N2394" i="1" s="1"/>
  <c r="H2393" i="1"/>
  <c r="F2394" i="1"/>
  <c r="G2394" i="1"/>
  <c r="C2395" i="1"/>
  <c r="D2395" i="1"/>
  <c r="A2395" i="1"/>
  <c r="U2394" i="1"/>
  <c r="P2393" i="1"/>
  <c r="O2394" i="1"/>
  <c r="B2319" i="1"/>
  <c r="J2321" i="1"/>
  <c r="K2321" i="1" s="1"/>
  <c r="I2322" i="1"/>
  <c r="Q2320" i="1"/>
  <c r="R2320" i="1" s="1"/>
  <c r="L2395" i="1" l="1"/>
  <c r="M2395" i="1"/>
  <c r="E2396" i="1"/>
  <c r="T2395" i="1"/>
  <c r="H2394" i="1"/>
  <c r="B2320" i="1"/>
  <c r="Q2321" i="1"/>
  <c r="R2321" i="1" s="1"/>
  <c r="U2395" i="1"/>
  <c r="G2395" i="1"/>
  <c r="N2395" i="1"/>
  <c r="D2396" i="1"/>
  <c r="F2395" i="1"/>
  <c r="A2396" i="1"/>
  <c r="C2396" i="1"/>
  <c r="P2394" i="1"/>
  <c r="O2395" i="1"/>
  <c r="J2322" i="1"/>
  <c r="K2322" i="1" s="1"/>
  <c r="I2323" i="1"/>
  <c r="J2323" i="1" s="1"/>
  <c r="L2396" i="1" l="1"/>
  <c r="M2396" i="1"/>
  <c r="T2396" i="1"/>
  <c r="E2397" i="1"/>
  <c r="H2395" i="1"/>
  <c r="O2396" i="1"/>
  <c r="P2395" i="1"/>
  <c r="Q2322" i="1"/>
  <c r="R2322" i="1" s="1"/>
  <c r="B2321" i="1"/>
  <c r="K2323" i="1"/>
  <c r="I2324" i="1"/>
  <c r="G2396" i="1"/>
  <c r="D2397" i="1"/>
  <c r="F2396" i="1"/>
  <c r="N2396" i="1"/>
  <c r="A2397" i="1"/>
  <c r="U2396" i="1"/>
  <c r="C2397" i="1"/>
  <c r="L2397" i="1" l="1"/>
  <c r="M2397" i="1"/>
  <c r="T2397" i="1"/>
  <c r="E2398" i="1"/>
  <c r="H2396" i="1"/>
  <c r="B2322" i="1"/>
  <c r="Q2323" i="1"/>
  <c r="B2323" i="1" s="1"/>
  <c r="N2323" i="1"/>
  <c r="F2397" i="1"/>
  <c r="C2398" i="1"/>
  <c r="D2398" i="1"/>
  <c r="A2398" i="1"/>
  <c r="U2397" i="1"/>
  <c r="N2397" i="1"/>
  <c r="G2397" i="1"/>
  <c r="J2324" i="1"/>
  <c r="K2324" i="1" s="1"/>
  <c r="I2325" i="1"/>
  <c r="P2396" i="1"/>
  <c r="O2397" i="1"/>
  <c r="L2398" i="1" l="1"/>
  <c r="M2398" i="1"/>
  <c r="E2399" i="1"/>
  <c r="T2398" i="1"/>
  <c r="H2397" i="1"/>
  <c r="R2323" i="1"/>
  <c r="U2323" i="1"/>
  <c r="J2325" i="1"/>
  <c r="K2325" i="1" s="1"/>
  <c r="I2326" i="1"/>
  <c r="N2398" i="1"/>
  <c r="F2398" i="1"/>
  <c r="C2399" i="1"/>
  <c r="A2399" i="1"/>
  <c r="D2399" i="1"/>
  <c r="U2398" i="1"/>
  <c r="G2398" i="1"/>
  <c r="Q2324" i="1"/>
  <c r="R2324" i="1" s="1"/>
  <c r="P2397" i="1"/>
  <c r="O2398" i="1"/>
  <c r="M2399" i="1" l="1"/>
  <c r="L2399" i="1"/>
  <c r="T2399" i="1"/>
  <c r="E2400" i="1"/>
  <c r="H2398" i="1"/>
  <c r="B2324" i="1"/>
  <c r="Q2325" i="1"/>
  <c r="R2325" i="1" s="1"/>
  <c r="I2327" i="1"/>
  <c r="J2326" i="1"/>
  <c r="K2326" i="1" s="1"/>
  <c r="G2399" i="1"/>
  <c r="N2399" i="1"/>
  <c r="F2399" i="1"/>
  <c r="A2400" i="1"/>
  <c r="C2400" i="1"/>
  <c r="U2399" i="1"/>
  <c r="D2400" i="1"/>
  <c r="O2399" i="1"/>
  <c r="P2398" i="1"/>
  <c r="L2400" i="1" l="1"/>
  <c r="M2400" i="1"/>
  <c r="E2401" i="1"/>
  <c r="T2400" i="1"/>
  <c r="H2399" i="1"/>
  <c r="O2400" i="1"/>
  <c r="P2399" i="1"/>
  <c r="Q2326" i="1"/>
  <c r="R2326" i="1" s="1"/>
  <c r="I2328" i="1"/>
  <c r="J2327" i="1"/>
  <c r="K2327" i="1" s="1"/>
  <c r="G2400" i="1"/>
  <c r="N2400" i="1"/>
  <c r="F2400" i="1"/>
  <c r="C2401" i="1"/>
  <c r="A2401" i="1"/>
  <c r="D2401" i="1"/>
  <c r="U2400" i="1"/>
  <c r="B2325" i="1"/>
  <c r="L2401" i="1" l="1"/>
  <c r="M2401" i="1"/>
  <c r="T2401" i="1"/>
  <c r="E2402" i="1"/>
  <c r="B2326" i="1"/>
  <c r="H2400" i="1"/>
  <c r="I2329" i="1"/>
  <c r="J2328" i="1"/>
  <c r="K2328" i="1" s="1"/>
  <c r="U2401" i="1"/>
  <c r="G2401" i="1"/>
  <c r="N2401" i="1"/>
  <c r="D2402" i="1"/>
  <c r="F2401" i="1"/>
  <c r="C2402" i="1"/>
  <c r="A2402" i="1"/>
  <c r="Q2327" i="1"/>
  <c r="R2327" i="1" s="1"/>
  <c r="O2401" i="1"/>
  <c r="P2400" i="1"/>
  <c r="M2402" i="1" l="1"/>
  <c r="L2402" i="1"/>
  <c r="T2402" i="1"/>
  <c r="E2403" i="1"/>
  <c r="H2401" i="1"/>
  <c r="A2403" i="1"/>
  <c r="C2403" i="1"/>
  <c r="U2402" i="1"/>
  <c r="D2403" i="1"/>
  <c r="G2402" i="1"/>
  <c r="N2402" i="1"/>
  <c r="F2402" i="1"/>
  <c r="P2401" i="1"/>
  <c r="O2402" i="1"/>
  <c r="Q2328" i="1"/>
  <c r="R2328" i="1" s="1"/>
  <c r="I2330" i="1"/>
  <c r="J2329" i="1"/>
  <c r="K2329" i="1" s="1"/>
  <c r="B2327" i="1"/>
  <c r="L2403" i="1" l="1"/>
  <c r="M2403" i="1"/>
  <c r="E2404" i="1"/>
  <c r="T2403" i="1"/>
  <c r="H2402" i="1"/>
  <c r="P2402" i="1"/>
  <c r="O2403" i="1"/>
  <c r="B2328" i="1"/>
  <c r="U2403" i="1"/>
  <c r="G2403" i="1"/>
  <c r="N2403" i="1"/>
  <c r="D2404" i="1"/>
  <c r="F2403" i="1"/>
  <c r="C2404" i="1"/>
  <c r="A2404" i="1"/>
  <c r="Q2329" i="1"/>
  <c r="R2329" i="1" s="1"/>
  <c r="I2331" i="1"/>
  <c r="J2330" i="1"/>
  <c r="K2330" i="1" s="1"/>
  <c r="L2404" i="1" l="1"/>
  <c r="M2404" i="1"/>
  <c r="E2405" i="1"/>
  <c r="E2406" i="1" s="1"/>
  <c r="T2404" i="1"/>
  <c r="T2405" i="1" s="1"/>
  <c r="H2403" i="1"/>
  <c r="B2329" i="1"/>
  <c r="F2404" i="1"/>
  <c r="C2405" i="1"/>
  <c r="A2405" i="1"/>
  <c r="D2405" i="1"/>
  <c r="U2404" i="1"/>
  <c r="G2404" i="1"/>
  <c r="N2404" i="1"/>
  <c r="Q2330" i="1"/>
  <c r="R2330" i="1" s="1"/>
  <c r="I2332" i="1"/>
  <c r="J2331" i="1"/>
  <c r="K2331" i="1" s="1"/>
  <c r="P2403" i="1"/>
  <c r="O2404" i="1"/>
  <c r="L2405" i="1" l="1"/>
  <c r="M2405" i="1"/>
  <c r="N2405" i="1" s="1"/>
  <c r="H2404" i="1"/>
  <c r="I2333" i="1"/>
  <c r="J2332" i="1"/>
  <c r="K2332" i="1" s="1"/>
  <c r="B2330" i="1"/>
  <c r="C2406" i="1"/>
  <c r="D2406" i="1"/>
  <c r="F2405" i="1"/>
  <c r="A2406" i="1"/>
  <c r="U2405" i="1"/>
  <c r="G2405" i="1"/>
  <c r="Q2331" i="1"/>
  <c r="R2331" i="1" s="1"/>
  <c r="P2404" i="1"/>
  <c r="O2405" i="1"/>
  <c r="L2406" i="1" l="1"/>
  <c r="M2406" i="1"/>
  <c r="E2407" i="1"/>
  <c r="T2406" i="1"/>
  <c r="H2405" i="1"/>
  <c r="B2331" i="1"/>
  <c r="Q2332" i="1"/>
  <c r="R2332" i="1" s="1"/>
  <c r="P2405" i="1"/>
  <c r="O2406" i="1"/>
  <c r="U2406" i="1"/>
  <c r="N2406" i="1"/>
  <c r="F2406" i="1"/>
  <c r="A2407" i="1"/>
  <c r="D2407" i="1"/>
  <c r="C2407" i="1"/>
  <c r="G2406" i="1"/>
  <c r="I2334" i="1"/>
  <c r="J2333" i="1"/>
  <c r="K2333" i="1" s="1"/>
  <c r="L2407" i="1" l="1"/>
  <c r="M2407" i="1"/>
  <c r="E2408" i="1"/>
  <c r="T2407" i="1"/>
  <c r="H2406" i="1"/>
  <c r="B2332" i="1"/>
  <c r="O2407" i="1"/>
  <c r="P2406" i="1"/>
  <c r="U2407" i="1"/>
  <c r="F2407" i="1"/>
  <c r="G2407" i="1"/>
  <c r="N2407" i="1"/>
  <c r="A2408" i="1"/>
  <c r="D2408" i="1"/>
  <c r="C2408" i="1"/>
  <c r="Q2333" i="1"/>
  <c r="R2333" i="1" s="1"/>
  <c r="I2335" i="1"/>
  <c r="J2334" i="1"/>
  <c r="K2334" i="1" s="1"/>
  <c r="E2409" i="1" l="1"/>
  <c r="L2408" i="1"/>
  <c r="M2408" i="1"/>
  <c r="N2408" i="1" s="1"/>
  <c r="T2408" i="1"/>
  <c r="H2407" i="1"/>
  <c r="C2409" i="1"/>
  <c r="U2408" i="1"/>
  <c r="A2409" i="1"/>
  <c r="G2408" i="1"/>
  <c r="D2409" i="1"/>
  <c r="F2408" i="1"/>
  <c r="B2333" i="1"/>
  <c r="Q2334" i="1"/>
  <c r="R2334" i="1" s="1"/>
  <c r="I2336" i="1"/>
  <c r="J2335" i="1"/>
  <c r="K2335" i="1" s="1"/>
  <c r="O2408" i="1"/>
  <c r="P2407" i="1"/>
  <c r="L2409" i="1" l="1"/>
  <c r="M2409" i="1"/>
  <c r="T2409" i="1"/>
  <c r="E2410" i="1"/>
  <c r="H2408" i="1"/>
  <c r="B2334" i="1"/>
  <c r="J2336" i="1"/>
  <c r="K2336" i="1" s="1"/>
  <c r="Q2336" i="1" s="1"/>
  <c r="I2337" i="1"/>
  <c r="D2410" i="1"/>
  <c r="F2409" i="1"/>
  <c r="C2410" i="1"/>
  <c r="U2409" i="1"/>
  <c r="G2409" i="1"/>
  <c r="N2409" i="1"/>
  <c r="A2410" i="1"/>
  <c r="O2409" i="1"/>
  <c r="P2408" i="1"/>
  <c r="Q2335" i="1"/>
  <c r="R2335" i="1" s="1"/>
  <c r="L2410" i="1" l="1"/>
  <c r="M2410" i="1"/>
  <c r="N2410" i="1" s="1"/>
  <c r="E2411" i="1"/>
  <c r="T2410" i="1"/>
  <c r="H2409" i="1"/>
  <c r="O2410" i="1"/>
  <c r="P2409" i="1"/>
  <c r="G2410" i="1"/>
  <c r="F2410" i="1"/>
  <c r="C2411" i="1"/>
  <c r="A2411" i="1"/>
  <c r="D2411" i="1"/>
  <c r="U2410" i="1"/>
  <c r="B2335" i="1"/>
  <c r="J2337" i="1"/>
  <c r="K2337" i="1" s="1"/>
  <c r="I2338" i="1"/>
  <c r="B2336" i="1"/>
  <c r="R2336" i="1"/>
  <c r="L2411" i="1" l="1"/>
  <c r="M2411" i="1"/>
  <c r="T2411" i="1"/>
  <c r="E2412" i="1"/>
  <c r="H2410" i="1"/>
  <c r="Q2337" i="1"/>
  <c r="R2337" i="1" s="1"/>
  <c r="G2411" i="1"/>
  <c r="N2411" i="1"/>
  <c r="F2411" i="1"/>
  <c r="C2412" i="1"/>
  <c r="D2412" i="1"/>
  <c r="U2411" i="1"/>
  <c r="A2412" i="1"/>
  <c r="P2410" i="1"/>
  <c r="O2411" i="1"/>
  <c r="I2339" i="1"/>
  <c r="J2338" i="1"/>
  <c r="K2338" i="1" s="1"/>
  <c r="L2412" i="1" l="1"/>
  <c r="M2412" i="1"/>
  <c r="E2413" i="1"/>
  <c r="T2412" i="1"/>
  <c r="H2411" i="1"/>
  <c r="A2413" i="1"/>
  <c r="G2412" i="1"/>
  <c r="N2412" i="1"/>
  <c r="C2413" i="1"/>
  <c r="D2413" i="1"/>
  <c r="U2412" i="1"/>
  <c r="F2412" i="1"/>
  <c r="Q2338" i="1"/>
  <c r="R2338" i="1" s="1"/>
  <c r="B2337" i="1"/>
  <c r="I2340" i="1"/>
  <c r="J2339" i="1"/>
  <c r="K2339" i="1" s="1"/>
  <c r="O2412" i="1"/>
  <c r="P2411" i="1"/>
  <c r="E2414" i="1" l="1"/>
  <c r="L2413" i="1"/>
  <c r="M2413" i="1"/>
  <c r="T2413" i="1"/>
  <c r="H2412" i="1"/>
  <c r="Q2339" i="1"/>
  <c r="R2339" i="1" s="1"/>
  <c r="J2340" i="1"/>
  <c r="K2340" i="1" s="1"/>
  <c r="I2341" i="1"/>
  <c r="B2338" i="1"/>
  <c r="O2413" i="1"/>
  <c r="P2412" i="1"/>
  <c r="U2413" i="1"/>
  <c r="A2414" i="1"/>
  <c r="G2413" i="1"/>
  <c r="N2413" i="1"/>
  <c r="F2413" i="1"/>
  <c r="C2414" i="1"/>
  <c r="D2414" i="1"/>
  <c r="T2414" i="1" l="1"/>
  <c r="L2414" i="1"/>
  <c r="M2414" i="1"/>
  <c r="E2415" i="1"/>
  <c r="H2413" i="1"/>
  <c r="P2413" i="1"/>
  <c r="O2414" i="1"/>
  <c r="C2415" i="1"/>
  <c r="A2415" i="1"/>
  <c r="G2414" i="1"/>
  <c r="F2414" i="1"/>
  <c r="J2341" i="1"/>
  <c r="K2341" i="1" s="1"/>
  <c r="I2342" i="1"/>
  <c r="Q2340" i="1"/>
  <c r="R2340" i="1" s="1"/>
  <c r="B2339" i="1"/>
  <c r="T2415" i="1" l="1"/>
  <c r="M2415" i="1"/>
  <c r="L2415" i="1"/>
  <c r="E2416" i="1"/>
  <c r="E2417" i="1" s="1"/>
  <c r="D2415" i="1"/>
  <c r="D2416" i="1" s="1"/>
  <c r="H2414" i="1"/>
  <c r="B2340" i="1"/>
  <c r="J2342" i="1"/>
  <c r="K2342" i="1" s="1"/>
  <c r="I2343" i="1"/>
  <c r="A2416" i="1"/>
  <c r="G2415" i="1"/>
  <c r="N2415" i="1"/>
  <c r="F2415" i="1"/>
  <c r="C2416" i="1"/>
  <c r="U2415" i="1"/>
  <c r="Q2341" i="1"/>
  <c r="R2341" i="1" s="1"/>
  <c r="O2415" i="1"/>
  <c r="P2414" i="1"/>
  <c r="L2416" i="1" l="1"/>
  <c r="M2416" i="1"/>
  <c r="T2416" i="1"/>
  <c r="H2415" i="1"/>
  <c r="B2341" i="1"/>
  <c r="G2416" i="1"/>
  <c r="N2416" i="1"/>
  <c r="F2416" i="1"/>
  <c r="C2417" i="1"/>
  <c r="D2417" i="1"/>
  <c r="U2416" i="1"/>
  <c r="A2417" i="1"/>
  <c r="I2344" i="1"/>
  <c r="J2343" i="1"/>
  <c r="K2343" i="1" s="1"/>
  <c r="Q2342" i="1"/>
  <c r="R2342" i="1" s="1"/>
  <c r="P2415" i="1"/>
  <c r="O2416" i="1"/>
  <c r="T2417" i="1" l="1"/>
  <c r="L2417" i="1"/>
  <c r="U2417" i="1" s="1"/>
  <c r="M2417" i="1"/>
  <c r="N2417" i="1" s="1"/>
  <c r="E2418" i="1"/>
  <c r="H2416" i="1"/>
  <c r="B2342" i="1"/>
  <c r="Q2343" i="1"/>
  <c r="R2343" i="1" s="1"/>
  <c r="I2345" i="1"/>
  <c r="J2344" i="1"/>
  <c r="K2344" i="1" s="1"/>
  <c r="F2417" i="1"/>
  <c r="C2418" i="1"/>
  <c r="D2418" i="1"/>
  <c r="A2418" i="1"/>
  <c r="G2417" i="1"/>
  <c r="O2417" i="1"/>
  <c r="P2416" i="1"/>
  <c r="E2419" i="1" l="1"/>
  <c r="L2418" i="1"/>
  <c r="M2418" i="1"/>
  <c r="T2418" i="1"/>
  <c r="H2417" i="1"/>
  <c r="U2418" i="1"/>
  <c r="G2418" i="1"/>
  <c r="N2418" i="1"/>
  <c r="C2419" i="1"/>
  <c r="D2419" i="1"/>
  <c r="F2418" i="1"/>
  <c r="A2419" i="1"/>
  <c r="Q2344" i="1"/>
  <c r="R2344" i="1" s="1"/>
  <c r="J2345" i="1"/>
  <c r="K2345" i="1" s="1"/>
  <c r="I2346" i="1"/>
  <c r="O2418" i="1"/>
  <c r="P2417" i="1"/>
  <c r="B2343" i="1"/>
  <c r="T2419" i="1" l="1"/>
  <c r="L2419" i="1"/>
  <c r="M2419" i="1"/>
  <c r="N2419" i="1" s="1"/>
  <c r="E2420" i="1"/>
  <c r="H2418" i="1"/>
  <c r="B2344" i="1"/>
  <c r="P2418" i="1"/>
  <c r="O2419" i="1"/>
  <c r="I2347" i="1"/>
  <c r="J2346" i="1"/>
  <c r="K2346" i="1" s="1"/>
  <c r="Q2345" i="1"/>
  <c r="R2345" i="1" s="1"/>
  <c r="F2419" i="1"/>
  <c r="C2420" i="1"/>
  <c r="A2420" i="1"/>
  <c r="U2419" i="1"/>
  <c r="G2419" i="1"/>
  <c r="D2420" i="1"/>
  <c r="E2421" i="1" l="1"/>
  <c r="L2420" i="1"/>
  <c r="M2420" i="1"/>
  <c r="N2420" i="1" s="1"/>
  <c r="T2420" i="1"/>
  <c r="H2419" i="1"/>
  <c r="B2345" i="1"/>
  <c r="A2421" i="1"/>
  <c r="G2420" i="1"/>
  <c r="F2420" i="1"/>
  <c r="C2421" i="1"/>
  <c r="D2421" i="1"/>
  <c r="U2420" i="1"/>
  <c r="Q2346" i="1"/>
  <c r="R2346" i="1" s="1"/>
  <c r="I2348" i="1"/>
  <c r="J2347" i="1"/>
  <c r="K2347" i="1" s="1"/>
  <c r="P2419" i="1"/>
  <c r="O2420" i="1"/>
  <c r="L2421" i="1" l="1"/>
  <c r="M2421" i="1"/>
  <c r="T2421" i="1"/>
  <c r="E2422" i="1"/>
  <c r="H2420" i="1"/>
  <c r="B2346" i="1"/>
  <c r="Q2347" i="1"/>
  <c r="R2347" i="1" s="1"/>
  <c r="I2349" i="1"/>
  <c r="J2348" i="1"/>
  <c r="K2348" i="1" s="1"/>
  <c r="G2421" i="1"/>
  <c r="N2421" i="1"/>
  <c r="A2422" i="1"/>
  <c r="D2422" i="1"/>
  <c r="F2421" i="1"/>
  <c r="C2422" i="1"/>
  <c r="U2421" i="1"/>
  <c r="O2421" i="1"/>
  <c r="P2420" i="1"/>
  <c r="L2422" i="1" l="1"/>
  <c r="M2422" i="1"/>
  <c r="E2423" i="1"/>
  <c r="T2422" i="1"/>
  <c r="H2421" i="1"/>
  <c r="Q2348" i="1"/>
  <c r="R2348" i="1" s="1"/>
  <c r="I2350" i="1"/>
  <c r="J2349" i="1"/>
  <c r="K2349" i="1" s="1"/>
  <c r="U2422" i="1"/>
  <c r="F2422" i="1"/>
  <c r="G2422" i="1"/>
  <c r="N2422" i="1"/>
  <c r="C2423" i="1"/>
  <c r="D2423" i="1"/>
  <c r="A2423" i="1"/>
  <c r="B2347" i="1"/>
  <c r="O2422" i="1"/>
  <c r="P2421" i="1"/>
  <c r="T2423" i="1" l="1"/>
  <c r="L2423" i="1"/>
  <c r="M2423" i="1"/>
  <c r="N2423" i="1" s="1"/>
  <c r="E2424" i="1"/>
  <c r="H2422" i="1"/>
  <c r="G2423" i="1"/>
  <c r="A2424" i="1"/>
  <c r="U2423" i="1"/>
  <c r="D2424" i="1"/>
  <c r="C2424" i="1"/>
  <c r="F2423" i="1"/>
  <c r="Q2349" i="1"/>
  <c r="R2349" i="1" s="1"/>
  <c r="I2351" i="1"/>
  <c r="J2350" i="1"/>
  <c r="K2350" i="1" s="1"/>
  <c r="B2348" i="1"/>
  <c r="O2423" i="1"/>
  <c r="P2422" i="1"/>
  <c r="L2424" i="1" l="1"/>
  <c r="M2424" i="1"/>
  <c r="E2425" i="1"/>
  <c r="T2424" i="1"/>
  <c r="H2423" i="1"/>
  <c r="Q2350" i="1"/>
  <c r="R2350" i="1" s="1"/>
  <c r="J2351" i="1"/>
  <c r="K2351" i="1" s="1"/>
  <c r="I2352" i="1"/>
  <c r="B2349" i="1"/>
  <c r="U2424" i="1"/>
  <c r="G2424" i="1"/>
  <c r="N2424" i="1"/>
  <c r="A2425" i="1"/>
  <c r="D2425" i="1"/>
  <c r="F2424" i="1"/>
  <c r="C2425" i="1"/>
  <c r="P2423" i="1"/>
  <c r="O2424" i="1"/>
  <c r="L2425" i="1" l="1"/>
  <c r="M2425" i="1"/>
  <c r="T2425" i="1"/>
  <c r="E2426" i="1"/>
  <c r="H2424" i="1"/>
  <c r="J2352" i="1"/>
  <c r="K2352" i="1" s="1"/>
  <c r="I2353" i="1"/>
  <c r="Q2351" i="1"/>
  <c r="R2351" i="1" s="1"/>
  <c r="P2424" i="1"/>
  <c r="O2425" i="1"/>
  <c r="U2425" i="1"/>
  <c r="A2426" i="1"/>
  <c r="G2425" i="1"/>
  <c r="N2425" i="1"/>
  <c r="D2426" i="1"/>
  <c r="F2425" i="1"/>
  <c r="C2426" i="1"/>
  <c r="B2350" i="1"/>
  <c r="L2426" i="1" l="1"/>
  <c r="M2426" i="1"/>
  <c r="E2427" i="1"/>
  <c r="T2426" i="1"/>
  <c r="H2425" i="1"/>
  <c r="B2351" i="1"/>
  <c r="I2354" i="1"/>
  <c r="J2354" i="1" s="1"/>
  <c r="J2353" i="1"/>
  <c r="K2353" i="1" s="1"/>
  <c r="F2426" i="1"/>
  <c r="N2426" i="1"/>
  <c r="D2427" i="1"/>
  <c r="G2426" i="1"/>
  <c r="C2427" i="1"/>
  <c r="A2427" i="1"/>
  <c r="U2426" i="1"/>
  <c r="Q2352" i="1"/>
  <c r="R2352" i="1" s="1"/>
  <c r="P2425" i="1"/>
  <c r="O2426" i="1"/>
  <c r="L2427" i="1" l="1"/>
  <c r="M2427" i="1"/>
  <c r="T2427" i="1"/>
  <c r="T2428" i="1" s="1"/>
  <c r="E2428" i="1"/>
  <c r="E2429" i="1" s="1"/>
  <c r="B2352" i="1"/>
  <c r="H2426" i="1"/>
  <c r="Q2353" i="1"/>
  <c r="R2353" i="1" s="1"/>
  <c r="G2427" i="1"/>
  <c r="U2427" i="1"/>
  <c r="A2428" i="1"/>
  <c r="N2427" i="1"/>
  <c r="D2428" i="1"/>
  <c r="C2428" i="1"/>
  <c r="F2427" i="1"/>
  <c r="K2354" i="1"/>
  <c r="I2355" i="1"/>
  <c r="O2427" i="1"/>
  <c r="P2426" i="1"/>
  <c r="L2428" i="1" l="1"/>
  <c r="M2428" i="1"/>
  <c r="N2428" i="1" s="1"/>
  <c r="H2427" i="1"/>
  <c r="B2353" i="1"/>
  <c r="N2354" i="1"/>
  <c r="U2354" i="1" s="1"/>
  <c r="Q2354" i="1"/>
  <c r="B2354" i="1" s="1"/>
  <c r="O2428" i="1"/>
  <c r="P2427" i="1"/>
  <c r="D2429" i="1"/>
  <c r="C2429" i="1"/>
  <c r="F2428" i="1"/>
  <c r="G2428" i="1"/>
  <c r="U2428" i="1"/>
  <c r="A2429" i="1"/>
  <c r="I2356" i="1"/>
  <c r="J2355" i="1"/>
  <c r="K2355" i="1" s="1"/>
  <c r="Q2355" i="1" s="1"/>
  <c r="L2429" i="1" l="1"/>
  <c r="M2429" i="1"/>
  <c r="N2429" i="1" s="1"/>
  <c r="T2429" i="1"/>
  <c r="E2430" i="1"/>
  <c r="H2428" i="1"/>
  <c r="R2354" i="1"/>
  <c r="B2355" i="1"/>
  <c r="R2355" i="1"/>
  <c r="J2356" i="1"/>
  <c r="K2356" i="1" s="1"/>
  <c r="Q2356" i="1" s="1"/>
  <c r="I2357" i="1"/>
  <c r="C2430" i="1"/>
  <c r="D2430" i="1"/>
  <c r="U2429" i="1"/>
  <c r="F2429" i="1"/>
  <c r="A2430" i="1"/>
  <c r="G2429" i="1"/>
  <c r="P2428" i="1"/>
  <c r="O2429" i="1"/>
  <c r="L2430" i="1" l="1"/>
  <c r="M2430" i="1"/>
  <c r="E2431" i="1"/>
  <c r="T2430" i="1"/>
  <c r="H2429" i="1"/>
  <c r="I2358" i="1"/>
  <c r="J2357" i="1"/>
  <c r="K2357" i="1" s="1"/>
  <c r="B2356" i="1"/>
  <c r="R2356" i="1"/>
  <c r="G2430" i="1"/>
  <c r="N2430" i="1"/>
  <c r="C2431" i="1"/>
  <c r="D2431" i="1"/>
  <c r="F2430" i="1"/>
  <c r="A2431" i="1"/>
  <c r="U2430" i="1"/>
  <c r="O2430" i="1"/>
  <c r="P2429" i="1"/>
  <c r="L2431" i="1" l="1"/>
  <c r="M2431" i="1"/>
  <c r="N2431" i="1" s="1"/>
  <c r="T2431" i="1"/>
  <c r="E2432" i="1"/>
  <c r="H2430" i="1"/>
  <c r="U2431" i="1"/>
  <c r="A2432" i="1"/>
  <c r="G2431" i="1"/>
  <c r="F2431" i="1"/>
  <c r="C2432" i="1"/>
  <c r="D2432" i="1"/>
  <c r="Q2357" i="1"/>
  <c r="R2357" i="1" s="1"/>
  <c r="J2358" i="1"/>
  <c r="K2358" i="1" s="1"/>
  <c r="I2359" i="1"/>
  <c r="P2430" i="1"/>
  <c r="O2431" i="1"/>
  <c r="L2432" i="1" l="1"/>
  <c r="M2432" i="1"/>
  <c r="N2432" i="1" s="1"/>
  <c r="E2433" i="1"/>
  <c r="T2432" i="1"/>
  <c r="H2431" i="1"/>
  <c r="B2357" i="1"/>
  <c r="Q2358" i="1"/>
  <c r="R2358" i="1" s="1"/>
  <c r="A2433" i="1"/>
  <c r="G2432" i="1"/>
  <c r="C2433" i="1"/>
  <c r="D2433" i="1"/>
  <c r="U2432" i="1"/>
  <c r="F2432" i="1"/>
  <c r="O2432" i="1"/>
  <c r="P2431" i="1"/>
  <c r="I2360" i="1"/>
  <c r="J2359" i="1"/>
  <c r="K2359" i="1" s="1"/>
  <c r="L2433" i="1" l="1"/>
  <c r="M2433" i="1"/>
  <c r="N2433" i="1" s="1"/>
  <c r="E2434" i="1"/>
  <c r="T2433" i="1"/>
  <c r="H2432" i="1"/>
  <c r="A2434" i="1"/>
  <c r="G2433" i="1"/>
  <c r="F2433" i="1"/>
  <c r="C2434" i="1"/>
  <c r="D2434" i="1"/>
  <c r="U2433" i="1"/>
  <c r="O2433" i="1"/>
  <c r="P2432" i="1"/>
  <c r="Q2359" i="1"/>
  <c r="R2359" i="1" s="1"/>
  <c r="B2358" i="1"/>
  <c r="I2361" i="1"/>
  <c r="J2360" i="1"/>
  <c r="K2360" i="1" s="1"/>
  <c r="Q2360" i="1" s="1"/>
  <c r="L2434" i="1" l="1"/>
  <c r="M2434" i="1"/>
  <c r="E2435" i="1"/>
  <c r="T2434" i="1"/>
  <c r="H2433" i="1"/>
  <c r="B2359" i="1"/>
  <c r="P2433" i="1"/>
  <c r="O2434" i="1"/>
  <c r="B2360" i="1"/>
  <c r="R2360" i="1"/>
  <c r="N2434" i="1"/>
  <c r="C2435" i="1"/>
  <c r="D2435" i="1"/>
  <c r="F2434" i="1"/>
  <c r="A2435" i="1"/>
  <c r="U2434" i="1"/>
  <c r="G2434" i="1"/>
  <c r="I2362" i="1"/>
  <c r="J2361" i="1"/>
  <c r="K2361" i="1" s="1"/>
  <c r="L2435" i="1" l="1"/>
  <c r="M2435" i="1"/>
  <c r="T2435" i="1"/>
  <c r="E2436" i="1"/>
  <c r="H2434" i="1"/>
  <c r="P2434" i="1"/>
  <c r="O2435" i="1"/>
  <c r="N2435" i="1"/>
  <c r="C2436" i="1"/>
  <c r="D2436" i="1"/>
  <c r="U2435" i="1"/>
  <c r="F2435" i="1"/>
  <c r="A2436" i="1"/>
  <c r="G2435" i="1"/>
  <c r="Q2361" i="1"/>
  <c r="R2361" i="1" s="1"/>
  <c r="I2363" i="1"/>
  <c r="J2362" i="1"/>
  <c r="K2362" i="1" s="1"/>
  <c r="L2436" i="1" l="1"/>
  <c r="M2436" i="1"/>
  <c r="E2437" i="1"/>
  <c r="T2436" i="1"/>
  <c r="H2435" i="1"/>
  <c r="O2436" i="1"/>
  <c r="P2435" i="1"/>
  <c r="B2361" i="1"/>
  <c r="Q2362" i="1"/>
  <c r="R2362" i="1" s="1"/>
  <c r="F2436" i="1"/>
  <c r="G2436" i="1"/>
  <c r="A2437" i="1"/>
  <c r="U2436" i="1"/>
  <c r="N2436" i="1"/>
  <c r="D2437" i="1"/>
  <c r="C2437" i="1"/>
  <c r="I2364" i="1"/>
  <c r="J2363" i="1"/>
  <c r="K2363" i="1" s="1"/>
  <c r="L2437" i="1" l="1"/>
  <c r="M2437" i="1"/>
  <c r="E2438" i="1"/>
  <c r="T2437" i="1"/>
  <c r="T2438" i="1" s="1"/>
  <c r="H2436" i="1"/>
  <c r="B2362" i="1"/>
  <c r="N2437" i="1"/>
  <c r="D2438" i="1"/>
  <c r="F2437" i="1"/>
  <c r="C2438" i="1"/>
  <c r="A2438" i="1"/>
  <c r="U2437" i="1"/>
  <c r="G2437" i="1"/>
  <c r="Q2363" i="1"/>
  <c r="R2363" i="1" s="1"/>
  <c r="P2436" i="1"/>
  <c r="O2437" i="1"/>
  <c r="J2364" i="1"/>
  <c r="K2364" i="1" s="1"/>
  <c r="I2365" i="1"/>
  <c r="L2438" i="1" l="1"/>
  <c r="M2438" i="1"/>
  <c r="E2439" i="1"/>
  <c r="H2437" i="1"/>
  <c r="I2366" i="1"/>
  <c r="J2365" i="1"/>
  <c r="K2365" i="1" s="1"/>
  <c r="B2363" i="1"/>
  <c r="Q2364" i="1"/>
  <c r="R2364" i="1" s="1"/>
  <c r="F2438" i="1"/>
  <c r="C2439" i="1"/>
  <c r="D2439" i="1"/>
  <c r="G2438" i="1"/>
  <c r="A2439" i="1"/>
  <c r="N2438" i="1"/>
  <c r="U2438" i="1"/>
  <c r="O2438" i="1"/>
  <c r="P2437" i="1"/>
  <c r="L2439" i="1" l="1"/>
  <c r="M2439" i="1"/>
  <c r="E2440" i="1"/>
  <c r="E2441" i="1" s="1"/>
  <c r="T2439" i="1"/>
  <c r="T2440" i="1" s="1"/>
  <c r="H2438" i="1"/>
  <c r="B2364" i="1"/>
  <c r="Q2365" i="1"/>
  <c r="R2365" i="1" s="1"/>
  <c r="I2367" i="1"/>
  <c r="J2366" i="1"/>
  <c r="K2366" i="1" s="1"/>
  <c r="O2439" i="1"/>
  <c r="P2438" i="1"/>
  <c r="N2439" i="1"/>
  <c r="C2440" i="1"/>
  <c r="D2440" i="1"/>
  <c r="U2439" i="1"/>
  <c r="F2439" i="1"/>
  <c r="A2440" i="1"/>
  <c r="G2439" i="1"/>
  <c r="L2440" i="1" l="1"/>
  <c r="M2440" i="1"/>
  <c r="H2439" i="1"/>
  <c r="Q2366" i="1"/>
  <c r="R2366" i="1" s="1"/>
  <c r="B2365" i="1"/>
  <c r="J2367" i="1"/>
  <c r="K2367" i="1" s="1"/>
  <c r="I2368" i="1"/>
  <c r="F2440" i="1"/>
  <c r="C2441" i="1"/>
  <c r="U2440" i="1"/>
  <c r="A2441" i="1"/>
  <c r="G2440" i="1"/>
  <c r="N2440" i="1"/>
  <c r="D2441" i="1"/>
  <c r="O2440" i="1"/>
  <c r="P2439" i="1"/>
  <c r="M2441" i="1" l="1"/>
  <c r="L2441" i="1"/>
  <c r="T2441" i="1"/>
  <c r="E2442" i="1"/>
  <c r="H2440" i="1"/>
  <c r="Q2367" i="1"/>
  <c r="R2367" i="1" s="1"/>
  <c r="D2442" i="1"/>
  <c r="F2441" i="1"/>
  <c r="C2442" i="1"/>
  <c r="U2441" i="1"/>
  <c r="G2441" i="1"/>
  <c r="N2441" i="1"/>
  <c r="A2442" i="1"/>
  <c r="O2441" i="1"/>
  <c r="P2440" i="1"/>
  <c r="B2366" i="1"/>
  <c r="J2368" i="1"/>
  <c r="K2368" i="1" s="1"/>
  <c r="I2369" i="1"/>
  <c r="E2443" i="1" l="1"/>
  <c r="L2442" i="1"/>
  <c r="M2442" i="1"/>
  <c r="T2442" i="1"/>
  <c r="T2443" i="1" s="1"/>
  <c r="H2441" i="1"/>
  <c r="I2370" i="1"/>
  <c r="J2369" i="1"/>
  <c r="K2369" i="1" s="1"/>
  <c r="Q2368" i="1"/>
  <c r="R2368" i="1" s="1"/>
  <c r="G2442" i="1"/>
  <c r="A2443" i="1"/>
  <c r="U2442" i="1"/>
  <c r="N2442" i="1"/>
  <c r="C2443" i="1"/>
  <c r="D2443" i="1"/>
  <c r="F2442" i="1"/>
  <c r="B2367" i="1"/>
  <c r="P2441" i="1"/>
  <c r="O2442" i="1"/>
  <c r="M2443" i="1" l="1"/>
  <c r="L2443" i="1"/>
  <c r="T2444" i="1"/>
  <c r="E2444" i="1"/>
  <c r="E2445" i="1" s="1"/>
  <c r="H2442" i="1"/>
  <c r="B2368" i="1"/>
  <c r="U2443" i="1"/>
  <c r="G2443" i="1"/>
  <c r="A2444" i="1"/>
  <c r="N2443" i="1"/>
  <c r="C2444" i="1"/>
  <c r="F2443" i="1"/>
  <c r="D2444" i="1"/>
  <c r="Q2369" i="1"/>
  <c r="R2369" i="1" s="1"/>
  <c r="P2442" i="1"/>
  <c r="O2443" i="1"/>
  <c r="J2370" i="1"/>
  <c r="K2370" i="1" s="1"/>
  <c r="I2371" i="1"/>
  <c r="L2444" i="1" l="1"/>
  <c r="M2444" i="1"/>
  <c r="H2443" i="1"/>
  <c r="B2369" i="1"/>
  <c r="D2445" i="1"/>
  <c r="C2445" i="1"/>
  <c r="F2444" i="1"/>
  <c r="G2444" i="1"/>
  <c r="A2445" i="1"/>
  <c r="U2444" i="1"/>
  <c r="N2444" i="1"/>
  <c r="Q2370" i="1"/>
  <c r="R2370" i="1" s="1"/>
  <c r="P2443" i="1"/>
  <c r="O2444" i="1"/>
  <c r="J2371" i="1"/>
  <c r="K2371" i="1" s="1"/>
  <c r="I2372" i="1"/>
  <c r="L2445" i="1" l="1"/>
  <c r="M2445" i="1"/>
  <c r="E2446" i="1"/>
  <c r="T2445" i="1"/>
  <c r="H2444" i="1"/>
  <c r="B2370" i="1"/>
  <c r="I2373" i="1"/>
  <c r="J2372" i="1"/>
  <c r="K2372" i="1" s="1"/>
  <c r="P2444" i="1"/>
  <c r="O2445" i="1"/>
  <c r="Q2371" i="1"/>
  <c r="R2371" i="1" s="1"/>
  <c r="C2446" i="1"/>
  <c r="F2445" i="1"/>
  <c r="A2446" i="1"/>
  <c r="G2445" i="1"/>
  <c r="L2446" i="1" l="1"/>
  <c r="T2446" i="1"/>
  <c r="M2446" i="1"/>
  <c r="E2447" i="1"/>
  <c r="H2445" i="1"/>
  <c r="D2446" i="1"/>
  <c r="D2447" i="1" s="1"/>
  <c r="O2446" i="1"/>
  <c r="P2445" i="1"/>
  <c r="Q2372" i="1"/>
  <c r="R2372" i="1" s="1"/>
  <c r="J2373" i="1"/>
  <c r="K2373" i="1" s="1"/>
  <c r="I2374" i="1"/>
  <c r="B2371" i="1"/>
  <c r="A2447" i="1"/>
  <c r="G2446" i="1"/>
  <c r="U2446" i="1"/>
  <c r="N2446" i="1"/>
  <c r="F2446" i="1"/>
  <c r="C2447" i="1"/>
  <c r="L2447" i="1" l="1"/>
  <c r="M2447" i="1"/>
  <c r="E2448" i="1"/>
  <c r="T2447" i="1"/>
  <c r="H2446" i="1"/>
  <c r="B2372" i="1"/>
  <c r="I2375" i="1"/>
  <c r="J2374" i="1"/>
  <c r="K2374" i="1" s="1"/>
  <c r="F2447" i="1"/>
  <c r="C2448" i="1"/>
  <c r="U2447" i="1"/>
  <c r="G2447" i="1"/>
  <c r="N2447" i="1"/>
  <c r="A2448" i="1"/>
  <c r="D2448" i="1"/>
  <c r="Q2373" i="1"/>
  <c r="R2373" i="1" s="1"/>
  <c r="P2446" i="1"/>
  <c r="O2447" i="1"/>
  <c r="L2448" i="1" l="1"/>
  <c r="M2448" i="1"/>
  <c r="T2448" i="1"/>
  <c r="E2449" i="1"/>
  <c r="H2447" i="1"/>
  <c r="B2373" i="1"/>
  <c r="O2448" i="1"/>
  <c r="P2447" i="1"/>
  <c r="C2449" i="1"/>
  <c r="U2448" i="1"/>
  <c r="G2448" i="1"/>
  <c r="N2448" i="1"/>
  <c r="A2449" i="1"/>
  <c r="D2449" i="1"/>
  <c r="F2448" i="1"/>
  <c r="Q2374" i="1"/>
  <c r="R2374" i="1" s="1"/>
  <c r="I2376" i="1"/>
  <c r="J2375" i="1"/>
  <c r="K2375" i="1" s="1"/>
  <c r="T2449" i="1" l="1"/>
  <c r="L2449" i="1"/>
  <c r="M2449" i="1"/>
  <c r="E2450" i="1"/>
  <c r="B2374" i="1"/>
  <c r="H2448" i="1"/>
  <c r="Q2375" i="1"/>
  <c r="R2375" i="1" s="1"/>
  <c r="J2376" i="1"/>
  <c r="K2376" i="1" s="1"/>
  <c r="I2377" i="1"/>
  <c r="D2450" i="1"/>
  <c r="F2449" i="1"/>
  <c r="C2450" i="1"/>
  <c r="U2449" i="1"/>
  <c r="A2450" i="1"/>
  <c r="G2449" i="1"/>
  <c r="N2449" i="1"/>
  <c r="O2449" i="1"/>
  <c r="P2448" i="1"/>
  <c r="L2450" i="1" l="1"/>
  <c r="M2450" i="1"/>
  <c r="E2451" i="1"/>
  <c r="E2452" i="1" s="1"/>
  <c r="T2450" i="1"/>
  <c r="T2451" i="1" s="1"/>
  <c r="H2449" i="1"/>
  <c r="B2375" i="1"/>
  <c r="J2377" i="1"/>
  <c r="K2377" i="1" s="1"/>
  <c r="I2378" i="1"/>
  <c r="Q2376" i="1"/>
  <c r="R2376" i="1" s="1"/>
  <c r="A2451" i="1"/>
  <c r="C2451" i="1"/>
  <c r="U2450" i="1"/>
  <c r="D2451" i="1"/>
  <c r="G2450" i="1"/>
  <c r="N2450" i="1"/>
  <c r="F2450" i="1"/>
  <c r="O2450" i="1"/>
  <c r="P2449" i="1"/>
  <c r="L2451" i="1" l="1"/>
  <c r="M2451" i="1"/>
  <c r="H2450" i="1"/>
  <c r="B2376" i="1"/>
  <c r="I2379" i="1"/>
  <c r="J2378" i="1"/>
  <c r="K2378" i="1" s="1"/>
  <c r="P2450" i="1"/>
  <c r="O2451" i="1"/>
  <c r="A2452" i="1"/>
  <c r="F2451" i="1"/>
  <c r="N2451" i="1"/>
  <c r="U2451" i="1"/>
  <c r="D2452" i="1"/>
  <c r="C2452" i="1"/>
  <c r="G2451" i="1"/>
  <c r="Q2377" i="1"/>
  <c r="R2377" i="1" s="1"/>
  <c r="L2452" i="1" l="1"/>
  <c r="M2452" i="1"/>
  <c r="E2453" i="1"/>
  <c r="E2454" i="1" s="1"/>
  <c r="T2452" i="1"/>
  <c r="T2453" i="1" s="1"/>
  <c r="H2451" i="1"/>
  <c r="Q2378" i="1"/>
  <c r="R2378" i="1" s="1"/>
  <c r="I2380" i="1"/>
  <c r="J2379" i="1"/>
  <c r="K2379" i="1" s="1"/>
  <c r="O2452" i="1"/>
  <c r="P2451" i="1"/>
  <c r="B2377" i="1"/>
  <c r="N2452" i="1"/>
  <c r="D2453" i="1"/>
  <c r="F2452" i="1"/>
  <c r="C2453" i="1"/>
  <c r="U2452" i="1"/>
  <c r="A2453" i="1"/>
  <c r="G2452" i="1"/>
  <c r="L2453" i="1" l="1"/>
  <c r="U2453" i="1" s="1"/>
  <c r="M2453" i="1"/>
  <c r="N2453" i="1" s="1"/>
  <c r="H2452" i="1"/>
  <c r="O2453" i="1"/>
  <c r="P2452" i="1"/>
  <c r="Q2379" i="1"/>
  <c r="R2379" i="1" s="1"/>
  <c r="J2380" i="1"/>
  <c r="K2380" i="1" s="1"/>
  <c r="I2381" i="1"/>
  <c r="G2453" i="1"/>
  <c r="A2454" i="1"/>
  <c r="D2454" i="1"/>
  <c r="F2453" i="1"/>
  <c r="C2454" i="1"/>
  <c r="B2378" i="1"/>
  <c r="L2454" i="1" l="1"/>
  <c r="M2454" i="1"/>
  <c r="E2455" i="1"/>
  <c r="T2454" i="1"/>
  <c r="H2453" i="1"/>
  <c r="B2379" i="1"/>
  <c r="I2382" i="1"/>
  <c r="J2381" i="1"/>
  <c r="K2381" i="1" s="1"/>
  <c r="G2454" i="1"/>
  <c r="N2454" i="1"/>
  <c r="F2454" i="1"/>
  <c r="C2455" i="1"/>
  <c r="A2455" i="1"/>
  <c r="D2455" i="1"/>
  <c r="U2454" i="1"/>
  <c r="P2453" i="1"/>
  <c r="O2454" i="1"/>
  <c r="Q2380" i="1"/>
  <c r="R2380" i="1" s="1"/>
  <c r="L2455" i="1" l="1"/>
  <c r="M2455" i="1"/>
  <c r="T2455" i="1"/>
  <c r="E2456" i="1"/>
  <c r="H2454" i="1"/>
  <c r="B2380" i="1"/>
  <c r="P2454" i="1"/>
  <c r="O2455" i="1"/>
  <c r="F2455" i="1"/>
  <c r="G2455" i="1"/>
  <c r="N2455" i="1"/>
  <c r="A2456" i="1"/>
  <c r="D2456" i="1"/>
  <c r="C2456" i="1"/>
  <c r="U2455" i="1"/>
  <c r="Q2381" i="1"/>
  <c r="R2381" i="1" s="1"/>
  <c r="J2382" i="1"/>
  <c r="K2382" i="1" s="1"/>
  <c r="I2383" i="1"/>
  <c r="L2456" i="1" l="1"/>
  <c r="M2456" i="1"/>
  <c r="E2457" i="1"/>
  <c r="T2456" i="1"/>
  <c r="H2455" i="1"/>
  <c r="B2381" i="1"/>
  <c r="P2455" i="1"/>
  <c r="O2456" i="1"/>
  <c r="Q2382" i="1"/>
  <c r="R2382" i="1" s="1"/>
  <c r="I2384" i="1"/>
  <c r="J2383" i="1"/>
  <c r="K2383" i="1" s="1"/>
  <c r="A2457" i="1"/>
  <c r="U2456" i="1"/>
  <c r="N2456" i="1"/>
  <c r="D2457" i="1"/>
  <c r="C2457" i="1"/>
  <c r="F2456" i="1"/>
  <c r="G2456" i="1"/>
  <c r="M2457" i="1" l="1"/>
  <c r="L2457" i="1"/>
  <c r="T2457" i="1"/>
  <c r="E2458" i="1"/>
  <c r="E2459" i="1" s="1"/>
  <c r="B2382" i="1"/>
  <c r="H2456" i="1"/>
  <c r="I2385" i="1"/>
  <c r="J2385" i="1" s="1"/>
  <c r="J2384" i="1"/>
  <c r="K2384" i="1" s="1"/>
  <c r="O2457" i="1"/>
  <c r="P2456" i="1"/>
  <c r="A2458" i="1"/>
  <c r="F2457" i="1"/>
  <c r="N2457" i="1"/>
  <c r="D2458" i="1"/>
  <c r="U2457" i="1"/>
  <c r="C2458" i="1"/>
  <c r="G2457" i="1"/>
  <c r="Q2383" i="1"/>
  <c r="R2383" i="1" s="1"/>
  <c r="T2458" i="1" l="1"/>
  <c r="L2458" i="1"/>
  <c r="M2458" i="1"/>
  <c r="H2457" i="1"/>
  <c r="P2457" i="1"/>
  <c r="O2458" i="1"/>
  <c r="B2383" i="1"/>
  <c r="Q2384" i="1"/>
  <c r="R2384" i="1" s="1"/>
  <c r="A2459" i="1"/>
  <c r="G2458" i="1"/>
  <c r="U2458" i="1"/>
  <c r="N2458" i="1"/>
  <c r="F2458" i="1"/>
  <c r="C2459" i="1"/>
  <c r="D2459" i="1"/>
  <c r="I2386" i="1"/>
  <c r="K2385" i="1"/>
  <c r="L2459" i="1" l="1"/>
  <c r="M2459" i="1"/>
  <c r="N2459" i="1" s="1"/>
  <c r="E2460" i="1"/>
  <c r="T2459" i="1"/>
  <c r="H2458" i="1"/>
  <c r="B2384" i="1"/>
  <c r="N2385" i="1"/>
  <c r="U2385" i="1" s="1"/>
  <c r="Q2385" i="1"/>
  <c r="B2385" i="1" s="1"/>
  <c r="O2459" i="1"/>
  <c r="P2458" i="1"/>
  <c r="J2386" i="1"/>
  <c r="K2386" i="1" s="1"/>
  <c r="Q2386" i="1" s="1"/>
  <c r="I2387" i="1"/>
  <c r="G2459" i="1"/>
  <c r="A2460" i="1"/>
  <c r="D2460" i="1"/>
  <c r="F2459" i="1"/>
  <c r="C2460" i="1"/>
  <c r="U2459" i="1"/>
  <c r="E2461" i="1" l="1"/>
  <c r="L2460" i="1"/>
  <c r="M2460" i="1"/>
  <c r="T2460" i="1"/>
  <c r="T2461" i="1" s="1"/>
  <c r="H2459" i="1"/>
  <c r="P2459" i="1"/>
  <c r="O2460" i="1"/>
  <c r="R2385" i="1"/>
  <c r="I2388" i="1"/>
  <c r="J2387" i="1"/>
  <c r="K2387" i="1" s="1"/>
  <c r="A2461" i="1"/>
  <c r="G2460" i="1"/>
  <c r="N2460" i="1"/>
  <c r="C2461" i="1"/>
  <c r="D2461" i="1"/>
  <c r="U2460" i="1"/>
  <c r="F2460" i="1"/>
  <c r="B2386" i="1"/>
  <c r="R2386" i="1"/>
  <c r="L2461" i="1" l="1"/>
  <c r="M2461" i="1"/>
  <c r="N2461" i="1" s="1"/>
  <c r="E2462" i="1"/>
  <c r="H2460" i="1"/>
  <c r="Q2387" i="1"/>
  <c r="R2387" i="1" s="1"/>
  <c r="P2460" i="1"/>
  <c r="O2461" i="1"/>
  <c r="C2462" i="1"/>
  <c r="D2462" i="1"/>
  <c r="U2461" i="1"/>
  <c r="G2461" i="1"/>
  <c r="A2462" i="1"/>
  <c r="F2461" i="1"/>
  <c r="J2388" i="1"/>
  <c r="K2388" i="1" s="1"/>
  <c r="I2389" i="1"/>
  <c r="L2462" i="1" l="1"/>
  <c r="U2462" i="1" s="1"/>
  <c r="M2462" i="1"/>
  <c r="E2463" i="1"/>
  <c r="T2462" i="1"/>
  <c r="T2463" i="1" s="1"/>
  <c r="H2461" i="1"/>
  <c r="G2462" i="1"/>
  <c r="F2462" i="1"/>
  <c r="N2462" i="1"/>
  <c r="C2463" i="1"/>
  <c r="D2463" i="1"/>
  <c r="A2463" i="1"/>
  <c r="P2461" i="1"/>
  <c r="O2462" i="1"/>
  <c r="B2387" i="1"/>
  <c r="J2389" i="1"/>
  <c r="K2389" i="1" s="1"/>
  <c r="I2390" i="1"/>
  <c r="Q2388" i="1"/>
  <c r="R2388" i="1" s="1"/>
  <c r="M2463" i="1" l="1"/>
  <c r="L2463" i="1"/>
  <c r="U2463" i="1" s="1"/>
  <c r="E2464" i="1"/>
  <c r="E2465" i="1" s="1"/>
  <c r="H2462" i="1"/>
  <c r="B2388" i="1"/>
  <c r="D2464" i="1"/>
  <c r="F2463" i="1"/>
  <c r="C2464" i="1"/>
  <c r="A2464" i="1"/>
  <c r="T2464" i="1" s="1"/>
  <c r="G2463" i="1"/>
  <c r="N2463" i="1"/>
  <c r="J2390" i="1"/>
  <c r="K2390" i="1" s="1"/>
  <c r="I2391" i="1"/>
  <c r="O2463" i="1"/>
  <c r="P2462" i="1"/>
  <c r="Q2389" i="1"/>
  <c r="R2389" i="1" s="1"/>
  <c r="L2464" i="1" l="1"/>
  <c r="M2464" i="1"/>
  <c r="N2464" i="1" s="1"/>
  <c r="H2463" i="1"/>
  <c r="G2464" i="1"/>
  <c r="A2465" i="1"/>
  <c r="E2466" i="1" s="1"/>
  <c r="C2465" i="1"/>
  <c r="F2464" i="1"/>
  <c r="D2465" i="1"/>
  <c r="U2464" i="1"/>
  <c r="O2464" i="1"/>
  <c r="P2463" i="1"/>
  <c r="J2391" i="1"/>
  <c r="K2391" i="1" s="1"/>
  <c r="I2392" i="1"/>
  <c r="Q2390" i="1"/>
  <c r="R2390" i="1" s="1"/>
  <c r="B2389" i="1"/>
  <c r="L2465" i="1" l="1"/>
  <c r="U2465" i="1" s="1"/>
  <c r="M2465" i="1"/>
  <c r="T2465" i="1"/>
  <c r="H2464" i="1"/>
  <c r="B2390" i="1"/>
  <c r="J2392" i="1"/>
  <c r="K2392" i="1" s="1"/>
  <c r="I2393" i="1"/>
  <c r="Q2391" i="1"/>
  <c r="R2391" i="1" s="1"/>
  <c r="P2464" i="1"/>
  <c r="O2465" i="1"/>
  <c r="A2466" i="1"/>
  <c r="G2465" i="1"/>
  <c r="N2465" i="1"/>
  <c r="C2466" i="1"/>
  <c r="D2466" i="1"/>
  <c r="F2465" i="1"/>
  <c r="L2466" i="1" l="1"/>
  <c r="M2466" i="1"/>
  <c r="N2466" i="1" s="1"/>
  <c r="T2466" i="1"/>
  <c r="E2467" i="1"/>
  <c r="H2465" i="1"/>
  <c r="B2391" i="1"/>
  <c r="J2393" i="1"/>
  <c r="K2393" i="1" s="1"/>
  <c r="I2394" i="1"/>
  <c r="Q2392" i="1"/>
  <c r="R2392" i="1" s="1"/>
  <c r="U2466" i="1"/>
  <c r="G2466" i="1"/>
  <c r="C2467" i="1"/>
  <c r="D2467" i="1"/>
  <c r="F2466" i="1"/>
  <c r="A2467" i="1"/>
  <c r="O2466" i="1"/>
  <c r="P2465" i="1"/>
  <c r="L2467" i="1" l="1"/>
  <c r="U2467" i="1" s="1"/>
  <c r="M2467" i="1"/>
  <c r="E2468" i="1"/>
  <c r="T2467" i="1"/>
  <c r="H2466" i="1"/>
  <c r="G2467" i="1"/>
  <c r="A2468" i="1"/>
  <c r="N2467" i="1"/>
  <c r="D2468" i="1"/>
  <c r="C2468" i="1"/>
  <c r="F2467" i="1"/>
  <c r="B2392" i="1"/>
  <c r="J2394" i="1"/>
  <c r="K2394" i="1" s="1"/>
  <c r="I2395" i="1"/>
  <c r="Q2393" i="1"/>
  <c r="R2393" i="1" s="1"/>
  <c r="P2466" i="1"/>
  <c r="O2467" i="1"/>
  <c r="L2468" i="1" l="1"/>
  <c r="U2468" i="1" s="1"/>
  <c r="M2468" i="1"/>
  <c r="E2469" i="1"/>
  <c r="T2468" i="1"/>
  <c r="H2467" i="1"/>
  <c r="B2393" i="1"/>
  <c r="J2395" i="1"/>
  <c r="K2395" i="1" s="1"/>
  <c r="I2396" i="1"/>
  <c r="Q2394" i="1"/>
  <c r="R2394" i="1" s="1"/>
  <c r="C2469" i="1"/>
  <c r="D2469" i="1"/>
  <c r="F2468" i="1"/>
  <c r="A2469" i="1"/>
  <c r="G2468" i="1"/>
  <c r="N2468" i="1"/>
  <c r="P2467" i="1"/>
  <c r="O2468" i="1"/>
  <c r="L2469" i="1" l="1"/>
  <c r="M2469" i="1"/>
  <c r="T2469" i="1"/>
  <c r="E2470" i="1"/>
  <c r="E2471" i="1" s="1"/>
  <c r="H2468" i="1"/>
  <c r="B2394" i="1"/>
  <c r="D2470" i="1"/>
  <c r="F2469" i="1"/>
  <c r="C2470" i="1"/>
  <c r="U2469" i="1"/>
  <c r="A2470" i="1"/>
  <c r="G2469" i="1"/>
  <c r="N2469" i="1"/>
  <c r="J2396" i="1"/>
  <c r="K2396" i="1" s="1"/>
  <c r="I2397" i="1"/>
  <c r="Q2395" i="1"/>
  <c r="R2395" i="1" s="1"/>
  <c r="O2469" i="1"/>
  <c r="P2468" i="1"/>
  <c r="L2470" i="1" l="1"/>
  <c r="M2470" i="1"/>
  <c r="T2470" i="1"/>
  <c r="H2469" i="1"/>
  <c r="I2398" i="1"/>
  <c r="J2397" i="1"/>
  <c r="K2397" i="1" s="1"/>
  <c r="Q2396" i="1"/>
  <c r="R2396" i="1" s="1"/>
  <c r="P2469" i="1"/>
  <c r="O2470" i="1"/>
  <c r="N2470" i="1"/>
  <c r="C2471" i="1"/>
  <c r="D2471" i="1"/>
  <c r="F2470" i="1"/>
  <c r="A2471" i="1"/>
  <c r="E2472" i="1" s="1"/>
  <c r="U2470" i="1"/>
  <c r="G2470" i="1"/>
  <c r="B2395" i="1"/>
  <c r="L2471" i="1" l="1"/>
  <c r="M2471" i="1"/>
  <c r="T2471" i="1"/>
  <c r="E2473" i="1"/>
  <c r="H2470" i="1"/>
  <c r="F2471" i="1"/>
  <c r="C2472" i="1"/>
  <c r="U2471" i="1"/>
  <c r="G2471" i="1"/>
  <c r="N2471" i="1"/>
  <c r="A2472" i="1"/>
  <c r="D2472" i="1"/>
  <c r="B2396" i="1"/>
  <c r="Q2397" i="1"/>
  <c r="R2397" i="1" s="1"/>
  <c r="O2471" i="1"/>
  <c r="P2470" i="1"/>
  <c r="J2398" i="1"/>
  <c r="K2398" i="1" s="1"/>
  <c r="Q2398" i="1" s="1"/>
  <c r="I2399" i="1"/>
  <c r="L2472" i="1" l="1"/>
  <c r="U2472" i="1" s="1"/>
  <c r="M2472" i="1"/>
  <c r="T2472" i="1"/>
  <c r="T2473" i="1" s="1"/>
  <c r="H2471" i="1"/>
  <c r="B2397" i="1"/>
  <c r="D2473" i="1"/>
  <c r="F2472" i="1"/>
  <c r="C2473" i="1"/>
  <c r="A2473" i="1"/>
  <c r="G2472" i="1"/>
  <c r="N2472" i="1"/>
  <c r="J2399" i="1"/>
  <c r="K2399" i="1" s="1"/>
  <c r="I2400" i="1"/>
  <c r="B2398" i="1"/>
  <c r="R2398" i="1"/>
  <c r="O2472" i="1"/>
  <c r="P2471" i="1"/>
  <c r="M2473" i="1" l="1"/>
  <c r="L2473" i="1"/>
  <c r="U2473" i="1" s="1"/>
  <c r="E2474" i="1"/>
  <c r="H2472" i="1"/>
  <c r="J2400" i="1"/>
  <c r="K2400" i="1" s="1"/>
  <c r="I2401" i="1"/>
  <c r="N2473" i="1"/>
  <c r="D2474" i="1"/>
  <c r="F2473" i="1"/>
  <c r="C2474" i="1"/>
  <c r="A2474" i="1"/>
  <c r="G2473" i="1"/>
  <c r="Q2399" i="1"/>
  <c r="R2399" i="1" s="1"/>
  <c r="O2473" i="1"/>
  <c r="P2472" i="1"/>
  <c r="L2474" i="1" l="1"/>
  <c r="M2474" i="1"/>
  <c r="E2475" i="1"/>
  <c r="T2474" i="1"/>
  <c r="H2473" i="1"/>
  <c r="O2474" i="1"/>
  <c r="P2473" i="1"/>
  <c r="B2399" i="1"/>
  <c r="J2401" i="1"/>
  <c r="K2401" i="1" s="1"/>
  <c r="I2402" i="1"/>
  <c r="C2475" i="1"/>
  <c r="A2475" i="1"/>
  <c r="D2475" i="1"/>
  <c r="U2474" i="1"/>
  <c r="G2474" i="1"/>
  <c r="N2474" i="1"/>
  <c r="F2474" i="1"/>
  <c r="Q2400" i="1"/>
  <c r="R2400" i="1" s="1"/>
  <c r="M2475" i="1" l="1"/>
  <c r="L2475" i="1"/>
  <c r="E2476" i="1"/>
  <c r="E2477" i="1" s="1"/>
  <c r="T2475" i="1"/>
  <c r="H2474" i="1"/>
  <c r="I2403" i="1"/>
  <c r="J2402" i="1"/>
  <c r="K2402" i="1" s="1"/>
  <c r="Q2401" i="1"/>
  <c r="R2401" i="1" s="1"/>
  <c r="B2400" i="1"/>
  <c r="F2475" i="1"/>
  <c r="C2476" i="1"/>
  <c r="A2476" i="1"/>
  <c r="D2476" i="1"/>
  <c r="G2475" i="1"/>
  <c r="O2475" i="1"/>
  <c r="P2474" i="1"/>
  <c r="L2476" i="1" l="1"/>
  <c r="T2476" i="1"/>
  <c r="M2476" i="1"/>
  <c r="N2476" i="1" s="1"/>
  <c r="H2475" i="1"/>
  <c r="B2401" i="1"/>
  <c r="O2476" i="1"/>
  <c r="P2475" i="1"/>
  <c r="Q2402" i="1"/>
  <c r="R2402" i="1" s="1"/>
  <c r="G2476" i="1"/>
  <c r="U2476" i="1"/>
  <c r="D2477" i="1"/>
  <c r="A2477" i="1"/>
  <c r="F2476" i="1"/>
  <c r="C2477" i="1"/>
  <c r="I2404" i="1"/>
  <c r="J2403" i="1"/>
  <c r="K2403" i="1" s="1"/>
  <c r="L2477" i="1" l="1"/>
  <c r="M2477" i="1"/>
  <c r="E2478" i="1"/>
  <c r="T2477" i="1"/>
  <c r="T2478" i="1" s="1"/>
  <c r="H2476" i="1"/>
  <c r="B2402" i="1"/>
  <c r="N2477" i="1"/>
  <c r="D2478" i="1"/>
  <c r="F2477" i="1"/>
  <c r="C2478" i="1"/>
  <c r="A2478" i="1"/>
  <c r="U2477" i="1"/>
  <c r="G2477" i="1"/>
  <c r="O2477" i="1"/>
  <c r="P2476" i="1"/>
  <c r="Q2403" i="1"/>
  <c r="R2403" i="1" s="1"/>
  <c r="J2404" i="1"/>
  <c r="K2404" i="1" s="1"/>
  <c r="I2405" i="1"/>
  <c r="L2478" i="1" l="1"/>
  <c r="U2478" i="1" s="1"/>
  <c r="M2478" i="1"/>
  <c r="E2479" i="1"/>
  <c r="B2403" i="1"/>
  <c r="H2477" i="1"/>
  <c r="D2479" i="1"/>
  <c r="A2479" i="1"/>
  <c r="G2478" i="1"/>
  <c r="F2478" i="1"/>
  <c r="N2478" i="1"/>
  <c r="C2479" i="1"/>
  <c r="O2478" i="1"/>
  <c r="P2477" i="1"/>
  <c r="Q2404" i="1"/>
  <c r="R2404" i="1" s="1"/>
  <c r="I2406" i="1"/>
  <c r="J2405" i="1"/>
  <c r="K2405" i="1" s="1"/>
  <c r="M2479" i="1" l="1"/>
  <c r="N2479" i="1" s="1"/>
  <c r="L2479" i="1"/>
  <c r="E2480" i="1"/>
  <c r="T2479" i="1"/>
  <c r="H2478" i="1"/>
  <c r="I2407" i="1"/>
  <c r="J2406" i="1"/>
  <c r="K2406" i="1" s="1"/>
  <c r="P2478" i="1"/>
  <c r="O2479" i="1"/>
  <c r="D2480" i="1"/>
  <c r="F2479" i="1"/>
  <c r="C2480" i="1"/>
  <c r="U2479" i="1"/>
  <c r="A2480" i="1"/>
  <c r="G2479" i="1"/>
  <c r="B2404" i="1"/>
  <c r="Q2405" i="1"/>
  <c r="R2405" i="1" s="1"/>
  <c r="L2480" i="1" l="1"/>
  <c r="M2480" i="1"/>
  <c r="T2480" i="1"/>
  <c r="E2481" i="1"/>
  <c r="H2479" i="1"/>
  <c r="B2405" i="1"/>
  <c r="P2479" i="1"/>
  <c r="O2480" i="1"/>
  <c r="C2481" i="1"/>
  <c r="D2481" i="1"/>
  <c r="U2480" i="1"/>
  <c r="F2480" i="1"/>
  <c r="A2481" i="1"/>
  <c r="G2480" i="1"/>
  <c r="N2480" i="1"/>
  <c r="Q2406" i="1"/>
  <c r="R2406" i="1" s="1"/>
  <c r="I2408" i="1"/>
  <c r="J2407" i="1"/>
  <c r="K2407" i="1" s="1"/>
  <c r="L2481" i="1" l="1"/>
  <c r="M2481" i="1"/>
  <c r="E2482" i="1"/>
  <c r="E2483" i="1" s="1"/>
  <c r="T2481" i="1"/>
  <c r="T2482" i="1" s="1"/>
  <c r="H2480" i="1"/>
  <c r="B2406" i="1"/>
  <c r="P2480" i="1"/>
  <c r="O2481" i="1"/>
  <c r="Q2407" i="1"/>
  <c r="R2407" i="1" s="1"/>
  <c r="I2409" i="1"/>
  <c r="J2408" i="1"/>
  <c r="K2408" i="1" s="1"/>
  <c r="N2481" i="1"/>
  <c r="C2482" i="1"/>
  <c r="D2482" i="1"/>
  <c r="U2481" i="1"/>
  <c r="F2481" i="1"/>
  <c r="A2482" i="1"/>
  <c r="G2481" i="1"/>
  <c r="L2482" i="1" l="1"/>
  <c r="U2482" i="1" s="1"/>
  <c r="M2482" i="1"/>
  <c r="N2482" i="1" s="1"/>
  <c r="B2407" i="1"/>
  <c r="H2481" i="1"/>
  <c r="J2409" i="1"/>
  <c r="K2409" i="1" s="1"/>
  <c r="I2410" i="1"/>
  <c r="A2483" i="1"/>
  <c r="E2484" i="1" s="1"/>
  <c r="G2482" i="1"/>
  <c r="C2483" i="1"/>
  <c r="D2483" i="1"/>
  <c r="F2482" i="1"/>
  <c r="P2481" i="1"/>
  <c r="O2482" i="1"/>
  <c r="Q2408" i="1"/>
  <c r="R2408" i="1" s="1"/>
  <c r="L2483" i="1" l="1"/>
  <c r="U2483" i="1" s="1"/>
  <c r="M2483" i="1"/>
  <c r="N2483" i="1" s="1"/>
  <c r="T2483" i="1"/>
  <c r="H2482" i="1"/>
  <c r="O2483" i="1"/>
  <c r="P2482" i="1"/>
  <c r="G2483" i="1"/>
  <c r="C2484" i="1"/>
  <c r="D2484" i="1"/>
  <c r="F2483" i="1"/>
  <c r="A2484" i="1"/>
  <c r="E2485" i="1" s="1"/>
  <c r="J2410" i="1"/>
  <c r="K2410" i="1" s="1"/>
  <c r="I2411" i="1"/>
  <c r="Q2409" i="1"/>
  <c r="R2409" i="1" s="1"/>
  <c r="B2408" i="1"/>
  <c r="L2484" i="1" l="1"/>
  <c r="M2484" i="1"/>
  <c r="N2484" i="1" s="1"/>
  <c r="T2484" i="1"/>
  <c r="H2483" i="1"/>
  <c r="J2411" i="1"/>
  <c r="K2411" i="1" s="1"/>
  <c r="I2412" i="1"/>
  <c r="Q2410" i="1"/>
  <c r="R2410" i="1" s="1"/>
  <c r="D2485" i="1"/>
  <c r="F2484" i="1"/>
  <c r="C2485" i="1"/>
  <c r="A2485" i="1"/>
  <c r="U2484" i="1"/>
  <c r="G2484" i="1"/>
  <c r="B2409" i="1"/>
  <c r="O2484" i="1"/>
  <c r="P2483" i="1"/>
  <c r="L2485" i="1" l="1"/>
  <c r="U2485" i="1" s="1"/>
  <c r="M2485" i="1"/>
  <c r="N2485" i="1" s="1"/>
  <c r="E2486" i="1"/>
  <c r="T2485" i="1"/>
  <c r="H2484" i="1"/>
  <c r="B2410" i="1"/>
  <c r="G2485" i="1"/>
  <c r="A2486" i="1"/>
  <c r="C2486" i="1"/>
  <c r="F2485" i="1"/>
  <c r="D2486" i="1"/>
  <c r="I2413" i="1"/>
  <c r="J2412" i="1"/>
  <c r="K2412" i="1" s="1"/>
  <c r="Q2412" i="1" s="1"/>
  <c r="P2484" i="1"/>
  <c r="O2485" i="1"/>
  <c r="Q2411" i="1"/>
  <c r="R2411" i="1" s="1"/>
  <c r="T2486" i="1" l="1"/>
  <c r="E2487" i="1"/>
  <c r="L2486" i="1"/>
  <c r="U2486" i="1" s="1"/>
  <c r="M2486" i="1"/>
  <c r="N2486" i="1" s="1"/>
  <c r="H2485" i="1"/>
  <c r="I2414" i="1"/>
  <c r="J2414" i="1" s="1"/>
  <c r="J2413" i="1"/>
  <c r="K2413" i="1" s="1"/>
  <c r="B2411" i="1"/>
  <c r="F2486" i="1"/>
  <c r="A2487" i="1"/>
  <c r="E2488" i="1" s="1"/>
  <c r="C2487" i="1"/>
  <c r="G2486" i="1"/>
  <c r="D2487" i="1"/>
  <c r="B2412" i="1"/>
  <c r="R2412" i="1"/>
  <c r="P2485" i="1"/>
  <c r="O2486" i="1"/>
  <c r="L2487" i="1" l="1"/>
  <c r="M2487" i="1"/>
  <c r="T2487" i="1"/>
  <c r="H2486" i="1"/>
  <c r="C2488" i="1"/>
  <c r="D2488" i="1"/>
  <c r="U2487" i="1"/>
  <c r="A2488" i="1"/>
  <c r="G2487" i="1"/>
  <c r="N2487" i="1"/>
  <c r="F2487" i="1"/>
  <c r="Q2413" i="1"/>
  <c r="R2413" i="1" s="1"/>
  <c r="I2415" i="1"/>
  <c r="K2414" i="1"/>
  <c r="P2486" i="1"/>
  <c r="O2487" i="1"/>
  <c r="T2488" i="1" l="1"/>
  <c r="L2488" i="1"/>
  <c r="M2488" i="1"/>
  <c r="E2489" i="1"/>
  <c r="E2490" i="1" s="1"/>
  <c r="H2487" i="1"/>
  <c r="G2488" i="1"/>
  <c r="N2488" i="1"/>
  <c r="D2489" i="1"/>
  <c r="F2488" i="1"/>
  <c r="A2489" i="1"/>
  <c r="C2489" i="1"/>
  <c r="U2488" i="1"/>
  <c r="B2413" i="1"/>
  <c r="O2488" i="1"/>
  <c r="P2487" i="1"/>
  <c r="Q2414" i="1"/>
  <c r="B2414" i="1" s="1"/>
  <c r="N2414" i="1"/>
  <c r="J2415" i="1"/>
  <c r="K2415" i="1" s="1"/>
  <c r="I2416" i="1"/>
  <c r="L2489" i="1" l="1"/>
  <c r="M2489" i="1"/>
  <c r="N2489" i="1" s="1"/>
  <c r="T2489" i="1"/>
  <c r="H2488" i="1"/>
  <c r="A2490" i="1"/>
  <c r="U2489" i="1"/>
  <c r="G2489" i="1"/>
  <c r="C2490" i="1"/>
  <c r="D2490" i="1"/>
  <c r="F2489" i="1"/>
  <c r="O2489" i="1"/>
  <c r="P2488" i="1"/>
  <c r="Q2415" i="1"/>
  <c r="R2415" i="1" s="1"/>
  <c r="J2416" i="1"/>
  <c r="K2416" i="1" s="1"/>
  <c r="I2417" i="1"/>
  <c r="U2414" i="1"/>
  <c r="R2414" i="1"/>
  <c r="L2490" i="1" l="1"/>
  <c r="M2490" i="1"/>
  <c r="T2490" i="1"/>
  <c r="E2491" i="1"/>
  <c r="H2489" i="1"/>
  <c r="B2415" i="1"/>
  <c r="O2490" i="1"/>
  <c r="P2489" i="1"/>
  <c r="I2418" i="1"/>
  <c r="J2417" i="1"/>
  <c r="K2417" i="1" s="1"/>
  <c r="Q2416" i="1"/>
  <c r="R2416" i="1" s="1"/>
  <c r="G2490" i="1"/>
  <c r="A2491" i="1"/>
  <c r="C2491" i="1"/>
  <c r="N2490" i="1"/>
  <c r="F2490" i="1"/>
  <c r="D2491" i="1"/>
  <c r="U2490" i="1"/>
  <c r="L2491" i="1" l="1"/>
  <c r="M2491" i="1"/>
  <c r="E2492" i="1"/>
  <c r="T2491" i="1"/>
  <c r="H2490" i="1"/>
  <c r="B2416" i="1"/>
  <c r="Q2417" i="1"/>
  <c r="R2417" i="1" s="1"/>
  <c r="I2419" i="1"/>
  <c r="J2418" i="1"/>
  <c r="K2418" i="1" s="1"/>
  <c r="U2491" i="1"/>
  <c r="G2491" i="1"/>
  <c r="N2491" i="1"/>
  <c r="C2492" i="1"/>
  <c r="D2492" i="1"/>
  <c r="F2491" i="1"/>
  <c r="A2492" i="1"/>
  <c r="P2490" i="1"/>
  <c r="O2491" i="1"/>
  <c r="L2492" i="1" l="1"/>
  <c r="M2492" i="1"/>
  <c r="T2492" i="1"/>
  <c r="T2493" i="1" s="1"/>
  <c r="E2493" i="1"/>
  <c r="E2494" i="1" s="1"/>
  <c r="H2491" i="1"/>
  <c r="B2417" i="1"/>
  <c r="G2492" i="1"/>
  <c r="C2493" i="1"/>
  <c r="A2493" i="1"/>
  <c r="F2492" i="1"/>
  <c r="N2492" i="1"/>
  <c r="D2493" i="1"/>
  <c r="U2492" i="1"/>
  <c r="Q2418" i="1"/>
  <c r="R2418" i="1" s="1"/>
  <c r="I2420" i="1"/>
  <c r="J2419" i="1"/>
  <c r="K2419" i="1" s="1"/>
  <c r="O2492" i="1"/>
  <c r="P2491" i="1"/>
  <c r="L2493" i="1" l="1"/>
  <c r="M2493" i="1"/>
  <c r="H2492" i="1"/>
  <c r="Q2419" i="1"/>
  <c r="R2419" i="1" s="1"/>
  <c r="I2421" i="1"/>
  <c r="J2420" i="1"/>
  <c r="K2420" i="1" s="1"/>
  <c r="B2418" i="1"/>
  <c r="A2494" i="1"/>
  <c r="U2493" i="1"/>
  <c r="G2493" i="1"/>
  <c r="F2493" i="1"/>
  <c r="N2493" i="1"/>
  <c r="C2494" i="1"/>
  <c r="D2494" i="1"/>
  <c r="P2492" i="1"/>
  <c r="O2493" i="1"/>
  <c r="L2494" i="1" l="1"/>
  <c r="M2494" i="1"/>
  <c r="T2494" i="1"/>
  <c r="E2495" i="1"/>
  <c r="E2496" i="1" s="1"/>
  <c r="H2493" i="1"/>
  <c r="D2495" i="1"/>
  <c r="U2494" i="1"/>
  <c r="N2494" i="1"/>
  <c r="G2494" i="1"/>
  <c r="C2495" i="1"/>
  <c r="A2495" i="1"/>
  <c r="F2494" i="1"/>
  <c r="Q2420" i="1"/>
  <c r="R2420" i="1" s="1"/>
  <c r="I2422" i="1"/>
  <c r="J2421" i="1"/>
  <c r="K2421" i="1" s="1"/>
  <c r="O2494" i="1"/>
  <c r="P2493" i="1"/>
  <c r="B2419" i="1"/>
  <c r="T2495" i="1" l="1"/>
  <c r="L2495" i="1"/>
  <c r="M2495" i="1"/>
  <c r="N2495" i="1" s="1"/>
  <c r="H2494" i="1"/>
  <c r="B2420" i="1"/>
  <c r="P2494" i="1"/>
  <c r="O2495" i="1"/>
  <c r="F2495" i="1"/>
  <c r="C2496" i="1"/>
  <c r="D2496" i="1"/>
  <c r="U2495" i="1"/>
  <c r="A2496" i="1"/>
  <c r="G2495" i="1"/>
  <c r="Q2421" i="1"/>
  <c r="R2421" i="1" s="1"/>
  <c r="I2423" i="1"/>
  <c r="J2422" i="1"/>
  <c r="K2422" i="1" s="1"/>
  <c r="Q2422" i="1" s="1"/>
  <c r="L2496" i="1" l="1"/>
  <c r="M2496" i="1"/>
  <c r="N2496" i="1" s="1"/>
  <c r="T2496" i="1"/>
  <c r="E2497" i="1"/>
  <c r="H2495" i="1"/>
  <c r="I2424" i="1"/>
  <c r="J2423" i="1"/>
  <c r="K2423" i="1" s="1"/>
  <c r="Q2423" i="1" s="1"/>
  <c r="B2421" i="1"/>
  <c r="P2495" i="1"/>
  <c r="O2496" i="1"/>
  <c r="B2422" i="1"/>
  <c r="R2422" i="1"/>
  <c r="A2497" i="1"/>
  <c r="U2496" i="1"/>
  <c r="G2496" i="1"/>
  <c r="F2496" i="1"/>
  <c r="C2497" i="1"/>
  <c r="D2497" i="1"/>
  <c r="E2498" i="1" l="1"/>
  <c r="L2497" i="1"/>
  <c r="U2497" i="1" s="1"/>
  <c r="M2497" i="1"/>
  <c r="N2497" i="1" s="1"/>
  <c r="T2497" i="1"/>
  <c r="H2496" i="1"/>
  <c r="O2497" i="1"/>
  <c r="P2496" i="1"/>
  <c r="A2498" i="1"/>
  <c r="G2497" i="1"/>
  <c r="F2497" i="1"/>
  <c r="C2498" i="1"/>
  <c r="D2498" i="1"/>
  <c r="B2423" i="1"/>
  <c r="R2423" i="1"/>
  <c r="I2425" i="1"/>
  <c r="J2424" i="1"/>
  <c r="K2424" i="1" s="1"/>
  <c r="L2498" i="1" l="1"/>
  <c r="M2498" i="1"/>
  <c r="T2498" i="1"/>
  <c r="E2499" i="1"/>
  <c r="E2500" i="1" s="1"/>
  <c r="H2497" i="1"/>
  <c r="C2499" i="1"/>
  <c r="F2498" i="1"/>
  <c r="U2498" i="1"/>
  <c r="D2499" i="1"/>
  <c r="G2498" i="1"/>
  <c r="A2499" i="1"/>
  <c r="N2498" i="1"/>
  <c r="I2426" i="1"/>
  <c r="J2425" i="1"/>
  <c r="K2425" i="1" s="1"/>
  <c r="Q2424" i="1"/>
  <c r="R2424" i="1" s="1"/>
  <c r="P2497" i="1"/>
  <c r="O2498" i="1"/>
  <c r="M2499" i="1" l="1"/>
  <c r="L2499" i="1"/>
  <c r="E2501" i="1"/>
  <c r="T2499" i="1"/>
  <c r="T2500" i="1" s="1"/>
  <c r="H2498" i="1"/>
  <c r="I2427" i="1"/>
  <c r="J2426" i="1"/>
  <c r="K2426" i="1" s="1"/>
  <c r="Q2425" i="1"/>
  <c r="R2425" i="1" s="1"/>
  <c r="B2424" i="1"/>
  <c r="P2498" i="1"/>
  <c r="O2499" i="1"/>
  <c r="F2499" i="1"/>
  <c r="C2500" i="1"/>
  <c r="U2499" i="1"/>
  <c r="D2500" i="1"/>
  <c r="G2499" i="1"/>
  <c r="A2500" i="1"/>
  <c r="N2499" i="1"/>
  <c r="L2500" i="1" l="1"/>
  <c r="M2500" i="1"/>
  <c r="B2425" i="1"/>
  <c r="H2499" i="1"/>
  <c r="Q2426" i="1"/>
  <c r="R2426" i="1" s="1"/>
  <c r="O2500" i="1"/>
  <c r="P2499" i="1"/>
  <c r="I2428" i="1"/>
  <c r="J2427" i="1"/>
  <c r="K2427" i="1" s="1"/>
  <c r="D2501" i="1"/>
  <c r="U2500" i="1"/>
  <c r="F2500" i="1"/>
  <c r="G2500" i="1"/>
  <c r="N2500" i="1"/>
  <c r="A2501" i="1"/>
  <c r="E2502" i="1" s="1"/>
  <c r="C2501" i="1"/>
  <c r="L2501" i="1" l="1"/>
  <c r="M2501" i="1"/>
  <c r="N2501" i="1" s="1"/>
  <c r="T2501" i="1"/>
  <c r="T2502" i="1" s="1"/>
  <c r="H2500" i="1"/>
  <c r="O2501" i="1"/>
  <c r="P2500" i="1"/>
  <c r="B2426" i="1"/>
  <c r="Q2427" i="1"/>
  <c r="R2427" i="1" s="1"/>
  <c r="A2502" i="1"/>
  <c r="C2502" i="1"/>
  <c r="D2502" i="1"/>
  <c r="U2501" i="1"/>
  <c r="F2501" i="1"/>
  <c r="G2501" i="1"/>
  <c r="J2428" i="1"/>
  <c r="K2428" i="1" s="1"/>
  <c r="I2429" i="1"/>
  <c r="L2502" i="1" l="1"/>
  <c r="M2502" i="1"/>
  <c r="N2502" i="1" s="1"/>
  <c r="E2503" i="1"/>
  <c r="H2501" i="1"/>
  <c r="B2427" i="1"/>
  <c r="I2430" i="1"/>
  <c r="J2429" i="1"/>
  <c r="K2429" i="1" s="1"/>
  <c r="P2501" i="1"/>
  <c r="O2502" i="1"/>
  <c r="Q2428" i="1"/>
  <c r="R2428" i="1" s="1"/>
  <c r="C2503" i="1"/>
  <c r="D2503" i="1"/>
  <c r="U2502" i="1"/>
  <c r="F2502" i="1"/>
  <c r="G2502" i="1"/>
  <c r="A2503" i="1"/>
  <c r="E2504" i="1" l="1"/>
  <c r="L2503" i="1"/>
  <c r="U2503" i="1" s="1"/>
  <c r="M2503" i="1"/>
  <c r="T2503" i="1"/>
  <c r="B2428" i="1"/>
  <c r="H2502" i="1"/>
  <c r="O2503" i="1"/>
  <c r="P2502" i="1"/>
  <c r="J2430" i="1"/>
  <c r="K2430" i="1" s="1"/>
  <c r="I2431" i="1"/>
  <c r="G2503" i="1"/>
  <c r="F2503" i="1"/>
  <c r="N2503" i="1"/>
  <c r="C2504" i="1"/>
  <c r="D2504" i="1"/>
  <c r="A2504" i="1"/>
  <c r="Q2429" i="1"/>
  <c r="R2429" i="1" s="1"/>
  <c r="L2504" i="1" l="1"/>
  <c r="M2504" i="1"/>
  <c r="T2504" i="1"/>
  <c r="E2505" i="1"/>
  <c r="H2503" i="1"/>
  <c r="U2504" i="1"/>
  <c r="G2504" i="1"/>
  <c r="N2504" i="1"/>
  <c r="C2505" i="1"/>
  <c r="D2505" i="1"/>
  <c r="F2504" i="1"/>
  <c r="A2505" i="1"/>
  <c r="J2431" i="1"/>
  <c r="K2431" i="1" s="1"/>
  <c r="I2432" i="1"/>
  <c r="Q2430" i="1"/>
  <c r="R2430" i="1" s="1"/>
  <c r="B2429" i="1"/>
  <c r="O2504" i="1"/>
  <c r="P2503" i="1"/>
  <c r="T2505" i="1" l="1"/>
  <c r="M2505" i="1"/>
  <c r="N2505" i="1" s="1"/>
  <c r="L2505" i="1"/>
  <c r="E2506" i="1"/>
  <c r="H2504" i="1"/>
  <c r="B2430" i="1"/>
  <c r="J2432" i="1"/>
  <c r="K2432" i="1" s="1"/>
  <c r="I2433" i="1"/>
  <c r="Q2431" i="1"/>
  <c r="R2431" i="1" s="1"/>
  <c r="O2505" i="1"/>
  <c r="P2504" i="1"/>
  <c r="D2506" i="1"/>
  <c r="F2505" i="1"/>
  <c r="A2506" i="1"/>
  <c r="U2505" i="1"/>
  <c r="G2505" i="1"/>
  <c r="C2506" i="1"/>
  <c r="L2506" i="1" l="1"/>
  <c r="M2506" i="1"/>
  <c r="E2507" i="1"/>
  <c r="T2506" i="1"/>
  <c r="H2505" i="1"/>
  <c r="B2431" i="1"/>
  <c r="C2507" i="1"/>
  <c r="A2507" i="1"/>
  <c r="G2506" i="1"/>
  <c r="F2506" i="1"/>
  <c r="P2505" i="1"/>
  <c r="O2506" i="1"/>
  <c r="I2434" i="1"/>
  <c r="J2433" i="1"/>
  <c r="Q2432" i="1"/>
  <c r="B2432" i="1" s="1"/>
  <c r="D2507" i="1" l="1"/>
  <c r="T2507" i="1"/>
  <c r="L2507" i="1"/>
  <c r="M2507" i="1"/>
  <c r="E2508" i="1"/>
  <c r="E2509" i="1" s="1"/>
  <c r="H2506" i="1"/>
  <c r="R2432" i="1"/>
  <c r="K2433" i="1"/>
  <c r="I2435" i="1"/>
  <c r="J2434" i="1"/>
  <c r="O2507" i="1"/>
  <c r="P2506" i="1"/>
  <c r="N2507" i="1"/>
  <c r="U2507" i="1"/>
  <c r="G2507" i="1"/>
  <c r="D2508" i="1"/>
  <c r="C2508" i="1"/>
  <c r="F2507" i="1"/>
  <c r="A2508" i="1"/>
  <c r="L2508" i="1" l="1"/>
  <c r="M2508" i="1"/>
  <c r="N2508" i="1" s="1"/>
  <c r="T2508" i="1"/>
  <c r="T2509" i="1" s="1"/>
  <c r="H2507" i="1"/>
  <c r="K2434" i="1"/>
  <c r="J2435" i="1"/>
  <c r="I2436" i="1"/>
  <c r="Q2433" i="1"/>
  <c r="A2509" i="1"/>
  <c r="U2508" i="1"/>
  <c r="C2509" i="1"/>
  <c r="D2509" i="1"/>
  <c r="G2508" i="1"/>
  <c r="F2508" i="1"/>
  <c r="O2508" i="1"/>
  <c r="P2507" i="1"/>
  <c r="L2509" i="1" l="1"/>
  <c r="M2509" i="1"/>
  <c r="E2510" i="1"/>
  <c r="E2511" i="1" s="1"/>
  <c r="H2508" i="1"/>
  <c r="C2510" i="1"/>
  <c r="U2509" i="1"/>
  <c r="D2510" i="1"/>
  <c r="F2509" i="1"/>
  <c r="G2509" i="1"/>
  <c r="A2510" i="1"/>
  <c r="N2509" i="1"/>
  <c r="R2433" i="1"/>
  <c r="O2509" i="1"/>
  <c r="P2508" i="1"/>
  <c r="I2437" i="1"/>
  <c r="J2436" i="1"/>
  <c r="K2435" i="1"/>
  <c r="Q2434" i="1"/>
  <c r="B2434" i="1" s="1"/>
  <c r="B2433" i="1"/>
  <c r="L2510" i="1" l="1"/>
  <c r="U2510" i="1" s="1"/>
  <c r="M2510" i="1"/>
  <c r="T2510" i="1"/>
  <c r="H2509" i="1"/>
  <c r="K2436" i="1"/>
  <c r="I2438" i="1"/>
  <c r="J2437" i="1"/>
  <c r="D2511" i="1"/>
  <c r="G2510" i="1"/>
  <c r="F2510" i="1"/>
  <c r="C2511" i="1"/>
  <c r="A2511" i="1"/>
  <c r="N2510" i="1"/>
  <c r="R2434" i="1"/>
  <c r="O2510" i="1"/>
  <c r="P2509" i="1"/>
  <c r="Q2435" i="1"/>
  <c r="B2435" i="1" s="1"/>
  <c r="L2511" i="1" l="1"/>
  <c r="M2511" i="1"/>
  <c r="T2511" i="1"/>
  <c r="E2512" i="1"/>
  <c r="E2513" i="1" s="1"/>
  <c r="H2510" i="1"/>
  <c r="O2511" i="1"/>
  <c r="P2510" i="1"/>
  <c r="K2437" i="1"/>
  <c r="J2438" i="1"/>
  <c r="I2439" i="1"/>
  <c r="A2512" i="1"/>
  <c r="N2511" i="1"/>
  <c r="U2511" i="1"/>
  <c r="C2512" i="1"/>
  <c r="D2512" i="1"/>
  <c r="F2511" i="1"/>
  <c r="G2511" i="1"/>
  <c r="R2435" i="1"/>
  <c r="Q2436" i="1"/>
  <c r="B2436" i="1" s="1"/>
  <c r="L2512" i="1" l="1"/>
  <c r="M2512" i="1"/>
  <c r="T2512" i="1"/>
  <c r="H2511" i="1"/>
  <c r="I2440" i="1"/>
  <c r="J2439" i="1"/>
  <c r="K2438" i="1"/>
  <c r="Q2437" i="1"/>
  <c r="B2437" i="1" s="1"/>
  <c r="R2436" i="1"/>
  <c r="F2512" i="1"/>
  <c r="C2513" i="1"/>
  <c r="D2513" i="1"/>
  <c r="A2513" i="1"/>
  <c r="N2512" i="1"/>
  <c r="U2512" i="1"/>
  <c r="G2512" i="1"/>
  <c r="O2512" i="1"/>
  <c r="P2511" i="1"/>
  <c r="M2513" i="1" l="1"/>
  <c r="L2513" i="1"/>
  <c r="U2513" i="1" s="1"/>
  <c r="T2513" i="1"/>
  <c r="E2514" i="1"/>
  <c r="H2512" i="1"/>
  <c r="D2514" i="1"/>
  <c r="A2514" i="1"/>
  <c r="N2513" i="1"/>
  <c r="G2513" i="1"/>
  <c r="C2514" i="1"/>
  <c r="F2513" i="1"/>
  <c r="O2513" i="1"/>
  <c r="P2512" i="1"/>
  <c r="R2437" i="1"/>
  <c r="Q2438" i="1"/>
  <c r="K2439" i="1"/>
  <c r="I2441" i="1"/>
  <c r="J2440" i="1"/>
  <c r="L2514" i="1" l="1"/>
  <c r="M2514" i="1"/>
  <c r="E2515" i="1"/>
  <c r="T2514" i="1"/>
  <c r="H2513" i="1"/>
  <c r="R2438" i="1"/>
  <c r="I2442" i="1"/>
  <c r="J2441" i="1"/>
  <c r="Q2439" i="1"/>
  <c r="B2439" i="1" s="1"/>
  <c r="O2514" i="1"/>
  <c r="P2513" i="1"/>
  <c r="D2515" i="1"/>
  <c r="G2514" i="1"/>
  <c r="N2514" i="1"/>
  <c r="F2514" i="1"/>
  <c r="A2515" i="1"/>
  <c r="U2514" i="1"/>
  <c r="C2515" i="1"/>
  <c r="K2440" i="1"/>
  <c r="B2438" i="1"/>
  <c r="L2515" i="1" l="1"/>
  <c r="M2515" i="1"/>
  <c r="T2515" i="1"/>
  <c r="E2516" i="1"/>
  <c r="E2517" i="1" s="1"/>
  <c r="H2514" i="1"/>
  <c r="F2515" i="1"/>
  <c r="G2515" i="1"/>
  <c r="N2515" i="1"/>
  <c r="C2516" i="1"/>
  <c r="D2516" i="1"/>
  <c r="A2516" i="1"/>
  <c r="U2515" i="1"/>
  <c r="K2441" i="1"/>
  <c r="Q2440" i="1"/>
  <c r="B2440" i="1" s="1"/>
  <c r="I2443" i="1"/>
  <c r="J2442" i="1"/>
  <c r="R2439" i="1"/>
  <c r="P2514" i="1"/>
  <c r="O2515" i="1"/>
  <c r="L2516" i="1" l="1"/>
  <c r="M2516" i="1"/>
  <c r="N2516" i="1" s="1"/>
  <c r="T2516" i="1"/>
  <c r="H2515" i="1"/>
  <c r="D2517" i="1"/>
  <c r="G2516" i="1"/>
  <c r="A2517" i="1"/>
  <c r="U2516" i="1"/>
  <c r="C2517" i="1"/>
  <c r="F2516" i="1"/>
  <c r="P2515" i="1"/>
  <c r="O2516" i="1"/>
  <c r="R2440" i="1"/>
  <c r="K2442" i="1"/>
  <c r="Q2441" i="1"/>
  <c r="B2441" i="1" s="1"/>
  <c r="I2444" i="1"/>
  <c r="J2443" i="1"/>
  <c r="L2517" i="1" l="1"/>
  <c r="M2517" i="1"/>
  <c r="T2517" i="1"/>
  <c r="T2518" i="1" s="1"/>
  <c r="E2518" i="1"/>
  <c r="E2519" i="1" s="1"/>
  <c r="H2516" i="1"/>
  <c r="K2443" i="1"/>
  <c r="Q2442" i="1"/>
  <c r="I2445" i="1"/>
  <c r="J2445" i="1" s="1"/>
  <c r="J2444" i="1"/>
  <c r="O2517" i="1"/>
  <c r="P2516" i="1"/>
  <c r="U2517" i="1"/>
  <c r="D2518" i="1"/>
  <c r="G2517" i="1"/>
  <c r="C2518" i="1"/>
  <c r="F2517" i="1"/>
  <c r="A2518" i="1"/>
  <c r="N2517" i="1"/>
  <c r="R2441" i="1"/>
  <c r="L2518" i="1" l="1"/>
  <c r="M2518" i="1"/>
  <c r="N2518" i="1" s="1"/>
  <c r="H2517" i="1"/>
  <c r="D2519" i="1"/>
  <c r="G2518" i="1"/>
  <c r="F2518" i="1"/>
  <c r="C2519" i="1"/>
  <c r="A2519" i="1"/>
  <c r="U2518" i="1"/>
  <c r="O2518" i="1"/>
  <c r="P2517" i="1"/>
  <c r="K2444" i="1"/>
  <c r="I2446" i="1"/>
  <c r="K2445" i="1"/>
  <c r="B2442" i="1"/>
  <c r="R2442" i="1"/>
  <c r="Q2443" i="1"/>
  <c r="B2443" i="1" s="1"/>
  <c r="L2519" i="1" l="1"/>
  <c r="M2519" i="1"/>
  <c r="T2519" i="1"/>
  <c r="E2520" i="1"/>
  <c r="E2521" i="1" s="1"/>
  <c r="H2518" i="1"/>
  <c r="N2445" i="1"/>
  <c r="U2445" i="1" s="1"/>
  <c r="Q2445" i="1"/>
  <c r="R2443" i="1"/>
  <c r="Q2444" i="1"/>
  <c r="F2519" i="1"/>
  <c r="A2520" i="1"/>
  <c r="N2519" i="1"/>
  <c r="U2519" i="1"/>
  <c r="C2520" i="1"/>
  <c r="D2520" i="1"/>
  <c r="G2519" i="1"/>
  <c r="P2518" i="1"/>
  <c r="O2519" i="1"/>
  <c r="I2447" i="1"/>
  <c r="J2446" i="1"/>
  <c r="L2520" i="1" l="1"/>
  <c r="M2520" i="1"/>
  <c r="T2520" i="1"/>
  <c r="T2521" i="1" s="1"/>
  <c r="H2519" i="1"/>
  <c r="R2444" i="1"/>
  <c r="K2446" i="1"/>
  <c r="G2520" i="1"/>
  <c r="C2521" i="1"/>
  <c r="A2521" i="1"/>
  <c r="D2521" i="1"/>
  <c r="F2520" i="1"/>
  <c r="N2520" i="1"/>
  <c r="U2520" i="1"/>
  <c r="B2445" i="1"/>
  <c r="P2519" i="1"/>
  <c r="O2520" i="1"/>
  <c r="I2448" i="1"/>
  <c r="J2447" i="1"/>
  <c r="B2444" i="1"/>
  <c r="R2445" i="1"/>
  <c r="M2521" i="1" l="1"/>
  <c r="N2521" i="1" s="1"/>
  <c r="L2521" i="1"/>
  <c r="U2521" i="1" s="1"/>
  <c r="E2522" i="1"/>
  <c r="H2520" i="1"/>
  <c r="F2521" i="1"/>
  <c r="C2522" i="1"/>
  <c r="A2522" i="1"/>
  <c r="D2522" i="1"/>
  <c r="G2521" i="1"/>
  <c r="K2447" i="1"/>
  <c r="Q2446" i="1"/>
  <c r="B2446" i="1" s="1"/>
  <c r="J2448" i="1"/>
  <c r="I2449" i="1"/>
  <c r="P2520" i="1"/>
  <c r="O2521" i="1"/>
  <c r="L2522" i="1" l="1"/>
  <c r="M2522" i="1"/>
  <c r="E2523" i="1"/>
  <c r="T2522" i="1"/>
  <c r="H2521" i="1"/>
  <c r="R2446" i="1"/>
  <c r="O2522" i="1"/>
  <c r="P2521" i="1"/>
  <c r="Q2447" i="1"/>
  <c r="B2447" i="1" s="1"/>
  <c r="C2523" i="1"/>
  <c r="G2522" i="1"/>
  <c r="F2522" i="1"/>
  <c r="N2522" i="1"/>
  <c r="A2523" i="1"/>
  <c r="U2522" i="1"/>
  <c r="D2523" i="1"/>
  <c r="I2450" i="1"/>
  <c r="J2449" i="1"/>
  <c r="K2448" i="1"/>
  <c r="T2523" i="1" l="1"/>
  <c r="L2523" i="1"/>
  <c r="U2523" i="1" s="1"/>
  <c r="M2523" i="1"/>
  <c r="N2523" i="1" s="1"/>
  <c r="E2524" i="1"/>
  <c r="H2522" i="1"/>
  <c r="D2524" i="1"/>
  <c r="F2523" i="1"/>
  <c r="A2524" i="1"/>
  <c r="G2523" i="1"/>
  <c r="C2524" i="1"/>
  <c r="R2447" i="1"/>
  <c r="Q2448" i="1"/>
  <c r="B2448" i="1" s="1"/>
  <c r="O2523" i="1"/>
  <c r="P2522" i="1"/>
  <c r="K2449" i="1"/>
  <c r="I2451" i="1"/>
  <c r="J2450" i="1"/>
  <c r="L2524" i="1" l="1"/>
  <c r="M2524" i="1"/>
  <c r="E2525" i="1"/>
  <c r="T2524" i="1"/>
  <c r="H2523" i="1"/>
  <c r="P2523" i="1"/>
  <c r="O2524" i="1"/>
  <c r="K2450" i="1"/>
  <c r="I2452" i="1"/>
  <c r="J2451" i="1"/>
  <c r="R2448" i="1"/>
  <c r="D2525" i="1"/>
  <c r="G2524" i="1"/>
  <c r="F2524" i="1"/>
  <c r="A2525" i="1"/>
  <c r="N2524" i="1"/>
  <c r="U2524" i="1"/>
  <c r="C2525" i="1"/>
  <c r="Q2449" i="1"/>
  <c r="B2449" i="1" s="1"/>
  <c r="L2525" i="1" l="1"/>
  <c r="M2525" i="1"/>
  <c r="T2525" i="1"/>
  <c r="T2526" i="1" s="1"/>
  <c r="E2526" i="1"/>
  <c r="E2527" i="1" s="1"/>
  <c r="H2524" i="1"/>
  <c r="K2451" i="1"/>
  <c r="J2452" i="1"/>
  <c r="I2453" i="1"/>
  <c r="R2449" i="1"/>
  <c r="A2526" i="1"/>
  <c r="U2525" i="1"/>
  <c r="G2525" i="1"/>
  <c r="C2526" i="1"/>
  <c r="D2526" i="1"/>
  <c r="F2525" i="1"/>
  <c r="N2525" i="1"/>
  <c r="Q2450" i="1"/>
  <c r="O2525" i="1"/>
  <c r="P2524" i="1"/>
  <c r="L2526" i="1" l="1"/>
  <c r="M2526" i="1"/>
  <c r="N2526" i="1" s="1"/>
  <c r="H2525" i="1"/>
  <c r="R2450" i="1"/>
  <c r="G2526" i="1"/>
  <c r="C2527" i="1"/>
  <c r="D2527" i="1"/>
  <c r="F2526" i="1"/>
  <c r="A2527" i="1"/>
  <c r="U2526" i="1"/>
  <c r="I2454" i="1"/>
  <c r="J2453" i="1"/>
  <c r="O2526" i="1"/>
  <c r="P2525" i="1"/>
  <c r="K2452" i="1"/>
  <c r="B2450" i="1"/>
  <c r="Q2451" i="1"/>
  <c r="B2451" i="1" s="1"/>
  <c r="L2527" i="1" l="1"/>
  <c r="M2527" i="1"/>
  <c r="T2527" i="1"/>
  <c r="E2528" i="1"/>
  <c r="H2526" i="1"/>
  <c r="O2527" i="1"/>
  <c r="P2526" i="1"/>
  <c r="K2453" i="1"/>
  <c r="R2451" i="1"/>
  <c r="J2454" i="1"/>
  <c r="I2455" i="1"/>
  <c r="F2527" i="1"/>
  <c r="A2528" i="1"/>
  <c r="U2527" i="1"/>
  <c r="N2527" i="1"/>
  <c r="G2527" i="1"/>
  <c r="C2528" i="1"/>
  <c r="D2528" i="1"/>
  <c r="Q2452" i="1"/>
  <c r="L2528" i="1" l="1"/>
  <c r="U2528" i="1" s="1"/>
  <c r="M2528" i="1"/>
  <c r="E2529" i="1"/>
  <c r="T2528" i="1"/>
  <c r="H2527" i="1"/>
  <c r="J2455" i="1"/>
  <c r="I2456" i="1"/>
  <c r="K2454" i="1"/>
  <c r="R2452" i="1"/>
  <c r="N2528" i="1"/>
  <c r="D2529" i="1"/>
  <c r="F2528" i="1"/>
  <c r="G2528" i="1"/>
  <c r="C2529" i="1"/>
  <c r="A2529" i="1"/>
  <c r="Q2453" i="1"/>
  <c r="B2453" i="1" s="1"/>
  <c r="B2452" i="1"/>
  <c r="P2527" i="1"/>
  <c r="O2528" i="1"/>
  <c r="E2530" i="1" l="1"/>
  <c r="T2529" i="1"/>
  <c r="L2529" i="1"/>
  <c r="M2529" i="1"/>
  <c r="H2528" i="1"/>
  <c r="O2529" i="1"/>
  <c r="P2528" i="1"/>
  <c r="C2530" i="1"/>
  <c r="D2530" i="1"/>
  <c r="G2529" i="1"/>
  <c r="F2529" i="1"/>
  <c r="A2530" i="1"/>
  <c r="N2529" i="1"/>
  <c r="U2529" i="1"/>
  <c r="Q2454" i="1"/>
  <c r="B2454" i="1" s="1"/>
  <c r="I2457" i="1"/>
  <c r="J2456" i="1"/>
  <c r="R2453" i="1"/>
  <c r="K2455" i="1"/>
  <c r="L2530" i="1" l="1"/>
  <c r="M2530" i="1"/>
  <c r="T2530" i="1"/>
  <c r="E2531" i="1"/>
  <c r="H2529" i="1"/>
  <c r="A2531" i="1"/>
  <c r="N2530" i="1"/>
  <c r="G2530" i="1"/>
  <c r="C2531" i="1"/>
  <c r="U2530" i="1"/>
  <c r="D2531" i="1"/>
  <c r="F2530" i="1"/>
  <c r="Q2455" i="1"/>
  <c r="B2455" i="1" s="1"/>
  <c r="R2454" i="1"/>
  <c r="K2456" i="1"/>
  <c r="P2529" i="1"/>
  <c r="O2530" i="1"/>
  <c r="J2457" i="1"/>
  <c r="I2458" i="1"/>
  <c r="L2531" i="1" l="1"/>
  <c r="M2531" i="1"/>
  <c r="E2532" i="1"/>
  <c r="T2531" i="1"/>
  <c r="T2532" i="1" s="1"/>
  <c r="H2530" i="1"/>
  <c r="O2531" i="1"/>
  <c r="P2530" i="1"/>
  <c r="I2459" i="1"/>
  <c r="J2458" i="1"/>
  <c r="R2455" i="1"/>
  <c r="A2532" i="1"/>
  <c r="D2532" i="1"/>
  <c r="F2531" i="1"/>
  <c r="N2531" i="1"/>
  <c r="U2531" i="1"/>
  <c r="G2531" i="1"/>
  <c r="C2532" i="1"/>
  <c r="K2457" i="1"/>
  <c r="Q2456" i="1"/>
  <c r="L2532" i="1" l="1"/>
  <c r="M2532" i="1"/>
  <c r="E2533" i="1"/>
  <c r="E2534" i="1" s="1"/>
  <c r="H2531" i="1"/>
  <c r="K2458" i="1"/>
  <c r="R2456" i="1"/>
  <c r="I2460" i="1"/>
  <c r="J2459" i="1"/>
  <c r="B2456" i="1"/>
  <c r="Q2457" i="1"/>
  <c r="B2457" i="1" s="1"/>
  <c r="P2531" i="1"/>
  <c r="O2532" i="1"/>
  <c r="D2533" i="1"/>
  <c r="G2532" i="1"/>
  <c r="F2532" i="1"/>
  <c r="C2533" i="1"/>
  <c r="A2533" i="1"/>
  <c r="N2532" i="1"/>
  <c r="U2532" i="1"/>
  <c r="L2533" i="1" l="1"/>
  <c r="M2533" i="1"/>
  <c r="T2533" i="1"/>
  <c r="H2532" i="1"/>
  <c r="O2533" i="1"/>
  <c r="P2532" i="1"/>
  <c r="I2461" i="1"/>
  <c r="J2460" i="1"/>
  <c r="C2534" i="1"/>
  <c r="D2534" i="1"/>
  <c r="G2533" i="1"/>
  <c r="F2533" i="1"/>
  <c r="A2534" i="1"/>
  <c r="N2533" i="1"/>
  <c r="U2533" i="1"/>
  <c r="Q2458" i="1"/>
  <c r="B2458" i="1" s="1"/>
  <c r="K2459" i="1"/>
  <c r="R2457" i="1"/>
  <c r="L2534" i="1" l="1"/>
  <c r="M2534" i="1"/>
  <c r="T2534" i="1"/>
  <c r="E2535" i="1"/>
  <c r="H2533" i="1"/>
  <c r="R2458" i="1"/>
  <c r="K2460" i="1"/>
  <c r="J2461" i="1"/>
  <c r="I2462" i="1"/>
  <c r="C2535" i="1"/>
  <c r="D2535" i="1"/>
  <c r="F2534" i="1"/>
  <c r="N2534" i="1"/>
  <c r="A2535" i="1"/>
  <c r="U2534" i="1"/>
  <c r="G2534" i="1"/>
  <c r="Q2459" i="1"/>
  <c r="O2534" i="1"/>
  <c r="P2533" i="1"/>
  <c r="E2536" i="1" l="1"/>
  <c r="L2535" i="1"/>
  <c r="U2535" i="1" s="1"/>
  <c r="M2535" i="1"/>
  <c r="N2535" i="1" s="1"/>
  <c r="T2535" i="1"/>
  <c r="H2534" i="1"/>
  <c r="J2462" i="1"/>
  <c r="I2463" i="1"/>
  <c r="K2461" i="1"/>
  <c r="G2535" i="1"/>
  <c r="C2536" i="1"/>
  <c r="D2536" i="1"/>
  <c r="F2535" i="1"/>
  <c r="A2536" i="1"/>
  <c r="Q2460" i="1"/>
  <c r="B2460" i="1" s="1"/>
  <c r="O2535" i="1"/>
  <c r="P2534" i="1"/>
  <c r="B2459" i="1"/>
  <c r="R2459" i="1"/>
  <c r="T2536" i="1" l="1"/>
  <c r="L2536" i="1"/>
  <c r="M2536" i="1"/>
  <c r="E2537" i="1"/>
  <c r="H2535" i="1"/>
  <c r="R2460" i="1"/>
  <c r="F2536" i="1"/>
  <c r="A2537" i="1"/>
  <c r="G2536" i="1"/>
  <c r="C2537" i="1"/>
  <c r="Q2461" i="1"/>
  <c r="B2461" i="1" s="1"/>
  <c r="P2535" i="1"/>
  <c r="O2536" i="1"/>
  <c r="J2463" i="1"/>
  <c r="I2464" i="1"/>
  <c r="K2462" i="1"/>
  <c r="L2537" i="1" l="1"/>
  <c r="T2537" i="1"/>
  <c r="M2537" i="1"/>
  <c r="N2537" i="1" s="1"/>
  <c r="E2538" i="1"/>
  <c r="H2536" i="1"/>
  <c r="C2538" i="1"/>
  <c r="A2538" i="1"/>
  <c r="F2537" i="1"/>
  <c r="U2537" i="1"/>
  <c r="G2537" i="1"/>
  <c r="R2461" i="1"/>
  <c r="Q2462" i="1"/>
  <c r="B2462" i="1" s="1"/>
  <c r="J2464" i="1"/>
  <c r="I2465" i="1"/>
  <c r="K2463" i="1"/>
  <c r="D2537" i="1"/>
  <c r="D2538" i="1" s="1"/>
  <c r="P2536" i="1"/>
  <c r="O2537" i="1"/>
  <c r="M2538" i="1" l="1"/>
  <c r="L2538" i="1"/>
  <c r="E2539" i="1"/>
  <c r="T2538" i="1"/>
  <c r="K2464" i="1"/>
  <c r="R2462" i="1"/>
  <c r="H2537" i="1"/>
  <c r="A2539" i="1"/>
  <c r="N2538" i="1"/>
  <c r="U2538" i="1"/>
  <c r="C2539" i="1"/>
  <c r="D2539" i="1"/>
  <c r="G2538" i="1"/>
  <c r="F2538" i="1"/>
  <c r="Q2463" i="1"/>
  <c r="P2537" i="1"/>
  <c r="O2538" i="1"/>
  <c r="J2465" i="1"/>
  <c r="I2466" i="1"/>
  <c r="M2539" i="1" l="1"/>
  <c r="L2539" i="1"/>
  <c r="T2539" i="1"/>
  <c r="E2540" i="1"/>
  <c r="H2538" i="1"/>
  <c r="R2463" i="1"/>
  <c r="C2540" i="1"/>
  <c r="A2540" i="1"/>
  <c r="D2540" i="1"/>
  <c r="F2539" i="1"/>
  <c r="N2539" i="1"/>
  <c r="U2539" i="1"/>
  <c r="G2539" i="1"/>
  <c r="B2463" i="1"/>
  <c r="J2466" i="1"/>
  <c r="I2467" i="1"/>
  <c r="K2465" i="1"/>
  <c r="O2539" i="1"/>
  <c r="P2538" i="1"/>
  <c r="Q2464" i="1"/>
  <c r="B2464" i="1" s="1"/>
  <c r="L2540" i="1" l="1"/>
  <c r="M2540" i="1"/>
  <c r="E2541" i="1"/>
  <c r="T2540" i="1"/>
  <c r="T2541" i="1" s="1"/>
  <c r="I2468" i="1"/>
  <c r="J2467" i="1"/>
  <c r="K2466" i="1"/>
  <c r="R2464" i="1"/>
  <c r="G2540" i="1"/>
  <c r="C2541" i="1"/>
  <c r="A2541" i="1"/>
  <c r="D2541" i="1"/>
  <c r="F2540" i="1"/>
  <c r="N2540" i="1"/>
  <c r="U2540" i="1"/>
  <c r="O2540" i="1"/>
  <c r="P2539" i="1"/>
  <c r="H2539" i="1"/>
  <c r="Q2465" i="1"/>
  <c r="B2465" i="1" s="1"/>
  <c r="L2541" i="1" l="1"/>
  <c r="M2541" i="1"/>
  <c r="E2542" i="1"/>
  <c r="H2540" i="1"/>
  <c r="R2465" i="1"/>
  <c r="Q2466" i="1"/>
  <c r="B2466" i="1" s="1"/>
  <c r="K2467" i="1"/>
  <c r="P2540" i="1"/>
  <c r="O2541" i="1"/>
  <c r="D2542" i="1"/>
  <c r="G2541" i="1"/>
  <c r="F2541" i="1"/>
  <c r="A2542" i="1"/>
  <c r="N2541" i="1"/>
  <c r="U2541" i="1"/>
  <c r="C2542" i="1"/>
  <c r="I2469" i="1"/>
  <c r="J2468" i="1"/>
  <c r="L2542" i="1" l="1"/>
  <c r="M2542" i="1"/>
  <c r="E2543" i="1"/>
  <c r="T2542" i="1"/>
  <c r="H2541" i="1"/>
  <c r="A2543" i="1"/>
  <c r="G2542" i="1"/>
  <c r="N2542" i="1"/>
  <c r="U2542" i="1"/>
  <c r="F2542" i="1"/>
  <c r="D2543" i="1"/>
  <c r="C2543" i="1"/>
  <c r="Q2467" i="1"/>
  <c r="B2467" i="1" s="1"/>
  <c r="K2468" i="1"/>
  <c r="P2541" i="1"/>
  <c r="O2542" i="1"/>
  <c r="R2466" i="1"/>
  <c r="J2469" i="1"/>
  <c r="I2470" i="1"/>
  <c r="M2543" i="1" l="1"/>
  <c r="L2543" i="1"/>
  <c r="T2543" i="1"/>
  <c r="E2544" i="1"/>
  <c r="H2542" i="1"/>
  <c r="J2470" i="1"/>
  <c r="I2471" i="1"/>
  <c r="K2469" i="1"/>
  <c r="R2467" i="1"/>
  <c r="Q2468" i="1"/>
  <c r="O2543" i="1"/>
  <c r="P2542" i="1"/>
  <c r="D2544" i="1"/>
  <c r="G2543" i="1"/>
  <c r="F2543" i="1"/>
  <c r="A2544" i="1"/>
  <c r="N2543" i="1"/>
  <c r="U2543" i="1"/>
  <c r="C2544" i="1"/>
  <c r="E2545" i="1" l="1"/>
  <c r="L2544" i="1"/>
  <c r="M2544" i="1"/>
  <c r="T2544" i="1"/>
  <c r="H2543" i="1"/>
  <c r="R2468" i="1"/>
  <c r="P2543" i="1"/>
  <c r="O2544" i="1"/>
  <c r="Q2469" i="1"/>
  <c r="B2469" i="1" s="1"/>
  <c r="J2471" i="1"/>
  <c r="I2472" i="1"/>
  <c r="F2544" i="1"/>
  <c r="N2544" i="1"/>
  <c r="A2545" i="1"/>
  <c r="U2544" i="1"/>
  <c r="G2544" i="1"/>
  <c r="C2545" i="1"/>
  <c r="D2545" i="1"/>
  <c r="B2468" i="1"/>
  <c r="K2470" i="1"/>
  <c r="L2545" i="1" l="1"/>
  <c r="M2545" i="1"/>
  <c r="T2545" i="1"/>
  <c r="E2546" i="1"/>
  <c r="H2544" i="1"/>
  <c r="R2469" i="1"/>
  <c r="Q2470" i="1"/>
  <c r="B2470" i="1" s="1"/>
  <c r="N2545" i="1"/>
  <c r="U2545" i="1"/>
  <c r="C2546" i="1"/>
  <c r="D2546" i="1"/>
  <c r="G2545" i="1"/>
  <c r="F2545" i="1"/>
  <c r="A2546" i="1"/>
  <c r="O2545" i="1"/>
  <c r="P2544" i="1"/>
  <c r="J2472" i="1"/>
  <c r="I2473" i="1"/>
  <c r="K2471" i="1"/>
  <c r="L2546" i="1" l="1"/>
  <c r="M2546" i="1"/>
  <c r="E2547" i="1"/>
  <c r="E2548" i="1" s="1"/>
  <c r="T2546" i="1"/>
  <c r="T2547" i="1" s="1"/>
  <c r="H2545" i="1"/>
  <c r="P2545" i="1"/>
  <c r="O2546" i="1"/>
  <c r="Q2471" i="1"/>
  <c r="B2471" i="1" s="1"/>
  <c r="F2546" i="1"/>
  <c r="A2547" i="1"/>
  <c r="N2546" i="1"/>
  <c r="U2546" i="1"/>
  <c r="C2547" i="1"/>
  <c r="D2547" i="1"/>
  <c r="G2546" i="1"/>
  <c r="I2474" i="1"/>
  <c r="J2473" i="1"/>
  <c r="R2470" i="1"/>
  <c r="K2472" i="1"/>
  <c r="L2547" i="1" l="1"/>
  <c r="U2547" i="1" s="1"/>
  <c r="M2547" i="1"/>
  <c r="N2547" i="1" s="1"/>
  <c r="H2546" i="1"/>
  <c r="I2475" i="1"/>
  <c r="J2475" i="1" s="1"/>
  <c r="J2474" i="1"/>
  <c r="A2548" i="1"/>
  <c r="G2547" i="1"/>
  <c r="C2548" i="1"/>
  <c r="D2548" i="1"/>
  <c r="F2547" i="1"/>
  <c r="Q2472" i="1"/>
  <c r="B2472" i="1" s="1"/>
  <c r="R2471" i="1"/>
  <c r="O2547" i="1"/>
  <c r="P2546" i="1"/>
  <c r="K2473" i="1"/>
  <c r="L2548" i="1" l="1"/>
  <c r="M2548" i="1"/>
  <c r="E2549" i="1"/>
  <c r="T2548" i="1"/>
  <c r="H2547" i="1"/>
  <c r="Q2473" i="1"/>
  <c r="B2473" i="1" s="1"/>
  <c r="U2548" i="1"/>
  <c r="D2549" i="1"/>
  <c r="G2548" i="1"/>
  <c r="F2548" i="1"/>
  <c r="C2549" i="1"/>
  <c r="A2549" i="1"/>
  <c r="N2548" i="1"/>
  <c r="O2548" i="1"/>
  <c r="P2547" i="1"/>
  <c r="K2474" i="1"/>
  <c r="R2472" i="1"/>
  <c r="I2476" i="1"/>
  <c r="K2475" i="1"/>
  <c r="T2549" i="1" l="1"/>
  <c r="L2549" i="1"/>
  <c r="M2549" i="1"/>
  <c r="T2550" i="1"/>
  <c r="E2550" i="1"/>
  <c r="E2551" i="1" s="1"/>
  <c r="H2548" i="1"/>
  <c r="P2548" i="1"/>
  <c r="O2549" i="1"/>
  <c r="F2549" i="1"/>
  <c r="A2550" i="1"/>
  <c r="N2549" i="1"/>
  <c r="U2549" i="1"/>
  <c r="C2550" i="1"/>
  <c r="D2550" i="1"/>
  <c r="G2549" i="1"/>
  <c r="Q2475" i="1"/>
  <c r="N2475" i="1"/>
  <c r="U2475" i="1" s="1"/>
  <c r="J2476" i="1"/>
  <c r="I2477" i="1"/>
  <c r="R2473" i="1"/>
  <c r="Q2474" i="1"/>
  <c r="L2550" i="1" l="1"/>
  <c r="M2550" i="1"/>
  <c r="H2549" i="1"/>
  <c r="B2475" i="1"/>
  <c r="B2474" i="1"/>
  <c r="R2474" i="1"/>
  <c r="R2475" i="1"/>
  <c r="I2478" i="1"/>
  <c r="J2477" i="1"/>
  <c r="P2549" i="1"/>
  <c r="O2550" i="1"/>
  <c r="F2550" i="1"/>
  <c r="A2551" i="1"/>
  <c r="E2552" i="1" s="1"/>
  <c r="N2550" i="1"/>
  <c r="G2550" i="1"/>
  <c r="C2551" i="1"/>
  <c r="U2550" i="1"/>
  <c r="D2551" i="1"/>
  <c r="K2476" i="1"/>
  <c r="L2551" i="1" l="1"/>
  <c r="U2551" i="1" s="1"/>
  <c r="M2551" i="1"/>
  <c r="T2551" i="1"/>
  <c r="H2550" i="1"/>
  <c r="J2478" i="1"/>
  <c r="I2479" i="1"/>
  <c r="K2477" i="1"/>
  <c r="N2551" i="1"/>
  <c r="G2551" i="1"/>
  <c r="C2552" i="1"/>
  <c r="D2552" i="1"/>
  <c r="F2551" i="1"/>
  <c r="A2552" i="1"/>
  <c r="E2553" i="1" s="1"/>
  <c r="Q2476" i="1"/>
  <c r="B2476" i="1" s="1"/>
  <c r="O2551" i="1"/>
  <c r="P2550" i="1"/>
  <c r="L2552" i="1" l="1"/>
  <c r="M2552" i="1"/>
  <c r="N2552" i="1" s="1"/>
  <c r="T2552" i="1"/>
  <c r="H2551" i="1"/>
  <c r="R2476" i="1"/>
  <c r="O2552" i="1"/>
  <c r="P2551" i="1"/>
  <c r="U2552" i="1"/>
  <c r="G2552" i="1"/>
  <c r="C2553" i="1"/>
  <c r="A2553" i="1"/>
  <c r="D2553" i="1"/>
  <c r="F2552" i="1"/>
  <c r="J2479" i="1"/>
  <c r="I2480" i="1"/>
  <c r="Q2477" i="1"/>
  <c r="B2477" i="1" s="1"/>
  <c r="K2478" i="1"/>
  <c r="T2553" i="1" l="1"/>
  <c r="M2553" i="1"/>
  <c r="L2553" i="1"/>
  <c r="E2554" i="1"/>
  <c r="E2555" i="1" s="1"/>
  <c r="H2552" i="1"/>
  <c r="K2479" i="1"/>
  <c r="Q2478" i="1"/>
  <c r="B2478" i="1" s="1"/>
  <c r="P2552" i="1"/>
  <c r="O2553" i="1"/>
  <c r="A2554" i="1"/>
  <c r="D2554" i="1"/>
  <c r="N2553" i="1"/>
  <c r="U2553" i="1"/>
  <c r="G2553" i="1"/>
  <c r="F2553" i="1"/>
  <c r="C2554" i="1"/>
  <c r="R2477" i="1"/>
  <c r="I2481" i="1"/>
  <c r="J2480" i="1"/>
  <c r="L2554" i="1" l="1"/>
  <c r="M2554" i="1"/>
  <c r="N2554" i="1" s="1"/>
  <c r="T2554" i="1"/>
  <c r="H2553" i="1"/>
  <c r="J2481" i="1"/>
  <c r="I2482" i="1"/>
  <c r="R2478" i="1"/>
  <c r="K2480" i="1"/>
  <c r="G2554" i="1"/>
  <c r="C2555" i="1"/>
  <c r="U2554" i="1"/>
  <c r="D2555" i="1"/>
  <c r="F2554" i="1"/>
  <c r="A2555" i="1"/>
  <c r="Q2479" i="1"/>
  <c r="B2479" i="1" s="1"/>
  <c r="P2553" i="1"/>
  <c r="O2554" i="1"/>
  <c r="L2555" i="1" l="1"/>
  <c r="M2555" i="1"/>
  <c r="N2555" i="1" s="1"/>
  <c r="T2555" i="1"/>
  <c r="E2556" i="1"/>
  <c r="H2554" i="1"/>
  <c r="Q2480" i="1"/>
  <c r="B2480" i="1" s="1"/>
  <c r="O2555" i="1"/>
  <c r="P2554" i="1"/>
  <c r="I2483" i="1"/>
  <c r="J2482" i="1"/>
  <c r="G2555" i="1"/>
  <c r="C2556" i="1"/>
  <c r="D2556" i="1"/>
  <c r="F2555" i="1"/>
  <c r="A2556" i="1"/>
  <c r="U2555" i="1"/>
  <c r="R2479" i="1"/>
  <c r="K2481" i="1"/>
  <c r="L2556" i="1" l="1"/>
  <c r="M2556" i="1"/>
  <c r="E2557" i="1"/>
  <c r="T2556" i="1"/>
  <c r="H2555" i="1"/>
  <c r="K2482" i="1"/>
  <c r="J2483" i="1"/>
  <c r="I2484" i="1"/>
  <c r="U2556" i="1"/>
  <c r="C2557" i="1"/>
  <c r="D2557" i="1"/>
  <c r="G2556" i="1"/>
  <c r="F2556" i="1"/>
  <c r="A2557" i="1"/>
  <c r="N2556" i="1"/>
  <c r="P2555" i="1"/>
  <c r="O2556" i="1"/>
  <c r="Q2481" i="1"/>
  <c r="B2481" i="1" s="1"/>
  <c r="R2480" i="1"/>
  <c r="L2557" i="1" l="1"/>
  <c r="M2557" i="1"/>
  <c r="E2558" i="1"/>
  <c r="T2557" i="1"/>
  <c r="H2556" i="1"/>
  <c r="O2557" i="1"/>
  <c r="P2556" i="1"/>
  <c r="I2485" i="1"/>
  <c r="J2484" i="1"/>
  <c r="D2558" i="1"/>
  <c r="F2557" i="1"/>
  <c r="N2557" i="1"/>
  <c r="A2558" i="1"/>
  <c r="U2557" i="1"/>
  <c r="G2557" i="1"/>
  <c r="C2558" i="1"/>
  <c r="K2483" i="1"/>
  <c r="R2481" i="1"/>
  <c r="Q2482" i="1"/>
  <c r="B2482" i="1" s="1"/>
  <c r="L2558" i="1" l="1"/>
  <c r="M2558" i="1"/>
  <c r="N2558" i="1" s="1"/>
  <c r="T2558" i="1"/>
  <c r="E2559" i="1"/>
  <c r="E2560" i="1" s="1"/>
  <c r="H2557" i="1"/>
  <c r="Q2483" i="1"/>
  <c r="B2483" i="1" s="1"/>
  <c r="K2484" i="1"/>
  <c r="I2486" i="1"/>
  <c r="J2485" i="1"/>
  <c r="R2482" i="1"/>
  <c r="A2559" i="1"/>
  <c r="U2558" i="1"/>
  <c r="G2558" i="1"/>
  <c r="C2559" i="1"/>
  <c r="D2559" i="1"/>
  <c r="F2558" i="1"/>
  <c r="O2558" i="1"/>
  <c r="P2557" i="1"/>
  <c r="L2559" i="1" l="1"/>
  <c r="M2559" i="1"/>
  <c r="T2559" i="1"/>
  <c r="H2558" i="1"/>
  <c r="J2486" i="1"/>
  <c r="I2487" i="1"/>
  <c r="Q2484" i="1"/>
  <c r="B2484" i="1" s="1"/>
  <c r="O2559" i="1"/>
  <c r="P2558" i="1"/>
  <c r="N2559" i="1"/>
  <c r="C2560" i="1"/>
  <c r="U2559" i="1"/>
  <c r="D2560" i="1"/>
  <c r="F2559" i="1"/>
  <c r="G2559" i="1"/>
  <c r="A2560" i="1"/>
  <c r="R2483" i="1"/>
  <c r="K2485" i="1"/>
  <c r="T2560" i="1" l="1"/>
  <c r="L2560" i="1"/>
  <c r="M2560" i="1"/>
  <c r="E2561" i="1"/>
  <c r="E2562" i="1" s="1"/>
  <c r="H2559" i="1"/>
  <c r="F2560" i="1"/>
  <c r="N2560" i="1"/>
  <c r="U2560" i="1"/>
  <c r="G2560" i="1"/>
  <c r="C2561" i="1"/>
  <c r="A2561" i="1"/>
  <c r="D2561" i="1"/>
  <c r="O2560" i="1"/>
  <c r="P2559" i="1"/>
  <c r="Q2485" i="1"/>
  <c r="B2485" i="1" s="1"/>
  <c r="R2484" i="1"/>
  <c r="I2488" i="1"/>
  <c r="J2487" i="1"/>
  <c r="K2486" i="1"/>
  <c r="L2561" i="1" l="1"/>
  <c r="M2561" i="1"/>
  <c r="N2561" i="1" s="1"/>
  <c r="T2561" i="1"/>
  <c r="H2560" i="1"/>
  <c r="D2562" i="1"/>
  <c r="G2561" i="1"/>
  <c r="F2561" i="1"/>
  <c r="A2562" i="1"/>
  <c r="U2561" i="1"/>
  <c r="C2562" i="1"/>
  <c r="Q2486" i="1"/>
  <c r="B2486" i="1" s="1"/>
  <c r="R2485" i="1"/>
  <c r="O2561" i="1"/>
  <c r="P2560" i="1"/>
  <c r="K2487" i="1"/>
  <c r="I2489" i="1"/>
  <c r="J2488" i="1"/>
  <c r="T2562" i="1" l="1"/>
  <c r="L2562" i="1"/>
  <c r="M2562" i="1"/>
  <c r="E2563" i="1"/>
  <c r="E2564" i="1" s="1"/>
  <c r="H2561" i="1"/>
  <c r="O2562" i="1"/>
  <c r="P2561" i="1"/>
  <c r="I2490" i="1"/>
  <c r="J2489" i="1"/>
  <c r="F2562" i="1"/>
  <c r="A2563" i="1"/>
  <c r="N2562" i="1"/>
  <c r="G2562" i="1"/>
  <c r="C2563" i="1"/>
  <c r="U2562" i="1"/>
  <c r="D2563" i="1"/>
  <c r="K2488" i="1"/>
  <c r="Q2487" i="1"/>
  <c r="B2487" i="1" s="1"/>
  <c r="R2486" i="1"/>
  <c r="M2563" i="1" l="1"/>
  <c r="L2563" i="1"/>
  <c r="T2563" i="1"/>
  <c r="H2562" i="1"/>
  <c r="G2563" i="1"/>
  <c r="C2564" i="1"/>
  <c r="A2564" i="1"/>
  <c r="D2564" i="1"/>
  <c r="F2563" i="1"/>
  <c r="N2563" i="1"/>
  <c r="U2563" i="1"/>
  <c r="K2489" i="1"/>
  <c r="Q2488" i="1"/>
  <c r="B2488" i="1" s="1"/>
  <c r="I2491" i="1"/>
  <c r="J2490" i="1"/>
  <c r="R2487" i="1"/>
  <c r="P2562" i="1"/>
  <c r="O2563" i="1"/>
  <c r="L2564" i="1" l="1"/>
  <c r="M2564" i="1"/>
  <c r="E2565" i="1"/>
  <c r="T2564" i="1"/>
  <c r="H2563" i="1"/>
  <c r="P2563" i="1"/>
  <c r="O2564" i="1"/>
  <c r="Q2489" i="1"/>
  <c r="B2489" i="1" s="1"/>
  <c r="F2564" i="1"/>
  <c r="N2564" i="1"/>
  <c r="U2564" i="1"/>
  <c r="G2564" i="1"/>
  <c r="C2565" i="1"/>
  <c r="A2565" i="1"/>
  <c r="D2565" i="1"/>
  <c r="R2488" i="1"/>
  <c r="K2490" i="1"/>
  <c r="J2491" i="1"/>
  <c r="I2492" i="1"/>
  <c r="L2565" i="1" l="1"/>
  <c r="M2565" i="1"/>
  <c r="T2565" i="1"/>
  <c r="E2566" i="1"/>
  <c r="H2564" i="1"/>
  <c r="I2493" i="1"/>
  <c r="J2492" i="1"/>
  <c r="N2565" i="1"/>
  <c r="U2565" i="1"/>
  <c r="G2565" i="1"/>
  <c r="F2565" i="1"/>
  <c r="C2566" i="1"/>
  <c r="A2566" i="1"/>
  <c r="D2566" i="1"/>
  <c r="K2491" i="1"/>
  <c r="R2489" i="1"/>
  <c r="O2565" i="1"/>
  <c r="P2564" i="1"/>
  <c r="Q2490" i="1"/>
  <c r="L2566" i="1" l="1"/>
  <c r="M2566" i="1"/>
  <c r="T2566" i="1"/>
  <c r="E2567" i="1"/>
  <c r="H2565" i="1"/>
  <c r="Q2491" i="1"/>
  <c r="B2491" i="1" s="1"/>
  <c r="K2492" i="1"/>
  <c r="R2490" i="1"/>
  <c r="I2494" i="1"/>
  <c r="J2493" i="1"/>
  <c r="B2490" i="1"/>
  <c r="P2565" i="1"/>
  <c r="O2566" i="1"/>
  <c r="F2566" i="1"/>
  <c r="A2567" i="1"/>
  <c r="N2566" i="1"/>
  <c r="U2566" i="1"/>
  <c r="C2567" i="1"/>
  <c r="D2567" i="1"/>
  <c r="G2566" i="1"/>
  <c r="L2567" i="1" l="1"/>
  <c r="M2567" i="1"/>
  <c r="E2568" i="1"/>
  <c r="T2567" i="1"/>
  <c r="H2566" i="1"/>
  <c r="P2566" i="1"/>
  <c r="O2567" i="1"/>
  <c r="Q2492" i="1"/>
  <c r="B2492" i="1" s="1"/>
  <c r="K2493" i="1"/>
  <c r="I2495" i="1"/>
  <c r="J2494" i="1"/>
  <c r="R2491" i="1"/>
  <c r="C2568" i="1"/>
  <c r="F2567" i="1"/>
  <c r="A2568" i="1"/>
  <c r="G2567" i="1"/>
  <c r="D2568" i="1" l="1"/>
  <c r="L2568" i="1"/>
  <c r="M2568" i="1"/>
  <c r="T2568" i="1"/>
  <c r="T2569" i="1" s="1"/>
  <c r="E2569" i="1"/>
  <c r="E2570" i="1" s="1"/>
  <c r="H2567" i="1"/>
  <c r="G2568" i="1"/>
  <c r="N2568" i="1"/>
  <c r="C2569" i="1"/>
  <c r="A2569" i="1"/>
  <c r="D2569" i="1"/>
  <c r="F2568" i="1"/>
  <c r="U2568" i="1"/>
  <c r="R2492" i="1"/>
  <c r="P2567" i="1"/>
  <c r="O2568" i="1"/>
  <c r="Q2493" i="1"/>
  <c r="K2494" i="1"/>
  <c r="J2495" i="1"/>
  <c r="I2496" i="1"/>
  <c r="L2569" i="1" l="1"/>
  <c r="M2569" i="1"/>
  <c r="N2569" i="1" s="1"/>
  <c r="H2568" i="1"/>
  <c r="B2493" i="1"/>
  <c r="R2493" i="1"/>
  <c r="O2569" i="1"/>
  <c r="P2568" i="1"/>
  <c r="G2569" i="1"/>
  <c r="D2570" i="1"/>
  <c r="C2570" i="1"/>
  <c r="A2570" i="1"/>
  <c r="F2569" i="1"/>
  <c r="U2569" i="1"/>
  <c r="K2495" i="1"/>
  <c r="J2496" i="1"/>
  <c r="I2497" i="1"/>
  <c r="Q2494" i="1"/>
  <c r="L2570" i="1" l="1"/>
  <c r="M2570" i="1"/>
  <c r="T2570" i="1"/>
  <c r="E2571" i="1"/>
  <c r="P2569" i="1"/>
  <c r="O2570" i="1"/>
  <c r="I2498" i="1"/>
  <c r="J2497" i="1"/>
  <c r="U2570" i="1"/>
  <c r="C2571" i="1"/>
  <c r="D2571" i="1"/>
  <c r="G2570" i="1"/>
  <c r="F2570" i="1"/>
  <c r="A2571" i="1"/>
  <c r="N2570" i="1"/>
  <c r="R2494" i="1"/>
  <c r="K2496" i="1"/>
  <c r="Q2495" i="1"/>
  <c r="B2495" i="1" s="1"/>
  <c r="H2569" i="1"/>
  <c r="B2494" i="1"/>
  <c r="L2571" i="1" l="1"/>
  <c r="M2571" i="1"/>
  <c r="E2572" i="1"/>
  <c r="T2571" i="1"/>
  <c r="H2570" i="1"/>
  <c r="K2497" i="1"/>
  <c r="I2499" i="1"/>
  <c r="J2498" i="1"/>
  <c r="R2495" i="1"/>
  <c r="U2571" i="1"/>
  <c r="D2572" i="1"/>
  <c r="F2571" i="1"/>
  <c r="G2571" i="1"/>
  <c r="C2572" i="1"/>
  <c r="A2572" i="1"/>
  <c r="N2571" i="1"/>
  <c r="O2571" i="1"/>
  <c r="P2570" i="1"/>
  <c r="Q2496" i="1"/>
  <c r="B2496" i="1" s="1"/>
  <c r="L2572" i="1" l="1"/>
  <c r="M2572" i="1"/>
  <c r="T2572" i="1"/>
  <c r="T2573" i="1" s="1"/>
  <c r="E2573" i="1"/>
  <c r="E2574" i="1" s="1"/>
  <c r="H2571" i="1"/>
  <c r="K2498" i="1"/>
  <c r="D2573" i="1"/>
  <c r="G2572" i="1"/>
  <c r="F2572" i="1"/>
  <c r="A2573" i="1"/>
  <c r="N2572" i="1"/>
  <c r="U2572" i="1"/>
  <c r="C2573" i="1"/>
  <c r="J2499" i="1"/>
  <c r="I2500" i="1"/>
  <c r="R2496" i="1"/>
  <c r="P2571" i="1"/>
  <c r="O2572" i="1"/>
  <c r="Q2497" i="1"/>
  <c r="B2497" i="1" s="1"/>
  <c r="L2573" i="1" l="1"/>
  <c r="U2573" i="1" s="1"/>
  <c r="M2573" i="1"/>
  <c r="H2572" i="1"/>
  <c r="A2574" i="1"/>
  <c r="N2573" i="1"/>
  <c r="C2574" i="1"/>
  <c r="D2574" i="1"/>
  <c r="F2573" i="1"/>
  <c r="G2573" i="1"/>
  <c r="I2501" i="1"/>
  <c r="J2500" i="1"/>
  <c r="K2499" i="1"/>
  <c r="R2497" i="1"/>
  <c r="P2572" i="1"/>
  <c r="O2573" i="1"/>
  <c r="Q2498" i="1"/>
  <c r="B2498" i="1" s="1"/>
  <c r="L2574" i="1" l="1"/>
  <c r="U2574" i="1" s="1"/>
  <c r="M2574" i="1"/>
  <c r="N2574" i="1" s="1"/>
  <c r="T2574" i="1"/>
  <c r="E2575" i="1"/>
  <c r="H2573" i="1"/>
  <c r="Q2499" i="1"/>
  <c r="R2498" i="1"/>
  <c r="K2500" i="1"/>
  <c r="P2573" i="1"/>
  <c r="O2574" i="1"/>
  <c r="I2502" i="1"/>
  <c r="J2501" i="1"/>
  <c r="D2575" i="1"/>
  <c r="F2574" i="1"/>
  <c r="G2574" i="1"/>
  <c r="A2575" i="1"/>
  <c r="C2575" i="1"/>
  <c r="M2575" i="1" l="1"/>
  <c r="L2575" i="1"/>
  <c r="T2575" i="1"/>
  <c r="E2576" i="1"/>
  <c r="H2574" i="1"/>
  <c r="N2575" i="1"/>
  <c r="C2576" i="1"/>
  <c r="U2575" i="1"/>
  <c r="D2576" i="1"/>
  <c r="F2575" i="1"/>
  <c r="G2575" i="1"/>
  <c r="A2576" i="1"/>
  <c r="Q2500" i="1"/>
  <c r="B2500" i="1" s="1"/>
  <c r="K2501" i="1"/>
  <c r="J2502" i="1"/>
  <c r="I2503" i="1"/>
  <c r="B2499" i="1"/>
  <c r="R2499" i="1"/>
  <c r="O2575" i="1"/>
  <c r="P2574" i="1"/>
  <c r="L2576" i="1" l="1"/>
  <c r="M2576" i="1"/>
  <c r="E2577" i="1"/>
  <c r="T2576" i="1"/>
  <c r="T2577" i="1" s="1"/>
  <c r="H2575" i="1"/>
  <c r="U2576" i="1"/>
  <c r="C2577" i="1"/>
  <c r="D2577" i="1"/>
  <c r="G2576" i="1"/>
  <c r="F2576" i="1"/>
  <c r="A2577" i="1"/>
  <c r="N2576" i="1"/>
  <c r="Q2501" i="1"/>
  <c r="B2501" i="1" s="1"/>
  <c r="O2576" i="1"/>
  <c r="P2575" i="1"/>
  <c r="J2503" i="1"/>
  <c r="I2504" i="1"/>
  <c r="R2500" i="1"/>
  <c r="K2502" i="1"/>
  <c r="L2577" i="1" l="1"/>
  <c r="M2577" i="1"/>
  <c r="E2578" i="1"/>
  <c r="H2576" i="1"/>
  <c r="I2505" i="1"/>
  <c r="J2504" i="1"/>
  <c r="K2503" i="1"/>
  <c r="D2578" i="1"/>
  <c r="G2577" i="1"/>
  <c r="F2577" i="1"/>
  <c r="N2577" i="1"/>
  <c r="C2578" i="1"/>
  <c r="U2577" i="1"/>
  <c r="A2578" i="1"/>
  <c r="P2576" i="1"/>
  <c r="O2577" i="1"/>
  <c r="Q2502" i="1"/>
  <c r="B2502" i="1" s="1"/>
  <c r="R2501" i="1"/>
  <c r="M2578" i="1" l="1"/>
  <c r="L2578" i="1"/>
  <c r="E2579" i="1"/>
  <c r="T2578" i="1"/>
  <c r="H2577" i="1"/>
  <c r="O2578" i="1"/>
  <c r="P2577" i="1"/>
  <c r="U2578" i="1"/>
  <c r="D2579" i="1"/>
  <c r="F2578" i="1"/>
  <c r="G2578" i="1"/>
  <c r="C2579" i="1"/>
  <c r="A2579" i="1"/>
  <c r="N2578" i="1"/>
  <c r="Q2503" i="1"/>
  <c r="B2503" i="1" s="1"/>
  <c r="K2504" i="1"/>
  <c r="R2502" i="1"/>
  <c r="J2505" i="1"/>
  <c r="I2506" i="1"/>
  <c r="J2506" i="1" s="1"/>
  <c r="L2579" i="1" l="1"/>
  <c r="M2579" i="1"/>
  <c r="N2579" i="1" s="1"/>
  <c r="T2579" i="1"/>
  <c r="E2580" i="1"/>
  <c r="H2578" i="1"/>
  <c r="R2503" i="1"/>
  <c r="K2505" i="1"/>
  <c r="Q2504" i="1"/>
  <c r="B2504" i="1" s="1"/>
  <c r="U2579" i="1"/>
  <c r="G2579" i="1"/>
  <c r="C2580" i="1"/>
  <c r="A2580" i="1"/>
  <c r="D2580" i="1"/>
  <c r="F2579" i="1"/>
  <c r="K2506" i="1"/>
  <c r="I2507" i="1"/>
  <c r="O2579" i="1"/>
  <c r="P2578" i="1"/>
  <c r="L2580" i="1" l="1"/>
  <c r="M2580" i="1"/>
  <c r="E2581" i="1"/>
  <c r="T2580" i="1"/>
  <c r="T2581" i="1" s="1"/>
  <c r="H2579" i="1"/>
  <c r="R2504" i="1"/>
  <c r="P2579" i="1"/>
  <c r="O2580" i="1"/>
  <c r="G2580" i="1"/>
  <c r="C2581" i="1"/>
  <c r="A2581" i="1"/>
  <c r="D2581" i="1"/>
  <c r="F2580" i="1"/>
  <c r="N2580" i="1"/>
  <c r="U2580" i="1"/>
  <c r="Q2505" i="1"/>
  <c r="B2505" i="1" s="1"/>
  <c r="J2507" i="1"/>
  <c r="K2507" i="1" s="1"/>
  <c r="I2508" i="1"/>
  <c r="N2506" i="1"/>
  <c r="U2506" i="1" s="1"/>
  <c r="Q2506" i="1"/>
  <c r="B2506" i="1" s="1"/>
  <c r="E2582" i="1" l="1"/>
  <c r="L2581" i="1"/>
  <c r="M2581" i="1"/>
  <c r="N2581" i="1" s="1"/>
  <c r="E2583" i="1"/>
  <c r="H2580" i="1"/>
  <c r="D2582" i="1"/>
  <c r="G2581" i="1"/>
  <c r="F2581" i="1"/>
  <c r="A2582" i="1"/>
  <c r="U2581" i="1"/>
  <c r="C2582" i="1"/>
  <c r="R2505" i="1"/>
  <c r="P2580" i="1"/>
  <c r="O2581" i="1"/>
  <c r="R2506" i="1"/>
  <c r="I2509" i="1"/>
  <c r="J2508" i="1"/>
  <c r="K2508" i="1" s="1"/>
  <c r="Q2507" i="1"/>
  <c r="R2507" i="1" s="1"/>
  <c r="L2582" i="1" l="1"/>
  <c r="M2582" i="1"/>
  <c r="T2582" i="1"/>
  <c r="H2581" i="1"/>
  <c r="O2582" i="1"/>
  <c r="P2581" i="1"/>
  <c r="N2582" i="1"/>
  <c r="G2582" i="1"/>
  <c r="C2583" i="1"/>
  <c r="U2582" i="1"/>
  <c r="D2583" i="1"/>
  <c r="F2582" i="1"/>
  <c r="A2583" i="1"/>
  <c r="B2507" i="1"/>
  <c r="Q2508" i="1"/>
  <c r="R2508" i="1" s="1"/>
  <c r="J2509" i="1"/>
  <c r="K2509" i="1" s="1"/>
  <c r="I2510" i="1"/>
  <c r="L2583" i="1" l="1"/>
  <c r="M2583" i="1"/>
  <c r="T2583" i="1"/>
  <c r="E2584" i="1"/>
  <c r="H2582" i="1"/>
  <c r="B2508" i="1"/>
  <c r="J2510" i="1"/>
  <c r="K2510" i="1" s="1"/>
  <c r="I2511" i="1"/>
  <c r="Q2509" i="1"/>
  <c r="R2509" i="1" s="1"/>
  <c r="G2583" i="1"/>
  <c r="C2584" i="1"/>
  <c r="A2584" i="1"/>
  <c r="D2584" i="1"/>
  <c r="F2583" i="1"/>
  <c r="N2583" i="1"/>
  <c r="U2583" i="1"/>
  <c r="O2583" i="1"/>
  <c r="P2582" i="1"/>
  <c r="L2584" i="1" l="1"/>
  <c r="M2584" i="1"/>
  <c r="E2585" i="1"/>
  <c r="E2586" i="1" s="1"/>
  <c r="T2584" i="1"/>
  <c r="T2585" i="1" s="1"/>
  <c r="H2583" i="1"/>
  <c r="B2509" i="1"/>
  <c r="I2512" i="1"/>
  <c r="J2511" i="1"/>
  <c r="K2511" i="1" s="1"/>
  <c r="Q2510" i="1"/>
  <c r="R2510" i="1" s="1"/>
  <c r="P2583" i="1"/>
  <c r="O2584" i="1"/>
  <c r="N2584" i="1"/>
  <c r="C2585" i="1"/>
  <c r="U2584" i="1"/>
  <c r="D2585" i="1"/>
  <c r="F2584" i="1"/>
  <c r="G2584" i="1"/>
  <c r="A2585" i="1"/>
  <c r="M2585" i="1" l="1"/>
  <c r="L2585" i="1"/>
  <c r="H2584" i="1"/>
  <c r="B2510" i="1"/>
  <c r="D2586" i="1"/>
  <c r="F2585" i="1"/>
  <c r="G2585" i="1"/>
  <c r="A2586" i="1"/>
  <c r="N2585" i="1"/>
  <c r="C2586" i="1"/>
  <c r="U2585" i="1"/>
  <c r="O2585" i="1"/>
  <c r="P2584" i="1"/>
  <c r="Q2511" i="1"/>
  <c r="R2511" i="1" s="1"/>
  <c r="J2512" i="1"/>
  <c r="K2512" i="1" s="1"/>
  <c r="I2513" i="1"/>
  <c r="L2586" i="1" l="1"/>
  <c r="M2586" i="1"/>
  <c r="N2586" i="1" s="1"/>
  <c r="E2587" i="1"/>
  <c r="T2586" i="1"/>
  <c r="H2585" i="1"/>
  <c r="B2511" i="1"/>
  <c r="Q2512" i="1"/>
  <c r="R2512" i="1" s="1"/>
  <c r="A2587" i="1"/>
  <c r="G2586" i="1"/>
  <c r="C2587" i="1"/>
  <c r="U2586" i="1"/>
  <c r="D2587" i="1"/>
  <c r="F2586" i="1"/>
  <c r="O2586" i="1"/>
  <c r="P2585" i="1"/>
  <c r="I2514" i="1"/>
  <c r="J2513" i="1"/>
  <c r="K2513" i="1" s="1"/>
  <c r="L2587" i="1" l="1"/>
  <c r="M2587" i="1"/>
  <c r="N2587" i="1" s="1"/>
  <c r="T2587" i="1"/>
  <c r="E2588" i="1"/>
  <c r="H2586" i="1"/>
  <c r="F2587" i="1"/>
  <c r="C2588" i="1"/>
  <c r="A2588" i="1"/>
  <c r="U2587" i="1"/>
  <c r="D2588" i="1"/>
  <c r="G2587" i="1"/>
  <c r="O2587" i="1"/>
  <c r="P2586" i="1"/>
  <c r="Q2513" i="1"/>
  <c r="R2513" i="1" s="1"/>
  <c r="B2512" i="1"/>
  <c r="J2514" i="1"/>
  <c r="K2514" i="1" s="1"/>
  <c r="I2515" i="1"/>
  <c r="L2588" i="1" l="1"/>
  <c r="M2588" i="1"/>
  <c r="E2589" i="1"/>
  <c r="T2588" i="1"/>
  <c r="T2589" i="1" s="1"/>
  <c r="H2587" i="1"/>
  <c r="U2588" i="1"/>
  <c r="C2589" i="1"/>
  <c r="D2589" i="1"/>
  <c r="G2588" i="1"/>
  <c r="F2588" i="1"/>
  <c r="A2589" i="1"/>
  <c r="N2588" i="1"/>
  <c r="B2513" i="1"/>
  <c r="O2588" i="1"/>
  <c r="P2587" i="1"/>
  <c r="J2515" i="1"/>
  <c r="K2515" i="1" s="1"/>
  <c r="I2516" i="1"/>
  <c r="Q2514" i="1"/>
  <c r="R2514" i="1" s="1"/>
  <c r="L2589" i="1" l="1"/>
  <c r="M2589" i="1"/>
  <c r="N2589" i="1" s="1"/>
  <c r="E2590" i="1"/>
  <c r="H2588" i="1"/>
  <c r="B2514" i="1"/>
  <c r="Q2515" i="1"/>
  <c r="R2515" i="1" s="1"/>
  <c r="D2590" i="1"/>
  <c r="F2589" i="1"/>
  <c r="A2590" i="1"/>
  <c r="U2589" i="1"/>
  <c r="G2589" i="1"/>
  <c r="C2590" i="1"/>
  <c r="P2588" i="1"/>
  <c r="O2589" i="1"/>
  <c r="J2516" i="1"/>
  <c r="K2516" i="1" s="1"/>
  <c r="I2517" i="1"/>
  <c r="L2590" i="1" l="1"/>
  <c r="M2590" i="1"/>
  <c r="E2591" i="1"/>
  <c r="T2590" i="1"/>
  <c r="T2591" i="1" s="1"/>
  <c r="H2589" i="1"/>
  <c r="U2590" i="1"/>
  <c r="D2591" i="1"/>
  <c r="G2590" i="1"/>
  <c r="F2590" i="1"/>
  <c r="C2591" i="1"/>
  <c r="A2591" i="1"/>
  <c r="N2590" i="1"/>
  <c r="J2517" i="1"/>
  <c r="K2517" i="1" s="1"/>
  <c r="I2518" i="1"/>
  <c r="Q2516" i="1"/>
  <c r="R2516" i="1" s="1"/>
  <c r="B2515" i="1"/>
  <c r="O2590" i="1"/>
  <c r="P2589" i="1"/>
  <c r="L2591" i="1" l="1"/>
  <c r="M2591" i="1"/>
  <c r="E2592" i="1"/>
  <c r="E2593" i="1" s="1"/>
  <c r="H2590" i="1"/>
  <c r="B2516" i="1"/>
  <c r="D2592" i="1"/>
  <c r="G2591" i="1"/>
  <c r="F2591" i="1"/>
  <c r="C2592" i="1"/>
  <c r="A2592" i="1"/>
  <c r="N2591" i="1"/>
  <c r="U2591" i="1"/>
  <c r="J2518" i="1"/>
  <c r="K2518" i="1" s="1"/>
  <c r="I2519" i="1"/>
  <c r="Q2517" i="1"/>
  <c r="R2517" i="1" s="1"/>
  <c r="O2591" i="1"/>
  <c r="P2590" i="1"/>
  <c r="L2592" i="1" l="1"/>
  <c r="M2592" i="1"/>
  <c r="T2592" i="1"/>
  <c r="H2591" i="1"/>
  <c r="G2592" i="1"/>
  <c r="C2593" i="1"/>
  <c r="A2593" i="1"/>
  <c r="D2593" i="1"/>
  <c r="F2592" i="1"/>
  <c r="N2592" i="1"/>
  <c r="U2592" i="1"/>
  <c r="J2519" i="1"/>
  <c r="K2519" i="1" s="1"/>
  <c r="I2520" i="1"/>
  <c r="Q2518" i="1"/>
  <c r="R2518" i="1" s="1"/>
  <c r="O2592" i="1"/>
  <c r="P2591" i="1"/>
  <c r="B2517" i="1"/>
  <c r="L2593" i="1" l="1"/>
  <c r="M2593" i="1"/>
  <c r="T2593" i="1"/>
  <c r="E2594" i="1"/>
  <c r="H2592" i="1"/>
  <c r="B2518" i="1"/>
  <c r="J2520" i="1"/>
  <c r="K2520" i="1" s="1"/>
  <c r="I2521" i="1"/>
  <c r="U2593" i="1"/>
  <c r="C2594" i="1"/>
  <c r="D2594" i="1"/>
  <c r="G2593" i="1"/>
  <c r="F2593" i="1"/>
  <c r="A2594" i="1"/>
  <c r="N2593" i="1"/>
  <c r="Q2519" i="1"/>
  <c r="R2519" i="1" s="1"/>
  <c r="O2593" i="1"/>
  <c r="P2592" i="1"/>
  <c r="L2594" i="1" l="1"/>
  <c r="M2594" i="1"/>
  <c r="E2595" i="1"/>
  <c r="T2594" i="1"/>
  <c r="T2595" i="1" s="1"/>
  <c r="H2593" i="1"/>
  <c r="B2519" i="1"/>
  <c r="J2521" i="1"/>
  <c r="K2521" i="1" s="1"/>
  <c r="I2522" i="1"/>
  <c r="Q2520" i="1"/>
  <c r="R2520" i="1" s="1"/>
  <c r="F2594" i="1"/>
  <c r="A2595" i="1"/>
  <c r="N2594" i="1"/>
  <c r="G2594" i="1"/>
  <c r="C2595" i="1"/>
  <c r="U2594" i="1"/>
  <c r="D2595" i="1"/>
  <c r="P2593" i="1"/>
  <c r="O2594" i="1"/>
  <c r="L2595" i="1" l="1"/>
  <c r="M2595" i="1"/>
  <c r="T2596" i="1"/>
  <c r="E2596" i="1"/>
  <c r="E2597" i="1" s="1"/>
  <c r="H2594" i="1"/>
  <c r="B2520" i="1"/>
  <c r="Q2521" i="1"/>
  <c r="R2521" i="1" s="1"/>
  <c r="I2523" i="1"/>
  <c r="J2522" i="1"/>
  <c r="K2522" i="1" s="1"/>
  <c r="O2595" i="1"/>
  <c r="P2594" i="1"/>
  <c r="N2595" i="1"/>
  <c r="G2595" i="1"/>
  <c r="C2596" i="1"/>
  <c r="D2596" i="1"/>
  <c r="F2595" i="1"/>
  <c r="A2596" i="1"/>
  <c r="U2595" i="1"/>
  <c r="L2596" i="1" l="1"/>
  <c r="M2596" i="1"/>
  <c r="H2595" i="1"/>
  <c r="B2521" i="1"/>
  <c r="O2596" i="1"/>
  <c r="P2595" i="1"/>
  <c r="I2524" i="1"/>
  <c r="J2523" i="1"/>
  <c r="K2523" i="1" s="1"/>
  <c r="C2597" i="1"/>
  <c r="A2597" i="1"/>
  <c r="N2596" i="1"/>
  <c r="U2596" i="1"/>
  <c r="D2597" i="1"/>
  <c r="F2596" i="1"/>
  <c r="G2596" i="1"/>
  <c r="Q2522" i="1"/>
  <c r="R2522" i="1" s="1"/>
  <c r="L2597" i="1" l="1"/>
  <c r="M2597" i="1"/>
  <c r="T2597" i="1"/>
  <c r="T2598" i="1" s="1"/>
  <c r="E2598" i="1"/>
  <c r="H2596" i="1"/>
  <c r="B2522" i="1"/>
  <c r="D2598" i="1"/>
  <c r="G2597" i="1"/>
  <c r="F2597" i="1"/>
  <c r="A2598" i="1"/>
  <c r="N2597" i="1"/>
  <c r="U2597" i="1"/>
  <c r="C2598" i="1"/>
  <c r="Q2523" i="1"/>
  <c r="R2523" i="1" s="1"/>
  <c r="J2524" i="1"/>
  <c r="K2524" i="1" s="1"/>
  <c r="I2525" i="1"/>
  <c r="O2597" i="1"/>
  <c r="P2596" i="1"/>
  <c r="L2598" i="1" l="1"/>
  <c r="M2598" i="1"/>
  <c r="E2599" i="1"/>
  <c r="E2600" i="1" s="1"/>
  <c r="H2597" i="1"/>
  <c r="J2525" i="1"/>
  <c r="K2525" i="1" s="1"/>
  <c r="I2526" i="1"/>
  <c r="Q2524" i="1"/>
  <c r="R2524" i="1" s="1"/>
  <c r="B2523" i="1"/>
  <c r="G2598" i="1"/>
  <c r="A2599" i="1"/>
  <c r="C2599" i="1"/>
  <c r="F2598" i="1"/>
  <c r="O2598" i="1"/>
  <c r="P2597" i="1"/>
  <c r="L2599" i="1" l="1"/>
  <c r="M2599" i="1"/>
  <c r="T2599" i="1"/>
  <c r="T2600" i="1" s="1"/>
  <c r="H2598" i="1"/>
  <c r="D2599" i="1"/>
  <c r="D2600" i="1" s="1"/>
  <c r="B2524" i="1"/>
  <c r="O2599" i="1"/>
  <c r="P2598" i="1"/>
  <c r="J2526" i="1"/>
  <c r="K2526" i="1" s="1"/>
  <c r="I2527" i="1"/>
  <c r="A2600" i="1"/>
  <c r="N2599" i="1"/>
  <c r="G2599" i="1"/>
  <c r="U2599" i="1"/>
  <c r="C2600" i="1"/>
  <c r="F2599" i="1"/>
  <c r="Q2525" i="1"/>
  <c r="R2525" i="1" s="1"/>
  <c r="L2600" i="1" l="1"/>
  <c r="M2600" i="1"/>
  <c r="E2601" i="1"/>
  <c r="E2602" i="1" s="1"/>
  <c r="H2599" i="1"/>
  <c r="B2525" i="1"/>
  <c r="Q2526" i="1"/>
  <c r="R2526" i="1" s="1"/>
  <c r="F2600" i="1"/>
  <c r="G2600" i="1"/>
  <c r="A2601" i="1"/>
  <c r="N2600" i="1"/>
  <c r="C2601" i="1"/>
  <c r="U2600" i="1"/>
  <c r="D2601" i="1"/>
  <c r="J2527" i="1"/>
  <c r="K2527" i="1" s="1"/>
  <c r="I2528" i="1"/>
  <c r="P2599" i="1"/>
  <c r="O2600" i="1"/>
  <c r="M2601" i="1" l="1"/>
  <c r="L2601" i="1"/>
  <c r="U2601" i="1" s="1"/>
  <c r="T2601" i="1"/>
  <c r="H2600" i="1"/>
  <c r="F2601" i="1"/>
  <c r="A2602" i="1"/>
  <c r="N2601" i="1"/>
  <c r="C2602" i="1"/>
  <c r="D2602" i="1"/>
  <c r="G2601" i="1"/>
  <c r="J2528" i="1"/>
  <c r="K2528" i="1" s="1"/>
  <c r="I2529" i="1"/>
  <c r="Q2527" i="1"/>
  <c r="R2527" i="1" s="1"/>
  <c r="P2600" i="1"/>
  <c r="O2601" i="1"/>
  <c r="B2526" i="1"/>
  <c r="M2602" i="1" l="1"/>
  <c r="L2602" i="1"/>
  <c r="T2602" i="1"/>
  <c r="E2603" i="1"/>
  <c r="H2601" i="1"/>
  <c r="B2527" i="1"/>
  <c r="I2530" i="1"/>
  <c r="J2529" i="1"/>
  <c r="K2529" i="1" s="1"/>
  <c r="Q2528" i="1"/>
  <c r="R2528" i="1" s="1"/>
  <c r="C2603" i="1"/>
  <c r="D2603" i="1"/>
  <c r="G2602" i="1"/>
  <c r="F2602" i="1"/>
  <c r="A2603" i="1"/>
  <c r="N2602" i="1"/>
  <c r="U2602" i="1"/>
  <c r="O2602" i="1"/>
  <c r="P2601" i="1"/>
  <c r="M2603" i="1" l="1"/>
  <c r="L2603" i="1"/>
  <c r="E2604" i="1"/>
  <c r="T2603" i="1"/>
  <c r="T2604" i="1" s="1"/>
  <c r="H2602" i="1"/>
  <c r="B2528" i="1"/>
  <c r="Q2529" i="1"/>
  <c r="R2529" i="1" s="1"/>
  <c r="J2530" i="1"/>
  <c r="K2530" i="1" s="1"/>
  <c r="I2531" i="1"/>
  <c r="P2602" i="1"/>
  <c r="O2603" i="1"/>
  <c r="A2604" i="1"/>
  <c r="N2603" i="1"/>
  <c r="U2603" i="1"/>
  <c r="D2604" i="1"/>
  <c r="F2603" i="1"/>
  <c r="G2603" i="1"/>
  <c r="C2604" i="1"/>
  <c r="L2604" i="1" l="1"/>
  <c r="M2604" i="1"/>
  <c r="E2605" i="1"/>
  <c r="H2603" i="1"/>
  <c r="J2531" i="1"/>
  <c r="K2531" i="1" s="1"/>
  <c r="I2532" i="1"/>
  <c r="Q2530" i="1"/>
  <c r="R2530" i="1" s="1"/>
  <c r="B2529" i="1"/>
  <c r="F2604" i="1"/>
  <c r="N2604" i="1"/>
  <c r="A2605" i="1"/>
  <c r="U2604" i="1"/>
  <c r="G2604" i="1"/>
  <c r="C2605" i="1"/>
  <c r="D2605" i="1"/>
  <c r="O2604" i="1"/>
  <c r="P2603" i="1"/>
  <c r="L2605" i="1" l="1"/>
  <c r="M2605" i="1"/>
  <c r="E2606" i="1"/>
  <c r="T2605" i="1"/>
  <c r="H2604" i="1"/>
  <c r="B2530" i="1"/>
  <c r="J2532" i="1"/>
  <c r="K2532" i="1" s="1"/>
  <c r="I2533" i="1"/>
  <c r="P2604" i="1"/>
  <c r="O2605" i="1"/>
  <c r="D2606" i="1"/>
  <c r="F2605" i="1"/>
  <c r="N2605" i="1"/>
  <c r="A2606" i="1"/>
  <c r="U2605" i="1"/>
  <c r="G2605" i="1"/>
  <c r="C2606" i="1"/>
  <c r="Q2531" i="1"/>
  <c r="R2531" i="1" s="1"/>
  <c r="L2606" i="1" l="1"/>
  <c r="M2606" i="1"/>
  <c r="T2606" i="1"/>
  <c r="E2607" i="1"/>
  <c r="H2605" i="1"/>
  <c r="J2533" i="1"/>
  <c r="K2533" i="1" s="1"/>
  <c r="I2534" i="1"/>
  <c r="Q2532" i="1"/>
  <c r="R2532" i="1" s="1"/>
  <c r="D2607" i="1"/>
  <c r="G2606" i="1"/>
  <c r="F2606" i="1"/>
  <c r="C2607" i="1"/>
  <c r="A2607" i="1"/>
  <c r="N2606" i="1"/>
  <c r="U2606" i="1"/>
  <c r="B2531" i="1"/>
  <c r="O2606" i="1"/>
  <c r="P2605" i="1"/>
  <c r="M2607" i="1" l="1"/>
  <c r="L2607" i="1"/>
  <c r="T2607" i="1"/>
  <c r="E2608" i="1"/>
  <c r="E2609" i="1" s="1"/>
  <c r="H2606" i="1"/>
  <c r="B2532" i="1"/>
  <c r="O2607" i="1"/>
  <c r="P2606" i="1"/>
  <c r="J2534" i="1"/>
  <c r="K2534" i="1" s="1"/>
  <c r="I2535" i="1"/>
  <c r="A2608" i="1"/>
  <c r="N2607" i="1"/>
  <c r="C2608" i="1"/>
  <c r="U2607" i="1"/>
  <c r="D2608" i="1"/>
  <c r="F2607" i="1"/>
  <c r="G2607" i="1"/>
  <c r="Q2533" i="1"/>
  <c r="R2533" i="1" s="1"/>
  <c r="L2608" i="1" l="1"/>
  <c r="M2608" i="1"/>
  <c r="T2608" i="1"/>
  <c r="H2607" i="1"/>
  <c r="Q2534" i="1"/>
  <c r="R2534" i="1" s="1"/>
  <c r="I2536" i="1"/>
  <c r="J2536" i="1" s="1"/>
  <c r="J2535" i="1"/>
  <c r="K2535" i="1" s="1"/>
  <c r="O2608" i="1"/>
  <c r="P2607" i="1"/>
  <c r="B2533" i="1"/>
  <c r="U2608" i="1"/>
  <c r="C2609" i="1"/>
  <c r="F2608" i="1"/>
  <c r="A2609" i="1"/>
  <c r="N2608" i="1"/>
  <c r="D2609" i="1"/>
  <c r="G2608" i="1"/>
  <c r="L2609" i="1" l="1"/>
  <c r="M2609" i="1"/>
  <c r="T2609" i="1"/>
  <c r="E2610" i="1"/>
  <c r="H2608" i="1"/>
  <c r="C2610" i="1"/>
  <c r="A2610" i="1"/>
  <c r="D2610" i="1"/>
  <c r="F2609" i="1"/>
  <c r="U2609" i="1"/>
  <c r="G2609" i="1"/>
  <c r="N2609" i="1"/>
  <c r="O2609" i="1"/>
  <c r="P2608" i="1"/>
  <c r="Q2535" i="1"/>
  <c r="R2535" i="1" s="1"/>
  <c r="I2537" i="1"/>
  <c r="K2536" i="1"/>
  <c r="B2534" i="1"/>
  <c r="L2610" i="1" l="1"/>
  <c r="M2610" i="1"/>
  <c r="N2610" i="1" s="1"/>
  <c r="E2611" i="1"/>
  <c r="T2610" i="1"/>
  <c r="H2609" i="1"/>
  <c r="I2538" i="1"/>
  <c r="J2537" i="1"/>
  <c r="K2537" i="1" s="1"/>
  <c r="B2535" i="1"/>
  <c r="O2610" i="1"/>
  <c r="P2609" i="1"/>
  <c r="U2610" i="1"/>
  <c r="D2611" i="1"/>
  <c r="F2610" i="1"/>
  <c r="C2611" i="1"/>
  <c r="A2611" i="1"/>
  <c r="G2610" i="1"/>
  <c r="Q2536" i="1"/>
  <c r="B2536" i="1" s="1"/>
  <c r="N2536" i="1"/>
  <c r="L2611" i="1" l="1"/>
  <c r="M2611" i="1"/>
  <c r="E2612" i="1"/>
  <c r="T2611" i="1"/>
  <c r="H2610" i="1"/>
  <c r="P2610" i="1"/>
  <c r="O2611" i="1"/>
  <c r="N2611" i="1"/>
  <c r="U2611" i="1"/>
  <c r="D2612" i="1"/>
  <c r="G2611" i="1"/>
  <c r="F2611" i="1"/>
  <c r="C2612" i="1"/>
  <c r="A2612" i="1"/>
  <c r="U2536" i="1"/>
  <c r="R2536" i="1"/>
  <c r="Q2537" i="1"/>
  <c r="R2537" i="1" s="1"/>
  <c r="I2539" i="1"/>
  <c r="J2538" i="1"/>
  <c r="K2538" i="1" s="1"/>
  <c r="T2612" i="1" l="1"/>
  <c r="L2612" i="1"/>
  <c r="M2612" i="1"/>
  <c r="E2613" i="1"/>
  <c r="E2614" i="1" s="1"/>
  <c r="H2611" i="1"/>
  <c r="B2537" i="1"/>
  <c r="Q2538" i="1"/>
  <c r="R2538" i="1" s="1"/>
  <c r="D2613" i="1"/>
  <c r="G2612" i="1"/>
  <c r="F2612" i="1"/>
  <c r="C2613" i="1"/>
  <c r="A2613" i="1"/>
  <c r="N2612" i="1"/>
  <c r="U2612" i="1"/>
  <c r="J2539" i="1"/>
  <c r="K2539" i="1" s="1"/>
  <c r="I2540" i="1"/>
  <c r="P2611" i="1"/>
  <c r="O2612" i="1"/>
  <c r="L2613" i="1" l="1"/>
  <c r="M2613" i="1"/>
  <c r="T2613" i="1"/>
  <c r="T2614" i="1" s="1"/>
  <c r="H2612" i="1"/>
  <c r="B2538" i="1"/>
  <c r="J2540" i="1"/>
  <c r="K2540" i="1" s="1"/>
  <c r="I2541" i="1"/>
  <c r="Q2539" i="1"/>
  <c r="R2539" i="1" s="1"/>
  <c r="O2613" i="1"/>
  <c r="P2612" i="1"/>
  <c r="N2613" i="1"/>
  <c r="C2614" i="1"/>
  <c r="U2613" i="1"/>
  <c r="D2614" i="1"/>
  <c r="F2613" i="1"/>
  <c r="G2613" i="1"/>
  <c r="A2614" i="1"/>
  <c r="L2614" i="1" l="1"/>
  <c r="M2614" i="1"/>
  <c r="E2615" i="1"/>
  <c r="H2613" i="1"/>
  <c r="B2539" i="1"/>
  <c r="J2541" i="1"/>
  <c r="K2541" i="1" s="1"/>
  <c r="I2542" i="1"/>
  <c r="Q2540" i="1"/>
  <c r="R2540" i="1" s="1"/>
  <c r="D2615" i="1"/>
  <c r="F2614" i="1"/>
  <c r="A2615" i="1"/>
  <c r="N2614" i="1"/>
  <c r="G2614" i="1"/>
  <c r="C2615" i="1"/>
  <c r="U2614" i="1"/>
  <c r="P2613" i="1"/>
  <c r="O2614" i="1"/>
  <c r="E2616" i="1" l="1"/>
  <c r="L2615" i="1"/>
  <c r="U2615" i="1" s="1"/>
  <c r="M2615" i="1"/>
  <c r="N2615" i="1" s="1"/>
  <c r="T2615" i="1"/>
  <c r="H2614" i="1"/>
  <c r="B2540" i="1"/>
  <c r="J2542" i="1"/>
  <c r="K2542" i="1" s="1"/>
  <c r="I2543" i="1"/>
  <c r="Q2541" i="1"/>
  <c r="R2541" i="1" s="1"/>
  <c r="O2615" i="1"/>
  <c r="P2614" i="1"/>
  <c r="G2615" i="1"/>
  <c r="C2616" i="1"/>
  <c r="D2616" i="1"/>
  <c r="F2615" i="1"/>
  <c r="A2616" i="1"/>
  <c r="T2616" i="1" l="1"/>
  <c r="L2616" i="1"/>
  <c r="M2616" i="1"/>
  <c r="N2616" i="1" s="1"/>
  <c r="E2617" i="1"/>
  <c r="H2615" i="1"/>
  <c r="B2541" i="1"/>
  <c r="O2616" i="1"/>
  <c r="P2615" i="1"/>
  <c r="I2544" i="1"/>
  <c r="J2543" i="1"/>
  <c r="K2543" i="1" s="1"/>
  <c r="U2616" i="1"/>
  <c r="D2617" i="1"/>
  <c r="G2616" i="1"/>
  <c r="F2616" i="1"/>
  <c r="C2617" i="1"/>
  <c r="A2617" i="1"/>
  <c r="Q2542" i="1"/>
  <c r="R2542" i="1" s="1"/>
  <c r="L2617" i="1" l="1"/>
  <c r="M2617" i="1"/>
  <c r="N2617" i="1" s="1"/>
  <c r="E2618" i="1"/>
  <c r="T2617" i="1"/>
  <c r="H2616" i="1"/>
  <c r="Q2543" i="1"/>
  <c r="R2543" i="1" s="1"/>
  <c r="J2544" i="1"/>
  <c r="K2544" i="1" s="1"/>
  <c r="I2545" i="1"/>
  <c r="U2617" i="1"/>
  <c r="G2617" i="1"/>
  <c r="F2617" i="1"/>
  <c r="C2618" i="1"/>
  <c r="A2618" i="1"/>
  <c r="D2618" i="1"/>
  <c r="O2617" i="1"/>
  <c r="P2616" i="1"/>
  <c r="B2542" i="1"/>
  <c r="L2618" i="1" l="1"/>
  <c r="M2618" i="1"/>
  <c r="T2618" i="1"/>
  <c r="E2619" i="1"/>
  <c r="H2617" i="1"/>
  <c r="P2617" i="1"/>
  <c r="O2618" i="1"/>
  <c r="J2545" i="1"/>
  <c r="K2545" i="1" s="1"/>
  <c r="I2546" i="1"/>
  <c r="G2618" i="1"/>
  <c r="C2619" i="1"/>
  <c r="U2618" i="1"/>
  <c r="D2619" i="1"/>
  <c r="F2618" i="1"/>
  <c r="A2619" i="1"/>
  <c r="N2618" i="1"/>
  <c r="Q2544" i="1"/>
  <c r="R2544" i="1" s="1"/>
  <c r="B2543" i="1"/>
  <c r="T2619" i="1" l="1"/>
  <c r="L2619" i="1"/>
  <c r="U2619" i="1" s="1"/>
  <c r="M2619" i="1"/>
  <c r="N2619" i="1" s="1"/>
  <c r="E2620" i="1"/>
  <c r="H2618" i="1"/>
  <c r="I2547" i="1"/>
  <c r="J2546" i="1"/>
  <c r="K2546" i="1" s="1"/>
  <c r="Q2545" i="1"/>
  <c r="R2545" i="1" s="1"/>
  <c r="G2619" i="1"/>
  <c r="C2620" i="1"/>
  <c r="A2620" i="1"/>
  <c r="D2620" i="1"/>
  <c r="F2619" i="1"/>
  <c r="O2619" i="1"/>
  <c r="P2618" i="1"/>
  <c r="B2544" i="1"/>
  <c r="L2620" i="1" l="1"/>
  <c r="M2620" i="1"/>
  <c r="E2621" i="1"/>
  <c r="T2620" i="1"/>
  <c r="H2619" i="1"/>
  <c r="B2545" i="1"/>
  <c r="Q2546" i="1"/>
  <c r="R2546" i="1" s="1"/>
  <c r="J2547" i="1"/>
  <c r="K2547" i="1" s="1"/>
  <c r="I2548" i="1"/>
  <c r="N2620" i="1"/>
  <c r="U2620" i="1"/>
  <c r="G2620" i="1"/>
  <c r="C2621" i="1"/>
  <c r="A2621" i="1"/>
  <c r="D2621" i="1"/>
  <c r="F2620" i="1"/>
  <c r="P2619" i="1"/>
  <c r="O2620" i="1"/>
  <c r="L2621" i="1" l="1"/>
  <c r="M2621" i="1"/>
  <c r="T2621" i="1"/>
  <c r="E2622" i="1"/>
  <c r="H2620" i="1"/>
  <c r="B2546" i="1"/>
  <c r="J2548" i="1"/>
  <c r="K2548" i="1" s="1"/>
  <c r="I2549" i="1"/>
  <c r="Q2547" i="1"/>
  <c r="R2547" i="1" s="1"/>
  <c r="F2621" i="1"/>
  <c r="G2621" i="1"/>
  <c r="C2622" i="1"/>
  <c r="A2622" i="1"/>
  <c r="D2622" i="1"/>
  <c r="N2621" i="1"/>
  <c r="U2621" i="1"/>
  <c r="P2620" i="1"/>
  <c r="O2621" i="1"/>
  <c r="L2622" i="1" l="1"/>
  <c r="M2622" i="1"/>
  <c r="E2623" i="1"/>
  <c r="E2624" i="1" s="1"/>
  <c r="T2622" i="1"/>
  <c r="T2623" i="1" s="1"/>
  <c r="H2621" i="1"/>
  <c r="B2547" i="1"/>
  <c r="J2549" i="1"/>
  <c r="K2549" i="1" s="1"/>
  <c r="I2550" i="1"/>
  <c r="P2621" i="1"/>
  <c r="O2622" i="1"/>
  <c r="Q2548" i="1"/>
  <c r="R2548" i="1" s="1"/>
  <c r="N2622" i="1"/>
  <c r="G2622" i="1"/>
  <c r="C2623" i="1"/>
  <c r="U2622" i="1"/>
  <c r="D2623" i="1"/>
  <c r="F2622" i="1"/>
  <c r="A2623" i="1"/>
  <c r="L2623" i="1" l="1"/>
  <c r="M2623" i="1"/>
  <c r="H2622" i="1"/>
  <c r="O2623" i="1"/>
  <c r="P2622" i="1"/>
  <c r="J2550" i="1"/>
  <c r="K2550" i="1" s="1"/>
  <c r="I2551" i="1"/>
  <c r="Q2549" i="1"/>
  <c r="R2549" i="1" s="1"/>
  <c r="C2624" i="1"/>
  <c r="D2624" i="1"/>
  <c r="F2623" i="1"/>
  <c r="A2624" i="1"/>
  <c r="U2623" i="1"/>
  <c r="N2623" i="1"/>
  <c r="G2623" i="1"/>
  <c r="B2548" i="1"/>
  <c r="L2624" i="1" l="1"/>
  <c r="M2624" i="1"/>
  <c r="E2625" i="1"/>
  <c r="T2624" i="1"/>
  <c r="H2623" i="1"/>
  <c r="B2549" i="1"/>
  <c r="A2625" i="1"/>
  <c r="N2624" i="1"/>
  <c r="U2624" i="1"/>
  <c r="D2625" i="1"/>
  <c r="G2624" i="1"/>
  <c r="F2624" i="1"/>
  <c r="C2625" i="1"/>
  <c r="I2552" i="1"/>
  <c r="J2551" i="1"/>
  <c r="K2551" i="1" s="1"/>
  <c r="Q2550" i="1"/>
  <c r="R2550" i="1" s="1"/>
  <c r="P2623" i="1"/>
  <c r="O2624" i="1"/>
  <c r="L2625" i="1" l="1"/>
  <c r="M2625" i="1"/>
  <c r="T2625" i="1"/>
  <c r="E2626" i="1"/>
  <c r="H2624" i="1"/>
  <c r="B2550" i="1"/>
  <c r="Q2551" i="1"/>
  <c r="R2551" i="1" s="1"/>
  <c r="J2552" i="1"/>
  <c r="K2552" i="1" s="1"/>
  <c r="I2553" i="1"/>
  <c r="D2626" i="1"/>
  <c r="F2625" i="1"/>
  <c r="N2625" i="1"/>
  <c r="A2626" i="1"/>
  <c r="U2625" i="1"/>
  <c r="G2625" i="1"/>
  <c r="C2626" i="1"/>
  <c r="P2624" i="1"/>
  <c r="O2625" i="1"/>
  <c r="L2626" i="1" l="1"/>
  <c r="M2626" i="1"/>
  <c r="E2627" i="1"/>
  <c r="T2626" i="1"/>
  <c r="T2627" i="1" s="1"/>
  <c r="H2625" i="1"/>
  <c r="Q2552" i="1"/>
  <c r="R2552" i="1" s="1"/>
  <c r="B2551" i="1"/>
  <c r="F2626" i="1"/>
  <c r="G2626" i="1"/>
  <c r="N2626" i="1"/>
  <c r="A2627" i="1"/>
  <c r="U2626" i="1"/>
  <c r="C2627" i="1"/>
  <c r="D2627" i="1"/>
  <c r="O2626" i="1"/>
  <c r="P2625" i="1"/>
  <c r="I2554" i="1"/>
  <c r="J2553" i="1"/>
  <c r="K2553" i="1" s="1"/>
  <c r="E2628" i="1" l="1"/>
  <c r="L2627" i="1"/>
  <c r="U2627" i="1" s="1"/>
  <c r="M2627" i="1"/>
  <c r="H2626" i="1"/>
  <c r="P2626" i="1"/>
  <c r="O2627" i="1"/>
  <c r="B2552" i="1"/>
  <c r="Q2553" i="1"/>
  <c r="R2553" i="1" s="1"/>
  <c r="I2555" i="1"/>
  <c r="J2554" i="1"/>
  <c r="K2554" i="1" s="1"/>
  <c r="G2627" i="1"/>
  <c r="C2628" i="1"/>
  <c r="A2628" i="1"/>
  <c r="D2628" i="1"/>
  <c r="F2627" i="1"/>
  <c r="N2627" i="1"/>
  <c r="L2628" i="1" l="1"/>
  <c r="M2628" i="1"/>
  <c r="E2629" i="1"/>
  <c r="T2628" i="1"/>
  <c r="H2627" i="1"/>
  <c r="B2553" i="1"/>
  <c r="A2629" i="1"/>
  <c r="G2628" i="1"/>
  <c r="C2629" i="1"/>
  <c r="F2628" i="1"/>
  <c r="Q2554" i="1"/>
  <c r="R2554" i="1" s="1"/>
  <c r="I2556" i="1"/>
  <c r="J2555" i="1"/>
  <c r="K2555" i="1" s="1"/>
  <c r="O2628" i="1"/>
  <c r="P2627" i="1"/>
  <c r="T2629" i="1" l="1"/>
  <c r="L2629" i="1"/>
  <c r="M2629" i="1"/>
  <c r="N2629" i="1" s="1"/>
  <c r="E2630" i="1"/>
  <c r="H2628" i="1"/>
  <c r="O2629" i="1"/>
  <c r="P2628" i="1"/>
  <c r="Q2555" i="1"/>
  <c r="R2555" i="1" s="1"/>
  <c r="G2629" i="1"/>
  <c r="F2629" i="1"/>
  <c r="C2630" i="1"/>
  <c r="A2630" i="1"/>
  <c r="U2629" i="1"/>
  <c r="I2557" i="1"/>
  <c r="J2556" i="1"/>
  <c r="K2556" i="1" s="1"/>
  <c r="B2554" i="1"/>
  <c r="D2629" i="1"/>
  <c r="D2630" i="1" s="1"/>
  <c r="L2630" i="1" l="1"/>
  <c r="M2630" i="1"/>
  <c r="E2631" i="1"/>
  <c r="T2630" i="1"/>
  <c r="H2629" i="1"/>
  <c r="O2630" i="1"/>
  <c r="P2629" i="1"/>
  <c r="Q2556" i="1"/>
  <c r="R2556" i="1" s="1"/>
  <c r="U2630" i="1"/>
  <c r="G2630" i="1"/>
  <c r="C2631" i="1"/>
  <c r="D2631" i="1"/>
  <c r="F2630" i="1"/>
  <c r="N2630" i="1"/>
  <c r="A2631" i="1"/>
  <c r="I2558" i="1"/>
  <c r="J2557" i="1"/>
  <c r="K2557" i="1" s="1"/>
  <c r="B2555" i="1"/>
  <c r="L2631" i="1" l="1"/>
  <c r="M2631" i="1"/>
  <c r="T2631" i="1"/>
  <c r="E2632" i="1"/>
  <c r="H2630" i="1"/>
  <c r="B2556" i="1"/>
  <c r="I2559" i="1"/>
  <c r="J2558" i="1"/>
  <c r="K2558" i="1" s="1"/>
  <c r="D2632" i="1"/>
  <c r="G2631" i="1"/>
  <c r="F2631" i="1"/>
  <c r="C2632" i="1"/>
  <c r="A2632" i="1"/>
  <c r="N2631" i="1"/>
  <c r="U2631" i="1"/>
  <c r="O2631" i="1"/>
  <c r="P2630" i="1"/>
  <c r="Q2557" i="1"/>
  <c r="R2557" i="1" s="1"/>
  <c r="L2632" i="1" l="1"/>
  <c r="M2632" i="1"/>
  <c r="N2632" i="1" s="1"/>
  <c r="E2633" i="1"/>
  <c r="T2632" i="1"/>
  <c r="H2631" i="1"/>
  <c r="P2631" i="1"/>
  <c r="O2632" i="1"/>
  <c r="Q2558" i="1"/>
  <c r="R2558" i="1" s="1"/>
  <c r="B2557" i="1"/>
  <c r="J2559" i="1"/>
  <c r="K2559" i="1" s="1"/>
  <c r="I2560" i="1"/>
  <c r="C2633" i="1"/>
  <c r="D2633" i="1"/>
  <c r="G2632" i="1"/>
  <c r="F2632" i="1"/>
  <c r="A2633" i="1"/>
  <c r="U2632" i="1"/>
  <c r="L2633" i="1" l="1"/>
  <c r="M2633" i="1"/>
  <c r="T2633" i="1"/>
  <c r="E2634" i="1"/>
  <c r="H2632" i="1"/>
  <c r="Q2559" i="1"/>
  <c r="R2559" i="1" s="1"/>
  <c r="B2558" i="1"/>
  <c r="P2632" i="1"/>
  <c r="O2633" i="1"/>
  <c r="C2634" i="1"/>
  <c r="D2634" i="1"/>
  <c r="G2633" i="1"/>
  <c r="F2633" i="1"/>
  <c r="A2634" i="1"/>
  <c r="N2633" i="1"/>
  <c r="U2633" i="1"/>
  <c r="I2561" i="1"/>
  <c r="J2560" i="1"/>
  <c r="K2560" i="1" s="1"/>
  <c r="L2634" i="1" l="1"/>
  <c r="M2634" i="1"/>
  <c r="E2635" i="1"/>
  <c r="T2634" i="1"/>
  <c r="H2633" i="1"/>
  <c r="P2633" i="1"/>
  <c r="O2634" i="1"/>
  <c r="U2634" i="1"/>
  <c r="D2635" i="1"/>
  <c r="F2634" i="1"/>
  <c r="G2634" i="1"/>
  <c r="C2635" i="1"/>
  <c r="A2635" i="1"/>
  <c r="N2634" i="1"/>
  <c r="Q2560" i="1"/>
  <c r="R2560" i="1" s="1"/>
  <c r="J2561" i="1"/>
  <c r="K2561" i="1" s="1"/>
  <c r="I2562" i="1"/>
  <c r="B2559" i="1"/>
  <c r="M2635" i="1" l="1"/>
  <c r="L2635" i="1"/>
  <c r="T2635" i="1"/>
  <c r="T2636" i="1" s="1"/>
  <c r="E2636" i="1"/>
  <c r="E2637" i="1" s="1"/>
  <c r="H2634" i="1"/>
  <c r="B2560" i="1"/>
  <c r="Q2561" i="1"/>
  <c r="R2561" i="1" s="1"/>
  <c r="F2635" i="1"/>
  <c r="A2636" i="1"/>
  <c r="N2635" i="1"/>
  <c r="U2635" i="1"/>
  <c r="C2636" i="1"/>
  <c r="D2636" i="1"/>
  <c r="G2635" i="1"/>
  <c r="O2635" i="1"/>
  <c r="P2634" i="1"/>
  <c r="J2562" i="1"/>
  <c r="K2562" i="1" s="1"/>
  <c r="I2563" i="1"/>
  <c r="L2636" i="1" l="1"/>
  <c r="M2636" i="1"/>
  <c r="H2635" i="1"/>
  <c r="I2564" i="1"/>
  <c r="J2563" i="1"/>
  <c r="K2563" i="1" s="1"/>
  <c r="D2637" i="1"/>
  <c r="G2636" i="1"/>
  <c r="F2636" i="1"/>
  <c r="C2637" i="1"/>
  <c r="A2637" i="1"/>
  <c r="N2636" i="1"/>
  <c r="U2636" i="1"/>
  <c r="B2561" i="1"/>
  <c r="Q2562" i="1"/>
  <c r="R2562" i="1" s="1"/>
  <c r="P2635" i="1"/>
  <c r="O2636" i="1"/>
  <c r="L2637" i="1" l="1"/>
  <c r="M2637" i="1"/>
  <c r="E2638" i="1"/>
  <c r="T2637" i="1"/>
  <c r="H2636" i="1"/>
  <c r="B2562" i="1"/>
  <c r="A2638" i="1"/>
  <c r="N2637" i="1"/>
  <c r="C2638" i="1"/>
  <c r="U2637" i="1"/>
  <c r="D2638" i="1"/>
  <c r="F2637" i="1"/>
  <c r="G2637" i="1"/>
  <c r="Q2563" i="1"/>
  <c r="R2563" i="1" s="1"/>
  <c r="O2637" i="1"/>
  <c r="P2636" i="1"/>
  <c r="J2564" i="1"/>
  <c r="K2564" i="1" s="1"/>
  <c r="I2565" i="1"/>
  <c r="L2638" i="1" l="1"/>
  <c r="M2638" i="1"/>
  <c r="T2638" i="1"/>
  <c r="E2639" i="1"/>
  <c r="H2637" i="1"/>
  <c r="B2563" i="1"/>
  <c r="J2565" i="1"/>
  <c r="K2565" i="1" s="1"/>
  <c r="I2566" i="1"/>
  <c r="Q2564" i="1"/>
  <c r="R2564" i="1" s="1"/>
  <c r="N2638" i="1"/>
  <c r="C2639" i="1"/>
  <c r="U2638" i="1"/>
  <c r="D2639" i="1"/>
  <c r="F2638" i="1"/>
  <c r="G2638" i="1"/>
  <c r="A2639" i="1"/>
  <c r="O2638" i="1"/>
  <c r="P2637" i="1"/>
  <c r="T2639" i="1" l="1"/>
  <c r="L2639" i="1"/>
  <c r="M2639" i="1"/>
  <c r="E2640" i="1"/>
  <c r="E2641" i="1" s="1"/>
  <c r="H2638" i="1"/>
  <c r="B2564" i="1"/>
  <c r="J2566" i="1"/>
  <c r="K2566" i="1" s="1"/>
  <c r="I2567" i="1"/>
  <c r="J2567" i="1" s="1"/>
  <c r="Q2565" i="1"/>
  <c r="R2565" i="1" s="1"/>
  <c r="F2639" i="1"/>
  <c r="A2640" i="1"/>
  <c r="N2639" i="1"/>
  <c r="U2639" i="1"/>
  <c r="D2640" i="1"/>
  <c r="G2639" i="1"/>
  <c r="C2640" i="1"/>
  <c r="P2638" i="1"/>
  <c r="O2639" i="1"/>
  <c r="L2640" i="1" l="1"/>
  <c r="M2640" i="1"/>
  <c r="T2640" i="1"/>
  <c r="H2639" i="1"/>
  <c r="B2565" i="1"/>
  <c r="G2640" i="1"/>
  <c r="N2640" i="1"/>
  <c r="D2641" i="1"/>
  <c r="F2640" i="1"/>
  <c r="C2641" i="1"/>
  <c r="A2641" i="1"/>
  <c r="U2640" i="1"/>
  <c r="I2568" i="1"/>
  <c r="K2567" i="1"/>
  <c r="Q2566" i="1"/>
  <c r="R2566" i="1" s="1"/>
  <c r="P2639" i="1"/>
  <c r="O2640" i="1"/>
  <c r="M2641" i="1" l="1"/>
  <c r="L2641" i="1"/>
  <c r="T2641" i="1"/>
  <c r="E2642" i="1"/>
  <c r="H2640" i="1"/>
  <c r="Q2567" i="1"/>
  <c r="B2567" i="1" s="1"/>
  <c r="N2567" i="1"/>
  <c r="C2642" i="1"/>
  <c r="D2642" i="1"/>
  <c r="G2641" i="1"/>
  <c r="F2641" i="1"/>
  <c r="A2642" i="1"/>
  <c r="N2641" i="1"/>
  <c r="U2641" i="1"/>
  <c r="J2568" i="1"/>
  <c r="K2568" i="1" s="1"/>
  <c r="I2569" i="1"/>
  <c r="O2641" i="1"/>
  <c r="P2640" i="1"/>
  <c r="B2566" i="1"/>
  <c r="E2643" i="1" l="1"/>
  <c r="M2642" i="1"/>
  <c r="L2642" i="1"/>
  <c r="T2642" i="1"/>
  <c r="E2644" i="1"/>
  <c r="H2641" i="1"/>
  <c r="R2567" i="1"/>
  <c r="I2570" i="1"/>
  <c r="J2569" i="1"/>
  <c r="K2569" i="1" s="1"/>
  <c r="Q2568" i="1"/>
  <c r="R2568" i="1" s="1"/>
  <c r="U2567" i="1"/>
  <c r="O2642" i="1"/>
  <c r="P2641" i="1"/>
  <c r="N2642" i="1"/>
  <c r="U2642" i="1"/>
  <c r="D2643" i="1"/>
  <c r="G2642" i="1"/>
  <c r="F2642" i="1"/>
  <c r="C2643" i="1"/>
  <c r="A2643" i="1"/>
  <c r="L2643" i="1" l="1"/>
  <c r="U2643" i="1" s="1"/>
  <c r="M2643" i="1"/>
  <c r="T2643" i="1"/>
  <c r="H2642" i="1"/>
  <c r="B2568" i="1"/>
  <c r="A2644" i="1"/>
  <c r="N2643" i="1"/>
  <c r="C2644" i="1"/>
  <c r="D2644" i="1"/>
  <c r="G2643" i="1"/>
  <c r="F2643" i="1"/>
  <c r="O2643" i="1"/>
  <c r="P2642" i="1"/>
  <c r="Q2569" i="1"/>
  <c r="R2569" i="1" s="1"/>
  <c r="I2571" i="1"/>
  <c r="J2570" i="1"/>
  <c r="K2570" i="1" s="1"/>
  <c r="L2644" i="1" l="1"/>
  <c r="M2644" i="1"/>
  <c r="T2644" i="1"/>
  <c r="E2645" i="1"/>
  <c r="E2646" i="1" s="1"/>
  <c r="H2643" i="1"/>
  <c r="B2569" i="1"/>
  <c r="O2644" i="1"/>
  <c r="P2643" i="1"/>
  <c r="U2644" i="1"/>
  <c r="G2644" i="1"/>
  <c r="C2645" i="1"/>
  <c r="A2645" i="1"/>
  <c r="D2645" i="1"/>
  <c r="F2644" i="1"/>
  <c r="N2644" i="1"/>
  <c r="Q2570" i="1"/>
  <c r="R2570" i="1" s="1"/>
  <c r="J2571" i="1"/>
  <c r="K2571" i="1" s="1"/>
  <c r="I2572" i="1"/>
  <c r="L2645" i="1" l="1"/>
  <c r="M2645" i="1"/>
  <c r="T2645" i="1"/>
  <c r="H2644" i="1"/>
  <c r="Q2571" i="1"/>
  <c r="R2571" i="1" s="1"/>
  <c r="O2645" i="1"/>
  <c r="P2644" i="1"/>
  <c r="J2572" i="1"/>
  <c r="K2572" i="1" s="1"/>
  <c r="I2573" i="1"/>
  <c r="B2570" i="1"/>
  <c r="N2645" i="1"/>
  <c r="U2645" i="1"/>
  <c r="G2645" i="1"/>
  <c r="F2645" i="1"/>
  <c r="C2646" i="1"/>
  <c r="A2646" i="1"/>
  <c r="D2646" i="1"/>
  <c r="T2646" i="1" l="1"/>
  <c r="L2646" i="1"/>
  <c r="M2646" i="1"/>
  <c r="E2647" i="1"/>
  <c r="H2645" i="1"/>
  <c r="J2573" i="1"/>
  <c r="K2573" i="1" s="1"/>
  <c r="I2574" i="1"/>
  <c r="N2646" i="1"/>
  <c r="G2646" i="1"/>
  <c r="C2647" i="1"/>
  <c r="U2646" i="1"/>
  <c r="D2647" i="1"/>
  <c r="F2646" i="1"/>
  <c r="A2647" i="1"/>
  <c r="Q2572" i="1"/>
  <c r="R2572" i="1" s="1"/>
  <c r="O2646" i="1"/>
  <c r="P2645" i="1"/>
  <c r="B2571" i="1"/>
  <c r="L2647" i="1" l="1"/>
  <c r="M2647" i="1"/>
  <c r="E2648" i="1"/>
  <c r="T2647" i="1"/>
  <c r="H2646" i="1"/>
  <c r="B2572" i="1"/>
  <c r="I2575" i="1"/>
  <c r="J2574" i="1"/>
  <c r="K2574" i="1" s="1"/>
  <c r="O2647" i="1"/>
  <c r="P2646" i="1"/>
  <c r="C2648" i="1"/>
  <c r="D2648" i="1"/>
  <c r="F2647" i="1"/>
  <c r="A2648" i="1"/>
  <c r="U2647" i="1"/>
  <c r="N2647" i="1"/>
  <c r="G2647" i="1"/>
  <c r="Q2573" i="1"/>
  <c r="R2573" i="1" s="1"/>
  <c r="L2648" i="1" l="1"/>
  <c r="M2648" i="1"/>
  <c r="T2648" i="1"/>
  <c r="T2649" i="1" s="1"/>
  <c r="E2649" i="1"/>
  <c r="E2650" i="1" s="1"/>
  <c r="H2647" i="1"/>
  <c r="B2573" i="1"/>
  <c r="P2647" i="1"/>
  <c r="O2648" i="1"/>
  <c r="Q2574" i="1"/>
  <c r="R2574" i="1" s="1"/>
  <c r="A2649" i="1"/>
  <c r="N2648" i="1"/>
  <c r="U2648" i="1"/>
  <c r="D2649" i="1"/>
  <c r="G2648" i="1"/>
  <c r="F2648" i="1"/>
  <c r="C2649" i="1"/>
  <c r="J2575" i="1"/>
  <c r="K2575" i="1" s="1"/>
  <c r="Q2575" i="1" s="1"/>
  <c r="I2576" i="1"/>
  <c r="M2649" i="1" l="1"/>
  <c r="L2649" i="1"/>
  <c r="U2649" i="1" s="1"/>
  <c r="H2648" i="1"/>
  <c r="I2577" i="1"/>
  <c r="J2576" i="1"/>
  <c r="K2576" i="1" s="1"/>
  <c r="N2649" i="1"/>
  <c r="A2650" i="1"/>
  <c r="T2650" i="1" s="1"/>
  <c r="G2649" i="1"/>
  <c r="C2650" i="1"/>
  <c r="D2650" i="1"/>
  <c r="F2649" i="1"/>
  <c r="B2574" i="1"/>
  <c r="O2649" i="1"/>
  <c r="P2648" i="1"/>
  <c r="B2575" i="1"/>
  <c r="R2575" i="1"/>
  <c r="L2650" i="1" l="1"/>
  <c r="U2650" i="1" s="1"/>
  <c r="M2650" i="1"/>
  <c r="E2651" i="1"/>
  <c r="H2649" i="1"/>
  <c r="O2650" i="1"/>
  <c r="P2649" i="1"/>
  <c r="N2650" i="1"/>
  <c r="C2651" i="1"/>
  <c r="D2651" i="1"/>
  <c r="G2650" i="1"/>
  <c r="F2650" i="1"/>
  <c r="A2651" i="1"/>
  <c r="Q2576" i="1"/>
  <c r="R2576" i="1" s="1"/>
  <c r="J2577" i="1"/>
  <c r="K2577" i="1" s="1"/>
  <c r="I2578" i="1"/>
  <c r="E2652" i="1" l="1"/>
  <c r="L2651" i="1"/>
  <c r="M2651" i="1"/>
  <c r="T2651" i="1"/>
  <c r="H2650" i="1"/>
  <c r="B2576" i="1"/>
  <c r="Q2577" i="1"/>
  <c r="R2577" i="1" s="1"/>
  <c r="C2652" i="1"/>
  <c r="D2652" i="1"/>
  <c r="G2651" i="1"/>
  <c r="F2651" i="1"/>
  <c r="A2652" i="1"/>
  <c r="N2651" i="1"/>
  <c r="U2651" i="1"/>
  <c r="I2579" i="1"/>
  <c r="J2578" i="1"/>
  <c r="K2578" i="1" s="1"/>
  <c r="Q2578" i="1" s="1"/>
  <c r="O2651" i="1"/>
  <c r="P2650" i="1"/>
  <c r="T2652" i="1" l="1"/>
  <c r="L2652" i="1"/>
  <c r="M2652" i="1"/>
  <c r="E2653" i="1"/>
  <c r="E2654" i="1" s="1"/>
  <c r="H2651" i="1"/>
  <c r="B2577" i="1"/>
  <c r="C2653" i="1"/>
  <c r="D2653" i="1"/>
  <c r="G2652" i="1"/>
  <c r="F2652" i="1"/>
  <c r="A2653" i="1"/>
  <c r="N2652" i="1"/>
  <c r="U2652" i="1"/>
  <c r="J2579" i="1"/>
  <c r="K2579" i="1" s="1"/>
  <c r="I2580" i="1"/>
  <c r="P2651" i="1"/>
  <c r="O2652" i="1"/>
  <c r="B2578" i="1"/>
  <c r="R2578" i="1"/>
  <c r="L2653" i="1" l="1"/>
  <c r="M2653" i="1"/>
  <c r="T2653" i="1"/>
  <c r="H2652" i="1"/>
  <c r="A2654" i="1"/>
  <c r="N2653" i="1"/>
  <c r="U2653" i="1"/>
  <c r="C2654" i="1"/>
  <c r="D2654" i="1"/>
  <c r="G2653" i="1"/>
  <c r="F2653" i="1"/>
  <c r="Q2579" i="1"/>
  <c r="R2579" i="1" s="1"/>
  <c r="J2580" i="1"/>
  <c r="K2580" i="1" s="1"/>
  <c r="I2581" i="1"/>
  <c r="O2653" i="1"/>
  <c r="P2652" i="1"/>
  <c r="L2654" i="1" l="1"/>
  <c r="M2654" i="1"/>
  <c r="T2654" i="1"/>
  <c r="T2655" i="1" s="1"/>
  <c r="E2655" i="1"/>
  <c r="E2656" i="1" s="1"/>
  <c r="H2653" i="1"/>
  <c r="Q2580" i="1"/>
  <c r="R2580" i="1" s="1"/>
  <c r="J2581" i="1"/>
  <c r="K2581" i="1" s="1"/>
  <c r="I2582" i="1"/>
  <c r="O2654" i="1"/>
  <c r="P2653" i="1"/>
  <c r="B2579" i="1"/>
  <c r="C2655" i="1"/>
  <c r="U2654" i="1"/>
  <c r="D2655" i="1"/>
  <c r="F2654" i="1"/>
  <c r="G2654" i="1"/>
  <c r="A2655" i="1"/>
  <c r="N2654" i="1"/>
  <c r="L2655" i="1" l="1"/>
  <c r="M2655" i="1"/>
  <c r="N2655" i="1" s="1"/>
  <c r="H2654" i="1"/>
  <c r="B2580" i="1"/>
  <c r="G2655" i="1"/>
  <c r="C2656" i="1"/>
  <c r="D2656" i="1"/>
  <c r="F2655" i="1"/>
  <c r="A2656" i="1"/>
  <c r="U2655" i="1"/>
  <c r="O2655" i="1"/>
  <c r="P2654" i="1"/>
  <c r="J2582" i="1"/>
  <c r="K2582" i="1" s="1"/>
  <c r="I2583" i="1"/>
  <c r="Q2581" i="1"/>
  <c r="R2581" i="1" s="1"/>
  <c r="L2656" i="1" l="1"/>
  <c r="M2656" i="1"/>
  <c r="T2656" i="1"/>
  <c r="T2657" i="1" s="1"/>
  <c r="E2657" i="1"/>
  <c r="E2658" i="1" s="1"/>
  <c r="H2655" i="1"/>
  <c r="B2581" i="1"/>
  <c r="J2583" i="1"/>
  <c r="K2583" i="1" s="1"/>
  <c r="I2584" i="1"/>
  <c r="A2657" i="1"/>
  <c r="N2656" i="1"/>
  <c r="U2656" i="1"/>
  <c r="C2657" i="1"/>
  <c r="D2657" i="1"/>
  <c r="G2656" i="1"/>
  <c r="F2656" i="1"/>
  <c r="Q2582" i="1"/>
  <c r="R2582" i="1" s="1"/>
  <c r="O2656" i="1"/>
  <c r="P2655" i="1"/>
  <c r="L2657" i="1" l="1"/>
  <c r="M2657" i="1"/>
  <c r="H2656" i="1"/>
  <c r="N2657" i="1"/>
  <c r="A2658" i="1"/>
  <c r="U2657" i="1"/>
  <c r="G2657" i="1"/>
  <c r="C2658" i="1"/>
  <c r="D2658" i="1"/>
  <c r="F2657" i="1"/>
  <c r="J2584" i="1"/>
  <c r="K2584" i="1" s="1"/>
  <c r="I2585" i="1"/>
  <c r="Q2583" i="1"/>
  <c r="R2583" i="1" s="1"/>
  <c r="B2582" i="1"/>
  <c r="O2657" i="1"/>
  <c r="P2656" i="1"/>
  <c r="L2658" i="1" l="1"/>
  <c r="M2658" i="1"/>
  <c r="T2658" i="1"/>
  <c r="E2659" i="1"/>
  <c r="H2657" i="1"/>
  <c r="I2586" i="1"/>
  <c r="J2585" i="1"/>
  <c r="K2585" i="1" s="1"/>
  <c r="B2583" i="1"/>
  <c r="D2659" i="1"/>
  <c r="F2658" i="1"/>
  <c r="A2659" i="1"/>
  <c r="N2658" i="1"/>
  <c r="G2658" i="1"/>
  <c r="C2659" i="1"/>
  <c r="U2658" i="1"/>
  <c r="P2657" i="1"/>
  <c r="O2658" i="1"/>
  <c r="Q2584" i="1"/>
  <c r="R2584" i="1" s="1"/>
  <c r="T2659" i="1" l="1"/>
  <c r="L2659" i="1"/>
  <c r="M2659" i="1"/>
  <c r="E2660" i="1"/>
  <c r="E2661" i="1" s="1"/>
  <c r="H2658" i="1"/>
  <c r="B2584" i="1"/>
  <c r="P2658" i="1"/>
  <c r="O2659" i="1"/>
  <c r="C2660" i="1"/>
  <c r="F2659" i="1"/>
  <c r="A2660" i="1"/>
  <c r="G2659" i="1"/>
  <c r="Q2585" i="1"/>
  <c r="R2585" i="1" s="1"/>
  <c r="J2586" i="1"/>
  <c r="K2586" i="1" s="1"/>
  <c r="I2587" i="1"/>
  <c r="L2660" i="1" l="1"/>
  <c r="T2660" i="1"/>
  <c r="T2661" i="1" s="1"/>
  <c r="M2660" i="1"/>
  <c r="N2660" i="1" s="1"/>
  <c r="H2659" i="1"/>
  <c r="B2585" i="1"/>
  <c r="G2660" i="1"/>
  <c r="C2661" i="1"/>
  <c r="F2660" i="1"/>
  <c r="A2661" i="1"/>
  <c r="U2660" i="1"/>
  <c r="I2588" i="1"/>
  <c r="J2587" i="1"/>
  <c r="K2587" i="1" s="1"/>
  <c r="Q2586" i="1"/>
  <c r="R2586" i="1" s="1"/>
  <c r="D2660" i="1"/>
  <c r="D2661" i="1" s="1"/>
  <c r="O2660" i="1"/>
  <c r="P2659" i="1"/>
  <c r="L2661" i="1" l="1"/>
  <c r="M2661" i="1"/>
  <c r="E2662" i="1"/>
  <c r="H2660" i="1"/>
  <c r="B2586" i="1"/>
  <c r="C2662" i="1"/>
  <c r="U2661" i="1"/>
  <c r="D2662" i="1"/>
  <c r="F2661" i="1"/>
  <c r="G2661" i="1"/>
  <c r="A2662" i="1"/>
  <c r="N2661" i="1"/>
  <c r="Q2587" i="1"/>
  <c r="R2587" i="1" s="1"/>
  <c r="I2589" i="1"/>
  <c r="J2588" i="1"/>
  <c r="K2588" i="1" s="1"/>
  <c r="P2660" i="1"/>
  <c r="O2661" i="1"/>
  <c r="E2663" i="1" l="1"/>
  <c r="L2662" i="1"/>
  <c r="M2662" i="1"/>
  <c r="T2662" i="1"/>
  <c r="F2662" i="1"/>
  <c r="A2663" i="1"/>
  <c r="N2662" i="1"/>
  <c r="G2662" i="1"/>
  <c r="C2663" i="1"/>
  <c r="U2662" i="1"/>
  <c r="D2663" i="1"/>
  <c r="Q2588" i="1"/>
  <c r="R2588" i="1" s="1"/>
  <c r="I2590" i="1"/>
  <c r="J2589" i="1"/>
  <c r="K2589" i="1" s="1"/>
  <c r="H2661" i="1"/>
  <c r="B2587" i="1"/>
  <c r="O2662" i="1"/>
  <c r="P2661" i="1"/>
  <c r="L2663" i="1" l="1"/>
  <c r="M2663" i="1"/>
  <c r="N2663" i="1" s="1"/>
  <c r="T2663" i="1"/>
  <c r="E2664" i="1"/>
  <c r="H2662" i="1"/>
  <c r="B2588" i="1"/>
  <c r="Q2589" i="1"/>
  <c r="R2589" i="1" s="1"/>
  <c r="I2591" i="1"/>
  <c r="J2590" i="1"/>
  <c r="K2590" i="1" s="1"/>
  <c r="O2663" i="1"/>
  <c r="P2662" i="1"/>
  <c r="G2663" i="1"/>
  <c r="C2664" i="1"/>
  <c r="A2664" i="1"/>
  <c r="D2664" i="1"/>
  <c r="F2663" i="1"/>
  <c r="U2663" i="1"/>
  <c r="L2664" i="1" l="1"/>
  <c r="M2664" i="1"/>
  <c r="E2665" i="1"/>
  <c r="E2666" i="1" s="1"/>
  <c r="T2664" i="1"/>
  <c r="T2665" i="1" s="1"/>
  <c r="N2664" i="1"/>
  <c r="U2664" i="1"/>
  <c r="G2664" i="1"/>
  <c r="C2665" i="1"/>
  <c r="A2665" i="1"/>
  <c r="D2665" i="1"/>
  <c r="F2664" i="1"/>
  <c r="P2663" i="1"/>
  <c r="O2664" i="1"/>
  <c r="Q2590" i="1"/>
  <c r="R2590" i="1" s="1"/>
  <c r="I2592" i="1"/>
  <c r="J2591" i="1"/>
  <c r="K2591" i="1" s="1"/>
  <c r="B2589" i="1"/>
  <c r="H2663" i="1"/>
  <c r="M2665" i="1" l="1"/>
  <c r="L2665" i="1"/>
  <c r="U2665" i="1" s="1"/>
  <c r="H2664" i="1"/>
  <c r="B2590" i="1"/>
  <c r="J2592" i="1"/>
  <c r="K2592" i="1" s="1"/>
  <c r="I2593" i="1"/>
  <c r="C2666" i="1"/>
  <c r="D2666" i="1"/>
  <c r="G2665" i="1"/>
  <c r="F2665" i="1"/>
  <c r="A2666" i="1"/>
  <c r="N2665" i="1"/>
  <c r="O2665" i="1"/>
  <c r="P2664" i="1"/>
  <c r="Q2591" i="1"/>
  <c r="R2591" i="1" s="1"/>
  <c r="M2666" i="1" l="1"/>
  <c r="L2666" i="1"/>
  <c r="E2667" i="1"/>
  <c r="T2666" i="1"/>
  <c r="H2665" i="1"/>
  <c r="B2591" i="1"/>
  <c r="O2666" i="1"/>
  <c r="P2665" i="1"/>
  <c r="N2666" i="1"/>
  <c r="U2666" i="1"/>
  <c r="D2667" i="1"/>
  <c r="G2666" i="1"/>
  <c r="F2666" i="1"/>
  <c r="C2667" i="1"/>
  <c r="A2667" i="1"/>
  <c r="I2594" i="1"/>
  <c r="J2593" i="1"/>
  <c r="K2593" i="1" s="1"/>
  <c r="Q2592" i="1"/>
  <c r="R2592" i="1" s="1"/>
  <c r="M2667" i="1" l="1"/>
  <c r="L2667" i="1"/>
  <c r="E2668" i="1"/>
  <c r="T2667" i="1"/>
  <c r="H2666" i="1"/>
  <c r="C2668" i="1"/>
  <c r="A2668" i="1"/>
  <c r="D2668" i="1"/>
  <c r="F2667" i="1"/>
  <c r="N2667" i="1"/>
  <c r="U2667" i="1"/>
  <c r="G2667" i="1"/>
  <c r="B2592" i="1"/>
  <c r="I2595" i="1"/>
  <c r="J2594" i="1"/>
  <c r="K2594" i="1" s="1"/>
  <c r="Q2593" i="1"/>
  <c r="R2593" i="1" s="1"/>
  <c r="O2667" i="1"/>
  <c r="P2666" i="1"/>
  <c r="L2668" i="1" l="1"/>
  <c r="M2668" i="1"/>
  <c r="N2668" i="1" s="1"/>
  <c r="T2668" i="1"/>
  <c r="T2669" i="1" s="1"/>
  <c r="E2669" i="1"/>
  <c r="E2670" i="1" s="1"/>
  <c r="H2667" i="1"/>
  <c r="Q2594" i="1"/>
  <c r="R2594" i="1" s="1"/>
  <c r="I2596" i="1"/>
  <c r="J2595" i="1"/>
  <c r="K2595" i="1" s="1"/>
  <c r="Q2595" i="1" s="1"/>
  <c r="A2669" i="1"/>
  <c r="U2668" i="1"/>
  <c r="G2668" i="1"/>
  <c r="C2669" i="1"/>
  <c r="D2669" i="1"/>
  <c r="F2668" i="1"/>
  <c r="P2667" i="1"/>
  <c r="O2668" i="1"/>
  <c r="B2593" i="1"/>
  <c r="L2669" i="1" l="1"/>
  <c r="M2669" i="1"/>
  <c r="N2669" i="1" s="1"/>
  <c r="H2668" i="1"/>
  <c r="B2595" i="1"/>
  <c r="R2595" i="1"/>
  <c r="I2597" i="1"/>
  <c r="J2596" i="1"/>
  <c r="K2596" i="1" s="1"/>
  <c r="B2594" i="1"/>
  <c r="P2668" i="1"/>
  <c r="O2669" i="1"/>
  <c r="G2669" i="1"/>
  <c r="C2670" i="1"/>
  <c r="F2669" i="1"/>
  <c r="A2670" i="1"/>
  <c r="D2670" i="1"/>
  <c r="U2669" i="1"/>
  <c r="L2670" i="1" l="1"/>
  <c r="M2670" i="1"/>
  <c r="T2670" i="1"/>
  <c r="T2671" i="1" s="1"/>
  <c r="E2671" i="1"/>
  <c r="E2672" i="1" s="1"/>
  <c r="H2669" i="1"/>
  <c r="Q2596" i="1"/>
  <c r="R2596" i="1" s="1"/>
  <c r="O2670" i="1"/>
  <c r="P2669" i="1"/>
  <c r="J2597" i="1"/>
  <c r="K2597" i="1" s="1"/>
  <c r="I2598" i="1"/>
  <c r="J2598" i="1" s="1"/>
  <c r="N2670" i="1"/>
  <c r="U2670" i="1"/>
  <c r="D2671" i="1"/>
  <c r="G2670" i="1"/>
  <c r="F2670" i="1"/>
  <c r="C2671" i="1"/>
  <c r="A2671" i="1"/>
  <c r="L2671" i="1" l="1"/>
  <c r="M2671" i="1"/>
  <c r="H2670" i="1"/>
  <c r="K2598" i="1"/>
  <c r="I2599" i="1"/>
  <c r="U2671" i="1"/>
  <c r="G2671" i="1"/>
  <c r="C2672" i="1"/>
  <c r="A2672" i="1"/>
  <c r="D2672" i="1"/>
  <c r="F2671" i="1"/>
  <c r="N2671" i="1"/>
  <c r="Q2597" i="1"/>
  <c r="R2597" i="1" s="1"/>
  <c r="P2670" i="1"/>
  <c r="O2671" i="1"/>
  <c r="B2596" i="1"/>
  <c r="L2672" i="1" l="1"/>
  <c r="M2672" i="1"/>
  <c r="T2672" i="1"/>
  <c r="E2673" i="1"/>
  <c r="E2674" i="1" s="1"/>
  <c r="H2671" i="1"/>
  <c r="B2597" i="1"/>
  <c r="N2672" i="1"/>
  <c r="U2672" i="1"/>
  <c r="G2672" i="1"/>
  <c r="C2673" i="1"/>
  <c r="A2673" i="1"/>
  <c r="D2673" i="1"/>
  <c r="F2672" i="1"/>
  <c r="J2599" i="1"/>
  <c r="K2599" i="1" s="1"/>
  <c r="I2600" i="1"/>
  <c r="Q2598" i="1"/>
  <c r="B2598" i="1" s="1"/>
  <c r="N2598" i="1"/>
  <c r="O2672" i="1"/>
  <c r="P2671" i="1"/>
  <c r="L2673" i="1" l="1"/>
  <c r="M2673" i="1"/>
  <c r="N2673" i="1" s="1"/>
  <c r="T2673" i="1"/>
  <c r="T2674" i="1" s="1"/>
  <c r="R2598" i="1"/>
  <c r="H2672" i="1"/>
  <c r="U2598" i="1"/>
  <c r="J2600" i="1"/>
  <c r="K2600" i="1" s="1"/>
  <c r="I2601" i="1"/>
  <c r="P2672" i="1"/>
  <c r="O2673" i="1"/>
  <c r="Q2599" i="1"/>
  <c r="R2599" i="1" s="1"/>
  <c r="U2673" i="1"/>
  <c r="G2673" i="1"/>
  <c r="C2674" i="1"/>
  <c r="D2674" i="1"/>
  <c r="F2673" i="1"/>
  <c r="A2674" i="1"/>
  <c r="L2674" i="1" l="1"/>
  <c r="U2674" i="1" s="1"/>
  <c r="M2674" i="1"/>
  <c r="E2675" i="1"/>
  <c r="H2673" i="1"/>
  <c r="B2599" i="1"/>
  <c r="N2674" i="1"/>
  <c r="G2674" i="1"/>
  <c r="C2675" i="1"/>
  <c r="D2675" i="1"/>
  <c r="F2674" i="1"/>
  <c r="A2675" i="1"/>
  <c r="O2674" i="1"/>
  <c r="P2673" i="1"/>
  <c r="I2602" i="1"/>
  <c r="J2601" i="1"/>
  <c r="K2601" i="1" s="1"/>
  <c r="Q2600" i="1"/>
  <c r="R2600" i="1" s="1"/>
  <c r="L2675" i="1" l="1"/>
  <c r="M2675" i="1"/>
  <c r="E2676" i="1"/>
  <c r="T2675" i="1"/>
  <c r="H2674" i="1"/>
  <c r="B2600" i="1"/>
  <c r="Q2601" i="1"/>
  <c r="R2601" i="1" s="1"/>
  <c r="I2603" i="1"/>
  <c r="J2602" i="1"/>
  <c r="K2602" i="1" s="1"/>
  <c r="O2675" i="1"/>
  <c r="P2674" i="1"/>
  <c r="F2675" i="1"/>
  <c r="A2676" i="1"/>
  <c r="N2675" i="1"/>
  <c r="U2675" i="1"/>
  <c r="C2676" i="1"/>
  <c r="D2676" i="1"/>
  <c r="G2675" i="1"/>
  <c r="T2676" i="1" l="1"/>
  <c r="L2676" i="1"/>
  <c r="U2676" i="1" s="1"/>
  <c r="M2676" i="1"/>
  <c r="E2677" i="1"/>
  <c r="H2675" i="1"/>
  <c r="P2675" i="1"/>
  <c r="O2676" i="1"/>
  <c r="Q2602" i="1"/>
  <c r="R2602" i="1" s="1"/>
  <c r="D2677" i="1"/>
  <c r="G2676" i="1"/>
  <c r="F2676" i="1"/>
  <c r="C2677" i="1"/>
  <c r="A2677" i="1"/>
  <c r="N2676" i="1"/>
  <c r="I2604" i="1"/>
  <c r="J2603" i="1"/>
  <c r="K2603" i="1" s="1"/>
  <c r="B2601" i="1"/>
  <c r="L2677" i="1" l="1"/>
  <c r="M2677" i="1"/>
  <c r="E2678" i="1"/>
  <c r="E2679" i="1" s="1"/>
  <c r="T2677" i="1"/>
  <c r="T2678" i="1" s="1"/>
  <c r="H2676" i="1"/>
  <c r="J2604" i="1"/>
  <c r="K2604" i="1" s="1"/>
  <c r="I2605" i="1"/>
  <c r="Q2603" i="1"/>
  <c r="R2603" i="1" s="1"/>
  <c r="B2602" i="1"/>
  <c r="O2677" i="1"/>
  <c r="P2676" i="1"/>
  <c r="N2677" i="1"/>
  <c r="U2677" i="1"/>
  <c r="C2678" i="1"/>
  <c r="D2678" i="1"/>
  <c r="G2677" i="1"/>
  <c r="F2677" i="1"/>
  <c r="A2678" i="1"/>
  <c r="L2678" i="1" l="1"/>
  <c r="M2678" i="1"/>
  <c r="N2678" i="1" s="1"/>
  <c r="H2677" i="1"/>
  <c r="B2603" i="1"/>
  <c r="P2677" i="1"/>
  <c r="O2678" i="1"/>
  <c r="A2679" i="1"/>
  <c r="E2680" i="1" s="1"/>
  <c r="C2679" i="1"/>
  <c r="U2678" i="1"/>
  <c r="D2679" i="1"/>
  <c r="F2678" i="1"/>
  <c r="G2678" i="1"/>
  <c r="J2605" i="1"/>
  <c r="K2605" i="1" s="1"/>
  <c r="I2606" i="1"/>
  <c r="Q2604" i="1"/>
  <c r="R2604" i="1" s="1"/>
  <c r="L2679" i="1" l="1"/>
  <c r="M2679" i="1"/>
  <c r="N2679" i="1" s="1"/>
  <c r="T2679" i="1"/>
  <c r="H2678" i="1"/>
  <c r="C2680" i="1"/>
  <c r="A2680" i="1"/>
  <c r="D2680" i="1"/>
  <c r="F2679" i="1"/>
  <c r="U2679" i="1"/>
  <c r="G2679" i="1"/>
  <c r="B2604" i="1"/>
  <c r="O2679" i="1"/>
  <c r="P2678" i="1"/>
  <c r="J2606" i="1"/>
  <c r="K2606" i="1" s="1"/>
  <c r="I2607" i="1"/>
  <c r="Q2605" i="1"/>
  <c r="R2605" i="1" s="1"/>
  <c r="L2680" i="1" l="1"/>
  <c r="M2680" i="1"/>
  <c r="T2680" i="1"/>
  <c r="E2681" i="1"/>
  <c r="E2682" i="1" s="1"/>
  <c r="H2679" i="1"/>
  <c r="Q2606" i="1"/>
  <c r="R2606" i="1" s="1"/>
  <c r="P2679" i="1"/>
  <c r="O2680" i="1"/>
  <c r="B2605" i="1"/>
  <c r="C2681" i="1"/>
  <c r="A2681" i="1"/>
  <c r="N2680" i="1"/>
  <c r="U2680" i="1"/>
  <c r="D2681" i="1"/>
  <c r="F2680" i="1"/>
  <c r="G2680" i="1"/>
  <c r="J2607" i="1"/>
  <c r="K2607" i="1" s="1"/>
  <c r="I2608" i="1"/>
  <c r="T2681" i="1" l="1"/>
  <c r="M2681" i="1"/>
  <c r="N2681" i="1" s="1"/>
  <c r="L2681" i="1"/>
  <c r="U2681" i="1" s="1"/>
  <c r="H2680" i="1"/>
  <c r="G2681" i="1"/>
  <c r="F2681" i="1"/>
  <c r="C2682" i="1"/>
  <c r="A2682" i="1"/>
  <c r="D2682" i="1"/>
  <c r="J2608" i="1"/>
  <c r="K2608" i="1" s="1"/>
  <c r="I2609" i="1"/>
  <c r="P2680" i="1"/>
  <c r="O2681" i="1"/>
  <c r="Q2607" i="1"/>
  <c r="R2607" i="1" s="1"/>
  <c r="B2606" i="1"/>
  <c r="L2682" i="1" l="1"/>
  <c r="M2682" i="1"/>
  <c r="E2683" i="1"/>
  <c r="T2682" i="1"/>
  <c r="T2683" i="1" s="1"/>
  <c r="H2681" i="1"/>
  <c r="P2681" i="1"/>
  <c r="O2682" i="1"/>
  <c r="J2609" i="1"/>
  <c r="K2609" i="1" s="1"/>
  <c r="I2610" i="1"/>
  <c r="Q2608" i="1"/>
  <c r="R2608" i="1" s="1"/>
  <c r="A2683" i="1"/>
  <c r="N2682" i="1"/>
  <c r="G2682" i="1"/>
  <c r="C2683" i="1"/>
  <c r="U2682" i="1"/>
  <c r="D2683" i="1"/>
  <c r="F2682" i="1"/>
  <c r="B2607" i="1"/>
  <c r="E2684" i="1" l="1"/>
  <c r="L2683" i="1"/>
  <c r="M2683" i="1"/>
  <c r="H2682" i="1"/>
  <c r="B2608" i="1"/>
  <c r="N2683" i="1"/>
  <c r="U2683" i="1"/>
  <c r="G2683" i="1"/>
  <c r="C2684" i="1"/>
  <c r="A2684" i="1"/>
  <c r="E2685" i="1" s="1"/>
  <c r="D2684" i="1"/>
  <c r="F2683" i="1"/>
  <c r="I2611" i="1"/>
  <c r="J2610" i="1"/>
  <c r="K2610" i="1" s="1"/>
  <c r="Q2609" i="1"/>
  <c r="R2609" i="1" s="1"/>
  <c r="P2682" i="1"/>
  <c r="O2683" i="1"/>
  <c r="L2684" i="1" l="1"/>
  <c r="M2684" i="1"/>
  <c r="T2684" i="1"/>
  <c r="T2685" i="1" s="1"/>
  <c r="H2683" i="1"/>
  <c r="B2609" i="1"/>
  <c r="Q2610" i="1"/>
  <c r="R2610" i="1" s="1"/>
  <c r="U2684" i="1"/>
  <c r="G2684" i="1"/>
  <c r="C2685" i="1"/>
  <c r="A2685" i="1"/>
  <c r="D2685" i="1"/>
  <c r="F2684" i="1"/>
  <c r="N2684" i="1"/>
  <c r="J2611" i="1"/>
  <c r="K2611" i="1" s="1"/>
  <c r="I2612" i="1"/>
  <c r="P2683" i="1"/>
  <c r="O2684" i="1"/>
  <c r="L2685" i="1" l="1"/>
  <c r="M2685" i="1"/>
  <c r="N2685" i="1" s="1"/>
  <c r="E2686" i="1"/>
  <c r="H2684" i="1"/>
  <c r="B2610" i="1"/>
  <c r="F2685" i="1"/>
  <c r="G2685" i="1"/>
  <c r="A2686" i="1"/>
  <c r="C2686" i="1"/>
  <c r="U2685" i="1"/>
  <c r="D2686" i="1"/>
  <c r="Q2611" i="1"/>
  <c r="R2611" i="1" s="1"/>
  <c r="J2612" i="1"/>
  <c r="K2612" i="1" s="1"/>
  <c r="I2613" i="1"/>
  <c r="O2685" i="1"/>
  <c r="P2684" i="1"/>
  <c r="E2687" i="1" l="1"/>
  <c r="L2686" i="1"/>
  <c r="M2686" i="1"/>
  <c r="N2686" i="1" s="1"/>
  <c r="T2686" i="1"/>
  <c r="T2687" i="1" s="1"/>
  <c r="H2685" i="1"/>
  <c r="B2611" i="1"/>
  <c r="Q2612" i="1"/>
  <c r="R2612" i="1" s="1"/>
  <c r="D2687" i="1"/>
  <c r="F2686" i="1"/>
  <c r="A2687" i="1"/>
  <c r="G2686" i="1"/>
  <c r="C2687" i="1"/>
  <c r="U2686" i="1"/>
  <c r="P2685" i="1"/>
  <c r="O2686" i="1"/>
  <c r="I2614" i="1"/>
  <c r="J2613" i="1"/>
  <c r="K2613" i="1" s="1"/>
  <c r="L2687" i="1" l="1"/>
  <c r="M2687" i="1"/>
  <c r="E2688" i="1"/>
  <c r="H2686" i="1"/>
  <c r="O2687" i="1"/>
  <c r="P2686" i="1"/>
  <c r="F2687" i="1"/>
  <c r="C2688" i="1"/>
  <c r="G2687" i="1"/>
  <c r="D2688" i="1"/>
  <c r="N2687" i="1"/>
  <c r="A2688" i="1"/>
  <c r="U2687" i="1"/>
  <c r="Q2613" i="1"/>
  <c r="R2613" i="1" s="1"/>
  <c r="B2612" i="1"/>
  <c r="J2614" i="1"/>
  <c r="K2614" i="1" s="1"/>
  <c r="I2615" i="1"/>
  <c r="L2688" i="1" l="1"/>
  <c r="M2688" i="1"/>
  <c r="E2689" i="1"/>
  <c r="T2688" i="1"/>
  <c r="H2687" i="1"/>
  <c r="Q2614" i="1"/>
  <c r="R2614" i="1" s="1"/>
  <c r="A2689" i="1"/>
  <c r="N2688" i="1"/>
  <c r="U2688" i="1"/>
  <c r="C2689" i="1"/>
  <c r="D2689" i="1"/>
  <c r="G2688" i="1"/>
  <c r="F2688" i="1"/>
  <c r="B2613" i="1"/>
  <c r="J2615" i="1"/>
  <c r="K2615" i="1" s="1"/>
  <c r="I2616" i="1"/>
  <c r="P2687" i="1"/>
  <c r="O2688" i="1"/>
  <c r="L2689" i="1" l="1"/>
  <c r="M2689" i="1"/>
  <c r="E2690" i="1"/>
  <c r="T2689" i="1"/>
  <c r="H2688" i="1"/>
  <c r="O2689" i="1"/>
  <c r="P2688" i="1"/>
  <c r="A2690" i="1"/>
  <c r="G2689" i="1"/>
  <c r="C2690" i="1"/>
  <c r="F2689" i="1"/>
  <c r="I2617" i="1"/>
  <c r="J2616" i="1"/>
  <c r="K2616" i="1" s="1"/>
  <c r="B2614" i="1"/>
  <c r="Q2615" i="1"/>
  <c r="R2615" i="1" s="1"/>
  <c r="T2690" i="1" l="1"/>
  <c r="L2690" i="1"/>
  <c r="M2690" i="1"/>
  <c r="E2691" i="1"/>
  <c r="H2689" i="1"/>
  <c r="Q2616" i="1"/>
  <c r="R2616" i="1" s="1"/>
  <c r="C2691" i="1"/>
  <c r="A2691" i="1"/>
  <c r="F2690" i="1"/>
  <c r="U2690" i="1"/>
  <c r="G2690" i="1"/>
  <c r="N2690" i="1"/>
  <c r="I2618" i="1"/>
  <c r="J2617" i="1"/>
  <c r="K2617" i="1" s="1"/>
  <c r="B2615" i="1"/>
  <c r="P2689" i="1"/>
  <c r="O2690" i="1"/>
  <c r="D2690" i="1"/>
  <c r="D2691" i="1" s="1"/>
  <c r="L2691" i="1" l="1"/>
  <c r="M2691" i="1"/>
  <c r="N2691" i="1" s="1"/>
  <c r="E2692" i="1"/>
  <c r="E2693" i="1" s="1"/>
  <c r="T2691" i="1"/>
  <c r="T2692" i="1" s="1"/>
  <c r="B2616" i="1"/>
  <c r="J2618" i="1"/>
  <c r="K2618" i="1" s="1"/>
  <c r="I2619" i="1"/>
  <c r="H2690" i="1"/>
  <c r="A2692" i="1"/>
  <c r="U2691" i="1"/>
  <c r="G2691" i="1"/>
  <c r="C2692" i="1"/>
  <c r="D2692" i="1"/>
  <c r="F2691" i="1"/>
  <c r="Q2617" i="1"/>
  <c r="R2617" i="1" s="1"/>
  <c r="P2690" i="1"/>
  <c r="O2691" i="1"/>
  <c r="L2692" i="1" l="1"/>
  <c r="M2692" i="1"/>
  <c r="B2617" i="1"/>
  <c r="U2692" i="1"/>
  <c r="G2692" i="1"/>
  <c r="C2693" i="1"/>
  <c r="A2693" i="1"/>
  <c r="E2694" i="1" s="1"/>
  <c r="D2693" i="1"/>
  <c r="F2692" i="1"/>
  <c r="N2692" i="1"/>
  <c r="H2691" i="1"/>
  <c r="O2692" i="1"/>
  <c r="P2691" i="1"/>
  <c r="I2620" i="1"/>
  <c r="J2619" i="1"/>
  <c r="K2619" i="1" s="1"/>
  <c r="Q2618" i="1"/>
  <c r="R2618" i="1" s="1"/>
  <c r="L2693" i="1" l="1"/>
  <c r="M2693" i="1"/>
  <c r="N2693" i="1" s="1"/>
  <c r="T2693" i="1"/>
  <c r="T2694" i="1" s="1"/>
  <c r="H2692" i="1"/>
  <c r="B2618" i="1"/>
  <c r="J2620" i="1"/>
  <c r="K2620" i="1" s="1"/>
  <c r="I2621" i="1"/>
  <c r="F2693" i="1"/>
  <c r="A2694" i="1"/>
  <c r="U2693" i="1"/>
  <c r="G2693" i="1"/>
  <c r="C2694" i="1"/>
  <c r="D2694" i="1"/>
  <c r="P2692" i="1"/>
  <c r="O2693" i="1"/>
  <c r="Q2619" i="1"/>
  <c r="R2619" i="1" s="1"/>
  <c r="L2694" i="1" l="1"/>
  <c r="M2694" i="1"/>
  <c r="E2695" i="1"/>
  <c r="H2693" i="1"/>
  <c r="U2694" i="1"/>
  <c r="G2694" i="1"/>
  <c r="C2695" i="1"/>
  <c r="D2695" i="1"/>
  <c r="F2694" i="1"/>
  <c r="N2694" i="1"/>
  <c r="A2695" i="1"/>
  <c r="B2619" i="1"/>
  <c r="P2693" i="1"/>
  <c r="O2694" i="1"/>
  <c r="J2621" i="1"/>
  <c r="K2621" i="1" s="1"/>
  <c r="I2622" i="1"/>
  <c r="Q2620" i="1"/>
  <c r="R2620" i="1" s="1"/>
  <c r="L2695" i="1" l="1"/>
  <c r="M2695" i="1"/>
  <c r="E2696" i="1"/>
  <c r="T2695" i="1"/>
  <c r="T2696" i="1" s="1"/>
  <c r="H2694" i="1"/>
  <c r="Q2621" i="1"/>
  <c r="R2621" i="1" s="1"/>
  <c r="U2695" i="1"/>
  <c r="D2696" i="1"/>
  <c r="F2695" i="1"/>
  <c r="G2695" i="1"/>
  <c r="C2696" i="1"/>
  <c r="A2696" i="1"/>
  <c r="N2695" i="1"/>
  <c r="P2694" i="1"/>
  <c r="O2695" i="1"/>
  <c r="B2620" i="1"/>
  <c r="J2622" i="1"/>
  <c r="K2622" i="1" s="1"/>
  <c r="I2623" i="1"/>
  <c r="L2696" i="1" l="1"/>
  <c r="M2696" i="1"/>
  <c r="N2696" i="1" s="1"/>
  <c r="E2697" i="1"/>
  <c r="H2695" i="1"/>
  <c r="O2696" i="1"/>
  <c r="P2695" i="1"/>
  <c r="B2621" i="1"/>
  <c r="J2623" i="1"/>
  <c r="K2623" i="1" s="1"/>
  <c r="I2624" i="1"/>
  <c r="Q2622" i="1"/>
  <c r="R2622" i="1" s="1"/>
  <c r="G2696" i="1"/>
  <c r="C2697" i="1"/>
  <c r="D2697" i="1"/>
  <c r="F2696" i="1"/>
  <c r="A2697" i="1"/>
  <c r="U2696" i="1"/>
  <c r="M2697" i="1" l="1"/>
  <c r="L2697" i="1"/>
  <c r="E2698" i="1"/>
  <c r="E2699" i="1" s="1"/>
  <c r="T2697" i="1"/>
  <c r="T2698" i="1" s="1"/>
  <c r="H2696" i="1"/>
  <c r="B2622" i="1"/>
  <c r="F2697" i="1"/>
  <c r="N2697" i="1"/>
  <c r="A2698" i="1"/>
  <c r="U2697" i="1"/>
  <c r="G2697" i="1"/>
  <c r="C2698" i="1"/>
  <c r="D2698" i="1"/>
  <c r="Q2623" i="1"/>
  <c r="R2623" i="1" s="1"/>
  <c r="J2624" i="1"/>
  <c r="K2624" i="1" s="1"/>
  <c r="I2625" i="1"/>
  <c r="P2696" i="1"/>
  <c r="O2697" i="1"/>
  <c r="L2698" i="1" l="1"/>
  <c r="M2698" i="1"/>
  <c r="H2697" i="1"/>
  <c r="B2623" i="1"/>
  <c r="Q2624" i="1"/>
  <c r="R2624" i="1" s="1"/>
  <c r="J2625" i="1"/>
  <c r="K2625" i="1" s="1"/>
  <c r="I2626" i="1"/>
  <c r="O2698" i="1"/>
  <c r="P2697" i="1"/>
  <c r="N2698" i="1"/>
  <c r="U2698" i="1"/>
  <c r="C2699" i="1"/>
  <c r="D2699" i="1"/>
  <c r="G2698" i="1"/>
  <c r="F2698" i="1"/>
  <c r="A2699" i="1"/>
  <c r="L2699" i="1" l="1"/>
  <c r="M2699" i="1"/>
  <c r="E2700" i="1"/>
  <c r="E2701" i="1" s="1"/>
  <c r="T2699" i="1"/>
  <c r="T2700" i="1" s="1"/>
  <c r="H2698" i="1"/>
  <c r="D2700" i="1"/>
  <c r="G2699" i="1"/>
  <c r="F2699" i="1"/>
  <c r="C2700" i="1"/>
  <c r="A2700" i="1"/>
  <c r="N2699" i="1"/>
  <c r="U2699" i="1"/>
  <c r="P2698" i="1"/>
  <c r="O2699" i="1"/>
  <c r="I2627" i="1"/>
  <c r="J2626" i="1"/>
  <c r="K2626" i="1" s="1"/>
  <c r="Q2625" i="1"/>
  <c r="R2625" i="1" s="1"/>
  <c r="B2624" i="1"/>
  <c r="L2700" i="1" l="1"/>
  <c r="M2700" i="1"/>
  <c r="N2700" i="1" s="1"/>
  <c r="H2699" i="1"/>
  <c r="Q2626" i="1"/>
  <c r="R2626" i="1" s="1"/>
  <c r="A2701" i="1"/>
  <c r="C2701" i="1"/>
  <c r="F2700" i="1"/>
  <c r="D2701" i="1"/>
  <c r="G2700" i="1"/>
  <c r="U2700" i="1"/>
  <c r="I2628" i="1"/>
  <c r="J2628" i="1" s="1"/>
  <c r="J2627" i="1"/>
  <c r="K2627" i="1" s="1"/>
  <c r="Q2627" i="1" s="1"/>
  <c r="P2699" i="1"/>
  <c r="O2700" i="1"/>
  <c r="B2625" i="1"/>
  <c r="L2701" i="1" l="1"/>
  <c r="M2701" i="1"/>
  <c r="E2702" i="1"/>
  <c r="T2701" i="1"/>
  <c r="H2700" i="1"/>
  <c r="P2700" i="1"/>
  <c r="O2701" i="1"/>
  <c r="B2627" i="1"/>
  <c r="R2627" i="1"/>
  <c r="K2628" i="1"/>
  <c r="I2629" i="1"/>
  <c r="F2701" i="1"/>
  <c r="A2702" i="1"/>
  <c r="N2701" i="1"/>
  <c r="U2701" i="1"/>
  <c r="C2702" i="1"/>
  <c r="D2702" i="1"/>
  <c r="G2701" i="1"/>
  <c r="B2626" i="1"/>
  <c r="L2702" i="1" l="1"/>
  <c r="M2702" i="1"/>
  <c r="N2702" i="1" s="1"/>
  <c r="T2702" i="1"/>
  <c r="T2703" i="1" s="1"/>
  <c r="E2703" i="1"/>
  <c r="E2704" i="1" s="1"/>
  <c r="H2701" i="1"/>
  <c r="I2630" i="1"/>
  <c r="J2629" i="1"/>
  <c r="K2629" i="1" s="1"/>
  <c r="Q2629" i="1" s="1"/>
  <c r="N2628" i="1"/>
  <c r="Q2628" i="1"/>
  <c r="B2628" i="1" s="1"/>
  <c r="P2701" i="1"/>
  <c r="O2702" i="1"/>
  <c r="U2702" i="1"/>
  <c r="C2703" i="1"/>
  <c r="D2703" i="1"/>
  <c r="G2702" i="1"/>
  <c r="F2702" i="1"/>
  <c r="A2703" i="1"/>
  <c r="M2703" i="1" l="1"/>
  <c r="L2703" i="1"/>
  <c r="U2703" i="1" s="1"/>
  <c r="H2702" i="1"/>
  <c r="U2628" i="1"/>
  <c r="R2628" i="1"/>
  <c r="B2629" i="1"/>
  <c r="R2629" i="1"/>
  <c r="O2703" i="1"/>
  <c r="P2702" i="1"/>
  <c r="J2630" i="1"/>
  <c r="K2630" i="1" s="1"/>
  <c r="I2631" i="1"/>
  <c r="F2703" i="1"/>
  <c r="A2704" i="1"/>
  <c r="N2703" i="1"/>
  <c r="G2703" i="1"/>
  <c r="C2704" i="1"/>
  <c r="D2704" i="1"/>
  <c r="L2704" i="1" l="1"/>
  <c r="M2704" i="1"/>
  <c r="E2705" i="1"/>
  <c r="T2704" i="1"/>
  <c r="H2703" i="1"/>
  <c r="P2703" i="1"/>
  <c r="O2704" i="1"/>
  <c r="G2704" i="1"/>
  <c r="C2705" i="1"/>
  <c r="D2705" i="1"/>
  <c r="F2704" i="1"/>
  <c r="A2705" i="1"/>
  <c r="U2704" i="1"/>
  <c r="N2704" i="1"/>
  <c r="J2631" i="1"/>
  <c r="K2631" i="1" s="1"/>
  <c r="I2632" i="1"/>
  <c r="Q2630" i="1"/>
  <c r="R2630" i="1" s="1"/>
  <c r="T2705" i="1" l="1"/>
  <c r="M2705" i="1"/>
  <c r="L2705" i="1"/>
  <c r="E2706" i="1"/>
  <c r="E2707" i="1" s="1"/>
  <c r="H2704" i="1"/>
  <c r="B2630" i="1"/>
  <c r="O2705" i="1"/>
  <c r="P2704" i="1"/>
  <c r="A2706" i="1"/>
  <c r="N2705" i="1"/>
  <c r="U2705" i="1"/>
  <c r="C2706" i="1"/>
  <c r="D2706" i="1"/>
  <c r="G2705" i="1"/>
  <c r="F2705" i="1"/>
  <c r="I2633" i="1"/>
  <c r="J2632" i="1"/>
  <c r="K2632" i="1" s="1"/>
  <c r="Q2631" i="1"/>
  <c r="R2631" i="1" s="1"/>
  <c r="M2706" i="1" l="1"/>
  <c r="L2706" i="1"/>
  <c r="T2706" i="1"/>
  <c r="H2705" i="1"/>
  <c r="J2633" i="1"/>
  <c r="K2633" i="1" s="1"/>
  <c r="I2634" i="1"/>
  <c r="G2706" i="1"/>
  <c r="C2707" i="1"/>
  <c r="D2707" i="1"/>
  <c r="F2706" i="1"/>
  <c r="N2706" i="1"/>
  <c r="A2707" i="1"/>
  <c r="U2706" i="1"/>
  <c r="O2706" i="1"/>
  <c r="P2705" i="1"/>
  <c r="B2631" i="1"/>
  <c r="Q2632" i="1"/>
  <c r="R2632" i="1" s="1"/>
  <c r="L2707" i="1" l="1"/>
  <c r="M2707" i="1"/>
  <c r="T2707" i="1"/>
  <c r="E2708" i="1"/>
  <c r="H2706" i="1"/>
  <c r="B2632" i="1"/>
  <c r="I2635" i="1"/>
  <c r="J2634" i="1"/>
  <c r="K2634" i="1" s="1"/>
  <c r="Q2633" i="1"/>
  <c r="R2633" i="1" s="1"/>
  <c r="O2707" i="1"/>
  <c r="P2706" i="1"/>
  <c r="A2708" i="1"/>
  <c r="N2707" i="1"/>
  <c r="C2708" i="1"/>
  <c r="U2707" i="1"/>
  <c r="D2708" i="1"/>
  <c r="F2707" i="1"/>
  <c r="G2707" i="1"/>
  <c r="T2708" i="1" l="1"/>
  <c r="L2708" i="1"/>
  <c r="M2708" i="1"/>
  <c r="E2709" i="1"/>
  <c r="B2633" i="1"/>
  <c r="H2707" i="1"/>
  <c r="P2707" i="1"/>
  <c r="O2708" i="1"/>
  <c r="Q2634" i="1"/>
  <c r="R2634" i="1" s="1"/>
  <c r="F2708" i="1"/>
  <c r="G2708" i="1"/>
  <c r="A2709" i="1"/>
  <c r="N2708" i="1"/>
  <c r="C2709" i="1"/>
  <c r="U2708" i="1"/>
  <c r="D2709" i="1"/>
  <c r="I2636" i="1"/>
  <c r="J2635" i="1"/>
  <c r="K2635" i="1" s="1"/>
  <c r="E2710" i="1" l="1"/>
  <c r="L2709" i="1"/>
  <c r="U2709" i="1" s="1"/>
  <c r="M2709" i="1"/>
  <c r="N2709" i="1" s="1"/>
  <c r="T2709" i="1"/>
  <c r="T2710" i="1" s="1"/>
  <c r="H2708" i="1"/>
  <c r="B2634" i="1"/>
  <c r="Q2635" i="1"/>
  <c r="R2635" i="1" s="1"/>
  <c r="F2709" i="1"/>
  <c r="A2710" i="1"/>
  <c r="C2710" i="1"/>
  <c r="D2710" i="1"/>
  <c r="G2709" i="1"/>
  <c r="O2709" i="1"/>
  <c r="P2708" i="1"/>
  <c r="I2637" i="1"/>
  <c r="J2636" i="1"/>
  <c r="K2636" i="1" s="1"/>
  <c r="L2710" i="1" l="1"/>
  <c r="U2710" i="1" s="1"/>
  <c r="M2710" i="1"/>
  <c r="E2711" i="1"/>
  <c r="H2709" i="1"/>
  <c r="O2710" i="1"/>
  <c r="P2709" i="1"/>
  <c r="N2710" i="1"/>
  <c r="A2711" i="1"/>
  <c r="G2710" i="1"/>
  <c r="C2711" i="1"/>
  <c r="D2711" i="1"/>
  <c r="F2710" i="1"/>
  <c r="B2635" i="1"/>
  <c r="Q2636" i="1"/>
  <c r="R2636" i="1" s="1"/>
  <c r="J2637" i="1"/>
  <c r="K2637" i="1" s="1"/>
  <c r="Q2637" i="1" s="1"/>
  <c r="I2638" i="1"/>
  <c r="E2712" i="1" l="1"/>
  <c r="L2711" i="1"/>
  <c r="U2711" i="1" s="1"/>
  <c r="M2711" i="1"/>
  <c r="N2711" i="1" s="1"/>
  <c r="T2711" i="1"/>
  <c r="H2710" i="1"/>
  <c r="C2712" i="1"/>
  <c r="A2712" i="1"/>
  <c r="G2711" i="1"/>
  <c r="F2711" i="1"/>
  <c r="D2712" i="1"/>
  <c r="B2637" i="1"/>
  <c r="R2637" i="1"/>
  <c r="P2710" i="1"/>
  <c r="O2711" i="1"/>
  <c r="J2638" i="1"/>
  <c r="K2638" i="1" s="1"/>
  <c r="I2639" i="1"/>
  <c r="B2636" i="1"/>
  <c r="L2712" i="1" l="1"/>
  <c r="M2712" i="1"/>
  <c r="T2712" i="1"/>
  <c r="E2713" i="1"/>
  <c r="H2711" i="1"/>
  <c r="P2711" i="1"/>
  <c r="O2712" i="1"/>
  <c r="N2712" i="1"/>
  <c r="U2712" i="1"/>
  <c r="D2713" i="1"/>
  <c r="G2712" i="1"/>
  <c r="F2712" i="1"/>
  <c r="C2713" i="1"/>
  <c r="A2713" i="1"/>
  <c r="J2639" i="1"/>
  <c r="K2639" i="1" s="1"/>
  <c r="I2640" i="1"/>
  <c r="Q2638" i="1"/>
  <c r="R2638" i="1" s="1"/>
  <c r="E2714" i="1" l="1"/>
  <c r="L2713" i="1"/>
  <c r="M2713" i="1"/>
  <c r="T2713" i="1"/>
  <c r="H2712" i="1"/>
  <c r="Q2639" i="1"/>
  <c r="R2639" i="1" s="1"/>
  <c r="I2641" i="1"/>
  <c r="J2640" i="1"/>
  <c r="K2640" i="1" s="1"/>
  <c r="D2714" i="1"/>
  <c r="G2713" i="1"/>
  <c r="F2713" i="1"/>
  <c r="C2714" i="1"/>
  <c r="A2714" i="1"/>
  <c r="N2713" i="1"/>
  <c r="U2713" i="1"/>
  <c r="B2638" i="1"/>
  <c r="P2712" i="1"/>
  <c r="O2713" i="1"/>
  <c r="T2714" i="1" l="1"/>
  <c r="L2714" i="1"/>
  <c r="M2714" i="1"/>
  <c r="N2714" i="1" s="1"/>
  <c r="E2715" i="1"/>
  <c r="H2713" i="1"/>
  <c r="Q2640" i="1"/>
  <c r="R2640" i="1" s="1"/>
  <c r="J2641" i="1"/>
  <c r="K2641" i="1" s="1"/>
  <c r="I2642" i="1"/>
  <c r="B2639" i="1"/>
  <c r="P2713" i="1"/>
  <c r="O2714" i="1"/>
  <c r="F2714" i="1"/>
  <c r="G2714" i="1"/>
  <c r="C2715" i="1"/>
  <c r="A2715" i="1"/>
  <c r="D2715" i="1"/>
  <c r="U2714" i="1"/>
  <c r="E2716" i="1" l="1"/>
  <c r="L2715" i="1"/>
  <c r="M2715" i="1"/>
  <c r="T2715" i="1"/>
  <c r="H2714" i="1"/>
  <c r="I2643" i="1"/>
  <c r="J2642" i="1"/>
  <c r="K2642" i="1" s="1"/>
  <c r="B2640" i="1"/>
  <c r="Q2641" i="1"/>
  <c r="R2641" i="1" s="1"/>
  <c r="P2714" i="1"/>
  <c r="O2715" i="1"/>
  <c r="F2715" i="1"/>
  <c r="A2716" i="1"/>
  <c r="N2715" i="1"/>
  <c r="G2715" i="1"/>
  <c r="U2715" i="1"/>
  <c r="C2716" i="1"/>
  <c r="D2716" i="1"/>
  <c r="L2716" i="1" l="1"/>
  <c r="M2716" i="1"/>
  <c r="T2716" i="1"/>
  <c r="T2717" i="1" s="1"/>
  <c r="E2717" i="1"/>
  <c r="E2718" i="1" s="1"/>
  <c r="H2715" i="1"/>
  <c r="B2641" i="1"/>
  <c r="D2717" i="1"/>
  <c r="F2716" i="1"/>
  <c r="A2717" i="1"/>
  <c r="U2716" i="1"/>
  <c r="N2716" i="1"/>
  <c r="G2716" i="1"/>
  <c r="C2717" i="1"/>
  <c r="Q2642" i="1"/>
  <c r="R2642" i="1" s="1"/>
  <c r="P2715" i="1"/>
  <c r="O2716" i="1"/>
  <c r="I2644" i="1"/>
  <c r="J2643" i="1"/>
  <c r="K2643" i="1" s="1"/>
  <c r="L2717" i="1" l="1"/>
  <c r="U2717" i="1" s="1"/>
  <c r="M2717" i="1"/>
  <c r="H2716" i="1"/>
  <c r="B2642" i="1"/>
  <c r="F2717" i="1"/>
  <c r="N2717" i="1"/>
  <c r="A2718" i="1"/>
  <c r="E2719" i="1" s="1"/>
  <c r="G2717" i="1"/>
  <c r="C2718" i="1"/>
  <c r="D2718" i="1"/>
  <c r="Q2643" i="1"/>
  <c r="R2643" i="1" s="1"/>
  <c r="J2644" i="1"/>
  <c r="K2644" i="1" s="1"/>
  <c r="I2645" i="1"/>
  <c r="O2717" i="1"/>
  <c r="P2716" i="1"/>
  <c r="L2718" i="1" l="1"/>
  <c r="M2718" i="1"/>
  <c r="N2718" i="1" s="1"/>
  <c r="T2718" i="1"/>
  <c r="T2719" i="1" s="1"/>
  <c r="H2717" i="1"/>
  <c r="B2643" i="1"/>
  <c r="P2717" i="1"/>
  <c r="O2718" i="1"/>
  <c r="F2718" i="1"/>
  <c r="A2719" i="1"/>
  <c r="U2718" i="1"/>
  <c r="G2718" i="1"/>
  <c r="C2719" i="1"/>
  <c r="D2719" i="1"/>
  <c r="I2646" i="1"/>
  <c r="J2645" i="1"/>
  <c r="K2645" i="1" s="1"/>
  <c r="Q2644" i="1"/>
  <c r="R2644" i="1" s="1"/>
  <c r="L2719" i="1" l="1"/>
  <c r="M2719" i="1"/>
  <c r="E2720" i="1"/>
  <c r="H2718" i="1"/>
  <c r="A2720" i="1"/>
  <c r="N2719" i="1"/>
  <c r="U2719" i="1"/>
  <c r="D2720" i="1"/>
  <c r="G2719" i="1"/>
  <c r="F2719" i="1"/>
  <c r="C2720" i="1"/>
  <c r="I2647" i="1"/>
  <c r="J2646" i="1"/>
  <c r="K2646" i="1" s="1"/>
  <c r="Q2645" i="1"/>
  <c r="R2645" i="1" s="1"/>
  <c r="P2718" i="1"/>
  <c r="O2719" i="1"/>
  <c r="B2644" i="1"/>
  <c r="L2720" i="1" l="1"/>
  <c r="M2720" i="1"/>
  <c r="E2721" i="1"/>
  <c r="E2722" i="1" s="1"/>
  <c r="T2720" i="1"/>
  <c r="H2719" i="1"/>
  <c r="B2645" i="1"/>
  <c r="Q2646" i="1"/>
  <c r="R2646" i="1" s="1"/>
  <c r="I2648" i="1"/>
  <c r="J2647" i="1"/>
  <c r="K2647" i="1" s="1"/>
  <c r="C2721" i="1"/>
  <c r="F2720" i="1"/>
  <c r="A2721" i="1"/>
  <c r="G2720" i="1"/>
  <c r="O2720" i="1"/>
  <c r="P2719" i="1"/>
  <c r="T2721" i="1" l="1"/>
  <c r="L2721" i="1"/>
  <c r="U2721" i="1" s="1"/>
  <c r="M2721" i="1"/>
  <c r="H2720" i="1"/>
  <c r="B2646" i="1"/>
  <c r="A2722" i="1"/>
  <c r="E2723" i="1" s="1"/>
  <c r="N2721" i="1"/>
  <c r="G2721" i="1"/>
  <c r="F2721" i="1"/>
  <c r="C2722" i="1"/>
  <c r="Q2647" i="1"/>
  <c r="R2647" i="1" s="1"/>
  <c r="D2721" i="1"/>
  <c r="D2722" i="1" s="1"/>
  <c r="J2648" i="1"/>
  <c r="K2648" i="1" s="1"/>
  <c r="I2649" i="1"/>
  <c r="P2720" i="1"/>
  <c r="O2721" i="1"/>
  <c r="L2722" i="1" l="1"/>
  <c r="M2722" i="1"/>
  <c r="T2722" i="1"/>
  <c r="B2647" i="1"/>
  <c r="Q2648" i="1"/>
  <c r="R2648" i="1" s="1"/>
  <c r="H2721" i="1"/>
  <c r="J2649" i="1"/>
  <c r="K2649" i="1" s="1"/>
  <c r="I2650" i="1"/>
  <c r="O2722" i="1"/>
  <c r="P2721" i="1"/>
  <c r="A2723" i="1"/>
  <c r="N2722" i="1"/>
  <c r="U2722" i="1"/>
  <c r="C2723" i="1"/>
  <c r="D2723" i="1"/>
  <c r="G2722" i="1"/>
  <c r="F2722" i="1"/>
  <c r="L2723" i="1" l="1"/>
  <c r="M2723" i="1"/>
  <c r="T2723" i="1"/>
  <c r="E2724" i="1"/>
  <c r="E2725" i="1" s="1"/>
  <c r="I2651" i="1"/>
  <c r="J2650" i="1"/>
  <c r="K2650" i="1" s="1"/>
  <c r="D2724" i="1"/>
  <c r="F2723" i="1"/>
  <c r="G2723" i="1"/>
  <c r="C2724" i="1"/>
  <c r="A2724" i="1"/>
  <c r="N2723" i="1"/>
  <c r="U2723" i="1"/>
  <c r="H2722" i="1"/>
  <c r="B2648" i="1"/>
  <c r="Q2649" i="1"/>
  <c r="R2649" i="1" s="1"/>
  <c r="O2723" i="1"/>
  <c r="P2722" i="1"/>
  <c r="L2724" i="1" l="1"/>
  <c r="U2724" i="1" s="1"/>
  <c r="M2724" i="1"/>
  <c r="T2724" i="1"/>
  <c r="T2725" i="1" s="1"/>
  <c r="H2723" i="1"/>
  <c r="Q2650" i="1"/>
  <c r="R2650" i="1" s="1"/>
  <c r="O2724" i="1"/>
  <c r="P2723" i="1"/>
  <c r="B2649" i="1"/>
  <c r="A2725" i="1"/>
  <c r="N2724" i="1"/>
  <c r="D2725" i="1"/>
  <c r="G2724" i="1"/>
  <c r="F2724" i="1"/>
  <c r="C2725" i="1"/>
  <c r="J2651" i="1"/>
  <c r="K2651" i="1" s="1"/>
  <c r="I2652" i="1"/>
  <c r="L2725" i="1" l="1"/>
  <c r="M2725" i="1"/>
  <c r="N2725" i="1" s="1"/>
  <c r="E2726" i="1"/>
  <c r="H2724" i="1"/>
  <c r="O2725" i="1"/>
  <c r="P2724" i="1"/>
  <c r="B2650" i="1"/>
  <c r="Q2651" i="1"/>
  <c r="R2651" i="1" s="1"/>
  <c r="I2653" i="1"/>
  <c r="J2652" i="1"/>
  <c r="K2652" i="1" s="1"/>
  <c r="C2726" i="1"/>
  <c r="D2726" i="1"/>
  <c r="G2725" i="1"/>
  <c r="F2725" i="1"/>
  <c r="A2726" i="1"/>
  <c r="U2725" i="1"/>
  <c r="L2726" i="1" l="1"/>
  <c r="M2726" i="1"/>
  <c r="N2726" i="1" s="1"/>
  <c r="E2727" i="1"/>
  <c r="T2726" i="1"/>
  <c r="H2725" i="1"/>
  <c r="F2726" i="1"/>
  <c r="C2727" i="1"/>
  <c r="A2727" i="1"/>
  <c r="D2727" i="1"/>
  <c r="U2726" i="1"/>
  <c r="G2726" i="1"/>
  <c r="B2651" i="1"/>
  <c r="O2726" i="1"/>
  <c r="P2725" i="1"/>
  <c r="Q2652" i="1"/>
  <c r="R2652" i="1" s="1"/>
  <c r="I2654" i="1"/>
  <c r="J2653" i="1"/>
  <c r="K2653" i="1" s="1"/>
  <c r="E2728" i="1" l="1"/>
  <c r="L2727" i="1"/>
  <c r="U2727" i="1" s="1"/>
  <c r="M2727" i="1"/>
  <c r="T2727" i="1"/>
  <c r="T2728" i="1" s="1"/>
  <c r="H2726" i="1"/>
  <c r="Q2653" i="1"/>
  <c r="R2653" i="1" s="1"/>
  <c r="F2727" i="1"/>
  <c r="N2727" i="1"/>
  <c r="A2728" i="1"/>
  <c r="G2727" i="1"/>
  <c r="C2728" i="1"/>
  <c r="D2728" i="1"/>
  <c r="I2655" i="1"/>
  <c r="J2654" i="1"/>
  <c r="K2654" i="1" s="1"/>
  <c r="B2652" i="1"/>
  <c r="O2727" i="1"/>
  <c r="P2726" i="1"/>
  <c r="L2728" i="1" l="1"/>
  <c r="U2728" i="1" s="1"/>
  <c r="M2728" i="1"/>
  <c r="E2729" i="1"/>
  <c r="H2727" i="1"/>
  <c r="I2656" i="1"/>
  <c r="J2655" i="1"/>
  <c r="K2655" i="1" s="1"/>
  <c r="N2728" i="1"/>
  <c r="G2728" i="1"/>
  <c r="C2729" i="1"/>
  <c r="A2729" i="1"/>
  <c r="D2729" i="1"/>
  <c r="F2728" i="1"/>
  <c r="Q2654" i="1"/>
  <c r="R2654" i="1" s="1"/>
  <c r="P2727" i="1"/>
  <c r="O2728" i="1"/>
  <c r="B2653" i="1"/>
  <c r="L2729" i="1" l="1"/>
  <c r="M2729" i="1"/>
  <c r="E2730" i="1"/>
  <c r="E2731" i="1" s="1"/>
  <c r="T2729" i="1"/>
  <c r="T2730" i="1" s="1"/>
  <c r="H2728" i="1"/>
  <c r="B2654" i="1"/>
  <c r="G2729" i="1"/>
  <c r="C2730" i="1"/>
  <c r="A2730" i="1"/>
  <c r="D2730" i="1"/>
  <c r="F2729" i="1"/>
  <c r="N2729" i="1"/>
  <c r="U2729" i="1"/>
  <c r="P2728" i="1"/>
  <c r="O2729" i="1"/>
  <c r="Q2655" i="1"/>
  <c r="R2655" i="1" s="1"/>
  <c r="I2657" i="1"/>
  <c r="J2656" i="1"/>
  <c r="K2656" i="1" s="1"/>
  <c r="L2730" i="1" l="1"/>
  <c r="M2730" i="1"/>
  <c r="H2729" i="1"/>
  <c r="B2655" i="1"/>
  <c r="O2730" i="1"/>
  <c r="P2729" i="1"/>
  <c r="Q2656" i="1"/>
  <c r="R2656" i="1" s="1"/>
  <c r="J2657" i="1"/>
  <c r="K2657" i="1" s="1"/>
  <c r="I2658" i="1"/>
  <c r="D2731" i="1"/>
  <c r="F2730" i="1"/>
  <c r="N2730" i="1"/>
  <c r="U2730" i="1"/>
  <c r="C2731" i="1"/>
  <c r="A2731" i="1"/>
  <c r="T2731" i="1" s="1"/>
  <c r="G2730" i="1"/>
  <c r="L2731" i="1" l="1"/>
  <c r="U2731" i="1" s="1"/>
  <c r="M2731" i="1"/>
  <c r="E2732" i="1"/>
  <c r="H2730" i="1"/>
  <c r="F2731" i="1"/>
  <c r="N2731" i="1"/>
  <c r="A2732" i="1"/>
  <c r="G2731" i="1"/>
  <c r="C2732" i="1"/>
  <c r="D2732" i="1"/>
  <c r="Q2657" i="1"/>
  <c r="R2657" i="1" s="1"/>
  <c r="B2656" i="1"/>
  <c r="I2659" i="1"/>
  <c r="J2659" i="1" s="1"/>
  <c r="J2658" i="1"/>
  <c r="K2658" i="1" s="1"/>
  <c r="O2731" i="1"/>
  <c r="P2730" i="1"/>
  <c r="L2732" i="1" l="1"/>
  <c r="M2732" i="1"/>
  <c r="N2732" i="1" s="1"/>
  <c r="E2733" i="1"/>
  <c r="T2732" i="1"/>
  <c r="T2733" i="1" s="1"/>
  <c r="H2731" i="1"/>
  <c r="B2657" i="1"/>
  <c r="U2732" i="1"/>
  <c r="G2732" i="1"/>
  <c r="C2733" i="1"/>
  <c r="A2733" i="1"/>
  <c r="D2733" i="1"/>
  <c r="F2732" i="1"/>
  <c r="O2732" i="1"/>
  <c r="P2731" i="1"/>
  <c r="I2660" i="1"/>
  <c r="K2659" i="1"/>
  <c r="Q2658" i="1"/>
  <c r="R2658" i="1" s="1"/>
  <c r="L2733" i="1" l="1"/>
  <c r="M2733" i="1"/>
  <c r="N2733" i="1" s="1"/>
  <c r="E2734" i="1"/>
  <c r="E2735" i="1" s="1"/>
  <c r="H2732" i="1"/>
  <c r="G2733" i="1"/>
  <c r="C2734" i="1"/>
  <c r="D2734" i="1"/>
  <c r="F2733" i="1"/>
  <c r="A2734" i="1"/>
  <c r="U2733" i="1"/>
  <c r="P2732" i="1"/>
  <c r="O2733" i="1"/>
  <c r="J2660" i="1"/>
  <c r="K2660" i="1" s="1"/>
  <c r="I2661" i="1"/>
  <c r="B2658" i="1"/>
  <c r="Q2659" i="1"/>
  <c r="B2659" i="1" s="1"/>
  <c r="N2659" i="1"/>
  <c r="M2734" i="1" l="1"/>
  <c r="L2734" i="1"/>
  <c r="T2734" i="1"/>
  <c r="H2733" i="1"/>
  <c r="R2659" i="1"/>
  <c r="U2659" i="1"/>
  <c r="I2662" i="1"/>
  <c r="J2661" i="1"/>
  <c r="K2661" i="1" s="1"/>
  <c r="F2734" i="1"/>
  <c r="N2734" i="1"/>
  <c r="A2735" i="1"/>
  <c r="U2734" i="1"/>
  <c r="G2734" i="1"/>
  <c r="C2735" i="1"/>
  <c r="D2735" i="1"/>
  <c r="Q2660" i="1"/>
  <c r="R2660" i="1" s="1"/>
  <c r="O2734" i="1"/>
  <c r="P2733" i="1"/>
  <c r="T2735" i="1" l="1"/>
  <c r="L2735" i="1"/>
  <c r="U2735" i="1" s="1"/>
  <c r="M2735" i="1"/>
  <c r="E2736" i="1"/>
  <c r="E2737" i="1" s="1"/>
  <c r="H2734" i="1"/>
  <c r="N2735" i="1"/>
  <c r="G2735" i="1"/>
  <c r="C2736" i="1"/>
  <c r="D2736" i="1"/>
  <c r="F2735" i="1"/>
  <c r="A2736" i="1"/>
  <c r="T2736" i="1" s="1"/>
  <c r="B2660" i="1"/>
  <c r="Q2661" i="1"/>
  <c r="R2661" i="1" s="1"/>
  <c r="I2663" i="1"/>
  <c r="J2662" i="1"/>
  <c r="K2662" i="1" s="1"/>
  <c r="P2734" i="1"/>
  <c r="O2735" i="1"/>
  <c r="L2736" i="1" l="1"/>
  <c r="M2736" i="1"/>
  <c r="H2735" i="1"/>
  <c r="B2661" i="1"/>
  <c r="Q2662" i="1"/>
  <c r="R2662" i="1" s="1"/>
  <c r="J2663" i="1"/>
  <c r="K2663" i="1" s="1"/>
  <c r="I2664" i="1"/>
  <c r="C2737" i="1"/>
  <c r="D2737" i="1"/>
  <c r="F2736" i="1"/>
  <c r="A2737" i="1"/>
  <c r="U2736" i="1"/>
  <c r="N2736" i="1"/>
  <c r="G2736" i="1"/>
  <c r="O2736" i="1"/>
  <c r="P2735" i="1"/>
  <c r="M2737" i="1" l="1"/>
  <c r="L2737" i="1"/>
  <c r="E2738" i="1"/>
  <c r="T2737" i="1"/>
  <c r="T2738" i="1" s="1"/>
  <c r="H2736" i="1"/>
  <c r="O2737" i="1"/>
  <c r="P2736" i="1"/>
  <c r="D2738" i="1"/>
  <c r="G2737" i="1"/>
  <c r="F2737" i="1"/>
  <c r="C2738" i="1"/>
  <c r="A2738" i="1"/>
  <c r="N2737" i="1"/>
  <c r="U2737" i="1"/>
  <c r="J2664" i="1"/>
  <c r="K2664" i="1" s="1"/>
  <c r="I2665" i="1"/>
  <c r="Q2663" i="1"/>
  <c r="R2663" i="1" s="1"/>
  <c r="B2662" i="1"/>
  <c r="L2738" i="1" l="1"/>
  <c r="M2738" i="1"/>
  <c r="E2739" i="1"/>
  <c r="H2737" i="1"/>
  <c r="B2663" i="1"/>
  <c r="N2738" i="1"/>
  <c r="U2738" i="1"/>
  <c r="F2738" i="1"/>
  <c r="G2738" i="1"/>
  <c r="C2739" i="1"/>
  <c r="A2739" i="1"/>
  <c r="D2739" i="1"/>
  <c r="I2666" i="1"/>
  <c r="J2665" i="1"/>
  <c r="K2665" i="1" s="1"/>
  <c r="Q2664" i="1"/>
  <c r="R2664" i="1" s="1"/>
  <c r="O2738" i="1"/>
  <c r="P2737" i="1"/>
  <c r="L2739" i="1" l="1"/>
  <c r="M2739" i="1"/>
  <c r="N2739" i="1" s="1"/>
  <c r="E2740" i="1"/>
  <c r="T2739" i="1"/>
  <c r="H2738" i="1"/>
  <c r="D2740" i="1"/>
  <c r="F2739" i="1"/>
  <c r="A2740" i="1"/>
  <c r="G2739" i="1"/>
  <c r="U2739" i="1"/>
  <c r="C2740" i="1"/>
  <c r="B2664" i="1"/>
  <c r="Q2665" i="1"/>
  <c r="R2665" i="1" s="1"/>
  <c r="I2667" i="1"/>
  <c r="J2666" i="1"/>
  <c r="K2666" i="1" s="1"/>
  <c r="O2739" i="1"/>
  <c r="P2738" i="1"/>
  <c r="E2741" i="1" l="1"/>
  <c r="L2740" i="1"/>
  <c r="M2740" i="1"/>
  <c r="N2740" i="1" s="1"/>
  <c r="T2740" i="1"/>
  <c r="H2739" i="1"/>
  <c r="Q2666" i="1"/>
  <c r="R2666" i="1" s="1"/>
  <c r="J2667" i="1"/>
  <c r="K2667" i="1" s="1"/>
  <c r="I2668" i="1"/>
  <c r="B2665" i="1"/>
  <c r="U2740" i="1"/>
  <c r="G2740" i="1"/>
  <c r="C2741" i="1"/>
  <c r="A2741" i="1"/>
  <c r="D2741" i="1"/>
  <c r="F2740" i="1"/>
  <c r="O2740" i="1"/>
  <c r="P2739" i="1"/>
  <c r="L2741" i="1" l="1"/>
  <c r="M2741" i="1"/>
  <c r="N2741" i="1" s="1"/>
  <c r="T2741" i="1"/>
  <c r="E2742" i="1"/>
  <c r="H2740" i="1"/>
  <c r="I2669" i="1"/>
  <c r="J2668" i="1"/>
  <c r="K2668" i="1" s="1"/>
  <c r="D2742" i="1"/>
  <c r="G2741" i="1"/>
  <c r="F2741" i="1"/>
  <c r="C2742" i="1"/>
  <c r="A2742" i="1"/>
  <c r="U2741" i="1"/>
  <c r="Q2667" i="1"/>
  <c r="R2667" i="1" s="1"/>
  <c r="P2740" i="1"/>
  <c r="O2741" i="1"/>
  <c r="B2666" i="1"/>
  <c r="E2743" i="1" l="1"/>
  <c r="L2742" i="1"/>
  <c r="M2742" i="1"/>
  <c r="T2742" i="1"/>
  <c r="T2743" i="1" s="1"/>
  <c r="H2741" i="1"/>
  <c r="B2667" i="1"/>
  <c r="Q2668" i="1"/>
  <c r="R2668" i="1" s="1"/>
  <c r="J2669" i="1"/>
  <c r="K2669" i="1" s="1"/>
  <c r="I2670" i="1"/>
  <c r="P2741" i="1"/>
  <c r="O2742" i="1"/>
  <c r="G2742" i="1"/>
  <c r="C2743" i="1"/>
  <c r="D2743" i="1"/>
  <c r="F2742" i="1"/>
  <c r="N2742" i="1"/>
  <c r="A2743" i="1"/>
  <c r="U2742" i="1"/>
  <c r="L2743" i="1" l="1"/>
  <c r="M2743" i="1"/>
  <c r="N2743" i="1" s="1"/>
  <c r="E2744" i="1"/>
  <c r="H2742" i="1"/>
  <c r="F2743" i="1"/>
  <c r="A2744" i="1"/>
  <c r="G2743" i="1"/>
  <c r="D2744" i="1"/>
  <c r="U2743" i="1"/>
  <c r="C2744" i="1"/>
  <c r="J2670" i="1"/>
  <c r="K2670" i="1" s="1"/>
  <c r="I2671" i="1"/>
  <c r="Q2669" i="1"/>
  <c r="R2669" i="1" s="1"/>
  <c r="B2668" i="1"/>
  <c r="O2743" i="1"/>
  <c r="P2742" i="1"/>
  <c r="L2744" i="1" l="1"/>
  <c r="M2744" i="1"/>
  <c r="E2745" i="1"/>
  <c r="T2744" i="1"/>
  <c r="H2743" i="1"/>
  <c r="B2669" i="1"/>
  <c r="J2671" i="1"/>
  <c r="K2671" i="1" s="1"/>
  <c r="I2672" i="1"/>
  <c r="G2744" i="1"/>
  <c r="C2745" i="1"/>
  <c r="N2744" i="1"/>
  <c r="D2745" i="1"/>
  <c r="F2744" i="1"/>
  <c r="A2745" i="1"/>
  <c r="U2744" i="1"/>
  <c r="O2744" i="1"/>
  <c r="P2743" i="1"/>
  <c r="Q2670" i="1"/>
  <c r="R2670" i="1" s="1"/>
  <c r="E2746" i="1" l="1"/>
  <c r="L2745" i="1"/>
  <c r="M2745" i="1"/>
  <c r="T2745" i="1"/>
  <c r="T2746" i="1" s="1"/>
  <c r="H2744" i="1"/>
  <c r="P2744" i="1"/>
  <c r="O2745" i="1"/>
  <c r="I2673" i="1"/>
  <c r="J2672" i="1"/>
  <c r="K2672" i="1" s="1"/>
  <c r="Q2671" i="1"/>
  <c r="R2671" i="1" s="1"/>
  <c r="B2670" i="1"/>
  <c r="G2745" i="1"/>
  <c r="C2746" i="1"/>
  <c r="D2746" i="1"/>
  <c r="F2745" i="1"/>
  <c r="N2745" i="1"/>
  <c r="A2746" i="1"/>
  <c r="U2745" i="1"/>
  <c r="M2746" i="1" l="1"/>
  <c r="L2746" i="1"/>
  <c r="E2747" i="1"/>
  <c r="H2745" i="1"/>
  <c r="B2671" i="1"/>
  <c r="N2746" i="1"/>
  <c r="U2746" i="1"/>
  <c r="G2746" i="1"/>
  <c r="F2746" i="1"/>
  <c r="C2747" i="1"/>
  <c r="A2747" i="1"/>
  <c r="D2747" i="1"/>
  <c r="Q2672" i="1"/>
  <c r="R2672" i="1" s="1"/>
  <c r="I2674" i="1"/>
  <c r="J2673" i="1"/>
  <c r="K2673" i="1" s="1"/>
  <c r="O2746" i="1"/>
  <c r="P2745" i="1"/>
  <c r="E2748" i="1" l="1"/>
  <c r="L2747" i="1"/>
  <c r="M2747" i="1"/>
  <c r="T2747" i="1"/>
  <c r="H2746" i="1"/>
  <c r="B2672" i="1"/>
  <c r="Q2673" i="1"/>
  <c r="R2673" i="1" s="1"/>
  <c r="G2747" i="1"/>
  <c r="C2748" i="1"/>
  <c r="U2747" i="1"/>
  <c r="D2748" i="1"/>
  <c r="F2747" i="1"/>
  <c r="A2748" i="1"/>
  <c r="N2747" i="1"/>
  <c r="J2674" i="1"/>
  <c r="K2674" i="1" s="1"/>
  <c r="I2675" i="1"/>
  <c r="O2747" i="1"/>
  <c r="P2746" i="1"/>
  <c r="L2748" i="1" l="1"/>
  <c r="M2748" i="1"/>
  <c r="T2748" i="1"/>
  <c r="E2749" i="1"/>
  <c r="H2747" i="1"/>
  <c r="Q2674" i="1"/>
  <c r="R2674" i="1" s="1"/>
  <c r="J2675" i="1"/>
  <c r="K2675" i="1" s="1"/>
  <c r="I2676" i="1"/>
  <c r="O2748" i="1"/>
  <c r="P2747" i="1"/>
  <c r="N2748" i="1"/>
  <c r="U2748" i="1"/>
  <c r="G2748" i="1"/>
  <c r="C2749" i="1"/>
  <c r="A2749" i="1"/>
  <c r="D2749" i="1"/>
  <c r="F2748" i="1"/>
  <c r="B2673" i="1"/>
  <c r="M2749" i="1" l="1"/>
  <c r="L2749" i="1"/>
  <c r="E2750" i="1"/>
  <c r="T2749" i="1"/>
  <c r="H2748" i="1"/>
  <c r="B2674" i="1"/>
  <c r="P2748" i="1"/>
  <c r="O2749" i="1"/>
  <c r="D2750" i="1"/>
  <c r="F2749" i="1"/>
  <c r="G2749" i="1"/>
  <c r="C2750" i="1"/>
  <c r="A2750" i="1"/>
  <c r="N2749" i="1"/>
  <c r="U2749" i="1"/>
  <c r="J2676" i="1"/>
  <c r="K2676" i="1" s="1"/>
  <c r="Q2676" i="1" s="1"/>
  <c r="I2677" i="1"/>
  <c r="Q2675" i="1"/>
  <c r="R2675" i="1" s="1"/>
  <c r="L2750" i="1" l="1"/>
  <c r="M2750" i="1"/>
  <c r="T2750" i="1"/>
  <c r="E2751" i="1"/>
  <c r="H2749" i="1"/>
  <c r="B2675" i="1"/>
  <c r="U2750" i="1"/>
  <c r="G2750" i="1"/>
  <c r="C2751" i="1"/>
  <c r="D2751" i="1"/>
  <c r="F2750" i="1"/>
  <c r="N2750" i="1"/>
  <c r="A2751" i="1"/>
  <c r="I2678" i="1"/>
  <c r="J2677" i="1"/>
  <c r="K2677" i="1" s="1"/>
  <c r="B2676" i="1"/>
  <c r="R2676" i="1"/>
  <c r="O2750" i="1"/>
  <c r="P2749" i="1"/>
  <c r="L2751" i="1" l="1"/>
  <c r="M2751" i="1"/>
  <c r="E2752" i="1"/>
  <c r="T2751" i="1"/>
  <c r="H2750" i="1"/>
  <c r="Q2677" i="1"/>
  <c r="R2677" i="1" s="1"/>
  <c r="J2678" i="1"/>
  <c r="K2678" i="1" s="1"/>
  <c r="I2679" i="1"/>
  <c r="O2751" i="1"/>
  <c r="P2750" i="1"/>
  <c r="C2752" i="1"/>
  <c r="F2751" i="1"/>
  <c r="G2751" i="1"/>
  <c r="A2752" i="1"/>
  <c r="D2752" i="1" l="1"/>
  <c r="L2752" i="1"/>
  <c r="U2752" i="1" s="1"/>
  <c r="T2752" i="1"/>
  <c r="M2752" i="1"/>
  <c r="E2753" i="1"/>
  <c r="H2751" i="1"/>
  <c r="B2677" i="1"/>
  <c r="I2680" i="1"/>
  <c r="J2679" i="1"/>
  <c r="K2679" i="1" s="1"/>
  <c r="Q2678" i="1"/>
  <c r="R2678" i="1" s="1"/>
  <c r="C2753" i="1"/>
  <c r="F2752" i="1"/>
  <c r="N2752" i="1"/>
  <c r="D2753" i="1"/>
  <c r="A2753" i="1"/>
  <c r="G2752" i="1"/>
  <c r="P2751" i="1"/>
  <c r="O2752" i="1"/>
  <c r="M2753" i="1" l="1"/>
  <c r="L2753" i="1"/>
  <c r="U2753" i="1" s="1"/>
  <c r="E2754" i="1"/>
  <c r="E2755" i="1" s="1"/>
  <c r="T2753" i="1"/>
  <c r="T2754" i="1" s="1"/>
  <c r="H2752" i="1"/>
  <c r="B2678" i="1"/>
  <c r="F2753" i="1"/>
  <c r="N2753" i="1"/>
  <c r="A2754" i="1"/>
  <c r="G2753" i="1"/>
  <c r="C2754" i="1"/>
  <c r="D2754" i="1"/>
  <c r="O2753" i="1"/>
  <c r="P2752" i="1"/>
  <c r="Q2679" i="1"/>
  <c r="R2679" i="1" s="1"/>
  <c r="I2681" i="1"/>
  <c r="J2680" i="1"/>
  <c r="K2680" i="1" s="1"/>
  <c r="L2754" i="1" l="1"/>
  <c r="M2754" i="1"/>
  <c r="N2754" i="1" s="1"/>
  <c r="H2753" i="1"/>
  <c r="B2679" i="1"/>
  <c r="Q2680" i="1"/>
  <c r="R2680" i="1" s="1"/>
  <c r="D2755" i="1"/>
  <c r="G2754" i="1"/>
  <c r="F2754" i="1"/>
  <c r="A2755" i="1"/>
  <c r="U2754" i="1"/>
  <c r="C2755" i="1"/>
  <c r="J2681" i="1"/>
  <c r="K2681" i="1" s="1"/>
  <c r="I2682" i="1"/>
  <c r="P2753" i="1"/>
  <c r="O2754" i="1"/>
  <c r="L2755" i="1" l="1"/>
  <c r="U2755" i="1" s="1"/>
  <c r="M2755" i="1"/>
  <c r="E2756" i="1"/>
  <c r="T2755" i="1"/>
  <c r="T2756" i="1" s="1"/>
  <c r="H2754" i="1"/>
  <c r="B2680" i="1"/>
  <c r="Q2681" i="1"/>
  <c r="R2681" i="1" s="1"/>
  <c r="O2755" i="1"/>
  <c r="P2754" i="1"/>
  <c r="C2756" i="1"/>
  <c r="A2756" i="1"/>
  <c r="N2755" i="1"/>
  <c r="D2756" i="1"/>
  <c r="F2755" i="1"/>
  <c r="G2755" i="1"/>
  <c r="I2683" i="1"/>
  <c r="J2682" i="1"/>
  <c r="K2682" i="1" s="1"/>
  <c r="L2756" i="1" l="1"/>
  <c r="M2756" i="1"/>
  <c r="E2757" i="1"/>
  <c r="H2755" i="1"/>
  <c r="B2681" i="1"/>
  <c r="P2755" i="1"/>
  <c r="O2756" i="1"/>
  <c r="I2684" i="1"/>
  <c r="J2683" i="1"/>
  <c r="K2683" i="1" s="1"/>
  <c r="F2756" i="1"/>
  <c r="C2757" i="1"/>
  <c r="A2757" i="1"/>
  <c r="N2756" i="1"/>
  <c r="U2756" i="1"/>
  <c r="D2757" i="1"/>
  <c r="G2756" i="1"/>
  <c r="Q2682" i="1"/>
  <c r="R2682" i="1" s="1"/>
  <c r="M2757" i="1" l="1"/>
  <c r="L2757" i="1"/>
  <c r="E2758" i="1"/>
  <c r="T2757" i="1"/>
  <c r="H2756" i="1"/>
  <c r="Q2683" i="1"/>
  <c r="R2683" i="1" s="1"/>
  <c r="J2684" i="1"/>
  <c r="K2684" i="1" s="1"/>
  <c r="I2685" i="1"/>
  <c r="B2682" i="1"/>
  <c r="F2757" i="1"/>
  <c r="N2757" i="1"/>
  <c r="A2758" i="1"/>
  <c r="U2757" i="1"/>
  <c r="G2757" i="1"/>
  <c r="C2758" i="1"/>
  <c r="D2758" i="1"/>
  <c r="O2757" i="1"/>
  <c r="P2756" i="1"/>
  <c r="E2759" i="1" l="1"/>
  <c r="L2758" i="1"/>
  <c r="M2758" i="1"/>
  <c r="T2758" i="1"/>
  <c r="T2759" i="1" s="1"/>
  <c r="E2760" i="1"/>
  <c r="H2757" i="1"/>
  <c r="U2758" i="1"/>
  <c r="F2758" i="1"/>
  <c r="G2758" i="1"/>
  <c r="C2759" i="1"/>
  <c r="A2759" i="1"/>
  <c r="D2759" i="1"/>
  <c r="N2758" i="1"/>
  <c r="I2686" i="1"/>
  <c r="J2685" i="1"/>
  <c r="K2685" i="1" s="1"/>
  <c r="Q2684" i="1"/>
  <c r="R2684" i="1" s="1"/>
  <c r="B2683" i="1"/>
  <c r="P2757" i="1"/>
  <c r="O2758" i="1"/>
  <c r="L2759" i="1" l="1"/>
  <c r="M2759" i="1"/>
  <c r="N2759" i="1" s="1"/>
  <c r="H2758" i="1"/>
  <c r="Q2685" i="1"/>
  <c r="R2685" i="1" s="1"/>
  <c r="J2686" i="1"/>
  <c r="K2686" i="1" s="1"/>
  <c r="I2687" i="1"/>
  <c r="D2760" i="1"/>
  <c r="G2759" i="1"/>
  <c r="F2759" i="1"/>
  <c r="A2760" i="1"/>
  <c r="U2759" i="1"/>
  <c r="C2760" i="1"/>
  <c r="P2758" i="1"/>
  <c r="O2759" i="1"/>
  <c r="B2684" i="1"/>
  <c r="L2760" i="1" l="1"/>
  <c r="M2760" i="1"/>
  <c r="N2760" i="1" s="1"/>
  <c r="T2760" i="1"/>
  <c r="E2761" i="1"/>
  <c r="H2759" i="1"/>
  <c r="J2687" i="1"/>
  <c r="K2687" i="1" s="1"/>
  <c r="I2688" i="1"/>
  <c r="Q2686" i="1"/>
  <c r="R2686" i="1" s="1"/>
  <c r="O2760" i="1"/>
  <c r="P2759" i="1"/>
  <c r="U2760" i="1"/>
  <c r="G2760" i="1"/>
  <c r="C2761" i="1"/>
  <c r="A2761" i="1"/>
  <c r="D2761" i="1"/>
  <c r="F2760" i="1"/>
  <c r="B2685" i="1"/>
  <c r="T2761" i="1" l="1"/>
  <c r="L2761" i="1"/>
  <c r="M2761" i="1"/>
  <c r="N2761" i="1" s="1"/>
  <c r="E2762" i="1"/>
  <c r="B2686" i="1"/>
  <c r="H2760" i="1"/>
  <c r="C2762" i="1"/>
  <c r="A2762" i="1"/>
  <c r="D2762" i="1"/>
  <c r="F2761" i="1"/>
  <c r="U2761" i="1"/>
  <c r="G2761" i="1"/>
  <c r="J2688" i="1"/>
  <c r="K2688" i="1" s="1"/>
  <c r="I2689" i="1"/>
  <c r="J2689" i="1" s="1"/>
  <c r="Q2687" i="1"/>
  <c r="R2687" i="1" s="1"/>
  <c r="O2761" i="1"/>
  <c r="P2760" i="1"/>
  <c r="L2762" i="1" l="1"/>
  <c r="M2762" i="1"/>
  <c r="E2763" i="1"/>
  <c r="E2764" i="1" s="1"/>
  <c r="T2762" i="1"/>
  <c r="T2763" i="1" s="1"/>
  <c r="H2761" i="1"/>
  <c r="I2690" i="1"/>
  <c r="K2689" i="1"/>
  <c r="P2761" i="1"/>
  <c r="O2762" i="1"/>
  <c r="Q2688" i="1"/>
  <c r="R2688" i="1" s="1"/>
  <c r="U2762" i="1"/>
  <c r="G2762" i="1"/>
  <c r="C2763" i="1"/>
  <c r="D2763" i="1"/>
  <c r="F2762" i="1"/>
  <c r="N2762" i="1"/>
  <c r="A2763" i="1"/>
  <c r="B2687" i="1"/>
  <c r="L2763" i="1" l="1"/>
  <c r="M2763" i="1"/>
  <c r="H2762" i="1"/>
  <c r="B2688" i="1"/>
  <c r="U2763" i="1"/>
  <c r="D2764" i="1"/>
  <c r="G2763" i="1"/>
  <c r="F2763" i="1"/>
  <c r="C2764" i="1"/>
  <c r="A2764" i="1"/>
  <c r="E2765" i="1" s="1"/>
  <c r="N2763" i="1"/>
  <c r="O2763" i="1"/>
  <c r="P2762" i="1"/>
  <c r="Q2689" i="1"/>
  <c r="B2689" i="1" s="1"/>
  <c r="N2689" i="1"/>
  <c r="J2690" i="1"/>
  <c r="K2690" i="1" s="1"/>
  <c r="I2691" i="1"/>
  <c r="L2764" i="1" l="1"/>
  <c r="U2764" i="1" s="1"/>
  <c r="M2764" i="1"/>
  <c r="T2764" i="1"/>
  <c r="H2763" i="1"/>
  <c r="R2689" i="1"/>
  <c r="U2689" i="1"/>
  <c r="F2764" i="1"/>
  <c r="A2765" i="1"/>
  <c r="G2764" i="1"/>
  <c r="N2764" i="1"/>
  <c r="C2765" i="1"/>
  <c r="D2765" i="1"/>
  <c r="J2691" i="1"/>
  <c r="K2691" i="1" s="1"/>
  <c r="I2692" i="1"/>
  <c r="O2764" i="1"/>
  <c r="P2763" i="1"/>
  <c r="Q2690" i="1"/>
  <c r="R2690" i="1" s="1"/>
  <c r="T2765" i="1" l="1"/>
  <c r="M2765" i="1"/>
  <c r="N2765" i="1" s="1"/>
  <c r="L2765" i="1"/>
  <c r="U2765" i="1" s="1"/>
  <c r="E2766" i="1"/>
  <c r="H2764" i="1"/>
  <c r="B2690" i="1"/>
  <c r="Q2691" i="1"/>
  <c r="R2691" i="1" s="1"/>
  <c r="F2765" i="1"/>
  <c r="G2765" i="1"/>
  <c r="C2766" i="1"/>
  <c r="A2766" i="1"/>
  <c r="D2766" i="1"/>
  <c r="O2765" i="1"/>
  <c r="P2764" i="1"/>
  <c r="J2692" i="1"/>
  <c r="K2692" i="1" s="1"/>
  <c r="I2693" i="1"/>
  <c r="L2766" i="1" l="1"/>
  <c r="M2766" i="1"/>
  <c r="N2766" i="1" s="1"/>
  <c r="E2767" i="1"/>
  <c r="T2766" i="1"/>
  <c r="H2765" i="1"/>
  <c r="P2765" i="1"/>
  <c r="O2766" i="1"/>
  <c r="I2694" i="1"/>
  <c r="J2693" i="1"/>
  <c r="K2693" i="1" s="1"/>
  <c r="Q2692" i="1"/>
  <c r="R2692" i="1" s="1"/>
  <c r="U2766" i="1"/>
  <c r="F2766" i="1"/>
  <c r="G2766" i="1"/>
  <c r="C2767" i="1"/>
  <c r="A2767" i="1"/>
  <c r="D2767" i="1"/>
  <c r="B2691" i="1"/>
  <c r="L2767" i="1" l="1"/>
  <c r="M2767" i="1"/>
  <c r="T2767" i="1"/>
  <c r="T2768" i="1" s="1"/>
  <c r="E2768" i="1"/>
  <c r="E2769" i="1" s="1"/>
  <c r="H2766" i="1"/>
  <c r="B2692" i="1"/>
  <c r="C2768" i="1"/>
  <c r="D2768" i="1"/>
  <c r="F2767" i="1"/>
  <c r="A2768" i="1"/>
  <c r="N2767" i="1"/>
  <c r="G2767" i="1"/>
  <c r="U2767" i="1"/>
  <c r="Q2693" i="1"/>
  <c r="R2693" i="1" s="1"/>
  <c r="J2694" i="1"/>
  <c r="K2694" i="1" s="1"/>
  <c r="I2695" i="1"/>
  <c r="O2767" i="1"/>
  <c r="P2766" i="1"/>
  <c r="L2768" i="1" l="1"/>
  <c r="M2768" i="1"/>
  <c r="H2767" i="1"/>
  <c r="B2693" i="1"/>
  <c r="U2768" i="1"/>
  <c r="N2768" i="1"/>
  <c r="G2768" i="1"/>
  <c r="C2769" i="1"/>
  <c r="D2769" i="1"/>
  <c r="F2768" i="1"/>
  <c r="A2769" i="1"/>
  <c r="Q2694" i="1"/>
  <c r="R2694" i="1" s="1"/>
  <c r="O2768" i="1"/>
  <c r="P2767" i="1"/>
  <c r="I2696" i="1"/>
  <c r="J2695" i="1"/>
  <c r="K2695" i="1" s="1"/>
  <c r="M2769" i="1" l="1"/>
  <c r="L2769" i="1"/>
  <c r="E2770" i="1"/>
  <c r="T2769" i="1"/>
  <c r="H2768" i="1"/>
  <c r="P2768" i="1"/>
  <c r="O2769" i="1"/>
  <c r="B2694" i="1"/>
  <c r="Q2695" i="1"/>
  <c r="R2695" i="1" s="1"/>
  <c r="J2696" i="1"/>
  <c r="K2696" i="1" s="1"/>
  <c r="I2697" i="1"/>
  <c r="N2769" i="1"/>
  <c r="U2769" i="1"/>
  <c r="G2769" i="1"/>
  <c r="C2770" i="1"/>
  <c r="A2770" i="1"/>
  <c r="D2770" i="1"/>
  <c r="F2769" i="1"/>
  <c r="L2770" i="1" l="1"/>
  <c r="M2770" i="1"/>
  <c r="N2770" i="1" s="1"/>
  <c r="T2770" i="1"/>
  <c r="E2771" i="1"/>
  <c r="H2769" i="1"/>
  <c r="B2695" i="1"/>
  <c r="Q2696" i="1"/>
  <c r="R2696" i="1" s="1"/>
  <c r="A2771" i="1"/>
  <c r="D2771" i="1"/>
  <c r="U2770" i="1"/>
  <c r="G2770" i="1"/>
  <c r="F2770" i="1"/>
  <c r="C2771" i="1"/>
  <c r="P2769" i="1"/>
  <c r="O2770" i="1"/>
  <c r="I2698" i="1"/>
  <c r="J2697" i="1"/>
  <c r="K2697" i="1" s="1"/>
  <c r="L2771" i="1" l="1"/>
  <c r="M2771" i="1"/>
  <c r="T2771" i="1"/>
  <c r="E2772" i="1"/>
  <c r="E2773" i="1" s="1"/>
  <c r="H2770" i="1"/>
  <c r="Q2697" i="1"/>
  <c r="R2697" i="1" s="1"/>
  <c r="I2699" i="1"/>
  <c r="J2698" i="1"/>
  <c r="K2698" i="1" s="1"/>
  <c r="Q2698" i="1" s="1"/>
  <c r="D2772" i="1"/>
  <c r="F2771" i="1"/>
  <c r="A2772" i="1"/>
  <c r="N2771" i="1"/>
  <c r="G2771" i="1"/>
  <c r="U2771" i="1"/>
  <c r="C2772" i="1"/>
  <c r="O2771" i="1"/>
  <c r="P2770" i="1"/>
  <c r="B2696" i="1"/>
  <c r="L2772" i="1" l="1"/>
  <c r="M2772" i="1"/>
  <c r="T2772" i="1"/>
  <c r="T2773" i="1" s="1"/>
  <c r="H2771" i="1"/>
  <c r="O2772" i="1"/>
  <c r="P2771" i="1"/>
  <c r="B2698" i="1"/>
  <c r="R2698" i="1"/>
  <c r="I2700" i="1"/>
  <c r="J2699" i="1"/>
  <c r="K2699" i="1" s="1"/>
  <c r="B2697" i="1"/>
  <c r="G2772" i="1"/>
  <c r="C2773" i="1"/>
  <c r="N2772" i="1"/>
  <c r="D2773" i="1"/>
  <c r="F2772" i="1"/>
  <c r="A2773" i="1"/>
  <c r="U2772" i="1"/>
  <c r="L2773" i="1" l="1"/>
  <c r="M2773" i="1"/>
  <c r="E2774" i="1"/>
  <c r="E2775" i="1" s="1"/>
  <c r="H2772" i="1"/>
  <c r="Q2699" i="1"/>
  <c r="R2699" i="1" s="1"/>
  <c r="J2700" i="1"/>
  <c r="K2700" i="1" s="1"/>
  <c r="I2701" i="1"/>
  <c r="F2773" i="1"/>
  <c r="C2774" i="1"/>
  <c r="A2774" i="1"/>
  <c r="N2773" i="1"/>
  <c r="U2773" i="1"/>
  <c r="D2774" i="1"/>
  <c r="G2773" i="1"/>
  <c r="P2772" i="1"/>
  <c r="O2773" i="1"/>
  <c r="L2774" i="1" l="1"/>
  <c r="M2774" i="1"/>
  <c r="T2774" i="1"/>
  <c r="H2773" i="1"/>
  <c r="I2702" i="1"/>
  <c r="J2701" i="1"/>
  <c r="K2701" i="1" s="1"/>
  <c r="Q2700" i="1"/>
  <c r="R2700" i="1" s="1"/>
  <c r="P2773" i="1"/>
  <c r="O2774" i="1"/>
  <c r="C2775" i="1"/>
  <c r="U2774" i="1"/>
  <c r="D2775" i="1"/>
  <c r="F2774" i="1"/>
  <c r="G2774" i="1"/>
  <c r="A2775" i="1"/>
  <c r="N2774" i="1"/>
  <c r="B2699" i="1"/>
  <c r="L2775" i="1" l="1"/>
  <c r="M2775" i="1"/>
  <c r="T2775" i="1"/>
  <c r="E2776" i="1"/>
  <c r="H2774" i="1"/>
  <c r="B2700" i="1"/>
  <c r="O2775" i="1"/>
  <c r="P2774" i="1"/>
  <c r="D2776" i="1"/>
  <c r="G2775" i="1"/>
  <c r="F2775" i="1"/>
  <c r="A2776" i="1"/>
  <c r="N2775" i="1"/>
  <c r="U2775" i="1"/>
  <c r="C2776" i="1"/>
  <c r="Q2701" i="1"/>
  <c r="R2701" i="1" s="1"/>
  <c r="I2703" i="1"/>
  <c r="J2702" i="1"/>
  <c r="K2702" i="1" s="1"/>
  <c r="L2776" i="1" l="1"/>
  <c r="M2776" i="1"/>
  <c r="T2776" i="1"/>
  <c r="E2777" i="1"/>
  <c r="H2775" i="1"/>
  <c r="Q2702" i="1"/>
  <c r="R2702" i="1" s="1"/>
  <c r="U2776" i="1"/>
  <c r="C2777" i="1"/>
  <c r="D2777" i="1"/>
  <c r="G2776" i="1"/>
  <c r="F2776" i="1"/>
  <c r="A2777" i="1"/>
  <c r="N2776" i="1"/>
  <c r="J2703" i="1"/>
  <c r="K2703" i="1" s="1"/>
  <c r="I2704" i="1"/>
  <c r="O2776" i="1"/>
  <c r="P2775" i="1"/>
  <c r="B2701" i="1"/>
  <c r="E2778" i="1" l="1"/>
  <c r="T2777" i="1"/>
  <c r="M2777" i="1"/>
  <c r="N2777" i="1" s="1"/>
  <c r="L2777" i="1"/>
  <c r="U2777" i="1" s="1"/>
  <c r="H2776" i="1"/>
  <c r="B2702" i="1"/>
  <c r="I2705" i="1"/>
  <c r="J2704" i="1"/>
  <c r="K2704" i="1" s="1"/>
  <c r="Q2703" i="1"/>
  <c r="R2703" i="1" s="1"/>
  <c r="D2778" i="1"/>
  <c r="G2777" i="1"/>
  <c r="F2777" i="1"/>
  <c r="C2778" i="1"/>
  <c r="A2778" i="1"/>
  <c r="O2777" i="1"/>
  <c r="P2776" i="1"/>
  <c r="L2778" i="1" l="1"/>
  <c r="U2778" i="1" s="1"/>
  <c r="M2778" i="1"/>
  <c r="T2778" i="1"/>
  <c r="E2779" i="1"/>
  <c r="H2777" i="1"/>
  <c r="B2703" i="1"/>
  <c r="F2778" i="1"/>
  <c r="N2778" i="1"/>
  <c r="A2779" i="1"/>
  <c r="G2778" i="1"/>
  <c r="C2779" i="1"/>
  <c r="D2779" i="1"/>
  <c r="P2777" i="1"/>
  <c r="O2778" i="1"/>
  <c r="Q2704" i="1"/>
  <c r="R2704" i="1" s="1"/>
  <c r="I2706" i="1"/>
  <c r="J2705" i="1"/>
  <c r="K2705" i="1" s="1"/>
  <c r="M2779" i="1" l="1"/>
  <c r="L2779" i="1"/>
  <c r="E2780" i="1"/>
  <c r="E2781" i="1" s="1"/>
  <c r="T2779" i="1"/>
  <c r="H2778" i="1"/>
  <c r="B2704" i="1"/>
  <c r="O2779" i="1"/>
  <c r="P2778" i="1"/>
  <c r="G2779" i="1"/>
  <c r="A2780" i="1"/>
  <c r="C2780" i="1"/>
  <c r="F2779" i="1"/>
  <c r="Q2705" i="1"/>
  <c r="R2705" i="1" s="1"/>
  <c r="J2706" i="1"/>
  <c r="K2706" i="1" s="1"/>
  <c r="I2707" i="1"/>
  <c r="L2780" i="1" l="1"/>
  <c r="T2780" i="1"/>
  <c r="M2780" i="1"/>
  <c r="H2779" i="1"/>
  <c r="F2780" i="1"/>
  <c r="C2781" i="1"/>
  <c r="N2780" i="1"/>
  <c r="A2781" i="1"/>
  <c r="G2780" i="1"/>
  <c r="U2780" i="1"/>
  <c r="D2780" i="1"/>
  <c r="D2781" i="1" s="1"/>
  <c r="B2705" i="1"/>
  <c r="I2708" i="1"/>
  <c r="J2707" i="1"/>
  <c r="K2707" i="1" s="1"/>
  <c r="O2780" i="1"/>
  <c r="P2779" i="1"/>
  <c r="Q2706" i="1"/>
  <c r="R2706" i="1" s="1"/>
  <c r="T2781" i="1" l="1"/>
  <c r="M2781" i="1"/>
  <c r="L2781" i="1"/>
  <c r="E2782" i="1"/>
  <c r="B2706" i="1"/>
  <c r="H2780" i="1"/>
  <c r="Q2707" i="1"/>
  <c r="R2707" i="1" s="1"/>
  <c r="U2781" i="1"/>
  <c r="G2781" i="1"/>
  <c r="C2782" i="1"/>
  <c r="D2782" i="1"/>
  <c r="F2781" i="1"/>
  <c r="N2781" i="1"/>
  <c r="A2782" i="1"/>
  <c r="I2709" i="1"/>
  <c r="J2708" i="1"/>
  <c r="K2708" i="1" s="1"/>
  <c r="O2781" i="1"/>
  <c r="P2780" i="1"/>
  <c r="L2782" i="1" l="1"/>
  <c r="M2782" i="1"/>
  <c r="E2783" i="1"/>
  <c r="T2782" i="1"/>
  <c r="H2781" i="1"/>
  <c r="O2782" i="1"/>
  <c r="P2781" i="1"/>
  <c r="A2783" i="1"/>
  <c r="D2783" i="1"/>
  <c r="N2782" i="1"/>
  <c r="U2782" i="1"/>
  <c r="F2782" i="1"/>
  <c r="G2782" i="1"/>
  <c r="C2783" i="1"/>
  <c r="B2707" i="1"/>
  <c r="J2709" i="1"/>
  <c r="K2709" i="1" s="1"/>
  <c r="I2710" i="1"/>
  <c r="Q2708" i="1"/>
  <c r="R2708" i="1" s="1"/>
  <c r="L2783" i="1" l="1"/>
  <c r="M2783" i="1"/>
  <c r="E2784" i="1"/>
  <c r="T2783" i="1"/>
  <c r="H2782" i="1"/>
  <c r="B2708" i="1"/>
  <c r="A2784" i="1"/>
  <c r="N2783" i="1"/>
  <c r="U2783" i="1"/>
  <c r="D2784" i="1"/>
  <c r="G2783" i="1"/>
  <c r="F2783" i="1"/>
  <c r="C2784" i="1"/>
  <c r="O2783" i="1"/>
  <c r="P2782" i="1"/>
  <c r="I2711" i="1"/>
  <c r="J2710" i="1"/>
  <c r="K2710" i="1" s="1"/>
  <c r="Q2709" i="1"/>
  <c r="R2709" i="1" s="1"/>
  <c r="L2784" i="1" l="1"/>
  <c r="M2784" i="1"/>
  <c r="N2784" i="1" s="1"/>
  <c r="T2784" i="1"/>
  <c r="E2785" i="1"/>
  <c r="H2783" i="1"/>
  <c r="B2709" i="1"/>
  <c r="I2712" i="1"/>
  <c r="J2711" i="1"/>
  <c r="K2711" i="1" s="1"/>
  <c r="O2784" i="1"/>
  <c r="P2783" i="1"/>
  <c r="U2784" i="1"/>
  <c r="G2784" i="1"/>
  <c r="C2785" i="1"/>
  <c r="A2785" i="1"/>
  <c r="D2785" i="1"/>
  <c r="F2784" i="1"/>
  <c r="Q2710" i="1"/>
  <c r="R2710" i="1" s="1"/>
  <c r="M2785" i="1" l="1"/>
  <c r="L2785" i="1"/>
  <c r="U2785" i="1" s="1"/>
  <c r="T2785" i="1"/>
  <c r="E2786" i="1"/>
  <c r="E2787" i="1" s="1"/>
  <c r="H2784" i="1"/>
  <c r="O2785" i="1"/>
  <c r="P2784" i="1"/>
  <c r="B2710" i="1"/>
  <c r="G2785" i="1"/>
  <c r="C2786" i="1"/>
  <c r="A2786" i="1"/>
  <c r="D2786" i="1"/>
  <c r="F2785" i="1"/>
  <c r="N2785" i="1"/>
  <c r="Q2711" i="1"/>
  <c r="R2711" i="1" s="1"/>
  <c r="J2712" i="1"/>
  <c r="K2712" i="1" s="1"/>
  <c r="I2713" i="1"/>
  <c r="L2786" i="1" l="1"/>
  <c r="U2786" i="1" s="1"/>
  <c r="M2786" i="1"/>
  <c r="N2786" i="1" s="1"/>
  <c r="T2786" i="1"/>
  <c r="H2785" i="1"/>
  <c r="B2711" i="1"/>
  <c r="J2713" i="1"/>
  <c r="K2713" i="1" s="1"/>
  <c r="I2714" i="1"/>
  <c r="O2786" i="1"/>
  <c r="P2785" i="1"/>
  <c r="Q2712" i="1"/>
  <c r="R2712" i="1" s="1"/>
  <c r="C2787" i="1"/>
  <c r="D2787" i="1"/>
  <c r="F2786" i="1"/>
  <c r="G2786" i="1"/>
  <c r="A2787" i="1"/>
  <c r="T2787" i="1" l="1"/>
  <c r="M2787" i="1"/>
  <c r="N2787" i="1" s="1"/>
  <c r="L2787" i="1"/>
  <c r="U2787" i="1" s="1"/>
  <c r="E2788" i="1"/>
  <c r="H2786" i="1"/>
  <c r="C2788" i="1"/>
  <c r="A2788" i="1"/>
  <c r="G2787" i="1"/>
  <c r="D2788" i="1"/>
  <c r="F2787" i="1"/>
  <c r="P2786" i="1"/>
  <c r="O2787" i="1"/>
  <c r="J2714" i="1"/>
  <c r="K2714" i="1" s="1"/>
  <c r="I2715" i="1"/>
  <c r="Q2713" i="1"/>
  <c r="R2713" i="1" s="1"/>
  <c r="B2712" i="1"/>
  <c r="M2788" i="1" l="1"/>
  <c r="L2788" i="1"/>
  <c r="U2788" i="1" s="1"/>
  <c r="E2789" i="1"/>
  <c r="T2788" i="1"/>
  <c r="H2787" i="1"/>
  <c r="B2713" i="1"/>
  <c r="I2716" i="1"/>
  <c r="J2715" i="1"/>
  <c r="K2715" i="1" s="1"/>
  <c r="Q2714" i="1"/>
  <c r="R2714" i="1" s="1"/>
  <c r="O2788" i="1"/>
  <c r="P2787" i="1"/>
  <c r="G2788" i="1"/>
  <c r="C2789" i="1"/>
  <c r="A2789" i="1"/>
  <c r="D2789" i="1"/>
  <c r="F2788" i="1"/>
  <c r="N2788" i="1"/>
  <c r="L2789" i="1" l="1"/>
  <c r="M2789" i="1"/>
  <c r="T2789" i="1"/>
  <c r="E2790" i="1"/>
  <c r="H2788" i="1"/>
  <c r="G2789" i="1"/>
  <c r="C2790" i="1"/>
  <c r="A2790" i="1"/>
  <c r="D2790" i="1"/>
  <c r="F2789" i="1"/>
  <c r="N2789" i="1"/>
  <c r="U2789" i="1"/>
  <c r="B2714" i="1"/>
  <c r="Q2715" i="1"/>
  <c r="R2715" i="1" s="1"/>
  <c r="J2716" i="1"/>
  <c r="K2716" i="1" s="1"/>
  <c r="Q2716" i="1" s="1"/>
  <c r="I2717" i="1"/>
  <c r="O2789" i="1"/>
  <c r="P2788" i="1"/>
  <c r="E2791" i="1" l="1"/>
  <c r="L2790" i="1"/>
  <c r="U2790" i="1" s="1"/>
  <c r="M2790" i="1"/>
  <c r="N2790" i="1" s="1"/>
  <c r="T2790" i="1"/>
  <c r="T2791" i="1" s="1"/>
  <c r="H2789" i="1"/>
  <c r="B2716" i="1"/>
  <c r="R2716" i="1"/>
  <c r="B2715" i="1"/>
  <c r="A2791" i="1"/>
  <c r="C2791" i="1"/>
  <c r="D2791" i="1"/>
  <c r="G2790" i="1"/>
  <c r="F2790" i="1"/>
  <c r="O2790" i="1"/>
  <c r="P2789" i="1"/>
  <c r="I2718" i="1"/>
  <c r="J2717" i="1"/>
  <c r="K2717" i="1" s="1"/>
  <c r="L2791" i="1" l="1"/>
  <c r="M2791" i="1"/>
  <c r="E2792" i="1"/>
  <c r="H2790" i="1"/>
  <c r="O2791" i="1"/>
  <c r="P2790" i="1"/>
  <c r="G2791" i="1"/>
  <c r="C2792" i="1"/>
  <c r="D2792" i="1"/>
  <c r="F2791" i="1"/>
  <c r="N2791" i="1"/>
  <c r="A2792" i="1"/>
  <c r="U2791" i="1"/>
  <c r="Q2717" i="1"/>
  <c r="R2717" i="1" s="1"/>
  <c r="I2719" i="1"/>
  <c r="J2718" i="1"/>
  <c r="K2718" i="1" s="1"/>
  <c r="L2792" i="1" l="1"/>
  <c r="M2792" i="1"/>
  <c r="E2793" i="1"/>
  <c r="T2792" i="1"/>
  <c r="H2791" i="1"/>
  <c r="B2717" i="1"/>
  <c r="Q2718" i="1"/>
  <c r="R2718" i="1" s="1"/>
  <c r="D2793" i="1"/>
  <c r="F2792" i="1"/>
  <c r="N2792" i="1"/>
  <c r="U2792" i="1"/>
  <c r="C2793" i="1"/>
  <c r="A2793" i="1"/>
  <c r="G2792" i="1"/>
  <c r="J2719" i="1"/>
  <c r="K2719" i="1" s="1"/>
  <c r="I2720" i="1"/>
  <c r="J2720" i="1" s="1"/>
  <c r="O2792" i="1"/>
  <c r="P2791" i="1"/>
  <c r="M2793" i="1" l="1"/>
  <c r="L2793" i="1"/>
  <c r="T2793" i="1"/>
  <c r="T2794" i="1" s="1"/>
  <c r="E2794" i="1"/>
  <c r="E2795" i="1" s="1"/>
  <c r="H2792" i="1"/>
  <c r="D2794" i="1"/>
  <c r="G2793" i="1"/>
  <c r="F2793" i="1"/>
  <c r="C2794" i="1"/>
  <c r="A2794" i="1"/>
  <c r="N2793" i="1"/>
  <c r="U2793" i="1"/>
  <c r="B2718" i="1"/>
  <c r="O2793" i="1"/>
  <c r="P2792" i="1"/>
  <c r="Q2719" i="1"/>
  <c r="R2719" i="1" s="1"/>
  <c r="I2721" i="1"/>
  <c r="K2720" i="1"/>
  <c r="L2794" i="1" l="1"/>
  <c r="M2794" i="1"/>
  <c r="N2794" i="1" s="1"/>
  <c r="H2793" i="1"/>
  <c r="O2794" i="1"/>
  <c r="P2793" i="1"/>
  <c r="A2795" i="1"/>
  <c r="C2795" i="1"/>
  <c r="U2794" i="1"/>
  <c r="D2795" i="1"/>
  <c r="F2794" i="1"/>
  <c r="G2794" i="1"/>
  <c r="N2720" i="1"/>
  <c r="Q2720" i="1"/>
  <c r="B2720" i="1" s="1"/>
  <c r="J2721" i="1"/>
  <c r="K2721" i="1" s="1"/>
  <c r="Q2721" i="1" s="1"/>
  <c r="I2722" i="1"/>
  <c r="B2719" i="1"/>
  <c r="L2795" i="1" l="1"/>
  <c r="M2795" i="1"/>
  <c r="T2795" i="1"/>
  <c r="E2796" i="1"/>
  <c r="H2794" i="1"/>
  <c r="J2722" i="1"/>
  <c r="K2722" i="1" s="1"/>
  <c r="I2723" i="1"/>
  <c r="B2721" i="1"/>
  <c r="R2721" i="1"/>
  <c r="U2720" i="1"/>
  <c r="R2720" i="1"/>
  <c r="D2796" i="1"/>
  <c r="F2795" i="1"/>
  <c r="A2796" i="1"/>
  <c r="N2795" i="1"/>
  <c r="G2795" i="1"/>
  <c r="U2795" i="1"/>
  <c r="C2796" i="1"/>
  <c r="O2795" i="1"/>
  <c r="P2794" i="1"/>
  <c r="L2796" i="1" l="1"/>
  <c r="M2796" i="1"/>
  <c r="E2797" i="1"/>
  <c r="E2798" i="1" s="1"/>
  <c r="T2796" i="1"/>
  <c r="T2797" i="1" s="1"/>
  <c r="H2795" i="1"/>
  <c r="G2796" i="1"/>
  <c r="N2796" i="1"/>
  <c r="C2797" i="1"/>
  <c r="A2797" i="1"/>
  <c r="D2797" i="1"/>
  <c r="F2796" i="1"/>
  <c r="U2796" i="1"/>
  <c r="P2795" i="1"/>
  <c r="O2796" i="1"/>
  <c r="I2724" i="1"/>
  <c r="J2723" i="1"/>
  <c r="K2723" i="1" s="1"/>
  <c r="Q2722" i="1"/>
  <c r="R2722" i="1" s="1"/>
  <c r="M2797" i="1" l="1"/>
  <c r="L2797" i="1"/>
  <c r="H2796" i="1"/>
  <c r="B2722" i="1"/>
  <c r="Q2723" i="1"/>
  <c r="R2723" i="1" s="1"/>
  <c r="I2725" i="1"/>
  <c r="J2724" i="1"/>
  <c r="K2724" i="1" s="1"/>
  <c r="O2797" i="1"/>
  <c r="P2796" i="1"/>
  <c r="N2797" i="1"/>
  <c r="U2797" i="1"/>
  <c r="G2797" i="1"/>
  <c r="C2798" i="1"/>
  <c r="A2798" i="1"/>
  <c r="D2798" i="1"/>
  <c r="F2797" i="1"/>
  <c r="L2798" i="1" l="1"/>
  <c r="M2798" i="1"/>
  <c r="E2799" i="1"/>
  <c r="E2800" i="1" s="1"/>
  <c r="T2798" i="1"/>
  <c r="T2799" i="1" s="1"/>
  <c r="H2797" i="1"/>
  <c r="Q2724" i="1"/>
  <c r="R2724" i="1" s="1"/>
  <c r="F2798" i="1"/>
  <c r="N2798" i="1"/>
  <c r="A2799" i="1"/>
  <c r="U2798" i="1"/>
  <c r="G2798" i="1"/>
  <c r="C2799" i="1"/>
  <c r="D2799" i="1"/>
  <c r="J2725" i="1"/>
  <c r="K2725" i="1" s="1"/>
  <c r="I2726" i="1"/>
  <c r="B2723" i="1"/>
  <c r="P2797" i="1"/>
  <c r="O2798" i="1"/>
  <c r="L2799" i="1" l="1"/>
  <c r="U2799" i="1" s="1"/>
  <c r="M2799" i="1"/>
  <c r="H2798" i="1"/>
  <c r="I2727" i="1"/>
  <c r="J2726" i="1"/>
  <c r="K2726" i="1" s="1"/>
  <c r="A2800" i="1"/>
  <c r="G2799" i="1"/>
  <c r="C2800" i="1"/>
  <c r="D2800" i="1"/>
  <c r="F2799" i="1"/>
  <c r="N2799" i="1"/>
  <c r="Q2725" i="1"/>
  <c r="R2725" i="1" s="1"/>
  <c r="B2724" i="1"/>
  <c r="O2799" i="1"/>
  <c r="P2798" i="1"/>
  <c r="L2800" i="1" l="1"/>
  <c r="M2800" i="1"/>
  <c r="E2801" i="1"/>
  <c r="T2800" i="1"/>
  <c r="H2799" i="1"/>
  <c r="B2725" i="1"/>
  <c r="U2800" i="1"/>
  <c r="C2801" i="1"/>
  <c r="D2801" i="1"/>
  <c r="G2800" i="1"/>
  <c r="F2800" i="1"/>
  <c r="A2801" i="1"/>
  <c r="N2800" i="1"/>
  <c r="Q2726" i="1"/>
  <c r="R2726" i="1" s="1"/>
  <c r="J2727" i="1"/>
  <c r="K2727" i="1" s="1"/>
  <c r="I2728" i="1"/>
  <c r="O2800" i="1"/>
  <c r="P2799" i="1"/>
  <c r="L2801" i="1" l="1"/>
  <c r="M2801" i="1"/>
  <c r="T2801" i="1"/>
  <c r="E2802" i="1"/>
  <c r="H2800" i="1"/>
  <c r="Q2727" i="1"/>
  <c r="R2727" i="1" s="1"/>
  <c r="B2726" i="1"/>
  <c r="O2801" i="1"/>
  <c r="P2800" i="1"/>
  <c r="D2802" i="1"/>
  <c r="G2801" i="1"/>
  <c r="F2801" i="1"/>
  <c r="C2802" i="1"/>
  <c r="A2802" i="1"/>
  <c r="N2801" i="1"/>
  <c r="U2801" i="1"/>
  <c r="J2728" i="1"/>
  <c r="K2728" i="1" s="1"/>
  <c r="I2729" i="1"/>
  <c r="E2803" i="1" l="1"/>
  <c r="M2802" i="1"/>
  <c r="N2802" i="1" s="1"/>
  <c r="L2802" i="1"/>
  <c r="U2802" i="1" s="1"/>
  <c r="T2802" i="1"/>
  <c r="H2801" i="1"/>
  <c r="P2801" i="1"/>
  <c r="O2802" i="1"/>
  <c r="A2803" i="1"/>
  <c r="C2803" i="1"/>
  <c r="D2803" i="1"/>
  <c r="F2802" i="1"/>
  <c r="G2802" i="1"/>
  <c r="I2730" i="1"/>
  <c r="J2729" i="1"/>
  <c r="K2729" i="1" s="1"/>
  <c r="Q2728" i="1"/>
  <c r="R2728" i="1" s="1"/>
  <c r="B2727" i="1"/>
  <c r="L2803" i="1" l="1"/>
  <c r="M2803" i="1"/>
  <c r="T2803" i="1"/>
  <c r="E2804" i="1"/>
  <c r="H2802" i="1"/>
  <c r="B2728" i="1"/>
  <c r="N2803" i="1"/>
  <c r="U2803" i="1"/>
  <c r="D2804" i="1"/>
  <c r="G2803" i="1"/>
  <c r="F2803" i="1"/>
  <c r="C2804" i="1"/>
  <c r="A2804" i="1"/>
  <c r="J2730" i="1"/>
  <c r="K2730" i="1" s="1"/>
  <c r="I2731" i="1"/>
  <c r="P2802" i="1"/>
  <c r="O2803" i="1"/>
  <c r="Q2729" i="1"/>
  <c r="R2729" i="1" s="1"/>
  <c r="L2804" i="1" l="1"/>
  <c r="M2804" i="1"/>
  <c r="E2805" i="1"/>
  <c r="T2804" i="1"/>
  <c r="H2803" i="1"/>
  <c r="P2803" i="1"/>
  <c r="O2804" i="1"/>
  <c r="I2732" i="1"/>
  <c r="J2731" i="1"/>
  <c r="K2731" i="1" s="1"/>
  <c r="Q2730" i="1"/>
  <c r="R2730" i="1" s="1"/>
  <c r="B2729" i="1"/>
  <c r="A2805" i="1"/>
  <c r="N2804" i="1"/>
  <c r="C2805" i="1"/>
  <c r="U2804" i="1"/>
  <c r="D2805" i="1"/>
  <c r="F2804" i="1"/>
  <c r="G2804" i="1"/>
  <c r="L2805" i="1" l="1"/>
  <c r="M2805" i="1"/>
  <c r="T2805" i="1"/>
  <c r="E2806" i="1"/>
  <c r="H2804" i="1"/>
  <c r="B2730" i="1"/>
  <c r="Q2731" i="1"/>
  <c r="R2731" i="1" s="1"/>
  <c r="J2732" i="1"/>
  <c r="K2732" i="1" s="1"/>
  <c r="I2733" i="1"/>
  <c r="U2805" i="1"/>
  <c r="G2805" i="1"/>
  <c r="C2806" i="1"/>
  <c r="D2806" i="1"/>
  <c r="F2805" i="1"/>
  <c r="N2805" i="1"/>
  <c r="A2806" i="1"/>
  <c r="O2805" i="1"/>
  <c r="P2804" i="1"/>
  <c r="L2806" i="1" l="1"/>
  <c r="M2806" i="1"/>
  <c r="E2807" i="1"/>
  <c r="T2806" i="1"/>
  <c r="T2807" i="1" s="1"/>
  <c r="H2805" i="1"/>
  <c r="U2806" i="1"/>
  <c r="C2807" i="1"/>
  <c r="D2807" i="1"/>
  <c r="G2806" i="1"/>
  <c r="F2806" i="1"/>
  <c r="A2807" i="1"/>
  <c r="N2806" i="1"/>
  <c r="I2734" i="1"/>
  <c r="J2733" i="1"/>
  <c r="K2733" i="1" s="1"/>
  <c r="Q2732" i="1"/>
  <c r="R2732" i="1" s="1"/>
  <c r="B2731" i="1"/>
  <c r="P2805" i="1"/>
  <c r="O2806" i="1"/>
  <c r="E2808" i="1" l="1"/>
  <c r="L2807" i="1"/>
  <c r="M2807" i="1"/>
  <c r="H2806" i="1"/>
  <c r="F2807" i="1"/>
  <c r="N2807" i="1"/>
  <c r="A2808" i="1"/>
  <c r="U2807" i="1"/>
  <c r="G2807" i="1"/>
  <c r="C2808" i="1"/>
  <c r="D2808" i="1"/>
  <c r="B2732" i="1"/>
  <c r="Q2733" i="1"/>
  <c r="R2733" i="1" s="1"/>
  <c r="P2806" i="1"/>
  <c r="O2807" i="1"/>
  <c r="I2735" i="1"/>
  <c r="J2734" i="1"/>
  <c r="K2734" i="1" s="1"/>
  <c r="L2808" i="1" l="1"/>
  <c r="M2808" i="1"/>
  <c r="E2809" i="1"/>
  <c r="E2810" i="1" s="1"/>
  <c r="T2808" i="1"/>
  <c r="T2809" i="1" s="1"/>
  <c r="H2807" i="1"/>
  <c r="B2733" i="1"/>
  <c r="P2807" i="1"/>
  <c r="O2808" i="1"/>
  <c r="A2809" i="1"/>
  <c r="U2808" i="1"/>
  <c r="N2808" i="1"/>
  <c r="G2808" i="1"/>
  <c r="C2809" i="1"/>
  <c r="D2809" i="1"/>
  <c r="F2808" i="1"/>
  <c r="Q2734" i="1"/>
  <c r="R2734" i="1" s="1"/>
  <c r="I2736" i="1"/>
  <c r="J2735" i="1"/>
  <c r="K2735" i="1" s="1"/>
  <c r="M2809" i="1" l="1"/>
  <c r="L2809" i="1"/>
  <c r="H2808" i="1"/>
  <c r="B2734" i="1"/>
  <c r="U2809" i="1"/>
  <c r="G2809" i="1"/>
  <c r="C2810" i="1"/>
  <c r="A2810" i="1"/>
  <c r="D2810" i="1"/>
  <c r="F2809" i="1"/>
  <c r="N2809" i="1"/>
  <c r="Q2735" i="1"/>
  <c r="R2735" i="1" s="1"/>
  <c r="I2737" i="1"/>
  <c r="J2736" i="1"/>
  <c r="K2736" i="1" s="1"/>
  <c r="O2809" i="1"/>
  <c r="P2808" i="1"/>
  <c r="L2810" i="1" l="1"/>
  <c r="M2810" i="1"/>
  <c r="E2811" i="1"/>
  <c r="T2810" i="1"/>
  <c r="B2735" i="1"/>
  <c r="H2809" i="1"/>
  <c r="Q2736" i="1"/>
  <c r="R2736" i="1" s="1"/>
  <c r="I2738" i="1"/>
  <c r="J2737" i="1"/>
  <c r="K2737" i="1" s="1"/>
  <c r="F2810" i="1"/>
  <c r="A2811" i="1"/>
  <c r="G2810" i="1"/>
  <c r="C2811" i="1"/>
  <c r="O2810" i="1"/>
  <c r="P2809" i="1"/>
  <c r="D2811" i="1" l="1"/>
  <c r="L2811" i="1"/>
  <c r="U2811" i="1" s="1"/>
  <c r="T2811" i="1"/>
  <c r="M2811" i="1"/>
  <c r="E2812" i="1"/>
  <c r="H2810" i="1"/>
  <c r="Q2737" i="1"/>
  <c r="R2737" i="1" s="1"/>
  <c r="I2739" i="1"/>
  <c r="J2738" i="1"/>
  <c r="K2738" i="1" s="1"/>
  <c r="G2811" i="1"/>
  <c r="C2812" i="1"/>
  <c r="F2811" i="1"/>
  <c r="D2812" i="1"/>
  <c r="N2811" i="1"/>
  <c r="A2812" i="1"/>
  <c r="B2736" i="1"/>
  <c r="O2811" i="1"/>
  <c r="P2810" i="1"/>
  <c r="L2812" i="1" l="1"/>
  <c r="M2812" i="1"/>
  <c r="E2813" i="1"/>
  <c r="T2812" i="1"/>
  <c r="T2813" i="1" s="1"/>
  <c r="H2811" i="1"/>
  <c r="U2812" i="1"/>
  <c r="N2812" i="1"/>
  <c r="G2812" i="1"/>
  <c r="C2813" i="1"/>
  <c r="D2813" i="1"/>
  <c r="F2812" i="1"/>
  <c r="A2813" i="1"/>
  <c r="Q2738" i="1"/>
  <c r="R2738" i="1" s="1"/>
  <c r="I2740" i="1"/>
  <c r="J2739" i="1"/>
  <c r="K2739" i="1" s="1"/>
  <c r="B2737" i="1"/>
  <c r="O2812" i="1"/>
  <c r="P2811" i="1"/>
  <c r="L2813" i="1" l="1"/>
  <c r="M2813" i="1"/>
  <c r="N2813" i="1" s="1"/>
  <c r="E2814" i="1"/>
  <c r="H2812" i="1"/>
  <c r="Q2739" i="1"/>
  <c r="R2739" i="1" s="1"/>
  <c r="J2740" i="1"/>
  <c r="K2740" i="1" s="1"/>
  <c r="I2741" i="1"/>
  <c r="B2738" i="1"/>
  <c r="O2813" i="1"/>
  <c r="P2812" i="1"/>
  <c r="C2814" i="1"/>
  <c r="D2814" i="1"/>
  <c r="G2813" i="1"/>
  <c r="F2813" i="1"/>
  <c r="A2814" i="1"/>
  <c r="U2813" i="1"/>
  <c r="L2814" i="1" l="1"/>
  <c r="M2814" i="1"/>
  <c r="E2815" i="1"/>
  <c r="T2814" i="1"/>
  <c r="H2813" i="1"/>
  <c r="Q2740" i="1"/>
  <c r="R2740" i="1" s="1"/>
  <c r="B2739" i="1"/>
  <c r="I2742" i="1"/>
  <c r="J2741" i="1"/>
  <c r="K2741" i="1" s="1"/>
  <c r="N2814" i="1"/>
  <c r="U2814" i="1"/>
  <c r="C2815" i="1"/>
  <c r="D2815" i="1"/>
  <c r="G2814" i="1"/>
  <c r="F2814" i="1"/>
  <c r="A2815" i="1"/>
  <c r="O2814" i="1"/>
  <c r="P2813" i="1"/>
  <c r="L2815" i="1" l="1"/>
  <c r="M2815" i="1"/>
  <c r="E2816" i="1"/>
  <c r="E2817" i="1" s="1"/>
  <c r="T2815" i="1"/>
  <c r="T2816" i="1" s="1"/>
  <c r="H2814" i="1"/>
  <c r="D2816" i="1"/>
  <c r="G2815" i="1"/>
  <c r="F2815" i="1"/>
  <c r="A2816" i="1"/>
  <c r="N2815" i="1"/>
  <c r="U2815" i="1"/>
  <c r="C2816" i="1"/>
  <c r="Q2741" i="1"/>
  <c r="R2741" i="1" s="1"/>
  <c r="I2743" i="1"/>
  <c r="J2742" i="1"/>
  <c r="K2742" i="1" s="1"/>
  <c r="P2814" i="1"/>
  <c r="O2815" i="1"/>
  <c r="B2740" i="1"/>
  <c r="L2816" i="1" l="1"/>
  <c r="M2816" i="1"/>
  <c r="H2815" i="1"/>
  <c r="Q2742" i="1"/>
  <c r="R2742" i="1" s="1"/>
  <c r="I2744" i="1"/>
  <c r="J2743" i="1"/>
  <c r="K2743" i="1" s="1"/>
  <c r="D2817" i="1"/>
  <c r="G2816" i="1"/>
  <c r="F2816" i="1"/>
  <c r="A2817" i="1"/>
  <c r="N2816" i="1"/>
  <c r="U2816" i="1"/>
  <c r="C2817" i="1"/>
  <c r="B2741" i="1"/>
  <c r="O2816" i="1"/>
  <c r="P2815" i="1"/>
  <c r="L2817" i="1" l="1"/>
  <c r="M2817" i="1"/>
  <c r="E2818" i="1"/>
  <c r="T2817" i="1"/>
  <c r="H2816" i="1"/>
  <c r="Q2743" i="1"/>
  <c r="R2743" i="1" s="1"/>
  <c r="J2744" i="1"/>
  <c r="K2744" i="1" s="1"/>
  <c r="I2745" i="1"/>
  <c r="B2742" i="1"/>
  <c r="O2817" i="1"/>
  <c r="P2816" i="1"/>
  <c r="D2818" i="1"/>
  <c r="G2817" i="1"/>
  <c r="F2817" i="1"/>
  <c r="A2818" i="1"/>
  <c r="N2817" i="1"/>
  <c r="U2817" i="1"/>
  <c r="C2818" i="1"/>
  <c r="T2818" i="1" l="1"/>
  <c r="L2818" i="1"/>
  <c r="U2818" i="1" s="1"/>
  <c r="M2818" i="1"/>
  <c r="E2819" i="1"/>
  <c r="H2817" i="1"/>
  <c r="I2746" i="1"/>
  <c r="J2745" i="1"/>
  <c r="K2745" i="1" s="1"/>
  <c r="N2818" i="1"/>
  <c r="F2818" i="1"/>
  <c r="G2818" i="1"/>
  <c r="C2819" i="1"/>
  <c r="A2819" i="1"/>
  <c r="D2819" i="1"/>
  <c r="Q2744" i="1"/>
  <c r="R2744" i="1" s="1"/>
  <c r="B2743" i="1"/>
  <c r="O2818" i="1"/>
  <c r="P2817" i="1"/>
  <c r="L2819" i="1" l="1"/>
  <c r="U2819" i="1" s="1"/>
  <c r="M2819" i="1"/>
  <c r="E2820" i="1"/>
  <c r="T2819" i="1"/>
  <c r="H2818" i="1"/>
  <c r="Q2745" i="1"/>
  <c r="R2745" i="1" s="1"/>
  <c r="O2819" i="1"/>
  <c r="P2818" i="1"/>
  <c r="J2746" i="1"/>
  <c r="K2746" i="1" s="1"/>
  <c r="I2747" i="1"/>
  <c r="B2744" i="1"/>
  <c r="A2820" i="1"/>
  <c r="N2819" i="1"/>
  <c r="C2820" i="1"/>
  <c r="D2820" i="1"/>
  <c r="G2819" i="1"/>
  <c r="F2819" i="1"/>
  <c r="L2820" i="1" l="1"/>
  <c r="M2820" i="1"/>
  <c r="N2820" i="1" s="1"/>
  <c r="T2820" i="1"/>
  <c r="E2821" i="1"/>
  <c r="H2819" i="1"/>
  <c r="B2745" i="1"/>
  <c r="I2748" i="1"/>
  <c r="J2747" i="1"/>
  <c r="K2747" i="1" s="1"/>
  <c r="Q2746" i="1"/>
  <c r="R2746" i="1" s="1"/>
  <c r="O2820" i="1"/>
  <c r="P2819" i="1"/>
  <c r="A2821" i="1"/>
  <c r="G2820" i="1"/>
  <c r="D2821" i="1"/>
  <c r="C2821" i="1"/>
  <c r="F2820" i="1"/>
  <c r="U2820" i="1"/>
  <c r="L2821" i="1" l="1"/>
  <c r="M2821" i="1"/>
  <c r="N2821" i="1" s="1"/>
  <c r="E2822" i="1"/>
  <c r="T2821" i="1"/>
  <c r="H2820" i="1"/>
  <c r="B2746" i="1"/>
  <c r="P2820" i="1"/>
  <c r="O2821" i="1"/>
  <c r="F2821" i="1"/>
  <c r="U2821" i="1"/>
  <c r="G2821" i="1"/>
  <c r="C2822" i="1"/>
  <c r="A2822" i="1"/>
  <c r="D2822" i="1"/>
  <c r="Q2747" i="1"/>
  <c r="R2747" i="1" s="1"/>
  <c r="I2749" i="1"/>
  <c r="J2748" i="1"/>
  <c r="K2748" i="1" s="1"/>
  <c r="Q2748" i="1" s="1"/>
  <c r="E2823" i="1" l="1"/>
  <c r="L2822" i="1"/>
  <c r="M2822" i="1"/>
  <c r="T2822" i="1"/>
  <c r="H2821" i="1"/>
  <c r="A2823" i="1"/>
  <c r="N2822" i="1"/>
  <c r="U2822" i="1"/>
  <c r="C2823" i="1"/>
  <c r="D2823" i="1"/>
  <c r="G2822" i="1"/>
  <c r="F2822" i="1"/>
  <c r="B2748" i="1"/>
  <c r="R2748" i="1"/>
  <c r="J2749" i="1"/>
  <c r="K2749" i="1" s="1"/>
  <c r="I2750" i="1"/>
  <c r="O2822" i="1"/>
  <c r="P2821" i="1"/>
  <c r="B2747" i="1"/>
  <c r="L2823" i="1" l="1"/>
  <c r="M2823" i="1"/>
  <c r="T2823" i="1"/>
  <c r="E2824" i="1"/>
  <c r="H2822" i="1"/>
  <c r="I2751" i="1"/>
  <c r="J2751" i="1" s="1"/>
  <c r="J2750" i="1"/>
  <c r="K2750" i="1" s="1"/>
  <c r="Q2750" i="1" s="1"/>
  <c r="Q2749" i="1"/>
  <c r="R2749" i="1" s="1"/>
  <c r="O2823" i="1"/>
  <c r="P2822" i="1"/>
  <c r="D2824" i="1"/>
  <c r="F2823" i="1"/>
  <c r="G2823" i="1"/>
  <c r="A2824" i="1"/>
  <c r="N2823" i="1"/>
  <c r="C2824" i="1"/>
  <c r="U2823" i="1"/>
  <c r="T2824" i="1" l="1"/>
  <c r="L2824" i="1"/>
  <c r="M2824" i="1"/>
  <c r="E2825" i="1"/>
  <c r="E2826" i="1" s="1"/>
  <c r="H2823" i="1"/>
  <c r="B2749" i="1"/>
  <c r="D2825" i="1"/>
  <c r="G2824" i="1"/>
  <c r="F2824" i="1"/>
  <c r="C2825" i="1"/>
  <c r="A2825" i="1"/>
  <c r="N2824" i="1"/>
  <c r="U2824" i="1"/>
  <c r="B2750" i="1"/>
  <c r="R2750" i="1"/>
  <c r="P2823" i="1"/>
  <c r="O2824" i="1"/>
  <c r="K2751" i="1"/>
  <c r="I2752" i="1"/>
  <c r="M2825" i="1" l="1"/>
  <c r="L2825" i="1"/>
  <c r="T2825" i="1"/>
  <c r="T2826" i="1" s="1"/>
  <c r="H2824" i="1"/>
  <c r="O2825" i="1"/>
  <c r="P2824" i="1"/>
  <c r="C2826" i="1"/>
  <c r="D2826" i="1"/>
  <c r="F2825" i="1"/>
  <c r="N2825" i="1"/>
  <c r="A2826" i="1"/>
  <c r="U2825" i="1"/>
  <c r="G2825" i="1"/>
  <c r="I2753" i="1"/>
  <c r="J2752" i="1"/>
  <c r="K2752" i="1" s="1"/>
  <c r="Q2752" i="1" s="1"/>
  <c r="N2751" i="1"/>
  <c r="Q2751" i="1"/>
  <c r="B2751" i="1" s="1"/>
  <c r="L2826" i="1" l="1"/>
  <c r="M2826" i="1"/>
  <c r="E2827" i="1"/>
  <c r="H2825" i="1"/>
  <c r="R2751" i="1"/>
  <c r="N2826" i="1"/>
  <c r="U2826" i="1"/>
  <c r="C2827" i="1"/>
  <c r="D2827" i="1"/>
  <c r="G2826" i="1"/>
  <c r="F2826" i="1"/>
  <c r="A2827" i="1"/>
  <c r="B2752" i="1"/>
  <c r="R2752" i="1"/>
  <c r="J2753" i="1"/>
  <c r="K2753" i="1" s="1"/>
  <c r="I2754" i="1"/>
  <c r="U2751" i="1"/>
  <c r="P2825" i="1"/>
  <c r="O2826" i="1"/>
  <c r="L2827" i="1" l="1"/>
  <c r="M2827" i="1"/>
  <c r="E2828" i="1"/>
  <c r="T2827" i="1"/>
  <c r="H2826" i="1"/>
  <c r="J2754" i="1"/>
  <c r="K2754" i="1" s="1"/>
  <c r="I2755" i="1"/>
  <c r="Q2753" i="1"/>
  <c r="R2753" i="1" s="1"/>
  <c r="U2827" i="1"/>
  <c r="G2827" i="1"/>
  <c r="C2828" i="1"/>
  <c r="D2828" i="1"/>
  <c r="F2827" i="1"/>
  <c r="N2827" i="1"/>
  <c r="A2828" i="1"/>
  <c r="O2827" i="1"/>
  <c r="P2826" i="1"/>
  <c r="L2828" i="1" l="1"/>
  <c r="M2828" i="1"/>
  <c r="T2828" i="1"/>
  <c r="E2829" i="1"/>
  <c r="H2827" i="1"/>
  <c r="U2828" i="1"/>
  <c r="N2828" i="1"/>
  <c r="G2828" i="1"/>
  <c r="C2829" i="1"/>
  <c r="D2829" i="1"/>
  <c r="F2828" i="1"/>
  <c r="A2829" i="1"/>
  <c r="B2753" i="1"/>
  <c r="I2756" i="1"/>
  <c r="J2755" i="1"/>
  <c r="K2755" i="1" s="1"/>
  <c r="P2827" i="1"/>
  <c r="O2828" i="1"/>
  <c r="Q2754" i="1"/>
  <c r="R2754" i="1" s="1"/>
  <c r="E2830" i="1" l="1"/>
  <c r="T2829" i="1"/>
  <c r="L2829" i="1"/>
  <c r="U2829" i="1" s="1"/>
  <c r="M2829" i="1"/>
  <c r="N2829" i="1" s="1"/>
  <c r="H2828" i="1"/>
  <c r="B2754" i="1"/>
  <c r="Q2755" i="1"/>
  <c r="R2755" i="1" s="1"/>
  <c r="I2757" i="1"/>
  <c r="J2756" i="1"/>
  <c r="K2756" i="1" s="1"/>
  <c r="O2829" i="1"/>
  <c r="P2828" i="1"/>
  <c r="D2830" i="1"/>
  <c r="G2829" i="1"/>
  <c r="F2829" i="1"/>
  <c r="C2830" i="1"/>
  <c r="A2830" i="1"/>
  <c r="L2830" i="1" l="1"/>
  <c r="M2830" i="1"/>
  <c r="T2830" i="1"/>
  <c r="T2831" i="1" s="1"/>
  <c r="E2831" i="1"/>
  <c r="E2832" i="1" s="1"/>
  <c r="H2829" i="1"/>
  <c r="Q2756" i="1"/>
  <c r="R2756" i="1" s="1"/>
  <c r="I2758" i="1"/>
  <c r="J2757" i="1"/>
  <c r="K2757" i="1" s="1"/>
  <c r="A2831" i="1"/>
  <c r="U2830" i="1"/>
  <c r="G2830" i="1"/>
  <c r="C2831" i="1"/>
  <c r="D2831" i="1"/>
  <c r="F2830" i="1"/>
  <c r="N2830" i="1"/>
  <c r="O2830" i="1"/>
  <c r="P2829" i="1"/>
  <c r="B2755" i="1"/>
  <c r="L2831" i="1" l="1"/>
  <c r="M2831" i="1"/>
  <c r="N2831" i="1" s="1"/>
  <c r="H2830" i="1"/>
  <c r="O2831" i="1"/>
  <c r="P2830" i="1"/>
  <c r="F2831" i="1"/>
  <c r="A2832" i="1"/>
  <c r="U2831" i="1"/>
  <c r="G2831" i="1"/>
  <c r="C2832" i="1"/>
  <c r="D2832" i="1"/>
  <c r="Q2757" i="1"/>
  <c r="R2757" i="1" s="1"/>
  <c r="I2759" i="1"/>
  <c r="J2758" i="1"/>
  <c r="K2758" i="1" s="1"/>
  <c r="B2756" i="1"/>
  <c r="L2832" i="1" l="1"/>
  <c r="M2832" i="1"/>
  <c r="N2832" i="1" s="1"/>
  <c r="T2832" i="1"/>
  <c r="E2833" i="1"/>
  <c r="H2831" i="1"/>
  <c r="I2760" i="1"/>
  <c r="J2759" i="1"/>
  <c r="K2759" i="1" s="1"/>
  <c r="A2833" i="1"/>
  <c r="U2832" i="1"/>
  <c r="C2833" i="1"/>
  <c r="D2833" i="1"/>
  <c r="G2832" i="1"/>
  <c r="F2832" i="1"/>
  <c r="B2757" i="1"/>
  <c r="P2831" i="1"/>
  <c r="O2832" i="1"/>
  <c r="Q2758" i="1"/>
  <c r="R2758" i="1" s="1"/>
  <c r="L2833" i="1" l="1"/>
  <c r="M2833" i="1"/>
  <c r="E2834" i="1"/>
  <c r="T2833" i="1"/>
  <c r="H2832" i="1"/>
  <c r="B2758" i="1"/>
  <c r="N2833" i="1"/>
  <c r="U2833" i="1"/>
  <c r="D2834" i="1"/>
  <c r="G2833" i="1"/>
  <c r="F2833" i="1"/>
  <c r="C2834" i="1"/>
  <c r="A2834" i="1"/>
  <c r="O2833" i="1"/>
  <c r="P2832" i="1"/>
  <c r="Q2759" i="1"/>
  <c r="R2759" i="1" s="1"/>
  <c r="J2760" i="1"/>
  <c r="K2760" i="1" s="1"/>
  <c r="I2761" i="1"/>
  <c r="M2834" i="1" l="1"/>
  <c r="L2834" i="1"/>
  <c r="T2834" i="1"/>
  <c r="T2835" i="1" s="1"/>
  <c r="E2835" i="1"/>
  <c r="E2836" i="1" s="1"/>
  <c r="H2833" i="1"/>
  <c r="O2834" i="1"/>
  <c r="P2833" i="1"/>
  <c r="Q2760" i="1"/>
  <c r="R2760" i="1" s="1"/>
  <c r="A2835" i="1"/>
  <c r="N2834" i="1"/>
  <c r="C2835" i="1"/>
  <c r="U2834" i="1"/>
  <c r="D2835" i="1"/>
  <c r="F2834" i="1"/>
  <c r="G2834" i="1"/>
  <c r="I2762" i="1"/>
  <c r="J2761" i="1"/>
  <c r="K2761" i="1" s="1"/>
  <c r="B2759" i="1"/>
  <c r="L2835" i="1" l="1"/>
  <c r="M2835" i="1"/>
  <c r="N2835" i="1" s="1"/>
  <c r="H2834" i="1"/>
  <c r="B2760" i="1"/>
  <c r="U2835" i="1"/>
  <c r="G2835" i="1"/>
  <c r="C2836" i="1"/>
  <c r="D2836" i="1"/>
  <c r="F2835" i="1"/>
  <c r="A2836" i="1"/>
  <c r="Q2761" i="1"/>
  <c r="R2761" i="1" s="1"/>
  <c r="I2763" i="1"/>
  <c r="J2762" i="1"/>
  <c r="K2762" i="1" s="1"/>
  <c r="O2835" i="1"/>
  <c r="P2834" i="1"/>
  <c r="L2836" i="1" l="1"/>
  <c r="M2836" i="1"/>
  <c r="T2836" i="1"/>
  <c r="E2837" i="1"/>
  <c r="E2838" i="1" s="1"/>
  <c r="H2835" i="1"/>
  <c r="C2837" i="1"/>
  <c r="U2836" i="1"/>
  <c r="D2837" i="1"/>
  <c r="F2836" i="1"/>
  <c r="G2836" i="1"/>
  <c r="A2837" i="1"/>
  <c r="N2836" i="1"/>
  <c r="O2836" i="1"/>
  <c r="P2835" i="1"/>
  <c r="Q2762" i="1"/>
  <c r="R2762" i="1" s="1"/>
  <c r="B2761" i="1"/>
  <c r="I2764" i="1"/>
  <c r="J2763" i="1"/>
  <c r="K2763" i="1" s="1"/>
  <c r="T2837" i="1" l="1"/>
  <c r="M2837" i="1"/>
  <c r="L2837" i="1"/>
  <c r="H2836" i="1"/>
  <c r="A2838" i="1"/>
  <c r="N2837" i="1"/>
  <c r="U2837" i="1"/>
  <c r="D2838" i="1"/>
  <c r="F2837" i="1"/>
  <c r="G2837" i="1"/>
  <c r="C2838" i="1"/>
  <c r="B2762" i="1"/>
  <c r="I2765" i="1"/>
  <c r="J2764" i="1"/>
  <c r="K2764" i="1" s="1"/>
  <c r="P2836" i="1"/>
  <c r="O2837" i="1"/>
  <c r="Q2763" i="1"/>
  <c r="R2763" i="1" s="1"/>
  <c r="L2838" i="1" l="1"/>
  <c r="U2838" i="1" s="1"/>
  <c r="M2838" i="1"/>
  <c r="N2838" i="1" s="1"/>
  <c r="T2838" i="1"/>
  <c r="E2839" i="1"/>
  <c r="H2837" i="1"/>
  <c r="O2838" i="1"/>
  <c r="P2837" i="1"/>
  <c r="Q2764" i="1"/>
  <c r="R2764" i="1" s="1"/>
  <c r="I2766" i="1"/>
  <c r="J2765" i="1"/>
  <c r="K2765" i="1" s="1"/>
  <c r="B2763" i="1"/>
  <c r="C2839" i="1"/>
  <c r="D2839" i="1"/>
  <c r="F2838" i="1"/>
  <c r="G2838" i="1"/>
  <c r="A2839" i="1"/>
  <c r="L2839" i="1" l="1"/>
  <c r="M2839" i="1"/>
  <c r="N2839" i="1" s="1"/>
  <c r="E2840" i="1"/>
  <c r="T2839" i="1"/>
  <c r="T2840" i="1" s="1"/>
  <c r="H2838" i="1"/>
  <c r="B2764" i="1"/>
  <c r="J2766" i="1"/>
  <c r="K2766" i="1" s="1"/>
  <c r="I2767" i="1"/>
  <c r="Q2765" i="1"/>
  <c r="R2765" i="1" s="1"/>
  <c r="P2838" i="1"/>
  <c r="O2839" i="1"/>
  <c r="U2839" i="1"/>
  <c r="G2839" i="1"/>
  <c r="C2840" i="1"/>
  <c r="D2840" i="1"/>
  <c r="F2839" i="1"/>
  <c r="A2840" i="1"/>
  <c r="L2840" i="1" l="1"/>
  <c r="M2840" i="1"/>
  <c r="E2841" i="1"/>
  <c r="E2842" i="1" s="1"/>
  <c r="H2839" i="1"/>
  <c r="B2765" i="1"/>
  <c r="J2767" i="1"/>
  <c r="K2767" i="1" s="1"/>
  <c r="I2768" i="1"/>
  <c r="Q2766" i="1"/>
  <c r="R2766" i="1" s="1"/>
  <c r="F2840" i="1"/>
  <c r="A2841" i="1"/>
  <c r="C2841" i="1"/>
  <c r="G2840" i="1"/>
  <c r="O2840" i="1"/>
  <c r="P2839" i="1"/>
  <c r="D2841" i="1" l="1"/>
  <c r="L2841" i="1"/>
  <c r="M2841" i="1"/>
  <c r="N2841" i="1" s="1"/>
  <c r="T2841" i="1"/>
  <c r="T2842" i="1" s="1"/>
  <c r="E2843" i="1"/>
  <c r="H2840" i="1"/>
  <c r="B2766" i="1"/>
  <c r="J2768" i="1"/>
  <c r="K2768" i="1" s="1"/>
  <c r="I2769" i="1"/>
  <c r="Q2767" i="1"/>
  <c r="R2767" i="1" s="1"/>
  <c r="P2840" i="1"/>
  <c r="O2841" i="1"/>
  <c r="G2841" i="1"/>
  <c r="C2842" i="1"/>
  <c r="D2842" i="1"/>
  <c r="F2841" i="1"/>
  <c r="A2842" i="1"/>
  <c r="U2841" i="1"/>
  <c r="L2842" i="1" l="1"/>
  <c r="M2842" i="1"/>
  <c r="E2844" i="1"/>
  <c r="H2841" i="1"/>
  <c r="U2842" i="1"/>
  <c r="G2842" i="1"/>
  <c r="F2842" i="1"/>
  <c r="C2843" i="1"/>
  <c r="A2843" i="1"/>
  <c r="D2843" i="1"/>
  <c r="N2842" i="1"/>
  <c r="O2842" i="1"/>
  <c r="P2841" i="1"/>
  <c r="B2767" i="1"/>
  <c r="I2770" i="1"/>
  <c r="J2769" i="1"/>
  <c r="K2769" i="1" s="1"/>
  <c r="Q2768" i="1"/>
  <c r="R2768" i="1" s="1"/>
  <c r="M2843" i="1" l="1"/>
  <c r="N2843" i="1" s="1"/>
  <c r="L2843" i="1"/>
  <c r="U2843" i="1" s="1"/>
  <c r="T2843" i="1"/>
  <c r="H2842" i="1"/>
  <c r="J2770" i="1"/>
  <c r="K2770" i="1" s="1"/>
  <c r="I2771" i="1"/>
  <c r="A2844" i="1"/>
  <c r="D2844" i="1"/>
  <c r="G2843" i="1"/>
  <c r="F2843" i="1"/>
  <c r="C2844" i="1"/>
  <c r="Q2769" i="1"/>
  <c r="R2769" i="1" s="1"/>
  <c r="P2842" i="1"/>
  <c r="O2843" i="1"/>
  <c r="B2768" i="1"/>
  <c r="L2844" i="1" l="1"/>
  <c r="M2844" i="1"/>
  <c r="T2844" i="1"/>
  <c r="E2845" i="1"/>
  <c r="E2846" i="1" s="1"/>
  <c r="H2843" i="1"/>
  <c r="N2844" i="1"/>
  <c r="U2844" i="1"/>
  <c r="D2845" i="1"/>
  <c r="G2844" i="1"/>
  <c r="F2844" i="1"/>
  <c r="C2845" i="1"/>
  <c r="A2845" i="1"/>
  <c r="J2771" i="1"/>
  <c r="K2771" i="1" s="1"/>
  <c r="I2772" i="1"/>
  <c r="Q2770" i="1"/>
  <c r="R2770" i="1" s="1"/>
  <c r="B2769" i="1"/>
  <c r="P2843" i="1"/>
  <c r="O2844" i="1"/>
  <c r="M2845" i="1" l="1"/>
  <c r="L2845" i="1"/>
  <c r="T2845" i="1"/>
  <c r="H2844" i="1"/>
  <c r="B2770" i="1"/>
  <c r="G2845" i="1"/>
  <c r="C2846" i="1"/>
  <c r="A2846" i="1"/>
  <c r="D2846" i="1"/>
  <c r="F2845" i="1"/>
  <c r="N2845" i="1"/>
  <c r="U2845" i="1"/>
  <c r="I2773" i="1"/>
  <c r="J2772" i="1"/>
  <c r="K2772" i="1" s="1"/>
  <c r="Q2771" i="1"/>
  <c r="R2771" i="1" s="1"/>
  <c r="O2845" i="1"/>
  <c r="P2844" i="1"/>
  <c r="T2846" i="1" l="1"/>
  <c r="L2846" i="1"/>
  <c r="M2846" i="1"/>
  <c r="E2847" i="1"/>
  <c r="H2845" i="1"/>
  <c r="B2771" i="1"/>
  <c r="O2846" i="1"/>
  <c r="P2845" i="1"/>
  <c r="Q2772" i="1"/>
  <c r="R2772" i="1" s="1"/>
  <c r="D2847" i="1"/>
  <c r="G2846" i="1"/>
  <c r="F2846" i="1"/>
  <c r="A2847" i="1"/>
  <c r="N2846" i="1"/>
  <c r="U2846" i="1"/>
  <c r="C2847" i="1"/>
  <c r="J2773" i="1"/>
  <c r="K2773" i="1" s="1"/>
  <c r="I2774" i="1"/>
  <c r="L2847" i="1" l="1"/>
  <c r="M2847" i="1"/>
  <c r="E2848" i="1"/>
  <c r="T2847" i="1"/>
  <c r="T2848" i="1" s="1"/>
  <c r="H2846" i="1"/>
  <c r="B2772" i="1"/>
  <c r="Q2773" i="1"/>
  <c r="R2773" i="1" s="1"/>
  <c r="F2847" i="1"/>
  <c r="G2847" i="1"/>
  <c r="C2848" i="1"/>
  <c r="A2848" i="1"/>
  <c r="N2847" i="1"/>
  <c r="U2847" i="1"/>
  <c r="D2848" i="1"/>
  <c r="J2774" i="1"/>
  <c r="K2774" i="1" s="1"/>
  <c r="I2775" i="1"/>
  <c r="O2847" i="1"/>
  <c r="P2846" i="1"/>
  <c r="L2848" i="1" l="1"/>
  <c r="M2848" i="1"/>
  <c r="E2849" i="1"/>
  <c r="H2847" i="1"/>
  <c r="B2773" i="1"/>
  <c r="Q2774" i="1"/>
  <c r="R2774" i="1" s="1"/>
  <c r="P2847" i="1"/>
  <c r="O2848" i="1"/>
  <c r="J2775" i="1"/>
  <c r="K2775" i="1" s="1"/>
  <c r="I2776" i="1"/>
  <c r="F2848" i="1"/>
  <c r="C2849" i="1"/>
  <c r="A2849" i="1"/>
  <c r="N2848" i="1"/>
  <c r="U2848" i="1"/>
  <c r="D2849" i="1"/>
  <c r="G2848" i="1"/>
  <c r="E2850" i="1" l="1"/>
  <c r="L2849" i="1"/>
  <c r="M2849" i="1"/>
  <c r="T2849" i="1"/>
  <c r="T2850" i="1" s="1"/>
  <c r="H2848" i="1"/>
  <c r="F2849" i="1"/>
  <c r="N2849" i="1"/>
  <c r="U2849" i="1"/>
  <c r="G2849" i="1"/>
  <c r="C2850" i="1"/>
  <c r="A2850" i="1"/>
  <c r="D2850" i="1"/>
  <c r="B2774" i="1"/>
  <c r="I2777" i="1"/>
  <c r="J2776" i="1"/>
  <c r="K2776" i="1" s="1"/>
  <c r="Q2775" i="1"/>
  <c r="R2775" i="1" s="1"/>
  <c r="O2849" i="1"/>
  <c r="P2848" i="1"/>
  <c r="M2850" i="1" l="1"/>
  <c r="L2850" i="1"/>
  <c r="E2851" i="1"/>
  <c r="H2849" i="1"/>
  <c r="Q2776" i="1"/>
  <c r="R2776" i="1" s="1"/>
  <c r="J2777" i="1"/>
  <c r="K2777" i="1" s="1"/>
  <c r="I2778" i="1"/>
  <c r="P2849" i="1"/>
  <c r="O2850" i="1"/>
  <c r="B2775" i="1"/>
  <c r="U2850" i="1"/>
  <c r="C2851" i="1"/>
  <c r="D2851" i="1"/>
  <c r="G2850" i="1"/>
  <c r="F2850" i="1"/>
  <c r="A2851" i="1"/>
  <c r="N2850" i="1"/>
  <c r="E2852" i="1" l="1"/>
  <c r="L2851" i="1"/>
  <c r="M2851" i="1"/>
  <c r="N2851" i="1" s="1"/>
  <c r="T2851" i="1"/>
  <c r="H2850" i="1"/>
  <c r="O2851" i="1"/>
  <c r="P2850" i="1"/>
  <c r="I2779" i="1"/>
  <c r="J2779" i="1" s="1"/>
  <c r="J2778" i="1"/>
  <c r="K2778" i="1" s="1"/>
  <c r="Q2777" i="1"/>
  <c r="R2777" i="1" s="1"/>
  <c r="B2776" i="1"/>
  <c r="D2852" i="1"/>
  <c r="U2851" i="1"/>
  <c r="G2851" i="1"/>
  <c r="C2852" i="1"/>
  <c r="A2852" i="1"/>
  <c r="F2851" i="1"/>
  <c r="L2852" i="1" l="1"/>
  <c r="M2852" i="1"/>
  <c r="T2852" i="1"/>
  <c r="E2853" i="1"/>
  <c r="B2777" i="1"/>
  <c r="H2851" i="1"/>
  <c r="Q2778" i="1"/>
  <c r="R2778" i="1" s="1"/>
  <c r="I2780" i="1"/>
  <c r="K2779" i="1"/>
  <c r="O2852" i="1"/>
  <c r="P2851" i="1"/>
  <c r="A2853" i="1"/>
  <c r="D2853" i="1"/>
  <c r="F2852" i="1"/>
  <c r="N2852" i="1"/>
  <c r="U2852" i="1"/>
  <c r="G2852" i="1"/>
  <c r="C2853" i="1"/>
  <c r="L2853" i="1" l="1"/>
  <c r="M2853" i="1"/>
  <c r="E2854" i="1"/>
  <c r="T2853" i="1"/>
  <c r="H2852" i="1"/>
  <c r="B2778" i="1"/>
  <c r="N2779" i="1"/>
  <c r="U2779" i="1" s="1"/>
  <c r="Q2779" i="1"/>
  <c r="B2779" i="1" s="1"/>
  <c r="I2781" i="1"/>
  <c r="J2780" i="1"/>
  <c r="K2780" i="1" s="1"/>
  <c r="P2852" i="1"/>
  <c r="O2853" i="1"/>
  <c r="U2853" i="1"/>
  <c r="G2853" i="1"/>
  <c r="C2854" i="1"/>
  <c r="A2854" i="1"/>
  <c r="D2854" i="1"/>
  <c r="F2853" i="1"/>
  <c r="N2853" i="1"/>
  <c r="L2854" i="1" l="1"/>
  <c r="M2854" i="1"/>
  <c r="N2854" i="1" s="1"/>
  <c r="T2854" i="1"/>
  <c r="E2855" i="1"/>
  <c r="E2856" i="1" s="1"/>
  <c r="H2853" i="1"/>
  <c r="G2854" i="1"/>
  <c r="C2855" i="1"/>
  <c r="D2855" i="1"/>
  <c r="F2854" i="1"/>
  <c r="A2855" i="1"/>
  <c r="U2854" i="1"/>
  <c r="Q2780" i="1"/>
  <c r="R2780" i="1" s="1"/>
  <c r="J2781" i="1"/>
  <c r="K2781" i="1" s="1"/>
  <c r="I2782" i="1"/>
  <c r="O2854" i="1"/>
  <c r="P2853" i="1"/>
  <c r="R2779" i="1"/>
  <c r="L2855" i="1" l="1"/>
  <c r="M2855" i="1"/>
  <c r="E2857" i="1"/>
  <c r="T2855" i="1"/>
  <c r="T2856" i="1" s="1"/>
  <c r="H2854" i="1"/>
  <c r="B2780" i="1"/>
  <c r="P2854" i="1"/>
  <c r="O2855" i="1"/>
  <c r="A2856" i="1"/>
  <c r="N2855" i="1"/>
  <c r="G2855" i="1"/>
  <c r="C2856" i="1"/>
  <c r="U2855" i="1"/>
  <c r="D2856" i="1"/>
  <c r="F2855" i="1"/>
  <c r="J2782" i="1"/>
  <c r="K2782" i="1" s="1"/>
  <c r="I2783" i="1"/>
  <c r="Q2781" i="1"/>
  <c r="R2781" i="1" s="1"/>
  <c r="L2856" i="1" l="1"/>
  <c r="M2856" i="1"/>
  <c r="N2856" i="1" s="1"/>
  <c r="H2855" i="1"/>
  <c r="B2781" i="1"/>
  <c r="I2784" i="1"/>
  <c r="J2783" i="1"/>
  <c r="K2783" i="1" s="1"/>
  <c r="Q2782" i="1"/>
  <c r="R2782" i="1" s="1"/>
  <c r="G2856" i="1"/>
  <c r="C2857" i="1"/>
  <c r="D2857" i="1"/>
  <c r="F2856" i="1"/>
  <c r="A2857" i="1"/>
  <c r="U2856" i="1"/>
  <c r="P2855" i="1"/>
  <c r="O2856" i="1"/>
  <c r="L2857" i="1" l="1"/>
  <c r="M2857" i="1"/>
  <c r="E2858" i="1"/>
  <c r="E2859" i="1" s="1"/>
  <c r="T2857" i="1"/>
  <c r="T2858" i="1" s="1"/>
  <c r="H2856" i="1"/>
  <c r="D2858" i="1"/>
  <c r="F2857" i="1"/>
  <c r="G2857" i="1"/>
  <c r="C2858" i="1"/>
  <c r="A2858" i="1"/>
  <c r="N2857" i="1"/>
  <c r="U2857" i="1"/>
  <c r="B2782" i="1"/>
  <c r="Q2783" i="1"/>
  <c r="R2783" i="1" s="1"/>
  <c r="P2856" i="1"/>
  <c r="O2857" i="1"/>
  <c r="J2784" i="1"/>
  <c r="K2784" i="1" s="1"/>
  <c r="I2785" i="1"/>
  <c r="L2858" i="1" l="1"/>
  <c r="M2858" i="1"/>
  <c r="H2857" i="1"/>
  <c r="B2783" i="1"/>
  <c r="A2859" i="1"/>
  <c r="N2858" i="1"/>
  <c r="C2859" i="1"/>
  <c r="U2858" i="1"/>
  <c r="D2859" i="1"/>
  <c r="F2858" i="1"/>
  <c r="G2858" i="1"/>
  <c r="J2785" i="1"/>
  <c r="K2785" i="1" s="1"/>
  <c r="I2786" i="1"/>
  <c r="Q2784" i="1"/>
  <c r="R2784" i="1" s="1"/>
  <c r="P2857" i="1"/>
  <c r="O2858" i="1"/>
  <c r="M2859" i="1" l="1"/>
  <c r="L2859" i="1"/>
  <c r="E2860" i="1"/>
  <c r="T2859" i="1"/>
  <c r="H2858" i="1"/>
  <c r="Q2785" i="1"/>
  <c r="R2785" i="1" s="1"/>
  <c r="I2787" i="1"/>
  <c r="J2786" i="1"/>
  <c r="K2786" i="1" s="1"/>
  <c r="N2859" i="1"/>
  <c r="U2859" i="1"/>
  <c r="C2860" i="1"/>
  <c r="D2860" i="1"/>
  <c r="G2859" i="1"/>
  <c r="F2859" i="1"/>
  <c r="A2860" i="1"/>
  <c r="O2859" i="1"/>
  <c r="P2858" i="1"/>
  <c r="B2784" i="1"/>
  <c r="L2860" i="1" l="1"/>
  <c r="M2860" i="1"/>
  <c r="T2860" i="1"/>
  <c r="E2861" i="1"/>
  <c r="H2859" i="1"/>
  <c r="B2785" i="1"/>
  <c r="I2788" i="1"/>
  <c r="J2787" i="1"/>
  <c r="K2787" i="1" s="1"/>
  <c r="Q2786" i="1"/>
  <c r="R2786" i="1" s="1"/>
  <c r="U2860" i="1"/>
  <c r="C2861" i="1"/>
  <c r="D2861" i="1"/>
  <c r="G2860" i="1"/>
  <c r="F2860" i="1"/>
  <c r="A2861" i="1"/>
  <c r="N2860" i="1"/>
  <c r="P2859" i="1"/>
  <c r="O2860" i="1"/>
  <c r="M2861" i="1" l="1"/>
  <c r="L2861" i="1"/>
  <c r="U2861" i="1" s="1"/>
  <c r="E2862" i="1"/>
  <c r="T2861" i="1"/>
  <c r="H2860" i="1"/>
  <c r="B2786" i="1"/>
  <c r="A2862" i="1"/>
  <c r="N2861" i="1"/>
  <c r="D2862" i="1"/>
  <c r="G2861" i="1"/>
  <c r="F2861" i="1"/>
  <c r="C2862" i="1"/>
  <c r="Q2787" i="1"/>
  <c r="R2787" i="1" s="1"/>
  <c r="O2861" i="1"/>
  <c r="P2860" i="1"/>
  <c r="J2788" i="1"/>
  <c r="K2788" i="1" s="1"/>
  <c r="I2789" i="1"/>
  <c r="T2862" i="1" l="1"/>
  <c r="L2862" i="1"/>
  <c r="M2862" i="1"/>
  <c r="N2862" i="1" s="1"/>
  <c r="E2863" i="1"/>
  <c r="E2864" i="1" s="1"/>
  <c r="H2861" i="1"/>
  <c r="B2787" i="1"/>
  <c r="P2861" i="1"/>
  <c r="O2862" i="1"/>
  <c r="D2863" i="1"/>
  <c r="F2862" i="1"/>
  <c r="A2863" i="1"/>
  <c r="U2862" i="1"/>
  <c r="G2862" i="1"/>
  <c r="C2863" i="1"/>
  <c r="I2790" i="1"/>
  <c r="J2789" i="1"/>
  <c r="K2789" i="1" s="1"/>
  <c r="Q2788" i="1"/>
  <c r="R2788" i="1" s="1"/>
  <c r="L2863" i="1" l="1"/>
  <c r="M2863" i="1"/>
  <c r="T2863" i="1"/>
  <c r="B2788" i="1"/>
  <c r="H2862" i="1"/>
  <c r="I2791" i="1"/>
  <c r="J2790" i="1"/>
  <c r="K2790" i="1" s="1"/>
  <c r="P2862" i="1"/>
  <c r="O2863" i="1"/>
  <c r="G2863" i="1"/>
  <c r="C2864" i="1"/>
  <c r="D2864" i="1"/>
  <c r="F2863" i="1"/>
  <c r="N2863" i="1"/>
  <c r="A2864" i="1"/>
  <c r="U2863" i="1"/>
  <c r="Q2789" i="1"/>
  <c r="R2789" i="1" s="1"/>
  <c r="L2864" i="1" l="1"/>
  <c r="M2864" i="1"/>
  <c r="T2864" i="1"/>
  <c r="T2865" i="1" s="1"/>
  <c r="E2865" i="1"/>
  <c r="E2866" i="1" s="1"/>
  <c r="H2863" i="1"/>
  <c r="D2865" i="1"/>
  <c r="G2864" i="1"/>
  <c r="F2864" i="1"/>
  <c r="A2865" i="1"/>
  <c r="N2864" i="1"/>
  <c r="U2864" i="1"/>
  <c r="C2865" i="1"/>
  <c r="O2864" i="1"/>
  <c r="P2863" i="1"/>
  <c r="Q2790" i="1"/>
  <c r="R2790" i="1" s="1"/>
  <c r="J2791" i="1"/>
  <c r="K2791" i="1" s="1"/>
  <c r="I2792" i="1"/>
  <c r="B2789" i="1"/>
  <c r="M2865" i="1" l="1"/>
  <c r="N2865" i="1" s="1"/>
  <c r="L2865" i="1"/>
  <c r="U2865" i="1" s="1"/>
  <c r="H2864" i="1"/>
  <c r="Q2791" i="1"/>
  <c r="R2791" i="1" s="1"/>
  <c r="B2790" i="1"/>
  <c r="C2866" i="1"/>
  <c r="A2866" i="1"/>
  <c r="T2866" i="1" s="1"/>
  <c r="D2866" i="1"/>
  <c r="F2865" i="1"/>
  <c r="G2865" i="1"/>
  <c r="O2865" i="1"/>
  <c r="P2864" i="1"/>
  <c r="J2792" i="1"/>
  <c r="K2792" i="1" s="1"/>
  <c r="I2793" i="1"/>
  <c r="L2866" i="1" l="1"/>
  <c r="M2866" i="1"/>
  <c r="E2867" i="1"/>
  <c r="E2868" i="1" s="1"/>
  <c r="H2865" i="1"/>
  <c r="P2865" i="1"/>
  <c r="O2866" i="1"/>
  <c r="F2866" i="1"/>
  <c r="C2867" i="1"/>
  <c r="A2867" i="1"/>
  <c r="D2867" i="1"/>
  <c r="N2866" i="1"/>
  <c r="U2866" i="1"/>
  <c r="G2866" i="1"/>
  <c r="J2793" i="1"/>
  <c r="K2793" i="1" s="1"/>
  <c r="I2794" i="1"/>
  <c r="Q2792" i="1"/>
  <c r="R2792" i="1" s="1"/>
  <c r="B2791" i="1"/>
  <c r="L2867" i="1" l="1"/>
  <c r="M2867" i="1"/>
  <c r="N2867" i="1" s="1"/>
  <c r="T2867" i="1"/>
  <c r="H2866" i="1"/>
  <c r="B2792" i="1"/>
  <c r="F2867" i="1"/>
  <c r="G2867" i="1"/>
  <c r="A2868" i="1"/>
  <c r="C2868" i="1"/>
  <c r="U2867" i="1"/>
  <c r="D2868" i="1"/>
  <c r="O2867" i="1"/>
  <c r="P2866" i="1"/>
  <c r="Q2793" i="1"/>
  <c r="R2793" i="1" s="1"/>
  <c r="I2795" i="1"/>
  <c r="J2794" i="1"/>
  <c r="K2794" i="1" s="1"/>
  <c r="T2868" i="1" l="1"/>
  <c r="L2868" i="1"/>
  <c r="M2868" i="1"/>
  <c r="N2868" i="1" s="1"/>
  <c r="E2869" i="1"/>
  <c r="H2867" i="1"/>
  <c r="B2793" i="1"/>
  <c r="O2868" i="1"/>
  <c r="P2867" i="1"/>
  <c r="Q2794" i="1"/>
  <c r="R2794" i="1" s="1"/>
  <c r="G2868" i="1"/>
  <c r="C2869" i="1"/>
  <c r="D2869" i="1"/>
  <c r="F2868" i="1"/>
  <c r="A2869" i="1"/>
  <c r="U2868" i="1"/>
  <c r="J2795" i="1"/>
  <c r="K2795" i="1" s="1"/>
  <c r="I2796" i="1"/>
  <c r="L2869" i="1" l="1"/>
  <c r="M2869" i="1"/>
  <c r="N2869" i="1" s="1"/>
  <c r="E2870" i="1"/>
  <c r="E2871" i="1" s="1"/>
  <c r="T2869" i="1"/>
  <c r="T2870" i="1" s="1"/>
  <c r="H2868" i="1"/>
  <c r="B2794" i="1"/>
  <c r="F2869" i="1"/>
  <c r="C2870" i="1"/>
  <c r="A2870" i="1"/>
  <c r="U2869" i="1"/>
  <c r="D2870" i="1"/>
  <c r="G2869" i="1"/>
  <c r="P2868" i="1"/>
  <c r="O2869" i="1"/>
  <c r="J2796" i="1"/>
  <c r="K2796" i="1" s="1"/>
  <c r="I2797" i="1"/>
  <c r="Q2795" i="1"/>
  <c r="R2795" i="1" s="1"/>
  <c r="L2870" i="1" l="1"/>
  <c r="M2870" i="1"/>
  <c r="B2795" i="1"/>
  <c r="H2869" i="1"/>
  <c r="O2870" i="1"/>
  <c r="P2869" i="1"/>
  <c r="D2871" i="1"/>
  <c r="F2870" i="1"/>
  <c r="G2870" i="1"/>
  <c r="A2871" i="1"/>
  <c r="N2870" i="1"/>
  <c r="C2871" i="1"/>
  <c r="U2870" i="1"/>
  <c r="Q2796" i="1"/>
  <c r="R2796" i="1" s="1"/>
  <c r="J2797" i="1"/>
  <c r="K2797" i="1" s="1"/>
  <c r="I2798" i="1"/>
  <c r="L2871" i="1" l="1"/>
  <c r="M2871" i="1"/>
  <c r="E2872" i="1"/>
  <c r="T2871" i="1"/>
  <c r="H2870" i="1"/>
  <c r="F2871" i="1"/>
  <c r="G2871" i="1"/>
  <c r="A2872" i="1"/>
  <c r="C2872" i="1"/>
  <c r="I2799" i="1"/>
  <c r="J2798" i="1"/>
  <c r="K2798" i="1" s="1"/>
  <c r="Q2797" i="1"/>
  <c r="R2797" i="1" s="1"/>
  <c r="O2871" i="1"/>
  <c r="P2870" i="1"/>
  <c r="B2796" i="1"/>
  <c r="D2872" i="1" l="1"/>
  <c r="L2872" i="1"/>
  <c r="U2872" i="1" s="1"/>
  <c r="T2872" i="1"/>
  <c r="M2872" i="1"/>
  <c r="E2873" i="1"/>
  <c r="H2871" i="1"/>
  <c r="B2797" i="1"/>
  <c r="N2872" i="1"/>
  <c r="C2873" i="1"/>
  <c r="D2873" i="1"/>
  <c r="F2872" i="1"/>
  <c r="G2872" i="1"/>
  <c r="A2873" i="1"/>
  <c r="Q2798" i="1"/>
  <c r="R2798" i="1" s="1"/>
  <c r="J2799" i="1"/>
  <c r="K2799" i="1" s="1"/>
  <c r="I2800" i="1"/>
  <c r="O2872" i="1"/>
  <c r="P2871" i="1"/>
  <c r="L2873" i="1" l="1"/>
  <c r="M2873" i="1"/>
  <c r="E2874" i="1"/>
  <c r="T2873" i="1"/>
  <c r="H2872" i="1"/>
  <c r="Q2799" i="1"/>
  <c r="R2799" i="1" s="1"/>
  <c r="B2798" i="1"/>
  <c r="N2873" i="1"/>
  <c r="U2873" i="1"/>
  <c r="G2873" i="1"/>
  <c r="C2874" i="1"/>
  <c r="A2874" i="1"/>
  <c r="D2874" i="1"/>
  <c r="F2873" i="1"/>
  <c r="I2801" i="1"/>
  <c r="J2800" i="1"/>
  <c r="K2800" i="1" s="1"/>
  <c r="O2873" i="1"/>
  <c r="P2872" i="1"/>
  <c r="L2874" i="1" l="1"/>
  <c r="M2874" i="1"/>
  <c r="N2874" i="1" s="1"/>
  <c r="T2874" i="1"/>
  <c r="E2875" i="1"/>
  <c r="B2799" i="1"/>
  <c r="J2801" i="1"/>
  <c r="K2801" i="1" s="1"/>
  <c r="I2802" i="1"/>
  <c r="H2873" i="1"/>
  <c r="U2874" i="1"/>
  <c r="F2874" i="1"/>
  <c r="G2874" i="1"/>
  <c r="C2875" i="1"/>
  <c r="A2875" i="1"/>
  <c r="D2875" i="1"/>
  <c r="P2873" i="1"/>
  <c r="O2874" i="1"/>
  <c r="Q2800" i="1"/>
  <c r="R2800" i="1" s="1"/>
  <c r="L2875" i="1" l="1"/>
  <c r="M2875" i="1"/>
  <c r="E2876" i="1"/>
  <c r="T2875" i="1"/>
  <c r="T2876" i="1" s="1"/>
  <c r="H2874" i="1"/>
  <c r="B2800" i="1"/>
  <c r="G2875" i="1"/>
  <c r="C2876" i="1"/>
  <c r="D2876" i="1"/>
  <c r="F2875" i="1"/>
  <c r="N2875" i="1"/>
  <c r="A2876" i="1"/>
  <c r="U2875" i="1"/>
  <c r="P2874" i="1"/>
  <c r="O2875" i="1"/>
  <c r="J2802" i="1"/>
  <c r="K2802" i="1" s="1"/>
  <c r="I2803" i="1"/>
  <c r="Q2801" i="1"/>
  <c r="R2801" i="1" s="1"/>
  <c r="L2876" i="1" l="1"/>
  <c r="M2876" i="1"/>
  <c r="N2876" i="1" s="1"/>
  <c r="E2877" i="1"/>
  <c r="H2875" i="1"/>
  <c r="B2801" i="1"/>
  <c r="O2876" i="1"/>
  <c r="P2875" i="1"/>
  <c r="Q2802" i="1"/>
  <c r="R2802" i="1" s="1"/>
  <c r="J2803" i="1"/>
  <c r="K2803" i="1" s="1"/>
  <c r="I2804" i="1"/>
  <c r="G2876" i="1"/>
  <c r="C2877" i="1"/>
  <c r="A2877" i="1"/>
  <c r="D2877" i="1"/>
  <c r="F2876" i="1"/>
  <c r="U2876" i="1"/>
  <c r="M2877" i="1" l="1"/>
  <c r="L2877" i="1"/>
  <c r="E2878" i="1"/>
  <c r="T2877" i="1"/>
  <c r="B2802" i="1"/>
  <c r="H2876" i="1"/>
  <c r="N2877" i="1"/>
  <c r="U2877" i="1"/>
  <c r="C2878" i="1"/>
  <c r="D2878" i="1"/>
  <c r="G2877" i="1"/>
  <c r="F2877" i="1"/>
  <c r="A2878" i="1"/>
  <c r="Q2803" i="1"/>
  <c r="R2803" i="1" s="1"/>
  <c r="I2805" i="1"/>
  <c r="J2804" i="1"/>
  <c r="K2804" i="1" s="1"/>
  <c r="O2877" i="1"/>
  <c r="P2876" i="1"/>
  <c r="L2878" i="1" l="1"/>
  <c r="M2878" i="1"/>
  <c r="T2878" i="1"/>
  <c r="E2879" i="1"/>
  <c r="H2877" i="1"/>
  <c r="B2803" i="1"/>
  <c r="I2806" i="1"/>
  <c r="J2805" i="1"/>
  <c r="K2805" i="1" s="1"/>
  <c r="P2877" i="1"/>
  <c r="O2878" i="1"/>
  <c r="Q2804" i="1"/>
  <c r="R2804" i="1" s="1"/>
  <c r="F2878" i="1"/>
  <c r="A2879" i="1"/>
  <c r="N2878" i="1"/>
  <c r="U2878" i="1"/>
  <c r="C2879" i="1"/>
  <c r="D2879" i="1"/>
  <c r="G2878" i="1"/>
  <c r="T2879" i="1" l="1"/>
  <c r="L2879" i="1"/>
  <c r="U2879" i="1" s="1"/>
  <c r="M2879" i="1"/>
  <c r="N2879" i="1" s="1"/>
  <c r="E2880" i="1"/>
  <c r="H2878" i="1"/>
  <c r="B2804" i="1"/>
  <c r="O2879" i="1"/>
  <c r="P2878" i="1"/>
  <c r="C2880" i="1"/>
  <c r="D2880" i="1"/>
  <c r="F2879" i="1"/>
  <c r="G2879" i="1"/>
  <c r="A2880" i="1"/>
  <c r="Q2805" i="1"/>
  <c r="R2805" i="1" s="1"/>
  <c r="I2807" i="1"/>
  <c r="J2806" i="1"/>
  <c r="K2806" i="1" s="1"/>
  <c r="L2880" i="1" l="1"/>
  <c r="M2880" i="1"/>
  <c r="E2881" i="1"/>
  <c r="T2880" i="1"/>
  <c r="H2879" i="1"/>
  <c r="B2805" i="1"/>
  <c r="J2807" i="1"/>
  <c r="K2807" i="1" s="1"/>
  <c r="I2808" i="1"/>
  <c r="D2881" i="1"/>
  <c r="G2880" i="1"/>
  <c r="F2880" i="1"/>
  <c r="A2881" i="1"/>
  <c r="N2880" i="1"/>
  <c r="U2880" i="1"/>
  <c r="C2881" i="1"/>
  <c r="O2880" i="1"/>
  <c r="P2879" i="1"/>
  <c r="Q2806" i="1"/>
  <c r="R2806" i="1" s="1"/>
  <c r="T2881" i="1" l="1"/>
  <c r="L2881" i="1"/>
  <c r="M2881" i="1"/>
  <c r="E2882" i="1"/>
  <c r="H2880" i="1"/>
  <c r="Q2807" i="1"/>
  <c r="R2807" i="1" s="1"/>
  <c r="O2881" i="1"/>
  <c r="P2880" i="1"/>
  <c r="B2806" i="1"/>
  <c r="F2881" i="1"/>
  <c r="U2881" i="1"/>
  <c r="A2882" i="1"/>
  <c r="C2882" i="1"/>
  <c r="D2882" i="1"/>
  <c r="G2881" i="1"/>
  <c r="N2881" i="1"/>
  <c r="J2808" i="1"/>
  <c r="K2808" i="1" s="1"/>
  <c r="I2809" i="1"/>
  <c r="L2882" i="1" l="1"/>
  <c r="M2882" i="1"/>
  <c r="E2883" i="1"/>
  <c r="T2882" i="1"/>
  <c r="H2881" i="1"/>
  <c r="I2810" i="1"/>
  <c r="J2810" i="1" s="1"/>
  <c r="J2809" i="1"/>
  <c r="K2809" i="1" s="1"/>
  <c r="Q2809" i="1" s="1"/>
  <c r="P2881" i="1"/>
  <c r="O2882" i="1"/>
  <c r="Q2808" i="1"/>
  <c r="R2808" i="1" s="1"/>
  <c r="A2883" i="1"/>
  <c r="F2882" i="1"/>
  <c r="U2882" i="1"/>
  <c r="N2882" i="1"/>
  <c r="G2882" i="1"/>
  <c r="D2883" i="1"/>
  <c r="C2883" i="1"/>
  <c r="B2807" i="1"/>
  <c r="L2883" i="1" l="1"/>
  <c r="M2883" i="1"/>
  <c r="T2883" i="1"/>
  <c r="T2884" i="1" s="1"/>
  <c r="E2884" i="1"/>
  <c r="E2885" i="1" s="1"/>
  <c r="H2882" i="1"/>
  <c r="B2809" i="1"/>
  <c r="R2809" i="1"/>
  <c r="O2883" i="1"/>
  <c r="P2882" i="1"/>
  <c r="I2811" i="1"/>
  <c r="K2810" i="1"/>
  <c r="N2883" i="1"/>
  <c r="C2884" i="1"/>
  <c r="U2883" i="1"/>
  <c r="D2884" i="1"/>
  <c r="F2883" i="1"/>
  <c r="G2883" i="1"/>
  <c r="A2884" i="1"/>
  <c r="B2808" i="1"/>
  <c r="M2884" i="1" l="1"/>
  <c r="L2884" i="1"/>
  <c r="H2883" i="1"/>
  <c r="N2884" i="1"/>
  <c r="U2884" i="1"/>
  <c r="C2885" i="1"/>
  <c r="D2885" i="1"/>
  <c r="G2884" i="1"/>
  <c r="F2884" i="1"/>
  <c r="A2885" i="1"/>
  <c r="N2810" i="1"/>
  <c r="U2810" i="1" s="1"/>
  <c r="Q2810" i="1"/>
  <c r="B2810" i="1" s="1"/>
  <c r="I2812" i="1"/>
  <c r="J2811" i="1"/>
  <c r="K2811" i="1" s="1"/>
  <c r="P2883" i="1"/>
  <c r="O2884" i="1"/>
  <c r="L2885" i="1" l="1"/>
  <c r="M2885" i="1"/>
  <c r="T2885" i="1"/>
  <c r="E2886" i="1"/>
  <c r="E2887" i="1" s="1"/>
  <c r="H2884" i="1"/>
  <c r="F2885" i="1"/>
  <c r="N2885" i="1"/>
  <c r="U2885" i="1"/>
  <c r="G2885" i="1"/>
  <c r="C2886" i="1"/>
  <c r="A2886" i="1"/>
  <c r="D2886" i="1"/>
  <c r="Q2811" i="1"/>
  <c r="R2811" i="1" s="1"/>
  <c r="J2812" i="1"/>
  <c r="K2812" i="1" s="1"/>
  <c r="I2813" i="1"/>
  <c r="R2810" i="1"/>
  <c r="P2884" i="1"/>
  <c r="O2885" i="1"/>
  <c r="L2886" i="1" l="1"/>
  <c r="M2886" i="1"/>
  <c r="N2886" i="1" s="1"/>
  <c r="T2886" i="1"/>
  <c r="H2885" i="1"/>
  <c r="B2811" i="1"/>
  <c r="A2887" i="1"/>
  <c r="D2887" i="1"/>
  <c r="U2886" i="1"/>
  <c r="G2886" i="1"/>
  <c r="F2886" i="1"/>
  <c r="C2887" i="1"/>
  <c r="J2813" i="1"/>
  <c r="K2813" i="1" s="1"/>
  <c r="I2814" i="1"/>
  <c r="Q2812" i="1"/>
  <c r="R2812" i="1" s="1"/>
  <c r="P2885" i="1"/>
  <c r="O2886" i="1"/>
  <c r="T2887" i="1" l="1"/>
  <c r="L2887" i="1"/>
  <c r="M2887" i="1"/>
  <c r="E2888" i="1"/>
  <c r="H2886" i="1"/>
  <c r="B2812" i="1"/>
  <c r="I2815" i="1"/>
  <c r="J2814" i="1"/>
  <c r="K2814" i="1" s="1"/>
  <c r="Q2814" i="1" s="1"/>
  <c r="Q2813" i="1"/>
  <c r="R2813" i="1" s="1"/>
  <c r="P2886" i="1"/>
  <c r="O2887" i="1"/>
  <c r="N2887" i="1"/>
  <c r="A2888" i="1"/>
  <c r="U2887" i="1"/>
  <c r="G2887" i="1"/>
  <c r="C2888" i="1"/>
  <c r="D2888" i="1"/>
  <c r="F2887" i="1"/>
  <c r="L2888" i="1" l="1"/>
  <c r="M2888" i="1"/>
  <c r="E2889" i="1"/>
  <c r="E2890" i="1" s="1"/>
  <c r="T2888" i="1"/>
  <c r="T2889" i="1" s="1"/>
  <c r="H2887" i="1"/>
  <c r="B2813" i="1"/>
  <c r="P2887" i="1"/>
  <c r="O2888" i="1"/>
  <c r="B2814" i="1"/>
  <c r="R2814" i="1"/>
  <c r="I2816" i="1"/>
  <c r="J2815" i="1"/>
  <c r="K2815" i="1" s="1"/>
  <c r="C2889" i="1"/>
  <c r="D2889" i="1"/>
  <c r="F2888" i="1"/>
  <c r="U2888" i="1"/>
  <c r="A2889" i="1"/>
  <c r="G2888" i="1"/>
  <c r="N2888" i="1"/>
  <c r="M2889" i="1" l="1"/>
  <c r="L2889" i="1"/>
  <c r="U2889" i="1" s="1"/>
  <c r="H2888" i="1"/>
  <c r="I2817" i="1"/>
  <c r="J2816" i="1"/>
  <c r="K2816" i="1" s="1"/>
  <c r="N2889" i="1"/>
  <c r="D2890" i="1"/>
  <c r="G2889" i="1"/>
  <c r="F2889" i="1"/>
  <c r="C2890" i="1"/>
  <c r="A2890" i="1"/>
  <c r="O2889" i="1"/>
  <c r="P2888" i="1"/>
  <c r="Q2815" i="1"/>
  <c r="R2815" i="1" s="1"/>
  <c r="L2890" i="1" l="1"/>
  <c r="M2890" i="1"/>
  <c r="T2890" i="1"/>
  <c r="T2891" i="1" s="1"/>
  <c r="E2891" i="1"/>
  <c r="E2892" i="1" s="1"/>
  <c r="H2889" i="1"/>
  <c r="P2889" i="1"/>
  <c r="O2890" i="1"/>
  <c r="F2890" i="1"/>
  <c r="G2890" i="1"/>
  <c r="A2891" i="1"/>
  <c r="N2890" i="1"/>
  <c r="C2891" i="1"/>
  <c r="U2890" i="1"/>
  <c r="D2891" i="1"/>
  <c r="B2815" i="1"/>
  <c r="Q2816" i="1"/>
  <c r="R2816" i="1" s="1"/>
  <c r="J2817" i="1"/>
  <c r="K2817" i="1" s="1"/>
  <c r="I2818" i="1"/>
  <c r="L2891" i="1" l="1"/>
  <c r="U2891" i="1" s="1"/>
  <c r="M2891" i="1"/>
  <c r="H2890" i="1"/>
  <c r="A2892" i="1"/>
  <c r="N2891" i="1"/>
  <c r="G2891" i="1"/>
  <c r="C2892" i="1"/>
  <c r="D2892" i="1"/>
  <c r="F2891" i="1"/>
  <c r="B2816" i="1"/>
  <c r="I2819" i="1"/>
  <c r="J2818" i="1"/>
  <c r="K2818" i="1" s="1"/>
  <c r="Q2818" i="1" s="1"/>
  <c r="Q2817" i="1"/>
  <c r="R2817" i="1" s="1"/>
  <c r="P2890" i="1"/>
  <c r="O2891" i="1"/>
  <c r="L2892" i="1" l="1"/>
  <c r="M2892" i="1"/>
  <c r="E2893" i="1"/>
  <c r="T2892" i="1"/>
  <c r="T2893" i="1" s="1"/>
  <c r="H2891" i="1"/>
  <c r="J2819" i="1"/>
  <c r="K2819" i="1" s="1"/>
  <c r="I2820" i="1"/>
  <c r="B2818" i="1"/>
  <c r="R2818" i="1"/>
  <c r="P2891" i="1"/>
  <c r="O2892" i="1"/>
  <c r="B2817" i="1"/>
  <c r="U2892" i="1"/>
  <c r="D2893" i="1"/>
  <c r="G2892" i="1"/>
  <c r="F2892" i="1"/>
  <c r="C2893" i="1"/>
  <c r="A2893" i="1"/>
  <c r="N2892" i="1"/>
  <c r="M2893" i="1" l="1"/>
  <c r="L2893" i="1"/>
  <c r="E2894" i="1"/>
  <c r="E2895" i="1" s="1"/>
  <c r="H2892" i="1"/>
  <c r="J2820" i="1"/>
  <c r="K2820" i="1" s="1"/>
  <c r="I2821" i="1"/>
  <c r="Q2819" i="1"/>
  <c r="R2819" i="1" s="1"/>
  <c r="G2893" i="1"/>
  <c r="C2894" i="1"/>
  <c r="A2894" i="1"/>
  <c r="D2894" i="1"/>
  <c r="F2893" i="1"/>
  <c r="N2893" i="1"/>
  <c r="U2893" i="1"/>
  <c r="O2893" i="1"/>
  <c r="P2892" i="1"/>
  <c r="L2894" i="1" l="1"/>
  <c r="M2894" i="1"/>
  <c r="T2894" i="1"/>
  <c r="H2893" i="1"/>
  <c r="B2819" i="1"/>
  <c r="J2821" i="1"/>
  <c r="K2821" i="1" s="1"/>
  <c r="I2822" i="1"/>
  <c r="Q2820" i="1"/>
  <c r="R2820" i="1" s="1"/>
  <c r="C2895" i="1"/>
  <c r="D2895" i="1"/>
  <c r="G2894" i="1"/>
  <c r="F2894" i="1"/>
  <c r="A2895" i="1"/>
  <c r="N2894" i="1"/>
  <c r="U2894" i="1"/>
  <c r="P2893" i="1"/>
  <c r="O2894" i="1"/>
  <c r="T2895" i="1" l="1"/>
  <c r="L2895" i="1"/>
  <c r="M2895" i="1"/>
  <c r="E2896" i="1"/>
  <c r="E2897" i="1" s="1"/>
  <c r="H2894" i="1"/>
  <c r="B2820" i="1"/>
  <c r="J2822" i="1"/>
  <c r="K2822" i="1" s="1"/>
  <c r="I2823" i="1"/>
  <c r="D2896" i="1"/>
  <c r="F2895" i="1"/>
  <c r="A2896" i="1"/>
  <c r="N2895" i="1"/>
  <c r="G2895" i="1"/>
  <c r="C2896" i="1"/>
  <c r="U2895" i="1"/>
  <c r="Q2821" i="1"/>
  <c r="R2821" i="1" s="1"/>
  <c r="P2894" i="1"/>
  <c r="O2895" i="1"/>
  <c r="L2896" i="1" l="1"/>
  <c r="M2896" i="1"/>
  <c r="E2898" i="1"/>
  <c r="T2896" i="1"/>
  <c r="T2897" i="1" s="1"/>
  <c r="H2895" i="1"/>
  <c r="B2821" i="1"/>
  <c r="G2896" i="1"/>
  <c r="C2897" i="1"/>
  <c r="A2897" i="1"/>
  <c r="D2897" i="1"/>
  <c r="F2896" i="1"/>
  <c r="N2896" i="1"/>
  <c r="U2896" i="1"/>
  <c r="I2824" i="1"/>
  <c r="J2823" i="1"/>
  <c r="K2823" i="1" s="1"/>
  <c r="Q2822" i="1"/>
  <c r="R2822" i="1" s="1"/>
  <c r="P2895" i="1"/>
  <c r="O2896" i="1"/>
  <c r="L2897" i="1" l="1"/>
  <c r="U2897" i="1" s="1"/>
  <c r="M2897" i="1"/>
  <c r="N2897" i="1" s="1"/>
  <c r="H2896" i="1"/>
  <c r="J2824" i="1"/>
  <c r="K2824" i="1" s="1"/>
  <c r="I2825" i="1"/>
  <c r="F2897" i="1"/>
  <c r="C2898" i="1"/>
  <c r="A2898" i="1"/>
  <c r="D2898" i="1"/>
  <c r="G2897" i="1"/>
  <c r="P2896" i="1"/>
  <c r="O2897" i="1"/>
  <c r="Q2823" i="1"/>
  <c r="R2823" i="1" s="1"/>
  <c r="B2822" i="1"/>
  <c r="L2898" i="1" l="1"/>
  <c r="M2898" i="1"/>
  <c r="E2899" i="1"/>
  <c r="E2900" i="1" s="1"/>
  <c r="T2898" i="1"/>
  <c r="T2899" i="1" s="1"/>
  <c r="H2897" i="1"/>
  <c r="P2897" i="1"/>
  <c r="O2898" i="1"/>
  <c r="F2898" i="1"/>
  <c r="A2899" i="1"/>
  <c r="N2898" i="1"/>
  <c r="U2898" i="1"/>
  <c r="C2899" i="1"/>
  <c r="D2899" i="1"/>
  <c r="G2898" i="1"/>
  <c r="I2826" i="1"/>
  <c r="J2825" i="1"/>
  <c r="K2825" i="1" s="1"/>
  <c r="Q2824" i="1"/>
  <c r="R2824" i="1" s="1"/>
  <c r="B2823" i="1"/>
  <c r="L2899" i="1" l="1"/>
  <c r="M2899" i="1"/>
  <c r="N2899" i="1" s="1"/>
  <c r="H2898" i="1"/>
  <c r="D2900" i="1"/>
  <c r="F2899" i="1"/>
  <c r="A2900" i="1"/>
  <c r="T2900" i="1" s="1"/>
  <c r="G2899" i="1"/>
  <c r="C2900" i="1"/>
  <c r="U2899" i="1"/>
  <c r="I2827" i="1"/>
  <c r="J2826" i="1"/>
  <c r="K2826" i="1" s="1"/>
  <c r="P2898" i="1"/>
  <c r="O2899" i="1"/>
  <c r="Q2825" i="1"/>
  <c r="R2825" i="1" s="1"/>
  <c r="B2824" i="1"/>
  <c r="L2900" i="1" l="1"/>
  <c r="U2900" i="1" s="1"/>
  <c r="M2900" i="1"/>
  <c r="E2901" i="1"/>
  <c r="H2899" i="1"/>
  <c r="O2900" i="1"/>
  <c r="P2899" i="1"/>
  <c r="Q2826" i="1"/>
  <c r="R2826" i="1" s="1"/>
  <c r="G2900" i="1"/>
  <c r="C2901" i="1"/>
  <c r="N2900" i="1"/>
  <c r="D2901" i="1"/>
  <c r="F2900" i="1"/>
  <c r="A2901" i="1"/>
  <c r="B2825" i="1"/>
  <c r="I2828" i="1"/>
  <c r="J2827" i="1"/>
  <c r="K2827" i="1" s="1"/>
  <c r="M2901" i="1" l="1"/>
  <c r="L2901" i="1"/>
  <c r="E2902" i="1"/>
  <c r="T2901" i="1"/>
  <c r="H2900" i="1"/>
  <c r="B2826" i="1"/>
  <c r="A2902" i="1"/>
  <c r="G2901" i="1"/>
  <c r="C2902" i="1"/>
  <c r="F2901" i="1"/>
  <c r="Q2827" i="1"/>
  <c r="R2827" i="1" s="1"/>
  <c r="J2828" i="1"/>
  <c r="K2828" i="1" s="1"/>
  <c r="I2829" i="1"/>
  <c r="P2900" i="1"/>
  <c r="O2901" i="1"/>
  <c r="L2902" i="1" l="1"/>
  <c r="M2902" i="1"/>
  <c r="N2902" i="1" s="1"/>
  <c r="T2902" i="1"/>
  <c r="E2903" i="1"/>
  <c r="D2902" i="1"/>
  <c r="D2903" i="1" s="1"/>
  <c r="H2901" i="1"/>
  <c r="F2902" i="1"/>
  <c r="A2903" i="1"/>
  <c r="U2902" i="1"/>
  <c r="C2903" i="1"/>
  <c r="G2902" i="1"/>
  <c r="B2827" i="1"/>
  <c r="J2829" i="1"/>
  <c r="K2829" i="1" s="1"/>
  <c r="I2830" i="1"/>
  <c r="P2901" i="1"/>
  <c r="O2902" i="1"/>
  <c r="Q2828" i="1"/>
  <c r="R2828" i="1" s="1"/>
  <c r="L2903" i="1" l="1"/>
  <c r="M2903" i="1"/>
  <c r="E2904" i="1"/>
  <c r="E2905" i="1" s="1"/>
  <c r="T2903" i="1"/>
  <c r="T2904" i="1" s="1"/>
  <c r="H2902" i="1"/>
  <c r="J2830" i="1"/>
  <c r="K2830" i="1" s="1"/>
  <c r="I2831" i="1"/>
  <c r="Q2829" i="1"/>
  <c r="R2829" i="1" s="1"/>
  <c r="B2828" i="1"/>
  <c r="F2903" i="1"/>
  <c r="A2904" i="1"/>
  <c r="N2903" i="1"/>
  <c r="G2903" i="1"/>
  <c r="C2904" i="1"/>
  <c r="U2903" i="1"/>
  <c r="D2904" i="1"/>
  <c r="P2902" i="1"/>
  <c r="O2903" i="1"/>
  <c r="L2904" i="1" l="1"/>
  <c r="M2904" i="1"/>
  <c r="H2903" i="1"/>
  <c r="B2829" i="1"/>
  <c r="J2831" i="1"/>
  <c r="K2831" i="1" s="1"/>
  <c r="I2832" i="1"/>
  <c r="P2903" i="1"/>
  <c r="O2904" i="1"/>
  <c r="Q2830" i="1"/>
  <c r="R2830" i="1" s="1"/>
  <c r="F2904" i="1"/>
  <c r="A2905" i="1"/>
  <c r="U2904" i="1"/>
  <c r="N2904" i="1"/>
  <c r="G2904" i="1"/>
  <c r="C2905" i="1"/>
  <c r="D2905" i="1"/>
  <c r="M2905" i="1" l="1"/>
  <c r="L2905" i="1"/>
  <c r="U2905" i="1" s="1"/>
  <c r="E2906" i="1"/>
  <c r="T2905" i="1"/>
  <c r="H2904" i="1"/>
  <c r="B2830" i="1"/>
  <c r="Q2831" i="1"/>
  <c r="R2831" i="1" s="1"/>
  <c r="A2906" i="1"/>
  <c r="G2905" i="1"/>
  <c r="C2906" i="1"/>
  <c r="D2906" i="1"/>
  <c r="F2905" i="1"/>
  <c r="N2905" i="1"/>
  <c r="I2833" i="1"/>
  <c r="J2832" i="1"/>
  <c r="K2832" i="1" s="1"/>
  <c r="P2904" i="1"/>
  <c r="O2905" i="1"/>
  <c r="L2906" i="1" l="1"/>
  <c r="M2906" i="1"/>
  <c r="T2906" i="1"/>
  <c r="E2907" i="1"/>
  <c r="H2905" i="1"/>
  <c r="B2831" i="1"/>
  <c r="Q2832" i="1"/>
  <c r="R2832" i="1" s="1"/>
  <c r="I2834" i="1"/>
  <c r="J2833" i="1"/>
  <c r="K2833" i="1" s="1"/>
  <c r="U2906" i="1"/>
  <c r="C2907" i="1"/>
  <c r="D2907" i="1"/>
  <c r="G2906" i="1"/>
  <c r="F2906" i="1"/>
  <c r="A2907" i="1"/>
  <c r="N2906" i="1"/>
  <c r="O2906" i="1"/>
  <c r="P2905" i="1"/>
  <c r="T2907" i="1" l="1"/>
  <c r="M2907" i="1"/>
  <c r="L2907" i="1"/>
  <c r="E2908" i="1"/>
  <c r="E2909" i="1" s="1"/>
  <c r="H2906" i="1"/>
  <c r="Q2833" i="1"/>
  <c r="R2833" i="1" s="1"/>
  <c r="O2907" i="1"/>
  <c r="P2906" i="1"/>
  <c r="F2907" i="1"/>
  <c r="A2908" i="1"/>
  <c r="N2907" i="1"/>
  <c r="G2907" i="1"/>
  <c r="C2908" i="1"/>
  <c r="U2907" i="1"/>
  <c r="D2908" i="1"/>
  <c r="J2834" i="1"/>
  <c r="K2834" i="1" s="1"/>
  <c r="I2835" i="1"/>
  <c r="B2832" i="1"/>
  <c r="L2908" i="1" l="1"/>
  <c r="M2908" i="1"/>
  <c r="N2908" i="1" s="1"/>
  <c r="T2908" i="1"/>
  <c r="H2907" i="1"/>
  <c r="B2833" i="1"/>
  <c r="Q2834" i="1"/>
  <c r="R2834" i="1" s="1"/>
  <c r="A2909" i="1"/>
  <c r="U2908" i="1"/>
  <c r="D2909" i="1"/>
  <c r="G2908" i="1"/>
  <c r="F2908" i="1"/>
  <c r="C2909" i="1"/>
  <c r="P2907" i="1"/>
  <c r="O2908" i="1"/>
  <c r="J2835" i="1"/>
  <c r="K2835" i="1" s="1"/>
  <c r="I2836" i="1"/>
  <c r="T2909" i="1" l="1"/>
  <c r="M2909" i="1"/>
  <c r="L2909" i="1"/>
  <c r="E2910" i="1"/>
  <c r="H2908" i="1"/>
  <c r="P2908" i="1"/>
  <c r="O2909" i="1"/>
  <c r="J2836" i="1"/>
  <c r="K2836" i="1" s="1"/>
  <c r="I2837" i="1"/>
  <c r="G2909" i="1"/>
  <c r="C2910" i="1"/>
  <c r="D2910" i="1"/>
  <c r="F2909" i="1"/>
  <c r="N2909" i="1"/>
  <c r="A2910" i="1"/>
  <c r="U2909" i="1"/>
  <c r="Q2835" i="1"/>
  <c r="R2835" i="1" s="1"/>
  <c r="B2834" i="1"/>
  <c r="L2910" i="1" l="1"/>
  <c r="M2910" i="1"/>
  <c r="E2911" i="1"/>
  <c r="T2910" i="1"/>
  <c r="H2909" i="1"/>
  <c r="I2838" i="1"/>
  <c r="J2837" i="1"/>
  <c r="K2837" i="1" s="1"/>
  <c r="N2910" i="1"/>
  <c r="U2910" i="1"/>
  <c r="C2911" i="1"/>
  <c r="D2911" i="1"/>
  <c r="G2910" i="1"/>
  <c r="F2910" i="1"/>
  <c r="A2911" i="1"/>
  <c r="Q2836" i="1"/>
  <c r="R2836" i="1" s="1"/>
  <c r="O2910" i="1"/>
  <c r="P2909" i="1"/>
  <c r="B2835" i="1"/>
  <c r="E2912" i="1" l="1"/>
  <c r="L2911" i="1"/>
  <c r="U2911" i="1" s="1"/>
  <c r="M2911" i="1"/>
  <c r="T2911" i="1"/>
  <c r="H2910" i="1"/>
  <c r="B2836" i="1"/>
  <c r="P2910" i="1"/>
  <c r="O2911" i="1"/>
  <c r="Q2837" i="1"/>
  <c r="R2837" i="1" s="1"/>
  <c r="G2911" i="1"/>
  <c r="C2912" i="1"/>
  <c r="D2912" i="1"/>
  <c r="F2911" i="1"/>
  <c r="N2911" i="1"/>
  <c r="A2912" i="1"/>
  <c r="J2838" i="1"/>
  <c r="K2838" i="1" s="1"/>
  <c r="I2839" i="1"/>
  <c r="T2912" i="1" l="1"/>
  <c r="L2912" i="1"/>
  <c r="M2912" i="1"/>
  <c r="N2912" i="1" s="1"/>
  <c r="E2913" i="1"/>
  <c r="H2911" i="1"/>
  <c r="I2840" i="1"/>
  <c r="J2840" i="1" s="1"/>
  <c r="J2839" i="1"/>
  <c r="K2839" i="1" s="1"/>
  <c r="Q2838" i="1"/>
  <c r="R2838" i="1" s="1"/>
  <c r="O2912" i="1"/>
  <c r="P2911" i="1"/>
  <c r="D2913" i="1"/>
  <c r="G2912" i="1"/>
  <c r="U2912" i="1"/>
  <c r="F2912" i="1"/>
  <c r="A2913" i="1"/>
  <c r="C2913" i="1"/>
  <c r="B2837" i="1"/>
  <c r="E2914" i="1" l="1"/>
  <c r="L2913" i="1"/>
  <c r="M2913" i="1"/>
  <c r="N2913" i="1" s="1"/>
  <c r="T2913" i="1"/>
  <c r="H2912" i="1"/>
  <c r="B2838" i="1"/>
  <c r="P2912" i="1"/>
  <c r="O2913" i="1"/>
  <c r="D2914" i="1"/>
  <c r="F2913" i="1"/>
  <c r="C2914" i="1"/>
  <c r="A2914" i="1"/>
  <c r="U2913" i="1"/>
  <c r="G2913" i="1"/>
  <c r="Q2839" i="1"/>
  <c r="R2839" i="1" s="1"/>
  <c r="I2841" i="1"/>
  <c r="K2840" i="1"/>
  <c r="L2914" i="1" l="1"/>
  <c r="M2914" i="1"/>
  <c r="T2914" i="1"/>
  <c r="E2915" i="1"/>
  <c r="H2913" i="1"/>
  <c r="A2915" i="1"/>
  <c r="N2914" i="1"/>
  <c r="U2914" i="1"/>
  <c r="C2915" i="1"/>
  <c r="D2915" i="1"/>
  <c r="G2914" i="1"/>
  <c r="F2914" i="1"/>
  <c r="Q2840" i="1"/>
  <c r="B2840" i="1" s="1"/>
  <c r="N2840" i="1"/>
  <c r="I2842" i="1"/>
  <c r="J2841" i="1"/>
  <c r="K2841" i="1" s="1"/>
  <c r="P2913" i="1"/>
  <c r="O2914" i="1"/>
  <c r="B2839" i="1"/>
  <c r="E2916" i="1" l="1"/>
  <c r="L2915" i="1"/>
  <c r="M2915" i="1"/>
  <c r="N2915" i="1" s="1"/>
  <c r="T2915" i="1"/>
  <c r="T2916" i="1" s="1"/>
  <c r="H2914" i="1"/>
  <c r="Q2841" i="1"/>
  <c r="R2841" i="1" s="1"/>
  <c r="J2842" i="1"/>
  <c r="K2842" i="1" s="1"/>
  <c r="I2843" i="1"/>
  <c r="U2840" i="1"/>
  <c r="R2840" i="1"/>
  <c r="O2915" i="1"/>
  <c r="P2914" i="1"/>
  <c r="U2915" i="1"/>
  <c r="G2915" i="1"/>
  <c r="C2916" i="1"/>
  <c r="D2916" i="1"/>
  <c r="F2915" i="1"/>
  <c r="A2916" i="1"/>
  <c r="L2916" i="1" l="1"/>
  <c r="M2916" i="1"/>
  <c r="E2917" i="1"/>
  <c r="E2918" i="1" s="1"/>
  <c r="H2915" i="1"/>
  <c r="I2844" i="1"/>
  <c r="J2843" i="1"/>
  <c r="K2843" i="1" s="1"/>
  <c r="C2917" i="1"/>
  <c r="D2917" i="1"/>
  <c r="F2916" i="1"/>
  <c r="A2917" i="1"/>
  <c r="U2916" i="1"/>
  <c r="N2916" i="1"/>
  <c r="G2916" i="1"/>
  <c r="Q2842" i="1"/>
  <c r="R2842" i="1" s="1"/>
  <c r="O2916" i="1"/>
  <c r="P2915" i="1"/>
  <c r="B2841" i="1"/>
  <c r="L2917" i="1" l="1"/>
  <c r="M2917" i="1"/>
  <c r="T2917" i="1"/>
  <c r="H2916" i="1"/>
  <c r="B2842" i="1"/>
  <c r="F2917" i="1"/>
  <c r="N2917" i="1"/>
  <c r="U2917" i="1"/>
  <c r="G2917" i="1"/>
  <c r="C2918" i="1"/>
  <c r="A2918" i="1"/>
  <c r="D2918" i="1"/>
  <c r="Q2843" i="1"/>
  <c r="R2843" i="1" s="1"/>
  <c r="J2844" i="1"/>
  <c r="K2844" i="1" s="1"/>
  <c r="I2845" i="1"/>
  <c r="P2916" i="1"/>
  <c r="O2917" i="1"/>
  <c r="T2918" i="1" l="1"/>
  <c r="L2918" i="1"/>
  <c r="M2918" i="1"/>
  <c r="N2918" i="1" s="1"/>
  <c r="E2919" i="1"/>
  <c r="E2920" i="1" s="1"/>
  <c r="H2917" i="1"/>
  <c r="G2918" i="1"/>
  <c r="C2919" i="1"/>
  <c r="D2919" i="1"/>
  <c r="F2918" i="1"/>
  <c r="A2919" i="1"/>
  <c r="U2918" i="1"/>
  <c r="B2843" i="1"/>
  <c r="O2918" i="1"/>
  <c r="P2917" i="1"/>
  <c r="Q2844" i="1"/>
  <c r="R2844" i="1" s="1"/>
  <c r="J2845" i="1"/>
  <c r="K2845" i="1" s="1"/>
  <c r="I2846" i="1"/>
  <c r="L2919" i="1" l="1"/>
  <c r="M2919" i="1"/>
  <c r="N2919" i="1" s="1"/>
  <c r="T2919" i="1"/>
  <c r="T2920" i="1" s="1"/>
  <c r="H2918" i="1"/>
  <c r="D2920" i="1"/>
  <c r="C2920" i="1"/>
  <c r="G2919" i="1"/>
  <c r="F2919" i="1"/>
  <c r="A2920" i="1"/>
  <c r="E2921" i="1" s="1"/>
  <c r="U2919" i="1"/>
  <c r="O2919" i="1"/>
  <c r="P2918" i="1"/>
  <c r="I2847" i="1"/>
  <c r="J2846" i="1"/>
  <c r="K2846" i="1" s="1"/>
  <c r="B2844" i="1"/>
  <c r="Q2845" i="1"/>
  <c r="R2845" i="1" s="1"/>
  <c r="L2920" i="1" l="1"/>
  <c r="M2920" i="1"/>
  <c r="H2919" i="1"/>
  <c r="A2921" i="1"/>
  <c r="U2920" i="1"/>
  <c r="N2920" i="1"/>
  <c r="G2920" i="1"/>
  <c r="C2921" i="1"/>
  <c r="D2921" i="1"/>
  <c r="F2920" i="1"/>
  <c r="I2848" i="1"/>
  <c r="J2847" i="1"/>
  <c r="K2847" i="1" s="1"/>
  <c r="Q2847" i="1" s="1"/>
  <c r="P2919" i="1"/>
  <c r="O2920" i="1"/>
  <c r="Q2846" i="1"/>
  <c r="R2846" i="1" s="1"/>
  <c r="B2845" i="1"/>
  <c r="M2921" i="1" l="1"/>
  <c r="L2921" i="1"/>
  <c r="T2921" i="1"/>
  <c r="E2922" i="1"/>
  <c r="H2920" i="1"/>
  <c r="B2846" i="1"/>
  <c r="P2920" i="1"/>
  <c r="O2921" i="1"/>
  <c r="B2847" i="1"/>
  <c r="R2847" i="1"/>
  <c r="I2849" i="1"/>
  <c r="J2848" i="1"/>
  <c r="K2848" i="1" s="1"/>
  <c r="G2921" i="1"/>
  <c r="C2922" i="1"/>
  <c r="A2922" i="1"/>
  <c r="D2922" i="1"/>
  <c r="F2921" i="1"/>
  <c r="N2921" i="1"/>
  <c r="U2921" i="1"/>
  <c r="L2922" i="1" l="1"/>
  <c r="M2922" i="1"/>
  <c r="E2923" i="1"/>
  <c r="T2922" i="1"/>
  <c r="H2921" i="1"/>
  <c r="I2850" i="1"/>
  <c r="J2849" i="1"/>
  <c r="K2849" i="1" s="1"/>
  <c r="U2922" i="1"/>
  <c r="G2922" i="1"/>
  <c r="C2923" i="1"/>
  <c r="D2923" i="1"/>
  <c r="F2922" i="1"/>
  <c r="N2922" i="1"/>
  <c r="A2923" i="1"/>
  <c r="P2921" i="1"/>
  <c r="O2922" i="1"/>
  <c r="Q2848" i="1"/>
  <c r="R2848" i="1" s="1"/>
  <c r="L2923" i="1" l="1"/>
  <c r="M2923" i="1"/>
  <c r="T2923" i="1"/>
  <c r="E2924" i="1"/>
  <c r="H2922" i="1"/>
  <c r="O2923" i="1"/>
  <c r="P2922" i="1"/>
  <c r="B2848" i="1"/>
  <c r="U2923" i="1"/>
  <c r="D2924" i="1"/>
  <c r="G2923" i="1"/>
  <c r="F2923" i="1"/>
  <c r="C2924" i="1"/>
  <c r="A2924" i="1"/>
  <c r="N2923" i="1"/>
  <c r="Q2849" i="1"/>
  <c r="R2849" i="1" s="1"/>
  <c r="I2851" i="1"/>
  <c r="J2850" i="1"/>
  <c r="K2850" i="1" s="1"/>
  <c r="L2924" i="1" l="1"/>
  <c r="M2924" i="1"/>
  <c r="T2924" i="1"/>
  <c r="E2925" i="1"/>
  <c r="H2923" i="1"/>
  <c r="A2925" i="1"/>
  <c r="N2924" i="1"/>
  <c r="U2924" i="1"/>
  <c r="D2925" i="1"/>
  <c r="G2924" i="1"/>
  <c r="F2924" i="1"/>
  <c r="C2925" i="1"/>
  <c r="J2851" i="1"/>
  <c r="K2851" i="1" s="1"/>
  <c r="I2852" i="1"/>
  <c r="Q2850" i="1"/>
  <c r="R2850" i="1" s="1"/>
  <c r="B2849" i="1"/>
  <c r="P2923" i="1"/>
  <c r="O2924" i="1"/>
  <c r="M2925" i="1" l="1"/>
  <c r="L2925" i="1"/>
  <c r="E2926" i="1"/>
  <c r="T2925" i="1"/>
  <c r="T2926" i="1" s="1"/>
  <c r="H2924" i="1"/>
  <c r="I2853" i="1"/>
  <c r="J2852" i="1"/>
  <c r="K2852" i="1" s="1"/>
  <c r="Q2851" i="1"/>
  <c r="R2851" i="1" s="1"/>
  <c r="F2925" i="1"/>
  <c r="N2925" i="1"/>
  <c r="A2926" i="1"/>
  <c r="U2925" i="1"/>
  <c r="G2925" i="1"/>
  <c r="C2926" i="1"/>
  <c r="D2926" i="1"/>
  <c r="P2924" i="1"/>
  <c r="O2925" i="1"/>
  <c r="B2850" i="1"/>
  <c r="L2926" i="1" l="1"/>
  <c r="M2926" i="1"/>
  <c r="E2927" i="1"/>
  <c r="H2925" i="1"/>
  <c r="B2851" i="1"/>
  <c r="P2925" i="1"/>
  <c r="O2926" i="1"/>
  <c r="Q2852" i="1"/>
  <c r="R2852" i="1" s="1"/>
  <c r="D2927" i="1"/>
  <c r="G2926" i="1"/>
  <c r="F2926" i="1"/>
  <c r="A2927" i="1"/>
  <c r="N2926" i="1"/>
  <c r="U2926" i="1"/>
  <c r="C2927" i="1"/>
  <c r="J2853" i="1"/>
  <c r="K2853" i="1" s="1"/>
  <c r="Q2853" i="1" s="1"/>
  <c r="I2854" i="1"/>
  <c r="L2927" i="1" l="1"/>
  <c r="M2927" i="1"/>
  <c r="E2928" i="1"/>
  <c r="T2927" i="1"/>
  <c r="H2926" i="1"/>
  <c r="B2852" i="1"/>
  <c r="P2926" i="1"/>
  <c r="O2927" i="1"/>
  <c r="U2927" i="1"/>
  <c r="C2928" i="1"/>
  <c r="D2928" i="1"/>
  <c r="G2927" i="1"/>
  <c r="F2927" i="1"/>
  <c r="A2928" i="1"/>
  <c r="N2927" i="1"/>
  <c r="I2855" i="1"/>
  <c r="J2854" i="1"/>
  <c r="K2854" i="1" s="1"/>
  <c r="B2853" i="1"/>
  <c r="R2853" i="1"/>
  <c r="L2928" i="1" l="1"/>
  <c r="M2928" i="1"/>
  <c r="T2928" i="1"/>
  <c r="E2929" i="1"/>
  <c r="H2927" i="1"/>
  <c r="Q2854" i="1"/>
  <c r="R2854" i="1" s="1"/>
  <c r="I2856" i="1"/>
  <c r="J2855" i="1"/>
  <c r="K2855" i="1" s="1"/>
  <c r="Q2855" i="1" s="1"/>
  <c r="O2928" i="1"/>
  <c r="P2927" i="1"/>
  <c r="N2928" i="1"/>
  <c r="U2928" i="1"/>
  <c r="G2928" i="1"/>
  <c r="C2929" i="1"/>
  <c r="A2929" i="1"/>
  <c r="D2929" i="1"/>
  <c r="F2928" i="1"/>
  <c r="M2929" i="1" l="1"/>
  <c r="L2929" i="1"/>
  <c r="E2930" i="1"/>
  <c r="T2929" i="1"/>
  <c r="H2928" i="1"/>
  <c r="P2928" i="1"/>
  <c r="O2929" i="1"/>
  <c r="U2929" i="1"/>
  <c r="D2930" i="1"/>
  <c r="G2929" i="1"/>
  <c r="F2929" i="1"/>
  <c r="H2929" i="1" s="1"/>
  <c r="C2930" i="1"/>
  <c r="A2930" i="1"/>
  <c r="N2929" i="1"/>
  <c r="B2855" i="1"/>
  <c r="R2855" i="1"/>
  <c r="J2856" i="1"/>
  <c r="K2856" i="1" s="1"/>
  <c r="I2857" i="1"/>
  <c r="B2854" i="1"/>
  <c r="M2930" i="1" l="1"/>
  <c r="L2930" i="1"/>
  <c r="U2930" i="1" s="1"/>
  <c r="T2930" i="1"/>
  <c r="E2931" i="1"/>
  <c r="D2931" i="1"/>
  <c r="F2930" i="1"/>
  <c r="N2930" i="1"/>
  <c r="A2931" i="1"/>
  <c r="G2930" i="1"/>
  <c r="C2931" i="1"/>
  <c r="J2857" i="1"/>
  <c r="K2857" i="1" s="1"/>
  <c r="I2858" i="1"/>
  <c r="Q2856" i="1"/>
  <c r="R2856" i="1" s="1"/>
  <c r="O2930" i="1"/>
  <c r="P2929" i="1"/>
  <c r="L2931" i="1" l="1"/>
  <c r="M2931" i="1"/>
  <c r="E2932" i="1"/>
  <c r="T2931" i="1"/>
  <c r="H2930" i="1"/>
  <c r="B2856" i="1"/>
  <c r="G2931" i="1"/>
  <c r="C2932" i="1"/>
  <c r="D2932" i="1"/>
  <c r="F2931" i="1"/>
  <c r="N2931" i="1"/>
  <c r="A2932" i="1"/>
  <c r="U2931" i="1"/>
  <c r="I2859" i="1"/>
  <c r="J2858" i="1"/>
  <c r="K2858" i="1" s="1"/>
  <c r="Q2857" i="1"/>
  <c r="R2857" i="1" s="1"/>
  <c r="P2930" i="1"/>
  <c r="O2931" i="1"/>
  <c r="L2932" i="1" l="1"/>
  <c r="M2932" i="1"/>
  <c r="E2933" i="1"/>
  <c r="T2932" i="1"/>
  <c r="H2931" i="1"/>
  <c r="B2857" i="1"/>
  <c r="Q2858" i="1"/>
  <c r="R2858" i="1" s="1"/>
  <c r="J2859" i="1"/>
  <c r="K2859" i="1" s="1"/>
  <c r="I2860" i="1"/>
  <c r="O2932" i="1"/>
  <c r="P2931" i="1"/>
  <c r="A2933" i="1"/>
  <c r="G2932" i="1"/>
  <c r="C2933" i="1"/>
  <c r="F2932" i="1"/>
  <c r="E2934" i="1" l="1"/>
  <c r="L2933" i="1"/>
  <c r="T2933" i="1"/>
  <c r="M2933" i="1"/>
  <c r="H2932" i="1"/>
  <c r="D2933" i="1"/>
  <c r="D2934" i="1" s="1"/>
  <c r="B2858" i="1"/>
  <c r="O2933" i="1"/>
  <c r="P2932" i="1"/>
  <c r="Q2859" i="1"/>
  <c r="R2859" i="1" s="1"/>
  <c r="U2933" i="1"/>
  <c r="G2933" i="1"/>
  <c r="C2934" i="1"/>
  <c r="A2934" i="1"/>
  <c r="F2933" i="1"/>
  <c r="N2933" i="1"/>
  <c r="J2860" i="1"/>
  <c r="K2860" i="1" s="1"/>
  <c r="Q2860" i="1" s="1"/>
  <c r="I2861" i="1"/>
  <c r="L2934" i="1" l="1"/>
  <c r="M2934" i="1"/>
  <c r="N2934" i="1" s="1"/>
  <c r="T2934" i="1"/>
  <c r="E2935" i="1"/>
  <c r="H2933" i="1"/>
  <c r="B2859" i="1"/>
  <c r="I2862" i="1"/>
  <c r="J2861" i="1"/>
  <c r="K2861" i="1" s="1"/>
  <c r="B2860" i="1"/>
  <c r="R2860" i="1"/>
  <c r="U2934" i="1"/>
  <c r="C2935" i="1"/>
  <c r="D2935" i="1"/>
  <c r="G2934" i="1"/>
  <c r="F2934" i="1"/>
  <c r="A2935" i="1"/>
  <c r="O2934" i="1"/>
  <c r="P2933" i="1"/>
  <c r="L2935" i="1" l="1"/>
  <c r="M2935" i="1"/>
  <c r="E2936" i="1"/>
  <c r="T2935" i="1"/>
  <c r="H2934" i="1"/>
  <c r="N2935" i="1"/>
  <c r="U2935" i="1"/>
  <c r="D2936" i="1"/>
  <c r="G2935" i="1"/>
  <c r="F2935" i="1"/>
  <c r="C2936" i="1"/>
  <c r="A2936" i="1"/>
  <c r="J2862" i="1"/>
  <c r="K2862" i="1" s="1"/>
  <c r="I2863" i="1"/>
  <c r="O2935" i="1"/>
  <c r="P2934" i="1"/>
  <c r="Q2861" i="1"/>
  <c r="R2861" i="1" s="1"/>
  <c r="L2936" i="1" l="1"/>
  <c r="M2936" i="1"/>
  <c r="N2936" i="1" s="1"/>
  <c r="T2936" i="1"/>
  <c r="E2937" i="1"/>
  <c r="H2935" i="1"/>
  <c r="B2861" i="1"/>
  <c r="O2936" i="1"/>
  <c r="P2935" i="1"/>
  <c r="J2863" i="1"/>
  <c r="K2863" i="1" s="1"/>
  <c r="Q2863" i="1" s="1"/>
  <c r="I2864" i="1"/>
  <c r="Q2862" i="1"/>
  <c r="R2862" i="1" s="1"/>
  <c r="U2936" i="1"/>
  <c r="G2936" i="1"/>
  <c r="C2937" i="1"/>
  <c r="A2937" i="1"/>
  <c r="D2937" i="1"/>
  <c r="F2936" i="1"/>
  <c r="M2937" i="1" l="1"/>
  <c r="L2937" i="1"/>
  <c r="E2938" i="1"/>
  <c r="T2937" i="1"/>
  <c r="H2936" i="1"/>
  <c r="B2862" i="1"/>
  <c r="I2865" i="1"/>
  <c r="J2864" i="1"/>
  <c r="K2864" i="1" s="1"/>
  <c r="B2863" i="1"/>
  <c r="R2863" i="1"/>
  <c r="O2937" i="1"/>
  <c r="P2936" i="1"/>
  <c r="A2938" i="1"/>
  <c r="N2937" i="1"/>
  <c r="C2938" i="1"/>
  <c r="U2937" i="1"/>
  <c r="D2938" i="1"/>
  <c r="F2937" i="1"/>
  <c r="G2937" i="1"/>
  <c r="T2938" i="1" l="1"/>
  <c r="E2939" i="1"/>
  <c r="E2940" i="1" s="1"/>
  <c r="L2938" i="1"/>
  <c r="U2938" i="1" s="1"/>
  <c r="M2938" i="1"/>
  <c r="N2938" i="1" s="1"/>
  <c r="H2937" i="1"/>
  <c r="Q2864" i="1"/>
  <c r="R2864" i="1" s="1"/>
  <c r="J2865" i="1"/>
  <c r="K2865" i="1" s="1"/>
  <c r="I2866" i="1"/>
  <c r="A2939" i="1"/>
  <c r="C2939" i="1"/>
  <c r="D2939" i="1"/>
  <c r="G2938" i="1"/>
  <c r="F2938" i="1"/>
  <c r="O2938" i="1"/>
  <c r="P2937" i="1"/>
  <c r="L2939" i="1" l="1"/>
  <c r="M2939" i="1"/>
  <c r="N2939" i="1" s="1"/>
  <c r="T2939" i="1"/>
  <c r="H2938" i="1"/>
  <c r="J2866" i="1"/>
  <c r="K2866" i="1" s="1"/>
  <c r="I2867" i="1"/>
  <c r="Q2865" i="1"/>
  <c r="R2865" i="1" s="1"/>
  <c r="B2864" i="1"/>
  <c r="P2938" i="1"/>
  <c r="O2939" i="1"/>
  <c r="D2940" i="1"/>
  <c r="G2939" i="1"/>
  <c r="F2939" i="1"/>
  <c r="C2940" i="1"/>
  <c r="A2940" i="1"/>
  <c r="U2939" i="1"/>
  <c r="L2940" i="1" l="1"/>
  <c r="M2940" i="1"/>
  <c r="T2940" i="1"/>
  <c r="T2941" i="1" s="1"/>
  <c r="E2941" i="1"/>
  <c r="E2942" i="1" s="1"/>
  <c r="H2939" i="1"/>
  <c r="D2941" i="1"/>
  <c r="G2940" i="1"/>
  <c r="F2940" i="1"/>
  <c r="C2941" i="1"/>
  <c r="A2941" i="1"/>
  <c r="N2940" i="1"/>
  <c r="U2940" i="1"/>
  <c r="B2865" i="1"/>
  <c r="J2867" i="1"/>
  <c r="K2867" i="1" s="1"/>
  <c r="I2868" i="1"/>
  <c r="Q2866" i="1"/>
  <c r="R2866" i="1" s="1"/>
  <c r="O2940" i="1"/>
  <c r="P2939" i="1"/>
  <c r="M2941" i="1" l="1"/>
  <c r="N2941" i="1" s="1"/>
  <c r="L2941" i="1"/>
  <c r="H2940" i="1"/>
  <c r="B2866" i="1"/>
  <c r="G2941" i="1"/>
  <c r="C2942" i="1"/>
  <c r="D2942" i="1"/>
  <c r="F2941" i="1"/>
  <c r="A2942" i="1"/>
  <c r="E2943" i="1" s="1"/>
  <c r="U2941" i="1"/>
  <c r="Q2867" i="1"/>
  <c r="R2867" i="1" s="1"/>
  <c r="J2868" i="1"/>
  <c r="K2868" i="1" s="1"/>
  <c r="I2869" i="1"/>
  <c r="P2940" i="1"/>
  <c r="O2941" i="1"/>
  <c r="L2942" i="1" l="1"/>
  <c r="M2942" i="1"/>
  <c r="T2942" i="1"/>
  <c r="H2941" i="1"/>
  <c r="B2867" i="1"/>
  <c r="I2870" i="1"/>
  <c r="J2869" i="1"/>
  <c r="K2869" i="1" s="1"/>
  <c r="Q2868" i="1"/>
  <c r="R2868" i="1" s="1"/>
  <c r="U2942" i="1"/>
  <c r="C2943" i="1"/>
  <c r="A2943" i="1"/>
  <c r="G2942" i="1"/>
  <c r="D2943" i="1"/>
  <c r="F2942" i="1"/>
  <c r="N2942" i="1"/>
  <c r="O2942" i="1"/>
  <c r="P2941" i="1"/>
  <c r="L2943" i="1" l="1"/>
  <c r="M2943" i="1"/>
  <c r="T2943" i="1"/>
  <c r="E2944" i="1"/>
  <c r="H2942" i="1"/>
  <c r="B2868" i="1"/>
  <c r="N2943" i="1"/>
  <c r="G2943" i="1"/>
  <c r="U2943" i="1"/>
  <c r="C2944" i="1"/>
  <c r="D2944" i="1"/>
  <c r="F2943" i="1"/>
  <c r="A2944" i="1"/>
  <c r="O2943" i="1"/>
  <c r="P2942" i="1"/>
  <c r="Q2869" i="1"/>
  <c r="R2869" i="1" s="1"/>
  <c r="I2871" i="1"/>
  <c r="J2871" i="1" s="1"/>
  <c r="J2870" i="1"/>
  <c r="K2870" i="1" s="1"/>
  <c r="T2944" i="1" l="1"/>
  <c r="L2944" i="1"/>
  <c r="M2944" i="1"/>
  <c r="E2945" i="1"/>
  <c r="H2943" i="1"/>
  <c r="C2945" i="1"/>
  <c r="D2945" i="1"/>
  <c r="F2944" i="1"/>
  <c r="A2945" i="1"/>
  <c r="U2944" i="1"/>
  <c r="N2944" i="1"/>
  <c r="G2944" i="1"/>
  <c r="Q2870" i="1"/>
  <c r="R2870" i="1" s="1"/>
  <c r="P2943" i="1"/>
  <c r="O2944" i="1"/>
  <c r="K2871" i="1"/>
  <c r="I2872" i="1"/>
  <c r="B2869" i="1"/>
  <c r="E2946" i="1" l="1"/>
  <c r="L2945" i="1"/>
  <c r="M2945" i="1"/>
  <c r="T2945" i="1"/>
  <c r="H2944" i="1"/>
  <c r="O2945" i="1"/>
  <c r="P2944" i="1"/>
  <c r="B2870" i="1"/>
  <c r="G2945" i="1"/>
  <c r="C2946" i="1"/>
  <c r="D2946" i="1"/>
  <c r="F2945" i="1"/>
  <c r="N2945" i="1"/>
  <c r="A2946" i="1"/>
  <c r="U2945" i="1"/>
  <c r="J2872" i="1"/>
  <c r="K2872" i="1" s="1"/>
  <c r="I2873" i="1"/>
  <c r="N2871" i="1"/>
  <c r="U2871" i="1" s="1"/>
  <c r="Q2871" i="1"/>
  <c r="B2871" i="1" s="1"/>
  <c r="T2946" i="1" l="1"/>
  <c r="L2946" i="1"/>
  <c r="M2946" i="1"/>
  <c r="N2946" i="1" s="1"/>
  <c r="E2947" i="1"/>
  <c r="H2945" i="1"/>
  <c r="Q2872" i="1"/>
  <c r="R2872" i="1" s="1"/>
  <c r="U2946" i="1"/>
  <c r="C2947" i="1"/>
  <c r="D2947" i="1"/>
  <c r="G2946" i="1"/>
  <c r="F2946" i="1"/>
  <c r="A2947" i="1"/>
  <c r="O2946" i="1"/>
  <c r="P2945" i="1"/>
  <c r="R2871" i="1"/>
  <c r="I2874" i="1"/>
  <c r="J2873" i="1"/>
  <c r="K2873" i="1" s="1"/>
  <c r="Q2873" i="1" s="1"/>
  <c r="L2947" i="1" l="1"/>
  <c r="M2947" i="1"/>
  <c r="E2948" i="1"/>
  <c r="T2947" i="1"/>
  <c r="H2946" i="1"/>
  <c r="P2946" i="1"/>
  <c r="O2947" i="1"/>
  <c r="B2873" i="1"/>
  <c r="R2873" i="1"/>
  <c r="U2947" i="1"/>
  <c r="C2948" i="1"/>
  <c r="D2948" i="1"/>
  <c r="G2947" i="1"/>
  <c r="F2947" i="1"/>
  <c r="A2948" i="1"/>
  <c r="N2947" i="1"/>
  <c r="J2874" i="1"/>
  <c r="K2874" i="1" s="1"/>
  <c r="I2875" i="1"/>
  <c r="B2872" i="1"/>
  <c r="M2948" i="1" l="1"/>
  <c r="L2948" i="1"/>
  <c r="E2949" i="1"/>
  <c r="E2950" i="1" s="1"/>
  <c r="T2948" i="1"/>
  <c r="T2949" i="1" s="1"/>
  <c r="H2947" i="1"/>
  <c r="Q2874" i="1"/>
  <c r="R2874" i="1" s="1"/>
  <c r="C2949" i="1"/>
  <c r="D2949" i="1"/>
  <c r="F2948" i="1"/>
  <c r="A2949" i="1"/>
  <c r="U2948" i="1"/>
  <c r="N2948" i="1"/>
  <c r="G2948" i="1"/>
  <c r="O2948" i="1"/>
  <c r="P2947" i="1"/>
  <c r="J2875" i="1"/>
  <c r="K2875" i="1" s="1"/>
  <c r="I2876" i="1"/>
  <c r="L2949" i="1" l="1"/>
  <c r="U2949" i="1" s="1"/>
  <c r="M2949" i="1"/>
  <c r="N2949" i="1" s="1"/>
  <c r="H2948" i="1"/>
  <c r="O2949" i="1"/>
  <c r="P2948" i="1"/>
  <c r="B2874" i="1"/>
  <c r="Q2875" i="1"/>
  <c r="R2875" i="1" s="1"/>
  <c r="I2877" i="1"/>
  <c r="J2876" i="1"/>
  <c r="K2876" i="1" s="1"/>
  <c r="G2949" i="1"/>
  <c r="C2950" i="1"/>
  <c r="A2950" i="1"/>
  <c r="D2950" i="1"/>
  <c r="F2949" i="1"/>
  <c r="L2950" i="1" l="1"/>
  <c r="M2950" i="1"/>
  <c r="E2951" i="1"/>
  <c r="T2950" i="1"/>
  <c r="H2949" i="1"/>
  <c r="B2875" i="1"/>
  <c r="N2950" i="1"/>
  <c r="U2950" i="1"/>
  <c r="G2950" i="1"/>
  <c r="F2950" i="1"/>
  <c r="C2951" i="1"/>
  <c r="A2951" i="1"/>
  <c r="D2951" i="1"/>
  <c r="Q2876" i="1"/>
  <c r="R2876" i="1" s="1"/>
  <c r="O2950" i="1"/>
  <c r="P2949" i="1"/>
  <c r="I2878" i="1"/>
  <c r="J2877" i="1"/>
  <c r="K2877" i="1" s="1"/>
  <c r="L2951" i="1" l="1"/>
  <c r="M2951" i="1"/>
  <c r="T2951" i="1"/>
  <c r="E2952" i="1"/>
  <c r="H2950" i="1"/>
  <c r="B2876" i="1"/>
  <c r="Q2877" i="1"/>
  <c r="R2877" i="1" s="1"/>
  <c r="I2879" i="1"/>
  <c r="J2878" i="1"/>
  <c r="K2878" i="1" s="1"/>
  <c r="G2951" i="1"/>
  <c r="U2951" i="1"/>
  <c r="C2952" i="1"/>
  <c r="D2952" i="1"/>
  <c r="F2951" i="1"/>
  <c r="A2952" i="1"/>
  <c r="N2951" i="1"/>
  <c r="P2950" i="1"/>
  <c r="O2951" i="1"/>
  <c r="L2952" i="1" l="1"/>
  <c r="M2952" i="1"/>
  <c r="E2953" i="1"/>
  <c r="E2954" i="1" s="1"/>
  <c r="T2952" i="1"/>
  <c r="H2951" i="1"/>
  <c r="B2877" i="1"/>
  <c r="J2879" i="1"/>
  <c r="K2879" i="1" s="1"/>
  <c r="I2880" i="1"/>
  <c r="U2952" i="1"/>
  <c r="G2952" i="1"/>
  <c r="C2953" i="1"/>
  <c r="A2953" i="1"/>
  <c r="D2953" i="1"/>
  <c r="F2952" i="1"/>
  <c r="N2952" i="1"/>
  <c r="P2951" i="1"/>
  <c r="O2952" i="1"/>
  <c r="Q2878" i="1"/>
  <c r="R2878" i="1" s="1"/>
  <c r="M2953" i="1" l="1"/>
  <c r="L2953" i="1"/>
  <c r="T2953" i="1"/>
  <c r="T2954" i="1" s="1"/>
  <c r="H2952" i="1"/>
  <c r="B2878" i="1"/>
  <c r="O2953" i="1"/>
  <c r="P2952" i="1"/>
  <c r="G2953" i="1"/>
  <c r="C2954" i="1"/>
  <c r="A2954" i="1"/>
  <c r="D2954" i="1"/>
  <c r="F2953" i="1"/>
  <c r="N2953" i="1"/>
  <c r="U2953" i="1"/>
  <c r="I2881" i="1"/>
  <c r="J2880" i="1"/>
  <c r="K2880" i="1" s="1"/>
  <c r="Q2879" i="1"/>
  <c r="R2879" i="1" s="1"/>
  <c r="L2954" i="1" l="1"/>
  <c r="M2954" i="1"/>
  <c r="E2955" i="1"/>
  <c r="H2953" i="1"/>
  <c r="B2879" i="1"/>
  <c r="I2882" i="1"/>
  <c r="J2881" i="1"/>
  <c r="K2881" i="1" s="1"/>
  <c r="G2954" i="1"/>
  <c r="F2954" i="1"/>
  <c r="C2955" i="1"/>
  <c r="A2955" i="1"/>
  <c r="D2955" i="1"/>
  <c r="N2954" i="1"/>
  <c r="U2954" i="1"/>
  <c r="O2954" i="1"/>
  <c r="P2953" i="1"/>
  <c r="Q2880" i="1"/>
  <c r="R2880" i="1" s="1"/>
  <c r="E2956" i="1" l="1"/>
  <c r="L2955" i="1"/>
  <c r="U2955" i="1" s="1"/>
  <c r="M2955" i="1"/>
  <c r="T2955" i="1"/>
  <c r="H2954" i="1"/>
  <c r="O2955" i="1"/>
  <c r="P2954" i="1"/>
  <c r="N2955" i="1"/>
  <c r="D2956" i="1"/>
  <c r="G2955" i="1"/>
  <c r="F2955" i="1"/>
  <c r="C2956" i="1"/>
  <c r="A2956" i="1"/>
  <c r="B2880" i="1"/>
  <c r="Q2881" i="1"/>
  <c r="R2881" i="1" s="1"/>
  <c r="J2882" i="1"/>
  <c r="K2882" i="1" s="1"/>
  <c r="I2883" i="1"/>
  <c r="L2956" i="1" l="1"/>
  <c r="M2956" i="1"/>
  <c r="T2956" i="1"/>
  <c r="E2957" i="1"/>
  <c r="H2955" i="1"/>
  <c r="J2883" i="1"/>
  <c r="K2883" i="1" s="1"/>
  <c r="I2884" i="1"/>
  <c r="Q2882" i="1"/>
  <c r="R2882" i="1" s="1"/>
  <c r="D2957" i="1"/>
  <c r="G2956" i="1"/>
  <c r="F2956" i="1"/>
  <c r="C2957" i="1"/>
  <c r="A2957" i="1"/>
  <c r="N2956" i="1"/>
  <c r="U2956" i="1"/>
  <c r="O2956" i="1"/>
  <c r="P2955" i="1"/>
  <c r="B2881" i="1"/>
  <c r="L2957" i="1" l="1"/>
  <c r="M2957" i="1"/>
  <c r="E2958" i="1"/>
  <c r="T2957" i="1"/>
  <c r="H2956" i="1"/>
  <c r="B2882" i="1"/>
  <c r="J2884" i="1"/>
  <c r="K2884" i="1" s="1"/>
  <c r="I2885" i="1"/>
  <c r="G2957" i="1"/>
  <c r="C2958" i="1"/>
  <c r="D2958" i="1"/>
  <c r="F2957" i="1"/>
  <c r="N2957" i="1"/>
  <c r="A2958" i="1"/>
  <c r="U2957" i="1"/>
  <c r="Q2883" i="1"/>
  <c r="R2883" i="1" s="1"/>
  <c r="P2956" i="1"/>
  <c r="O2957" i="1"/>
  <c r="T2958" i="1" l="1"/>
  <c r="L2958" i="1"/>
  <c r="M2958" i="1"/>
  <c r="E2959" i="1"/>
  <c r="E2960" i="1" s="1"/>
  <c r="H2957" i="1"/>
  <c r="B2883" i="1"/>
  <c r="I2886" i="1"/>
  <c r="J2885" i="1"/>
  <c r="K2885" i="1" s="1"/>
  <c r="Q2884" i="1"/>
  <c r="R2884" i="1" s="1"/>
  <c r="P2957" i="1"/>
  <c r="O2958" i="1"/>
  <c r="N2958" i="1"/>
  <c r="U2958" i="1"/>
  <c r="F2958" i="1"/>
  <c r="G2958" i="1"/>
  <c r="C2959" i="1"/>
  <c r="A2959" i="1"/>
  <c r="D2959" i="1"/>
  <c r="L2959" i="1" l="1"/>
  <c r="M2959" i="1"/>
  <c r="T2959" i="1"/>
  <c r="H2958" i="1"/>
  <c r="B2884" i="1"/>
  <c r="N2959" i="1"/>
  <c r="G2959" i="1"/>
  <c r="C2960" i="1"/>
  <c r="U2959" i="1"/>
  <c r="D2960" i="1"/>
  <c r="F2959" i="1"/>
  <c r="A2960" i="1"/>
  <c r="Q2885" i="1"/>
  <c r="R2885" i="1" s="1"/>
  <c r="I2887" i="1"/>
  <c r="J2886" i="1"/>
  <c r="K2886" i="1" s="1"/>
  <c r="O2959" i="1"/>
  <c r="P2958" i="1"/>
  <c r="T2960" i="1" l="1"/>
  <c r="L2960" i="1"/>
  <c r="M2960" i="1"/>
  <c r="E2961" i="1"/>
  <c r="H2959" i="1"/>
  <c r="B2885" i="1"/>
  <c r="I2888" i="1"/>
  <c r="J2887" i="1"/>
  <c r="K2887" i="1" s="1"/>
  <c r="Q2886" i="1"/>
  <c r="R2886" i="1" s="1"/>
  <c r="O2960" i="1"/>
  <c r="P2959" i="1"/>
  <c r="N2960" i="1"/>
  <c r="U2960" i="1"/>
  <c r="G2960" i="1"/>
  <c r="C2961" i="1"/>
  <c r="A2961" i="1"/>
  <c r="D2961" i="1"/>
  <c r="F2960" i="1"/>
  <c r="L2961" i="1" l="1"/>
  <c r="M2961" i="1"/>
  <c r="E2962" i="1"/>
  <c r="T2961" i="1"/>
  <c r="H2960" i="1"/>
  <c r="B2886" i="1"/>
  <c r="Q2887" i="1"/>
  <c r="R2887" i="1" s="1"/>
  <c r="U2961" i="1"/>
  <c r="D2962" i="1"/>
  <c r="G2961" i="1"/>
  <c r="F2961" i="1"/>
  <c r="C2962" i="1"/>
  <c r="A2962" i="1"/>
  <c r="N2961" i="1"/>
  <c r="J2888" i="1"/>
  <c r="K2888" i="1" s="1"/>
  <c r="I2889" i="1"/>
  <c r="P2960" i="1"/>
  <c r="O2961" i="1"/>
  <c r="L2962" i="1" l="1"/>
  <c r="M2962" i="1"/>
  <c r="N2962" i="1" s="1"/>
  <c r="T2962" i="1"/>
  <c r="T2963" i="1" s="1"/>
  <c r="E2963" i="1"/>
  <c r="H2961" i="1"/>
  <c r="B2887" i="1"/>
  <c r="O2962" i="1"/>
  <c r="P2961" i="1"/>
  <c r="A2963" i="1"/>
  <c r="U2962" i="1"/>
  <c r="C2963" i="1"/>
  <c r="D2963" i="1"/>
  <c r="G2962" i="1"/>
  <c r="F2962" i="1"/>
  <c r="Q2888" i="1"/>
  <c r="R2888" i="1" s="1"/>
  <c r="I2890" i="1"/>
  <c r="J2889" i="1"/>
  <c r="K2889" i="1" s="1"/>
  <c r="L2963" i="1" l="1"/>
  <c r="M2963" i="1"/>
  <c r="E2964" i="1"/>
  <c r="H2962" i="1"/>
  <c r="B2888" i="1"/>
  <c r="A2964" i="1"/>
  <c r="C2964" i="1"/>
  <c r="F2963" i="1"/>
  <c r="G2963" i="1"/>
  <c r="P2962" i="1"/>
  <c r="O2963" i="1"/>
  <c r="Q2889" i="1"/>
  <c r="R2889" i="1" s="1"/>
  <c r="J2890" i="1"/>
  <c r="K2890" i="1" s="1"/>
  <c r="I2891" i="1"/>
  <c r="L2964" i="1" l="1"/>
  <c r="M2964" i="1"/>
  <c r="T2964" i="1"/>
  <c r="E2965" i="1"/>
  <c r="D2964" i="1"/>
  <c r="H2963" i="1"/>
  <c r="P2963" i="1"/>
  <c r="O2964" i="1"/>
  <c r="J2891" i="1"/>
  <c r="K2891" i="1" s="1"/>
  <c r="Q2891" i="1" s="1"/>
  <c r="I2892" i="1"/>
  <c r="Q2890" i="1"/>
  <c r="R2890" i="1" s="1"/>
  <c r="F2964" i="1"/>
  <c r="N2964" i="1"/>
  <c r="D2965" i="1"/>
  <c r="A2965" i="1"/>
  <c r="G2964" i="1"/>
  <c r="U2964" i="1"/>
  <c r="C2965" i="1"/>
  <c r="B2889" i="1"/>
  <c r="M2965" i="1" l="1"/>
  <c r="L2965" i="1"/>
  <c r="E2966" i="1"/>
  <c r="E2967" i="1" s="1"/>
  <c r="T2965" i="1"/>
  <c r="T2966" i="1" s="1"/>
  <c r="H2964" i="1"/>
  <c r="C2966" i="1"/>
  <c r="D2966" i="1"/>
  <c r="G2965" i="1"/>
  <c r="F2965" i="1"/>
  <c r="A2966" i="1"/>
  <c r="N2965" i="1"/>
  <c r="U2965" i="1"/>
  <c r="I2893" i="1"/>
  <c r="J2892" i="1"/>
  <c r="K2892" i="1" s="1"/>
  <c r="B2891" i="1"/>
  <c r="R2891" i="1"/>
  <c r="O2965" i="1"/>
  <c r="P2964" i="1"/>
  <c r="B2890" i="1"/>
  <c r="L2966" i="1" l="1"/>
  <c r="M2966" i="1"/>
  <c r="N2966" i="1" s="1"/>
  <c r="H2965" i="1"/>
  <c r="C2967" i="1"/>
  <c r="D2967" i="1"/>
  <c r="G2966" i="1"/>
  <c r="F2966" i="1"/>
  <c r="A2967" i="1"/>
  <c r="U2966" i="1"/>
  <c r="Q2892" i="1"/>
  <c r="R2892" i="1" s="1"/>
  <c r="I2894" i="1"/>
  <c r="J2893" i="1"/>
  <c r="K2893" i="1" s="1"/>
  <c r="O2966" i="1"/>
  <c r="P2965" i="1"/>
  <c r="L2967" i="1" l="1"/>
  <c r="M2967" i="1"/>
  <c r="E2968" i="1"/>
  <c r="T2967" i="1"/>
  <c r="H2966" i="1"/>
  <c r="B2892" i="1"/>
  <c r="A2968" i="1"/>
  <c r="N2967" i="1"/>
  <c r="C2968" i="1"/>
  <c r="U2967" i="1"/>
  <c r="D2968" i="1"/>
  <c r="F2967" i="1"/>
  <c r="G2967" i="1"/>
  <c r="O2967" i="1"/>
  <c r="P2966" i="1"/>
  <c r="Q2893" i="1"/>
  <c r="R2893" i="1" s="1"/>
  <c r="J2894" i="1"/>
  <c r="K2894" i="1" s="1"/>
  <c r="I2895" i="1"/>
  <c r="T2968" i="1" l="1"/>
  <c r="L2968" i="1"/>
  <c r="M2968" i="1"/>
  <c r="N2968" i="1" s="1"/>
  <c r="E2969" i="1"/>
  <c r="H2967" i="1"/>
  <c r="B2893" i="1"/>
  <c r="P2967" i="1"/>
  <c r="O2968" i="1"/>
  <c r="J2895" i="1"/>
  <c r="K2895" i="1" s="1"/>
  <c r="I2896" i="1"/>
  <c r="C2969" i="1"/>
  <c r="A2969" i="1"/>
  <c r="D2969" i="1"/>
  <c r="F2968" i="1"/>
  <c r="U2968" i="1"/>
  <c r="G2968" i="1"/>
  <c r="Q2894" i="1"/>
  <c r="R2894" i="1" s="1"/>
  <c r="M2969" i="1" l="1"/>
  <c r="L2969" i="1"/>
  <c r="U2969" i="1" s="1"/>
  <c r="E2970" i="1"/>
  <c r="T2969" i="1"/>
  <c r="H2968" i="1"/>
  <c r="Q2895" i="1"/>
  <c r="R2895" i="1" s="1"/>
  <c r="O2969" i="1"/>
  <c r="P2968" i="1"/>
  <c r="B2894" i="1"/>
  <c r="C2970" i="1"/>
  <c r="D2970" i="1"/>
  <c r="G2969" i="1"/>
  <c r="F2969" i="1"/>
  <c r="A2970" i="1"/>
  <c r="N2969" i="1"/>
  <c r="J2896" i="1"/>
  <c r="K2896" i="1" s="1"/>
  <c r="I2897" i="1"/>
  <c r="L2970" i="1" l="1"/>
  <c r="M2970" i="1"/>
  <c r="E2971" i="1"/>
  <c r="T2970" i="1"/>
  <c r="H2969" i="1"/>
  <c r="B2895" i="1"/>
  <c r="Q2896" i="1"/>
  <c r="R2896" i="1" s="1"/>
  <c r="U2970" i="1"/>
  <c r="C2971" i="1"/>
  <c r="D2971" i="1"/>
  <c r="G2970" i="1"/>
  <c r="F2970" i="1"/>
  <c r="A2971" i="1"/>
  <c r="N2970" i="1"/>
  <c r="O2970" i="1"/>
  <c r="P2969" i="1"/>
  <c r="I2898" i="1"/>
  <c r="J2897" i="1"/>
  <c r="K2897" i="1" s="1"/>
  <c r="L2971" i="1" l="1"/>
  <c r="M2971" i="1"/>
  <c r="T2971" i="1"/>
  <c r="E2972" i="1"/>
  <c r="H2970" i="1"/>
  <c r="P2970" i="1"/>
  <c r="O2971" i="1"/>
  <c r="Q2897" i="1"/>
  <c r="R2897" i="1" s="1"/>
  <c r="G2971" i="1"/>
  <c r="N2971" i="1"/>
  <c r="U2971" i="1"/>
  <c r="C2972" i="1"/>
  <c r="D2972" i="1"/>
  <c r="A2972" i="1"/>
  <c r="F2971" i="1"/>
  <c r="B2896" i="1"/>
  <c r="J2898" i="1"/>
  <c r="K2898" i="1" s="1"/>
  <c r="I2899" i="1"/>
  <c r="L2972" i="1" l="1"/>
  <c r="M2972" i="1"/>
  <c r="E2973" i="1"/>
  <c r="T2972" i="1"/>
  <c r="H2971" i="1"/>
  <c r="B2897" i="1"/>
  <c r="N2972" i="1"/>
  <c r="U2972" i="1"/>
  <c r="D2973" i="1"/>
  <c r="G2972" i="1"/>
  <c r="F2972" i="1"/>
  <c r="C2973" i="1"/>
  <c r="A2973" i="1"/>
  <c r="O2972" i="1"/>
  <c r="P2971" i="1"/>
  <c r="I2900" i="1"/>
  <c r="J2899" i="1"/>
  <c r="K2899" i="1" s="1"/>
  <c r="Q2898" i="1"/>
  <c r="R2898" i="1" s="1"/>
  <c r="L2973" i="1" l="1"/>
  <c r="M2973" i="1"/>
  <c r="N2973" i="1" s="1"/>
  <c r="T2973" i="1"/>
  <c r="E2974" i="1"/>
  <c r="H2972" i="1"/>
  <c r="B2898" i="1"/>
  <c r="P2972" i="1"/>
  <c r="O2973" i="1"/>
  <c r="Q2899" i="1"/>
  <c r="R2899" i="1" s="1"/>
  <c r="J2900" i="1"/>
  <c r="K2900" i="1" s="1"/>
  <c r="Q2900" i="1" s="1"/>
  <c r="I2901" i="1"/>
  <c r="J2901" i="1" s="1"/>
  <c r="U2973" i="1"/>
  <c r="G2973" i="1"/>
  <c r="C2974" i="1"/>
  <c r="A2974" i="1"/>
  <c r="D2974" i="1"/>
  <c r="F2973" i="1"/>
  <c r="L2974" i="1" l="1"/>
  <c r="M2974" i="1"/>
  <c r="N2974" i="1" s="1"/>
  <c r="E2975" i="1"/>
  <c r="T2974" i="1"/>
  <c r="H2973" i="1"/>
  <c r="B2899" i="1"/>
  <c r="F2974" i="1"/>
  <c r="A2975" i="1"/>
  <c r="U2974" i="1"/>
  <c r="C2975" i="1"/>
  <c r="D2975" i="1"/>
  <c r="G2974" i="1"/>
  <c r="I2902" i="1"/>
  <c r="K2901" i="1"/>
  <c r="O2974" i="1"/>
  <c r="P2973" i="1"/>
  <c r="B2900" i="1"/>
  <c r="R2900" i="1"/>
  <c r="T2975" i="1" l="1"/>
  <c r="L2975" i="1"/>
  <c r="M2975" i="1"/>
  <c r="E2976" i="1"/>
  <c r="H2974" i="1"/>
  <c r="O2975" i="1"/>
  <c r="P2974" i="1"/>
  <c r="J2902" i="1"/>
  <c r="K2902" i="1" s="1"/>
  <c r="I2903" i="1"/>
  <c r="D2976" i="1"/>
  <c r="G2975" i="1"/>
  <c r="C2976" i="1"/>
  <c r="N2975" i="1"/>
  <c r="A2976" i="1"/>
  <c r="F2975" i="1"/>
  <c r="U2975" i="1"/>
  <c r="N2901" i="1"/>
  <c r="Q2901" i="1"/>
  <c r="B2901" i="1" s="1"/>
  <c r="E2977" i="1" l="1"/>
  <c r="L2976" i="1"/>
  <c r="M2976" i="1"/>
  <c r="T2976" i="1"/>
  <c r="H2975" i="1"/>
  <c r="U2901" i="1"/>
  <c r="R2901" i="1"/>
  <c r="I2904" i="1"/>
  <c r="J2903" i="1"/>
  <c r="K2903" i="1" s="1"/>
  <c r="Q2902" i="1"/>
  <c r="R2902" i="1" s="1"/>
  <c r="N2976" i="1"/>
  <c r="C2977" i="1"/>
  <c r="U2976" i="1"/>
  <c r="D2977" i="1"/>
  <c r="F2976" i="1"/>
  <c r="G2976" i="1"/>
  <c r="A2977" i="1"/>
  <c r="O2976" i="1"/>
  <c r="P2975" i="1"/>
  <c r="T2977" i="1" l="1"/>
  <c r="L2977" i="1"/>
  <c r="M2977" i="1"/>
  <c r="E2978" i="1"/>
  <c r="E2979" i="1" s="1"/>
  <c r="H2976" i="1"/>
  <c r="B2902" i="1"/>
  <c r="Q2903" i="1"/>
  <c r="R2903" i="1" s="1"/>
  <c r="I2905" i="1"/>
  <c r="J2904" i="1"/>
  <c r="K2904" i="1" s="1"/>
  <c r="O2977" i="1"/>
  <c r="P2976" i="1"/>
  <c r="N2977" i="1"/>
  <c r="C2978" i="1"/>
  <c r="U2977" i="1"/>
  <c r="D2978" i="1"/>
  <c r="F2977" i="1"/>
  <c r="G2977" i="1"/>
  <c r="A2978" i="1"/>
  <c r="L2978" i="1" l="1"/>
  <c r="M2978" i="1"/>
  <c r="T2978" i="1"/>
  <c r="H2977" i="1"/>
  <c r="B2903" i="1"/>
  <c r="Q2904" i="1"/>
  <c r="R2904" i="1" s="1"/>
  <c r="I2906" i="1"/>
  <c r="J2905" i="1"/>
  <c r="K2905" i="1" s="1"/>
  <c r="U2978" i="1"/>
  <c r="G2978" i="1"/>
  <c r="C2979" i="1"/>
  <c r="D2979" i="1"/>
  <c r="F2978" i="1"/>
  <c r="N2978" i="1"/>
  <c r="A2979" i="1"/>
  <c r="E2980" i="1" s="1"/>
  <c r="O2978" i="1"/>
  <c r="P2977" i="1"/>
  <c r="T2979" i="1" l="1"/>
  <c r="L2979" i="1"/>
  <c r="M2979" i="1"/>
  <c r="N2979" i="1" s="1"/>
  <c r="H2978" i="1"/>
  <c r="B2904" i="1"/>
  <c r="A2980" i="1"/>
  <c r="G2979" i="1"/>
  <c r="D2980" i="1"/>
  <c r="C2980" i="1"/>
  <c r="U2979" i="1"/>
  <c r="F2979" i="1"/>
  <c r="Q2905" i="1"/>
  <c r="R2905" i="1" s="1"/>
  <c r="J2906" i="1"/>
  <c r="K2906" i="1" s="1"/>
  <c r="I2907" i="1"/>
  <c r="O2979" i="1"/>
  <c r="P2978" i="1"/>
  <c r="M2980" i="1" l="1"/>
  <c r="L2980" i="1"/>
  <c r="T2980" i="1"/>
  <c r="T2981" i="1" s="1"/>
  <c r="E2981" i="1"/>
  <c r="E2982" i="1" s="1"/>
  <c r="H2979" i="1"/>
  <c r="B2905" i="1"/>
  <c r="I2908" i="1"/>
  <c r="J2907" i="1"/>
  <c r="K2907" i="1" s="1"/>
  <c r="F2980" i="1"/>
  <c r="A2981" i="1"/>
  <c r="U2980" i="1"/>
  <c r="N2980" i="1"/>
  <c r="G2980" i="1"/>
  <c r="C2981" i="1"/>
  <c r="D2981" i="1"/>
  <c r="Q2906" i="1"/>
  <c r="R2906" i="1" s="1"/>
  <c r="O2980" i="1"/>
  <c r="P2979" i="1"/>
  <c r="L2981" i="1" l="1"/>
  <c r="M2981" i="1"/>
  <c r="H2980" i="1"/>
  <c r="N2981" i="1"/>
  <c r="U2981" i="1"/>
  <c r="C2982" i="1"/>
  <c r="D2982" i="1"/>
  <c r="G2981" i="1"/>
  <c r="F2981" i="1"/>
  <c r="A2982" i="1"/>
  <c r="Q2907" i="1"/>
  <c r="R2907" i="1" s="1"/>
  <c r="J2908" i="1"/>
  <c r="K2908" i="1" s="1"/>
  <c r="I2909" i="1"/>
  <c r="O2981" i="1"/>
  <c r="P2980" i="1"/>
  <c r="B2906" i="1"/>
  <c r="L2982" i="1" l="1"/>
  <c r="M2982" i="1"/>
  <c r="T2982" i="1"/>
  <c r="E2983" i="1"/>
  <c r="E2984" i="1" s="1"/>
  <c r="H2981" i="1"/>
  <c r="B2907" i="1"/>
  <c r="C2983" i="1"/>
  <c r="D2983" i="1"/>
  <c r="F2982" i="1"/>
  <c r="N2982" i="1"/>
  <c r="A2983" i="1"/>
  <c r="U2982" i="1"/>
  <c r="G2982" i="1"/>
  <c r="J2909" i="1"/>
  <c r="K2909" i="1" s="1"/>
  <c r="I2910" i="1"/>
  <c r="Q2908" i="1"/>
  <c r="R2908" i="1" s="1"/>
  <c r="P2981" i="1"/>
  <c r="O2982" i="1"/>
  <c r="T2983" i="1" l="1"/>
  <c r="L2983" i="1"/>
  <c r="U2983" i="1" s="1"/>
  <c r="M2983" i="1"/>
  <c r="H2982" i="1"/>
  <c r="B2908" i="1"/>
  <c r="N2983" i="1"/>
  <c r="A2984" i="1"/>
  <c r="G2983" i="1"/>
  <c r="C2984" i="1"/>
  <c r="D2984" i="1"/>
  <c r="F2983" i="1"/>
  <c r="O2983" i="1"/>
  <c r="P2982" i="1"/>
  <c r="J2910" i="1"/>
  <c r="K2910" i="1" s="1"/>
  <c r="I2911" i="1"/>
  <c r="Q2909" i="1"/>
  <c r="R2909" i="1" s="1"/>
  <c r="L2984" i="1" l="1"/>
  <c r="M2984" i="1"/>
  <c r="N2984" i="1" s="1"/>
  <c r="T2984" i="1"/>
  <c r="E2985" i="1"/>
  <c r="H2983" i="1"/>
  <c r="B2909" i="1"/>
  <c r="P2983" i="1"/>
  <c r="O2984" i="1"/>
  <c r="J2911" i="1"/>
  <c r="K2911" i="1" s="1"/>
  <c r="I2912" i="1"/>
  <c r="G2984" i="1"/>
  <c r="C2985" i="1"/>
  <c r="D2985" i="1"/>
  <c r="F2984" i="1"/>
  <c r="A2985" i="1"/>
  <c r="U2984" i="1"/>
  <c r="Q2910" i="1"/>
  <c r="R2910" i="1" s="1"/>
  <c r="E2986" i="1" l="1"/>
  <c r="T2985" i="1"/>
  <c r="T2986" i="1" s="1"/>
  <c r="L2985" i="1"/>
  <c r="M2985" i="1"/>
  <c r="H2984" i="1"/>
  <c r="I2913" i="1"/>
  <c r="J2912" i="1"/>
  <c r="K2912" i="1" s="1"/>
  <c r="Q2911" i="1"/>
  <c r="R2911" i="1" s="1"/>
  <c r="O2985" i="1"/>
  <c r="P2984" i="1"/>
  <c r="U2985" i="1"/>
  <c r="G2985" i="1"/>
  <c r="C2986" i="1"/>
  <c r="D2986" i="1"/>
  <c r="F2985" i="1"/>
  <c r="N2985" i="1"/>
  <c r="A2986" i="1"/>
  <c r="B2910" i="1"/>
  <c r="L2986" i="1" l="1"/>
  <c r="U2986" i="1" s="1"/>
  <c r="M2986" i="1"/>
  <c r="E2987" i="1"/>
  <c r="H2985" i="1"/>
  <c r="O2986" i="1"/>
  <c r="P2985" i="1"/>
  <c r="B2911" i="1"/>
  <c r="Q2912" i="1"/>
  <c r="R2912" i="1" s="1"/>
  <c r="J2913" i="1"/>
  <c r="K2913" i="1" s="1"/>
  <c r="I2914" i="1"/>
  <c r="C2987" i="1"/>
  <c r="D2987" i="1"/>
  <c r="F2986" i="1"/>
  <c r="N2986" i="1"/>
  <c r="A2987" i="1"/>
  <c r="G2986" i="1"/>
  <c r="M2987" i="1" l="1"/>
  <c r="L2987" i="1"/>
  <c r="E2988" i="1"/>
  <c r="T2987" i="1"/>
  <c r="H2986" i="1"/>
  <c r="B2912" i="1"/>
  <c r="N2987" i="1"/>
  <c r="G2987" i="1"/>
  <c r="C2988" i="1"/>
  <c r="U2987" i="1"/>
  <c r="D2988" i="1"/>
  <c r="F2987" i="1"/>
  <c r="A2988" i="1"/>
  <c r="J2914" i="1"/>
  <c r="K2914" i="1" s="1"/>
  <c r="I2915" i="1"/>
  <c r="Q2913" i="1"/>
  <c r="R2913" i="1" s="1"/>
  <c r="O2987" i="1"/>
  <c r="P2986" i="1"/>
  <c r="L2988" i="1" l="1"/>
  <c r="M2988" i="1"/>
  <c r="T2988" i="1"/>
  <c r="E2989" i="1"/>
  <c r="H2987" i="1"/>
  <c r="A2989" i="1"/>
  <c r="U2988" i="1"/>
  <c r="N2988" i="1"/>
  <c r="G2988" i="1"/>
  <c r="C2989" i="1"/>
  <c r="D2989" i="1"/>
  <c r="F2988" i="1"/>
  <c r="J2915" i="1"/>
  <c r="K2915" i="1" s="1"/>
  <c r="I2916" i="1"/>
  <c r="Q2914" i="1"/>
  <c r="R2914" i="1" s="1"/>
  <c r="O2988" i="1"/>
  <c r="P2987" i="1"/>
  <c r="B2913" i="1"/>
  <c r="M2989" i="1" l="1"/>
  <c r="L2989" i="1"/>
  <c r="E2990" i="1"/>
  <c r="T2989" i="1"/>
  <c r="H2988" i="1"/>
  <c r="B2914" i="1"/>
  <c r="O2989" i="1"/>
  <c r="P2988" i="1"/>
  <c r="J2916" i="1"/>
  <c r="K2916" i="1" s="1"/>
  <c r="I2917" i="1"/>
  <c r="Q2915" i="1"/>
  <c r="R2915" i="1" s="1"/>
  <c r="G2989" i="1"/>
  <c r="C2990" i="1"/>
  <c r="A2990" i="1"/>
  <c r="D2990" i="1"/>
  <c r="F2989" i="1"/>
  <c r="N2989" i="1"/>
  <c r="U2989" i="1"/>
  <c r="L2990" i="1" l="1"/>
  <c r="M2990" i="1"/>
  <c r="T2990" i="1"/>
  <c r="T2991" i="1" s="1"/>
  <c r="E2991" i="1"/>
  <c r="E2992" i="1" s="1"/>
  <c r="H2989" i="1"/>
  <c r="Q2916" i="1"/>
  <c r="R2916" i="1" s="1"/>
  <c r="J2917" i="1"/>
  <c r="K2917" i="1" s="1"/>
  <c r="I2918" i="1"/>
  <c r="F2990" i="1"/>
  <c r="A2991" i="1"/>
  <c r="N2990" i="1"/>
  <c r="U2990" i="1"/>
  <c r="C2991" i="1"/>
  <c r="D2991" i="1"/>
  <c r="G2990" i="1"/>
  <c r="B2915" i="1"/>
  <c r="P2989" i="1"/>
  <c r="O2990" i="1"/>
  <c r="L2991" i="1" l="1"/>
  <c r="U2991" i="1" s="1"/>
  <c r="M2991" i="1"/>
  <c r="H2990" i="1"/>
  <c r="N2991" i="1"/>
  <c r="D2992" i="1"/>
  <c r="G2991" i="1"/>
  <c r="F2991" i="1"/>
  <c r="C2992" i="1"/>
  <c r="A2992" i="1"/>
  <c r="I2919" i="1"/>
  <c r="J2918" i="1"/>
  <c r="K2918" i="1" s="1"/>
  <c r="Q2917" i="1"/>
  <c r="R2917" i="1" s="1"/>
  <c r="O2991" i="1"/>
  <c r="P2990" i="1"/>
  <c r="B2916" i="1"/>
  <c r="L2992" i="1" l="1"/>
  <c r="M2992" i="1"/>
  <c r="N2992" i="1" s="1"/>
  <c r="T2992" i="1"/>
  <c r="E2993" i="1"/>
  <c r="H2991" i="1"/>
  <c r="B2917" i="1"/>
  <c r="O2992" i="1"/>
  <c r="P2991" i="1"/>
  <c r="U2992" i="1"/>
  <c r="G2992" i="1"/>
  <c r="C2993" i="1"/>
  <c r="D2993" i="1"/>
  <c r="F2992" i="1"/>
  <c r="A2993" i="1"/>
  <c r="Q2918" i="1"/>
  <c r="R2918" i="1" s="1"/>
  <c r="J2919" i="1"/>
  <c r="K2919" i="1" s="1"/>
  <c r="I2920" i="1"/>
  <c r="M2993" i="1" l="1"/>
  <c r="L2993" i="1"/>
  <c r="E2994" i="1"/>
  <c r="T2993" i="1"/>
  <c r="H2992" i="1"/>
  <c r="B2918" i="1"/>
  <c r="J2920" i="1"/>
  <c r="K2920" i="1" s="1"/>
  <c r="I2921" i="1"/>
  <c r="C2994" i="1"/>
  <c r="F2993" i="1"/>
  <c r="G2993" i="1"/>
  <c r="A2994" i="1"/>
  <c r="Q2919" i="1"/>
  <c r="R2919" i="1" s="1"/>
  <c r="O2993" i="1"/>
  <c r="P2992" i="1"/>
  <c r="D2994" i="1" l="1"/>
  <c r="L2994" i="1"/>
  <c r="T2994" i="1"/>
  <c r="M2994" i="1"/>
  <c r="N2994" i="1" s="1"/>
  <c r="E2995" i="1"/>
  <c r="E2996" i="1" s="1"/>
  <c r="H2993" i="1"/>
  <c r="B2919" i="1"/>
  <c r="U2994" i="1"/>
  <c r="C2995" i="1"/>
  <c r="A2995" i="1"/>
  <c r="D2995" i="1"/>
  <c r="G2994" i="1"/>
  <c r="F2994" i="1"/>
  <c r="I2922" i="1"/>
  <c r="J2921" i="1"/>
  <c r="K2921" i="1" s="1"/>
  <c r="Q2920" i="1"/>
  <c r="R2920" i="1" s="1"/>
  <c r="P2993" i="1"/>
  <c r="O2994" i="1"/>
  <c r="L2995" i="1" l="1"/>
  <c r="M2995" i="1"/>
  <c r="T2995" i="1"/>
  <c r="A2996" i="1"/>
  <c r="N2995" i="1"/>
  <c r="U2995" i="1"/>
  <c r="C2996" i="1"/>
  <c r="D2996" i="1"/>
  <c r="G2995" i="1"/>
  <c r="F2995" i="1"/>
  <c r="O2995" i="1"/>
  <c r="P2994" i="1"/>
  <c r="B2920" i="1"/>
  <c r="Q2921" i="1"/>
  <c r="R2921" i="1" s="1"/>
  <c r="I2923" i="1"/>
  <c r="J2922" i="1"/>
  <c r="K2922" i="1" s="1"/>
  <c r="H2994" i="1"/>
  <c r="L2996" i="1" l="1"/>
  <c r="M2996" i="1"/>
  <c r="T2996" i="1"/>
  <c r="E2997" i="1"/>
  <c r="B2921" i="1"/>
  <c r="J2923" i="1"/>
  <c r="K2923" i="1" s="1"/>
  <c r="I2924" i="1"/>
  <c r="H2995" i="1"/>
  <c r="P2995" i="1"/>
  <c r="O2996" i="1"/>
  <c r="Q2922" i="1"/>
  <c r="R2922" i="1" s="1"/>
  <c r="A2997" i="1"/>
  <c r="N2996" i="1"/>
  <c r="U2996" i="1"/>
  <c r="C2997" i="1"/>
  <c r="D2997" i="1"/>
  <c r="G2996" i="1"/>
  <c r="F2996" i="1"/>
  <c r="L2997" i="1" l="1"/>
  <c r="M2997" i="1"/>
  <c r="E2998" i="1"/>
  <c r="T2997" i="1"/>
  <c r="U2997" i="1"/>
  <c r="G2997" i="1"/>
  <c r="C2998" i="1"/>
  <c r="A2998" i="1"/>
  <c r="D2998" i="1"/>
  <c r="F2997" i="1"/>
  <c r="N2997" i="1"/>
  <c r="H2996" i="1"/>
  <c r="B2922" i="1"/>
  <c r="J2924" i="1"/>
  <c r="K2924" i="1" s="1"/>
  <c r="I2925" i="1"/>
  <c r="Q2923" i="1"/>
  <c r="R2923" i="1" s="1"/>
  <c r="O2997" i="1"/>
  <c r="P2996" i="1"/>
  <c r="L2998" i="1" l="1"/>
  <c r="M2998" i="1"/>
  <c r="T2998" i="1"/>
  <c r="E2999" i="1"/>
  <c r="B2923" i="1"/>
  <c r="H2997" i="1"/>
  <c r="J2925" i="1"/>
  <c r="K2925" i="1" s="1"/>
  <c r="I2926" i="1"/>
  <c r="Q2924" i="1"/>
  <c r="R2924" i="1" s="1"/>
  <c r="U2998" i="1"/>
  <c r="F2998" i="1"/>
  <c r="G2998" i="1"/>
  <c r="C2999" i="1"/>
  <c r="A2999" i="1"/>
  <c r="D2999" i="1"/>
  <c r="N2998" i="1"/>
  <c r="P2997" i="1"/>
  <c r="O2998" i="1"/>
  <c r="E3000" i="1" l="1"/>
  <c r="L2999" i="1"/>
  <c r="M2999" i="1"/>
  <c r="N2999" i="1" s="1"/>
  <c r="T2999" i="1"/>
  <c r="T3000" i="1" s="1"/>
  <c r="H2998" i="1"/>
  <c r="B2924" i="1"/>
  <c r="J2926" i="1"/>
  <c r="K2926" i="1" s="1"/>
  <c r="I2927" i="1"/>
  <c r="P2998" i="1"/>
  <c r="O2999" i="1"/>
  <c r="U2999" i="1"/>
  <c r="D3000" i="1"/>
  <c r="G2999" i="1"/>
  <c r="F2999" i="1"/>
  <c r="C3000" i="1"/>
  <c r="A3000" i="1"/>
  <c r="Q2925" i="1"/>
  <c r="R2925" i="1" s="1"/>
  <c r="L3000" i="1" l="1"/>
  <c r="M3000" i="1"/>
  <c r="E3001" i="1"/>
  <c r="H2999" i="1"/>
  <c r="U3000" i="1"/>
  <c r="G3000" i="1"/>
  <c r="C3001" i="1"/>
  <c r="A3001" i="1"/>
  <c r="D3001" i="1"/>
  <c r="F3000" i="1"/>
  <c r="N3000" i="1"/>
  <c r="P2999" i="1"/>
  <c r="O3000" i="1"/>
  <c r="J2927" i="1"/>
  <c r="K2927" i="1" s="1"/>
  <c r="I2928" i="1"/>
  <c r="Q2926" i="1"/>
  <c r="R2926" i="1" s="1"/>
  <c r="B2925" i="1"/>
  <c r="E3002" i="1" l="1"/>
  <c r="L3001" i="1"/>
  <c r="M3001" i="1"/>
  <c r="T3001" i="1"/>
  <c r="H3000" i="1"/>
  <c r="B2926" i="1"/>
  <c r="J2928" i="1"/>
  <c r="K2928" i="1" s="1"/>
  <c r="I2929" i="1"/>
  <c r="Q2927" i="1"/>
  <c r="R2927" i="1" s="1"/>
  <c r="G3001" i="1"/>
  <c r="C3002" i="1"/>
  <c r="D3002" i="1"/>
  <c r="F3001" i="1"/>
  <c r="N3001" i="1"/>
  <c r="A3002" i="1"/>
  <c r="U3001" i="1"/>
  <c r="O3001" i="1"/>
  <c r="P3000" i="1"/>
  <c r="L3002" i="1" l="1"/>
  <c r="M3002" i="1"/>
  <c r="T3002" i="1"/>
  <c r="E3003" i="1"/>
  <c r="H3001" i="1"/>
  <c r="B2927" i="1"/>
  <c r="I2930" i="1"/>
  <c r="J2929" i="1"/>
  <c r="K2929" i="1" s="1"/>
  <c r="U3002" i="1"/>
  <c r="C3003" i="1"/>
  <c r="D3003" i="1"/>
  <c r="G3002" i="1"/>
  <c r="F3002" i="1"/>
  <c r="A3003" i="1"/>
  <c r="N3002" i="1"/>
  <c r="Q2928" i="1"/>
  <c r="R2928" i="1" s="1"/>
  <c r="P3001" i="1"/>
  <c r="O3002" i="1"/>
  <c r="E3004" i="1" l="1"/>
  <c r="L3003" i="1"/>
  <c r="M3003" i="1"/>
  <c r="T3003" i="1"/>
  <c r="H3002" i="1"/>
  <c r="Q2929" i="1"/>
  <c r="R2929" i="1" s="1"/>
  <c r="N3003" i="1"/>
  <c r="U3003" i="1"/>
  <c r="D3004" i="1"/>
  <c r="F3003" i="1"/>
  <c r="G3003" i="1"/>
  <c r="C3004" i="1"/>
  <c r="A3004" i="1"/>
  <c r="J2930" i="1"/>
  <c r="K2930" i="1" s="1"/>
  <c r="I2931" i="1"/>
  <c r="P3002" i="1"/>
  <c r="O3003" i="1"/>
  <c r="B2928" i="1"/>
  <c r="L3004" i="1" l="1"/>
  <c r="M3004" i="1"/>
  <c r="N3004" i="1" s="1"/>
  <c r="T3004" i="1"/>
  <c r="E3005" i="1"/>
  <c r="H3003" i="1"/>
  <c r="B2929" i="1"/>
  <c r="I2932" i="1"/>
  <c r="J2932" i="1" s="1"/>
  <c r="J2931" i="1"/>
  <c r="K2931" i="1" s="1"/>
  <c r="D3005" i="1"/>
  <c r="G3004" i="1"/>
  <c r="U3004" i="1"/>
  <c r="F3004" i="1"/>
  <c r="A3005" i="1"/>
  <c r="C3005" i="1"/>
  <c r="Q2930" i="1"/>
  <c r="R2930" i="1" s="1"/>
  <c r="O3004" i="1"/>
  <c r="P3003" i="1"/>
  <c r="M3005" i="1" l="1"/>
  <c r="L3005" i="1"/>
  <c r="E3006" i="1"/>
  <c r="E3007" i="1" s="1"/>
  <c r="T3005" i="1"/>
  <c r="T3006" i="1" s="1"/>
  <c r="H3004" i="1"/>
  <c r="B2930" i="1"/>
  <c r="Q2931" i="1"/>
  <c r="R2931" i="1" s="1"/>
  <c r="K2932" i="1"/>
  <c r="I2933" i="1"/>
  <c r="O3005" i="1"/>
  <c r="P3004" i="1"/>
  <c r="U3005" i="1"/>
  <c r="G3005" i="1"/>
  <c r="N3005" i="1"/>
  <c r="D3006" i="1"/>
  <c r="F3005" i="1"/>
  <c r="C3006" i="1"/>
  <c r="A3006" i="1"/>
  <c r="L3006" i="1" l="1"/>
  <c r="M3006" i="1"/>
  <c r="H3005" i="1"/>
  <c r="B2931" i="1"/>
  <c r="N3006" i="1"/>
  <c r="U3006" i="1"/>
  <c r="C3007" i="1"/>
  <c r="D3007" i="1"/>
  <c r="G3006" i="1"/>
  <c r="F3006" i="1"/>
  <c r="A3007" i="1"/>
  <c r="O3006" i="1"/>
  <c r="P3005" i="1"/>
  <c r="I2934" i="1"/>
  <c r="J2933" i="1"/>
  <c r="K2933" i="1" s="1"/>
  <c r="Q2932" i="1"/>
  <c r="B2932" i="1" s="1"/>
  <c r="N2932" i="1"/>
  <c r="L3007" i="1" l="1"/>
  <c r="M3007" i="1"/>
  <c r="E3008" i="1"/>
  <c r="T3007" i="1"/>
  <c r="H3006" i="1"/>
  <c r="R2932" i="1"/>
  <c r="Q2933" i="1"/>
  <c r="R2933" i="1" s="1"/>
  <c r="I2935" i="1"/>
  <c r="J2934" i="1"/>
  <c r="K2934" i="1" s="1"/>
  <c r="O3007" i="1"/>
  <c r="P3006" i="1"/>
  <c r="U2932" i="1"/>
  <c r="A3008" i="1"/>
  <c r="G3007" i="1"/>
  <c r="N3007" i="1"/>
  <c r="D3008" i="1"/>
  <c r="C3008" i="1"/>
  <c r="U3007" i="1"/>
  <c r="F3007" i="1"/>
  <c r="L3008" i="1" l="1"/>
  <c r="M3008" i="1"/>
  <c r="T3008" i="1"/>
  <c r="E3009" i="1"/>
  <c r="H3007" i="1"/>
  <c r="Q2934" i="1"/>
  <c r="R2934" i="1" s="1"/>
  <c r="I2936" i="1"/>
  <c r="J2935" i="1"/>
  <c r="K2935" i="1" s="1"/>
  <c r="Q2935" i="1" s="1"/>
  <c r="P3007" i="1"/>
  <c r="O3008" i="1"/>
  <c r="B2933" i="1"/>
  <c r="C3009" i="1"/>
  <c r="A3009" i="1"/>
  <c r="D3009" i="1"/>
  <c r="F3008" i="1"/>
  <c r="N3008" i="1"/>
  <c r="U3008" i="1"/>
  <c r="G3008" i="1"/>
  <c r="T3009" i="1" l="1"/>
  <c r="L3009" i="1"/>
  <c r="M3009" i="1"/>
  <c r="N3009" i="1" s="1"/>
  <c r="E3010" i="1"/>
  <c r="E3011" i="1" s="1"/>
  <c r="H3008" i="1"/>
  <c r="P3008" i="1"/>
  <c r="O3009" i="1"/>
  <c r="B2935" i="1"/>
  <c r="R2935" i="1"/>
  <c r="J2936" i="1"/>
  <c r="K2936" i="1" s="1"/>
  <c r="I2937" i="1"/>
  <c r="U3009" i="1"/>
  <c r="D3010" i="1"/>
  <c r="G3009" i="1"/>
  <c r="F3009" i="1"/>
  <c r="C3010" i="1"/>
  <c r="A3010" i="1"/>
  <c r="B2934" i="1"/>
  <c r="M3010" i="1" l="1"/>
  <c r="L3010" i="1"/>
  <c r="T3010" i="1"/>
  <c r="H3009" i="1"/>
  <c r="J2937" i="1"/>
  <c r="K2937" i="1" s="1"/>
  <c r="I2938" i="1"/>
  <c r="G3010" i="1"/>
  <c r="C3011" i="1"/>
  <c r="D3011" i="1"/>
  <c r="F3010" i="1"/>
  <c r="N3010" i="1"/>
  <c r="A3011" i="1"/>
  <c r="U3010" i="1"/>
  <c r="O3010" i="1"/>
  <c r="P3009" i="1"/>
  <c r="Q2936" i="1"/>
  <c r="R2936" i="1" s="1"/>
  <c r="L3011" i="1" l="1"/>
  <c r="M3011" i="1"/>
  <c r="N3011" i="1" s="1"/>
  <c r="T3011" i="1"/>
  <c r="E3012" i="1"/>
  <c r="H3010" i="1"/>
  <c r="B2936" i="1"/>
  <c r="I2939" i="1"/>
  <c r="J2938" i="1"/>
  <c r="K2938" i="1" s="1"/>
  <c r="P3010" i="1"/>
  <c r="O3011" i="1"/>
  <c r="U3011" i="1"/>
  <c r="C3012" i="1"/>
  <c r="D3012" i="1"/>
  <c r="G3011" i="1"/>
  <c r="F3011" i="1"/>
  <c r="A3012" i="1"/>
  <c r="Q2937" i="1"/>
  <c r="R2937" i="1" s="1"/>
  <c r="T3012" i="1" l="1"/>
  <c r="M3012" i="1"/>
  <c r="L3012" i="1"/>
  <c r="U3012" i="1" s="1"/>
  <c r="E3013" i="1"/>
  <c r="E3014" i="1" s="1"/>
  <c r="H3011" i="1"/>
  <c r="O3012" i="1"/>
  <c r="P3011" i="1"/>
  <c r="D3013" i="1"/>
  <c r="F3012" i="1"/>
  <c r="A3013" i="1"/>
  <c r="N3012" i="1"/>
  <c r="G3012" i="1"/>
  <c r="C3013" i="1"/>
  <c r="Q2938" i="1"/>
  <c r="R2938" i="1" s="1"/>
  <c r="I2940" i="1"/>
  <c r="J2939" i="1"/>
  <c r="K2939" i="1" s="1"/>
  <c r="B2937" i="1"/>
  <c r="L3013" i="1" l="1"/>
  <c r="M3013" i="1"/>
  <c r="T3013" i="1"/>
  <c r="H3012" i="1"/>
  <c r="B2938" i="1"/>
  <c r="Q2939" i="1"/>
  <c r="R2939" i="1" s="1"/>
  <c r="J2940" i="1"/>
  <c r="K2940" i="1" s="1"/>
  <c r="I2941" i="1"/>
  <c r="U3013" i="1"/>
  <c r="D3014" i="1"/>
  <c r="F3013" i="1"/>
  <c r="G3013" i="1"/>
  <c r="C3014" i="1"/>
  <c r="A3014" i="1"/>
  <c r="N3013" i="1"/>
  <c r="P3012" i="1"/>
  <c r="O3013" i="1"/>
  <c r="L3014" i="1" l="1"/>
  <c r="M3014" i="1"/>
  <c r="T3014" i="1"/>
  <c r="E3015" i="1"/>
  <c r="H3013" i="1"/>
  <c r="J2941" i="1"/>
  <c r="K2941" i="1" s="1"/>
  <c r="I2942" i="1"/>
  <c r="U3014" i="1"/>
  <c r="G3014" i="1"/>
  <c r="C3015" i="1"/>
  <c r="D3015" i="1"/>
  <c r="F3014" i="1"/>
  <c r="N3014" i="1"/>
  <c r="A3015" i="1"/>
  <c r="Q2940" i="1"/>
  <c r="R2940" i="1" s="1"/>
  <c r="O3014" i="1"/>
  <c r="P3013" i="1"/>
  <c r="B2939" i="1"/>
  <c r="L3015" i="1" l="1"/>
  <c r="M3015" i="1"/>
  <c r="N3015" i="1" s="1"/>
  <c r="E3016" i="1"/>
  <c r="T3015" i="1"/>
  <c r="B2940" i="1"/>
  <c r="H3014" i="1"/>
  <c r="F3015" i="1"/>
  <c r="A3016" i="1"/>
  <c r="G3015" i="1"/>
  <c r="C3016" i="1"/>
  <c r="U3015" i="1"/>
  <c r="D3016" i="1"/>
  <c r="J2942" i="1"/>
  <c r="K2942" i="1" s="1"/>
  <c r="I2943" i="1"/>
  <c r="O3015" i="1"/>
  <c r="P3014" i="1"/>
  <c r="Q2941" i="1"/>
  <c r="R2941" i="1" s="1"/>
  <c r="T3016" i="1" l="1"/>
  <c r="L3016" i="1"/>
  <c r="U3016" i="1" s="1"/>
  <c r="M3016" i="1"/>
  <c r="N3016" i="1" s="1"/>
  <c r="E3017" i="1"/>
  <c r="H3015" i="1"/>
  <c r="B2941" i="1"/>
  <c r="I2944" i="1"/>
  <c r="J2943" i="1"/>
  <c r="K2943" i="1" s="1"/>
  <c r="Q2942" i="1"/>
  <c r="R2942" i="1" s="1"/>
  <c r="G3016" i="1"/>
  <c r="D3017" i="1"/>
  <c r="F3016" i="1"/>
  <c r="C3017" i="1"/>
  <c r="A3017" i="1"/>
  <c r="P3015" i="1"/>
  <c r="O3016" i="1"/>
  <c r="E3018" i="1" l="1"/>
  <c r="L3017" i="1"/>
  <c r="M3017" i="1"/>
  <c r="T3017" i="1"/>
  <c r="H3016" i="1"/>
  <c r="A3018" i="1"/>
  <c r="N3017" i="1"/>
  <c r="U3017" i="1"/>
  <c r="C3018" i="1"/>
  <c r="D3018" i="1"/>
  <c r="G3017" i="1"/>
  <c r="F3017" i="1"/>
  <c r="B2942" i="1"/>
  <c r="O3017" i="1"/>
  <c r="P3016" i="1"/>
  <c r="Q2943" i="1"/>
  <c r="R2943" i="1" s="1"/>
  <c r="J2944" i="1"/>
  <c r="K2944" i="1" s="1"/>
  <c r="I2945" i="1"/>
  <c r="L3018" i="1" l="1"/>
  <c r="M3018" i="1"/>
  <c r="N3018" i="1" s="1"/>
  <c r="T3018" i="1"/>
  <c r="E3019" i="1"/>
  <c r="H3017" i="1"/>
  <c r="O3018" i="1"/>
  <c r="P3017" i="1"/>
  <c r="I2946" i="1"/>
  <c r="J2945" i="1"/>
  <c r="K2945" i="1" s="1"/>
  <c r="U3018" i="1"/>
  <c r="C3019" i="1"/>
  <c r="D3019" i="1"/>
  <c r="G3018" i="1"/>
  <c r="F3018" i="1"/>
  <c r="A3019" i="1"/>
  <c r="Q2944" i="1"/>
  <c r="R2944" i="1" s="1"/>
  <c r="B2943" i="1"/>
  <c r="L3019" i="1" l="1"/>
  <c r="M3019" i="1"/>
  <c r="E3020" i="1"/>
  <c r="T3019" i="1"/>
  <c r="H3018" i="1"/>
  <c r="J2946" i="1"/>
  <c r="K2946" i="1" s="1"/>
  <c r="I2947" i="1"/>
  <c r="Q2945" i="1"/>
  <c r="R2945" i="1" s="1"/>
  <c r="B2944" i="1"/>
  <c r="O3019" i="1"/>
  <c r="P3018" i="1"/>
  <c r="A3020" i="1"/>
  <c r="N3019" i="1"/>
  <c r="G3019" i="1"/>
  <c r="C3020" i="1"/>
  <c r="U3019" i="1"/>
  <c r="D3020" i="1"/>
  <c r="F3019" i="1"/>
  <c r="T3020" i="1" l="1"/>
  <c r="L3020" i="1"/>
  <c r="U3020" i="1" s="1"/>
  <c r="M3020" i="1"/>
  <c r="N3020" i="1" s="1"/>
  <c r="E3021" i="1"/>
  <c r="H3019" i="1"/>
  <c r="P3019" i="1"/>
  <c r="O3020" i="1"/>
  <c r="B2945" i="1"/>
  <c r="G3020" i="1"/>
  <c r="C3021" i="1"/>
  <c r="A3021" i="1"/>
  <c r="D3021" i="1"/>
  <c r="F3020" i="1"/>
  <c r="J2947" i="1"/>
  <c r="K2947" i="1" s="1"/>
  <c r="I2948" i="1"/>
  <c r="Q2946" i="1"/>
  <c r="R2946" i="1" s="1"/>
  <c r="M3021" i="1" l="1"/>
  <c r="L3021" i="1"/>
  <c r="E3022" i="1"/>
  <c r="E3023" i="1" s="1"/>
  <c r="T3021" i="1"/>
  <c r="T3022" i="1" s="1"/>
  <c r="H3020" i="1"/>
  <c r="B2946" i="1"/>
  <c r="U3021" i="1"/>
  <c r="G3021" i="1"/>
  <c r="C3022" i="1"/>
  <c r="A3022" i="1"/>
  <c r="D3022" i="1"/>
  <c r="F3021" i="1"/>
  <c r="N3021" i="1"/>
  <c r="P3020" i="1"/>
  <c r="O3021" i="1"/>
  <c r="I2949" i="1"/>
  <c r="J2948" i="1"/>
  <c r="K2948" i="1" s="1"/>
  <c r="Q2947" i="1"/>
  <c r="R2947" i="1" s="1"/>
  <c r="L3022" i="1" l="1"/>
  <c r="U3022" i="1" s="1"/>
  <c r="M3022" i="1"/>
  <c r="H3021" i="1"/>
  <c r="B2947" i="1"/>
  <c r="F3022" i="1"/>
  <c r="N3022" i="1"/>
  <c r="A3023" i="1"/>
  <c r="T3023" i="1" s="1"/>
  <c r="G3022" i="1"/>
  <c r="C3023" i="1"/>
  <c r="D3023" i="1"/>
  <c r="Q2948" i="1"/>
  <c r="R2948" i="1" s="1"/>
  <c r="O3022" i="1"/>
  <c r="P3021" i="1"/>
  <c r="I2950" i="1"/>
  <c r="J2949" i="1"/>
  <c r="K2949" i="1" s="1"/>
  <c r="L3023" i="1" l="1"/>
  <c r="U3023" i="1" s="1"/>
  <c r="M3023" i="1"/>
  <c r="N3023" i="1" s="1"/>
  <c r="E3024" i="1"/>
  <c r="H3022" i="1"/>
  <c r="B2948" i="1"/>
  <c r="D3024" i="1"/>
  <c r="F3023" i="1"/>
  <c r="A3024" i="1"/>
  <c r="G3023" i="1"/>
  <c r="C3024" i="1"/>
  <c r="Q2949" i="1"/>
  <c r="R2949" i="1" s="1"/>
  <c r="J2950" i="1"/>
  <c r="K2950" i="1" s="1"/>
  <c r="I2951" i="1"/>
  <c r="P3022" i="1"/>
  <c r="O3023" i="1"/>
  <c r="L3024" i="1" l="1"/>
  <c r="M3024" i="1"/>
  <c r="E3025" i="1"/>
  <c r="E3026" i="1" s="1"/>
  <c r="T3024" i="1"/>
  <c r="B2949" i="1"/>
  <c r="H3023" i="1"/>
  <c r="I2952" i="1"/>
  <c r="J2951" i="1"/>
  <c r="K2951" i="1" s="1"/>
  <c r="F3024" i="1"/>
  <c r="A3025" i="1"/>
  <c r="G3024" i="1"/>
  <c r="C3025" i="1"/>
  <c r="Q2950" i="1"/>
  <c r="R2950" i="1" s="1"/>
  <c r="P3023" i="1"/>
  <c r="O3024" i="1"/>
  <c r="L3025" i="1" l="1"/>
  <c r="M3025" i="1"/>
  <c r="N3025" i="1" s="1"/>
  <c r="T3025" i="1"/>
  <c r="H3024" i="1"/>
  <c r="D3025" i="1"/>
  <c r="D3026" i="1" s="1"/>
  <c r="B2950" i="1"/>
  <c r="Q2951" i="1"/>
  <c r="R2951" i="1" s="1"/>
  <c r="I2953" i="1"/>
  <c r="J2952" i="1"/>
  <c r="K2952" i="1" s="1"/>
  <c r="P3024" i="1"/>
  <c r="O3025" i="1"/>
  <c r="F3025" i="1"/>
  <c r="A3026" i="1"/>
  <c r="U3025" i="1"/>
  <c r="G3025" i="1"/>
  <c r="C3026" i="1"/>
  <c r="L3026" i="1" l="1"/>
  <c r="M3026" i="1"/>
  <c r="T3026" i="1"/>
  <c r="E3027" i="1"/>
  <c r="B2951" i="1"/>
  <c r="H3025" i="1"/>
  <c r="Q2952" i="1"/>
  <c r="R2952" i="1" s="1"/>
  <c r="J2953" i="1"/>
  <c r="K2953" i="1" s="1"/>
  <c r="I2954" i="1"/>
  <c r="C3027" i="1"/>
  <c r="D3027" i="1"/>
  <c r="G3026" i="1"/>
  <c r="F3026" i="1"/>
  <c r="A3027" i="1"/>
  <c r="N3026" i="1"/>
  <c r="U3026" i="1"/>
  <c r="P3025" i="1"/>
  <c r="O3026" i="1"/>
  <c r="E3028" i="1" l="1"/>
  <c r="L3027" i="1"/>
  <c r="M3027" i="1"/>
  <c r="N3027" i="1" s="1"/>
  <c r="T3027" i="1"/>
  <c r="T3028" i="1" s="1"/>
  <c r="H3026" i="1"/>
  <c r="J2954" i="1"/>
  <c r="K2954" i="1" s="1"/>
  <c r="I2955" i="1"/>
  <c r="Q2953" i="1"/>
  <c r="R2953" i="1" s="1"/>
  <c r="A3028" i="1"/>
  <c r="G3027" i="1"/>
  <c r="D3028" i="1"/>
  <c r="C3028" i="1"/>
  <c r="U3027" i="1"/>
  <c r="F3027" i="1"/>
  <c r="B2952" i="1"/>
  <c r="O3027" i="1"/>
  <c r="P3026" i="1"/>
  <c r="L3028" i="1" l="1"/>
  <c r="M3028" i="1"/>
  <c r="E3029" i="1"/>
  <c r="B2953" i="1"/>
  <c r="H3027" i="1"/>
  <c r="N3028" i="1"/>
  <c r="U3028" i="1"/>
  <c r="C3029" i="1"/>
  <c r="D3029" i="1"/>
  <c r="G3028" i="1"/>
  <c r="F3028" i="1"/>
  <c r="A3029" i="1"/>
  <c r="J2955" i="1"/>
  <c r="K2955" i="1" s="1"/>
  <c r="I2956" i="1"/>
  <c r="Q2954" i="1"/>
  <c r="R2954" i="1" s="1"/>
  <c r="O3028" i="1"/>
  <c r="P3027" i="1"/>
  <c r="M3029" i="1" l="1"/>
  <c r="L3029" i="1"/>
  <c r="U3029" i="1" s="1"/>
  <c r="E3030" i="1"/>
  <c r="T3029" i="1"/>
  <c r="H3028" i="1"/>
  <c r="I2957" i="1"/>
  <c r="J2956" i="1"/>
  <c r="K2956" i="1" s="1"/>
  <c r="Q2955" i="1"/>
  <c r="R2955" i="1" s="1"/>
  <c r="P3028" i="1"/>
  <c r="O3029" i="1"/>
  <c r="C3030" i="1"/>
  <c r="D3030" i="1"/>
  <c r="G3029" i="1"/>
  <c r="F3029" i="1"/>
  <c r="A3030" i="1"/>
  <c r="N3029" i="1"/>
  <c r="B2954" i="1"/>
  <c r="L3030" i="1" l="1"/>
  <c r="M3030" i="1"/>
  <c r="N3030" i="1" s="1"/>
  <c r="T3030" i="1"/>
  <c r="E3031" i="1"/>
  <c r="H3029" i="1"/>
  <c r="B2955" i="1"/>
  <c r="P3029" i="1"/>
  <c r="O3030" i="1"/>
  <c r="U3030" i="1"/>
  <c r="C3031" i="1"/>
  <c r="D3031" i="1"/>
  <c r="G3030" i="1"/>
  <c r="F3030" i="1"/>
  <c r="A3031" i="1"/>
  <c r="Q2956" i="1"/>
  <c r="R2956" i="1" s="1"/>
  <c r="J2957" i="1"/>
  <c r="K2957" i="1" s="1"/>
  <c r="I2958" i="1"/>
  <c r="T3031" i="1" l="1"/>
  <c r="L3031" i="1"/>
  <c r="M3031" i="1"/>
  <c r="E3032" i="1"/>
  <c r="H3030" i="1"/>
  <c r="B2956" i="1"/>
  <c r="Q2957" i="1"/>
  <c r="R2957" i="1" s="1"/>
  <c r="O3031" i="1"/>
  <c r="P3030" i="1"/>
  <c r="J2958" i="1"/>
  <c r="K2958" i="1" s="1"/>
  <c r="I2959" i="1"/>
  <c r="D3032" i="1"/>
  <c r="F3031" i="1"/>
  <c r="G3031" i="1"/>
  <c r="A3032" i="1"/>
  <c r="N3031" i="1"/>
  <c r="C3032" i="1"/>
  <c r="U3031" i="1"/>
  <c r="E3033" i="1" l="1"/>
  <c r="L3032" i="1"/>
  <c r="M3032" i="1"/>
  <c r="N3032" i="1" s="1"/>
  <c r="T3032" i="1"/>
  <c r="H3031" i="1"/>
  <c r="B2957" i="1"/>
  <c r="I2960" i="1"/>
  <c r="J2959" i="1"/>
  <c r="K2959" i="1" s="1"/>
  <c r="P3031" i="1"/>
  <c r="O3032" i="1"/>
  <c r="U3032" i="1"/>
  <c r="G3032" i="1"/>
  <c r="C3033" i="1"/>
  <c r="A3033" i="1"/>
  <c r="D3033" i="1"/>
  <c r="F3032" i="1"/>
  <c r="Q2958" i="1"/>
  <c r="R2958" i="1" s="1"/>
  <c r="M3033" i="1" l="1"/>
  <c r="L3033" i="1"/>
  <c r="T3033" i="1"/>
  <c r="E3034" i="1"/>
  <c r="H3032" i="1"/>
  <c r="O3033" i="1"/>
  <c r="P3032" i="1"/>
  <c r="Q2959" i="1"/>
  <c r="R2959" i="1" s="1"/>
  <c r="J2960" i="1"/>
  <c r="K2960" i="1" s="1"/>
  <c r="I2961" i="1"/>
  <c r="C3034" i="1"/>
  <c r="A3034" i="1"/>
  <c r="D3034" i="1"/>
  <c r="F3033" i="1"/>
  <c r="N3033" i="1"/>
  <c r="U3033" i="1"/>
  <c r="G3033" i="1"/>
  <c r="B2958" i="1"/>
  <c r="E3035" i="1" l="1"/>
  <c r="L3034" i="1"/>
  <c r="M3034" i="1"/>
  <c r="T3034" i="1"/>
  <c r="H3033" i="1"/>
  <c r="J2961" i="1"/>
  <c r="K2961" i="1" s="1"/>
  <c r="I2962" i="1"/>
  <c r="Q2960" i="1"/>
  <c r="R2960" i="1" s="1"/>
  <c r="B2959" i="1"/>
  <c r="C3035" i="1"/>
  <c r="U3034" i="1"/>
  <c r="A3035" i="1"/>
  <c r="D3035" i="1"/>
  <c r="G3034" i="1"/>
  <c r="F3034" i="1"/>
  <c r="N3034" i="1"/>
  <c r="O3034" i="1"/>
  <c r="P3033" i="1"/>
  <c r="L3035" i="1" l="1"/>
  <c r="M3035" i="1"/>
  <c r="T3035" i="1"/>
  <c r="E3036" i="1"/>
  <c r="H3034" i="1"/>
  <c r="B2960" i="1"/>
  <c r="O3035" i="1"/>
  <c r="P3034" i="1"/>
  <c r="D3036" i="1"/>
  <c r="G3035" i="1"/>
  <c r="F3035" i="1"/>
  <c r="C3036" i="1"/>
  <c r="A3036" i="1"/>
  <c r="N3035" i="1"/>
  <c r="U3035" i="1"/>
  <c r="I2963" i="1"/>
  <c r="J2963" i="1" s="1"/>
  <c r="J2962" i="1"/>
  <c r="K2962" i="1" s="1"/>
  <c r="Q2961" i="1"/>
  <c r="R2961" i="1" s="1"/>
  <c r="E3037" i="1" l="1"/>
  <c r="L3036" i="1"/>
  <c r="M3036" i="1"/>
  <c r="N3036" i="1" s="1"/>
  <c r="T3036" i="1"/>
  <c r="H3035" i="1"/>
  <c r="I2964" i="1"/>
  <c r="K2963" i="1"/>
  <c r="O3036" i="1"/>
  <c r="P3035" i="1"/>
  <c r="B2961" i="1"/>
  <c r="U3036" i="1"/>
  <c r="D3037" i="1"/>
  <c r="F3036" i="1"/>
  <c r="G3036" i="1"/>
  <c r="C3037" i="1"/>
  <c r="A3037" i="1"/>
  <c r="Q2962" i="1"/>
  <c r="R2962" i="1" s="1"/>
  <c r="T3037" i="1" l="1"/>
  <c r="M3037" i="1"/>
  <c r="L3037" i="1"/>
  <c r="E3038" i="1"/>
  <c r="E3039" i="1" s="1"/>
  <c r="H3036" i="1"/>
  <c r="D3038" i="1"/>
  <c r="G3037" i="1"/>
  <c r="F3037" i="1"/>
  <c r="C3038" i="1"/>
  <c r="A3038" i="1"/>
  <c r="N3037" i="1"/>
  <c r="U3037" i="1"/>
  <c r="O3037" i="1"/>
  <c r="P3036" i="1"/>
  <c r="B2962" i="1"/>
  <c r="N2963" i="1"/>
  <c r="Q2963" i="1"/>
  <c r="B2963" i="1" s="1"/>
  <c r="J2964" i="1"/>
  <c r="K2964" i="1" s="1"/>
  <c r="Q2964" i="1" s="1"/>
  <c r="I2965" i="1"/>
  <c r="L3038" i="1" l="1"/>
  <c r="M3038" i="1"/>
  <c r="N3038" i="1" s="1"/>
  <c r="T3038" i="1"/>
  <c r="H3037" i="1"/>
  <c r="R2963" i="1"/>
  <c r="C3039" i="1"/>
  <c r="A3039" i="1"/>
  <c r="D3039" i="1"/>
  <c r="U3038" i="1"/>
  <c r="F3038" i="1"/>
  <c r="G3038" i="1"/>
  <c r="I2966" i="1"/>
  <c r="J2965" i="1"/>
  <c r="K2965" i="1" s="1"/>
  <c r="O3038" i="1"/>
  <c r="P3037" i="1"/>
  <c r="B2964" i="1"/>
  <c r="R2964" i="1"/>
  <c r="U2963" i="1"/>
  <c r="L3039" i="1" l="1"/>
  <c r="M3039" i="1"/>
  <c r="T3039" i="1"/>
  <c r="T3040" i="1" s="1"/>
  <c r="E3040" i="1"/>
  <c r="E3041" i="1" s="1"/>
  <c r="H3038" i="1"/>
  <c r="P3038" i="1"/>
  <c r="O3039" i="1"/>
  <c r="Q2965" i="1"/>
  <c r="R2965" i="1" s="1"/>
  <c r="J2966" i="1"/>
  <c r="K2966" i="1" s="1"/>
  <c r="I2967" i="1"/>
  <c r="N3039" i="1"/>
  <c r="G3039" i="1"/>
  <c r="C3040" i="1"/>
  <c r="U3039" i="1"/>
  <c r="D3040" i="1"/>
  <c r="F3039" i="1"/>
  <c r="A3040" i="1"/>
  <c r="L3040" i="1" l="1"/>
  <c r="U3040" i="1" s="1"/>
  <c r="M3040" i="1"/>
  <c r="N3040" i="1" s="1"/>
  <c r="H3039" i="1"/>
  <c r="B2965" i="1"/>
  <c r="I2968" i="1"/>
  <c r="J2967" i="1"/>
  <c r="K2967" i="1" s="1"/>
  <c r="A3041" i="1"/>
  <c r="E3042" i="1" s="1"/>
  <c r="C3041" i="1"/>
  <c r="D3041" i="1"/>
  <c r="G3040" i="1"/>
  <c r="F3040" i="1"/>
  <c r="Q2966" i="1"/>
  <c r="R2966" i="1" s="1"/>
  <c r="O3040" i="1"/>
  <c r="P3039" i="1"/>
  <c r="L3041" i="1" l="1"/>
  <c r="M3041" i="1"/>
  <c r="T3041" i="1"/>
  <c r="H3040" i="1"/>
  <c r="U3041" i="1"/>
  <c r="D3042" i="1"/>
  <c r="G3041" i="1"/>
  <c r="F3041" i="1"/>
  <c r="C3042" i="1"/>
  <c r="A3042" i="1"/>
  <c r="N3041" i="1"/>
  <c r="Q2967" i="1"/>
  <c r="R2967" i="1" s="1"/>
  <c r="I2969" i="1"/>
  <c r="J2968" i="1"/>
  <c r="K2968" i="1" s="1"/>
  <c r="B2966" i="1"/>
  <c r="O3041" i="1"/>
  <c r="P3040" i="1"/>
  <c r="T3042" i="1" l="1"/>
  <c r="L3042" i="1"/>
  <c r="M3042" i="1"/>
  <c r="N3042" i="1" s="1"/>
  <c r="E3043" i="1"/>
  <c r="H3041" i="1"/>
  <c r="B2967" i="1"/>
  <c r="J2969" i="1"/>
  <c r="K2969" i="1" s="1"/>
  <c r="I2970" i="1"/>
  <c r="C3043" i="1"/>
  <c r="U3042" i="1"/>
  <c r="D3043" i="1"/>
  <c r="F3042" i="1"/>
  <c r="G3042" i="1"/>
  <c r="A3043" i="1"/>
  <c r="Q2968" i="1"/>
  <c r="R2968" i="1" s="1"/>
  <c r="O3042" i="1"/>
  <c r="P3041" i="1"/>
  <c r="L3043" i="1" l="1"/>
  <c r="M3043" i="1"/>
  <c r="E3044" i="1"/>
  <c r="E3045" i="1" s="1"/>
  <c r="T3043" i="1"/>
  <c r="T3044" i="1" s="1"/>
  <c r="H3042" i="1"/>
  <c r="F3043" i="1"/>
  <c r="G3043" i="1"/>
  <c r="N3043" i="1"/>
  <c r="A3044" i="1"/>
  <c r="U3043" i="1"/>
  <c r="C3044" i="1"/>
  <c r="D3044" i="1"/>
  <c r="I2971" i="1"/>
  <c r="J2970" i="1"/>
  <c r="K2970" i="1" s="1"/>
  <c r="B2968" i="1"/>
  <c r="O3043" i="1"/>
  <c r="P3042" i="1"/>
  <c r="Q2969" i="1"/>
  <c r="R2969" i="1" s="1"/>
  <c r="L3044" i="1" l="1"/>
  <c r="M3044" i="1"/>
  <c r="N3044" i="1" s="1"/>
  <c r="H3043" i="1"/>
  <c r="Q2970" i="1"/>
  <c r="R2970" i="1" s="1"/>
  <c r="A3045" i="1"/>
  <c r="D3045" i="1"/>
  <c r="F3044" i="1"/>
  <c r="U3044" i="1"/>
  <c r="G3044" i="1"/>
  <c r="C3045" i="1"/>
  <c r="I2972" i="1"/>
  <c r="J2971" i="1"/>
  <c r="K2971" i="1" s="1"/>
  <c r="P3043" i="1"/>
  <c r="O3044" i="1"/>
  <c r="B2969" i="1"/>
  <c r="L3045" i="1" l="1"/>
  <c r="M3045" i="1"/>
  <c r="E3046" i="1"/>
  <c r="T3045" i="1"/>
  <c r="T3046" i="1" s="1"/>
  <c r="H3044" i="1"/>
  <c r="Q2971" i="1"/>
  <c r="R2971" i="1" s="1"/>
  <c r="I2973" i="1"/>
  <c r="J2972" i="1"/>
  <c r="K2972" i="1" s="1"/>
  <c r="P3044" i="1"/>
  <c r="O3045" i="1"/>
  <c r="A3046" i="1"/>
  <c r="D3046" i="1"/>
  <c r="F3045" i="1"/>
  <c r="N3045" i="1"/>
  <c r="U3045" i="1"/>
  <c r="G3045" i="1"/>
  <c r="C3046" i="1"/>
  <c r="B2970" i="1"/>
  <c r="L3046" i="1" l="1"/>
  <c r="M3046" i="1"/>
  <c r="E3047" i="1"/>
  <c r="H3045" i="1"/>
  <c r="B2971" i="1"/>
  <c r="P3045" i="1"/>
  <c r="O3046" i="1"/>
  <c r="Q2972" i="1"/>
  <c r="R2972" i="1" s="1"/>
  <c r="J2973" i="1"/>
  <c r="K2973" i="1" s="1"/>
  <c r="I2974" i="1"/>
  <c r="G3046" i="1"/>
  <c r="C3047" i="1"/>
  <c r="D3047" i="1"/>
  <c r="F3046" i="1"/>
  <c r="N3046" i="1"/>
  <c r="A3047" i="1"/>
  <c r="U3046" i="1"/>
  <c r="E3048" i="1" l="1"/>
  <c r="L3047" i="1"/>
  <c r="M3047" i="1"/>
  <c r="T3047" i="1"/>
  <c r="T3048" i="1" s="1"/>
  <c r="H3046" i="1"/>
  <c r="B2972" i="1"/>
  <c r="F3047" i="1"/>
  <c r="N3047" i="1"/>
  <c r="A3048" i="1"/>
  <c r="U3047" i="1"/>
  <c r="G3047" i="1"/>
  <c r="C3048" i="1"/>
  <c r="D3048" i="1"/>
  <c r="I2975" i="1"/>
  <c r="J2974" i="1"/>
  <c r="K2974" i="1" s="1"/>
  <c r="Q2973" i="1"/>
  <c r="R2973" i="1" s="1"/>
  <c r="P3046" i="1"/>
  <c r="O3047" i="1"/>
  <c r="L3048" i="1" l="1"/>
  <c r="M3048" i="1"/>
  <c r="E3049" i="1"/>
  <c r="H3047" i="1"/>
  <c r="B2973" i="1"/>
  <c r="D3049" i="1"/>
  <c r="F3048" i="1"/>
  <c r="A3049" i="1"/>
  <c r="U3048" i="1"/>
  <c r="N3048" i="1"/>
  <c r="G3048" i="1"/>
  <c r="C3049" i="1"/>
  <c r="Q2974" i="1"/>
  <c r="R2974" i="1" s="1"/>
  <c r="J2975" i="1"/>
  <c r="K2975" i="1" s="1"/>
  <c r="I2976" i="1"/>
  <c r="P3047" i="1"/>
  <c r="O3048" i="1"/>
  <c r="E3050" i="1" l="1"/>
  <c r="M3049" i="1"/>
  <c r="L3049" i="1"/>
  <c r="T3049" i="1"/>
  <c r="H3048" i="1"/>
  <c r="B2974" i="1"/>
  <c r="N3049" i="1"/>
  <c r="U3049" i="1"/>
  <c r="D3050" i="1"/>
  <c r="F3049" i="1"/>
  <c r="G3049" i="1"/>
  <c r="C3050" i="1"/>
  <c r="A3050" i="1"/>
  <c r="Q2975" i="1"/>
  <c r="R2975" i="1" s="1"/>
  <c r="I2977" i="1"/>
  <c r="J2976" i="1"/>
  <c r="K2976" i="1" s="1"/>
  <c r="Q2976" i="1" s="1"/>
  <c r="P3048" i="1"/>
  <c r="O3049" i="1"/>
  <c r="L3050" i="1" l="1"/>
  <c r="M3050" i="1"/>
  <c r="N3050" i="1" s="1"/>
  <c r="T3050" i="1"/>
  <c r="T3051" i="1" s="1"/>
  <c r="E3051" i="1"/>
  <c r="E3052" i="1" s="1"/>
  <c r="H3049" i="1"/>
  <c r="B2975" i="1"/>
  <c r="J2977" i="1"/>
  <c r="K2977" i="1" s="1"/>
  <c r="I2978" i="1"/>
  <c r="O3050" i="1"/>
  <c r="P3049" i="1"/>
  <c r="B2976" i="1"/>
  <c r="R2976" i="1"/>
  <c r="G3050" i="1"/>
  <c r="C3051" i="1"/>
  <c r="D3051" i="1"/>
  <c r="F3050" i="1"/>
  <c r="A3051" i="1"/>
  <c r="U3050" i="1"/>
  <c r="M3051" i="1" l="1"/>
  <c r="L3051" i="1"/>
  <c r="T3052" i="1"/>
  <c r="H3050" i="1"/>
  <c r="D3052" i="1"/>
  <c r="G3051" i="1"/>
  <c r="F3051" i="1"/>
  <c r="C3052" i="1"/>
  <c r="A3052" i="1"/>
  <c r="N3051" i="1"/>
  <c r="U3051" i="1"/>
  <c r="P3050" i="1"/>
  <c r="O3051" i="1"/>
  <c r="J2978" i="1"/>
  <c r="K2978" i="1" s="1"/>
  <c r="I2979" i="1"/>
  <c r="Q2977" i="1"/>
  <c r="R2977" i="1" s="1"/>
  <c r="L3052" i="1" l="1"/>
  <c r="U3052" i="1" s="1"/>
  <c r="M3052" i="1"/>
  <c r="N3052" i="1" s="1"/>
  <c r="E3053" i="1"/>
  <c r="H3051" i="1"/>
  <c r="B2977" i="1"/>
  <c r="F3052" i="1"/>
  <c r="A3053" i="1"/>
  <c r="G3052" i="1"/>
  <c r="C3053" i="1"/>
  <c r="D3053" i="1"/>
  <c r="Q2978" i="1"/>
  <c r="R2978" i="1" s="1"/>
  <c r="P3051" i="1"/>
  <c r="O3052" i="1"/>
  <c r="I2980" i="1"/>
  <c r="J2979" i="1"/>
  <c r="K2979" i="1" s="1"/>
  <c r="M3053" i="1" l="1"/>
  <c r="L3053" i="1"/>
  <c r="E3054" i="1"/>
  <c r="T3053" i="1"/>
  <c r="H3052" i="1"/>
  <c r="B2978" i="1"/>
  <c r="Q2979" i="1"/>
  <c r="R2979" i="1" s="1"/>
  <c r="J2980" i="1"/>
  <c r="K2980" i="1" s="1"/>
  <c r="I2981" i="1"/>
  <c r="P3052" i="1"/>
  <c r="O3053" i="1"/>
  <c r="D3054" i="1"/>
  <c r="F3053" i="1"/>
  <c r="G3053" i="1"/>
  <c r="H3053" i="1" s="1"/>
  <c r="A3054" i="1"/>
  <c r="N3053" i="1"/>
  <c r="C3054" i="1"/>
  <c r="U3053" i="1"/>
  <c r="L3054" i="1" l="1"/>
  <c r="M3054" i="1"/>
  <c r="E3055" i="1"/>
  <c r="E3056" i="1" s="1"/>
  <c r="T3054" i="1"/>
  <c r="O3054" i="1"/>
  <c r="P3053" i="1"/>
  <c r="G3054" i="1"/>
  <c r="F3054" i="1"/>
  <c r="A3055" i="1"/>
  <c r="C3055" i="1"/>
  <c r="J2981" i="1"/>
  <c r="K2981" i="1" s="1"/>
  <c r="I2982" i="1"/>
  <c r="Q2980" i="1"/>
  <c r="R2980" i="1" s="1"/>
  <c r="B2979" i="1"/>
  <c r="L3055" i="1" l="1"/>
  <c r="M3055" i="1"/>
  <c r="T3055" i="1"/>
  <c r="T3056" i="1" s="1"/>
  <c r="H3054" i="1"/>
  <c r="N3055" i="1"/>
  <c r="C3056" i="1"/>
  <c r="U3055" i="1"/>
  <c r="F3055" i="1"/>
  <c r="A3056" i="1"/>
  <c r="G3055" i="1"/>
  <c r="Q2981" i="1"/>
  <c r="R2981" i="1" s="1"/>
  <c r="B2980" i="1"/>
  <c r="I2983" i="1"/>
  <c r="J2982" i="1"/>
  <c r="K2982" i="1" s="1"/>
  <c r="D3055" i="1"/>
  <c r="D3056" i="1" s="1"/>
  <c r="P3054" i="1"/>
  <c r="O3055" i="1"/>
  <c r="L3056" i="1" l="1"/>
  <c r="M3056" i="1"/>
  <c r="N3056" i="1" s="1"/>
  <c r="E3057" i="1"/>
  <c r="H3055" i="1"/>
  <c r="Q2982" i="1"/>
  <c r="R2982" i="1" s="1"/>
  <c r="B2981" i="1"/>
  <c r="J2983" i="1"/>
  <c r="K2983" i="1" s="1"/>
  <c r="I2984" i="1"/>
  <c r="O3056" i="1"/>
  <c r="P3055" i="1"/>
  <c r="D3057" i="1"/>
  <c r="G3056" i="1"/>
  <c r="F3056" i="1"/>
  <c r="C3057" i="1"/>
  <c r="A3057" i="1"/>
  <c r="U3056" i="1"/>
  <c r="E3058" i="1" l="1"/>
  <c r="L3057" i="1"/>
  <c r="M3057" i="1"/>
  <c r="T3057" i="1"/>
  <c r="T3058" i="1" s="1"/>
  <c r="I2985" i="1"/>
  <c r="J2984" i="1"/>
  <c r="K2984" i="1" s="1"/>
  <c r="Q2983" i="1"/>
  <c r="R2983" i="1" s="1"/>
  <c r="B2982" i="1"/>
  <c r="H3056" i="1"/>
  <c r="F3057" i="1"/>
  <c r="A3058" i="1"/>
  <c r="N3057" i="1"/>
  <c r="U3057" i="1"/>
  <c r="C3058" i="1"/>
  <c r="D3058" i="1"/>
  <c r="G3057" i="1"/>
  <c r="P3056" i="1"/>
  <c r="O3057" i="1"/>
  <c r="L3058" i="1" l="1"/>
  <c r="M3058" i="1"/>
  <c r="E3059" i="1"/>
  <c r="H3057" i="1"/>
  <c r="N3058" i="1"/>
  <c r="C3059" i="1"/>
  <c r="U3058" i="1"/>
  <c r="D3059" i="1"/>
  <c r="F3058" i="1"/>
  <c r="G3058" i="1"/>
  <c r="A3059" i="1"/>
  <c r="O3058" i="1"/>
  <c r="P3057" i="1"/>
  <c r="B2983" i="1"/>
  <c r="Q2984" i="1"/>
  <c r="R2984" i="1" s="1"/>
  <c r="J2985" i="1"/>
  <c r="K2985" i="1" s="1"/>
  <c r="I2986" i="1"/>
  <c r="L3059" i="1" l="1"/>
  <c r="M3059" i="1"/>
  <c r="E3060" i="1"/>
  <c r="T3059" i="1"/>
  <c r="T3060" i="1" s="1"/>
  <c r="H3058" i="1"/>
  <c r="B2984" i="1"/>
  <c r="D3060" i="1"/>
  <c r="G3059" i="1"/>
  <c r="F3059" i="1"/>
  <c r="C3060" i="1"/>
  <c r="A3060" i="1"/>
  <c r="N3059" i="1"/>
  <c r="U3059" i="1"/>
  <c r="J2986" i="1"/>
  <c r="K2986" i="1" s="1"/>
  <c r="I2987" i="1"/>
  <c r="P3058" i="1"/>
  <c r="O3059" i="1"/>
  <c r="Q2985" i="1"/>
  <c r="R2985" i="1" s="1"/>
  <c r="L3060" i="1" l="1"/>
  <c r="M3060" i="1"/>
  <c r="E3061" i="1"/>
  <c r="H3059" i="1"/>
  <c r="J2987" i="1"/>
  <c r="K2987" i="1" s="1"/>
  <c r="I2988" i="1"/>
  <c r="N3060" i="1"/>
  <c r="C3061" i="1"/>
  <c r="U3060" i="1"/>
  <c r="D3061" i="1"/>
  <c r="F3060" i="1"/>
  <c r="G3060" i="1"/>
  <c r="A3061" i="1"/>
  <c r="Q2986" i="1"/>
  <c r="R2986" i="1" s="1"/>
  <c r="B2985" i="1"/>
  <c r="O3060" i="1"/>
  <c r="P3059" i="1"/>
  <c r="L3061" i="1" l="1"/>
  <c r="M3061" i="1"/>
  <c r="N3061" i="1" s="1"/>
  <c r="E3062" i="1"/>
  <c r="T3061" i="1"/>
  <c r="H3060" i="1"/>
  <c r="B2986" i="1"/>
  <c r="J2988" i="1"/>
  <c r="K2988" i="1" s="1"/>
  <c r="I2989" i="1"/>
  <c r="O3061" i="1"/>
  <c r="P3060" i="1"/>
  <c r="C3062" i="1"/>
  <c r="U3061" i="1"/>
  <c r="D3062" i="1"/>
  <c r="F3061" i="1"/>
  <c r="G3061" i="1"/>
  <c r="A3062" i="1"/>
  <c r="Q2987" i="1"/>
  <c r="R2987" i="1" s="1"/>
  <c r="L3062" i="1" l="1"/>
  <c r="M3062" i="1"/>
  <c r="E3063" i="1"/>
  <c r="T3062" i="1"/>
  <c r="H3061" i="1"/>
  <c r="A3063" i="1"/>
  <c r="D3063" i="1"/>
  <c r="N3062" i="1"/>
  <c r="U3062" i="1"/>
  <c r="G3062" i="1"/>
  <c r="F3062" i="1"/>
  <c r="C3063" i="1"/>
  <c r="I2990" i="1"/>
  <c r="J2989" i="1"/>
  <c r="K2989" i="1" s="1"/>
  <c r="O3062" i="1"/>
  <c r="P3061" i="1"/>
  <c r="Q2988" i="1"/>
  <c r="R2988" i="1" s="1"/>
  <c r="B2987" i="1"/>
  <c r="L3063" i="1" l="1"/>
  <c r="M3063" i="1"/>
  <c r="T3063" i="1"/>
  <c r="T3064" i="1" s="1"/>
  <c r="E3064" i="1"/>
  <c r="E3065" i="1" s="1"/>
  <c r="H3062" i="1"/>
  <c r="B2988" i="1"/>
  <c r="O3063" i="1"/>
  <c r="P3062" i="1"/>
  <c r="Q2989" i="1"/>
  <c r="R2989" i="1" s="1"/>
  <c r="I2991" i="1"/>
  <c r="J2990" i="1"/>
  <c r="K2990" i="1" s="1"/>
  <c r="U3063" i="1"/>
  <c r="C3064" i="1"/>
  <c r="D3064" i="1"/>
  <c r="G3063" i="1"/>
  <c r="F3063" i="1"/>
  <c r="A3064" i="1"/>
  <c r="N3063" i="1"/>
  <c r="L3064" i="1" l="1"/>
  <c r="M3064" i="1"/>
  <c r="N3064" i="1" s="1"/>
  <c r="H3063" i="1"/>
  <c r="B2989" i="1"/>
  <c r="I2992" i="1"/>
  <c r="J2991" i="1"/>
  <c r="K2991" i="1" s="1"/>
  <c r="P3063" i="1"/>
  <c r="O3064" i="1"/>
  <c r="U3064" i="1"/>
  <c r="D3065" i="1"/>
  <c r="G3064" i="1"/>
  <c r="F3064" i="1"/>
  <c r="C3065" i="1"/>
  <c r="A3065" i="1"/>
  <c r="Q2990" i="1"/>
  <c r="R2990" i="1" s="1"/>
  <c r="M3065" i="1" l="1"/>
  <c r="L3065" i="1"/>
  <c r="T3065" i="1"/>
  <c r="T3066" i="1" s="1"/>
  <c r="E3066" i="1"/>
  <c r="E3067" i="1" s="1"/>
  <c r="H3064" i="1"/>
  <c r="B2990" i="1"/>
  <c r="O3065" i="1"/>
  <c r="P3064" i="1"/>
  <c r="C3066" i="1"/>
  <c r="A3066" i="1"/>
  <c r="D3066" i="1"/>
  <c r="N3065" i="1"/>
  <c r="F3065" i="1"/>
  <c r="U3065" i="1"/>
  <c r="G3065" i="1"/>
  <c r="Q2991" i="1"/>
  <c r="R2991" i="1" s="1"/>
  <c r="I2993" i="1"/>
  <c r="J2993" i="1" s="1"/>
  <c r="J2992" i="1"/>
  <c r="K2992" i="1" s="1"/>
  <c r="L3066" i="1" l="1"/>
  <c r="M3066" i="1"/>
  <c r="N3066" i="1" s="1"/>
  <c r="H3065" i="1"/>
  <c r="U3066" i="1"/>
  <c r="G3066" i="1"/>
  <c r="C3067" i="1"/>
  <c r="D3067" i="1"/>
  <c r="F3066" i="1"/>
  <c r="A3067" i="1"/>
  <c r="B2991" i="1"/>
  <c r="Q2992" i="1"/>
  <c r="R2992" i="1" s="1"/>
  <c r="I2994" i="1"/>
  <c r="K2993" i="1"/>
  <c r="P3065" i="1"/>
  <c r="O3066" i="1"/>
  <c r="L3067" i="1" l="1"/>
  <c r="M3067" i="1"/>
  <c r="T3067" i="1"/>
  <c r="E3068" i="1"/>
  <c r="H3066" i="1"/>
  <c r="B2992" i="1"/>
  <c r="U3067" i="1"/>
  <c r="C3068" i="1"/>
  <c r="D3068" i="1"/>
  <c r="G3067" i="1"/>
  <c r="F3067" i="1"/>
  <c r="A3068" i="1"/>
  <c r="N3067" i="1"/>
  <c r="O3067" i="1"/>
  <c r="P3066" i="1"/>
  <c r="I2995" i="1"/>
  <c r="J2994" i="1"/>
  <c r="K2994" i="1" s="1"/>
  <c r="Q2993" i="1"/>
  <c r="B2993" i="1" s="1"/>
  <c r="N2993" i="1"/>
  <c r="L3068" i="1" l="1"/>
  <c r="M3068" i="1"/>
  <c r="N3068" i="1" s="1"/>
  <c r="E3069" i="1"/>
  <c r="T3068" i="1"/>
  <c r="H3067" i="1"/>
  <c r="R2993" i="1"/>
  <c r="F3068" i="1"/>
  <c r="A3069" i="1"/>
  <c r="U3068" i="1"/>
  <c r="G3068" i="1"/>
  <c r="C3069" i="1"/>
  <c r="D3069" i="1"/>
  <c r="U2993" i="1"/>
  <c r="O3068" i="1"/>
  <c r="P3067" i="1"/>
  <c r="Q2994" i="1"/>
  <c r="R2994" i="1" s="1"/>
  <c r="I2996" i="1"/>
  <c r="J2995" i="1"/>
  <c r="K2995" i="1" s="1"/>
  <c r="T3069" i="1" l="1"/>
  <c r="M3069" i="1"/>
  <c r="L3069" i="1"/>
  <c r="E3070" i="1"/>
  <c r="H3068" i="1"/>
  <c r="O3069" i="1"/>
  <c r="P3068" i="1"/>
  <c r="D3070" i="1"/>
  <c r="G3069" i="1"/>
  <c r="F3069" i="1"/>
  <c r="C3070" i="1"/>
  <c r="A3070" i="1"/>
  <c r="N3069" i="1"/>
  <c r="U3069" i="1"/>
  <c r="B2994" i="1"/>
  <c r="I2997" i="1"/>
  <c r="J2996" i="1"/>
  <c r="K2996" i="1" s="1"/>
  <c r="Q2995" i="1"/>
  <c r="R2995" i="1" s="1"/>
  <c r="L3070" i="1" l="1"/>
  <c r="M3070" i="1"/>
  <c r="E3071" i="1"/>
  <c r="T3070" i="1"/>
  <c r="H3069" i="1"/>
  <c r="Q2996" i="1"/>
  <c r="R2996" i="1" s="1"/>
  <c r="A3071" i="1"/>
  <c r="U3070" i="1"/>
  <c r="G3070" i="1"/>
  <c r="C3071" i="1"/>
  <c r="D3071" i="1"/>
  <c r="F3070" i="1"/>
  <c r="N3070" i="1"/>
  <c r="J2997" i="1"/>
  <c r="K2997" i="1" s="1"/>
  <c r="I2998" i="1"/>
  <c r="B2995" i="1"/>
  <c r="P3069" i="1"/>
  <c r="O3070" i="1"/>
  <c r="T3071" i="1" l="1"/>
  <c r="E3072" i="1"/>
  <c r="L3071" i="1"/>
  <c r="M3071" i="1"/>
  <c r="H3070" i="1"/>
  <c r="J2998" i="1"/>
  <c r="K2998" i="1" s="1"/>
  <c r="I2999" i="1"/>
  <c r="Q2997" i="1"/>
  <c r="R2997" i="1" s="1"/>
  <c r="G3071" i="1"/>
  <c r="C3072" i="1"/>
  <c r="D3072" i="1"/>
  <c r="F3071" i="1"/>
  <c r="N3071" i="1"/>
  <c r="A3072" i="1"/>
  <c r="U3071" i="1"/>
  <c r="O3071" i="1"/>
  <c r="P3070" i="1"/>
  <c r="B2996" i="1"/>
  <c r="E3073" i="1" l="1"/>
  <c r="L3072" i="1"/>
  <c r="M3072" i="1"/>
  <c r="T3072" i="1"/>
  <c r="H3071" i="1"/>
  <c r="P3071" i="1"/>
  <c r="O3072" i="1"/>
  <c r="N3072" i="1"/>
  <c r="G3072" i="1"/>
  <c r="C3073" i="1"/>
  <c r="D3073" i="1"/>
  <c r="F3072" i="1"/>
  <c r="A3073" i="1"/>
  <c r="U3072" i="1"/>
  <c r="B2997" i="1"/>
  <c r="I3000" i="1"/>
  <c r="J2999" i="1"/>
  <c r="K2999" i="1" s="1"/>
  <c r="Q2998" i="1"/>
  <c r="R2998" i="1" s="1"/>
  <c r="L3073" i="1" l="1"/>
  <c r="M3073" i="1"/>
  <c r="N3073" i="1" s="1"/>
  <c r="T3073" i="1"/>
  <c r="E3074" i="1"/>
  <c r="H3072" i="1"/>
  <c r="I3001" i="1"/>
  <c r="J3000" i="1"/>
  <c r="K3000" i="1" s="1"/>
  <c r="B2998" i="1"/>
  <c r="O3073" i="1"/>
  <c r="P3072" i="1"/>
  <c r="Q2999" i="1"/>
  <c r="R2999" i="1" s="1"/>
  <c r="D3074" i="1"/>
  <c r="F3073" i="1"/>
  <c r="G3073" i="1"/>
  <c r="C3074" i="1"/>
  <c r="A3074" i="1"/>
  <c r="U3073" i="1"/>
  <c r="E3075" i="1" l="1"/>
  <c r="T3074" i="1"/>
  <c r="L3074" i="1"/>
  <c r="M3074" i="1"/>
  <c r="N3074" i="1" s="1"/>
  <c r="T3075" i="1"/>
  <c r="H3073" i="1"/>
  <c r="C3075" i="1"/>
  <c r="D3075" i="1"/>
  <c r="F3074" i="1"/>
  <c r="A3075" i="1"/>
  <c r="U3074" i="1"/>
  <c r="G3074" i="1"/>
  <c r="P3073" i="1"/>
  <c r="O3074" i="1"/>
  <c r="B2999" i="1"/>
  <c r="Q3000" i="1"/>
  <c r="R3000" i="1" s="1"/>
  <c r="J3001" i="1"/>
  <c r="K3001" i="1" s="1"/>
  <c r="I3002" i="1"/>
  <c r="L3075" i="1" l="1"/>
  <c r="U3075" i="1" s="1"/>
  <c r="M3075" i="1"/>
  <c r="E3076" i="1"/>
  <c r="H3074" i="1"/>
  <c r="F3075" i="1"/>
  <c r="N3075" i="1"/>
  <c r="A3076" i="1"/>
  <c r="G3075" i="1"/>
  <c r="C3076" i="1"/>
  <c r="D3076" i="1"/>
  <c r="J3002" i="1"/>
  <c r="K3002" i="1" s="1"/>
  <c r="I3003" i="1"/>
  <c r="Q3001" i="1"/>
  <c r="R3001" i="1" s="1"/>
  <c r="O3075" i="1"/>
  <c r="P3074" i="1"/>
  <c r="B3000" i="1"/>
  <c r="L3076" i="1" l="1"/>
  <c r="M3076" i="1"/>
  <c r="E3077" i="1"/>
  <c r="T3076" i="1"/>
  <c r="H3075" i="1"/>
  <c r="G3076" i="1"/>
  <c r="C3077" i="1"/>
  <c r="A3077" i="1"/>
  <c r="D3077" i="1"/>
  <c r="F3076" i="1"/>
  <c r="N3076" i="1"/>
  <c r="U3076" i="1"/>
  <c r="I3004" i="1"/>
  <c r="J3003" i="1"/>
  <c r="K3003" i="1" s="1"/>
  <c r="Q3002" i="1"/>
  <c r="R3002" i="1" s="1"/>
  <c r="P3075" i="1"/>
  <c r="O3076" i="1"/>
  <c r="B3001" i="1"/>
  <c r="E3078" i="1" l="1"/>
  <c r="L3077" i="1"/>
  <c r="M3077" i="1"/>
  <c r="N3077" i="1" s="1"/>
  <c r="T3077" i="1"/>
  <c r="T3078" i="1" s="1"/>
  <c r="H3076" i="1"/>
  <c r="Q3003" i="1"/>
  <c r="R3003" i="1" s="1"/>
  <c r="C3078" i="1"/>
  <c r="D3078" i="1"/>
  <c r="F3077" i="1"/>
  <c r="A3078" i="1"/>
  <c r="U3077" i="1"/>
  <c r="G3077" i="1"/>
  <c r="I3005" i="1"/>
  <c r="J3004" i="1"/>
  <c r="K3004" i="1" s="1"/>
  <c r="P3076" i="1"/>
  <c r="O3077" i="1"/>
  <c r="B3002" i="1"/>
  <c r="L3078" i="1" l="1"/>
  <c r="M3078" i="1"/>
  <c r="E3079" i="1"/>
  <c r="H3077" i="1"/>
  <c r="U3078" i="1"/>
  <c r="G3078" i="1"/>
  <c r="C3079" i="1"/>
  <c r="D3079" i="1"/>
  <c r="F3078" i="1"/>
  <c r="N3078" i="1"/>
  <c r="A3079" i="1"/>
  <c r="Q3004" i="1"/>
  <c r="R3004" i="1" s="1"/>
  <c r="J3005" i="1"/>
  <c r="K3005" i="1" s="1"/>
  <c r="I3006" i="1"/>
  <c r="P3077" i="1"/>
  <c r="O3078" i="1"/>
  <c r="B3003" i="1"/>
  <c r="L3079" i="1" l="1"/>
  <c r="M3079" i="1"/>
  <c r="E3080" i="1"/>
  <c r="T3079" i="1"/>
  <c r="H3078" i="1"/>
  <c r="O3079" i="1"/>
  <c r="P3078" i="1"/>
  <c r="C3080" i="1"/>
  <c r="D3080" i="1"/>
  <c r="G3079" i="1"/>
  <c r="F3079" i="1"/>
  <c r="A3080" i="1"/>
  <c r="N3079" i="1"/>
  <c r="U3079" i="1"/>
  <c r="I3007" i="1"/>
  <c r="J3006" i="1"/>
  <c r="K3006" i="1" s="1"/>
  <c r="Q3005" i="1"/>
  <c r="R3005" i="1" s="1"/>
  <c r="B3004" i="1"/>
  <c r="T3080" i="1" l="1"/>
  <c r="L3080" i="1"/>
  <c r="M3080" i="1"/>
  <c r="E3081" i="1"/>
  <c r="E3082" i="1" s="1"/>
  <c r="H3079" i="1"/>
  <c r="B3005" i="1"/>
  <c r="U3080" i="1"/>
  <c r="C3081" i="1"/>
  <c r="D3081" i="1"/>
  <c r="G3080" i="1"/>
  <c r="F3080" i="1"/>
  <c r="A3081" i="1"/>
  <c r="N3080" i="1"/>
  <c r="Q3006" i="1"/>
  <c r="R3006" i="1" s="1"/>
  <c r="I3008" i="1"/>
  <c r="J3007" i="1"/>
  <c r="K3007" i="1" s="1"/>
  <c r="O3080" i="1"/>
  <c r="P3079" i="1"/>
  <c r="M3081" i="1" l="1"/>
  <c r="L3081" i="1"/>
  <c r="T3081" i="1"/>
  <c r="E3083" i="1"/>
  <c r="H3080" i="1"/>
  <c r="Q3007" i="1"/>
  <c r="R3007" i="1" s="1"/>
  <c r="C3082" i="1"/>
  <c r="D3082" i="1"/>
  <c r="G3081" i="1"/>
  <c r="F3081" i="1"/>
  <c r="A3082" i="1"/>
  <c r="N3081" i="1"/>
  <c r="U3081" i="1"/>
  <c r="J3008" i="1"/>
  <c r="K3008" i="1" s="1"/>
  <c r="I3009" i="1"/>
  <c r="B3006" i="1"/>
  <c r="O3081" i="1"/>
  <c r="P3080" i="1"/>
  <c r="T3082" i="1" l="1"/>
  <c r="L3082" i="1"/>
  <c r="M3082" i="1"/>
  <c r="N3082" i="1" s="1"/>
  <c r="T3083" i="1"/>
  <c r="H3081" i="1"/>
  <c r="P3081" i="1"/>
  <c r="O3082" i="1"/>
  <c r="F3082" i="1"/>
  <c r="A3083" i="1"/>
  <c r="U3082" i="1"/>
  <c r="C3083" i="1"/>
  <c r="D3083" i="1"/>
  <c r="G3082" i="1"/>
  <c r="I3010" i="1"/>
  <c r="J3009" i="1"/>
  <c r="K3009" i="1" s="1"/>
  <c r="Q3008" i="1"/>
  <c r="R3008" i="1" s="1"/>
  <c r="B3007" i="1"/>
  <c r="M3083" i="1" l="1"/>
  <c r="N3083" i="1" s="1"/>
  <c r="L3083" i="1"/>
  <c r="E3084" i="1"/>
  <c r="H3082" i="1"/>
  <c r="B3008" i="1"/>
  <c r="Q3009" i="1"/>
  <c r="R3009" i="1" s="1"/>
  <c r="I3011" i="1"/>
  <c r="J3010" i="1"/>
  <c r="K3010" i="1" s="1"/>
  <c r="G3083" i="1"/>
  <c r="C3084" i="1"/>
  <c r="U3083" i="1"/>
  <c r="D3084" i="1"/>
  <c r="F3083" i="1"/>
  <c r="A3084" i="1"/>
  <c r="O3083" i="1"/>
  <c r="P3082" i="1"/>
  <c r="L3084" i="1" l="1"/>
  <c r="M3084" i="1"/>
  <c r="E3085" i="1"/>
  <c r="T3084" i="1"/>
  <c r="H3083" i="1"/>
  <c r="U3084" i="1"/>
  <c r="N3084" i="1"/>
  <c r="G3084" i="1"/>
  <c r="C3085" i="1"/>
  <c r="D3085" i="1"/>
  <c r="F3084" i="1"/>
  <c r="A3085" i="1"/>
  <c r="Q3010" i="1"/>
  <c r="R3010" i="1" s="1"/>
  <c r="I3012" i="1"/>
  <c r="J3011" i="1"/>
  <c r="K3011" i="1" s="1"/>
  <c r="Q3011" i="1" s="1"/>
  <c r="B3009" i="1"/>
  <c r="P3083" i="1"/>
  <c r="O3084" i="1"/>
  <c r="T3085" i="1" l="1"/>
  <c r="M3085" i="1"/>
  <c r="L3085" i="1"/>
  <c r="E3086" i="1"/>
  <c r="H3084" i="1"/>
  <c r="B3010" i="1"/>
  <c r="B3011" i="1"/>
  <c r="R3011" i="1"/>
  <c r="J3012" i="1"/>
  <c r="K3012" i="1" s="1"/>
  <c r="I3013" i="1"/>
  <c r="O3085" i="1"/>
  <c r="P3084" i="1"/>
  <c r="C3086" i="1"/>
  <c r="F3085" i="1"/>
  <c r="A3086" i="1"/>
  <c r="G3085" i="1"/>
  <c r="D3086" i="1" l="1"/>
  <c r="L3086" i="1"/>
  <c r="T3086" i="1"/>
  <c r="T3087" i="1" s="1"/>
  <c r="M3086" i="1"/>
  <c r="N3086" i="1" s="1"/>
  <c r="E3087" i="1"/>
  <c r="E3088" i="1" s="1"/>
  <c r="H3085" i="1"/>
  <c r="I3014" i="1"/>
  <c r="J3013" i="1"/>
  <c r="K3013" i="1" s="1"/>
  <c r="Q3012" i="1"/>
  <c r="R3012" i="1" s="1"/>
  <c r="O3086" i="1"/>
  <c r="P3085" i="1"/>
  <c r="U3086" i="1"/>
  <c r="D3087" i="1"/>
  <c r="C3087" i="1"/>
  <c r="G3086" i="1"/>
  <c r="F3086" i="1"/>
  <c r="A3087" i="1"/>
  <c r="L3087" i="1" l="1"/>
  <c r="M3087" i="1"/>
  <c r="N3087" i="1" s="1"/>
  <c r="H3086" i="1"/>
  <c r="B3012" i="1"/>
  <c r="C3088" i="1"/>
  <c r="D3088" i="1"/>
  <c r="F3087" i="1"/>
  <c r="A3088" i="1"/>
  <c r="U3087" i="1"/>
  <c r="G3087" i="1"/>
  <c r="P3086" i="1"/>
  <c r="O3087" i="1"/>
  <c r="Q3013" i="1"/>
  <c r="R3013" i="1" s="1"/>
  <c r="I3015" i="1"/>
  <c r="J3014" i="1"/>
  <c r="K3014" i="1" s="1"/>
  <c r="L3088" i="1" l="1"/>
  <c r="M3088" i="1"/>
  <c r="T3088" i="1"/>
  <c r="E3089" i="1"/>
  <c r="E3090" i="1" s="1"/>
  <c r="H3087" i="1"/>
  <c r="B3013" i="1"/>
  <c r="U3088" i="1"/>
  <c r="C3089" i="1"/>
  <c r="D3089" i="1"/>
  <c r="G3088" i="1"/>
  <c r="F3088" i="1"/>
  <c r="A3089" i="1"/>
  <c r="N3088" i="1"/>
  <c r="J3015" i="1"/>
  <c r="K3015" i="1" s="1"/>
  <c r="I3016" i="1"/>
  <c r="O3088" i="1"/>
  <c r="P3087" i="1"/>
  <c r="Q3014" i="1"/>
  <c r="R3014" i="1" s="1"/>
  <c r="L3089" i="1" l="1"/>
  <c r="M3089" i="1"/>
  <c r="T3089" i="1"/>
  <c r="H3088" i="1"/>
  <c r="N3089" i="1"/>
  <c r="U3089" i="1"/>
  <c r="C3090" i="1"/>
  <c r="D3090" i="1"/>
  <c r="G3089" i="1"/>
  <c r="F3089" i="1"/>
  <c r="A3090" i="1"/>
  <c r="O3089" i="1"/>
  <c r="P3088" i="1"/>
  <c r="I3017" i="1"/>
  <c r="J3016" i="1"/>
  <c r="K3016" i="1" s="1"/>
  <c r="Q3015" i="1"/>
  <c r="R3015" i="1" s="1"/>
  <c r="B3014" i="1"/>
  <c r="M3090" i="1" l="1"/>
  <c r="L3090" i="1"/>
  <c r="T3090" i="1"/>
  <c r="E3091" i="1"/>
  <c r="H3089" i="1"/>
  <c r="B3015" i="1"/>
  <c r="N3090" i="1"/>
  <c r="U3090" i="1"/>
  <c r="C3091" i="1"/>
  <c r="D3091" i="1"/>
  <c r="G3090" i="1"/>
  <c r="F3090" i="1"/>
  <c r="A3091" i="1"/>
  <c r="Q3016" i="1"/>
  <c r="R3016" i="1" s="1"/>
  <c r="J3017" i="1"/>
  <c r="K3017" i="1" s="1"/>
  <c r="Q3017" i="1" s="1"/>
  <c r="I3018" i="1"/>
  <c r="P3089" i="1"/>
  <c r="O3090" i="1"/>
  <c r="L3091" i="1" l="1"/>
  <c r="M3091" i="1"/>
  <c r="E3092" i="1"/>
  <c r="T3091" i="1"/>
  <c r="B3016" i="1"/>
  <c r="H3090" i="1"/>
  <c r="J3018" i="1"/>
  <c r="K3018" i="1" s="1"/>
  <c r="I3019" i="1"/>
  <c r="O3091" i="1"/>
  <c r="P3090" i="1"/>
  <c r="B3017" i="1"/>
  <c r="R3017" i="1"/>
  <c r="A3092" i="1"/>
  <c r="G3091" i="1"/>
  <c r="N3091" i="1"/>
  <c r="D3092" i="1"/>
  <c r="C3092" i="1"/>
  <c r="U3091" i="1"/>
  <c r="F3091" i="1"/>
  <c r="L3092" i="1" l="1"/>
  <c r="M3092" i="1"/>
  <c r="T3092" i="1"/>
  <c r="E3093" i="1"/>
  <c r="H3091" i="1"/>
  <c r="P3091" i="1"/>
  <c r="O3092" i="1"/>
  <c r="N3092" i="1"/>
  <c r="U3092" i="1"/>
  <c r="D3093" i="1"/>
  <c r="G3092" i="1"/>
  <c r="F3092" i="1"/>
  <c r="C3093" i="1"/>
  <c r="A3093" i="1"/>
  <c r="I3020" i="1"/>
  <c r="J3019" i="1"/>
  <c r="K3019" i="1" s="1"/>
  <c r="Q3018" i="1"/>
  <c r="R3018" i="1" s="1"/>
  <c r="M3093" i="1" l="1"/>
  <c r="L3093" i="1"/>
  <c r="E3094" i="1"/>
  <c r="T3093" i="1"/>
  <c r="H3092" i="1"/>
  <c r="I3021" i="1"/>
  <c r="J3020" i="1"/>
  <c r="K3020" i="1" s="1"/>
  <c r="Q3019" i="1"/>
  <c r="R3019" i="1" s="1"/>
  <c r="B3018" i="1"/>
  <c r="F3093" i="1"/>
  <c r="N3093" i="1"/>
  <c r="A3094" i="1"/>
  <c r="U3093" i="1"/>
  <c r="G3093" i="1"/>
  <c r="C3094" i="1"/>
  <c r="D3094" i="1"/>
  <c r="O3093" i="1"/>
  <c r="P3092" i="1"/>
  <c r="T3094" i="1" l="1"/>
  <c r="L3094" i="1"/>
  <c r="U3094" i="1" s="1"/>
  <c r="M3094" i="1"/>
  <c r="E3095" i="1"/>
  <c r="H3093" i="1"/>
  <c r="B3019" i="1"/>
  <c r="Q3020" i="1"/>
  <c r="R3020" i="1" s="1"/>
  <c r="P3093" i="1"/>
  <c r="O3094" i="1"/>
  <c r="G3094" i="1"/>
  <c r="F3094" i="1"/>
  <c r="C3095" i="1"/>
  <c r="A3095" i="1"/>
  <c r="D3095" i="1"/>
  <c r="N3094" i="1"/>
  <c r="J3021" i="1"/>
  <c r="K3021" i="1" s="1"/>
  <c r="I3022" i="1"/>
  <c r="L3095" i="1" l="1"/>
  <c r="M3095" i="1"/>
  <c r="N3095" i="1" s="1"/>
  <c r="E3096" i="1"/>
  <c r="E3097" i="1" s="1"/>
  <c r="T3095" i="1"/>
  <c r="T3096" i="1" s="1"/>
  <c r="H3094" i="1"/>
  <c r="U3095" i="1"/>
  <c r="C3096" i="1"/>
  <c r="F3095" i="1"/>
  <c r="A3096" i="1"/>
  <c r="D3096" i="1"/>
  <c r="G3095" i="1"/>
  <c r="I3023" i="1"/>
  <c r="J3022" i="1"/>
  <c r="K3022" i="1" s="1"/>
  <c r="B3020" i="1"/>
  <c r="Q3021" i="1"/>
  <c r="R3021" i="1" s="1"/>
  <c r="O3095" i="1"/>
  <c r="P3094" i="1"/>
  <c r="L3096" i="1" l="1"/>
  <c r="U3096" i="1" s="1"/>
  <c r="M3096" i="1"/>
  <c r="N3096" i="1" s="1"/>
  <c r="H3095" i="1"/>
  <c r="D3097" i="1"/>
  <c r="F3096" i="1"/>
  <c r="A3097" i="1"/>
  <c r="G3096" i="1"/>
  <c r="C3097" i="1"/>
  <c r="Q3022" i="1"/>
  <c r="R3022" i="1" s="1"/>
  <c r="J3023" i="1"/>
  <c r="K3023" i="1" s="1"/>
  <c r="I3024" i="1"/>
  <c r="J3024" i="1" s="1"/>
  <c r="O3096" i="1"/>
  <c r="P3095" i="1"/>
  <c r="B3021" i="1"/>
  <c r="L3097" i="1" l="1"/>
  <c r="M3097" i="1"/>
  <c r="E3098" i="1"/>
  <c r="T3097" i="1"/>
  <c r="H3096" i="1"/>
  <c r="K3024" i="1"/>
  <c r="I3025" i="1"/>
  <c r="B3022" i="1"/>
  <c r="G3097" i="1"/>
  <c r="C3098" i="1"/>
  <c r="D3098" i="1"/>
  <c r="F3097" i="1"/>
  <c r="N3097" i="1"/>
  <c r="A3098" i="1"/>
  <c r="U3097" i="1"/>
  <c r="Q3023" i="1"/>
  <c r="R3023" i="1" s="1"/>
  <c r="P3096" i="1"/>
  <c r="O3097" i="1"/>
  <c r="L3098" i="1" l="1"/>
  <c r="M3098" i="1"/>
  <c r="T3098" i="1"/>
  <c r="E3099" i="1"/>
  <c r="H3097" i="1"/>
  <c r="B3023" i="1"/>
  <c r="O3098" i="1"/>
  <c r="P3097" i="1"/>
  <c r="C3099" i="1"/>
  <c r="D3099" i="1"/>
  <c r="G3098" i="1"/>
  <c r="F3098" i="1"/>
  <c r="A3099" i="1"/>
  <c r="N3098" i="1"/>
  <c r="U3098" i="1"/>
  <c r="I3026" i="1"/>
  <c r="J3025" i="1"/>
  <c r="K3025" i="1" s="1"/>
  <c r="Q3024" i="1"/>
  <c r="B3024" i="1" s="1"/>
  <c r="N3024" i="1"/>
  <c r="L3099" i="1" l="1"/>
  <c r="M3099" i="1"/>
  <c r="T3099" i="1"/>
  <c r="E3100" i="1"/>
  <c r="H3098" i="1"/>
  <c r="R3024" i="1"/>
  <c r="U3024" i="1"/>
  <c r="P3098" i="1"/>
  <c r="O3099" i="1"/>
  <c r="N3099" i="1"/>
  <c r="G3099" i="1"/>
  <c r="U3099" i="1"/>
  <c r="C3100" i="1"/>
  <c r="D3100" i="1"/>
  <c r="F3099" i="1"/>
  <c r="A3100" i="1"/>
  <c r="Q3025" i="1"/>
  <c r="R3025" i="1" s="1"/>
  <c r="I3027" i="1"/>
  <c r="J3026" i="1"/>
  <c r="K3026" i="1" s="1"/>
  <c r="L3100" i="1" l="1"/>
  <c r="M3100" i="1"/>
  <c r="E3101" i="1"/>
  <c r="E3102" i="1" s="1"/>
  <c r="T3100" i="1"/>
  <c r="T3101" i="1" s="1"/>
  <c r="H3099" i="1"/>
  <c r="G3100" i="1"/>
  <c r="C3101" i="1"/>
  <c r="D3101" i="1"/>
  <c r="F3100" i="1"/>
  <c r="A3101" i="1"/>
  <c r="U3100" i="1"/>
  <c r="N3100" i="1"/>
  <c r="P3099" i="1"/>
  <c r="O3100" i="1"/>
  <c r="I3028" i="1"/>
  <c r="J3027" i="1"/>
  <c r="K3027" i="1" s="1"/>
  <c r="Q3026" i="1"/>
  <c r="R3026" i="1" s="1"/>
  <c r="B3025" i="1"/>
  <c r="L3101" i="1" l="1"/>
  <c r="M3101" i="1"/>
  <c r="H3100" i="1"/>
  <c r="B3026" i="1"/>
  <c r="Q3027" i="1"/>
  <c r="R3027" i="1" s="1"/>
  <c r="I3029" i="1"/>
  <c r="J3028" i="1"/>
  <c r="K3028" i="1" s="1"/>
  <c r="C3102" i="1"/>
  <c r="U3101" i="1"/>
  <c r="D3102" i="1"/>
  <c r="F3101" i="1"/>
  <c r="G3101" i="1"/>
  <c r="A3102" i="1"/>
  <c r="N3101" i="1"/>
  <c r="O3101" i="1"/>
  <c r="P3100" i="1"/>
  <c r="L3102" i="1" l="1"/>
  <c r="M3102" i="1"/>
  <c r="E3103" i="1"/>
  <c r="T3102" i="1"/>
  <c r="H3101" i="1"/>
  <c r="B3027" i="1"/>
  <c r="Q3028" i="1"/>
  <c r="R3028" i="1" s="1"/>
  <c r="J3029" i="1"/>
  <c r="K3029" i="1" s="1"/>
  <c r="I3030" i="1"/>
  <c r="C3103" i="1"/>
  <c r="U3102" i="1"/>
  <c r="D3103" i="1"/>
  <c r="F3102" i="1"/>
  <c r="G3102" i="1"/>
  <c r="A3103" i="1"/>
  <c r="N3102" i="1"/>
  <c r="O3102" i="1"/>
  <c r="P3101" i="1"/>
  <c r="L3103" i="1" l="1"/>
  <c r="M3103" i="1"/>
  <c r="T3103" i="1"/>
  <c r="E3104" i="1"/>
  <c r="H3102" i="1"/>
  <c r="J3030" i="1"/>
  <c r="K3030" i="1" s="1"/>
  <c r="I3031" i="1"/>
  <c r="N3103" i="1"/>
  <c r="G3103" i="1"/>
  <c r="C3104" i="1"/>
  <c r="U3103" i="1"/>
  <c r="D3104" i="1"/>
  <c r="F3103" i="1"/>
  <c r="A3104" i="1"/>
  <c r="Q3029" i="1"/>
  <c r="R3029" i="1" s="1"/>
  <c r="B3028" i="1"/>
  <c r="O3103" i="1"/>
  <c r="P3102" i="1"/>
  <c r="L3104" i="1" l="1"/>
  <c r="M3104" i="1"/>
  <c r="E3105" i="1"/>
  <c r="E3106" i="1" s="1"/>
  <c r="T3104" i="1"/>
  <c r="T3105" i="1" s="1"/>
  <c r="H3103" i="1"/>
  <c r="B3029" i="1"/>
  <c r="I3032" i="1"/>
  <c r="J3031" i="1"/>
  <c r="K3031" i="1" s="1"/>
  <c r="A3105" i="1"/>
  <c r="N3104" i="1"/>
  <c r="C3105" i="1"/>
  <c r="U3104" i="1"/>
  <c r="D3105" i="1"/>
  <c r="F3104" i="1"/>
  <c r="G3104" i="1"/>
  <c r="Q3030" i="1"/>
  <c r="R3030" i="1" s="1"/>
  <c r="O3104" i="1"/>
  <c r="P3103" i="1"/>
  <c r="L3105" i="1" l="1"/>
  <c r="U3105" i="1" s="1"/>
  <c r="M3105" i="1"/>
  <c r="N3105" i="1" s="1"/>
  <c r="B3030" i="1"/>
  <c r="H3104" i="1"/>
  <c r="D3106" i="1"/>
  <c r="G3105" i="1"/>
  <c r="F3105" i="1"/>
  <c r="C3106" i="1"/>
  <c r="A3106" i="1"/>
  <c r="Q3031" i="1"/>
  <c r="R3031" i="1" s="1"/>
  <c r="O3105" i="1"/>
  <c r="P3104" i="1"/>
  <c r="I3033" i="1"/>
  <c r="J3032" i="1"/>
  <c r="K3032" i="1" s="1"/>
  <c r="M3106" i="1" l="1"/>
  <c r="L3106" i="1"/>
  <c r="E3107" i="1"/>
  <c r="T3106" i="1"/>
  <c r="H3105" i="1"/>
  <c r="B3031" i="1"/>
  <c r="N3106" i="1"/>
  <c r="U3106" i="1"/>
  <c r="C3107" i="1"/>
  <c r="D3107" i="1"/>
  <c r="G3106" i="1"/>
  <c r="F3106" i="1"/>
  <c r="A3107" i="1"/>
  <c r="O3106" i="1"/>
  <c r="P3105" i="1"/>
  <c r="I3034" i="1"/>
  <c r="J3033" i="1"/>
  <c r="K3033" i="1" s="1"/>
  <c r="Q3032" i="1"/>
  <c r="R3032" i="1" s="1"/>
  <c r="L3107" i="1" l="1"/>
  <c r="M3107" i="1"/>
  <c r="T3107" i="1"/>
  <c r="E3108" i="1"/>
  <c r="H3106" i="1"/>
  <c r="Q3033" i="1"/>
  <c r="R3033" i="1" s="1"/>
  <c r="J3034" i="1"/>
  <c r="K3034" i="1" s="1"/>
  <c r="I3035" i="1"/>
  <c r="U3107" i="1"/>
  <c r="D3108" i="1"/>
  <c r="G3107" i="1"/>
  <c r="F3107" i="1"/>
  <c r="C3108" i="1"/>
  <c r="A3108" i="1"/>
  <c r="N3107" i="1"/>
  <c r="B3032" i="1"/>
  <c r="P3106" i="1"/>
  <c r="O3107" i="1"/>
  <c r="M3108" i="1" l="1"/>
  <c r="L3108" i="1"/>
  <c r="E3109" i="1"/>
  <c r="T3108" i="1"/>
  <c r="H3107" i="1"/>
  <c r="I3036" i="1"/>
  <c r="J3035" i="1"/>
  <c r="K3035" i="1" s="1"/>
  <c r="Q3035" i="1" s="1"/>
  <c r="Q3034" i="1"/>
  <c r="R3034" i="1" s="1"/>
  <c r="D3109" i="1"/>
  <c r="G3108" i="1"/>
  <c r="F3108" i="1"/>
  <c r="C3109" i="1"/>
  <c r="A3109" i="1"/>
  <c r="N3108" i="1"/>
  <c r="U3108" i="1"/>
  <c r="B3033" i="1"/>
  <c r="O3108" i="1"/>
  <c r="P3107" i="1"/>
  <c r="E3110" i="1" l="1"/>
  <c r="L3109" i="1"/>
  <c r="M3109" i="1"/>
  <c r="N3109" i="1" s="1"/>
  <c r="T3109" i="1"/>
  <c r="H3108" i="1"/>
  <c r="B3034" i="1"/>
  <c r="B3035" i="1"/>
  <c r="R3035" i="1"/>
  <c r="F3109" i="1"/>
  <c r="U3109" i="1"/>
  <c r="G3109" i="1"/>
  <c r="C3110" i="1"/>
  <c r="A3110" i="1"/>
  <c r="D3110" i="1"/>
  <c r="J3036" i="1"/>
  <c r="K3036" i="1" s="1"/>
  <c r="I3037" i="1"/>
  <c r="P3108" i="1"/>
  <c r="O3109" i="1"/>
  <c r="L3110" i="1" l="1"/>
  <c r="M3110" i="1"/>
  <c r="T3110" i="1"/>
  <c r="T3111" i="1" s="1"/>
  <c r="E3111" i="1"/>
  <c r="E3112" i="1" s="1"/>
  <c r="H3109" i="1"/>
  <c r="J3037" i="1"/>
  <c r="K3037" i="1" s="1"/>
  <c r="I3038" i="1"/>
  <c r="Q3036" i="1"/>
  <c r="R3036" i="1" s="1"/>
  <c r="A3111" i="1"/>
  <c r="N3110" i="1"/>
  <c r="C3111" i="1"/>
  <c r="U3110" i="1"/>
  <c r="D3111" i="1"/>
  <c r="F3110" i="1"/>
  <c r="G3110" i="1"/>
  <c r="O3110" i="1"/>
  <c r="P3109" i="1"/>
  <c r="L3111" i="1" l="1"/>
  <c r="M3111" i="1"/>
  <c r="B3036" i="1"/>
  <c r="H3110" i="1"/>
  <c r="G3111" i="1"/>
  <c r="U3111" i="1"/>
  <c r="C3112" i="1"/>
  <c r="D3112" i="1"/>
  <c r="F3111" i="1"/>
  <c r="A3112" i="1"/>
  <c r="N3111" i="1"/>
  <c r="I3039" i="1"/>
  <c r="J3038" i="1"/>
  <c r="K3038" i="1" s="1"/>
  <c r="O3111" i="1"/>
  <c r="P3110" i="1"/>
  <c r="Q3037" i="1"/>
  <c r="R3037" i="1" s="1"/>
  <c r="L3112" i="1" l="1"/>
  <c r="M3112" i="1"/>
  <c r="T3112" i="1"/>
  <c r="E3113" i="1"/>
  <c r="B3037" i="1"/>
  <c r="H3111" i="1"/>
  <c r="O3112" i="1"/>
  <c r="P3111" i="1"/>
  <c r="Q3038" i="1"/>
  <c r="R3038" i="1" s="1"/>
  <c r="J3039" i="1"/>
  <c r="K3039" i="1" s="1"/>
  <c r="I3040" i="1"/>
  <c r="D3113" i="1"/>
  <c r="F3112" i="1"/>
  <c r="A3113" i="1"/>
  <c r="U3112" i="1"/>
  <c r="N3112" i="1"/>
  <c r="G3112" i="1"/>
  <c r="C3113" i="1"/>
  <c r="M3113" i="1" l="1"/>
  <c r="L3113" i="1"/>
  <c r="E3114" i="1"/>
  <c r="T3113" i="1"/>
  <c r="H3112" i="1"/>
  <c r="B3038" i="1"/>
  <c r="I3041" i="1"/>
  <c r="J3040" i="1"/>
  <c r="K3040" i="1" s="1"/>
  <c r="Q3040" i="1" s="1"/>
  <c r="Q3039" i="1"/>
  <c r="R3039" i="1" s="1"/>
  <c r="G3113" i="1"/>
  <c r="N3113" i="1"/>
  <c r="U3113" i="1"/>
  <c r="D3114" i="1"/>
  <c r="F3113" i="1"/>
  <c r="C3114" i="1"/>
  <c r="A3114" i="1"/>
  <c r="P3112" i="1"/>
  <c r="O3113" i="1"/>
  <c r="E3115" i="1" l="1"/>
  <c r="L3114" i="1"/>
  <c r="M3114" i="1"/>
  <c r="T3114" i="1"/>
  <c r="H3113" i="1"/>
  <c r="B3039" i="1"/>
  <c r="A3115" i="1"/>
  <c r="U3114" i="1"/>
  <c r="G3114" i="1"/>
  <c r="C3115" i="1"/>
  <c r="D3115" i="1"/>
  <c r="F3114" i="1"/>
  <c r="N3114" i="1"/>
  <c r="O3114" i="1"/>
  <c r="P3113" i="1"/>
  <c r="B3040" i="1"/>
  <c r="R3040" i="1"/>
  <c r="J3041" i="1"/>
  <c r="K3041" i="1" s="1"/>
  <c r="I3042" i="1"/>
  <c r="M3115" i="1" l="1"/>
  <c r="L3115" i="1"/>
  <c r="E3116" i="1"/>
  <c r="T3115" i="1"/>
  <c r="H3114" i="1"/>
  <c r="O3115" i="1"/>
  <c r="P3114" i="1"/>
  <c r="Q3041" i="1"/>
  <c r="R3041" i="1" s="1"/>
  <c r="I3043" i="1"/>
  <c r="J3042" i="1"/>
  <c r="K3042" i="1" s="1"/>
  <c r="U3115" i="1"/>
  <c r="C3116" i="1"/>
  <c r="D3116" i="1"/>
  <c r="G3115" i="1"/>
  <c r="F3115" i="1"/>
  <c r="A3116" i="1"/>
  <c r="N3115" i="1"/>
  <c r="L3116" i="1" l="1"/>
  <c r="M3116" i="1"/>
  <c r="E3117" i="1"/>
  <c r="T3116" i="1"/>
  <c r="H3115" i="1"/>
  <c r="Q3042" i="1"/>
  <c r="R3042" i="1" s="1"/>
  <c r="I3044" i="1"/>
  <c r="J3043" i="1"/>
  <c r="K3043" i="1" s="1"/>
  <c r="B3041" i="1"/>
  <c r="G3116" i="1"/>
  <c r="C3117" i="1"/>
  <c r="F3116" i="1"/>
  <c r="A3117" i="1"/>
  <c r="P3115" i="1"/>
  <c r="O3116" i="1"/>
  <c r="L3117" i="1" l="1"/>
  <c r="T3117" i="1"/>
  <c r="M3117" i="1"/>
  <c r="N3117" i="1" s="1"/>
  <c r="E3118" i="1"/>
  <c r="H3116" i="1"/>
  <c r="Q3043" i="1"/>
  <c r="R3043" i="1" s="1"/>
  <c r="J3044" i="1"/>
  <c r="K3044" i="1" s="1"/>
  <c r="I3045" i="1"/>
  <c r="O3117" i="1"/>
  <c r="P3116" i="1"/>
  <c r="B3042" i="1"/>
  <c r="U3117" i="1"/>
  <c r="C3118" i="1"/>
  <c r="G3117" i="1"/>
  <c r="F3117" i="1"/>
  <c r="A3118" i="1"/>
  <c r="D3117" i="1"/>
  <c r="D3118" i="1" s="1"/>
  <c r="T3118" i="1" l="1"/>
  <c r="E3119" i="1"/>
  <c r="L3118" i="1"/>
  <c r="M3118" i="1"/>
  <c r="H3117" i="1"/>
  <c r="B3043" i="1"/>
  <c r="O3118" i="1"/>
  <c r="P3117" i="1"/>
  <c r="J3045" i="1"/>
  <c r="K3045" i="1" s="1"/>
  <c r="I3046" i="1"/>
  <c r="Q3044" i="1"/>
  <c r="R3044" i="1" s="1"/>
  <c r="D3119" i="1"/>
  <c r="F3118" i="1"/>
  <c r="N3118" i="1"/>
  <c r="A3119" i="1"/>
  <c r="T3119" i="1" s="1"/>
  <c r="U3118" i="1"/>
  <c r="G3118" i="1"/>
  <c r="C3119" i="1"/>
  <c r="L3119" i="1" l="1"/>
  <c r="M3119" i="1"/>
  <c r="E3120" i="1"/>
  <c r="H3118" i="1"/>
  <c r="B3044" i="1"/>
  <c r="U3119" i="1"/>
  <c r="C3120" i="1"/>
  <c r="D3120" i="1"/>
  <c r="G3119" i="1"/>
  <c r="F3119" i="1"/>
  <c r="A3120" i="1"/>
  <c r="N3119" i="1"/>
  <c r="I3047" i="1"/>
  <c r="J3046" i="1"/>
  <c r="K3046" i="1" s="1"/>
  <c r="Q3045" i="1"/>
  <c r="R3045" i="1" s="1"/>
  <c r="O3119" i="1"/>
  <c r="P3118" i="1"/>
  <c r="L3120" i="1" l="1"/>
  <c r="M3120" i="1"/>
  <c r="N3120" i="1" s="1"/>
  <c r="E3121" i="1"/>
  <c r="T3120" i="1"/>
  <c r="H3119" i="1"/>
  <c r="J3047" i="1"/>
  <c r="K3047" i="1" s="1"/>
  <c r="I3048" i="1"/>
  <c r="Q3046" i="1"/>
  <c r="R3046" i="1" s="1"/>
  <c r="P3119" i="1"/>
  <c r="O3120" i="1"/>
  <c r="B3045" i="1"/>
  <c r="D3121" i="1"/>
  <c r="G3120" i="1"/>
  <c r="F3120" i="1"/>
  <c r="C3121" i="1"/>
  <c r="A3121" i="1"/>
  <c r="U3120" i="1"/>
  <c r="M3121" i="1" l="1"/>
  <c r="L3121" i="1"/>
  <c r="T3121" i="1"/>
  <c r="E3122" i="1"/>
  <c r="E3123" i="1" s="1"/>
  <c r="H3120" i="1"/>
  <c r="O3121" i="1"/>
  <c r="P3120" i="1"/>
  <c r="B3046" i="1"/>
  <c r="I3049" i="1"/>
  <c r="J3048" i="1"/>
  <c r="K3048" i="1" s="1"/>
  <c r="N3121" i="1"/>
  <c r="A3122" i="1"/>
  <c r="U3121" i="1"/>
  <c r="G3121" i="1"/>
  <c r="C3122" i="1"/>
  <c r="D3122" i="1"/>
  <c r="F3121" i="1"/>
  <c r="Q3047" i="1"/>
  <c r="R3047" i="1" s="1"/>
  <c r="T3122" i="1" l="1"/>
  <c r="L3122" i="1"/>
  <c r="M3122" i="1"/>
  <c r="H3121" i="1"/>
  <c r="J3049" i="1"/>
  <c r="K3049" i="1" s="1"/>
  <c r="I3050" i="1"/>
  <c r="B3047" i="1"/>
  <c r="Q3048" i="1"/>
  <c r="R3048" i="1" s="1"/>
  <c r="G3122" i="1"/>
  <c r="C3123" i="1"/>
  <c r="D3123" i="1"/>
  <c r="F3122" i="1"/>
  <c r="N3122" i="1"/>
  <c r="A3123" i="1"/>
  <c r="U3122" i="1"/>
  <c r="P3121" i="1"/>
  <c r="O3122" i="1"/>
  <c r="L3123" i="1" l="1"/>
  <c r="M3123" i="1"/>
  <c r="N3123" i="1" s="1"/>
  <c r="E3124" i="1"/>
  <c r="T3123" i="1"/>
  <c r="H3122" i="1"/>
  <c r="B3048" i="1"/>
  <c r="A3124" i="1"/>
  <c r="G3123" i="1"/>
  <c r="D3124" i="1"/>
  <c r="U3123" i="1"/>
  <c r="C3124" i="1"/>
  <c r="F3123" i="1"/>
  <c r="O3123" i="1"/>
  <c r="P3122" i="1"/>
  <c r="J3050" i="1"/>
  <c r="K3050" i="1" s="1"/>
  <c r="Q3050" i="1" s="1"/>
  <c r="I3051" i="1"/>
  <c r="Q3049" i="1"/>
  <c r="R3049" i="1" s="1"/>
  <c r="L3124" i="1" l="1"/>
  <c r="M3124" i="1"/>
  <c r="T3124" i="1"/>
  <c r="E3125" i="1"/>
  <c r="H3123" i="1"/>
  <c r="B3049" i="1"/>
  <c r="P3123" i="1"/>
  <c r="O3124" i="1"/>
  <c r="C3125" i="1"/>
  <c r="D3125" i="1"/>
  <c r="G3124" i="1"/>
  <c r="F3124" i="1"/>
  <c r="A3125" i="1"/>
  <c r="N3124" i="1"/>
  <c r="U3124" i="1"/>
  <c r="J3051" i="1"/>
  <c r="K3051" i="1" s="1"/>
  <c r="I3052" i="1"/>
  <c r="B3050" i="1"/>
  <c r="R3050" i="1"/>
  <c r="L3125" i="1" l="1"/>
  <c r="M3125" i="1"/>
  <c r="E3126" i="1"/>
  <c r="T3125" i="1"/>
  <c r="H3124" i="1"/>
  <c r="Q3051" i="1"/>
  <c r="R3051" i="1" s="1"/>
  <c r="A3126" i="1"/>
  <c r="U3125" i="1"/>
  <c r="G3125" i="1"/>
  <c r="C3126" i="1"/>
  <c r="D3126" i="1"/>
  <c r="F3125" i="1"/>
  <c r="N3125" i="1"/>
  <c r="P3124" i="1"/>
  <c r="O3125" i="1"/>
  <c r="J3052" i="1"/>
  <c r="K3052" i="1" s="1"/>
  <c r="I3053" i="1"/>
  <c r="L3126" i="1" l="1"/>
  <c r="M3126" i="1"/>
  <c r="T3126" i="1"/>
  <c r="E3127" i="1"/>
  <c r="H3125" i="1"/>
  <c r="U3126" i="1"/>
  <c r="C3127" i="1"/>
  <c r="A3127" i="1"/>
  <c r="G3126" i="1"/>
  <c r="D3127" i="1"/>
  <c r="F3126" i="1"/>
  <c r="N3126" i="1"/>
  <c r="I3054" i="1"/>
  <c r="J3054" i="1" s="1"/>
  <c r="J3053" i="1"/>
  <c r="K3053" i="1" s="1"/>
  <c r="B3051" i="1"/>
  <c r="Q3052" i="1"/>
  <c r="R3052" i="1" s="1"/>
  <c r="O3126" i="1"/>
  <c r="P3125" i="1"/>
  <c r="L3127" i="1" l="1"/>
  <c r="M3127" i="1"/>
  <c r="E3128" i="1"/>
  <c r="T3127" i="1"/>
  <c r="H3126" i="1"/>
  <c r="B3052" i="1"/>
  <c r="Q3053" i="1"/>
  <c r="R3053" i="1" s="1"/>
  <c r="U3127" i="1"/>
  <c r="D3128" i="1"/>
  <c r="G3127" i="1"/>
  <c r="F3127" i="1"/>
  <c r="C3128" i="1"/>
  <c r="A3128" i="1"/>
  <c r="N3127" i="1"/>
  <c r="K3054" i="1"/>
  <c r="I3055" i="1"/>
  <c r="P3126" i="1"/>
  <c r="O3127" i="1"/>
  <c r="L3128" i="1" l="1"/>
  <c r="M3128" i="1"/>
  <c r="T3128" i="1"/>
  <c r="E3129" i="1"/>
  <c r="E3130" i="1" s="1"/>
  <c r="H3127" i="1"/>
  <c r="I3056" i="1"/>
  <c r="J3055" i="1"/>
  <c r="K3055" i="1" s="1"/>
  <c r="Q3054" i="1"/>
  <c r="B3054" i="1" s="1"/>
  <c r="N3054" i="1"/>
  <c r="B3053" i="1"/>
  <c r="O3128" i="1"/>
  <c r="P3127" i="1"/>
  <c r="N3128" i="1"/>
  <c r="C3129" i="1"/>
  <c r="U3128" i="1"/>
  <c r="D3129" i="1"/>
  <c r="F3128" i="1"/>
  <c r="G3128" i="1"/>
  <c r="A3129" i="1"/>
  <c r="L3129" i="1" l="1"/>
  <c r="M3129" i="1"/>
  <c r="N3129" i="1" s="1"/>
  <c r="E3131" i="1"/>
  <c r="T3129" i="1"/>
  <c r="T3130" i="1" s="1"/>
  <c r="R3054" i="1"/>
  <c r="H3128" i="1"/>
  <c r="U3054" i="1"/>
  <c r="F3129" i="1"/>
  <c r="A3130" i="1"/>
  <c r="U3129" i="1"/>
  <c r="G3129" i="1"/>
  <c r="C3130" i="1"/>
  <c r="D3130" i="1"/>
  <c r="O3129" i="1"/>
  <c r="P3128" i="1"/>
  <c r="Q3055" i="1"/>
  <c r="R3055" i="1" s="1"/>
  <c r="I3057" i="1"/>
  <c r="J3056" i="1"/>
  <c r="K3056" i="1" s="1"/>
  <c r="L3130" i="1" l="1"/>
  <c r="M3130" i="1"/>
  <c r="H3129" i="1"/>
  <c r="U3130" i="1"/>
  <c r="G3130" i="1"/>
  <c r="F3130" i="1"/>
  <c r="C3131" i="1"/>
  <c r="A3131" i="1"/>
  <c r="D3131" i="1"/>
  <c r="N3130" i="1"/>
  <c r="Q3056" i="1"/>
  <c r="R3056" i="1" s="1"/>
  <c r="J3057" i="1"/>
  <c r="K3057" i="1" s="1"/>
  <c r="I3058" i="1"/>
  <c r="P3129" i="1"/>
  <c r="O3130" i="1"/>
  <c r="B3055" i="1"/>
  <c r="L3131" i="1" l="1"/>
  <c r="M3131" i="1"/>
  <c r="N3131" i="1" s="1"/>
  <c r="E3132" i="1"/>
  <c r="T3131" i="1"/>
  <c r="H3130" i="1"/>
  <c r="J3058" i="1"/>
  <c r="K3058" i="1" s="1"/>
  <c r="I3059" i="1"/>
  <c r="A3132" i="1"/>
  <c r="G3131" i="1"/>
  <c r="C3132" i="1"/>
  <c r="U3131" i="1"/>
  <c r="D3132" i="1"/>
  <c r="F3131" i="1"/>
  <c r="Q3057" i="1"/>
  <c r="R3057" i="1" s="1"/>
  <c r="B3056" i="1"/>
  <c r="O3131" i="1"/>
  <c r="P3130" i="1"/>
  <c r="L3132" i="1" l="1"/>
  <c r="M3132" i="1"/>
  <c r="T3132" i="1"/>
  <c r="E3133" i="1"/>
  <c r="B3057" i="1"/>
  <c r="H3131" i="1"/>
  <c r="U3132" i="1"/>
  <c r="C3133" i="1"/>
  <c r="D3133" i="1"/>
  <c r="G3132" i="1"/>
  <c r="F3132" i="1"/>
  <c r="A3133" i="1"/>
  <c r="N3132" i="1"/>
  <c r="O3132" i="1"/>
  <c r="P3131" i="1"/>
  <c r="J3059" i="1"/>
  <c r="K3059" i="1" s="1"/>
  <c r="I3060" i="1"/>
  <c r="Q3058" i="1"/>
  <c r="R3058" i="1" s="1"/>
  <c r="T3133" i="1" l="1"/>
  <c r="M3133" i="1"/>
  <c r="N3133" i="1" s="1"/>
  <c r="L3133" i="1"/>
  <c r="U3133" i="1" s="1"/>
  <c r="E3134" i="1"/>
  <c r="H3132" i="1"/>
  <c r="B3058" i="1"/>
  <c r="Q3059" i="1"/>
  <c r="R3059" i="1" s="1"/>
  <c r="O3133" i="1"/>
  <c r="P3132" i="1"/>
  <c r="I3061" i="1"/>
  <c r="J3060" i="1"/>
  <c r="K3060" i="1" s="1"/>
  <c r="D3134" i="1"/>
  <c r="F3133" i="1"/>
  <c r="G3133" i="1"/>
  <c r="C3134" i="1"/>
  <c r="A3134" i="1"/>
  <c r="T3134" i="1" s="1"/>
  <c r="L3134" i="1" l="1"/>
  <c r="M3134" i="1"/>
  <c r="N3134" i="1" s="1"/>
  <c r="E3135" i="1"/>
  <c r="H3133" i="1"/>
  <c r="O3134" i="1"/>
  <c r="P3133" i="1"/>
  <c r="A3135" i="1"/>
  <c r="U3134" i="1"/>
  <c r="C3135" i="1"/>
  <c r="D3135" i="1"/>
  <c r="G3134" i="1"/>
  <c r="F3134" i="1"/>
  <c r="Q3060" i="1"/>
  <c r="R3060" i="1" s="1"/>
  <c r="B3059" i="1"/>
  <c r="I3062" i="1"/>
  <c r="J3061" i="1"/>
  <c r="K3061" i="1" s="1"/>
  <c r="L3135" i="1" l="1"/>
  <c r="M3135" i="1"/>
  <c r="E3136" i="1"/>
  <c r="T3135" i="1"/>
  <c r="H3134" i="1"/>
  <c r="B3060" i="1"/>
  <c r="N3135" i="1"/>
  <c r="A3136" i="1"/>
  <c r="U3135" i="1"/>
  <c r="G3135" i="1"/>
  <c r="C3136" i="1"/>
  <c r="D3136" i="1"/>
  <c r="F3135" i="1"/>
  <c r="Q3061" i="1"/>
  <c r="R3061" i="1" s="1"/>
  <c r="J3062" i="1"/>
  <c r="K3062" i="1" s="1"/>
  <c r="I3063" i="1"/>
  <c r="P3134" i="1"/>
  <c r="O3135" i="1"/>
  <c r="L3136" i="1" l="1"/>
  <c r="M3136" i="1"/>
  <c r="T3136" i="1"/>
  <c r="E3137" i="1"/>
  <c r="H3135" i="1"/>
  <c r="B3061" i="1"/>
  <c r="U3136" i="1"/>
  <c r="N3136" i="1"/>
  <c r="G3136" i="1"/>
  <c r="C3137" i="1"/>
  <c r="D3137" i="1"/>
  <c r="F3136" i="1"/>
  <c r="A3137" i="1"/>
  <c r="P3135" i="1"/>
  <c r="O3136" i="1"/>
  <c r="I3064" i="1"/>
  <c r="J3063" i="1"/>
  <c r="K3063" i="1" s="1"/>
  <c r="Q3062" i="1"/>
  <c r="R3062" i="1" s="1"/>
  <c r="L3137" i="1" l="1"/>
  <c r="M3137" i="1"/>
  <c r="E3138" i="1"/>
  <c r="E3139" i="1" s="1"/>
  <c r="T3137" i="1"/>
  <c r="T3138" i="1" s="1"/>
  <c r="H3136" i="1"/>
  <c r="B3062" i="1"/>
  <c r="O3137" i="1"/>
  <c r="P3136" i="1"/>
  <c r="J3064" i="1"/>
  <c r="K3064" i="1" s="1"/>
  <c r="I3065" i="1"/>
  <c r="N3137" i="1"/>
  <c r="U3137" i="1"/>
  <c r="C3138" i="1"/>
  <c r="D3138" i="1"/>
  <c r="G3137" i="1"/>
  <c r="F3137" i="1"/>
  <c r="A3138" i="1"/>
  <c r="Q3063" i="1"/>
  <c r="R3063" i="1" s="1"/>
  <c r="L3138" i="1" l="1"/>
  <c r="M3138" i="1"/>
  <c r="H3137" i="1"/>
  <c r="B3063" i="1"/>
  <c r="U3138" i="1"/>
  <c r="G3138" i="1"/>
  <c r="F3138" i="1"/>
  <c r="C3139" i="1"/>
  <c r="A3139" i="1"/>
  <c r="D3139" i="1"/>
  <c r="N3138" i="1"/>
  <c r="J3065" i="1"/>
  <c r="K3065" i="1" s="1"/>
  <c r="I3066" i="1"/>
  <c r="Q3064" i="1"/>
  <c r="R3064" i="1" s="1"/>
  <c r="P3137" i="1"/>
  <c r="O3138" i="1"/>
  <c r="L3139" i="1" l="1"/>
  <c r="M3139" i="1"/>
  <c r="E3140" i="1"/>
  <c r="T3139" i="1"/>
  <c r="H3138" i="1"/>
  <c r="B3064" i="1"/>
  <c r="G3139" i="1"/>
  <c r="C3140" i="1"/>
  <c r="D3140" i="1"/>
  <c r="F3139" i="1"/>
  <c r="N3139" i="1"/>
  <c r="A3140" i="1"/>
  <c r="U3139" i="1"/>
  <c r="P3138" i="1"/>
  <c r="O3139" i="1"/>
  <c r="J3066" i="1"/>
  <c r="K3066" i="1" s="1"/>
  <c r="I3067" i="1"/>
  <c r="Q3065" i="1"/>
  <c r="R3065" i="1" s="1"/>
  <c r="T3140" i="1" l="1"/>
  <c r="M3140" i="1"/>
  <c r="L3140" i="1"/>
  <c r="E3141" i="1"/>
  <c r="H3139" i="1"/>
  <c r="J3067" i="1"/>
  <c r="K3067" i="1" s="1"/>
  <c r="I3068" i="1"/>
  <c r="O3140" i="1"/>
  <c r="P3139" i="1"/>
  <c r="Q3066" i="1"/>
  <c r="R3066" i="1" s="1"/>
  <c r="B3065" i="1"/>
  <c r="D3141" i="1"/>
  <c r="F3140" i="1"/>
  <c r="A3141" i="1"/>
  <c r="U3140" i="1"/>
  <c r="N3140" i="1"/>
  <c r="G3140" i="1"/>
  <c r="C3141" i="1"/>
  <c r="L3141" i="1" l="1"/>
  <c r="M3141" i="1"/>
  <c r="E3142" i="1"/>
  <c r="T3141" i="1"/>
  <c r="H3140" i="1"/>
  <c r="B3066" i="1"/>
  <c r="A3142" i="1"/>
  <c r="D3142" i="1"/>
  <c r="F3141" i="1"/>
  <c r="N3141" i="1"/>
  <c r="U3141" i="1"/>
  <c r="G3141" i="1"/>
  <c r="C3142" i="1"/>
  <c r="O3141" i="1"/>
  <c r="P3140" i="1"/>
  <c r="I3069" i="1"/>
  <c r="J3068" i="1"/>
  <c r="K3068" i="1" s="1"/>
  <c r="Q3067" i="1"/>
  <c r="R3067" i="1" s="1"/>
  <c r="L3142" i="1" l="1"/>
  <c r="M3142" i="1"/>
  <c r="T3142" i="1"/>
  <c r="E3143" i="1"/>
  <c r="H3141" i="1"/>
  <c r="B3067" i="1"/>
  <c r="I3070" i="1"/>
  <c r="J3069" i="1"/>
  <c r="K3069" i="1" s="1"/>
  <c r="P3141" i="1"/>
  <c r="O3142" i="1"/>
  <c r="F3142" i="1"/>
  <c r="N3142" i="1"/>
  <c r="A3143" i="1"/>
  <c r="U3142" i="1"/>
  <c r="G3142" i="1"/>
  <c r="C3143" i="1"/>
  <c r="D3143" i="1"/>
  <c r="Q3068" i="1"/>
  <c r="R3068" i="1" s="1"/>
  <c r="L3143" i="1" l="1"/>
  <c r="M3143" i="1"/>
  <c r="E3144" i="1"/>
  <c r="T3143" i="1"/>
  <c r="H3142" i="1"/>
  <c r="B3068" i="1"/>
  <c r="P3142" i="1"/>
  <c r="O3143" i="1"/>
  <c r="G3143" i="1"/>
  <c r="U3143" i="1"/>
  <c r="C3144" i="1"/>
  <c r="D3144" i="1"/>
  <c r="F3143" i="1"/>
  <c r="A3144" i="1"/>
  <c r="N3143" i="1"/>
  <c r="Q3069" i="1"/>
  <c r="R3069" i="1" s="1"/>
  <c r="J3070" i="1"/>
  <c r="K3070" i="1" s="1"/>
  <c r="I3071" i="1"/>
  <c r="L3144" i="1" l="1"/>
  <c r="M3144" i="1"/>
  <c r="E3145" i="1"/>
  <c r="T3144" i="1"/>
  <c r="H3143" i="1"/>
  <c r="P3143" i="1"/>
  <c r="O3144" i="1"/>
  <c r="B3069" i="1"/>
  <c r="I3072" i="1"/>
  <c r="J3071" i="1"/>
  <c r="K3071" i="1" s="1"/>
  <c r="A3145" i="1"/>
  <c r="G3144" i="1"/>
  <c r="C3145" i="1"/>
  <c r="F3144" i="1"/>
  <c r="Q3070" i="1"/>
  <c r="R3070" i="1" s="1"/>
  <c r="L3145" i="1" l="1"/>
  <c r="M3145" i="1"/>
  <c r="T3145" i="1"/>
  <c r="E3146" i="1"/>
  <c r="H3144" i="1"/>
  <c r="B3070" i="1"/>
  <c r="N3145" i="1"/>
  <c r="C3146" i="1"/>
  <c r="U3145" i="1"/>
  <c r="F3145" i="1"/>
  <c r="G3145" i="1"/>
  <c r="A3146" i="1"/>
  <c r="Q3071" i="1"/>
  <c r="R3071" i="1" s="1"/>
  <c r="J3072" i="1"/>
  <c r="K3072" i="1" s="1"/>
  <c r="I3073" i="1"/>
  <c r="O3145" i="1"/>
  <c r="P3144" i="1"/>
  <c r="D3145" i="1"/>
  <c r="D3146" i="1" s="1"/>
  <c r="E3147" i="1" l="1"/>
  <c r="M3146" i="1"/>
  <c r="N3146" i="1" s="1"/>
  <c r="L3146" i="1"/>
  <c r="U3146" i="1" s="1"/>
  <c r="T3146" i="1"/>
  <c r="F3146" i="1"/>
  <c r="C3147" i="1"/>
  <c r="A3147" i="1"/>
  <c r="D3147" i="1"/>
  <c r="G3146" i="1"/>
  <c r="I3074" i="1"/>
  <c r="J3073" i="1"/>
  <c r="K3073" i="1" s="1"/>
  <c r="Q3072" i="1"/>
  <c r="R3072" i="1" s="1"/>
  <c r="O3146" i="1"/>
  <c r="P3145" i="1"/>
  <c r="B3071" i="1"/>
  <c r="H3145" i="1"/>
  <c r="L3147" i="1" l="1"/>
  <c r="M3147" i="1"/>
  <c r="N3147" i="1" s="1"/>
  <c r="T3147" i="1"/>
  <c r="E3148" i="1"/>
  <c r="O3147" i="1"/>
  <c r="P3146" i="1"/>
  <c r="B3072" i="1"/>
  <c r="Q3073" i="1"/>
  <c r="R3073" i="1" s="1"/>
  <c r="U3147" i="1"/>
  <c r="D3148" i="1"/>
  <c r="G3147" i="1"/>
  <c r="F3147" i="1"/>
  <c r="C3148" i="1"/>
  <c r="A3148" i="1"/>
  <c r="J3074" i="1"/>
  <c r="K3074" i="1" s="1"/>
  <c r="I3075" i="1"/>
  <c r="H3146" i="1"/>
  <c r="L3148" i="1" l="1"/>
  <c r="M3148" i="1"/>
  <c r="N3148" i="1" s="1"/>
  <c r="T3148" i="1"/>
  <c r="T3149" i="1" s="1"/>
  <c r="E3149" i="1"/>
  <c r="E3150" i="1" s="1"/>
  <c r="H3147" i="1"/>
  <c r="B3073" i="1"/>
  <c r="C3149" i="1"/>
  <c r="D3149" i="1"/>
  <c r="F3148" i="1"/>
  <c r="A3149" i="1"/>
  <c r="G3148" i="1"/>
  <c r="U3148" i="1"/>
  <c r="I3076" i="1"/>
  <c r="J3075" i="1"/>
  <c r="K3075" i="1" s="1"/>
  <c r="Q3074" i="1"/>
  <c r="R3074" i="1" s="1"/>
  <c r="O3148" i="1"/>
  <c r="P3147" i="1"/>
  <c r="M3149" i="1" l="1"/>
  <c r="L3149" i="1"/>
  <c r="H3148" i="1"/>
  <c r="J3076" i="1"/>
  <c r="K3076" i="1" s="1"/>
  <c r="I3077" i="1"/>
  <c r="P3148" i="1"/>
  <c r="O3149" i="1"/>
  <c r="B3074" i="1"/>
  <c r="Q3075" i="1"/>
  <c r="R3075" i="1" s="1"/>
  <c r="A3150" i="1"/>
  <c r="D3150" i="1"/>
  <c r="F3149" i="1"/>
  <c r="N3149" i="1"/>
  <c r="U3149" i="1"/>
  <c r="G3149" i="1"/>
  <c r="C3150" i="1"/>
  <c r="L3150" i="1" l="1"/>
  <c r="M3150" i="1"/>
  <c r="E3151" i="1"/>
  <c r="T3150" i="1"/>
  <c r="B3075" i="1"/>
  <c r="H3149" i="1"/>
  <c r="P3149" i="1"/>
  <c r="O3150" i="1"/>
  <c r="C3151" i="1"/>
  <c r="U3150" i="1"/>
  <c r="D3151" i="1"/>
  <c r="F3150" i="1"/>
  <c r="G3150" i="1"/>
  <c r="A3151" i="1"/>
  <c r="N3150" i="1"/>
  <c r="J3077" i="1"/>
  <c r="K3077" i="1" s="1"/>
  <c r="I3078" i="1"/>
  <c r="Q3076" i="1"/>
  <c r="R3076" i="1" s="1"/>
  <c r="L3151" i="1" l="1"/>
  <c r="M3151" i="1"/>
  <c r="N3151" i="1" s="1"/>
  <c r="E3152" i="1"/>
  <c r="T3151" i="1"/>
  <c r="H3150" i="1"/>
  <c r="I3079" i="1"/>
  <c r="J3078" i="1"/>
  <c r="K3078" i="1" s="1"/>
  <c r="Q3077" i="1"/>
  <c r="R3077" i="1" s="1"/>
  <c r="P3150" i="1"/>
  <c r="O3151" i="1"/>
  <c r="B3076" i="1"/>
  <c r="D3152" i="1"/>
  <c r="G3151" i="1"/>
  <c r="F3151" i="1"/>
  <c r="C3152" i="1"/>
  <c r="A3152" i="1"/>
  <c r="U3151" i="1"/>
  <c r="L3152" i="1" l="1"/>
  <c r="M3152" i="1"/>
  <c r="T3152" i="1"/>
  <c r="T3153" i="1" s="1"/>
  <c r="E3153" i="1"/>
  <c r="E3154" i="1" s="1"/>
  <c r="H3151" i="1"/>
  <c r="B3077" i="1"/>
  <c r="P3151" i="1"/>
  <c r="O3152" i="1"/>
  <c r="Q3078" i="1"/>
  <c r="R3078" i="1" s="1"/>
  <c r="J3079" i="1"/>
  <c r="K3079" i="1" s="1"/>
  <c r="I3080" i="1"/>
  <c r="U3152" i="1"/>
  <c r="C3153" i="1"/>
  <c r="D3153" i="1"/>
  <c r="G3152" i="1"/>
  <c r="F3152" i="1"/>
  <c r="A3153" i="1"/>
  <c r="N3152" i="1"/>
  <c r="L3153" i="1" l="1"/>
  <c r="M3153" i="1"/>
  <c r="N3153" i="1" s="1"/>
  <c r="H3152" i="1"/>
  <c r="U3153" i="1"/>
  <c r="G3153" i="1"/>
  <c r="C3154" i="1"/>
  <c r="D3154" i="1"/>
  <c r="F3153" i="1"/>
  <c r="A3154" i="1"/>
  <c r="B3078" i="1"/>
  <c r="P3152" i="1"/>
  <c r="O3153" i="1"/>
  <c r="J3080" i="1"/>
  <c r="K3080" i="1" s="1"/>
  <c r="I3081" i="1"/>
  <c r="Q3079" i="1"/>
  <c r="R3079" i="1" s="1"/>
  <c r="M3154" i="1" l="1"/>
  <c r="L3154" i="1"/>
  <c r="T3154" i="1"/>
  <c r="E3155" i="1"/>
  <c r="H3153" i="1"/>
  <c r="Q3080" i="1"/>
  <c r="R3080" i="1" s="1"/>
  <c r="P3153" i="1"/>
  <c r="O3154" i="1"/>
  <c r="B3079" i="1"/>
  <c r="I3082" i="1"/>
  <c r="J3081" i="1"/>
  <c r="K3081" i="1" s="1"/>
  <c r="C3155" i="1"/>
  <c r="D3155" i="1"/>
  <c r="G3154" i="1"/>
  <c r="F3154" i="1"/>
  <c r="A3155" i="1"/>
  <c r="N3154" i="1"/>
  <c r="U3154" i="1"/>
  <c r="E3156" i="1" l="1"/>
  <c r="L3155" i="1"/>
  <c r="M3155" i="1"/>
  <c r="T3155" i="1"/>
  <c r="T3156" i="1" s="1"/>
  <c r="H3154" i="1"/>
  <c r="U3155" i="1"/>
  <c r="D3156" i="1"/>
  <c r="G3155" i="1"/>
  <c r="F3155" i="1"/>
  <c r="C3156" i="1"/>
  <c r="A3156" i="1"/>
  <c r="N3155" i="1"/>
  <c r="O3155" i="1"/>
  <c r="P3154" i="1"/>
  <c r="Q3081" i="1"/>
  <c r="R3081" i="1" s="1"/>
  <c r="B3080" i="1"/>
  <c r="I3083" i="1"/>
  <c r="J3082" i="1"/>
  <c r="K3082" i="1" s="1"/>
  <c r="Q3082" i="1" s="1"/>
  <c r="L3156" i="1" l="1"/>
  <c r="M3156" i="1"/>
  <c r="N3156" i="1" s="1"/>
  <c r="E3157" i="1"/>
  <c r="H3155" i="1"/>
  <c r="B3081" i="1"/>
  <c r="A3157" i="1"/>
  <c r="U3156" i="1"/>
  <c r="G3156" i="1"/>
  <c r="D3157" i="1"/>
  <c r="F3156" i="1"/>
  <c r="C3157" i="1"/>
  <c r="P3155" i="1"/>
  <c r="O3156" i="1"/>
  <c r="B3082" i="1"/>
  <c r="R3082" i="1"/>
  <c r="I3084" i="1"/>
  <c r="J3083" i="1"/>
  <c r="K3083" i="1" s="1"/>
  <c r="Q3083" i="1" s="1"/>
  <c r="E3158" i="1" l="1"/>
  <c r="L3157" i="1"/>
  <c r="U3157" i="1" s="1"/>
  <c r="M3157" i="1"/>
  <c r="E3159" i="1"/>
  <c r="T3157" i="1"/>
  <c r="T3158" i="1" s="1"/>
  <c r="H3156" i="1"/>
  <c r="P3156" i="1"/>
  <c r="O3157" i="1"/>
  <c r="B3083" i="1"/>
  <c r="R3083" i="1"/>
  <c r="I3085" i="1"/>
  <c r="J3085" i="1" s="1"/>
  <c r="J3084" i="1"/>
  <c r="K3084" i="1" s="1"/>
  <c r="F3157" i="1"/>
  <c r="D3158" i="1"/>
  <c r="G3157" i="1"/>
  <c r="N3157" i="1"/>
  <c r="A3158" i="1"/>
  <c r="C3158" i="1"/>
  <c r="L3158" i="1" l="1"/>
  <c r="M3158" i="1"/>
  <c r="H3157" i="1"/>
  <c r="D3159" i="1"/>
  <c r="N3158" i="1"/>
  <c r="C3159" i="1"/>
  <c r="A3159" i="1"/>
  <c r="E3160" i="1" s="1"/>
  <c r="F3158" i="1"/>
  <c r="U3158" i="1"/>
  <c r="G3158" i="1"/>
  <c r="Q3084" i="1"/>
  <c r="R3084" i="1" s="1"/>
  <c r="K3085" i="1"/>
  <c r="I3086" i="1"/>
  <c r="P3157" i="1"/>
  <c r="O3158" i="1"/>
  <c r="L3159" i="1" l="1"/>
  <c r="M3159" i="1"/>
  <c r="N3159" i="1" s="1"/>
  <c r="T3159" i="1"/>
  <c r="H3158" i="1"/>
  <c r="B3084" i="1"/>
  <c r="J3086" i="1"/>
  <c r="K3086" i="1" s="1"/>
  <c r="I3087" i="1"/>
  <c r="N3085" i="1"/>
  <c r="U3085" i="1" s="1"/>
  <c r="Q3085" i="1"/>
  <c r="B3085" i="1" s="1"/>
  <c r="U3159" i="1"/>
  <c r="C3160" i="1"/>
  <c r="D3160" i="1"/>
  <c r="G3159" i="1"/>
  <c r="F3159" i="1"/>
  <c r="A3160" i="1"/>
  <c r="O3159" i="1"/>
  <c r="P3158" i="1"/>
  <c r="L3160" i="1" l="1"/>
  <c r="M3160" i="1"/>
  <c r="T3160" i="1"/>
  <c r="E3161" i="1"/>
  <c r="H3159" i="1"/>
  <c r="A3161" i="1"/>
  <c r="N3160" i="1"/>
  <c r="U3160" i="1"/>
  <c r="D3161" i="1"/>
  <c r="G3160" i="1"/>
  <c r="F3160" i="1"/>
  <c r="C3161" i="1"/>
  <c r="R3085" i="1"/>
  <c r="I3088" i="1"/>
  <c r="J3087" i="1"/>
  <c r="K3087" i="1" s="1"/>
  <c r="Q3086" i="1"/>
  <c r="R3086" i="1" s="1"/>
  <c r="P3159" i="1"/>
  <c r="O3160" i="1"/>
  <c r="M3161" i="1" l="1"/>
  <c r="L3161" i="1"/>
  <c r="E3162" i="1"/>
  <c r="E3163" i="1" s="1"/>
  <c r="T3161" i="1"/>
  <c r="T3162" i="1" s="1"/>
  <c r="H3160" i="1"/>
  <c r="J3088" i="1"/>
  <c r="K3088" i="1" s="1"/>
  <c r="I3089" i="1"/>
  <c r="G3161" i="1"/>
  <c r="C3162" i="1"/>
  <c r="A3162" i="1"/>
  <c r="D3162" i="1"/>
  <c r="F3161" i="1"/>
  <c r="N3161" i="1"/>
  <c r="U3161" i="1"/>
  <c r="P3160" i="1"/>
  <c r="O3161" i="1"/>
  <c r="Q3087" i="1"/>
  <c r="R3087" i="1" s="1"/>
  <c r="B3086" i="1"/>
  <c r="L3162" i="1" l="1"/>
  <c r="M3162" i="1"/>
  <c r="N3162" i="1" s="1"/>
  <c r="H3161" i="1"/>
  <c r="J3089" i="1"/>
  <c r="K3089" i="1" s="1"/>
  <c r="I3090" i="1"/>
  <c r="Q3088" i="1"/>
  <c r="R3088" i="1" s="1"/>
  <c r="B3087" i="1"/>
  <c r="O3162" i="1"/>
  <c r="P3161" i="1"/>
  <c r="C3163" i="1"/>
  <c r="U3162" i="1"/>
  <c r="D3163" i="1"/>
  <c r="F3162" i="1"/>
  <c r="G3162" i="1"/>
  <c r="A3163" i="1"/>
  <c r="E3164" i="1" s="1"/>
  <c r="L3163" i="1" l="1"/>
  <c r="U3163" i="1" s="1"/>
  <c r="M3163" i="1"/>
  <c r="N3163" i="1" s="1"/>
  <c r="T3163" i="1"/>
  <c r="B3088" i="1"/>
  <c r="H3162" i="1"/>
  <c r="J3090" i="1"/>
  <c r="K3090" i="1" s="1"/>
  <c r="I3091" i="1"/>
  <c r="Q3089" i="1"/>
  <c r="R3089" i="1" s="1"/>
  <c r="O3163" i="1"/>
  <c r="P3162" i="1"/>
  <c r="C3164" i="1"/>
  <c r="D3164" i="1"/>
  <c r="G3163" i="1"/>
  <c r="F3163" i="1"/>
  <c r="A3164" i="1"/>
  <c r="L3164" i="1" l="1"/>
  <c r="M3164" i="1"/>
  <c r="N3164" i="1" s="1"/>
  <c r="T3164" i="1"/>
  <c r="E3165" i="1"/>
  <c r="H3163" i="1"/>
  <c r="B3089" i="1"/>
  <c r="J3091" i="1"/>
  <c r="K3091" i="1" s="1"/>
  <c r="I3092" i="1"/>
  <c r="U3164" i="1"/>
  <c r="D3165" i="1"/>
  <c r="G3164" i="1"/>
  <c r="F3164" i="1"/>
  <c r="C3165" i="1"/>
  <c r="A3165" i="1"/>
  <c r="Q3090" i="1"/>
  <c r="R3090" i="1" s="1"/>
  <c r="O3164" i="1"/>
  <c r="P3163" i="1"/>
  <c r="M3165" i="1" l="1"/>
  <c r="L3165" i="1"/>
  <c r="E3166" i="1"/>
  <c r="E3167" i="1" s="1"/>
  <c r="T3165" i="1"/>
  <c r="T3166" i="1" s="1"/>
  <c r="H3164" i="1"/>
  <c r="B3090" i="1"/>
  <c r="J3092" i="1"/>
  <c r="K3092" i="1" s="1"/>
  <c r="I3093" i="1"/>
  <c r="A3166" i="1"/>
  <c r="U3165" i="1"/>
  <c r="G3165" i="1"/>
  <c r="C3166" i="1"/>
  <c r="D3166" i="1"/>
  <c r="F3165" i="1"/>
  <c r="N3165" i="1"/>
  <c r="Q3091" i="1"/>
  <c r="R3091" i="1" s="1"/>
  <c r="P3164" i="1"/>
  <c r="O3165" i="1"/>
  <c r="L3166" i="1" l="1"/>
  <c r="M3166" i="1"/>
  <c r="N3166" i="1" s="1"/>
  <c r="H3165" i="1"/>
  <c r="B3091" i="1"/>
  <c r="U3166" i="1"/>
  <c r="G3166" i="1"/>
  <c r="F3166" i="1"/>
  <c r="C3167" i="1"/>
  <c r="A3167" i="1"/>
  <c r="D3167" i="1"/>
  <c r="J3093" i="1"/>
  <c r="K3093" i="1" s="1"/>
  <c r="I3094" i="1"/>
  <c r="Q3092" i="1"/>
  <c r="R3092" i="1" s="1"/>
  <c r="O3166" i="1"/>
  <c r="P3165" i="1"/>
  <c r="L3167" i="1" l="1"/>
  <c r="M3167" i="1"/>
  <c r="E3168" i="1"/>
  <c r="T3167" i="1"/>
  <c r="H3166" i="1"/>
  <c r="J3094" i="1"/>
  <c r="K3094" i="1" s="1"/>
  <c r="I3095" i="1"/>
  <c r="Q3093" i="1"/>
  <c r="R3093" i="1" s="1"/>
  <c r="O3167" i="1"/>
  <c r="P3166" i="1"/>
  <c r="B3092" i="1"/>
  <c r="C3168" i="1"/>
  <c r="A3168" i="1"/>
  <c r="N3167" i="1"/>
  <c r="U3167" i="1"/>
  <c r="D3168" i="1"/>
  <c r="F3167" i="1"/>
  <c r="G3167" i="1"/>
  <c r="E3169" i="1" l="1"/>
  <c r="L3168" i="1"/>
  <c r="M3168" i="1"/>
  <c r="N3168" i="1" s="1"/>
  <c r="T3168" i="1"/>
  <c r="H3167" i="1"/>
  <c r="B3093" i="1"/>
  <c r="P3167" i="1"/>
  <c r="O3168" i="1"/>
  <c r="J3095" i="1"/>
  <c r="K3095" i="1" s="1"/>
  <c r="I3096" i="1"/>
  <c r="Q3094" i="1"/>
  <c r="R3094" i="1" s="1"/>
  <c r="U3168" i="1"/>
  <c r="G3168" i="1"/>
  <c r="C3169" i="1"/>
  <c r="A3169" i="1"/>
  <c r="D3169" i="1"/>
  <c r="F3168" i="1"/>
  <c r="L3169" i="1" l="1"/>
  <c r="M3169" i="1"/>
  <c r="N3169" i="1" s="1"/>
  <c r="T3169" i="1"/>
  <c r="E3170" i="1"/>
  <c r="H3168" i="1"/>
  <c r="B3094" i="1"/>
  <c r="I3097" i="1"/>
  <c r="J3096" i="1"/>
  <c r="K3096" i="1" s="1"/>
  <c r="Q3095" i="1"/>
  <c r="R3095" i="1" s="1"/>
  <c r="O3169" i="1"/>
  <c r="P3168" i="1"/>
  <c r="G3169" i="1"/>
  <c r="C3170" i="1"/>
  <c r="A3170" i="1"/>
  <c r="D3170" i="1"/>
  <c r="F3169" i="1"/>
  <c r="U3169" i="1"/>
  <c r="L3170" i="1" l="1"/>
  <c r="M3170" i="1"/>
  <c r="N3170" i="1" s="1"/>
  <c r="E3171" i="1"/>
  <c r="T3170" i="1"/>
  <c r="H3169" i="1"/>
  <c r="B3095" i="1"/>
  <c r="O3170" i="1"/>
  <c r="P3169" i="1"/>
  <c r="D3171" i="1"/>
  <c r="G3170" i="1"/>
  <c r="F3170" i="1"/>
  <c r="A3171" i="1"/>
  <c r="U3170" i="1"/>
  <c r="C3171" i="1"/>
  <c r="Q3096" i="1"/>
  <c r="R3096" i="1" s="1"/>
  <c r="J3097" i="1"/>
  <c r="K3097" i="1" s="1"/>
  <c r="I3098" i="1"/>
  <c r="M3171" i="1" l="1"/>
  <c r="L3171" i="1"/>
  <c r="E3172" i="1"/>
  <c r="T3171" i="1"/>
  <c r="H3170" i="1"/>
  <c r="J3098" i="1"/>
  <c r="K3098" i="1" s="1"/>
  <c r="I3099" i="1"/>
  <c r="Q3097" i="1"/>
  <c r="R3097" i="1" s="1"/>
  <c r="P3170" i="1"/>
  <c r="O3171" i="1"/>
  <c r="B3096" i="1"/>
  <c r="C3172" i="1"/>
  <c r="U3171" i="1"/>
  <c r="D3172" i="1"/>
  <c r="F3171" i="1"/>
  <c r="A3172" i="1"/>
  <c r="N3171" i="1"/>
  <c r="G3171" i="1"/>
  <c r="T3172" i="1" l="1"/>
  <c r="L3172" i="1"/>
  <c r="U3172" i="1" s="1"/>
  <c r="M3172" i="1"/>
  <c r="E3173" i="1"/>
  <c r="B3097" i="1"/>
  <c r="H3171" i="1"/>
  <c r="P3171" i="1"/>
  <c r="O3172" i="1"/>
  <c r="D3173" i="1"/>
  <c r="G3172" i="1"/>
  <c r="F3172" i="1"/>
  <c r="C3173" i="1"/>
  <c r="A3173" i="1"/>
  <c r="N3172" i="1"/>
  <c r="I3100" i="1"/>
  <c r="J3099" i="1"/>
  <c r="K3099" i="1" s="1"/>
  <c r="Q3098" i="1"/>
  <c r="R3098" i="1" s="1"/>
  <c r="E3174" i="1" l="1"/>
  <c r="L3173" i="1"/>
  <c r="U3173" i="1" s="1"/>
  <c r="M3173" i="1"/>
  <c r="N3173" i="1" s="1"/>
  <c r="T3173" i="1"/>
  <c r="H3172" i="1"/>
  <c r="Q3099" i="1"/>
  <c r="R3099" i="1" s="1"/>
  <c r="I3101" i="1"/>
  <c r="J3100" i="1"/>
  <c r="K3100" i="1" s="1"/>
  <c r="B3098" i="1"/>
  <c r="O3173" i="1"/>
  <c r="P3172" i="1"/>
  <c r="G3173" i="1"/>
  <c r="C3174" i="1"/>
  <c r="A3174" i="1"/>
  <c r="D3174" i="1"/>
  <c r="F3173" i="1"/>
  <c r="T3174" i="1" l="1"/>
  <c r="L3174" i="1"/>
  <c r="M3174" i="1"/>
  <c r="E3175" i="1"/>
  <c r="H3173" i="1"/>
  <c r="O3174" i="1"/>
  <c r="P3173" i="1"/>
  <c r="D3175" i="1"/>
  <c r="G3174" i="1"/>
  <c r="F3174" i="1"/>
  <c r="A3175" i="1"/>
  <c r="N3174" i="1"/>
  <c r="U3174" i="1"/>
  <c r="C3175" i="1"/>
  <c r="Q3100" i="1"/>
  <c r="R3100" i="1" s="1"/>
  <c r="I3102" i="1"/>
  <c r="J3101" i="1"/>
  <c r="K3101" i="1" s="1"/>
  <c r="B3099" i="1"/>
  <c r="L3175" i="1" l="1"/>
  <c r="M3175" i="1"/>
  <c r="E3176" i="1"/>
  <c r="T3175" i="1"/>
  <c r="H3174" i="1"/>
  <c r="B3100" i="1"/>
  <c r="Q3101" i="1"/>
  <c r="R3101" i="1" s="1"/>
  <c r="J3102" i="1"/>
  <c r="K3102" i="1" s="1"/>
  <c r="I3103" i="1"/>
  <c r="C3176" i="1"/>
  <c r="F3175" i="1"/>
  <c r="G3175" i="1"/>
  <c r="A3176" i="1"/>
  <c r="O3175" i="1"/>
  <c r="P3174" i="1"/>
  <c r="D3176" i="1" l="1"/>
  <c r="L3176" i="1"/>
  <c r="T3176" i="1"/>
  <c r="T3177" i="1" s="1"/>
  <c r="M3176" i="1"/>
  <c r="E3177" i="1"/>
  <c r="E3178" i="1" s="1"/>
  <c r="H3175" i="1"/>
  <c r="C3177" i="1"/>
  <c r="D3177" i="1"/>
  <c r="G3176" i="1"/>
  <c r="F3176" i="1"/>
  <c r="A3177" i="1"/>
  <c r="N3176" i="1"/>
  <c r="U3176" i="1"/>
  <c r="I3104" i="1"/>
  <c r="J3103" i="1"/>
  <c r="K3103" i="1" s="1"/>
  <c r="Q3102" i="1"/>
  <c r="R3102" i="1" s="1"/>
  <c r="P3175" i="1"/>
  <c r="O3176" i="1"/>
  <c r="B3101" i="1"/>
  <c r="M3177" i="1" l="1"/>
  <c r="L3177" i="1"/>
  <c r="O3177" i="1"/>
  <c r="P3176" i="1"/>
  <c r="U3177" i="1"/>
  <c r="C3178" i="1"/>
  <c r="D3178" i="1"/>
  <c r="G3177" i="1"/>
  <c r="F3177" i="1"/>
  <c r="A3178" i="1"/>
  <c r="N3177" i="1"/>
  <c r="B3102" i="1"/>
  <c r="Q3103" i="1"/>
  <c r="R3103" i="1" s="1"/>
  <c r="I3105" i="1"/>
  <c r="J3104" i="1"/>
  <c r="K3104" i="1" s="1"/>
  <c r="H3176" i="1"/>
  <c r="L3178" i="1" l="1"/>
  <c r="M3178" i="1"/>
  <c r="T3178" i="1"/>
  <c r="E3179" i="1"/>
  <c r="B3103" i="1"/>
  <c r="H3177" i="1"/>
  <c r="Q3104" i="1"/>
  <c r="R3104" i="1" s="1"/>
  <c r="J3105" i="1"/>
  <c r="K3105" i="1" s="1"/>
  <c r="I3106" i="1"/>
  <c r="F3178" i="1"/>
  <c r="G3178" i="1"/>
  <c r="C3179" i="1"/>
  <c r="A3179" i="1"/>
  <c r="D3179" i="1"/>
  <c r="N3178" i="1"/>
  <c r="U3178" i="1"/>
  <c r="P3177" i="1"/>
  <c r="O3178" i="1"/>
  <c r="L3179" i="1" l="1"/>
  <c r="M3179" i="1"/>
  <c r="E3180" i="1"/>
  <c r="T3179" i="1"/>
  <c r="H3178" i="1"/>
  <c r="N3179" i="1"/>
  <c r="A3180" i="1"/>
  <c r="U3179" i="1"/>
  <c r="G3179" i="1"/>
  <c r="C3180" i="1"/>
  <c r="D3180" i="1"/>
  <c r="F3179" i="1"/>
  <c r="P3178" i="1"/>
  <c r="O3179" i="1"/>
  <c r="J3106" i="1"/>
  <c r="K3106" i="1" s="1"/>
  <c r="I3107" i="1"/>
  <c r="Q3105" i="1"/>
  <c r="R3105" i="1" s="1"/>
  <c r="B3104" i="1"/>
  <c r="E3181" i="1" l="1"/>
  <c r="T3180" i="1"/>
  <c r="L3180" i="1"/>
  <c r="U3180" i="1" s="1"/>
  <c r="M3180" i="1"/>
  <c r="H3179" i="1"/>
  <c r="Q3106" i="1"/>
  <c r="R3106" i="1" s="1"/>
  <c r="O3180" i="1"/>
  <c r="P3179" i="1"/>
  <c r="I3108" i="1"/>
  <c r="J3107" i="1"/>
  <c r="K3107" i="1" s="1"/>
  <c r="G3180" i="1"/>
  <c r="C3181" i="1"/>
  <c r="A3181" i="1"/>
  <c r="D3181" i="1"/>
  <c r="F3180" i="1"/>
  <c r="N3180" i="1"/>
  <c r="B3105" i="1"/>
  <c r="M3181" i="1" l="1"/>
  <c r="L3181" i="1"/>
  <c r="T3181" i="1"/>
  <c r="T3182" i="1" s="1"/>
  <c r="E3182" i="1"/>
  <c r="E3183" i="1" s="1"/>
  <c r="H3180" i="1"/>
  <c r="B3106" i="1"/>
  <c r="Q3107" i="1"/>
  <c r="R3107" i="1" s="1"/>
  <c r="I3109" i="1"/>
  <c r="J3108" i="1"/>
  <c r="K3108" i="1" s="1"/>
  <c r="O3181" i="1"/>
  <c r="P3180" i="1"/>
  <c r="U3181" i="1"/>
  <c r="D3182" i="1"/>
  <c r="G3181" i="1"/>
  <c r="F3181" i="1"/>
  <c r="C3182" i="1"/>
  <c r="A3182" i="1"/>
  <c r="N3181" i="1"/>
  <c r="L3182" i="1" l="1"/>
  <c r="M3182" i="1"/>
  <c r="H3181" i="1"/>
  <c r="B3107" i="1"/>
  <c r="N3182" i="1"/>
  <c r="U3182" i="1"/>
  <c r="G3182" i="1"/>
  <c r="F3182" i="1"/>
  <c r="C3183" i="1"/>
  <c r="A3183" i="1"/>
  <c r="T3183" i="1" s="1"/>
  <c r="D3183" i="1"/>
  <c r="O3182" i="1"/>
  <c r="P3181" i="1"/>
  <c r="Q3108" i="1"/>
  <c r="R3108" i="1" s="1"/>
  <c r="J3109" i="1"/>
  <c r="K3109" i="1" s="1"/>
  <c r="I3110" i="1"/>
  <c r="L3183" i="1" l="1"/>
  <c r="M3183" i="1"/>
  <c r="N3183" i="1" s="1"/>
  <c r="E3184" i="1"/>
  <c r="H3182" i="1"/>
  <c r="D3184" i="1"/>
  <c r="F3183" i="1"/>
  <c r="G3183" i="1"/>
  <c r="A3184" i="1"/>
  <c r="U3183" i="1"/>
  <c r="C3184" i="1"/>
  <c r="B3108" i="1"/>
  <c r="I3111" i="1"/>
  <c r="J3110" i="1"/>
  <c r="K3110" i="1" s="1"/>
  <c r="O3183" i="1"/>
  <c r="P3182" i="1"/>
  <c r="Q3109" i="1"/>
  <c r="R3109" i="1" s="1"/>
  <c r="E3185" i="1" l="1"/>
  <c r="L3184" i="1"/>
  <c r="M3184" i="1"/>
  <c r="N3184" i="1" s="1"/>
  <c r="T3184" i="1"/>
  <c r="H3183" i="1"/>
  <c r="B3109" i="1"/>
  <c r="A3185" i="1"/>
  <c r="U3184" i="1"/>
  <c r="G3184" i="1"/>
  <c r="C3185" i="1"/>
  <c r="D3185" i="1"/>
  <c r="F3184" i="1"/>
  <c r="O3184" i="1"/>
  <c r="P3183" i="1"/>
  <c r="Q3110" i="1"/>
  <c r="R3110" i="1" s="1"/>
  <c r="I3112" i="1"/>
  <c r="J3111" i="1"/>
  <c r="K3111" i="1" s="1"/>
  <c r="L3185" i="1" l="1"/>
  <c r="M3185" i="1"/>
  <c r="T3185" i="1"/>
  <c r="E3186" i="1"/>
  <c r="H3184" i="1"/>
  <c r="Q3111" i="1"/>
  <c r="R3111" i="1" s="1"/>
  <c r="I3113" i="1"/>
  <c r="J3112" i="1"/>
  <c r="K3112" i="1" s="1"/>
  <c r="Q3112" i="1" s="1"/>
  <c r="B3110" i="1"/>
  <c r="O3185" i="1"/>
  <c r="P3184" i="1"/>
  <c r="D3186" i="1"/>
  <c r="G3185" i="1"/>
  <c r="F3185" i="1"/>
  <c r="A3186" i="1"/>
  <c r="N3185" i="1"/>
  <c r="U3185" i="1"/>
  <c r="C3186" i="1"/>
  <c r="L3186" i="1" l="1"/>
  <c r="M3186" i="1"/>
  <c r="N3186" i="1" s="1"/>
  <c r="E3187" i="1"/>
  <c r="E3188" i="1" s="1"/>
  <c r="T3186" i="1"/>
  <c r="T3187" i="1" s="1"/>
  <c r="H3185" i="1"/>
  <c r="O3186" i="1"/>
  <c r="P3185" i="1"/>
  <c r="F3186" i="1"/>
  <c r="A3187" i="1"/>
  <c r="U3186" i="1"/>
  <c r="G3186" i="1"/>
  <c r="C3187" i="1"/>
  <c r="D3187" i="1"/>
  <c r="B3112" i="1"/>
  <c r="R3112" i="1"/>
  <c r="J3113" i="1"/>
  <c r="K3113" i="1" s="1"/>
  <c r="I3114" i="1"/>
  <c r="B3111" i="1"/>
  <c r="L3187" i="1" l="1"/>
  <c r="U3187" i="1" s="1"/>
  <c r="M3187" i="1"/>
  <c r="H3186" i="1"/>
  <c r="Q3113" i="1"/>
  <c r="R3113" i="1" s="1"/>
  <c r="A3188" i="1"/>
  <c r="N3187" i="1"/>
  <c r="G3187" i="1"/>
  <c r="C3188" i="1"/>
  <c r="D3188" i="1"/>
  <c r="F3187" i="1"/>
  <c r="J3114" i="1"/>
  <c r="K3114" i="1" s="1"/>
  <c r="Q3114" i="1" s="1"/>
  <c r="I3115" i="1"/>
  <c r="P3186" i="1"/>
  <c r="O3187" i="1"/>
  <c r="L3188" i="1" l="1"/>
  <c r="M3188" i="1"/>
  <c r="E3189" i="1"/>
  <c r="T3188" i="1"/>
  <c r="H3187" i="1"/>
  <c r="A3189" i="1"/>
  <c r="U3188" i="1"/>
  <c r="N3188" i="1"/>
  <c r="G3188" i="1"/>
  <c r="C3189" i="1"/>
  <c r="D3189" i="1"/>
  <c r="F3188" i="1"/>
  <c r="O3188" i="1"/>
  <c r="P3187" i="1"/>
  <c r="B3113" i="1"/>
  <c r="J3115" i="1"/>
  <c r="K3115" i="1" s="1"/>
  <c r="I3116" i="1"/>
  <c r="J3116" i="1" s="1"/>
  <c r="B3114" i="1"/>
  <c r="R3114" i="1"/>
  <c r="T3189" i="1" l="1"/>
  <c r="L3189" i="1"/>
  <c r="M3189" i="1"/>
  <c r="E3190" i="1"/>
  <c r="H3188" i="1"/>
  <c r="I3117" i="1"/>
  <c r="K3116" i="1"/>
  <c r="P3188" i="1"/>
  <c r="O3189" i="1"/>
  <c r="F3189" i="1"/>
  <c r="C3190" i="1"/>
  <c r="A3190" i="1"/>
  <c r="N3189" i="1"/>
  <c r="U3189" i="1"/>
  <c r="D3190" i="1"/>
  <c r="G3189" i="1"/>
  <c r="Q3115" i="1"/>
  <c r="R3115" i="1" s="1"/>
  <c r="L3190" i="1" l="1"/>
  <c r="M3190" i="1"/>
  <c r="E3191" i="1"/>
  <c r="T3190" i="1"/>
  <c r="H3189" i="1"/>
  <c r="P3189" i="1"/>
  <c r="O3190" i="1"/>
  <c r="B3115" i="1"/>
  <c r="U3190" i="1"/>
  <c r="G3190" i="1"/>
  <c r="C3191" i="1"/>
  <c r="D3191" i="1"/>
  <c r="F3190" i="1"/>
  <c r="N3190" i="1"/>
  <c r="A3191" i="1"/>
  <c r="Q3116" i="1"/>
  <c r="N3116" i="1"/>
  <c r="J3117" i="1"/>
  <c r="K3117" i="1" s="1"/>
  <c r="I3118" i="1"/>
  <c r="L3191" i="1" l="1"/>
  <c r="M3191" i="1"/>
  <c r="T3191" i="1"/>
  <c r="E3192" i="1"/>
  <c r="H3190" i="1"/>
  <c r="B3116" i="1"/>
  <c r="R3116" i="1"/>
  <c r="I3119" i="1"/>
  <c r="J3118" i="1"/>
  <c r="K3118" i="1" s="1"/>
  <c r="Q3117" i="1"/>
  <c r="R3117" i="1" s="1"/>
  <c r="O3191" i="1"/>
  <c r="P3190" i="1"/>
  <c r="F3191" i="1"/>
  <c r="G3191" i="1"/>
  <c r="A3192" i="1"/>
  <c r="N3191" i="1"/>
  <c r="C3192" i="1"/>
  <c r="U3191" i="1"/>
  <c r="D3192" i="1"/>
  <c r="U3116" i="1"/>
  <c r="L3192" i="1" l="1"/>
  <c r="M3192" i="1"/>
  <c r="E3193" i="1"/>
  <c r="E3194" i="1" s="1"/>
  <c r="T3192" i="1"/>
  <c r="T3193" i="1" s="1"/>
  <c r="H3191" i="1"/>
  <c r="Q3118" i="1"/>
  <c r="R3118" i="1" s="1"/>
  <c r="J3119" i="1"/>
  <c r="K3119" i="1" s="1"/>
  <c r="I3120" i="1"/>
  <c r="F3192" i="1"/>
  <c r="A3193" i="1"/>
  <c r="U3192" i="1"/>
  <c r="N3192" i="1"/>
  <c r="G3192" i="1"/>
  <c r="C3193" i="1"/>
  <c r="D3193" i="1"/>
  <c r="P3191" i="1"/>
  <c r="O3192" i="1"/>
  <c r="B3117" i="1"/>
  <c r="M3193" i="1" l="1"/>
  <c r="L3193" i="1"/>
  <c r="U3193" i="1" s="1"/>
  <c r="H3192" i="1"/>
  <c r="P3192" i="1"/>
  <c r="O3193" i="1"/>
  <c r="C3194" i="1"/>
  <c r="A3194" i="1"/>
  <c r="E3195" i="1" s="1"/>
  <c r="D3194" i="1"/>
  <c r="F3193" i="1"/>
  <c r="N3193" i="1"/>
  <c r="G3193" i="1"/>
  <c r="I3121" i="1"/>
  <c r="J3120" i="1"/>
  <c r="K3120" i="1" s="1"/>
  <c r="Q3119" i="1"/>
  <c r="R3119" i="1" s="1"/>
  <c r="B3118" i="1"/>
  <c r="L3194" i="1" l="1"/>
  <c r="M3194" i="1"/>
  <c r="N3194" i="1" s="1"/>
  <c r="T3194" i="1"/>
  <c r="T3195" i="1" s="1"/>
  <c r="H3193" i="1"/>
  <c r="Q3120" i="1"/>
  <c r="R3120" i="1" s="1"/>
  <c r="D3195" i="1"/>
  <c r="G3194" i="1"/>
  <c r="F3194" i="1"/>
  <c r="A3195" i="1"/>
  <c r="U3194" i="1"/>
  <c r="C3195" i="1"/>
  <c r="O3194" i="1"/>
  <c r="P3193" i="1"/>
  <c r="I3122" i="1"/>
  <c r="J3121" i="1"/>
  <c r="K3121" i="1" s="1"/>
  <c r="B3119" i="1"/>
  <c r="M3195" i="1" l="1"/>
  <c r="L3195" i="1"/>
  <c r="E3196" i="1"/>
  <c r="E3197" i="1" s="1"/>
  <c r="H3194" i="1"/>
  <c r="U3195" i="1"/>
  <c r="C3196" i="1"/>
  <c r="D3196" i="1"/>
  <c r="G3195" i="1"/>
  <c r="F3195" i="1"/>
  <c r="A3196" i="1"/>
  <c r="T3196" i="1" s="1"/>
  <c r="N3195" i="1"/>
  <c r="Q3121" i="1"/>
  <c r="R3121" i="1" s="1"/>
  <c r="P3194" i="1"/>
  <c r="O3195" i="1"/>
  <c r="I3123" i="1"/>
  <c r="J3122" i="1"/>
  <c r="K3122" i="1" s="1"/>
  <c r="B3120" i="1"/>
  <c r="L3196" i="1" l="1"/>
  <c r="M3196" i="1"/>
  <c r="N3196" i="1" s="1"/>
  <c r="H3195" i="1"/>
  <c r="B3121" i="1"/>
  <c r="C3197" i="1"/>
  <c r="A3197" i="1"/>
  <c r="D3197" i="1"/>
  <c r="F3196" i="1"/>
  <c r="U3196" i="1"/>
  <c r="G3196" i="1"/>
  <c r="P3195" i="1"/>
  <c r="O3196" i="1"/>
  <c r="Q3122" i="1"/>
  <c r="R3122" i="1" s="1"/>
  <c r="J3123" i="1"/>
  <c r="K3123" i="1" s="1"/>
  <c r="I3124" i="1"/>
  <c r="L3197" i="1" l="1"/>
  <c r="M3197" i="1"/>
  <c r="E3198" i="1"/>
  <c r="E3199" i="1" s="1"/>
  <c r="T3197" i="1"/>
  <c r="T3198" i="1" s="1"/>
  <c r="H3196" i="1"/>
  <c r="B3122" i="1"/>
  <c r="O3197" i="1"/>
  <c r="P3196" i="1"/>
  <c r="J3124" i="1"/>
  <c r="K3124" i="1" s="1"/>
  <c r="I3125" i="1"/>
  <c r="Q3123" i="1"/>
  <c r="R3123" i="1" s="1"/>
  <c r="F3197" i="1"/>
  <c r="N3197" i="1"/>
  <c r="U3197" i="1"/>
  <c r="G3197" i="1"/>
  <c r="C3198" i="1"/>
  <c r="A3198" i="1"/>
  <c r="D3198" i="1"/>
  <c r="L3198" i="1" l="1"/>
  <c r="U3198" i="1" s="1"/>
  <c r="M3198" i="1"/>
  <c r="N3198" i="1" s="1"/>
  <c r="H3197" i="1"/>
  <c r="B3123" i="1"/>
  <c r="F3198" i="1"/>
  <c r="G3198" i="1"/>
  <c r="A3199" i="1"/>
  <c r="E3200" i="1" s="1"/>
  <c r="C3199" i="1"/>
  <c r="D3199" i="1"/>
  <c r="J3125" i="1"/>
  <c r="K3125" i="1" s="1"/>
  <c r="I3126" i="1"/>
  <c r="Q3124" i="1"/>
  <c r="R3124" i="1" s="1"/>
  <c r="O3198" i="1"/>
  <c r="P3197" i="1"/>
  <c r="L3199" i="1" l="1"/>
  <c r="M3199" i="1"/>
  <c r="N3199" i="1" s="1"/>
  <c r="T3199" i="1"/>
  <c r="T3200" i="1" s="1"/>
  <c r="H3198" i="1"/>
  <c r="U3199" i="1"/>
  <c r="D3200" i="1"/>
  <c r="G3199" i="1"/>
  <c r="F3199" i="1"/>
  <c r="C3200" i="1"/>
  <c r="A3200" i="1"/>
  <c r="Q3125" i="1"/>
  <c r="R3125" i="1" s="1"/>
  <c r="B3124" i="1"/>
  <c r="J3126" i="1"/>
  <c r="K3126" i="1" s="1"/>
  <c r="I3127" i="1"/>
  <c r="O3199" i="1"/>
  <c r="P3198" i="1"/>
  <c r="L3200" i="1" l="1"/>
  <c r="M3200" i="1"/>
  <c r="E3201" i="1"/>
  <c r="H3199" i="1"/>
  <c r="B3125" i="1"/>
  <c r="I3128" i="1"/>
  <c r="J3127" i="1"/>
  <c r="K3127" i="1" s="1"/>
  <c r="D3201" i="1"/>
  <c r="F3200" i="1"/>
  <c r="U3200" i="1"/>
  <c r="A3201" i="1"/>
  <c r="G3200" i="1"/>
  <c r="N3200" i="1"/>
  <c r="C3201" i="1"/>
  <c r="P3199" i="1"/>
  <c r="O3200" i="1"/>
  <c r="Q3126" i="1"/>
  <c r="R3126" i="1" s="1"/>
  <c r="L3201" i="1" l="1"/>
  <c r="U3201" i="1" s="1"/>
  <c r="M3201" i="1"/>
  <c r="E3202" i="1"/>
  <c r="T3201" i="1"/>
  <c r="T3202" i="1" s="1"/>
  <c r="H3200" i="1"/>
  <c r="B3126" i="1"/>
  <c r="P3200" i="1"/>
  <c r="O3201" i="1"/>
  <c r="F3201" i="1"/>
  <c r="N3201" i="1"/>
  <c r="A3202" i="1"/>
  <c r="G3201" i="1"/>
  <c r="C3202" i="1"/>
  <c r="D3202" i="1"/>
  <c r="Q3127" i="1"/>
  <c r="R3127" i="1" s="1"/>
  <c r="J3128" i="1"/>
  <c r="K3128" i="1" s="1"/>
  <c r="I3129" i="1"/>
  <c r="M3202" i="1" l="1"/>
  <c r="L3202" i="1"/>
  <c r="U3202" i="1" s="1"/>
  <c r="E3203" i="1"/>
  <c r="H3201" i="1"/>
  <c r="A3203" i="1"/>
  <c r="G3202" i="1"/>
  <c r="N3202" i="1"/>
  <c r="D3203" i="1"/>
  <c r="F3202" i="1"/>
  <c r="C3203" i="1"/>
  <c r="B3127" i="1"/>
  <c r="I3130" i="1"/>
  <c r="J3129" i="1"/>
  <c r="K3129" i="1" s="1"/>
  <c r="Q3128" i="1"/>
  <c r="R3128" i="1" s="1"/>
  <c r="P3201" i="1"/>
  <c r="O3202" i="1"/>
  <c r="E3204" i="1" l="1"/>
  <c r="L3203" i="1"/>
  <c r="M3203" i="1"/>
  <c r="N3203" i="1" s="1"/>
  <c r="T3203" i="1"/>
  <c r="T3204" i="1" s="1"/>
  <c r="H3202" i="1"/>
  <c r="Q3129" i="1"/>
  <c r="R3129" i="1" s="1"/>
  <c r="I3131" i="1"/>
  <c r="J3130" i="1"/>
  <c r="K3130" i="1" s="1"/>
  <c r="O3203" i="1"/>
  <c r="P3202" i="1"/>
  <c r="B3128" i="1"/>
  <c r="U3203" i="1"/>
  <c r="C3204" i="1"/>
  <c r="D3204" i="1"/>
  <c r="G3203" i="1"/>
  <c r="F3203" i="1"/>
  <c r="A3204" i="1"/>
  <c r="L3204" i="1" l="1"/>
  <c r="M3204" i="1"/>
  <c r="N3204" i="1" s="1"/>
  <c r="E3205" i="1"/>
  <c r="H3203" i="1"/>
  <c r="O3204" i="1"/>
  <c r="P3203" i="1"/>
  <c r="Q3130" i="1"/>
  <c r="R3130" i="1" s="1"/>
  <c r="I3132" i="1"/>
  <c r="J3131" i="1"/>
  <c r="K3131" i="1" s="1"/>
  <c r="B3129" i="1"/>
  <c r="D3205" i="1"/>
  <c r="G3204" i="1"/>
  <c r="F3204" i="1"/>
  <c r="C3205" i="1"/>
  <c r="A3205" i="1"/>
  <c r="U3204" i="1"/>
  <c r="L3205" i="1" l="1"/>
  <c r="M3205" i="1"/>
  <c r="E3206" i="1"/>
  <c r="T3205" i="1"/>
  <c r="H3204" i="1"/>
  <c r="C3206" i="1"/>
  <c r="F3205" i="1"/>
  <c r="A3206" i="1"/>
  <c r="G3205" i="1"/>
  <c r="Q3131" i="1"/>
  <c r="R3131" i="1" s="1"/>
  <c r="I3133" i="1"/>
  <c r="J3132" i="1"/>
  <c r="K3132" i="1" s="1"/>
  <c r="B3130" i="1"/>
  <c r="O3205" i="1"/>
  <c r="P3204" i="1"/>
  <c r="L3206" i="1" l="1"/>
  <c r="T3206" i="1"/>
  <c r="T3207" i="1" s="1"/>
  <c r="M3206" i="1"/>
  <c r="N3206" i="1" s="1"/>
  <c r="E3207" i="1"/>
  <c r="E3208" i="1" s="1"/>
  <c r="H3205" i="1"/>
  <c r="B3131" i="1"/>
  <c r="Q3132" i="1"/>
  <c r="R3132" i="1" s="1"/>
  <c r="F3206" i="1"/>
  <c r="C3207" i="1"/>
  <c r="A3207" i="1"/>
  <c r="U3206" i="1"/>
  <c r="G3206" i="1"/>
  <c r="I3134" i="1"/>
  <c r="J3133" i="1"/>
  <c r="K3133" i="1" s="1"/>
  <c r="D3206" i="1"/>
  <c r="D3207" i="1" s="1"/>
  <c r="O3206" i="1"/>
  <c r="P3205" i="1"/>
  <c r="L3207" i="1" l="1"/>
  <c r="M3207" i="1"/>
  <c r="H3206" i="1"/>
  <c r="F3207" i="1"/>
  <c r="A3208" i="1"/>
  <c r="N3207" i="1"/>
  <c r="G3207" i="1"/>
  <c r="C3208" i="1"/>
  <c r="U3207" i="1"/>
  <c r="D3208" i="1"/>
  <c r="I3135" i="1"/>
  <c r="J3134" i="1"/>
  <c r="K3134" i="1" s="1"/>
  <c r="P3206" i="1"/>
  <c r="O3207" i="1"/>
  <c r="B3132" i="1"/>
  <c r="Q3133" i="1"/>
  <c r="R3133" i="1" s="1"/>
  <c r="L3208" i="1" l="1"/>
  <c r="M3208" i="1"/>
  <c r="T3208" i="1"/>
  <c r="E3209" i="1"/>
  <c r="B3133" i="1"/>
  <c r="H3207" i="1"/>
  <c r="P3207" i="1"/>
  <c r="O3208" i="1"/>
  <c r="Q3134" i="1"/>
  <c r="R3134" i="1" s="1"/>
  <c r="D3209" i="1"/>
  <c r="G3208" i="1"/>
  <c r="F3208" i="1"/>
  <c r="A3209" i="1"/>
  <c r="N3208" i="1"/>
  <c r="U3208" i="1"/>
  <c r="C3209" i="1"/>
  <c r="I3136" i="1"/>
  <c r="J3135" i="1"/>
  <c r="K3135" i="1" s="1"/>
  <c r="M3209" i="1" l="1"/>
  <c r="L3209" i="1"/>
  <c r="U3209" i="1" s="1"/>
  <c r="E3210" i="1"/>
  <c r="T3209" i="1"/>
  <c r="H3208" i="1"/>
  <c r="B3134" i="1"/>
  <c r="J3136" i="1"/>
  <c r="K3136" i="1" s="1"/>
  <c r="I3137" i="1"/>
  <c r="O3209" i="1"/>
  <c r="P3208" i="1"/>
  <c r="G3209" i="1"/>
  <c r="C3210" i="1"/>
  <c r="A3210" i="1"/>
  <c r="D3210" i="1"/>
  <c r="F3209" i="1"/>
  <c r="N3209" i="1"/>
  <c r="Q3135" i="1"/>
  <c r="R3135" i="1" s="1"/>
  <c r="L3210" i="1" l="1"/>
  <c r="M3210" i="1"/>
  <c r="T3210" i="1"/>
  <c r="E3211" i="1"/>
  <c r="H3209" i="1"/>
  <c r="O3210" i="1"/>
  <c r="P3209" i="1"/>
  <c r="J3137" i="1"/>
  <c r="K3137" i="1" s="1"/>
  <c r="I3138" i="1"/>
  <c r="Q3136" i="1"/>
  <c r="R3136" i="1" s="1"/>
  <c r="B3135" i="1"/>
  <c r="A3211" i="1"/>
  <c r="D3211" i="1"/>
  <c r="N3210" i="1"/>
  <c r="U3210" i="1"/>
  <c r="G3210" i="1"/>
  <c r="F3210" i="1"/>
  <c r="C3211" i="1"/>
  <c r="M3211" i="1" l="1"/>
  <c r="L3211" i="1"/>
  <c r="E3212" i="1"/>
  <c r="T3211" i="1"/>
  <c r="T3212" i="1" s="1"/>
  <c r="H3210" i="1"/>
  <c r="B3136" i="1"/>
  <c r="J3138" i="1"/>
  <c r="K3138" i="1" s="1"/>
  <c r="I3139" i="1"/>
  <c r="Q3137" i="1"/>
  <c r="R3137" i="1" s="1"/>
  <c r="P3210" i="1"/>
  <c r="O3211" i="1"/>
  <c r="A3212" i="1"/>
  <c r="U3211" i="1"/>
  <c r="G3211" i="1"/>
  <c r="C3212" i="1"/>
  <c r="D3212" i="1"/>
  <c r="F3211" i="1"/>
  <c r="N3211" i="1"/>
  <c r="L3212" i="1" l="1"/>
  <c r="M3212" i="1"/>
  <c r="N3212" i="1" s="1"/>
  <c r="E3213" i="1"/>
  <c r="H3211" i="1"/>
  <c r="B3137" i="1"/>
  <c r="J3139" i="1"/>
  <c r="K3139" i="1" s="1"/>
  <c r="I3140" i="1"/>
  <c r="A3213" i="1"/>
  <c r="U3212" i="1"/>
  <c r="D3213" i="1"/>
  <c r="G3212" i="1"/>
  <c r="F3212" i="1"/>
  <c r="C3213" i="1"/>
  <c r="Q3138" i="1"/>
  <c r="R3138" i="1" s="1"/>
  <c r="O3212" i="1"/>
  <c r="P3211" i="1"/>
  <c r="E3214" i="1" l="1"/>
  <c r="M3213" i="1"/>
  <c r="L3213" i="1"/>
  <c r="T3213" i="1"/>
  <c r="H3212" i="1"/>
  <c r="C3214" i="1"/>
  <c r="A3214" i="1"/>
  <c r="D3214" i="1"/>
  <c r="F3213" i="1"/>
  <c r="N3213" i="1"/>
  <c r="U3213" i="1"/>
  <c r="G3213" i="1"/>
  <c r="I3141" i="1"/>
  <c r="J3140" i="1"/>
  <c r="K3140" i="1" s="1"/>
  <c r="Q3139" i="1"/>
  <c r="R3139" i="1" s="1"/>
  <c r="O3213" i="1"/>
  <c r="P3212" i="1"/>
  <c r="B3138" i="1"/>
  <c r="L3214" i="1" l="1"/>
  <c r="M3214" i="1"/>
  <c r="T3214" i="1"/>
  <c r="E3215" i="1"/>
  <c r="H3213" i="1"/>
  <c r="B3139" i="1"/>
  <c r="Q3140" i="1"/>
  <c r="R3140" i="1" s="1"/>
  <c r="I3142" i="1"/>
  <c r="J3141" i="1"/>
  <c r="K3141" i="1" s="1"/>
  <c r="D3215" i="1"/>
  <c r="G3214" i="1"/>
  <c r="F3214" i="1"/>
  <c r="A3215" i="1"/>
  <c r="N3214" i="1"/>
  <c r="U3214" i="1"/>
  <c r="C3215" i="1"/>
  <c r="P3213" i="1"/>
  <c r="O3214" i="1"/>
  <c r="L3215" i="1" l="1"/>
  <c r="M3215" i="1"/>
  <c r="E3216" i="1"/>
  <c r="E3217" i="1" s="1"/>
  <c r="T3215" i="1"/>
  <c r="T3216" i="1" s="1"/>
  <c r="H3214" i="1"/>
  <c r="B3140" i="1"/>
  <c r="Q3141" i="1"/>
  <c r="R3141" i="1" s="1"/>
  <c r="J3142" i="1"/>
  <c r="K3142" i="1" s="1"/>
  <c r="Q3142" i="1" s="1"/>
  <c r="I3143" i="1"/>
  <c r="A3216" i="1"/>
  <c r="N3215" i="1"/>
  <c r="U3215" i="1"/>
  <c r="D3216" i="1"/>
  <c r="G3215" i="1"/>
  <c r="F3215" i="1"/>
  <c r="C3216" i="1"/>
  <c r="O3215" i="1"/>
  <c r="P3214" i="1"/>
  <c r="L3216" i="1" l="1"/>
  <c r="U3216" i="1" s="1"/>
  <c r="M3216" i="1"/>
  <c r="N3216" i="1" s="1"/>
  <c r="H3215" i="1"/>
  <c r="A3217" i="1"/>
  <c r="D3217" i="1"/>
  <c r="G3216" i="1"/>
  <c r="C3217" i="1"/>
  <c r="F3216" i="1"/>
  <c r="J3143" i="1"/>
  <c r="K3143" i="1" s="1"/>
  <c r="Q3143" i="1" s="1"/>
  <c r="I3144" i="1"/>
  <c r="J3144" i="1" s="1"/>
  <c r="B3142" i="1"/>
  <c r="R3142" i="1"/>
  <c r="O3216" i="1"/>
  <c r="P3215" i="1"/>
  <c r="B3141" i="1"/>
  <c r="L3217" i="1" l="1"/>
  <c r="M3217" i="1"/>
  <c r="T3217" i="1"/>
  <c r="E3218" i="1"/>
  <c r="H3216" i="1"/>
  <c r="P3216" i="1"/>
  <c r="O3217" i="1"/>
  <c r="I3145" i="1"/>
  <c r="K3144" i="1"/>
  <c r="B3143" i="1"/>
  <c r="R3143" i="1"/>
  <c r="D3218" i="1"/>
  <c r="F3217" i="1"/>
  <c r="N3217" i="1"/>
  <c r="A3218" i="1"/>
  <c r="U3217" i="1"/>
  <c r="G3217" i="1"/>
  <c r="C3218" i="1"/>
  <c r="M3218" i="1" l="1"/>
  <c r="L3218" i="1"/>
  <c r="E3219" i="1"/>
  <c r="E3220" i="1" s="1"/>
  <c r="T3218" i="1"/>
  <c r="T3219" i="1" s="1"/>
  <c r="H3217" i="1"/>
  <c r="D3219" i="1"/>
  <c r="F3218" i="1"/>
  <c r="N3218" i="1"/>
  <c r="A3219" i="1"/>
  <c r="U3218" i="1"/>
  <c r="G3218" i="1"/>
  <c r="C3219" i="1"/>
  <c r="N3144" i="1"/>
  <c r="U3144" i="1" s="1"/>
  <c r="Q3144" i="1"/>
  <c r="I3146" i="1"/>
  <c r="J3145" i="1"/>
  <c r="K3145" i="1" s="1"/>
  <c r="O3218" i="1"/>
  <c r="P3217" i="1"/>
  <c r="L3219" i="1" l="1"/>
  <c r="M3219" i="1"/>
  <c r="N3219" i="1" s="1"/>
  <c r="H3218" i="1"/>
  <c r="Q3145" i="1"/>
  <c r="R3145" i="1" s="1"/>
  <c r="B3144" i="1"/>
  <c r="D3220" i="1"/>
  <c r="F3219" i="1"/>
  <c r="A3220" i="1"/>
  <c r="G3219" i="1"/>
  <c r="U3219" i="1"/>
  <c r="C3220" i="1"/>
  <c r="I3147" i="1"/>
  <c r="J3146" i="1"/>
  <c r="K3146" i="1" s="1"/>
  <c r="R3144" i="1"/>
  <c r="P3218" i="1"/>
  <c r="O3219" i="1"/>
  <c r="L3220" i="1" l="1"/>
  <c r="M3220" i="1"/>
  <c r="E3221" i="1"/>
  <c r="E3222" i="1" s="1"/>
  <c r="T3220" i="1"/>
  <c r="T3221" i="1" s="1"/>
  <c r="H3219" i="1"/>
  <c r="C3221" i="1"/>
  <c r="D3221" i="1"/>
  <c r="F3220" i="1"/>
  <c r="A3221" i="1"/>
  <c r="U3220" i="1"/>
  <c r="N3220" i="1"/>
  <c r="G3220" i="1"/>
  <c r="I3148" i="1"/>
  <c r="J3147" i="1"/>
  <c r="K3147" i="1" s="1"/>
  <c r="P3219" i="1"/>
  <c r="O3220" i="1"/>
  <c r="B3145" i="1"/>
  <c r="Q3146" i="1"/>
  <c r="R3146" i="1" s="1"/>
  <c r="M3221" i="1" l="1"/>
  <c r="L3221" i="1"/>
  <c r="U3221" i="1" s="1"/>
  <c r="H3220" i="1"/>
  <c r="B3146" i="1"/>
  <c r="N3221" i="1"/>
  <c r="C3222" i="1"/>
  <c r="D3222" i="1"/>
  <c r="F3221" i="1"/>
  <c r="G3221" i="1"/>
  <c r="A3222" i="1"/>
  <c r="Q3147" i="1"/>
  <c r="R3147" i="1" s="1"/>
  <c r="I3149" i="1"/>
  <c r="J3148" i="1"/>
  <c r="K3148" i="1" s="1"/>
  <c r="O3221" i="1"/>
  <c r="P3220" i="1"/>
  <c r="L3222" i="1" l="1"/>
  <c r="M3222" i="1"/>
  <c r="T3222" i="1"/>
  <c r="T3223" i="1" s="1"/>
  <c r="E3223" i="1"/>
  <c r="E3224" i="1" s="1"/>
  <c r="H3221" i="1"/>
  <c r="B3147" i="1"/>
  <c r="J3149" i="1"/>
  <c r="K3149" i="1" s="1"/>
  <c r="I3150" i="1"/>
  <c r="O3222" i="1"/>
  <c r="P3221" i="1"/>
  <c r="Q3148" i="1"/>
  <c r="R3148" i="1" s="1"/>
  <c r="N3222" i="1"/>
  <c r="U3222" i="1"/>
  <c r="G3222" i="1"/>
  <c r="F3222" i="1"/>
  <c r="C3223" i="1"/>
  <c r="A3223" i="1"/>
  <c r="D3223" i="1"/>
  <c r="L3223" i="1" l="1"/>
  <c r="U3223" i="1" s="1"/>
  <c r="M3223" i="1"/>
  <c r="H3222" i="1"/>
  <c r="B3148" i="1"/>
  <c r="I3151" i="1"/>
  <c r="J3150" i="1"/>
  <c r="K3150" i="1" s="1"/>
  <c r="P3222" i="1"/>
  <c r="O3223" i="1"/>
  <c r="D3224" i="1"/>
  <c r="F3223" i="1"/>
  <c r="G3223" i="1"/>
  <c r="A3224" i="1"/>
  <c r="N3223" i="1"/>
  <c r="C3224" i="1"/>
  <c r="Q3149" i="1"/>
  <c r="R3149" i="1" s="1"/>
  <c r="L3224" i="1" l="1"/>
  <c r="M3224" i="1"/>
  <c r="T3224" i="1"/>
  <c r="E3225" i="1"/>
  <c r="H3223" i="1"/>
  <c r="B3149" i="1"/>
  <c r="O3224" i="1"/>
  <c r="P3223" i="1"/>
  <c r="Q3150" i="1"/>
  <c r="R3150" i="1" s="1"/>
  <c r="I3152" i="1"/>
  <c r="J3151" i="1"/>
  <c r="K3151" i="1" s="1"/>
  <c r="D3225" i="1"/>
  <c r="G3224" i="1"/>
  <c r="F3224" i="1"/>
  <c r="A3225" i="1"/>
  <c r="N3224" i="1"/>
  <c r="U3224" i="1"/>
  <c r="C3225" i="1"/>
  <c r="L3225" i="1" l="1"/>
  <c r="M3225" i="1"/>
  <c r="E3226" i="1"/>
  <c r="T3225" i="1"/>
  <c r="H3224" i="1"/>
  <c r="Q3151" i="1"/>
  <c r="R3151" i="1" s="1"/>
  <c r="J3152" i="1"/>
  <c r="K3152" i="1" s="1"/>
  <c r="I3153" i="1"/>
  <c r="B3150" i="1"/>
  <c r="U3225" i="1"/>
  <c r="D3226" i="1"/>
  <c r="G3225" i="1"/>
  <c r="F3225" i="1"/>
  <c r="C3226" i="1"/>
  <c r="A3226" i="1"/>
  <c r="N3225" i="1"/>
  <c r="O3225" i="1"/>
  <c r="P3224" i="1"/>
  <c r="L3226" i="1" l="1"/>
  <c r="M3226" i="1"/>
  <c r="T3226" i="1"/>
  <c r="E3227" i="1"/>
  <c r="H3225" i="1"/>
  <c r="F3226" i="1"/>
  <c r="A3227" i="1"/>
  <c r="N3226" i="1"/>
  <c r="U3226" i="1"/>
  <c r="C3227" i="1"/>
  <c r="D3227" i="1"/>
  <c r="G3226" i="1"/>
  <c r="J3153" i="1"/>
  <c r="K3153" i="1" s="1"/>
  <c r="I3154" i="1"/>
  <c r="Q3152" i="1"/>
  <c r="R3152" i="1" s="1"/>
  <c r="B3151" i="1"/>
  <c r="P3225" i="1"/>
  <c r="O3226" i="1"/>
  <c r="M3227" i="1" l="1"/>
  <c r="L3227" i="1"/>
  <c r="E3228" i="1"/>
  <c r="T3227" i="1"/>
  <c r="H3226" i="1"/>
  <c r="B3152" i="1"/>
  <c r="I3155" i="1"/>
  <c r="J3154" i="1"/>
  <c r="K3154" i="1" s="1"/>
  <c r="Q3153" i="1"/>
  <c r="R3153" i="1" s="1"/>
  <c r="D3228" i="1"/>
  <c r="G3227" i="1"/>
  <c r="F3227" i="1"/>
  <c r="C3228" i="1"/>
  <c r="A3228" i="1"/>
  <c r="N3227" i="1"/>
  <c r="U3227" i="1"/>
  <c r="O3227" i="1"/>
  <c r="P3226" i="1"/>
  <c r="L3228" i="1" l="1"/>
  <c r="M3228" i="1"/>
  <c r="N3228" i="1" s="1"/>
  <c r="T3228" i="1"/>
  <c r="E3229" i="1"/>
  <c r="H3227" i="1"/>
  <c r="B3153" i="1"/>
  <c r="Q3154" i="1"/>
  <c r="R3154" i="1" s="1"/>
  <c r="A3229" i="1"/>
  <c r="U3228" i="1"/>
  <c r="C3229" i="1"/>
  <c r="D3229" i="1"/>
  <c r="G3228" i="1"/>
  <c r="F3228" i="1"/>
  <c r="I3156" i="1"/>
  <c r="J3155" i="1"/>
  <c r="K3155" i="1" s="1"/>
  <c r="P3227" i="1"/>
  <c r="O3228" i="1"/>
  <c r="M3229" i="1" l="1"/>
  <c r="L3229" i="1"/>
  <c r="E3230" i="1"/>
  <c r="T3229" i="1"/>
  <c r="H3228" i="1"/>
  <c r="I3157" i="1"/>
  <c r="J3156" i="1"/>
  <c r="K3156" i="1" s="1"/>
  <c r="U3229" i="1"/>
  <c r="C3230" i="1"/>
  <c r="D3230" i="1"/>
  <c r="G3229" i="1"/>
  <c r="F3229" i="1"/>
  <c r="A3230" i="1"/>
  <c r="N3229" i="1"/>
  <c r="B3154" i="1"/>
  <c r="O3229" i="1"/>
  <c r="P3228" i="1"/>
  <c r="Q3155" i="1"/>
  <c r="R3155" i="1" s="1"/>
  <c r="L3230" i="1" l="1"/>
  <c r="M3230" i="1"/>
  <c r="T3230" i="1"/>
  <c r="T3231" i="1" s="1"/>
  <c r="E3231" i="1"/>
  <c r="E3232" i="1" s="1"/>
  <c r="H3229" i="1"/>
  <c r="B3155" i="1"/>
  <c r="O3230" i="1"/>
  <c r="P3229" i="1"/>
  <c r="Q3156" i="1"/>
  <c r="R3156" i="1" s="1"/>
  <c r="A3231" i="1"/>
  <c r="N3230" i="1"/>
  <c r="U3230" i="1"/>
  <c r="C3231" i="1"/>
  <c r="D3231" i="1"/>
  <c r="G3230" i="1"/>
  <c r="F3230" i="1"/>
  <c r="J3157" i="1"/>
  <c r="K3157" i="1" s="1"/>
  <c r="Q3157" i="1" s="1"/>
  <c r="I3158" i="1"/>
  <c r="L3231" i="1" l="1"/>
  <c r="U3231" i="1" s="1"/>
  <c r="M3231" i="1"/>
  <c r="H3230" i="1"/>
  <c r="B3156" i="1"/>
  <c r="J3158" i="1"/>
  <c r="K3158" i="1" s="1"/>
  <c r="I3159" i="1"/>
  <c r="B3157" i="1"/>
  <c r="R3157" i="1"/>
  <c r="D3232" i="1"/>
  <c r="F3231" i="1"/>
  <c r="G3231" i="1"/>
  <c r="A3232" i="1"/>
  <c r="N3231" i="1"/>
  <c r="C3232" i="1"/>
  <c r="P3230" i="1"/>
  <c r="O3231" i="1"/>
  <c r="L3232" i="1" l="1"/>
  <c r="M3232" i="1"/>
  <c r="E3233" i="1"/>
  <c r="T3232" i="1"/>
  <c r="T3233" i="1" s="1"/>
  <c r="H3231" i="1"/>
  <c r="I3160" i="1"/>
  <c r="J3159" i="1"/>
  <c r="K3159" i="1" s="1"/>
  <c r="D3233" i="1"/>
  <c r="F3232" i="1"/>
  <c r="G3232" i="1"/>
  <c r="A3233" i="1"/>
  <c r="N3232" i="1"/>
  <c r="C3233" i="1"/>
  <c r="U3232" i="1"/>
  <c r="Q3158" i="1"/>
  <c r="R3158" i="1" s="1"/>
  <c r="O3232" i="1"/>
  <c r="P3231" i="1"/>
  <c r="E3234" i="1" l="1"/>
  <c r="L3233" i="1"/>
  <c r="M3233" i="1"/>
  <c r="N3233" i="1" s="1"/>
  <c r="H3232" i="1"/>
  <c r="B3158" i="1"/>
  <c r="U3233" i="1"/>
  <c r="C3234" i="1"/>
  <c r="D3234" i="1"/>
  <c r="G3233" i="1"/>
  <c r="F3233" i="1"/>
  <c r="A3234" i="1"/>
  <c r="Q3159" i="1"/>
  <c r="R3159" i="1" s="1"/>
  <c r="J3160" i="1"/>
  <c r="K3160" i="1" s="1"/>
  <c r="I3161" i="1"/>
  <c r="O3233" i="1"/>
  <c r="P3232" i="1"/>
  <c r="L3234" i="1" l="1"/>
  <c r="M3234" i="1"/>
  <c r="N3234" i="1" s="1"/>
  <c r="T3234" i="1"/>
  <c r="E3235" i="1"/>
  <c r="H3233" i="1"/>
  <c r="Q3160" i="1"/>
  <c r="R3160" i="1" s="1"/>
  <c r="B3159" i="1"/>
  <c r="A3235" i="1"/>
  <c r="C3235" i="1"/>
  <c r="U3234" i="1"/>
  <c r="D3235" i="1"/>
  <c r="F3234" i="1"/>
  <c r="G3234" i="1"/>
  <c r="P3233" i="1"/>
  <c r="O3234" i="1"/>
  <c r="I3162" i="1"/>
  <c r="J3161" i="1"/>
  <c r="K3161" i="1" s="1"/>
  <c r="T3235" i="1" l="1"/>
  <c r="L3235" i="1"/>
  <c r="M3235" i="1"/>
  <c r="N3235" i="1" s="1"/>
  <c r="E3236" i="1"/>
  <c r="H3234" i="1"/>
  <c r="D3236" i="1"/>
  <c r="F3235" i="1"/>
  <c r="G3235" i="1"/>
  <c r="A3236" i="1"/>
  <c r="C3236" i="1"/>
  <c r="U3235" i="1"/>
  <c r="Q3161" i="1"/>
  <c r="R3161" i="1" s="1"/>
  <c r="B3160" i="1"/>
  <c r="J3162" i="1"/>
  <c r="K3162" i="1" s="1"/>
  <c r="I3163" i="1"/>
  <c r="P3234" i="1"/>
  <c r="O3235" i="1"/>
  <c r="L3236" i="1" l="1"/>
  <c r="M3236" i="1"/>
  <c r="E3237" i="1"/>
  <c r="E3238" i="1" s="1"/>
  <c r="T3236" i="1"/>
  <c r="H3235" i="1"/>
  <c r="B3161" i="1"/>
  <c r="G3236" i="1"/>
  <c r="C3237" i="1"/>
  <c r="F3236" i="1"/>
  <c r="A3237" i="1"/>
  <c r="P3235" i="1"/>
  <c r="O3236" i="1"/>
  <c r="I3164" i="1"/>
  <c r="J3163" i="1"/>
  <c r="K3163" i="1" s="1"/>
  <c r="Q3162" i="1"/>
  <c r="R3162" i="1" s="1"/>
  <c r="D3237" i="1" l="1"/>
  <c r="L3237" i="1"/>
  <c r="U3237" i="1" s="1"/>
  <c r="M3237" i="1"/>
  <c r="T3237" i="1"/>
  <c r="H3236" i="1"/>
  <c r="I3165" i="1"/>
  <c r="J3164" i="1"/>
  <c r="K3164" i="1" s="1"/>
  <c r="O3237" i="1"/>
  <c r="P3236" i="1"/>
  <c r="B3162" i="1"/>
  <c r="C3238" i="1"/>
  <c r="G3237" i="1"/>
  <c r="A3238" i="1"/>
  <c r="F3237" i="1"/>
  <c r="N3237" i="1"/>
  <c r="D3238" i="1"/>
  <c r="Q3163" i="1"/>
  <c r="R3163" i="1" s="1"/>
  <c r="L3238" i="1" l="1"/>
  <c r="M3238" i="1"/>
  <c r="T3238" i="1"/>
  <c r="E3239" i="1"/>
  <c r="H3237" i="1"/>
  <c r="B3163" i="1"/>
  <c r="P3237" i="1"/>
  <c r="O3238" i="1"/>
  <c r="Q3164" i="1"/>
  <c r="R3164" i="1" s="1"/>
  <c r="G3238" i="1"/>
  <c r="C3239" i="1"/>
  <c r="D3239" i="1"/>
  <c r="F3238" i="1"/>
  <c r="N3238" i="1"/>
  <c r="A3239" i="1"/>
  <c r="U3238" i="1"/>
  <c r="I3166" i="1"/>
  <c r="J3165" i="1"/>
  <c r="K3165" i="1" s="1"/>
  <c r="L3239" i="1" l="1"/>
  <c r="M3239" i="1"/>
  <c r="E3240" i="1"/>
  <c r="T3239" i="1"/>
  <c r="H3238" i="1"/>
  <c r="B3164" i="1"/>
  <c r="O3239" i="1"/>
  <c r="P3238" i="1"/>
  <c r="Q3165" i="1"/>
  <c r="R3165" i="1" s="1"/>
  <c r="I3167" i="1"/>
  <c r="J3166" i="1"/>
  <c r="K3166" i="1" s="1"/>
  <c r="D3240" i="1"/>
  <c r="F3239" i="1"/>
  <c r="N3239" i="1"/>
  <c r="A3240" i="1"/>
  <c r="U3239" i="1"/>
  <c r="G3239" i="1"/>
  <c r="C3240" i="1"/>
  <c r="L3240" i="1" l="1"/>
  <c r="M3240" i="1"/>
  <c r="T3240" i="1"/>
  <c r="T3241" i="1" s="1"/>
  <c r="E3241" i="1"/>
  <c r="E3242" i="1" s="1"/>
  <c r="H3239" i="1"/>
  <c r="B3165" i="1"/>
  <c r="F3240" i="1"/>
  <c r="U3240" i="1"/>
  <c r="A3241" i="1"/>
  <c r="G3240" i="1"/>
  <c r="N3240" i="1"/>
  <c r="C3241" i="1"/>
  <c r="D3241" i="1"/>
  <c r="P3239" i="1"/>
  <c r="O3240" i="1"/>
  <c r="Q3166" i="1"/>
  <c r="R3166" i="1" s="1"/>
  <c r="I3168" i="1"/>
  <c r="J3167" i="1"/>
  <c r="K3167" i="1" s="1"/>
  <c r="L3241" i="1" l="1"/>
  <c r="M3241" i="1"/>
  <c r="N3241" i="1" s="1"/>
  <c r="H3240" i="1"/>
  <c r="D3242" i="1"/>
  <c r="F3241" i="1"/>
  <c r="G3241" i="1"/>
  <c r="C3242" i="1"/>
  <c r="A3242" i="1"/>
  <c r="U3241" i="1"/>
  <c r="P3240" i="1"/>
  <c r="O3241" i="1"/>
  <c r="Q3167" i="1"/>
  <c r="R3167" i="1" s="1"/>
  <c r="J3168" i="1"/>
  <c r="K3168" i="1" s="1"/>
  <c r="I3169" i="1"/>
  <c r="B3166" i="1"/>
  <c r="L3242" i="1" l="1"/>
  <c r="M3242" i="1"/>
  <c r="T3242" i="1"/>
  <c r="E3243" i="1"/>
  <c r="H3241" i="1"/>
  <c r="B3167" i="1"/>
  <c r="U3242" i="1"/>
  <c r="G3242" i="1"/>
  <c r="C3243" i="1"/>
  <c r="D3243" i="1"/>
  <c r="F3242" i="1"/>
  <c r="N3242" i="1"/>
  <c r="A3243" i="1"/>
  <c r="P3241" i="1"/>
  <c r="O3242" i="1"/>
  <c r="I3170" i="1"/>
  <c r="J3169" i="1"/>
  <c r="K3169" i="1" s="1"/>
  <c r="Q3168" i="1"/>
  <c r="R3168" i="1" s="1"/>
  <c r="M3243" i="1" l="1"/>
  <c r="L3243" i="1"/>
  <c r="E3244" i="1"/>
  <c r="T3243" i="1"/>
  <c r="T3244" i="1" s="1"/>
  <c r="H3242" i="1"/>
  <c r="P3242" i="1"/>
  <c r="O3243" i="1"/>
  <c r="B3168" i="1"/>
  <c r="I3171" i="1"/>
  <c r="J3170" i="1"/>
  <c r="K3170" i="1" s="1"/>
  <c r="A3244" i="1"/>
  <c r="N3243" i="1"/>
  <c r="C3244" i="1"/>
  <c r="U3243" i="1"/>
  <c r="D3244" i="1"/>
  <c r="F3243" i="1"/>
  <c r="G3243" i="1"/>
  <c r="Q3169" i="1"/>
  <c r="R3169" i="1" s="1"/>
  <c r="L3244" i="1" l="1"/>
  <c r="M3244" i="1"/>
  <c r="E3245" i="1"/>
  <c r="H3243" i="1"/>
  <c r="Q3170" i="1"/>
  <c r="R3170" i="1" s="1"/>
  <c r="I3172" i="1"/>
  <c r="J3171" i="1"/>
  <c r="K3171" i="1" s="1"/>
  <c r="B3169" i="1"/>
  <c r="P3243" i="1"/>
  <c r="O3244" i="1"/>
  <c r="F3244" i="1"/>
  <c r="A3245" i="1"/>
  <c r="N3244" i="1"/>
  <c r="U3244" i="1"/>
  <c r="C3245" i="1"/>
  <c r="D3245" i="1"/>
  <c r="G3244" i="1"/>
  <c r="L3245" i="1" l="1"/>
  <c r="M3245" i="1"/>
  <c r="E3246" i="1"/>
  <c r="T3245" i="1"/>
  <c r="T3246" i="1" s="1"/>
  <c r="H3244" i="1"/>
  <c r="D3246" i="1"/>
  <c r="G3245" i="1"/>
  <c r="F3245" i="1"/>
  <c r="C3246" i="1"/>
  <c r="A3246" i="1"/>
  <c r="N3245" i="1"/>
  <c r="U3245" i="1"/>
  <c r="Q3171" i="1"/>
  <c r="R3171" i="1" s="1"/>
  <c r="J3172" i="1"/>
  <c r="K3172" i="1" s="1"/>
  <c r="I3173" i="1"/>
  <c r="B3170" i="1"/>
  <c r="P3244" i="1"/>
  <c r="O3245" i="1"/>
  <c r="E3247" i="1" l="1"/>
  <c r="L3246" i="1"/>
  <c r="U3246" i="1" s="1"/>
  <c r="M3246" i="1"/>
  <c r="H3245" i="1"/>
  <c r="J3173" i="1"/>
  <c r="K3173" i="1" s="1"/>
  <c r="I3174" i="1"/>
  <c r="C3247" i="1"/>
  <c r="A3247" i="1"/>
  <c r="D3247" i="1"/>
  <c r="F3246" i="1"/>
  <c r="G3246" i="1"/>
  <c r="N3246" i="1"/>
  <c r="Q3172" i="1"/>
  <c r="R3172" i="1" s="1"/>
  <c r="B3171" i="1"/>
  <c r="O3246" i="1"/>
  <c r="P3245" i="1"/>
  <c r="E3248" i="1" l="1"/>
  <c r="L3247" i="1"/>
  <c r="M3247" i="1"/>
  <c r="T3247" i="1"/>
  <c r="H3246" i="1"/>
  <c r="A3248" i="1"/>
  <c r="U3247" i="1"/>
  <c r="G3247" i="1"/>
  <c r="C3248" i="1"/>
  <c r="D3248" i="1"/>
  <c r="F3247" i="1"/>
  <c r="N3247" i="1"/>
  <c r="B3172" i="1"/>
  <c r="I3175" i="1"/>
  <c r="J3175" i="1" s="1"/>
  <c r="J3174" i="1"/>
  <c r="K3174" i="1" s="1"/>
  <c r="P3246" i="1"/>
  <c r="O3247" i="1"/>
  <c r="Q3173" i="1"/>
  <c r="R3173" i="1" s="1"/>
  <c r="L3248" i="1" l="1"/>
  <c r="M3248" i="1"/>
  <c r="T3248" i="1"/>
  <c r="E3249" i="1"/>
  <c r="E3250" i="1" s="1"/>
  <c r="H3247" i="1"/>
  <c r="K3175" i="1"/>
  <c r="I3176" i="1"/>
  <c r="Q3174" i="1"/>
  <c r="R3174" i="1" s="1"/>
  <c r="F3248" i="1"/>
  <c r="U3248" i="1"/>
  <c r="A3249" i="1"/>
  <c r="G3248" i="1"/>
  <c r="N3248" i="1"/>
  <c r="C3249" i="1"/>
  <c r="D3249" i="1"/>
  <c r="B3173" i="1"/>
  <c r="O3248" i="1"/>
  <c r="P3247" i="1"/>
  <c r="M3249" i="1" l="1"/>
  <c r="L3249" i="1"/>
  <c r="T3249" i="1"/>
  <c r="B3174" i="1"/>
  <c r="H3248" i="1"/>
  <c r="P3248" i="1"/>
  <c r="O3249" i="1"/>
  <c r="J3176" i="1"/>
  <c r="K3176" i="1" s="1"/>
  <c r="I3177" i="1"/>
  <c r="F3249" i="1"/>
  <c r="A3250" i="1"/>
  <c r="N3249" i="1"/>
  <c r="U3249" i="1"/>
  <c r="C3250" i="1"/>
  <c r="D3250" i="1"/>
  <c r="G3249" i="1"/>
  <c r="N3175" i="1"/>
  <c r="U3175" i="1" s="1"/>
  <c r="Q3175" i="1"/>
  <c r="B3175" i="1" s="1"/>
  <c r="T3250" i="1" l="1"/>
  <c r="L3250" i="1"/>
  <c r="M3250" i="1"/>
  <c r="N3250" i="1" s="1"/>
  <c r="E3251" i="1"/>
  <c r="E3252" i="1" s="1"/>
  <c r="H3249" i="1"/>
  <c r="Q3176" i="1"/>
  <c r="R3176" i="1" s="1"/>
  <c r="O3250" i="1"/>
  <c r="P3249" i="1"/>
  <c r="R3175" i="1"/>
  <c r="A3251" i="1"/>
  <c r="U3250" i="1"/>
  <c r="G3250" i="1"/>
  <c r="C3251" i="1"/>
  <c r="D3251" i="1"/>
  <c r="F3250" i="1"/>
  <c r="I3178" i="1"/>
  <c r="J3177" i="1"/>
  <c r="K3177" i="1" s="1"/>
  <c r="L3251" i="1" l="1"/>
  <c r="M3251" i="1"/>
  <c r="T3251" i="1"/>
  <c r="H3250" i="1"/>
  <c r="P3250" i="1"/>
  <c r="O3251" i="1"/>
  <c r="Q3177" i="1"/>
  <c r="R3177" i="1" s="1"/>
  <c r="B3176" i="1"/>
  <c r="J3178" i="1"/>
  <c r="K3178" i="1" s="1"/>
  <c r="I3179" i="1"/>
  <c r="D3252" i="1"/>
  <c r="F3251" i="1"/>
  <c r="N3251" i="1"/>
  <c r="A3252" i="1"/>
  <c r="U3251" i="1"/>
  <c r="G3251" i="1"/>
  <c r="C3252" i="1"/>
  <c r="L3252" i="1" l="1"/>
  <c r="M3252" i="1"/>
  <c r="T3252" i="1"/>
  <c r="E3253" i="1"/>
  <c r="E3254" i="1" s="1"/>
  <c r="H3251" i="1"/>
  <c r="B3177" i="1"/>
  <c r="O3252" i="1"/>
  <c r="P3251" i="1"/>
  <c r="J3179" i="1"/>
  <c r="K3179" i="1" s="1"/>
  <c r="I3180" i="1"/>
  <c r="A3253" i="1"/>
  <c r="N3252" i="1"/>
  <c r="C3253" i="1"/>
  <c r="U3252" i="1"/>
  <c r="D3253" i="1"/>
  <c r="F3252" i="1"/>
  <c r="G3252" i="1"/>
  <c r="Q3178" i="1"/>
  <c r="R3178" i="1" s="1"/>
  <c r="L3253" i="1" l="1"/>
  <c r="M3253" i="1"/>
  <c r="T3253" i="1"/>
  <c r="H3252" i="1"/>
  <c r="I3181" i="1"/>
  <c r="J3180" i="1"/>
  <c r="K3180" i="1" s="1"/>
  <c r="O3253" i="1"/>
  <c r="P3252" i="1"/>
  <c r="Q3179" i="1"/>
  <c r="R3179" i="1" s="1"/>
  <c r="B3178" i="1"/>
  <c r="F3253" i="1"/>
  <c r="N3253" i="1"/>
  <c r="A3254" i="1"/>
  <c r="U3253" i="1"/>
  <c r="G3253" i="1"/>
  <c r="C3254" i="1"/>
  <c r="D3254" i="1"/>
  <c r="L3254" i="1" l="1"/>
  <c r="M3254" i="1"/>
  <c r="T3254" i="1"/>
  <c r="E3255" i="1"/>
  <c r="H3253" i="1"/>
  <c r="B3179" i="1"/>
  <c r="U3254" i="1"/>
  <c r="G3254" i="1"/>
  <c r="C3255" i="1"/>
  <c r="D3255" i="1"/>
  <c r="F3254" i="1"/>
  <c r="N3254" i="1"/>
  <c r="A3255" i="1"/>
  <c r="O3254" i="1"/>
  <c r="P3253" i="1"/>
  <c r="Q3180" i="1"/>
  <c r="R3180" i="1" s="1"/>
  <c r="I3182" i="1"/>
  <c r="J3181" i="1"/>
  <c r="K3181" i="1" s="1"/>
  <c r="E3256" i="1" l="1"/>
  <c r="L3255" i="1"/>
  <c r="U3255" i="1" s="1"/>
  <c r="M3255" i="1"/>
  <c r="N3255" i="1" s="1"/>
  <c r="T3255" i="1"/>
  <c r="H3254" i="1"/>
  <c r="O3255" i="1"/>
  <c r="P3254" i="1"/>
  <c r="Q3181" i="1"/>
  <c r="R3181" i="1" s="1"/>
  <c r="C3256" i="1"/>
  <c r="D3256" i="1"/>
  <c r="G3255" i="1"/>
  <c r="F3255" i="1"/>
  <c r="A3256" i="1"/>
  <c r="I3183" i="1"/>
  <c r="J3182" i="1"/>
  <c r="K3182" i="1" s="1"/>
  <c r="B3180" i="1"/>
  <c r="L3256" i="1" l="1"/>
  <c r="M3256" i="1"/>
  <c r="E3257" i="1"/>
  <c r="T3256" i="1"/>
  <c r="H3255" i="1"/>
  <c r="C3257" i="1"/>
  <c r="A3257" i="1"/>
  <c r="D3257" i="1"/>
  <c r="F3256" i="1"/>
  <c r="N3256" i="1"/>
  <c r="U3256" i="1"/>
  <c r="G3256" i="1"/>
  <c r="B3181" i="1"/>
  <c r="O3256" i="1"/>
  <c r="P3255" i="1"/>
  <c r="Q3182" i="1"/>
  <c r="R3182" i="1" s="1"/>
  <c r="I3184" i="1"/>
  <c r="J3183" i="1"/>
  <c r="K3183" i="1" s="1"/>
  <c r="M3257" i="1" l="1"/>
  <c r="L3257" i="1"/>
  <c r="T3257" i="1"/>
  <c r="T3258" i="1" s="1"/>
  <c r="E3258" i="1"/>
  <c r="E3259" i="1" s="1"/>
  <c r="H3256" i="1"/>
  <c r="P3256" i="1"/>
  <c r="O3257" i="1"/>
  <c r="F3257" i="1"/>
  <c r="G3257" i="1"/>
  <c r="A3258" i="1"/>
  <c r="N3257" i="1"/>
  <c r="C3258" i="1"/>
  <c r="U3257" i="1"/>
  <c r="D3258" i="1"/>
  <c r="Q3183" i="1"/>
  <c r="R3183" i="1" s="1"/>
  <c r="I3185" i="1"/>
  <c r="J3184" i="1"/>
  <c r="K3184" i="1" s="1"/>
  <c r="Q3184" i="1" s="1"/>
  <c r="B3182" i="1"/>
  <c r="L3258" i="1" l="1"/>
  <c r="U3258" i="1" s="1"/>
  <c r="M3258" i="1"/>
  <c r="N3258" i="1" s="1"/>
  <c r="H3257" i="1"/>
  <c r="B3183" i="1"/>
  <c r="F3258" i="1"/>
  <c r="A3259" i="1"/>
  <c r="C3259" i="1"/>
  <c r="D3259" i="1"/>
  <c r="G3258" i="1"/>
  <c r="P3257" i="1"/>
  <c r="O3258" i="1"/>
  <c r="B3184" i="1"/>
  <c r="R3184" i="1"/>
  <c r="J3185" i="1"/>
  <c r="K3185" i="1" s="1"/>
  <c r="I3186" i="1"/>
  <c r="M3259" i="1" l="1"/>
  <c r="L3259" i="1"/>
  <c r="T3259" i="1"/>
  <c r="T3260" i="1" s="1"/>
  <c r="E3260" i="1"/>
  <c r="E3261" i="1" s="1"/>
  <c r="H3258" i="1"/>
  <c r="O3259" i="1"/>
  <c r="P3258" i="1"/>
  <c r="Q3185" i="1"/>
  <c r="R3185" i="1" s="1"/>
  <c r="F3259" i="1"/>
  <c r="G3259" i="1"/>
  <c r="A3260" i="1"/>
  <c r="N3259" i="1"/>
  <c r="C3260" i="1"/>
  <c r="U3259" i="1"/>
  <c r="D3260" i="1"/>
  <c r="J3186" i="1"/>
  <c r="K3186" i="1" s="1"/>
  <c r="I3187" i="1"/>
  <c r="L3260" i="1" l="1"/>
  <c r="M3260" i="1"/>
  <c r="H3259" i="1"/>
  <c r="B3185" i="1"/>
  <c r="Q3186" i="1"/>
  <c r="R3186" i="1" s="1"/>
  <c r="O3260" i="1"/>
  <c r="P3259" i="1"/>
  <c r="J3187" i="1"/>
  <c r="K3187" i="1" s="1"/>
  <c r="I3188" i="1"/>
  <c r="A3261" i="1"/>
  <c r="N3260" i="1"/>
  <c r="U3260" i="1"/>
  <c r="C3261" i="1"/>
  <c r="D3261" i="1"/>
  <c r="G3260" i="1"/>
  <c r="F3260" i="1"/>
  <c r="M3261" i="1" l="1"/>
  <c r="L3261" i="1"/>
  <c r="E3262" i="1"/>
  <c r="E3263" i="1" s="1"/>
  <c r="T3261" i="1"/>
  <c r="T3262" i="1" s="1"/>
  <c r="H3260" i="1"/>
  <c r="B3186" i="1"/>
  <c r="P3260" i="1"/>
  <c r="O3261" i="1"/>
  <c r="A3262" i="1"/>
  <c r="D3262" i="1"/>
  <c r="F3261" i="1"/>
  <c r="N3261" i="1"/>
  <c r="U3261" i="1"/>
  <c r="G3261" i="1"/>
  <c r="C3262" i="1"/>
  <c r="I3189" i="1"/>
  <c r="J3188" i="1"/>
  <c r="K3188" i="1" s="1"/>
  <c r="Q3187" i="1"/>
  <c r="R3187" i="1" s="1"/>
  <c r="L3262" i="1" l="1"/>
  <c r="M3262" i="1"/>
  <c r="N3262" i="1" s="1"/>
  <c r="H3261" i="1"/>
  <c r="G3262" i="1"/>
  <c r="C3263" i="1"/>
  <c r="D3263" i="1"/>
  <c r="A3263" i="1"/>
  <c r="U3262" i="1"/>
  <c r="F3262" i="1"/>
  <c r="I3190" i="1"/>
  <c r="J3189" i="1"/>
  <c r="K3189" i="1" s="1"/>
  <c r="B3187" i="1"/>
  <c r="O3262" i="1"/>
  <c r="P3261" i="1"/>
  <c r="Q3188" i="1"/>
  <c r="R3188" i="1" s="1"/>
  <c r="L3263" i="1" l="1"/>
  <c r="M3263" i="1"/>
  <c r="E3264" i="1"/>
  <c r="T3263" i="1"/>
  <c r="H3262" i="1"/>
  <c r="A3264" i="1"/>
  <c r="N3263" i="1"/>
  <c r="U3263" i="1"/>
  <c r="C3264" i="1"/>
  <c r="D3264" i="1"/>
  <c r="G3263" i="1"/>
  <c r="F3263" i="1"/>
  <c r="P3262" i="1"/>
  <c r="O3263" i="1"/>
  <c r="Q3189" i="1"/>
  <c r="R3189" i="1" s="1"/>
  <c r="B3188" i="1"/>
  <c r="I3191" i="1"/>
  <c r="J3190" i="1"/>
  <c r="K3190" i="1" s="1"/>
  <c r="L3264" i="1" l="1"/>
  <c r="M3264" i="1"/>
  <c r="N3264" i="1" s="1"/>
  <c r="T3264" i="1"/>
  <c r="T3265" i="1" s="1"/>
  <c r="E3265" i="1"/>
  <c r="E3266" i="1" s="1"/>
  <c r="H3263" i="1"/>
  <c r="B3189" i="1"/>
  <c r="P3263" i="1"/>
  <c r="O3264" i="1"/>
  <c r="A3265" i="1"/>
  <c r="U3264" i="1"/>
  <c r="G3264" i="1"/>
  <c r="C3265" i="1"/>
  <c r="D3265" i="1"/>
  <c r="F3264" i="1"/>
  <c r="Q3190" i="1"/>
  <c r="R3190" i="1" s="1"/>
  <c r="J3191" i="1"/>
  <c r="K3191" i="1" s="1"/>
  <c r="I3192" i="1"/>
  <c r="L3265" i="1" l="1"/>
  <c r="M3265" i="1"/>
  <c r="H3264" i="1"/>
  <c r="B3190" i="1"/>
  <c r="P3264" i="1"/>
  <c r="O3265" i="1"/>
  <c r="Q3191" i="1"/>
  <c r="R3191" i="1" s="1"/>
  <c r="J3192" i="1"/>
  <c r="K3192" i="1" s="1"/>
  <c r="I3193" i="1"/>
  <c r="N3265" i="1"/>
  <c r="U3265" i="1"/>
  <c r="G3265" i="1"/>
  <c r="F3265" i="1"/>
  <c r="C3266" i="1"/>
  <c r="A3266" i="1"/>
  <c r="D3266" i="1"/>
  <c r="L3266" i="1" l="1"/>
  <c r="M3266" i="1"/>
  <c r="E3267" i="1"/>
  <c r="T3266" i="1"/>
  <c r="B3191" i="1"/>
  <c r="H3265" i="1"/>
  <c r="Q3192" i="1"/>
  <c r="R3192" i="1" s="1"/>
  <c r="P3265" i="1"/>
  <c r="O3266" i="1"/>
  <c r="G3266" i="1"/>
  <c r="A3267" i="1"/>
  <c r="C3267" i="1"/>
  <c r="F3266" i="1"/>
  <c r="J3193" i="1"/>
  <c r="K3193" i="1" s="1"/>
  <c r="I3194" i="1"/>
  <c r="L3267" i="1" l="1"/>
  <c r="T3267" i="1"/>
  <c r="M3267" i="1"/>
  <c r="E3268" i="1"/>
  <c r="E3269" i="1" s="1"/>
  <c r="H3266" i="1"/>
  <c r="D3267" i="1"/>
  <c r="D3268" i="1" s="1"/>
  <c r="O3267" i="1"/>
  <c r="P3266" i="1"/>
  <c r="U3267" i="1"/>
  <c r="A3268" i="1"/>
  <c r="C3268" i="1"/>
  <c r="G3267" i="1"/>
  <c r="F3267" i="1"/>
  <c r="N3267" i="1"/>
  <c r="I3195" i="1"/>
  <c r="J3194" i="1"/>
  <c r="K3194" i="1" s="1"/>
  <c r="B3192" i="1"/>
  <c r="Q3193" i="1"/>
  <c r="R3193" i="1" s="1"/>
  <c r="M3268" i="1" l="1"/>
  <c r="L3268" i="1"/>
  <c r="T3268" i="1"/>
  <c r="H3267" i="1"/>
  <c r="Q3194" i="1"/>
  <c r="R3194" i="1" s="1"/>
  <c r="J3195" i="1"/>
  <c r="K3195" i="1" s="1"/>
  <c r="I3196" i="1"/>
  <c r="G3268" i="1"/>
  <c r="C3269" i="1"/>
  <c r="A3269" i="1"/>
  <c r="D3269" i="1"/>
  <c r="F3268" i="1"/>
  <c r="N3268" i="1"/>
  <c r="U3268" i="1"/>
  <c r="B3193" i="1"/>
  <c r="O3268" i="1"/>
  <c r="P3267" i="1"/>
  <c r="L3269" i="1" l="1"/>
  <c r="M3269" i="1"/>
  <c r="T3269" i="1"/>
  <c r="T3270" i="1" s="1"/>
  <c r="E3270" i="1"/>
  <c r="E3271" i="1" s="1"/>
  <c r="H3268" i="1"/>
  <c r="B3194" i="1"/>
  <c r="I3197" i="1"/>
  <c r="J3196" i="1"/>
  <c r="K3196" i="1" s="1"/>
  <c r="Q3195" i="1"/>
  <c r="R3195" i="1" s="1"/>
  <c r="O3269" i="1"/>
  <c r="P3268" i="1"/>
  <c r="G3269" i="1"/>
  <c r="C3270" i="1"/>
  <c r="D3270" i="1"/>
  <c r="F3269" i="1"/>
  <c r="N3269" i="1"/>
  <c r="A3270" i="1"/>
  <c r="U3269" i="1"/>
  <c r="L3270" i="1" l="1"/>
  <c r="M3270" i="1"/>
  <c r="N3270" i="1" s="1"/>
  <c r="H3269" i="1"/>
  <c r="B3195" i="1"/>
  <c r="Q3196" i="1"/>
  <c r="R3196" i="1" s="1"/>
  <c r="I3198" i="1"/>
  <c r="J3197" i="1"/>
  <c r="K3197" i="1" s="1"/>
  <c r="D3271" i="1"/>
  <c r="C3271" i="1"/>
  <c r="U3270" i="1"/>
  <c r="F3270" i="1"/>
  <c r="A3271" i="1"/>
  <c r="G3270" i="1"/>
  <c r="P3269" i="1"/>
  <c r="O3270" i="1"/>
  <c r="L3271" i="1" l="1"/>
  <c r="M3271" i="1"/>
  <c r="T3271" i="1"/>
  <c r="E3272" i="1"/>
  <c r="E3273" i="1" s="1"/>
  <c r="H3270" i="1"/>
  <c r="B3196" i="1"/>
  <c r="Q3197" i="1"/>
  <c r="R3197" i="1" s="1"/>
  <c r="I3199" i="1"/>
  <c r="J3198" i="1"/>
  <c r="K3198" i="1" s="1"/>
  <c r="C3272" i="1"/>
  <c r="A3272" i="1"/>
  <c r="D3272" i="1"/>
  <c r="F3271" i="1"/>
  <c r="N3271" i="1"/>
  <c r="U3271" i="1"/>
  <c r="G3271" i="1"/>
  <c r="O3271" i="1"/>
  <c r="P3270" i="1"/>
  <c r="L3272" i="1" l="1"/>
  <c r="M3272" i="1"/>
  <c r="T3272" i="1"/>
  <c r="H3271" i="1"/>
  <c r="A3273" i="1"/>
  <c r="N3272" i="1"/>
  <c r="U3272" i="1"/>
  <c r="C3273" i="1"/>
  <c r="D3273" i="1"/>
  <c r="G3272" i="1"/>
  <c r="F3272" i="1"/>
  <c r="Q3198" i="1"/>
  <c r="R3198" i="1" s="1"/>
  <c r="J3199" i="1"/>
  <c r="K3199" i="1" s="1"/>
  <c r="I3200" i="1"/>
  <c r="B3197" i="1"/>
  <c r="P3271" i="1"/>
  <c r="O3272" i="1"/>
  <c r="L3273" i="1" l="1"/>
  <c r="M3273" i="1"/>
  <c r="T3273" i="1"/>
  <c r="E3274" i="1"/>
  <c r="H3272" i="1"/>
  <c r="B3198" i="1"/>
  <c r="Q3199" i="1"/>
  <c r="R3199" i="1" s="1"/>
  <c r="I3201" i="1"/>
  <c r="J3200" i="1"/>
  <c r="K3200" i="1" s="1"/>
  <c r="O3273" i="1"/>
  <c r="P3272" i="1"/>
  <c r="N3273" i="1"/>
  <c r="A3274" i="1"/>
  <c r="U3273" i="1"/>
  <c r="G3273" i="1"/>
  <c r="C3274" i="1"/>
  <c r="D3274" i="1"/>
  <c r="F3273" i="1"/>
  <c r="T3274" i="1" l="1"/>
  <c r="M3274" i="1"/>
  <c r="L3274" i="1"/>
  <c r="E3275" i="1"/>
  <c r="E3276" i="1" s="1"/>
  <c r="H3273" i="1"/>
  <c r="B3199" i="1"/>
  <c r="Q3200" i="1"/>
  <c r="R3200" i="1" s="1"/>
  <c r="D3275" i="1"/>
  <c r="F3274" i="1"/>
  <c r="A3275" i="1"/>
  <c r="N3274" i="1"/>
  <c r="G3274" i="1"/>
  <c r="U3274" i="1"/>
  <c r="C3275" i="1"/>
  <c r="I3202" i="1"/>
  <c r="J3201" i="1"/>
  <c r="K3201" i="1" s="1"/>
  <c r="O3274" i="1"/>
  <c r="P3273" i="1"/>
  <c r="L3275" i="1" l="1"/>
  <c r="M3275" i="1"/>
  <c r="T3275" i="1"/>
  <c r="T3276" i="1" s="1"/>
  <c r="H3274" i="1"/>
  <c r="Q3201" i="1"/>
  <c r="R3201" i="1" s="1"/>
  <c r="C3276" i="1"/>
  <c r="D3276" i="1"/>
  <c r="F3275" i="1"/>
  <c r="A3276" i="1"/>
  <c r="U3275" i="1"/>
  <c r="N3275" i="1"/>
  <c r="G3275" i="1"/>
  <c r="J3202" i="1"/>
  <c r="K3202" i="1" s="1"/>
  <c r="I3203" i="1"/>
  <c r="B3200" i="1"/>
  <c r="P3274" i="1"/>
  <c r="O3275" i="1"/>
  <c r="L3276" i="1" l="1"/>
  <c r="M3276" i="1"/>
  <c r="E3277" i="1"/>
  <c r="H3275" i="1"/>
  <c r="G3276" i="1"/>
  <c r="C3277" i="1"/>
  <c r="A3277" i="1"/>
  <c r="D3277" i="1"/>
  <c r="F3276" i="1"/>
  <c r="N3276" i="1"/>
  <c r="U3276" i="1"/>
  <c r="J3203" i="1"/>
  <c r="K3203" i="1" s="1"/>
  <c r="I3204" i="1"/>
  <c r="Q3202" i="1"/>
  <c r="R3202" i="1" s="1"/>
  <c r="B3201" i="1"/>
  <c r="P3275" i="1"/>
  <c r="O3276" i="1"/>
  <c r="M3277" i="1" l="1"/>
  <c r="L3277" i="1"/>
  <c r="E3278" i="1"/>
  <c r="E3279" i="1" s="1"/>
  <c r="T3277" i="1"/>
  <c r="T3278" i="1" s="1"/>
  <c r="H3276" i="1"/>
  <c r="B3202" i="1"/>
  <c r="I3205" i="1"/>
  <c r="J3205" i="1" s="1"/>
  <c r="J3204" i="1"/>
  <c r="K3204" i="1" s="1"/>
  <c r="P3276" i="1"/>
  <c r="O3277" i="1"/>
  <c r="Q3203" i="1"/>
  <c r="R3203" i="1" s="1"/>
  <c r="F3277" i="1"/>
  <c r="D3278" i="1"/>
  <c r="G3277" i="1"/>
  <c r="N3277" i="1"/>
  <c r="C3278" i="1"/>
  <c r="A3278" i="1"/>
  <c r="U3277" i="1"/>
  <c r="L3278" i="1" l="1"/>
  <c r="M3278" i="1"/>
  <c r="N3278" i="1" s="1"/>
  <c r="H3277" i="1"/>
  <c r="B3203" i="1"/>
  <c r="G3278" i="1"/>
  <c r="C3279" i="1"/>
  <c r="A3279" i="1"/>
  <c r="D3279" i="1"/>
  <c r="F3278" i="1"/>
  <c r="U3278" i="1"/>
  <c r="P3277" i="1"/>
  <c r="O3278" i="1"/>
  <c r="Q3204" i="1"/>
  <c r="R3204" i="1" s="1"/>
  <c r="I3206" i="1"/>
  <c r="K3205" i="1"/>
  <c r="L3279" i="1" l="1"/>
  <c r="M3279" i="1"/>
  <c r="E3280" i="1"/>
  <c r="T3279" i="1"/>
  <c r="H3278" i="1"/>
  <c r="B3204" i="1"/>
  <c r="Q3205" i="1"/>
  <c r="B3205" i="1" s="1"/>
  <c r="N3205" i="1"/>
  <c r="J3206" i="1"/>
  <c r="K3206" i="1" s="1"/>
  <c r="I3207" i="1"/>
  <c r="D3280" i="1"/>
  <c r="G3279" i="1"/>
  <c r="F3279" i="1"/>
  <c r="C3280" i="1"/>
  <c r="A3280" i="1"/>
  <c r="N3279" i="1"/>
  <c r="U3279" i="1"/>
  <c r="O3279" i="1"/>
  <c r="P3278" i="1"/>
  <c r="L3280" i="1" l="1"/>
  <c r="M3280" i="1"/>
  <c r="T3280" i="1"/>
  <c r="E3281" i="1"/>
  <c r="H3279" i="1"/>
  <c r="R3205" i="1"/>
  <c r="U3205" i="1"/>
  <c r="J3207" i="1"/>
  <c r="K3207" i="1" s="1"/>
  <c r="I3208" i="1"/>
  <c r="Q3206" i="1"/>
  <c r="R3206" i="1" s="1"/>
  <c r="F3280" i="1"/>
  <c r="N3280" i="1"/>
  <c r="A3281" i="1"/>
  <c r="U3280" i="1"/>
  <c r="G3280" i="1"/>
  <c r="C3281" i="1"/>
  <c r="D3281" i="1"/>
  <c r="O3280" i="1"/>
  <c r="P3279" i="1"/>
  <c r="L3281" i="1" l="1"/>
  <c r="M3281" i="1"/>
  <c r="E3282" i="1"/>
  <c r="T3281" i="1"/>
  <c r="H3280" i="1"/>
  <c r="B3206" i="1"/>
  <c r="C3282" i="1"/>
  <c r="U3281" i="1"/>
  <c r="D3282" i="1"/>
  <c r="F3281" i="1"/>
  <c r="G3281" i="1"/>
  <c r="A3282" i="1"/>
  <c r="N3281" i="1"/>
  <c r="J3208" i="1"/>
  <c r="K3208" i="1" s="1"/>
  <c r="I3209" i="1"/>
  <c r="P3280" i="1"/>
  <c r="O3281" i="1"/>
  <c r="Q3207" i="1"/>
  <c r="R3207" i="1" s="1"/>
  <c r="L3282" i="1" l="1"/>
  <c r="M3282" i="1"/>
  <c r="N3282" i="1" s="1"/>
  <c r="T3282" i="1"/>
  <c r="E3283" i="1"/>
  <c r="B3207" i="1"/>
  <c r="H3281" i="1"/>
  <c r="Q3208" i="1"/>
  <c r="R3208" i="1" s="1"/>
  <c r="A3283" i="1"/>
  <c r="U3282" i="1"/>
  <c r="D3283" i="1"/>
  <c r="G3282" i="1"/>
  <c r="F3282" i="1"/>
  <c r="C3283" i="1"/>
  <c r="J3209" i="1"/>
  <c r="K3209" i="1" s="1"/>
  <c r="I3210" i="1"/>
  <c r="P3281" i="1"/>
  <c r="O3282" i="1"/>
  <c r="L3283" i="1" l="1"/>
  <c r="M3283" i="1"/>
  <c r="N3283" i="1" s="1"/>
  <c r="E3284" i="1"/>
  <c r="T3283" i="1"/>
  <c r="H3282" i="1"/>
  <c r="J3210" i="1"/>
  <c r="K3210" i="1" s="1"/>
  <c r="I3211" i="1"/>
  <c r="Q3209" i="1"/>
  <c r="R3209" i="1" s="1"/>
  <c r="U3283" i="1"/>
  <c r="G3283" i="1"/>
  <c r="C3284" i="1"/>
  <c r="A3284" i="1"/>
  <c r="D3284" i="1"/>
  <c r="F3283" i="1"/>
  <c r="B3208" i="1"/>
  <c r="O3283" i="1"/>
  <c r="P3282" i="1"/>
  <c r="L3284" i="1" l="1"/>
  <c r="M3284" i="1"/>
  <c r="E3285" i="1"/>
  <c r="T3284" i="1"/>
  <c r="B3209" i="1"/>
  <c r="H3283" i="1"/>
  <c r="C3285" i="1"/>
  <c r="A3285" i="1"/>
  <c r="D3285" i="1"/>
  <c r="F3284" i="1"/>
  <c r="N3284" i="1"/>
  <c r="U3284" i="1"/>
  <c r="G3284" i="1"/>
  <c r="J3211" i="1"/>
  <c r="K3211" i="1" s="1"/>
  <c r="I3212" i="1"/>
  <c r="P3283" i="1"/>
  <c r="O3284" i="1"/>
  <c r="Q3210" i="1"/>
  <c r="R3210" i="1" s="1"/>
  <c r="L3285" i="1" l="1"/>
  <c r="M3285" i="1"/>
  <c r="T3285" i="1"/>
  <c r="T3286" i="1" s="1"/>
  <c r="E3286" i="1"/>
  <c r="E3287" i="1" s="1"/>
  <c r="H3284" i="1"/>
  <c r="B3210" i="1"/>
  <c r="F3285" i="1"/>
  <c r="G3285" i="1"/>
  <c r="A3286" i="1"/>
  <c r="N3285" i="1"/>
  <c r="C3286" i="1"/>
  <c r="U3285" i="1"/>
  <c r="D3286" i="1"/>
  <c r="Q3211" i="1"/>
  <c r="R3211" i="1" s="1"/>
  <c r="P3284" i="1"/>
  <c r="O3285" i="1"/>
  <c r="I3213" i="1"/>
  <c r="J3212" i="1"/>
  <c r="K3212" i="1" s="1"/>
  <c r="L3286" i="1" l="1"/>
  <c r="M3286" i="1"/>
  <c r="N3286" i="1" s="1"/>
  <c r="H3285" i="1"/>
  <c r="B3211" i="1"/>
  <c r="D3287" i="1"/>
  <c r="F3286" i="1"/>
  <c r="A3287" i="1"/>
  <c r="U3286" i="1"/>
  <c r="G3286" i="1"/>
  <c r="C3287" i="1"/>
  <c r="O3286" i="1"/>
  <c r="P3285" i="1"/>
  <c r="Q3212" i="1"/>
  <c r="R3212" i="1" s="1"/>
  <c r="J3213" i="1"/>
  <c r="K3213" i="1" s="1"/>
  <c r="I3214" i="1"/>
  <c r="L3287" i="1" l="1"/>
  <c r="M3287" i="1"/>
  <c r="T3287" i="1"/>
  <c r="E3288" i="1"/>
  <c r="H3286" i="1"/>
  <c r="U3287" i="1"/>
  <c r="G3287" i="1"/>
  <c r="N3287" i="1"/>
  <c r="D3288" i="1"/>
  <c r="F3287" i="1"/>
  <c r="C3288" i="1"/>
  <c r="A3288" i="1"/>
  <c r="B3212" i="1"/>
  <c r="O3287" i="1"/>
  <c r="P3286" i="1"/>
  <c r="J3214" i="1"/>
  <c r="K3214" i="1" s="1"/>
  <c r="I3215" i="1"/>
  <c r="Q3213" i="1"/>
  <c r="R3213" i="1" s="1"/>
  <c r="L3288" i="1" l="1"/>
  <c r="M3288" i="1"/>
  <c r="N3288" i="1" s="1"/>
  <c r="E3289" i="1"/>
  <c r="T3288" i="1"/>
  <c r="H3287" i="1"/>
  <c r="B3213" i="1"/>
  <c r="Q3214" i="1"/>
  <c r="R3214" i="1" s="1"/>
  <c r="J3215" i="1"/>
  <c r="K3215" i="1" s="1"/>
  <c r="I3216" i="1"/>
  <c r="P3287" i="1"/>
  <c r="O3288" i="1"/>
  <c r="D3289" i="1"/>
  <c r="C3289" i="1"/>
  <c r="G3288" i="1"/>
  <c r="A3289" i="1"/>
  <c r="F3288" i="1"/>
  <c r="U3288" i="1"/>
  <c r="M3289" i="1" l="1"/>
  <c r="L3289" i="1"/>
  <c r="T3289" i="1"/>
  <c r="T3290" i="1" s="1"/>
  <c r="E3290" i="1"/>
  <c r="E3291" i="1" s="1"/>
  <c r="H3288" i="1"/>
  <c r="F3289" i="1"/>
  <c r="G3289" i="1"/>
  <c r="C3290" i="1"/>
  <c r="A3290" i="1"/>
  <c r="D3290" i="1"/>
  <c r="N3289" i="1"/>
  <c r="U3289" i="1"/>
  <c r="I3217" i="1"/>
  <c r="J3216" i="1"/>
  <c r="K3216" i="1" s="1"/>
  <c r="Q3215" i="1"/>
  <c r="R3215" i="1" s="1"/>
  <c r="B3214" i="1"/>
  <c r="P3288" i="1"/>
  <c r="O3289" i="1"/>
  <c r="L3290" i="1" l="1"/>
  <c r="M3290" i="1"/>
  <c r="N3290" i="1" s="1"/>
  <c r="H3289" i="1"/>
  <c r="B3215" i="1"/>
  <c r="D3291" i="1"/>
  <c r="F3290" i="1"/>
  <c r="A3291" i="1"/>
  <c r="U3290" i="1"/>
  <c r="G3290" i="1"/>
  <c r="C3291" i="1"/>
  <c r="Q3216" i="1"/>
  <c r="R3216" i="1" s="1"/>
  <c r="I3218" i="1"/>
  <c r="J3217" i="1"/>
  <c r="K3217" i="1" s="1"/>
  <c r="P3289" i="1"/>
  <c r="O3290" i="1"/>
  <c r="L3291" i="1" l="1"/>
  <c r="M3291" i="1"/>
  <c r="T3291" i="1"/>
  <c r="E3292" i="1"/>
  <c r="H3290" i="1"/>
  <c r="B3216" i="1"/>
  <c r="Q3217" i="1"/>
  <c r="R3217" i="1" s="1"/>
  <c r="G3291" i="1"/>
  <c r="C3292" i="1"/>
  <c r="D3292" i="1"/>
  <c r="F3291" i="1"/>
  <c r="A3292" i="1"/>
  <c r="U3291" i="1"/>
  <c r="N3291" i="1"/>
  <c r="J3218" i="1"/>
  <c r="K3218" i="1" s="1"/>
  <c r="I3219" i="1"/>
  <c r="O3291" i="1"/>
  <c r="P3290" i="1"/>
  <c r="E3293" i="1" l="1"/>
  <c r="L3292" i="1"/>
  <c r="M3292" i="1"/>
  <c r="N3292" i="1" s="1"/>
  <c r="T3292" i="1"/>
  <c r="H3291" i="1"/>
  <c r="G3292" i="1"/>
  <c r="C3293" i="1"/>
  <c r="A3293" i="1"/>
  <c r="D3293" i="1"/>
  <c r="F3292" i="1"/>
  <c r="U3292" i="1"/>
  <c r="I3220" i="1"/>
  <c r="J3219" i="1"/>
  <c r="K3219" i="1" s="1"/>
  <c r="Q3218" i="1"/>
  <c r="R3218" i="1" s="1"/>
  <c r="B3217" i="1"/>
  <c r="O3292" i="1"/>
  <c r="P3291" i="1"/>
  <c r="M3293" i="1" l="1"/>
  <c r="L3293" i="1"/>
  <c r="T3293" i="1"/>
  <c r="E3294" i="1"/>
  <c r="H3292" i="1"/>
  <c r="B3218" i="1"/>
  <c r="Q3219" i="1"/>
  <c r="R3219" i="1" s="1"/>
  <c r="U3293" i="1"/>
  <c r="C3294" i="1"/>
  <c r="D3294" i="1"/>
  <c r="G3293" i="1"/>
  <c r="F3293" i="1"/>
  <c r="A3294" i="1"/>
  <c r="N3293" i="1"/>
  <c r="I3221" i="1"/>
  <c r="J3220" i="1"/>
  <c r="K3220" i="1" s="1"/>
  <c r="O3293" i="1"/>
  <c r="P3292" i="1"/>
  <c r="L3294" i="1" l="1"/>
  <c r="M3294" i="1"/>
  <c r="E3295" i="1"/>
  <c r="T3294" i="1"/>
  <c r="H3293" i="1"/>
  <c r="B3219" i="1"/>
  <c r="N3294" i="1"/>
  <c r="U3294" i="1"/>
  <c r="D3295" i="1"/>
  <c r="G3294" i="1"/>
  <c r="F3294" i="1"/>
  <c r="C3295" i="1"/>
  <c r="A3295" i="1"/>
  <c r="O3294" i="1"/>
  <c r="P3293" i="1"/>
  <c r="I3222" i="1"/>
  <c r="J3221" i="1"/>
  <c r="K3221" i="1" s="1"/>
  <c r="Q3220" i="1"/>
  <c r="R3220" i="1" s="1"/>
  <c r="L3295" i="1" l="1"/>
  <c r="M3295" i="1"/>
  <c r="T3295" i="1"/>
  <c r="T3296" i="1" s="1"/>
  <c r="E3296" i="1"/>
  <c r="E3297" i="1" s="1"/>
  <c r="H3294" i="1"/>
  <c r="B3220" i="1"/>
  <c r="O3295" i="1"/>
  <c r="P3294" i="1"/>
  <c r="J3222" i="1"/>
  <c r="K3222" i="1" s="1"/>
  <c r="I3223" i="1"/>
  <c r="N3295" i="1"/>
  <c r="U3295" i="1"/>
  <c r="C3296" i="1"/>
  <c r="D3296" i="1"/>
  <c r="G3295" i="1"/>
  <c r="F3295" i="1"/>
  <c r="A3296" i="1"/>
  <c r="Q3221" i="1"/>
  <c r="R3221" i="1" s="1"/>
  <c r="L3296" i="1" l="1"/>
  <c r="M3296" i="1"/>
  <c r="N3296" i="1" s="1"/>
  <c r="H3295" i="1"/>
  <c r="C3297" i="1"/>
  <c r="A3297" i="1"/>
  <c r="D3297" i="1"/>
  <c r="F3296" i="1"/>
  <c r="U3296" i="1"/>
  <c r="G3296" i="1"/>
  <c r="I3224" i="1"/>
  <c r="J3223" i="1"/>
  <c r="K3223" i="1" s="1"/>
  <c r="Q3222" i="1"/>
  <c r="R3222" i="1" s="1"/>
  <c r="B3221" i="1"/>
  <c r="O3296" i="1"/>
  <c r="P3295" i="1"/>
  <c r="L3297" i="1" l="1"/>
  <c r="M3297" i="1"/>
  <c r="E3298" i="1"/>
  <c r="T3297" i="1"/>
  <c r="H3296" i="1"/>
  <c r="B3222" i="1"/>
  <c r="Q3223" i="1"/>
  <c r="R3223" i="1" s="1"/>
  <c r="I3225" i="1"/>
  <c r="J3224" i="1"/>
  <c r="K3224" i="1" s="1"/>
  <c r="C3298" i="1"/>
  <c r="G3297" i="1"/>
  <c r="F3297" i="1"/>
  <c r="A3298" i="1"/>
  <c r="P3296" i="1"/>
  <c r="O3297" i="1"/>
  <c r="L3298" i="1" l="1"/>
  <c r="M3298" i="1"/>
  <c r="T3298" i="1"/>
  <c r="T3299" i="1" s="1"/>
  <c r="E3299" i="1"/>
  <c r="E3300" i="1" s="1"/>
  <c r="H3297" i="1"/>
  <c r="N3298" i="1"/>
  <c r="G3298" i="1"/>
  <c r="C3299" i="1"/>
  <c r="U3298" i="1"/>
  <c r="F3298" i="1"/>
  <c r="A3299" i="1"/>
  <c r="Q3224" i="1"/>
  <c r="R3224" i="1" s="1"/>
  <c r="I3226" i="1"/>
  <c r="J3225" i="1"/>
  <c r="K3225" i="1" s="1"/>
  <c r="D3298" i="1"/>
  <c r="D3299" i="1" s="1"/>
  <c r="B3223" i="1"/>
  <c r="O3298" i="1"/>
  <c r="P3297" i="1"/>
  <c r="M3299" i="1" l="1"/>
  <c r="L3299" i="1"/>
  <c r="U3299" i="1" s="1"/>
  <c r="B3224" i="1"/>
  <c r="Q3225" i="1"/>
  <c r="R3225" i="1" s="1"/>
  <c r="I3227" i="1"/>
  <c r="J3226" i="1"/>
  <c r="K3226" i="1" s="1"/>
  <c r="H3298" i="1"/>
  <c r="C3300" i="1"/>
  <c r="D3300" i="1"/>
  <c r="G3299" i="1"/>
  <c r="F3299" i="1"/>
  <c r="A3300" i="1"/>
  <c r="N3299" i="1"/>
  <c r="O3299" i="1"/>
  <c r="P3298" i="1"/>
  <c r="L3300" i="1" l="1"/>
  <c r="M3300" i="1"/>
  <c r="E3301" i="1"/>
  <c r="T3300" i="1"/>
  <c r="B3225" i="1"/>
  <c r="H3299" i="1"/>
  <c r="Q3226" i="1"/>
  <c r="R3226" i="1" s="1"/>
  <c r="J3227" i="1"/>
  <c r="K3227" i="1" s="1"/>
  <c r="I3228" i="1"/>
  <c r="O3300" i="1"/>
  <c r="P3299" i="1"/>
  <c r="A3301" i="1"/>
  <c r="F3300" i="1"/>
  <c r="G3300" i="1"/>
  <c r="N3300" i="1"/>
  <c r="U3300" i="1"/>
  <c r="C3301" i="1"/>
  <c r="D3301" i="1"/>
  <c r="L3301" i="1" l="1"/>
  <c r="M3301" i="1"/>
  <c r="T3301" i="1"/>
  <c r="E3302" i="1"/>
  <c r="Q3227" i="1"/>
  <c r="R3227" i="1" s="1"/>
  <c r="H3300" i="1"/>
  <c r="B3226" i="1"/>
  <c r="I3229" i="1"/>
  <c r="J3228" i="1"/>
  <c r="K3228" i="1" s="1"/>
  <c r="C3302" i="1"/>
  <c r="D3302" i="1"/>
  <c r="G3301" i="1"/>
  <c r="F3301" i="1"/>
  <c r="A3302" i="1"/>
  <c r="N3301" i="1"/>
  <c r="U3301" i="1"/>
  <c r="P3300" i="1"/>
  <c r="O3301" i="1"/>
  <c r="T3302" i="1" l="1"/>
  <c r="L3302" i="1"/>
  <c r="M3302" i="1"/>
  <c r="E3303" i="1"/>
  <c r="H3301" i="1"/>
  <c r="A3303" i="1"/>
  <c r="N3302" i="1"/>
  <c r="G3302" i="1"/>
  <c r="C3303" i="1"/>
  <c r="U3302" i="1"/>
  <c r="D3303" i="1"/>
  <c r="F3302" i="1"/>
  <c r="O3302" i="1"/>
  <c r="P3301" i="1"/>
  <c r="Q3228" i="1"/>
  <c r="R3228" i="1" s="1"/>
  <c r="B3227" i="1"/>
  <c r="I3230" i="1"/>
  <c r="J3229" i="1"/>
  <c r="K3229" i="1" s="1"/>
  <c r="L3303" i="1" l="1"/>
  <c r="M3303" i="1"/>
  <c r="E3304" i="1"/>
  <c r="T3303" i="1"/>
  <c r="H3302" i="1"/>
  <c r="B3228" i="1"/>
  <c r="Q3229" i="1"/>
  <c r="R3229" i="1" s="1"/>
  <c r="I3231" i="1"/>
  <c r="J3230" i="1"/>
  <c r="K3230" i="1" s="1"/>
  <c r="O3303" i="1"/>
  <c r="P3302" i="1"/>
  <c r="U3303" i="1"/>
  <c r="G3303" i="1"/>
  <c r="C3304" i="1"/>
  <c r="A3304" i="1"/>
  <c r="D3304" i="1"/>
  <c r="F3303" i="1"/>
  <c r="N3303" i="1"/>
  <c r="L3304" i="1" l="1"/>
  <c r="M3304" i="1"/>
  <c r="T3304" i="1"/>
  <c r="T3305" i="1" s="1"/>
  <c r="E3305" i="1"/>
  <c r="E3306" i="1" s="1"/>
  <c r="H3303" i="1"/>
  <c r="B3229" i="1"/>
  <c r="O3304" i="1"/>
  <c r="P3303" i="1"/>
  <c r="Q3230" i="1"/>
  <c r="R3230" i="1" s="1"/>
  <c r="A3305" i="1"/>
  <c r="N3304" i="1"/>
  <c r="C3305" i="1"/>
  <c r="U3304" i="1"/>
  <c r="D3305" i="1"/>
  <c r="F3304" i="1"/>
  <c r="G3304" i="1"/>
  <c r="H3304" i="1" s="1"/>
  <c r="I3232" i="1"/>
  <c r="J3231" i="1"/>
  <c r="K3231" i="1" s="1"/>
  <c r="M3305" i="1" l="1"/>
  <c r="N3305" i="1" s="1"/>
  <c r="L3305" i="1"/>
  <c r="B3230" i="1"/>
  <c r="I3233" i="1"/>
  <c r="J3232" i="1"/>
  <c r="K3232" i="1" s="1"/>
  <c r="G3305" i="1"/>
  <c r="C3306" i="1"/>
  <c r="D3306" i="1"/>
  <c r="F3305" i="1"/>
  <c r="A3306" i="1"/>
  <c r="U3305" i="1"/>
  <c r="Q3231" i="1"/>
  <c r="R3231" i="1" s="1"/>
  <c r="O3305" i="1"/>
  <c r="P3304" i="1"/>
  <c r="L3306" i="1" l="1"/>
  <c r="M3306" i="1"/>
  <c r="E3307" i="1"/>
  <c r="T3306" i="1"/>
  <c r="H3305" i="1"/>
  <c r="O3306" i="1"/>
  <c r="P3305" i="1"/>
  <c r="Q3232" i="1"/>
  <c r="R3232" i="1" s="1"/>
  <c r="B3231" i="1"/>
  <c r="N3306" i="1"/>
  <c r="U3306" i="1"/>
  <c r="C3307" i="1"/>
  <c r="D3307" i="1"/>
  <c r="G3306" i="1"/>
  <c r="F3306" i="1"/>
  <c r="A3307" i="1"/>
  <c r="J3233" i="1"/>
  <c r="K3233" i="1" s="1"/>
  <c r="I3234" i="1"/>
  <c r="L3307" i="1" l="1"/>
  <c r="M3307" i="1"/>
  <c r="T3307" i="1"/>
  <c r="T3308" i="1" s="1"/>
  <c r="E3308" i="1"/>
  <c r="E3309" i="1" s="1"/>
  <c r="H3306" i="1"/>
  <c r="U3307" i="1"/>
  <c r="G3307" i="1"/>
  <c r="C3308" i="1"/>
  <c r="A3308" i="1"/>
  <c r="D3308" i="1"/>
  <c r="F3307" i="1"/>
  <c r="N3307" i="1"/>
  <c r="B3232" i="1"/>
  <c r="I3235" i="1"/>
  <c r="J3234" i="1"/>
  <c r="K3234" i="1" s="1"/>
  <c r="O3307" i="1"/>
  <c r="P3306" i="1"/>
  <c r="Q3233" i="1"/>
  <c r="R3233" i="1" s="1"/>
  <c r="L3308" i="1" l="1"/>
  <c r="U3308" i="1" s="1"/>
  <c r="M3308" i="1"/>
  <c r="N3308" i="1" s="1"/>
  <c r="H3307" i="1"/>
  <c r="B3233" i="1"/>
  <c r="O3308" i="1"/>
  <c r="P3307" i="1"/>
  <c r="Q3234" i="1"/>
  <c r="R3234" i="1" s="1"/>
  <c r="A3309" i="1"/>
  <c r="C3309" i="1"/>
  <c r="D3309" i="1"/>
  <c r="G3308" i="1"/>
  <c r="F3308" i="1"/>
  <c r="I3236" i="1"/>
  <c r="J3236" i="1" s="1"/>
  <c r="J3235" i="1"/>
  <c r="K3235" i="1" s="1"/>
  <c r="L3309" i="1" l="1"/>
  <c r="M3309" i="1"/>
  <c r="T3309" i="1"/>
  <c r="E3310" i="1"/>
  <c r="H3308" i="1"/>
  <c r="B3234" i="1"/>
  <c r="Q3235" i="1"/>
  <c r="R3235" i="1" s="1"/>
  <c r="K3236" i="1"/>
  <c r="I3237" i="1"/>
  <c r="U3309" i="1"/>
  <c r="C3310" i="1"/>
  <c r="D3310" i="1"/>
  <c r="G3309" i="1"/>
  <c r="F3309" i="1"/>
  <c r="A3310" i="1"/>
  <c r="N3309" i="1"/>
  <c r="O3309" i="1"/>
  <c r="P3308" i="1"/>
  <c r="L3310" i="1" l="1"/>
  <c r="M3310" i="1"/>
  <c r="N3310" i="1" s="1"/>
  <c r="T3310" i="1"/>
  <c r="E3311" i="1"/>
  <c r="H3309" i="1"/>
  <c r="B3235" i="1"/>
  <c r="U3310" i="1"/>
  <c r="D3311" i="1"/>
  <c r="G3310" i="1"/>
  <c r="F3310" i="1"/>
  <c r="C3311" i="1"/>
  <c r="A3311" i="1"/>
  <c r="J3237" i="1"/>
  <c r="K3237" i="1" s="1"/>
  <c r="I3238" i="1"/>
  <c r="N3236" i="1"/>
  <c r="U3236" i="1" s="1"/>
  <c r="Q3236" i="1"/>
  <c r="B3236" i="1" s="1"/>
  <c r="O3310" i="1"/>
  <c r="P3309" i="1"/>
  <c r="M3311" i="1" l="1"/>
  <c r="L3311" i="1"/>
  <c r="E3312" i="1"/>
  <c r="T3311" i="1"/>
  <c r="H3310" i="1"/>
  <c r="U3311" i="1"/>
  <c r="G3311" i="1"/>
  <c r="N3311" i="1"/>
  <c r="D3312" i="1"/>
  <c r="F3311" i="1"/>
  <c r="C3312" i="1"/>
  <c r="A3312" i="1"/>
  <c r="R3236" i="1"/>
  <c r="J3238" i="1"/>
  <c r="K3238" i="1" s="1"/>
  <c r="Q3238" i="1" s="1"/>
  <c r="I3239" i="1"/>
  <c r="Q3237" i="1"/>
  <c r="R3237" i="1" s="1"/>
  <c r="O3311" i="1"/>
  <c r="P3310" i="1"/>
  <c r="L3312" i="1" l="1"/>
  <c r="M3312" i="1"/>
  <c r="T3312" i="1"/>
  <c r="E3313" i="1"/>
  <c r="E3314" i="1" s="1"/>
  <c r="H3311" i="1"/>
  <c r="B3237" i="1"/>
  <c r="F3312" i="1"/>
  <c r="N3312" i="1"/>
  <c r="U3312" i="1"/>
  <c r="G3312" i="1"/>
  <c r="C3313" i="1"/>
  <c r="A3313" i="1"/>
  <c r="D3313" i="1"/>
  <c r="J3239" i="1"/>
  <c r="K3239" i="1" s="1"/>
  <c r="I3240" i="1"/>
  <c r="B3238" i="1"/>
  <c r="R3238" i="1"/>
  <c r="O3312" i="1"/>
  <c r="P3311" i="1"/>
  <c r="L3313" i="1" l="1"/>
  <c r="M3313" i="1"/>
  <c r="N3313" i="1" s="1"/>
  <c r="T3313" i="1"/>
  <c r="H3312" i="1"/>
  <c r="F3313" i="1"/>
  <c r="C3314" i="1"/>
  <c r="A3314" i="1"/>
  <c r="D3314" i="1"/>
  <c r="U3313" i="1"/>
  <c r="G3313" i="1"/>
  <c r="J3240" i="1"/>
  <c r="K3240" i="1" s="1"/>
  <c r="I3241" i="1"/>
  <c r="Q3239" i="1"/>
  <c r="R3239" i="1" s="1"/>
  <c r="P3312" i="1"/>
  <c r="O3313" i="1"/>
  <c r="L3314" i="1" l="1"/>
  <c r="M3314" i="1"/>
  <c r="T3314" i="1"/>
  <c r="E3315" i="1"/>
  <c r="H3313" i="1"/>
  <c r="B3239" i="1"/>
  <c r="J3241" i="1"/>
  <c r="K3241" i="1" s="1"/>
  <c r="I3242" i="1"/>
  <c r="Q3240" i="1"/>
  <c r="R3240" i="1" s="1"/>
  <c r="N3314" i="1"/>
  <c r="U3314" i="1"/>
  <c r="D3315" i="1"/>
  <c r="G3314" i="1"/>
  <c r="F3314" i="1"/>
  <c r="C3315" i="1"/>
  <c r="A3315" i="1"/>
  <c r="O3314" i="1"/>
  <c r="P3313" i="1"/>
  <c r="L3315" i="1" l="1"/>
  <c r="M3315" i="1"/>
  <c r="E3316" i="1"/>
  <c r="E3317" i="1" s="1"/>
  <c r="T3315" i="1"/>
  <c r="T3316" i="1" s="1"/>
  <c r="H3314" i="1"/>
  <c r="B3240" i="1"/>
  <c r="D3316" i="1"/>
  <c r="F3315" i="1"/>
  <c r="G3315" i="1"/>
  <c r="A3316" i="1"/>
  <c r="N3315" i="1"/>
  <c r="C3316" i="1"/>
  <c r="U3315" i="1"/>
  <c r="I3243" i="1"/>
  <c r="J3242" i="1"/>
  <c r="K3242" i="1" s="1"/>
  <c r="Q3241" i="1"/>
  <c r="R3241" i="1" s="1"/>
  <c r="O3315" i="1"/>
  <c r="P3314" i="1"/>
  <c r="L3316" i="1" l="1"/>
  <c r="U3316" i="1" s="1"/>
  <c r="M3316" i="1"/>
  <c r="N3316" i="1" s="1"/>
  <c r="H3315" i="1"/>
  <c r="B3241" i="1"/>
  <c r="Q3242" i="1"/>
  <c r="R3242" i="1" s="1"/>
  <c r="G3316" i="1"/>
  <c r="C3317" i="1"/>
  <c r="A3317" i="1"/>
  <c r="D3317" i="1"/>
  <c r="F3316" i="1"/>
  <c r="I3244" i="1"/>
  <c r="J3243" i="1"/>
  <c r="K3243" i="1" s="1"/>
  <c r="P3315" i="1"/>
  <c r="O3316" i="1"/>
  <c r="L3317" i="1" l="1"/>
  <c r="M3317" i="1"/>
  <c r="E3318" i="1"/>
  <c r="T3317" i="1"/>
  <c r="H3316" i="1"/>
  <c r="Q3243" i="1"/>
  <c r="R3243" i="1" s="1"/>
  <c r="A3318" i="1"/>
  <c r="N3317" i="1"/>
  <c r="U3317" i="1"/>
  <c r="C3318" i="1"/>
  <c r="D3318" i="1"/>
  <c r="G3317" i="1"/>
  <c r="F3317" i="1"/>
  <c r="B3242" i="1"/>
  <c r="I3245" i="1"/>
  <c r="J3244" i="1"/>
  <c r="K3244" i="1" s="1"/>
  <c r="O3317" i="1"/>
  <c r="P3316" i="1"/>
  <c r="L3318" i="1" l="1"/>
  <c r="M3318" i="1"/>
  <c r="T3318" i="1"/>
  <c r="T3319" i="1" s="1"/>
  <c r="E3319" i="1"/>
  <c r="E3320" i="1" s="1"/>
  <c r="H3317" i="1"/>
  <c r="D3319" i="1"/>
  <c r="F3318" i="1"/>
  <c r="G3318" i="1"/>
  <c r="A3319" i="1"/>
  <c r="N3318" i="1"/>
  <c r="C3319" i="1"/>
  <c r="U3318" i="1"/>
  <c r="O3318" i="1"/>
  <c r="P3317" i="1"/>
  <c r="Q3244" i="1"/>
  <c r="R3244" i="1" s="1"/>
  <c r="B3243" i="1"/>
  <c r="J3245" i="1"/>
  <c r="K3245" i="1" s="1"/>
  <c r="I3246" i="1"/>
  <c r="M3319" i="1" l="1"/>
  <c r="L3319" i="1"/>
  <c r="H3318" i="1"/>
  <c r="B3244" i="1"/>
  <c r="U3319" i="1"/>
  <c r="G3319" i="1"/>
  <c r="C3320" i="1"/>
  <c r="A3320" i="1"/>
  <c r="D3320" i="1"/>
  <c r="F3319" i="1"/>
  <c r="N3319" i="1"/>
  <c r="P3318" i="1"/>
  <c r="O3319" i="1"/>
  <c r="I3247" i="1"/>
  <c r="J3246" i="1"/>
  <c r="K3246" i="1" s="1"/>
  <c r="Q3245" i="1"/>
  <c r="R3245" i="1" s="1"/>
  <c r="L3320" i="1" l="1"/>
  <c r="M3320" i="1"/>
  <c r="E3321" i="1"/>
  <c r="T3320" i="1"/>
  <c r="H3319" i="1"/>
  <c r="B3245" i="1"/>
  <c r="N3320" i="1"/>
  <c r="U3320" i="1"/>
  <c r="D3321" i="1"/>
  <c r="F3320" i="1"/>
  <c r="G3320" i="1"/>
  <c r="C3321" i="1"/>
  <c r="A3321" i="1"/>
  <c r="O3320" i="1"/>
  <c r="P3319" i="1"/>
  <c r="J3247" i="1"/>
  <c r="K3247" i="1" s="1"/>
  <c r="I3248" i="1"/>
  <c r="Q3246" i="1"/>
  <c r="R3246" i="1" s="1"/>
  <c r="E3322" i="1" l="1"/>
  <c r="L3321" i="1"/>
  <c r="M3321" i="1"/>
  <c r="T3321" i="1"/>
  <c r="T3322" i="1" s="1"/>
  <c r="H3320" i="1"/>
  <c r="B3246" i="1"/>
  <c r="F3321" i="1"/>
  <c r="G3321" i="1"/>
  <c r="C3322" i="1"/>
  <c r="A3322" i="1"/>
  <c r="D3322" i="1"/>
  <c r="N3321" i="1"/>
  <c r="U3321" i="1"/>
  <c r="J3248" i="1"/>
  <c r="K3248" i="1" s="1"/>
  <c r="I3249" i="1"/>
  <c r="Q3247" i="1"/>
  <c r="R3247" i="1" s="1"/>
  <c r="O3321" i="1"/>
  <c r="P3320" i="1"/>
  <c r="L3322" i="1" l="1"/>
  <c r="M3322" i="1"/>
  <c r="E3323" i="1"/>
  <c r="H3321" i="1"/>
  <c r="B3247" i="1"/>
  <c r="I3250" i="1"/>
  <c r="J3249" i="1"/>
  <c r="K3249" i="1" s="1"/>
  <c r="Q3249" i="1" s="1"/>
  <c r="G3322" i="1"/>
  <c r="C3323" i="1"/>
  <c r="D3323" i="1"/>
  <c r="F3322" i="1"/>
  <c r="N3322" i="1"/>
  <c r="A3323" i="1"/>
  <c r="U3322" i="1"/>
  <c r="Q3248" i="1"/>
  <c r="R3248" i="1" s="1"/>
  <c r="O3322" i="1"/>
  <c r="P3321" i="1"/>
  <c r="L3323" i="1" l="1"/>
  <c r="M3323" i="1"/>
  <c r="E3324" i="1"/>
  <c r="T3323" i="1"/>
  <c r="H3322" i="1"/>
  <c r="B3248" i="1"/>
  <c r="B3249" i="1"/>
  <c r="R3249" i="1"/>
  <c r="D3324" i="1"/>
  <c r="F3323" i="1"/>
  <c r="G3323" i="1"/>
  <c r="C3324" i="1"/>
  <c r="A3324" i="1"/>
  <c r="N3323" i="1"/>
  <c r="U3323" i="1"/>
  <c r="I3251" i="1"/>
  <c r="J3250" i="1"/>
  <c r="K3250" i="1" s="1"/>
  <c r="P3322" i="1"/>
  <c r="O3323" i="1"/>
  <c r="T3324" i="1" l="1"/>
  <c r="L3324" i="1"/>
  <c r="U3324" i="1" s="1"/>
  <c r="M3324" i="1"/>
  <c r="E3325" i="1"/>
  <c r="H3323" i="1"/>
  <c r="I3252" i="1"/>
  <c r="J3251" i="1"/>
  <c r="K3251" i="1" s="1"/>
  <c r="O3324" i="1"/>
  <c r="P3323" i="1"/>
  <c r="G3324" i="1"/>
  <c r="C3325" i="1"/>
  <c r="A3325" i="1"/>
  <c r="D3325" i="1"/>
  <c r="F3324" i="1"/>
  <c r="N3324" i="1"/>
  <c r="Q3250" i="1"/>
  <c r="R3250" i="1" s="1"/>
  <c r="L3325" i="1" l="1"/>
  <c r="M3325" i="1"/>
  <c r="E3326" i="1"/>
  <c r="T3325" i="1"/>
  <c r="T3326" i="1" s="1"/>
  <c r="H3324" i="1"/>
  <c r="C3326" i="1"/>
  <c r="U3325" i="1"/>
  <c r="D3326" i="1"/>
  <c r="F3325" i="1"/>
  <c r="G3325" i="1"/>
  <c r="A3326" i="1"/>
  <c r="N3325" i="1"/>
  <c r="B3250" i="1"/>
  <c r="O3325" i="1"/>
  <c r="P3324" i="1"/>
  <c r="Q3251" i="1"/>
  <c r="R3251" i="1" s="1"/>
  <c r="I3253" i="1"/>
  <c r="J3252" i="1"/>
  <c r="K3252" i="1" s="1"/>
  <c r="E3327" i="1" l="1"/>
  <c r="L3326" i="1"/>
  <c r="U3326" i="1" s="1"/>
  <c r="M3326" i="1"/>
  <c r="H3325" i="1"/>
  <c r="B3251" i="1"/>
  <c r="A3327" i="1"/>
  <c r="N3326" i="1"/>
  <c r="D3327" i="1"/>
  <c r="F3326" i="1"/>
  <c r="G3326" i="1"/>
  <c r="C3327" i="1"/>
  <c r="P3325" i="1"/>
  <c r="O3326" i="1"/>
  <c r="J3253" i="1"/>
  <c r="K3253" i="1" s="1"/>
  <c r="Q3253" i="1" s="1"/>
  <c r="I3254" i="1"/>
  <c r="Q3252" i="1"/>
  <c r="R3252" i="1" s="1"/>
  <c r="L3327" i="1" l="1"/>
  <c r="M3327" i="1"/>
  <c r="T3327" i="1"/>
  <c r="E3328" i="1"/>
  <c r="H3326" i="1"/>
  <c r="J3254" i="1"/>
  <c r="K3254" i="1" s="1"/>
  <c r="I3255" i="1"/>
  <c r="B3253" i="1"/>
  <c r="R3253" i="1"/>
  <c r="O3327" i="1"/>
  <c r="P3326" i="1"/>
  <c r="B3252" i="1"/>
  <c r="N3327" i="1"/>
  <c r="U3327" i="1"/>
  <c r="C3328" i="1"/>
  <c r="D3328" i="1"/>
  <c r="G3327" i="1"/>
  <c r="F3327" i="1"/>
  <c r="A3328" i="1"/>
  <c r="L3328" i="1" l="1"/>
  <c r="M3328" i="1"/>
  <c r="E3329" i="1"/>
  <c r="E3330" i="1" s="1"/>
  <c r="T3328" i="1"/>
  <c r="H3327" i="1"/>
  <c r="J3255" i="1"/>
  <c r="K3255" i="1" s="1"/>
  <c r="I3256" i="1"/>
  <c r="O3328" i="1"/>
  <c r="P3327" i="1"/>
  <c r="A3329" i="1"/>
  <c r="C3329" i="1"/>
  <c r="F3328" i="1"/>
  <c r="N3328" i="1"/>
  <c r="G3328" i="1"/>
  <c r="Q3254" i="1"/>
  <c r="R3254" i="1" s="1"/>
  <c r="L3329" i="1" l="1"/>
  <c r="U3329" i="1" s="1"/>
  <c r="M3329" i="1"/>
  <c r="N3329" i="1" s="1"/>
  <c r="T3329" i="1"/>
  <c r="D3329" i="1"/>
  <c r="H3328" i="1"/>
  <c r="B3254" i="1"/>
  <c r="O3329" i="1"/>
  <c r="P3328" i="1"/>
  <c r="J3256" i="1"/>
  <c r="K3256" i="1" s="1"/>
  <c r="I3257" i="1"/>
  <c r="Q3255" i="1"/>
  <c r="R3255" i="1" s="1"/>
  <c r="D3330" i="1"/>
  <c r="C3330" i="1"/>
  <c r="A3330" i="1"/>
  <c r="E3331" i="1" s="1"/>
  <c r="G3329" i="1"/>
  <c r="F3329" i="1"/>
  <c r="T3330" i="1" l="1"/>
  <c r="L3330" i="1"/>
  <c r="U3330" i="1" s="1"/>
  <c r="M3330" i="1"/>
  <c r="H3329" i="1"/>
  <c r="B3255" i="1"/>
  <c r="J3257" i="1"/>
  <c r="K3257" i="1" s="1"/>
  <c r="I3258" i="1"/>
  <c r="D3331" i="1"/>
  <c r="F3330" i="1"/>
  <c r="G3330" i="1"/>
  <c r="C3331" i="1"/>
  <c r="N3330" i="1"/>
  <c r="A3331" i="1"/>
  <c r="Q3256" i="1"/>
  <c r="R3256" i="1" s="1"/>
  <c r="O3330" i="1"/>
  <c r="P3329" i="1"/>
  <c r="L3331" i="1" l="1"/>
  <c r="M3331" i="1"/>
  <c r="T3331" i="1"/>
  <c r="T3332" i="1" s="1"/>
  <c r="E3332" i="1"/>
  <c r="E3333" i="1" s="1"/>
  <c r="H3330" i="1"/>
  <c r="O3331" i="1"/>
  <c r="P3330" i="1"/>
  <c r="B3256" i="1"/>
  <c r="C3332" i="1"/>
  <c r="A3332" i="1"/>
  <c r="D3332" i="1"/>
  <c r="F3331" i="1"/>
  <c r="N3331" i="1"/>
  <c r="U3331" i="1"/>
  <c r="G3331" i="1"/>
  <c r="I3259" i="1"/>
  <c r="J3258" i="1"/>
  <c r="K3258" i="1" s="1"/>
  <c r="Q3257" i="1"/>
  <c r="R3257" i="1" s="1"/>
  <c r="L3332" i="1" l="1"/>
  <c r="M3332" i="1"/>
  <c r="N3332" i="1" s="1"/>
  <c r="H3331" i="1"/>
  <c r="J3259" i="1"/>
  <c r="K3259" i="1" s="1"/>
  <c r="I3260" i="1"/>
  <c r="A3333" i="1"/>
  <c r="U3332" i="1"/>
  <c r="D3333" i="1"/>
  <c r="G3332" i="1"/>
  <c r="F3332" i="1"/>
  <c r="C3333" i="1"/>
  <c r="B3257" i="1"/>
  <c r="P3331" i="1"/>
  <c r="O3332" i="1"/>
  <c r="Q3258" i="1"/>
  <c r="R3258" i="1" s="1"/>
  <c r="L3333" i="1" l="1"/>
  <c r="M3333" i="1"/>
  <c r="T3333" i="1"/>
  <c r="T3334" i="1" s="1"/>
  <c r="E3334" i="1"/>
  <c r="E3335" i="1" s="1"/>
  <c r="H3332" i="1"/>
  <c r="C3334" i="1"/>
  <c r="D3334" i="1"/>
  <c r="G3333" i="1"/>
  <c r="F3333" i="1"/>
  <c r="A3334" i="1"/>
  <c r="N3333" i="1"/>
  <c r="U3333" i="1"/>
  <c r="B3258" i="1"/>
  <c r="I3261" i="1"/>
  <c r="J3260" i="1"/>
  <c r="K3260" i="1" s="1"/>
  <c r="Q3259" i="1"/>
  <c r="R3259" i="1" s="1"/>
  <c r="O3333" i="1"/>
  <c r="P3332" i="1"/>
  <c r="L3334" i="1" l="1"/>
  <c r="M3334" i="1"/>
  <c r="N3334" i="1" s="1"/>
  <c r="H3333" i="1"/>
  <c r="D3335" i="1"/>
  <c r="C3335" i="1"/>
  <c r="G3334" i="1"/>
  <c r="F3334" i="1"/>
  <c r="A3335" i="1"/>
  <c r="U3334" i="1"/>
  <c r="Q3260" i="1"/>
  <c r="R3260" i="1" s="1"/>
  <c r="I3262" i="1"/>
  <c r="J3261" i="1"/>
  <c r="K3261" i="1" s="1"/>
  <c r="Q3261" i="1" s="1"/>
  <c r="O3334" i="1"/>
  <c r="P3333" i="1"/>
  <c r="B3259" i="1"/>
  <c r="M3335" i="1" l="1"/>
  <c r="L3335" i="1"/>
  <c r="E3336" i="1"/>
  <c r="T3335" i="1"/>
  <c r="H3334" i="1"/>
  <c r="B3261" i="1"/>
  <c r="R3261" i="1"/>
  <c r="I3263" i="1"/>
  <c r="J3262" i="1"/>
  <c r="K3262" i="1" s="1"/>
  <c r="B3260" i="1"/>
  <c r="O3335" i="1"/>
  <c r="P3334" i="1"/>
  <c r="C3336" i="1"/>
  <c r="A3336" i="1"/>
  <c r="U3335" i="1"/>
  <c r="G3335" i="1"/>
  <c r="D3336" i="1"/>
  <c r="N3335" i="1"/>
  <c r="F3335" i="1"/>
  <c r="L3336" i="1" l="1"/>
  <c r="M3336" i="1"/>
  <c r="T3336" i="1"/>
  <c r="E3337" i="1"/>
  <c r="E3338" i="1" s="1"/>
  <c r="H3335" i="1"/>
  <c r="Q3262" i="1"/>
  <c r="R3262" i="1" s="1"/>
  <c r="I3264" i="1"/>
  <c r="J3263" i="1"/>
  <c r="K3263" i="1" s="1"/>
  <c r="P3335" i="1"/>
  <c r="O3336" i="1"/>
  <c r="A3337" i="1"/>
  <c r="N3336" i="1"/>
  <c r="U3336" i="1"/>
  <c r="D3337" i="1"/>
  <c r="G3336" i="1"/>
  <c r="F3336" i="1"/>
  <c r="C3337" i="1"/>
  <c r="L3337" i="1" l="1"/>
  <c r="M3337" i="1"/>
  <c r="T3337" i="1"/>
  <c r="H3336" i="1"/>
  <c r="N3337" i="1"/>
  <c r="U3337" i="1"/>
  <c r="C3338" i="1"/>
  <c r="D3338" i="1"/>
  <c r="G3337" i="1"/>
  <c r="F3337" i="1"/>
  <c r="A3338" i="1"/>
  <c r="Q3263" i="1"/>
  <c r="R3263" i="1" s="1"/>
  <c r="B3262" i="1"/>
  <c r="J3264" i="1"/>
  <c r="K3264" i="1" s="1"/>
  <c r="I3265" i="1"/>
  <c r="O3337" i="1"/>
  <c r="P3336" i="1"/>
  <c r="L3338" i="1" l="1"/>
  <c r="M3338" i="1"/>
  <c r="T3338" i="1"/>
  <c r="E3339" i="1"/>
  <c r="H3337" i="1"/>
  <c r="Q3264" i="1"/>
  <c r="R3264" i="1" s="1"/>
  <c r="B3263" i="1"/>
  <c r="P3337" i="1"/>
  <c r="O3338" i="1"/>
  <c r="G3338" i="1"/>
  <c r="C3339" i="1"/>
  <c r="A3339" i="1"/>
  <c r="D3339" i="1"/>
  <c r="N3338" i="1"/>
  <c r="F3338" i="1"/>
  <c r="U3338" i="1"/>
  <c r="J3265" i="1"/>
  <c r="K3265" i="1" s="1"/>
  <c r="I3266" i="1"/>
  <c r="J3266" i="1" s="1"/>
  <c r="L3339" i="1" l="1"/>
  <c r="M3339" i="1"/>
  <c r="E3340" i="1"/>
  <c r="T3339" i="1"/>
  <c r="H3338" i="1"/>
  <c r="K3266" i="1"/>
  <c r="I3267" i="1"/>
  <c r="A3340" i="1"/>
  <c r="U3339" i="1"/>
  <c r="N3339" i="1"/>
  <c r="G3339" i="1"/>
  <c r="C3340" i="1"/>
  <c r="D3340" i="1"/>
  <c r="F3339" i="1"/>
  <c r="Q3265" i="1"/>
  <c r="R3265" i="1" s="1"/>
  <c r="B3264" i="1"/>
  <c r="O3339" i="1"/>
  <c r="P3338" i="1"/>
  <c r="L3340" i="1" l="1"/>
  <c r="M3340" i="1"/>
  <c r="T3340" i="1"/>
  <c r="T3341" i="1" s="1"/>
  <c r="E3341" i="1"/>
  <c r="E3342" i="1" s="1"/>
  <c r="H3339" i="1"/>
  <c r="B3265" i="1"/>
  <c r="F3340" i="1"/>
  <c r="N3340" i="1"/>
  <c r="A3341" i="1"/>
  <c r="U3340" i="1"/>
  <c r="G3340" i="1"/>
  <c r="C3341" i="1"/>
  <c r="D3341" i="1"/>
  <c r="J3267" i="1"/>
  <c r="K3267" i="1" s="1"/>
  <c r="I3268" i="1"/>
  <c r="P3339" i="1"/>
  <c r="O3340" i="1"/>
  <c r="Q3266" i="1"/>
  <c r="B3266" i="1" s="1"/>
  <c r="N3266" i="1"/>
  <c r="U3266" i="1" s="1"/>
  <c r="L3341" i="1" l="1"/>
  <c r="M3341" i="1"/>
  <c r="H3340" i="1"/>
  <c r="J3268" i="1"/>
  <c r="K3268" i="1" s="1"/>
  <c r="I3269" i="1"/>
  <c r="U3341" i="1"/>
  <c r="C3342" i="1"/>
  <c r="D3342" i="1"/>
  <c r="G3341" i="1"/>
  <c r="F3341" i="1"/>
  <c r="A3342" i="1"/>
  <c r="N3341" i="1"/>
  <c r="Q3267" i="1"/>
  <c r="R3267" i="1" s="1"/>
  <c r="R3266" i="1"/>
  <c r="P3340" i="1"/>
  <c r="O3341" i="1"/>
  <c r="L3342" i="1" l="1"/>
  <c r="M3342" i="1"/>
  <c r="N3342" i="1" s="1"/>
  <c r="T3342" i="1"/>
  <c r="E3343" i="1"/>
  <c r="H3341" i="1"/>
  <c r="B3267" i="1"/>
  <c r="O3342" i="1"/>
  <c r="P3341" i="1"/>
  <c r="J3269" i="1"/>
  <c r="K3269" i="1" s="1"/>
  <c r="Q3269" i="1" s="1"/>
  <c r="I3270" i="1"/>
  <c r="Q3268" i="1"/>
  <c r="R3268" i="1" s="1"/>
  <c r="C3343" i="1"/>
  <c r="D3343" i="1"/>
  <c r="G3342" i="1"/>
  <c r="F3342" i="1"/>
  <c r="A3343" i="1"/>
  <c r="U3342" i="1"/>
  <c r="L3343" i="1" l="1"/>
  <c r="M3343" i="1"/>
  <c r="E3344" i="1"/>
  <c r="T3343" i="1"/>
  <c r="T3344" i="1" s="1"/>
  <c r="B3268" i="1"/>
  <c r="H3342" i="1"/>
  <c r="D3344" i="1"/>
  <c r="G3343" i="1"/>
  <c r="F3343" i="1"/>
  <c r="C3344" i="1"/>
  <c r="A3344" i="1"/>
  <c r="N3343" i="1"/>
  <c r="U3343" i="1"/>
  <c r="I3271" i="1"/>
  <c r="J3270" i="1"/>
  <c r="K3270" i="1" s="1"/>
  <c r="B3269" i="1"/>
  <c r="R3269" i="1"/>
  <c r="O3343" i="1"/>
  <c r="P3342" i="1"/>
  <c r="E3345" i="1" l="1"/>
  <c r="L3344" i="1"/>
  <c r="U3344" i="1" s="1"/>
  <c r="M3344" i="1"/>
  <c r="N3344" i="1" s="1"/>
  <c r="H3343" i="1"/>
  <c r="O3344" i="1"/>
  <c r="P3343" i="1"/>
  <c r="A3345" i="1"/>
  <c r="D3345" i="1"/>
  <c r="F3344" i="1"/>
  <c r="G3344" i="1"/>
  <c r="C3345" i="1"/>
  <c r="Q3270" i="1"/>
  <c r="R3270" i="1" s="1"/>
  <c r="J3271" i="1"/>
  <c r="K3271" i="1" s="1"/>
  <c r="I3272" i="1"/>
  <c r="M3345" i="1" l="1"/>
  <c r="L3345" i="1"/>
  <c r="T3345" i="1"/>
  <c r="E3346" i="1"/>
  <c r="H3344" i="1"/>
  <c r="B3270" i="1"/>
  <c r="N3345" i="1"/>
  <c r="U3345" i="1"/>
  <c r="G3345" i="1"/>
  <c r="F3345" i="1"/>
  <c r="C3346" i="1"/>
  <c r="A3346" i="1"/>
  <c r="D3346" i="1"/>
  <c r="Q3271" i="1"/>
  <c r="R3271" i="1" s="1"/>
  <c r="I3273" i="1"/>
  <c r="J3272" i="1"/>
  <c r="K3272" i="1" s="1"/>
  <c r="P3344" i="1"/>
  <c r="O3345" i="1"/>
  <c r="E3347" i="1" l="1"/>
  <c r="L3346" i="1"/>
  <c r="U3346" i="1" s="1"/>
  <c r="M3346" i="1"/>
  <c r="T3346" i="1"/>
  <c r="H3345" i="1"/>
  <c r="B3271" i="1"/>
  <c r="I3274" i="1"/>
  <c r="J3273" i="1"/>
  <c r="K3273" i="1" s="1"/>
  <c r="O3346" i="1"/>
  <c r="P3345" i="1"/>
  <c r="D3347" i="1"/>
  <c r="G3346" i="1"/>
  <c r="F3346" i="1"/>
  <c r="C3347" i="1"/>
  <c r="A3347" i="1"/>
  <c r="N3346" i="1"/>
  <c r="Q3272" i="1"/>
  <c r="R3272" i="1" s="1"/>
  <c r="L3347" i="1" l="1"/>
  <c r="M3347" i="1"/>
  <c r="N3347" i="1" s="1"/>
  <c r="T3347" i="1"/>
  <c r="E3348" i="1"/>
  <c r="H3346" i="1"/>
  <c r="B3272" i="1"/>
  <c r="O3347" i="1"/>
  <c r="P3346" i="1"/>
  <c r="U3347" i="1"/>
  <c r="D3348" i="1"/>
  <c r="G3347" i="1"/>
  <c r="F3347" i="1"/>
  <c r="C3348" i="1"/>
  <c r="A3348" i="1"/>
  <c r="Q3273" i="1"/>
  <c r="R3273" i="1" s="1"/>
  <c r="J3274" i="1"/>
  <c r="K3274" i="1" s="1"/>
  <c r="I3275" i="1"/>
  <c r="L3348" i="1" l="1"/>
  <c r="M3348" i="1"/>
  <c r="E3349" i="1"/>
  <c r="T3348" i="1"/>
  <c r="H3347" i="1"/>
  <c r="B3273" i="1"/>
  <c r="Q3274" i="1"/>
  <c r="R3274" i="1" s="1"/>
  <c r="P3347" i="1"/>
  <c r="O3348" i="1"/>
  <c r="U3348" i="1"/>
  <c r="G3348" i="1"/>
  <c r="C3349" i="1"/>
  <c r="A3349" i="1"/>
  <c r="D3349" i="1"/>
  <c r="F3348" i="1"/>
  <c r="N3348" i="1"/>
  <c r="I3276" i="1"/>
  <c r="J3275" i="1"/>
  <c r="K3275" i="1" s="1"/>
  <c r="L3349" i="1" l="1"/>
  <c r="M3349" i="1"/>
  <c r="T3349" i="1"/>
  <c r="E3350" i="1"/>
  <c r="E3351" i="1" s="1"/>
  <c r="H3348" i="1"/>
  <c r="O3349" i="1"/>
  <c r="P3348" i="1"/>
  <c r="G3349" i="1"/>
  <c r="F3349" i="1"/>
  <c r="C3350" i="1"/>
  <c r="A3350" i="1"/>
  <c r="D3350" i="1"/>
  <c r="N3349" i="1"/>
  <c r="U3349" i="1"/>
  <c r="Q3275" i="1"/>
  <c r="R3275" i="1" s="1"/>
  <c r="B3274" i="1"/>
  <c r="I3277" i="1"/>
  <c r="J3276" i="1"/>
  <c r="K3276" i="1" s="1"/>
  <c r="Q3276" i="1" s="1"/>
  <c r="L3350" i="1" l="1"/>
  <c r="U3350" i="1" s="1"/>
  <c r="M3350" i="1"/>
  <c r="T3350" i="1"/>
  <c r="H3349" i="1"/>
  <c r="B3275" i="1"/>
  <c r="J3277" i="1"/>
  <c r="K3277" i="1" s="1"/>
  <c r="I3278" i="1"/>
  <c r="G3350" i="1"/>
  <c r="C3351" i="1"/>
  <c r="D3351" i="1"/>
  <c r="F3350" i="1"/>
  <c r="N3350" i="1"/>
  <c r="A3351" i="1"/>
  <c r="O3350" i="1"/>
  <c r="P3349" i="1"/>
  <c r="B3276" i="1"/>
  <c r="R3276" i="1"/>
  <c r="L3351" i="1" l="1"/>
  <c r="M3351" i="1"/>
  <c r="T3351" i="1"/>
  <c r="E3352" i="1"/>
  <c r="E3353" i="1" s="1"/>
  <c r="H3350" i="1"/>
  <c r="U3351" i="1"/>
  <c r="C3352" i="1"/>
  <c r="D3352" i="1"/>
  <c r="G3351" i="1"/>
  <c r="F3351" i="1"/>
  <c r="A3352" i="1"/>
  <c r="N3351" i="1"/>
  <c r="I3279" i="1"/>
  <c r="J3278" i="1"/>
  <c r="K3278" i="1" s="1"/>
  <c r="P3350" i="1"/>
  <c r="O3351" i="1"/>
  <c r="Q3277" i="1"/>
  <c r="R3277" i="1" s="1"/>
  <c r="T3352" i="1" l="1"/>
  <c r="L3352" i="1"/>
  <c r="M3352" i="1"/>
  <c r="N3352" i="1" s="1"/>
  <c r="H3351" i="1"/>
  <c r="Q3278" i="1"/>
  <c r="R3278" i="1" s="1"/>
  <c r="J3279" i="1"/>
  <c r="K3279" i="1" s="1"/>
  <c r="I3280" i="1"/>
  <c r="B3277" i="1"/>
  <c r="P3351" i="1"/>
  <c r="O3352" i="1"/>
  <c r="U3352" i="1"/>
  <c r="G3352" i="1"/>
  <c r="C3353" i="1"/>
  <c r="A3353" i="1"/>
  <c r="D3353" i="1"/>
  <c r="F3352" i="1"/>
  <c r="L3353" i="1" l="1"/>
  <c r="M3353" i="1"/>
  <c r="T3353" i="1"/>
  <c r="E3354" i="1"/>
  <c r="H3352" i="1"/>
  <c r="U3353" i="1"/>
  <c r="G3353" i="1"/>
  <c r="C3354" i="1"/>
  <c r="D3354" i="1"/>
  <c r="F3353" i="1"/>
  <c r="N3353" i="1"/>
  <c r="A3354" i="1"/>
  <c r="J3280" i="1"/>
  <c r="K3280" i="1" s="1"/>
  <c r="I3281" i="1"/>
  <c r="Q3279" i="1"/>
  <c r="R3279" i="1" s="1"/>
  <c r="B3278" i="1"/>
  <c r="O3353" i="1"/>
  <c r="P3352" i="1"/>
  <c r="L3354" i="1" l="1"/>
  <c r="M3354" i="1"/>
  <c r="E3355" i="1"/>
  <c r="T3354" i="1"/>
  <c r="H3353" i="1"/>
  <c r="J3281" i="1"/>
  <c r="K3281" i="1" s="1"/>
  <c r="I3282" i="1"/>
  <c r="B3279" i="1"/>
  <c r="Q3280" i="1"/>
  <c r="R3280" i="1" s="1"/>
  <c r="P3353" i="1"/>
  <c r="O3354" i="1"/>
  <c r="D3355" i="1"/>
  <c r="F3354" i="1"/>
  <c r="N3354" i="1"/>
  <c r="A3355" i="1"/>
  <c r="U3354" i="1"/>
  <c r="G3354" i="1"/>
  <c r="C3355" i="1"/>
  <c r="L3355" i="1" l="1"/>
  <c r="M3355" i="1"/>
  <c r="N3355" i="1" s="1"/>
  <c r="T3355" i="1"/>
  <c r="E3356" i="1"/>
  <c r="H3354" i="1"/>
  <c r="B3280" i="1"/>
  <c r="C3356" i="1"/>
  <c r="A3356" i="1"/>
  <c r="U3355" i="1"/>
  <c r="D3356" i="1"/>
  <c r="F3355" i="1"/>
  <c r="G3355" i="1"/>
  <c r="I3283" i="1"/>
  <c r="J3282" i="1"/>
  <c r="K3282" i="1" s="1"/>
  <c r="Q3281" i="1"/>
  <c r="R3281" i="1" s="1"/>
  <c r="P3354" i="1"/>
  <c r="O3355" i="1"/>
  <c r="L3356" i="1" l="1"/>
  <c r="M3356" i="1"/>
  <c r="E3357" i="1"/>
  <c r="T3356" i="1"/>
  <c r="H3355" i="1"/>
  <c r="Q3282" i="1"/>
  <c r="R3282" i="1" s="1"/>
  <c r="I3284" i="1"/>
  <c r="J3283" i="1"/>
  <c r="K3283" i="1" s="1"/>
  <c r="U3356" i="1"/>
  <c r="G3356" i="1"/>
  <c r="C3357" i="1"/>
  <c r="A3357" i="1"/>
  <c r="D3357" i="1"/>
  <c r="F3356" i="1"/>
  <c r="N3356" i="1"/>
  <c r="P3355" i="1"/>
  <c r="O3356" i="1"/>
  <c r="B3281" i="1"/>
  <c r="L3357" i="1" l="1"/>
  <c r="M3357" i="1"/>
  <c r="T3357" i="1"/>
  <c r="E3358" i="1"/>
  <c r="H3356" i="1"/>
  <c r="O3357" i="1"/>
  <c r="P3356" i="1"/>
  <c r="Q3283" i="1"/>
  <c r="R3283" i="1" s="1"/>
  <c r="I3285" i="1"/>
  <c r="J3284" i="1"/>
  <c r="K3284" i="1" s="1"/>
  <c r="B3282" i="1"/>
  <c r="F3357" i="1"/>
  <c r="A3358" i="1"/>
  <c r="G3357" i="1"/>
  <c r="N3357" i="1"/>
  <c r="U3357" i="1"/>
  <c r="C3358" i="1"/>
  <c r="D3358" i="1"/>
  <c r="T3358" i="1" l="1"/>
  <c r="L3358" i="1"/>
  <c r="M3358" i="1"/>
  <c r="E3359" i="1"/>
  <c r="E3360" i="1" s="1"/>
  <c r="H3357" i="1"/>
  <c r="Q3284" i="1"/>
  <c r="R3284" i="1" s="1"/>
  <c r="J3285" i="1"/>
  <c r="K3285" i="1" s="1"/>
  <c r="I3286" i="1"/>
  <c r="F3358" i="1"/>
  <c r="G3358" i="1"/>
  <c r="A3359" i="1"/>
  <c r="C3359" i="1"/>
  <c r="B3283" i="1"/>
  <c r="O3358" i="1"/>
  <c r="P3357" i="1"/>
  <c r="M3359" i="1" l="1"/>
  <c r="T3359" i="1"/>
  <c r="T3360" i="1" s="1"/>
  <c r="L3359" i="1"/>
  <c r="H3358" i="1"/>
  <c r="D3359" i="1"/>
  <c r="D3360" i="1" s="1"/>
  <c r="I3287" i="1"/>
  <c r="J3286" i="1"/>
  <c r="K3286" i="1" s="1"/>
  <c r="Q3285" i="1"/>
  <c r="R3285" i="1" s="1"/>
  <c r="A3360" i="1"/>
  <c r="G3359" i="1"/>
  <c r="N3359" i="1"/>
  <c r="U3359" i="1"/>
  <c r="F3359" i="1"/>
  <c r="C3360" i="1"/>
  <c r="O3359" i="1"/>
  <c r="P3358" i="1"/>
  <c r="B3284" i="1"/>
  <c r="L3360" i="1" l="1"/>
  <c r="M3360" i="1"/>
  <c r="N3360" i="1" s="1"/>
  <c r="E3361" i="1"/>
  <c r="H3359" i="1"/>
  <c r="B3285" i="1"/>
  <c r="O3360" i="1"/>
  <c r="P3359" i="1"/>
  <c r="U3360" i="1"/>
  <c r="G3360" i="1"/>
  <c r="C3361" i="1"/>
  <c r="A3361" i="1"/>
  <c r="D3361" i="1"/>
  <c r="F3360" i="1"/>
  <c r="Q3286" i="1"/>
  <c r="R3286" i="1" s="1"/>
  <c r="J3287" i="1"/>
  <c r="K3287" i="1" s="1"/>
  <c r="I3288" i="1"/>
  <c r="E3362" i="1" l="1"/>
  <c r="L3361" i="1"/>
  <c r="M3361" i="1"/>
  <c r="N3361" i="1" s="1"/>
  <c r="T3361" i="1"/>
  <c r="T3362" i="1" s="1"/>
  <c r="H3360" i="1"/>
  <c r="C3362" i="1"/>
  <c r="D3362" i="1"/>
  <c r="G3361" i="1"/>
  <c r="F3361" i="1"/>
  <c r="A3362" i="1"/>
  <c r="U3361" i="1"/>
  <c r="I3289" i="1"/>
  <c r="J3288" i="1"/>
  <c r="K3288" i="1" s="1"/>
  <c r="Q3287" i="1"/>
  <c r="R3287" i="1" s="1"/>
  <c r="O3361" i="1"/>
  <c r="P3360" i="1"/>
  <c r="B3286" i="1"/>
  <c r="L3362" i="1" l="1"/>
  <c r="U3362" i="1" s="1"/>
  <c r="M3362" i="1"/>
  <c r="E3363" i="1"/>
  <c r="H3361" i="1"/>
  <c r="B3287" i="1"/>
  <c r="N3362" i="1"/>
  <c r="G3362" i="1"/>
  <c r="C3363" i="1"/>
  <c r="D3363" i="1"/>
  <c r="F3362" i="1"/>
  <c r="A3363" i="1"/>
  <c r="O3362" i="1"/>
  <c r="P3361" i="1"/>
  <c r="Q3288" i="1"/>
  <c r="R3288" i="1" s="1"/>
  <c r="J3289" i="1"/>
  <c r="K3289" i="1" s="1"/>
  <c r="I3290" i="1"/>
  <c r="L3363" i="1" l="1"/>
  <c r="M3363" i="1"/>
  <c r="E3364" i="1"/>
  <c r="T3363" i="1"/>
  <c r="H3362" i="1"/>
  <c r="B3288" i="1"/>
  <c r="O3363" i="1"/>
  <c r="P3362" i="1"/>
  <c r="Q3289" i="1"/>
  <c r="R3289" i="1" s="1"/>
  <c r="U3363" i="1"/>
  <c r="C3364" i="1"/>
  <c r="D3364" i="1"/>
  <c r="G3363" i="1"/>
  <c r="F3363" i="1"/>
  <c r="A3364" i="1"/>
  <c r="N3363" i="1"/>
  <c r="J3290" i="1"/>
  <c r="K3290" i="1" s="1"/>
  <c r="I3291" i="1"/>
  <c r="L3364" i="1" l="1"/>
  <c r="M3364" i="1"/>
  <c r="T3364" i="1"/>
  <c r="E3365" i="1"/>
  <c r="E3366" i="1" s="1"/>
  <c r="H3363" i="1"/>
  <c r="C3365" i="1"/>
  <c r="U3364" i="1"/>
  <c r="D3365" i="1"/>
  <c r="F3364" i="1"/>
  <c r="G3364" i="1"/>
  <c r="A3365" i="1"/>
  <c r="N3364" i="1"/>
  <c r="B3289" i="1"/>
  <c r="P3363" i="1"/>
  <c r="O3364" i="1"/>
  <c r="I3292" i="1"/>
  <c r="J3291" i="1"/>
  <c r="K3291" i="1" s="1"/>
  <c r="Q3290" i="1"/>
  <c r="R3290" i="1" s="1"/>
  <c r="L3365" i="1" l="1"/>
  <c r="M3365" i="1"/>
  <c r="T3365" i="1"/>
  <c r="H3364" i="1"/>
  <c r="B3290" i="1"/>
  <c r="Q3291" i="1"/>
  <c r="R3291" i="1" s="1"/>
  <c r="J3292" i="1"/>
  <c r="K3292" i="1" s="1"/>
  <c r="I3293" i="1"/>
  <c r="D3366" i="1"/>
  <c r="G3365" i="1"/>
  <c r="F3365" i="1"/>
  <c r="A3366" i="1"/>
  <c r="E3367" i="1" s="1"/>
  <c r="N3365" i="1"/>
  <c r="U3365" i="1"/>
  <c r="C3366" i="1"/>
  <c r="O3365" i="1"/>
  <c r="P3364" i="1"/>
  <c r="T3366" i="1" l="1"/>
  <c r="L3366" i="1"/>
  <c r="U3366" i="1" s="1"/>
  <c r="M3366" i="1"/>
  <c r="H3365" i="1"/>
  <c r="N3366" i="1"/>
  <c r="G3366" i="1"/>
  <c r="C3367" i="1"/>
  <c r="D3367" i="1"/>
  <c r="F3366" i="1"/>
  <c r="A3367" i="1"/>
  <c r="O3366" i="1"/>
  <c r="P3365" i="1"/>
  <c r="I3294" i="1"/>
  <c r="J3293" i="1"/>
  <c r="K3293" i="1" s="1"/>
  <c r="Q3292" i="1"/>
  <c r="R3292" i="1" s="1"/>
  <c r="B3291" i="1"/>
  <c r="L3367" i="1" l="1"/>
  <c r="M3367" i="1"/>
  <c r="T3367" i="1"/>
  <c r="T3368" i="1" s="1"/>
  <c r="E3368" i="1"/>
  <c r="E3369" i="1" s="1"/>
  <c r="H3366" i="1"/>
  <c r="B3292" i="1"/>
  <c r="D3368" i="1"/>
  <c r="F3367" i="1"/>
  <c r="U3367" i="1"/>
  <c r="A3368" i="1"/>
  <c r="G3367" i="1"/>
  <c r="N3367" i="1"/>
  <c r="C3368" i="1"/>
  <c r="Q3293" i="1"/>
  <c r="R3293" i="1" s="1"/>
  <c r="I3295" i="1"/>
  <c r="J3294" i="1"/>
  <c r="K3294" i="1" s="1"/>
  <c r="O3367" i="1"/>
  <c r="P3366" i="1"/>
  <c r="L3368" i="1" l="1"/>
  <c r="U3368" i="1" s="1"/>
  <c r="M3368" i="1"/>
  <c r="H3367" i="1"/>
  <c r="B3293" i="1"/>
  <c r="Q3294" i="1"/>
  <c r="R3294" i="1" s="1"/>
  <c r="N3368" i="1"/>
  <c r="C3369" i="1"/>
  <c r="D3369" i="1"/>
  <c r="G3368" i="1"/>
  <c r="F3368" i="1"/>
  <c r="A3369" i="1"/>
  <c r="J3295" i="1"/>
  <c r="K3295" i="1" s="1"/>
  <c r="I3296" i="1"/>
  <c r="O3368" i="1"/>
  <c r="P3367" i="1"/>
  <c r="L3369" i="1" l="1"/>
  <c r="M3369" i="1"/>
  <c r="N3369" i="1" s="1"/>
  <c r="T3369" i="1"/>
  <c r="E3370" i="1"/>
  <c r="H3368" i="1"/>
  <c r="I3297" i="1"/>
  <c r="J3297" i="1" s="1"/>
  <c r="J3296" i="1"/>
  <c r="K3296" i="1" s="1"/>
  <c r="Q3295" i="1"/>
  <c r="R3295" i="1" s="1"/>
  <c r="B3294" i="1"/>
  <c r="P3368" i="1"/>
  <c r="O3369" i="1"/>
  <c r="G3369" i="1"/>
  <c r="F3369" i="1"/>
  <c r="C3370" i="1"/>
  <c r="A3370" i="1"/>
  <c r="D3370" i="1"/>
  <c r="U3369" i="1"/>
  <c r="L3370" i="1" l="1"/>
  <c r="M3370" i="1"/>
  <c r="E3371" i="1"/>
  <c r="T3370" i="1"/>
  <c r="T3371" i="1" s="1"/>
  <c r="H3369" i="1"/>
  <c r="U3370" i="1"/>
  <c r="C3371" i="1"/>
  <c r="D3371" i="1"/>
  <c r="G3370" i="1"/>
  <c r="F3370" i="1"/>
  <c r="A3371" i="1"/>
  <c r="N3370" i="1"/>
  <c r="B3295" i="1"/>
  <c r="Q3296" i="1"/>
  <c r="R3296" i="1" s="1"/>
  <c r="K3297" i="1"/>
  <c r="I3298" i="1"/>
  <c r="P3369" i="1"/>
  <c r="O3370" i="1"/>
  <c r="L3371" i="1" l="1"/>
  <c r="M3371" i="1"/>
  <c r="E3372" i="1"/>
  <c r="H3370" i="1"/>
  <c r="N3297" i="1"/>
  <c r="U3297" i="1" s="1"/>
  <c r="Q3297" i="1"/>
  <c r="B3297" i="1" s="1"/>
  <c r="C3372" i="1"/>
  <c r="A3372" i="1"/>
  <c r="D3372" i="1"/>
  <c r="F3371" i="1"/>
  <c r="U3371" i="1"/>
  <c r="G3371" i="1"/>
  <c r="N3371" i="1"/>
  <c r="B3296" i="1"/>
  <c r="P3370" i="1"/>
  <c r="O3371" i="1"/>
  <c r="I3299" i="1"/>
  <c r="J3298" i="1"/>
  <c r="K3298" i="1" s="1"/>
  <c r="E3373" i="1" l="1"/>
  <c r="L3372" i="1"/>
  <c r="M3372" i="1"/>
  <c r="T3372" i="1"/>
  <c r="T3373" i="1" s="1"/>
  <c r="H3371" i="1"/>
  <c r="N3372" i="1"/>
  <c r="U3372" i="1"/>
  <c r="G3372" i="1"/>
  <c r="C3373" i="1"/>
  <c r="A3373" i="1"/>
  <c r="D3373" i="1"/>
  <c r="F3372" i="1"/>
  <c r="I3300" i="1"/>
  <c r="J3299" i="1"/>
  <c r="K3299" i="1" s="1"/>
  <c r="Q3298" i="1"/>
  <c r="R3298" i="1" s="1"/>
  <c r="O3372" i="1"/>
  <c r="P3371" i="1"/>
  <c r="R3297" i="1"/>
  <c r="L3373" i="1" l="1"/>
  <c r="M3373" i="1"/>
  <c r="E3374" i="1"/>
  <c r="H3372" i="1"/>
  <c r="B3298" i="1"/>
  <c r="U3373" i="1"/>
  <c r="C3374" i="1"/>
  <c r="D3374" i="1"/>
  <c r="G3373" i="1"/>
  <c r="F3373" i="1"/>
  <c r="A3374" i="1"/>
  <c r="N3373" i="1"/>
  <c r="Q3299" i="1"/>
  <c r="R3299" i="1" s="1"/>
  <c r="I3301" i="1"/>
  <c r="J3300" i="1"/>
  <c r="K3300" i="1" s="1"/>
  <c r="O3373" i="1"/>
  <c r="P3372" i="1"/>
  <c r="L3374" i="1" l="1"/>
  <c r="M3374" i="1"/>
  <c r="E3375" i="1"/>
  <c r="T3374" i="1"/>
  <c r="H3373" i="1"/>
  <c r="B3299" i="1"/>
  <c r="Q3300" i="1"/>
  <c r="R3300" i="1" s="1"/>
  <c r="I3302" i="1"/>
  <c r="J3301" i="1"/>
  <c r="K3301" i="1" s="1"/>
  <c r="P3373" i="1"/>
  <c r="O3374" i="1"/>
  <c r="A3375" i="1"/>
  <c r="G3374" i="1"/>
  <c r="N3374" i="1"/>
  <c r="U3374" i="1"/>
  <c r="D3375" i="1"/>
  <c r="F3374" i="1"/>
  <c r="C3375" i="1"/>
  <c r="M3375" i="1" l="1"/>
  <c r="L3375" i="1"/>
  <c r="T3375" i="1"/>
  <c r="E3376" i="1"/>
  <c r="H3374" i="1"/>
  <c r="Q3301" i="1"/>
  <c r="R3301" i="1" s="1"/>
  <c r="U3375" i="1"/>
  <c r="C3376" i="1"/>
  <c r="D3376" i="1"/>
  <c r="G3375" i="1"/>
  <c r="F3375" i="1"/>
  <c r="A3376" i="1"/>
  <c r="N3375" i="1"/>
  <c r="J3302" i="1"/>
  <c r="K3302" i="1" s="1"/>
  <c r="I3303" i="1"/>
  <c r="B3300" i="1"/>
  <c r="O3375" i="1"/>
  <c r="P3374" i="1"/>
  <c r="E3377" i="1" l="1"/>
  <c r="L3376" i="1"/>
  <c r="M3376" i="1"/>
  <c r="T3376" i="1"/>
  <c r="H3375" i="1"/>
  <c r="I3304" i="1"/>
  <c r="J3303" i="1"/>
  <c r="K3303" i="1" s="1"/>
  <c r="B3301" i="1"/>
  <c r="D3377" i="1"/>
  <c r="G3376" i="1"/>
  <c r="F3376" i="1"/>
  <c r="C3377" i="1"/>
  <c r="A3377" i="1"/>
  <c r="N3376" i="1"/>
  <c r="U3376" i="1"/>
  <c r="Q3302" i="1"/>
  <c r="R3302" i="1" s="1"/>
  <c r="O3376" i="1"/>
  <c r="P3375" i="1"/>
  <c r="L3377" i="1" l="1"/>
  <c r="M3377" i="1"/>
  <c r="T3377" i="1"/>
  <c r="E3378" i="1"/>
  <c r="H3376" i="1"/>
  <c r="B3302" i="1"/>
  <c r="Q3303" i="1"/>
  <c r="R3303" i="1" s="1"/>
  <c r="P3376" i="1"/>
  <c r="O3377" i="1"/>
  <c r="U3377" i="1"/>
  <c r="C3378" i="1"/>
  <c r="D3378" i="1"/>
  <c r="G3377" i="1"/>
  <c r="F3377" i="1"/>
  <c r="A3378" i="1"/>
  <c r="N3377" i="1"/>
  <c r="I3305" i="1"/>
  <c r="J3304" i="1"/>
  <c r="K3304" i="1" s="1"/>
  <c r="L3378" i="1" l="1"/>
  <c r="M3378" i="1"/>
  <c r="T3378" i="1"/>
  <c r="E3379" i="1"/>
  <c r="H3377" i="1"/>
  <c r="F3378" i="1"/>
  <c r="A3379" i="1"/>
  <c r="N3378" i="1"/>
  <c r="U3378" i="1"/>
  <c r="C3379" i="1"/>
  <c r="D3379" i="1"/>
  <c r="G3378" i="1"/>
  <c r="B3303" i="1"/>
  <c r="P3377" i="1"/>
  <c r="O3378" i="1"/>
  <c r="Q3304" i="1"/>
  <c r="R3304" i="1" s="1"/>
  <c r="I3306" i="1"/>
  <c r="J3305" i="1"/>
  <c r="K3305" i="1" s="1"/>
  <c r="L3379" i="1" l="1"/>
  <c r="M3379" i="1"/>
  <c r="E3380" i="1"/>
  <c r="T3379" i="1"/>
  <c r="H3378" i="1"/>
  <c r="O3379" i="1"/>
  <c r="P3378" i="1"/>
  <c r="Q3305" i="1"/>
  <c r="R3305" i="1" s="1"/>
  <c r="F3379" i="1"/>
  <c r="N3379" i="1"/>
  <c r="U3379" i="1"/>
  <c r="G3379" i="1"/>
  <c r="C3380" i="1"/>
  <c r="A3380" i="1"/>
  <c r="D3380" i="1"/>
  <c r="J3306" i="1"/>
  <c r="K3306" i="1" s="1"/>
  <c r="I3307" i="1"/>
  <c r="B3304" i="1"/>
  <c r="T3380" i="1" l="1"/>
  <c r="L3380" i="1"/>
  <c r="M3380" i="1"/>
  <c r="N3380" i="1" s="1"/>
  <c r="E3381" i="1"/>
  <c r="E3382" i="1" s="1"/>
  <c r="H3379" i="1"/>
  <c r="C3381" i="1"/>
  <c r="D3381" i="1"/>
  <c r="F3380" i="1"/>
  <c r="A3381" i="1"/>
  <c r="U3380" i="1"/>
  <c r="G3380" i="1"/>
  <c r="B3305" i="1"/>
  <c r="I3308" i="1"/>
  <c r="J3307" i="1"/>
  <c r="K3307" i="1" s="1"/>
  <c r="P3379" i="1"/>
  <c r="O3380" i="1"/>
  <c r="Q3306" i="1"/>
  <c r="R3306" i="1" s="1"/>
  <c r="T3381" i="1" l="1"/>
  <c r="L3381" i="1"/>
  <c r="M3381" i="1"/>
  <c r="H3380" i="1"/>
  <c r="B3306" i="1"/>
  <c r="I3309" i="1"/>
  <c r="J3308" i="1"/>
  <c r="K3308" i="1" s="1"/>
  <c r="G3381" i="1"/>
  <c r="F3381" i="1"/>
  <c r="C3382" i="1"/>
  <c r="A3382" i="1"/>
  <c r="D3382" i="1"/>
  <c r="N3381" i="1"/>
  <c r="U3381" i="1"/>
  <c r="Q3307" i="1"/>
  <c r="R3307" i="1" s="1"/>
  <c r="O3381" i="1"/>
  <c r="P3380" i="1"/>
  <c r="L3382" i="1" l="1"/>
  <c r="M3382" i="1"/>
  <c r="N3382" i="1" s="1"/>
  <c r="T3382" i="1"/>
  <c r="E3383" i="1"/>
  <c r="H3381" i="1"/>
  <c r="B3307" i="1"/>
  <c r="A3383" i="1"/>
  <c r="G3382" i="1"/>
  <c r="C3383" i="1"/>
  <c r="U3382" i="1"/>
  <c r="D3383" i="1"/>
  <c r="F3382" i="1"/>
  <c r="P3381" i="1"/>
  <c r="O3382" i="1"/>
  <c r="Q3308" i="1"/>
  <c r="R3308" i="1" s="1"/>
  <c r="J3309" i="1"/>
  <c r="K3309" i="1" s="1"/>
  <c r="I3310" i="1"/>
  <c r="L3383" i="1" l="1"/>
  <c r="U3383" i="1" s="1"/>
  <c r="M3383" i="1"/>
  <c r="E3384" i="1"/>
  <c r="T3383" i="1"/>
  <c r="H3382" i="1"/>
  <c r="O3383" i="1"/>
  <c r="P3382" i="1"/>
  <c r="I3311" i="1"/>
  <c r="J3310" i="1"/>
  <c r="K3310" i="1" s="1"/>
  <c r="N3383" i="1"/>
  <c r="C3384" i="1"/>
  <c r="D3384" i="1"/>
  <c r="G3383" i="1"/>
  <c r="F3383" i="1"/>
  <c r="A3384" i="1"/>
  <c r="B3308" i="1"/>
  <c r="Q3309" i="1"/>
  <c r="R3309" i="1" s="1"/>
  <c r="L3384" i="1" l="1"/>
  <c r="M3384" i="1"/>
  <c r="T3384" i="1"/>
  <c r="T3385" i="1" s="1"/>
  <c r="E3385" i="1"/>
  <c r="E3386" i="1" s="1"/>
  <c r="H3383" i="1"/>
  <c r="Q3310" i="1"/>
  <c r="R3310" i="1" s="1"/>
  <c r="F3384" i="1"/>
  <c r="N3384" i="1"/>
  <c r="A3385" i="1"/>
  <c r="U3384" i="1"/>
  <c r="G3384" i="1"/>
  <c r="C3385" i="1"/>
  <c r="D3385" i="1"/>
  <c r="I3312" i="1"/>
  <c r="J3311" i="1"/>
  <c r="K3311" i="1" s="1"/>
  <c r="O3384" i="1"/>
  <c r="P3383" i="1"/>
  <c r="B3309" i="1"/>
  <c r="M3385" i="1" l="1"/>
  <c r="L3385" i="1"/>
  <c r="H3384" i="1"/>
  <c r="P3384" i="1"/>
  <c r="O3385" i="1"/>
  <c r="Q3311" i="1"/>
  <c r="R3311" i="1" s="1"/>
  <c r="D3386" i="1"/>
  <c r="G3385" i="1"/>
  <c r="F3385" i="1"/>
  <c r="A3386" i="1"/>
  <c r="N3385" i="1"/>
  <c r="U3385" i="1"/>
  <c r="C3386" i="1"/>
  <c r="J3312" i="1"/>
  <c r="K3312" i="1" s="1"/>
  <c r="I3313" i="1"/>
  <c r="B3310" i="1"/>
  <c r="L3386" i="1" l="1"/>
  <c r="M3386" i="1"/>
  <c r="T3386" i="1"/>
  <c r="T3387" i="1" s="1"/>
  <c r="E3387" i="1"/>
  <c r="E3388" i="1" s="1"/>
  <c r="H3385" i="1"/>
  <c r="J3313" i="1"/>
  <c r="K3313" i="1" s="1"/>
  <c r="I3314" i="1"/>
  <c r="Q3312" i="1"/>
  <c r="R3312" i="1" s="1"/>
  <c r="B3311" i="1"/>
  <c r="P3385" i="1"/>
  <c r="O3386" i="1"/>
  <c r="U3386" i="1"/>
  <c r="D3387" i="1"/>
  <c r="F3386" i="1"/>
  <c r="G3386" i="1"/>
  <c r="C3387" i="1"/>
  <c r="A3387" i="1"/>
  <c r="N3386" i="1"/>
  <c r="M3387" i="1" l="1"/>
  <c r="L3387" i="1"/>
  <c r="U3387" i="1" s="1"/>
  <c r="H3386" i="1"/>
  <c r="B3312" i="1"/>
  <c r="P3386" i="1"/>
  <c r="O3387" i="1"/>
  <c r="I3315" i="1"/>
  <c r="J3314" i="1"/>
  <c r="K3314" i="1" s="1"/>
  <c r="Q3313" i="1"/>
  <c r="R3313" i="1" s="1"/>
  <c r="D3388" i="1"/>
  <c r="G3387" i="1"/>
  <c r="F3387" i="1"/>
  <c r="A3388" i="1"/>
  <c r="N3387" i="1"/>
  <c r="C3388" i="1"/>
  <c r="L3388" i="1" l="1"/>
  <c r="M3388" i="1"/>
  <c r="N3388" i="1" s="1"/>
  <c r="T3388" i="1"/>
  <c r="E3389" i="1"/>
  <c r="H3387" i="1"/>
  <c r="J3315" i="1"/>
  <c r="K3315" i="1" s="1"/>
  <c r="I3316" i="1"/>
  <c r="P3387" i="1"/>
  <c r="O3388" i="1"/>
  <c r="Q3314" i="1"/>
  <c r="R3314" i="1" s="1"/>
  <c r="C3389" i="1"/>
  <c r="U3388" i="1"/>
  <c r="D3389" i="1"/>
  <c r="F3388" i="1"/>
  <c r="G3388" i="1"/>
  <c r="A3389" i="1"/>
  <c r="B3313" i="1"/>
  <c r="L3389" i="1" l="1"/>
  <c r="M3389" i="1"/>
  <c r="E3390" i="1"/>
  <c r="T3389" i="1"/>
  <c r="H3388" i="1"/>
  <c r="G3389" i="1"/>
  <c r="F3389" i="1"/>
  <c r="A3390" i="1"/>
  <c r="C3390" i="1"/>
  <c r="O3389" i="1"/>
  <c r="P3388" i="1"/>
  <c r="J3316" i="1"/>
  <c r="K3316" i="1" s="1"/>
  <c r="I3317" i="1"/>
  <c r="Q3315" i="1"/>
  <c r="R3315" i="1" s="1"/>
  <c r="B3314" i="1"/>
  <c r="D3390" i="1" l="1"/>
  <c r="L3390" i="1"/>
  <c r="M3390" i="1"/>
  <c r="N3390" i="1" s="1"/>
  <c r="T3390" i="1"/>
  <c r="E3391" i="1"/>
  <c r="H3389" i="1"/>
  <c r="F3390" i="1"/>
  <c r="A3391" i="1"/>
  <c r="G3390" i="1"/>
  <c r="D3391" i="1"/>
  <c r="C3391" i="1"/>
  <c r="U3390" i="1"/>
  <c r="I3318" i="1"/>
  <c r="J3317" i="1"/>
  <c r="K3317" i="1" s="1"/>
  <c r="Q3316" i="1"/>
  <c r="R3316" i="1" s="1"/>
  <c r="O3390" i="1"/>
  <c r="P3389" i="1"/>
  <c r="B3315" i="1"/>
  <c r="T3391" i="1" l="1"/>
  <c r="L3391" i="1"/>
  <c r="M3391" i="1"/>
  <c r="E3392" i="1"/>
  <c r="E3393" i="1" s="1"/>
  <c r="H3390" i="1"/>
  <c r="P3390" i="1"/>
  <c r="O3391" i="1"/>
  <c r="B3316" i="1"/>
  <c r="Q3317" i="1"/>
  <c r="R3317" i="1" s="1"/>
  <c r="I3319" i="1"/>
  <c r="J3318" i="1"/>
  <c r="K3318" i="1" s="1"/>
  <c r="A3392" i="1"/>
  <c r="U3391" i="1"/>
  <c r="N3391" i="1"/>
  <c r="G3391" i="1"/>
  <c r="C3392" i="1"/>
  <c r="D3392" i="1"/>
  <c r="F3391" i="1"/>
  <c r="L3392" i="1" l="1"/>
  <c r="M3392" i="1"/>
  <c r="T3392" i="1"/>
  <c r="B3317" i="1"/>
  <c r="I3320" i="1"/>
  <c r="J3319" i="1"/>
  <c r="K3319" i="1" s="1"/>
  <c r="H3391" i="1"/>
  <c r="C3393" i="1"/>
  <c r="U3392" i="1"/>
  <c r="D3393" i="1"/>
  <c r="F3392" i="1"/>
  <c r="G3392" i="1"/>
  <c r="A3393" i="1"/>
  <c r="N3392" i="1"/>
  <c r="O3392" i="1"/>
  <c r="P3391" i="1"/>
  <c r="Q3318" i="1"/>
  <c r="R3318" i="1" s="1"/>
  <c r="L3393" i="1" l="1"/>
  <c r="M3393" i="1"/>
  <c r="T3393" i="1"/>
  <c r="E3394" i="1"/>
  <c r="H3392" i="1"/>
  <c r="F3393" i="1"/>
  <c r="N3393" i="1"/>
  <c r="A3394" i="1"/>
  <c r="U3393" i="1"/>
  <c r="G3393" i="1"/>
  <c r="C3394" i="1"/>
  <c r="D3394" i="1"/>
  <c r="B3318" i="1"/>
  <c r="Q3319" i="1"/>
  <c r="R3319" i="1" s="1"/>
  <c r="P3392" i="1"/>
  <c r="O3393" i="1"/>
  <c r="J3320" i="1"/>
  <c r="K3320" i="1" s="1"/>
  <c r="I3321" i="1"/>
  <c r="L3394" i="1" l="1"/>
  <c r="M3394" i="1"/>
  <c r="N3394" i="1" s="1"/>
  <c r="E3395" i="1"/>
  <c r="E3396" i="1" s="1"/>
  <c r="T3394" i="1"/>
  <c r="T3395" i="1" s="1"/>
  <c r="H3393" i="1"/>
  <c r="C3395" i="1"/>
  <c r="D3395" i="1"/>
  <c r="F3394" i="1"/>
  <c r="A3395" i="1"/>
  <c r="U3394" i="1"/>
  <c r="G3394" i="1"/>
  <c r="B3319" i="1"/>
  <c r="J3321" i="1"/>
  <c r="K3321" i="1" s="1"/>
  <c r="I3322" i="1"/>
  <c r="Q3320" i="1"/>
  <c r="R3320" i="1" s="1"/>
  <c r="P3393" i="1"/>
  <c r="O3394" i="1"/>
  <c r="L3395" i="1" l="1"/>
  <c r="U3395" i="1" s="1"/>
  <c r="M3395" i="1"/>
  <c r="H3394" i="1"/>
  <c r="B3320" i="1"/>
  <c r="J3322" i="1"/>
  <c r="K3322" i="1" s="1"/>
  <c r="I3323" i="1"/>
  <c r="G3395" i="1"/>
  <c r="C3396" i="1"/>
  <c r="A3396" i="1"/>
  <c r="D3396" i="1"/>
  <c r="F3395" i="1"/>
  <c r="N3395" i="1"/>
  <c r="Q3321" i="1"/>
  <c r="R3321" i="1" s="1"/>
  <c r="P3394" i="1"/>
  <c r="O3395" i="1"/>
  <c r="L3396" i="1" l="1"/>
  <c r="M3396" i="1"/>
  <c r="E3397" i="1"/>
  <c r="T3396" i="1"/>
  <c r="T3397" i="1" s="1"/>
  <c r="H3395" i="1"/>
  <c r="B3321" i="1"/>
  <c r="U3396" i="1"/>
  <c r="D3397" i="1"/>
  <c r="F3396" i="1"/>
  <c r="G3396" i="1"/>
  <c r="C3397" i="1"/>
  <c r="A3397" i="1"/>
  <c r="N3396" i="1"/>
  <c r="O3396" i="1"/>
  <c r="P3395" i="1"/>
  <c r="I3324" i="1"/>
  <c r="J3323" i="1"/>
  <c r="K3323" i="1" s="1"/>
  <c r="Q3322" i="1"/>
  <c r="R3322" i="1" s="1"/>
  <c r="E3398" i="1" l="1"/>
  <c r="L3397" i="1"/>
  <c r="U3397" i="1" s="1"/>
  <c r="M3397" i="1"/>
  <c r="N3397" i="1" s="1"/>
  <c r="H3396" i="1"/>
  <c r="F3397" i="1"/>
  <c r="G3397" i="1"/>
  <c r="H3397" i="1" s="1"/>
  <c r="A3398" i="1"/>
  <c r="C3398" i="1"/>
  <c r="D3398" i="1"/>
  <c r="O3397" i="1"/>
  <c r="P3396" i="1"/>
  <c r="I3325" i="1"/>
  <c r="J3324" i="1"/>
  <c r="K3324" i="1" s="1"/>
  <c r="B3322" i="1"/>
  <c r="Q3323" i="1"/>
  <c r="R3323" i="1" s="1"/>
  <c r="L3398" i="1" l="1"/>
  <c r="U3398" i="1" s="1"/>
  <c r="M3398" i="1"/>
  <c r="E3399" i="1"/>
  <c r="T3398" i="1"/>
  <c r="T3399" i="1" s="1"/>
  <c r="B3323" i="1"/>
  <c r="Q3324" i="1"/>
  <c r="R3324" i="1" s="1"/>
  <c r="I3326" i="1"/>
  <c r="J3325" i="1"/>
  <c r="K3325" i="1" s="1"/>
  <c r="D3399" i="1"/>
  <c r="F3398" i="1"/>
  <c r="N3398" i="1"/>
  <c r="A3399" i="1"/>
  <c r="G3398" i="1"/>
  <c r="C3399" i="1"/>
  <c r="O3398" i="1"/>
  <c r="P3397" i="1"/>
  <c r="M3399" i="1" l="1"/>
  <c r="L3399" i="1"/>
  <c r="U3399" i="1" s="1"/>
  <c r="E3400" i="1"/>
  <c r="H3398" i="1"/>
  <c r="Q3325" i="1"/>
  <c r="R3325" i="1" s="1"/>
  <c r="I3327" i="1"/>
  <c r="J3326" i="1"/>
  <c r="K3326" i="1" s="1"/>
  <c r="G3399" i="1"/>
  <c r="C3400" i="1"/>
  <c r="A3400" i="1"/>
  <c r="D3400" i="1"/>
  <c r="N3399" i="1"/>
  <c r="F3399" i="1"/>
  <c r="B3324" i="1"/>
  <c r="P3398" i="1"/>
  <c r="O3399" i="1"/>
  <c r="L3400" i="1" l="1"/>
  <c r="M3400" i="1"/>
  <c r="E3401" i="1"/>
  <c r="T3400" i="1"/>
  <c r="H3399" i="1"/>
  <c r="Q3326" i="1"/>
  <c r="R3326" i="1" s="1"/>
  <c r="I3328" i="1"/>
  <c r="J3328" i="1" s="1"/>
  <c r="J3327" i="1"/>
  <c r="K3327" i="1" s="1"/>
  <c r="B3325" i="1"/>
  <c r="P3399" i="1"/>
  <c r="O3400" i="1"/>
  <c r="A3401" i="1"/>
  <c r="N3400" i="1"/>
  <c r="U3400" i="1"/>
  <c r="D3401" i="1"/>
  <c r="F3400" i="1"/>
  <c r="G3400" i="1"/>
  <c r="C3401" i="1"/>
  <c r="E3402" i="1" l="1"/>
  <c r="L3401" i="1"/>
  <c r="M3401" i="1"/>
  <c r="T3401" i="1"/>
  <c r="T3402" i="1" s="1"/>
  <c r="H3400" i="1"/>
  <c r="B3326" i="1"/>
  <c r="Q3327" i="1"/>
  <c r="R3327" i="1" s="1"/>
  <c r="K3328" i="1"/>
  <c r="I3329" i="1"/>
  <c r="F3401" i="1"/>
  <c r="A3402" i="1"/>
  <c r="N3401" i="1"/>
  <c r="U3401" i="1"/>
  <c r="C3402" i="1"/>
  <c r="D3402" i="1"/>
  <c r="G3401" i="1"/>
  <c r="O3401" i="1"/>
  <c r="P3400" i="1"/>
  <c r="L3402" i="1" l="1"/>
  <c r="M3402" i="1"/>
  <c r="E3403" i="1"/>
  <c r="H3401" i="1"/>
  <c r="B3327" i="1"/>
  <c r="J3329" i="1"/>
  <c r="K3329" i="1" s="1"/>
  <c r="I3330" i="1"/>
  <c r="U3328" i="1"/>
  <c r="Q3328" i="1"/>
  <c r="R3328" i="1" s="1"/>
  <c r="P3401" i="1"/>
  <c r="O3402" i="1"/>
  <c r="C3403" i="1"/>
  <c r="D3403" i="1"/>
  <c r="F3402" i="1"/>
  <c r="N3402" i="1"/>
  <c r="A3403" i="1"/>
  <c r="T3403" i="1" s="1"/>
  <c r="U3402" i="1"/>
  <c r="G3402" i="1"/>
  <c r="E3404" i="1" l="1"/>
  <c r="L3403" i="1"/>
  <c r="M3403" i="1"/>
  <c r="N3403" i="1" s="1"/>
  <c r="H3402" i="1"/>
  <c r="B3328" i="1"/>
  <c r="U3403" i="1"/>
  <c r="G3403" i="1"/>
  <c r="C3404" i="1"/>
  <c r="A3404" i="1"/>
  <c r="D3404" i="1"/>
  <c r="F3403" i="1"/>
  <c r="J3330" i="1"/>
  <c r="K3330" i="1" s="1"/>
  <c r="I3331" i="1"/>
  <c r="O3403" i="1"/>
  <c r="P3402" i="1"/>
  <c r="Q3329" i="1"/>
  <c r="R3329" i="1" s="1"/>
  <c r="L3404" i="1" l="1"/>
  <c r="M3404" i="1"/>
  <c r="E3405" i="1"/>
  <c r="T3404" i="1"/>
  <c r="H3403" i="1"/>
  <c r="J3331" i="1"/>
  <c r="K3331" i="1" s="1"/>
  <c r="I3332" i="1"/>
  <c r="Q3330" i="1"/>
  <c r="R3330" i="1" s="1"/>
  <c r="D3405" i="1"/>
  <c r="G3404" i="1"/>
  <c r="F3404" i="1"/>
  <c r="C3405" i="1"/>
  <c r="A3405" i="1"/>
  <c r="N3404" i="1"/>
  <c r="U3404" i="1"/>
  <c r="O3404" i="1"/>
  <c r="P3403" i="1"/>
  <c r="B3329" i="1"/>
  <c r="L3405" i="1" l="1"/>
  <c r="M3405" i="1"/>
  <c r="T3405" i="1"/>
  <c r="T3406" i="1" s="1"/>
  <c r="E3406" i="1"/>
  <c r="E3407" i="1" s="1"/>
  <c r="H3404" i="1"/>
  <c r="B3330" i="1"/>
  <c r="O3405" i="1"/>
  <c r="P3404" i="1"/>
  <c r="I3333" i="1"/>
  <c r="J3332" i="1"/>
  <c r="K3332" i="1" s="1"/>
  <c r="N3405" i="1"/>
  <c r="U3405" i="1"/>
  <c r="C3406" i="1"/>
  <c r="D3406" i="1"/>
  <c r="G3405" i="1"/>
  <c r="F3405" i="1"/>
  <c r="A3406" i="1"/>
  <c r="Q3331" i="1"/>
  <c r="R3331" i="1" s="1"/>
  <c r="L3406" i="1" l="1"/>
  <c r="U3406" i="1" s="1"/>
  <c r="M3406" i="1"/>
  <c r="H3405" i="1"/>
  <c r="B3331" i="1"/>
  <c r="Q3332" i="1"/>
  <c r="R3332" i="1" s="1"/>
  <c r="I3334" i="1"/>
  <c r="J3333" i="1"/>
  <c r="K3333" i="1" s="1"/>
  <c r="O3406" i="1"/>
  <c r="P3405" i="1"/>
  <c r="D3407" i="1"/>
  <c r="G3406" i="1"/>
  <c r="C3407" i="1"/>
  <c r="N3406" i="1"/>
  <c r="A3407" i="1"/>
  <c r="F3406" i="1"/>
  <c r="L3407" i="1" l="1"/>
  <c r="M3407" i="1"/>
  <c r="T3407" i="1"/>
  <c r="T3408" i="1" s="1"/>
  <c r="E3408" i="1"/>
  <c r="E3409" i="1" s="1"/>
  <c r="H3406" i="1"/>
  <c r="B3332" i="1"/>
  <c r="U3407" i="1"/>
  <c r="G3407" i="1"/>
  <c r="C3408" i="1"/>
  <c r="A3408" i="1"/>
  <c r="D3408" i="1"/>
  <c r="F3407" i="1"/>
  <c r="N3407" i="1"/>
  <c r="P3406" i="1"/>
  <c r="O3407" i="1"/>
  <c r="Q3333" i="1"/>
  <c r="R3333" i="1" s="1"/>
  <c r="I3335" i="1"/>
  <c r="J3334" i="1"/>
  <c r="K3334" i="1" s="1"/>
  <c r="L3408" i="1" l="1"/>
  <c r="M3408" i="1"/>
  <c r="N3408" i="1" s="1"/>
  <c r="H3407" i="1"/>
  <c r="B3333" i="1"/>
  <c r="Q3334" i="1"/>
  <c r="R3334" i="1" s="1"/>
  <c r="J3335" i="1"/>
  <c r="K3335" i="1" s="1"/>
  <c r="I3336" i="1"/>
  <c r="F3408" i="1"/>
  <c r="A3409" i="1"/>
  <c r="U3408" i="1"/>
  <c r="G3408" i="1"/>
  <c r="C3409" i="1"/>
  <c r="D3409" i="1"/>
  <c r="P3407" i="1"/>
  <c r="O3408" i="1"/>
  <c r="L3409" i="1" l="1"/>
  <c r="M3409" i="1"/>
  <c r="T3409" i="1"/>
  <c r="T3410" i="1" s="1"/>
  <c r="E3410" i="1"/>
  <c r="E3411" i="1" s="1"/>
  <c r="H3408" i="1"/>
  <c r="J3336" i="1"/>
  <c r="K3336" i="1" s="1"/>
  <c r="I3337" i="1"/>
  <c r="Q3335" i="1"/>
  <c r="R3335" i="1" s="1"/>
  <c r="B3334" i="1"/>
  <c r="P3408" i="1"/>
  <c r="O3409" i="1"/>
  <c r="U3409" i="1"/>
  <c r="C3410" i="1"/>
  <c r="D3410" i="1"/>
  <c r="G3409" i="1"/>
  <c r="F3409" i="1"/>
  <c r="A3410" i="1"/>
  <c r="N3409" i="1"/>
  <c r="M3410" i="1" l="1"/>
  <c r="N3410" i="1" s="1"/>
  <c r="L3410" i="1"/>
  <c r="H3409" i="1"/>
  <c r="B3335" i="1"/>
  <c r="G3410" i="1"/>
  <c r="C3411" i="1"/>
  <c r="D3411" i="1"/>
  <c r="F3410" i="1"/>
  <c r="A3411" i="1"/>
  <c r="U3410" i="1"/>
  <c r="I3338" i="1"/>
  <c r="J3337" i="1"/>
  <c r="K3337" i="1" s="1"/>
  <c r="Q3336" i="1"/>
  <c r="R3336" i="1" s="1"/>
  <c r="O3410" i="1"/>
  <c r="P3409" i="1"/>
  <c r="L3411" i="1" l="1"/>
  <c r="M3411" i="1"/>
  <c r="N3411" i="1" s="1"/>
  <c r="T3411" i="1"/>
  <c r="E3412" i="1"/>
  <c r="H3410" i="1"/>
  <c r="A3412" i="1"/>
  <c r="D3412" i="1"/>
  <c r="F3411" i="1"/>
  <c r="U3411" i="1"/>
  <c r="G3411" i="1"/>
  <c r="C3412" i="1"/>
  <c r="Q3337" i="1"/>
  <c r="R3337" i="1" s="1"/>
  <c r="J3338" i="1"/>
  <c r="K3338" i="1" s="1"/>
  <c r="I3339" i="1"/>
  <c r="O3411" i="1"/>
  <c r="P3410" i="1"/>
  <c r="B3336" i="1"/>
  <c r="L3412" i="1" l="1"/>
  <c r="M3412" i="1"/>
  <c r="E3413" i="1"/>
  <c r="T3412" i="1"/>
  <c r="H3411" i="1"/>
  <c r="Q3338" i="1"/>
  <c r="R3338" i="1" s="1"/>
  <c r="B3337" i="1"/>
  <c r="J3339" i="1"/>
  <c r="K3339" i="1" s="1"/>
  <c r="I3340" i="1"/>
  <c r="U3412" i="1"/>
  <c r="C3413" i="1"/>
  <c r="D3413" i="1"/>
  <c r="G3412" i="1"/>
  <c r="F3412" i="1"/>
  <c r="A3413" i="1"/>
  <c r="N3412" i="1"/>
  <c r="P3411" i="1"/>
  <c r="O3412" i="1"/>
  <c r="L3413" i="1" l="1"/>
  <c r="M3413" i="1"/>
  <c r="N3413" i="1" s="1"/>
  <c r="T3413" i="1"/>
  <c r="E3414" i="1"/>
  <c r="H3412" i="1"/>
  <c r="J3340" i="1"/>
  <c r="K3340" i="1" s="1"/>
  <c r="I3341" i="1"/>
  <c r="Q3339" i="1"/>
  <c r="R3339" i="1" s="1"/>
  <c r="U3413" i="1"/>
  <c r="C3414" i="1"/>
  <c r="D3414" i="1"/>
  <c r="G3413" i="1"/>
  <c r="F3413" i="1"/>
  <c r="A3414" i="1"/>
  <c r="B3338" i="1"/>
  <c r="O3413" i="1"/>
  <c r="P3412" i="1"/>
  <c r="L3414" i="1" l="1"/>
  <c r="M3414" i="1"/>
  <c r="E3415" i="1"/>
  <c r="T3414" i="1"/>
  <c r="H3413" i="1"/>
  <c r="N3414" i="1"/>
  <c r="U3414" i="1"/>
  <c r="C3415" i="1"/>
  <c r="D3415" i="1"/>
  <c r="G3414" i="1"/>
  <c r="F3414" i="1"/>
  <c r="A3415" i="1"/>
  <c r="B3339" i="1"/>
  <c r="J3341" i="1"/>
  <c r="K3341" i="1" s="1"/>
  <c r="I3342" i="1"/>
  <c r="O3414" i="1"/>
  <c r="P3413" i="1"/>
  <c r="Q3340" i="1"/>
  <c r="R3340" i="1" s="1"/>
  <c r="L3415" i="1" l="1"/>
  <c r="M3415" i="1"/>
  <c r="N3415" i="1" s="1"/>
  <c r="T3415" i="1"/>
  <c r="E3416" i="1"/>
  <c r="H3414" i="1"/>
  <c r="J3342" i="1"/>
  <c r="K3342" i="1" s="1"/>
  <c r="I3343" i="1"/>
  <c r="Q3341" i="1"/>
  <c r="R3341" i="1" s="1"/>
  <c r="O3415" i="1"/>
  <c r="P3414" i="1"/>
  <c r="B3340" i="1"/>
  <c r="D3416" i="1"/>
  <c r="G3415" i="1"/>
  <c r="F3415" i="1"/>
  <c r="C3416" i="1"/>
  <c r="A3416" i="1"/>
  <c r="U3415" i="1"/>
  <c r="E3417" i="1" l="1"/>
  <c r="L3416" i="1"/>
  <c r="M3416" i="1"/>
  <c r="T3416" i="1"/>
  <c r="H3415" i="1"/>
  <c r="O3416" i="1"/>
  <c r="P3415" i="1"/>
  <c r="B3341" i="1"/>
  <c r="C3417" i="1"/>
  <c r="D3417" i="1"/>
  <c r="G3416" i="1"/>
  <c r="F3416" i="1"/>
  <c r="A3417" i="1"/>
  <c r="N3416" i="1"/>
  <c r="U3416" i="1"/>
  <c r="J3343" i="1"/>
  <c r="K3343" i="1" s="1"/>
  <c r="I3344" i="1"/>
  <c r="Q3342" i="1"/>
  <c r="R3342" i="1" s="1"/>
  <c r="L3417" i="1" l="1"/>
  <c r="M3417" i="1"/>
  <c r="T3417" i="1"/>
  <c r="E3418" i="1"/>
  <c r="H3416" i="1"/>
  <c r="B3342" i="1"/>
  <c r="Q3343" i="1"/>
  <c r="R3343" i="1" s="1"/>
  <c r="N3417" i="1"/>
  <c r="U3417" i="1"/>
  <c r="C3418" i="1"/>
  <c r="D3418" i="1"/>
  <c r="G3417" i="1"/>
  <c r="F3417" i="1"/>
  <c r="A3418" i="1"/>
  <c r="O3417" i="1"/>
  <c r="P3416" i="1"/>
  <c r="I3345" i="1"/>
  <c r="J3344" i="1"/>
  <c r="K3344" i="1" s="1"/>
  <c r="T3418" i="1" l="1"/>
  <c r="L3418" i="1"/>
  <c r="M3418" i="1"/>
  <c r="N3418" i="1" s="1"/>
  <c r="E3419" i="1"/>
  <c r="H3417" i="1"/>
  <c r="B3343" i="1"/>
  <c r="P3417" i="1"/>
  <c r="O3418" i="1"/>
  <c r="A3419" i="1"/>
  <c r="C3419" i="1"/>
  <c r="U3418" i="1"/>
  <c r="D3419" i="1"/>
  <c r="F3418" i="1"/>
  <c r="G3418" i="1"/>
  <c r="Q3344" i="1"/>
  <c r="R3344" i="1" s="1"/>
  <c r="I3346" i="1"/>
  <c r="J3345" i="1"/>
  <c r="K3345" i="1" s="1"/>
  <c r="M3419" i="1" l="1"/>
  <c r="L3419" i="1"/>
  <c r="E3420" i="1"/>
  <c r="E3421" i="1" s="1"/>
  <c r="T3419" i="1"/>
  <c r="H3418" i="1"/>
  <c r="B3344" i="1"/>
  <c r="I3347" i="1"/>
  <c r="J3346" i="1"/>
  <c r="K3346" i="1" s="1"/>
  <c r="A3420" i="1"/>
  <c r="G3419" i="1"/>
  <c r="C3420" i="1"/>
  <c r="F3419" i="1"/>
  <c r="P3418" i="1"/>
  <c r="O3419" i="1"/>
  <c r="Q3345" i="1"/>
  <c r="R3345" i="1" s="1"/>
  <c r="T3420" i="1" l="1"/>
  <c r="L3420" i="1"/>
  <c r="M3420" i="1"/>
  <c r="N3420" i="1" s="1"/>
  <c r="H3419" i="1"/>
  <c r="U3420" i="1"/>
  <c r="G3420" i="1"/>
  <c r="H3420" i="1" s="1"/>
  <c r="F3420" i="1"/>
  <c r="C3421" i="1"/>
  <c r="A3421" i="1"/>
  <c r="D3420" i="1"/>
  <c r="D3421" i="1" s="1"/>
  <c r="Q3346" i="1"/>
  <c r="R3346" i="1" s="1"/>
  <c r="B3345" i="1"/>
  <c r="P3419" i="1"/>
  <c r="O3420" i="1"/>
  <c r="I3348" i="1"/>
  <c r="J3347" i="1"/>
  <c r="K3347" i="1" s="1"/>
  <c r="L3421" i="1" l="1"/>
  <c r="M3421" i="1"/>
  <c r="N3421" i="1" s="1"/>
  <c r="T3421" i="1"/>
  <c r="T3422" i="1" s="1"/>
  <c r="E3422" i="1"/>
  <c r="E3423" i="1" s="1"/>
  <c r="B3346" i="1"/>
  <c r="D3422" i="1"/>
  <c r="G3421" i="1"/>
  <c r="F3421" i="1"/>
  <c r="A3422" i="1"/>
  <c r="U3421" i="1"/>
  <c r="C3422" i="1"/>
  <c r="Q3347" i="1"/>
  <c r="R3347" i="1" s="1"/>
  <c r="I3349" i="1"/>
  <c r="J3348" i="1"/>
  <c r="K3348" i="1" s="1"/>
  <c r="O3421" i="1"/>
  <c r="P3420" i="1"/>
  <c r="H3421" i="1" l="1"/>
  <c r="L3422" i="1"/>
  <c r="U3422" i="1" s="1"/>
  <c r="M3422" i="1"/>
  <c r="A3423" i="1"/>
  <c r="N3422" i="1"/>
  <c r="G3422" i="1"/>
  <c r="C3423" i="1"/>
  <c r="D3423" i="1"/>
  <c r="F3422" i="1"/>
  <c r="I3350" i="1"/>
  <c r="J3349" i="1"/>
  <c r="K3349" i="1" s="1"/>
  <c r="Q3349" i="1" s="1"/>
  <c r="B3347" i="1"/>
  <c r="P3421" i="1"/>
  <c r="O3422" i="1"/>
  <c r="Q3348" i="1"/>
  <c r="R3348" i="1" s="1"/>
  <c r="L3423" i="1" l="1"/>
  <c r="M3423" i="1"/>
  <c r="T3423" i="1"/>
  <c r="T3424" i="1" s="1"/>
  <c r="E3424" i="1"/>
  <c r="E3425" i="1" s="1"/>
  <c r="H3422" i="1"/>
  <c r="B3348" i="1"/>
  <c r="P3422" i="1"/>
  <c r="O3423" i="1"/>
  <c r="B3349" i="1"/>
  <c r="R3349" i="1"/>
  <c r="I3351" i="1"/>
  <c r="J3350" i="1"/>
  <c r="K3350" i="1" s="1"/>
  <c r="F3423" i="1"/>
  <c r="N3423" i="1"/>
  <c r="U3423" i="1"/>
  <c r="G3423" i="1"/>
  <c r="C3424" i="1"/>
  <c r="A3424" i="1"/>
  <c r="D3424" i="1"/>
  <c r="L3424" i="1" l="1"/>
  <c r="M3424" i="1"/>
  <c r="H3423" i="1"/>
  <c r="Q3350" i="1"/>
  <c r="R3350" i="1" s="1"/>
  <c r="J3351" i="1"/>
  <c r="K3351" i="1" s="1"/>
  <c r="I3352" i="1"/>
  <c r="D3425" i="1"/>
  <c r="G3424" i="1"/>
  <c r="F3424" i="1"/>
  <c r="A3425" i="1"/>
  <c r="N3424" i="1"/>
  <c r="U3424" i="1"/>
  <c r="C3425" i="1"/>
  <c r="O3424" i="1"/>
  <c r="P3423" i="1"/>
  <c r="M3425" i="1" l="1"/>
  <c r="L3425" i="1"/>
  <c r="E3426" i="1"/>
  <c r="T3425" i="1"/>
  <c r="T3426" i="1" s="1"/>
  <c r="H3424" i="1"/>
  <c r="I3353" i="1"/>
  <c r="J3352" i="1"/>
  <c r="K3352" i="1" s="1"/>
  <c r="G3425" i="1"/>
  <c r="F3425" i="1"/>
  <c r="C3426" i="1"/>
  <c r="A3426" i="1"/>
  <c r="D3426" i="1"/>
  <c r="N3425" i="1"/>
  <c r="U3425" i="1"/>
  <c r="Q3351" i="1"/>
  <c r="R3351" i="1" s="1"/>
  <c r="O3425" i="1"/>
  <c r="P3424" i="1"/>
  <c r="B3350" i="1"/>
  <c r="L3426" i="1" l="1"/>
  <c r="U3426" i="1" s="1"/>
  <c r="M3426" i="1"/>
  <c r="E3427" i="1"/>
  <c r="H3425" i="1"/>
  <c r="B3351" i="1"/>
  <c r="O3426" i="1"/>
  <c r="P3425" i="1"/>
  <c r="G3426" i="1"/>
  <c r="C3427" i="1"/>
  <c r="D3427" i="1"/>
  <c r="F3426" i="1"/>
  <c r="N3426" i="1"/>
  <c r="A3427" i="1"/>
  <c r="Q3352" i="1"/>
  <c r="R3352" i="1" s="1"/>
  <c r="J3353" i="1"/>
  <c r="K3353" i="1" s="1"/>
  <c r="I3354" i="1"/>
  <c r="L3427" i="1" l="1"/>
  <c r="M3427" i="1"/>
  <c r="E3428" i="1"/>
  <c r="T3427" i="1"/>
  <c r="H3426" i="1"/>
  <c r="A3428" i="1"/>
  <c r="U3427" i="1"/>
  <c r="N3427" i="1"/>
  <c r="G3427" i="1"/>
  <c r="C3428" i="1"/>
  <c r="D3428" i="1"/>
  <c r="F3427" i="1"/>
  <c r="B3352" i="1"/>
  <c r="J3354" i="1"/>
  <c r="K3354" i="1" s="1"/>
  <c r="I3355" i="1"/>
  <c r="Q3353" i="1"/>
  <c r="R3353" i="1" s="1"/>
  <c r="P3426" i="1"/>
  <c r="O3427" i="1"/>
  <c r="L3428" i="1" l="1"/>
  <c r="M3428" i="1"/>
  <c r="T3428" i="1"/>
  <c r="E3429" i="1"/>
  <c r="E3430" i="1" s="1"/>
  <c r="H3427" i="1"/>
  <c r="I3356" i="1"/>
  <c r="J3355" i="1"/>
  <c r="K3355" i="1" s="1"/>
  <c r="Q3354" i="1"/>
  <c r="R3354" i="1" s="1"/>
  <c r="F3428" i="1"/>
  <c r="G3428" i="1"/>
  <c r="A3429" i="1"/>
  <c r="N3428" i="1"/>
  <c r="C3429" i="1"/>
  <c r="U3428" i="1"/>
  <c r="D3429" i="1"/>
  <c r="O3428" i="1"/>
  <c r="P3427" i="1"/>
  <c r="B3353" i="1"/>
  <c r="L3429" i="1" l="1"/>
  <c r="M3429" i="1"/>
  <c r="T3429" i="1"/>
  <c r="H3428" i="1"/>
  <c r="B3354" i="1"/>
  <c r="A3430" i="1"/>
  <c r="U3429" i="1"/>
  <c r="G3429" i="1"/>
  <c r="C3430" i="1"/>
  <c r="D3430" i="1"/>
  <c r="F3429" i="1"/>
  <c r="N3429" i="1"/>
  <c r="Q3355" i="1"/>
  <c r="R3355" i="1" s="1"/>
  <c r="I3357" i="1"/>
  <c r="J3356" i="1"/>
  <c r="K3356" i="1" s="1"/>
  <c r="O3429" i="1"/>
  <c r="P3428" i="1"/>
  <c r="L3430" i="1" l="1"/>
  <c r="M3430" i="1"/>
  <c r="T3430" i="1"/>
  <c r="E3431" i="1"/>
  <c r="H3429" i="1"/>
  <c r="B3355" i="1"/>
  <c r="O3430" i="1"/>
  <c r="P3429" i="1"/>
  <c r="C3431" i="1"/>
  <c r="F3430" i="1"/>
  <c r="N3430" i="1"/>
  <c r="A3431" i="1"/>
  <c r="D3431" i="1"/>
  <c r="G3430" i="1"/>
  <c r="U3430" i="1"/>
  <c r="Q3356" i="1"/>
  <c r="R3356" i="1" s="1"/>
  <c r="J3357" i="1"/>
  <c r="K3357" i="1" s="1"/>
  <c r="I3358" i="1"/>
  <c r="J3358" i="1" s="1"/>
  <c r="L3431" i="1" l="1"/>
  <c r="M3431" i="1"/>
  <c r="T3431" i="1"/>
  <c r="E3432" i="1"/>
  <c r="H3430" i="1"/>
  <c r="O3431" i="1"/>
  <c r="P3430" i="1"/>
  <c r="I3359" i="1"/>
  <c r="K3358" i="1"/>
  <c r="U3431" i="1"/>
  <c r="D3432" i="1"/>
  <c r="F3431" i="1"/>
  <c r="G3431" i="1"/>
  <c r="C3432" i="1"/>
  <c r="A3432" i="1"/>
  <c r="N3431" i="1"/>
  <c r="Q3357" i="1"/>
  <c r="R3357" i="1" s="1"/>
  <c r="B3356" i="1"/>
  <c r="L3432" i="1" l="1"/>
  <c r="M3432" i="1"/>
  <c r="E3433" i="1"/>
  <c r="T3432" i="1"/>
  <c r="H3431" i="1"/>
  <c r="B3357" i="1"/>
  <c r="I3360" i="1"/>
  <c r="J3359" i="1"/>
  <c r="K3359" i="1" s="1"/>
  <c r="U3432" i="1"/>
  <c r="C3433" i="1"/>
  <c r="D3433" i="1"/>
  <c r="G3432" i="1"/>
  <c r="F3432" i="1"/>
  <c r="A3433" i="1"/>
  <c r="N3432" i="1"/>
  <c r="O3432" i="1"/>
  <c r="P3431" i="1"/>
  <c r="N3358" i="1"/>
  <c r="U3358" i="1" s="1"/>
  <c r="Q3358" i="1"/>
  <c r="B3358" i="1" s="1"/>
  <c r="T3433" i="1" l="1"/>
  <c r="L3433" i="1"/>
  <c r="M3433" i="1"/>
  <c r="E3434" i="1"/>
  <c r="E3435" i="1" s="1"/>
  <c r="H3432" i="1"/>
  <c r="U3433" i="1"/>
  <c r="C3434" i="1"/>
  <c r="D3434" i="1"/>
  <c r="G3433" i="1"/>
  <c r="F3433" i="1"/>
  <c r="A3434" i="1"/>
  <c r="N3433" i="1"/>
  <c r="O3433" i="1"/>
  <c r="P3432" i="1"/>
  <c r="Q3359" i="1"/>
  <c r="R3359" i="1" s="1"/>
  <c r="R3358" i="1"/>
  <c r="J3360" i="1"/>
  <c r="K3360" i="1" s="1"/>
  <c r="I3361" i="1"/>
  <c r="L3434" i="1" l="1"/>
  <c r="M3434" i="1"/>
  <c r="T3434" i="1"/>
  <c r="T3435" i="1" s="1"/>
  <c r="H3433" i="1"/>
  <c r="N3434" i="1"/>
  <c r="C3435" i="1"/>
  <c r="F3434" i="1"/>
  <c r="D3435" i="1"/>
  <c r="A3435" i="1"/>
  <c r="U3434" i="1"/>
  <c r="G3434" i="1"/>
  <c r="Q3360" i="1"/>
  <c r="R3360" i="1" s="1"/>
  <c r="P3433" i="1"/>
  <c r="O3434" i="1"/>
  <c r="I3362" i="1"/>
  <c r="J3361" i="1"/>
  <c r="K3361" i="1" s="1"/>
  <c r="B3359" i="1"/>
  <c r="L3435" i="1" l="1"/>
  <c r="M3435" i="1"/>
  <c r="N3435" i="1" s="1"/>
  <c r="E3436" i="1"/>
  <c r="H3434" i="1"/>
  <c r="B3360" i="1"/>
  <c r="U3435" i="1"/>
  <c r="C3436" i="1"/>
  <c r="G3435" i="1"/>
  <c r="D3436" i="1"/>
  <c r="F3435" i="1"/>
  <c r="A3436" i="1"/>
  <c r="I3363" i="1"/>
  <c r="J3362" i="1"/>
  <c r="K3362" i="1" s="1"/>
  <c r="P3434" i="1"/>
  <c r="O3435" i="1"/>
  <c r="Q3361" i="1"/>
  <c r="R3361" i="1" s="1"/>
  <c r="L3436" i="1" l="1"/>
  <c r="M3436" i="1"/>
  <c r="N3436" i="1" s="1"/>
  <c r="E3437" i="1"/>
  <c r="T3436" i="1"/>
  <c r="H3435" i="1"/>
  <c r="B3361" i="1"/>
  <c r="Q3362" i="1"/>
  <c r="R3362" i="1" s="1"/>
  <c r="F3436" i="1"/>
  <c r="U3436" i="1"/>
  <c r="G3436" i="1"/>
  <c r="C3437" i="1"/>
  <c r="A3437" i="1"/>
  <c r="D3437" i="1"/>
  <c r="I3364" i="1"/>
  <c r="J3363" i="1"/>
  <c r="K3363" i="1" s="1"/>
  <c r="O3436" i="1"/>
  <c r="P3435" i="1"/>
  <c r="E3438" i="1" l="1"/>
  <c r="L3437" i="1"/>
  <c r="M3437" i="1"/>
  <c r="N3437" i="1" s="1"/>
  <c r="T3437" i="1"/>
  <c r="H3436" i="1"/>
  <c r="Q3363" i="1"/>
  <c r="R3363" i="1" s="1"/>
  <c r="J3364" i="1"/>
  <c r="K3364" i="1" s="1"/>
  <c r="I3365" i="1"/>
  <c r="B3362" i="1"/>
  <c r="P3436" i="1"/>
  <c r="O3437" i="1"/>
  <c r="A3438" i="1"/>
  <c r="U3437" i="1"/>
  <c r="D3438" i="1"/>
  <c r="G3437" i="1"/>
  <c r="C3438" i="1"/>
  <c r="F3437" i="1"/>
  <c r="L3438" i="1" l="1"/>
  <c r="M3438" i="1"/>
  <c r="T3438" i="1"/>
  <c r="T3439" i="1" s="1"/>
  <c r="E3439" i="1"/>
  <c r="E3440" i="1" s="1"/>
  <c r="H3437" i="1"/>
  <c r="I3366" i="1"/>
  <c r="J3365" i="1"/>
  <c r="K3365" i="1" s="1"/>
  <c r="Q3364" i="1"/>
  <c r="R3364" i="1" s="1"/>
  <c r="A3439" i="1"/>
  <c r="G3438" i="1"/>
  <c r="F3438" i="1"/>
  <c r="D3439" i="1"/>
  <c r="U3438" i="1"/>
  <c r="N3438" i="1"/>
  <c r="C3439" i="1"/>
  <c r="B3363" i="1"/>
  <c r="O3438" i="1"/>
  <c r="P3437" i="1"/>
  <c r="M3439" i="1" l="1"/>
  <c r="N3439" i="1" s="1"/>
  <c r="L3439" i="1"/>
  <c r="U3439" i="1" s="1"/>
  <c r="H3438" i="1"/>
  <c r="B3364" i="1"/>
  <c r="F3439" i="1"/>
  <c r="A3440" i="1"/>
  <c r="G3439" i="1"/>
  <c r="D3440" i="1"/>
  <c r="C3440" i="1"/>
  <c r="O3439" i="1"/>
  <c r="P3438" i="1"/>
  <c r="Q3365" i="1"/>
  <c r="R3365" i="1" s="1"/>
  <c r="J3366" i="1"/>
  <c r="K3366" i="1" s="1"/>
  <c r="I3367" i="1"/>
  <c r="L3440" i="1" l="1"/>
  <c r="M3440" i="1"/>
  <c r="E3441" i="1"/>
  <c r="T3440" i="1"/>
  <c r="H3439" i="1"/>
  <c r="P3439" i="1"/>
  <c r="O3440" i="1"/>
  <c r="I3368" i="1"/>
  <c r="J3367" i="1"/>
  <c r="K3367" i="1" s="1"/>
  <c r="G3440" i="1"/>
  <c r="C3441" i="1"/>
  <c r="N3440" i="1"/>
  <c r="D3441" i="1"/>
  <c r="F3440" i="1"/>
  <c r="A3441" i="1"/>
  <c r="U3440" i="1"/>
  <c r="Q3366" i="1"/>
  <c r="R3366" i="1" s="1"/>
  <c r="B3365" i="1"/>
  <c r="L3441" i="1" l="1"/>
  <c r="M3441" i="1"/>
  <c r="T3441" i="1"/>
  <c r="E3442" i="1"/>
  <c r="H3440" i="1"/>
  <c r="Q3367" i="1"/>
  <c r="R3367" i="1" s="1"/>
  <c r="I3369" i="1"/>
  <c r="J3368" i="1"/>
  <c r="K3368" i="1" s="1"/>
  <c r="B3366" i="1"/>
  <c r="D3442" i="1"/>
  <c r="N3441" i="1"/>
  <c r="A3442" i="1"/>
  <c r="U3441" i="1"/>
  <c r="G3441" i="1"/>
  <c r="C3442" i="1"/>
  <c r="F3441" i="1"/>
  <c r="O3441" i="1"/>
  <c r="P3440" i="1"/>
  <c r="L3442" i="1" l="1"/>
  <c r="M3442" i="1"/>
  <c r="E3443" i="1"/>
  <c r="T3442" i="1"/>
  <c r="H3441" i="1"/>
  <c r="Q3368" i="1"/>
  <c r="R3368" i="1" s="1"/>
  <c r="J3369" i="1"/>
  <c r="K3369" i="1" s="1"/>
  <c r="I3370" i="1"/>
  <c r="D3443" i="1"/>
  <c r="G3442" i="1"/>
  <c r="C3443" i="1"/>
  <c r="A3443" i="1"/>
  <c r="F3442" i="1"/>
  <c r="U3442" i="1"/>
  <c r="N3442" i="1"/>
  <c r="B3367" i="1"/>
  <c r="O3442" i="1"/>
  <c r="P3441" i="1"/>
  <c r="E3444" i="1" l="1"/>
  <c r="L3443" i="1"/>
  <c r="M3443" i="1"/>
  <c r="T3443" i="1"/>
  <c r="H3442" i="1"/>
  <c r="I3371" i="1"/>
  <c r="J3370" i="1"/>
  <c r="K3370" i="1" s="1"/>
  <c r="Q3369" i="1"/>
  <c r="R3369" i="1" s="1"/>
  <c r="P3442" i="1"/>
  <c r="O3443" i="1"/>
  <c r="F3443" i="1"/>
  <c r="A3444" i="1"/>
  <c r="U3443" i="1"/>
  <c r="G3443" i="1"/>
  <c r="C3444" i="1"/>
  <c r="N3443" i="1"/>
  <c r="D3444" i="1"/>
  <c r="B3368" i="1"/>
  <c r="L3444" i="1" l="1"/>
  <c r="M3444" i="1"/>
  <c r="T3444" i="1"/>
  <c r="E3445" i="1"/>
  <c r="H3443" i="1"/>
  <c r="B3369" i="1"/>
  <c r="C3445" i="1"/>
  <c r="A3445" i="1"/>
  <c r="D3445" i="1"/>
  <c r="F3444" i="1"/>
  <c r="N3444" i="1"/>
  <c r="U3444" i="1"/>
  <c r="G3444" i="1"/>
  <c r="Q3370" i="1"/>
  <c r="R3370" i="1" s="1"/>
  <c r="P3443" i="1"/>
  <c r="O3444" i="1"/>
  <c r="I3372" i="1"/>
  <c r="J3371" i="1"/>
  <c r="K3371" i="1" s="1"/>
  <c r="L3445" i="1" l="1"/>
  <c r="M3445" i="1"/>
  <c r="N3445" i="1" s="1"/>
  <c r="E3446" i="1"/>
  <c r="T3445" i="1"/>
  <c r="H3444" i="1"/>
  <c r="B3370" i="1"/>
  <c r="D3446" i="1"/>
  <c r="U3445" i="1"/>
  <c r="G3445" i="1"/>
  <c r="C3446" i="1"/>
  <c r="F3445" i="1"/>
  <c r="A3446" i="1"/>
  <c r="I3373" i="1"/>
  <c r="J3372" i="1"/>
  <c r="K3372" i="1" s="1"/>
  <c r="Q3371" i="1"/>
  <c r="R3371" i="1" s="1"/>
  <c r="P3444" i="1"/>
  <c r="O3445" i="1"/>
  <c r="L3446" i="1" l="1"/>
  <c r="M3446" i="1"/>
  <c r="T3446" i="1"/>
  <c r="E3447" i="1"/>
  <c r="H3445" i="1"/>
  <c r="P3445" i="1"/>
  <c r="O3446" i="1"/>
  <c r="I3374" i="1"/>
  <c r="J3373" i="1"/>
  <c r="K3373" i="1" s="1"/>
  <c r="D3447" i="1"/>
  <c r="N3446" i="1"/>
  <c r="U3446" i="1"/>
  <c r="G3446" i="1"/>
  <c r="C3447" i="1"/>
  <c r="A3447" i="1"/>
  <c r="F3446" i="1"/>
  <c r="Q3372" i="1"/>
  <c r="R3372" i="1" s="1"/>
  <c r="B3371" i="1"/>
  <c r="M3447" i="1" l="1"/>
  <c r="L3447" i="1"/>
  <c r="T3447" i="1"/>
  <c r="E3448" i="1"/>
  <c r="H3446" i="1"/>
  <c r="B3372" i="1"/>
  <c r="Q3373" i="1"/>
  <c r="R3373" i="1" s="1"/>
  <c r="N3447" i="1"/>
  <c r="D3448" i="1"/>
  <c r="F3447" i="1"/>
  <c r="C3448" i="1"/>
  <c r="A3448" i="1"/>
  <c r="U3447" i="1"/>
  <c r="G3447" i="1"/>
  <c r="J3374" i="1"/>
  <c r="K3374" i="1" s="1"/>
  <c r="I3375" i="1"/>
  <c r="P3446" i="1"/>
  <c r="O3447" i="1"/>
  <c r="L3448" i="1" l="1"/>
  <c r="M3448" i="1"/>
  <c r="E3449" i="1"/>
  <c r="T3448" i="1"/>
  <c r="T3449" i="1" s="1"/>
  <c r="H3447" i="1"/>
  <c r="G3448" i="1"/>
  <c r="N3448" i="1"/>
  <c r="D3449" i="1"/>
  <c r="F3448" i="1"/>
  <c r="C3449" i="1"/>
  <c r="A3449" i="1"/>
  <c r="U3448" i="1"/>
  <c r="I3376" i="1"/>
  <c r="J3375" i="1"/>
  <c r="K3375" i="1" s="1"/>
  <c r="Q3374" i="1"/>
  <c r="R3374" i="1" s="1"/>
  <c r="B3373" i="1"/>
  <c r="P3447" i="1"/>
  <c r="O3448" i="1"/>
  <c r="L3449" i="1" l="1"/>
  <c r="M3449" i="1"/>
  <c r="E3450" i="1"/>
  <c r="H3448" i="1"/>
  <c r="B3374" i="1"/>
  <c r="C3450" i="1"/>
  <c r="U3449" i="1"/>
  <c r="D3450" i="1"/>
  <c r="F3449" i="1"/>
  <c r="A3450" i="1"/>
  <c r="G3449" i="1"/>
  <c r="N3449" i="1"/>
  <c r="O3449" i="1"/>
  <c r="P3448" i="1"/>
  <c r="Q3375" i="1"/>
  <c r="R3375" i="1" s="1"/>
  <c r="I3377" i="1"/>
  <c r="J3376" i="1"/>
  <c r="K3376" i="1" s="1"/>
  <c r="L3450" i="1" l="1"/>
  <c r="M3450" i="1"/>
  <c r="E3451" i="1"/>
  <c r="T3450" i="1"/>
  <c r="H3449" i="1"/>
  <c r="A3451" i="1"/>
  <c r="C3451" i="1"/>
  <c r="F3450" i="1"/>
  <c r="G3450" i="1"/>
  <c r="O3450" i="1"/>
  <c r="P3449" i="1"/>
  <c r="Q3376" i="1"/>
  <c r="R3376" i="1" s="1"/>
  <c r="I3378" i="1"/>
  <c r="J3377" i="1"/>
  <c r="K3377" i="1" s="1"/>
  <c r="B3375" i="1"/>
  <c r="L3451" i="1" l="1"/>
  <c r="M3451" i="1"/>
  <c r="T3451" i="1"/>
  <c r="E3452" i="1"/>
  <c r="D3451" i="1"/>
  <c r="D3452" i="1" s="1"/>
  <c r="H3450" i="1"/>
  <c r="B3376" i="1"/>
  <c r="Q3377" i="1"/>
  <c r="R3377" i="1" s="1"/>
  <c r="G3451" i="1"/>
  <c r="C3452" i="1"/>
  <c r="N3451" i="1"/>
  <c r="F3451" i="1"/>
  <c r="A3452" i="1"/>
  <c r="U3451" i="1"/>
  <c r="I3379" i="1"/>
  <c r="J3378" i="1"/>
  <c r="K3378" i="1" s="1"/>
  <c r="O3451" i="1"/>
  <c r="P3450" i="1"/>
  <c r="E3453" i="1" l="1"/>
  <c r="L3452" i="1"/>
  <c r="M3452" i="1"/>
  <c r="N3452" i="1" s="1"/>
  <c r="T3452" i="1"/>
  <c r="T3453" i="1" s="1"/>
  <c r="H3451" i="1"/>
  <c r="B3377" i="1"/>
  <c r="Q3378" i="1"/>
  <c r="R3378" i="1" s="1"/>
  <c r="F3452" i="1"/>
  <c r="A3453" i="1"/>
  <c r="U3452" i="1"/>
  <c r="G3452" i="1"/>
  <c r="C3453" i="1"/>
  <c r="D3453" i="1"/>
  <c r="J3379" i="1"/>
  <c r="K3379" i="1" s="1"/>
  <c r="I3380" i="1"/>
  <c r="O3452" i="1"/>
  <c r="P3451" i="1"/>
  <c r="L3453" i="1" l="1"/>
  <c r="M3453" i="1"/>
  <c r="E3454" i="1"/>
  <c r="E3455" i="1" s="1"/>
  <c r="H3452" i="1"/>
  <c r="Q3379" i="1"/>
  <c r="R3379" i="1" s="1"/>
  <c r="U3453" i="1"/>
  <c r="G3453" i="1"/>
  <c r="F3453" i="1"/>
  <c r="C3454" i="1"/>
  <c r="A3454" i="1"/>
  <c r="D3454" i="1"/>
  <c r="N3453" i="1"/>
  <c r="P3452" i="1"/>
  <c r="O3453" i="1"/>
  <c r="B3378" i="1"/>
  <c r="I3381" i="1"/>
  <c r="J3380" i="1"/>
  <c r="K3380" i="1" s="1"/>
  <c r="L3454" i="1" l="1"/>
  <c r="M3454" i="1"/>
  <c r="N3454" i="1" s="1"/>
  <c r="T3454" i="1"/>
  <c r="H3453" i="1"/>
  <c r="O3454" i="1"/>
  <c r="P3453" i="1"/>
  <c r="B3379" i="1"/>
  <c r="Q3380" i="1"/>
  <c r="R3380" i="1" s="1"/>
  <c r="J3381" i="1"/>
  <c r="K3381" i="1" s="1"/>
  <c r="I3382" i="1"/>
  <c r="G3454" i="1"/>
  <c r="C3455" i="1"/>
  <c r="U3454" i="1"/>
  <c r="A3455" i="1"/>
  <c r="F3454" i="1"/>
  <c r="D3455" i="1"/>
  <c r="L3455" i="1" l="1"/>
  <c r="M3455" i="1"/>
  <c r="T3455" i="1"/>
  <c r="T3456" i="1" s="1"/>
  <c r="E3456" i="1"/>
  <c r="E3457" i="1" s="1"/>
  <c r="H3454" i="1"/>
  <c r="G3455" i="1"/>
  <c r="D3456" i="1"/>
  <c r="C3456" i="1"/>
  <c r="F3455" i="1"/>
  <c r="A3456" i="1"/>
  <c r="U3455" i="1"/>
  <c r="N3455" i="1"/>
  <c r="I3383" i="1"/>
  <c r="J3382" i="1"/>
  <c r="K3382" i="1" s="1"/>
  <c r="P3454" i="1"/>
  <c r="O3455" i="1"/>
  <c r="Q3381" i="1"/>
  <c r="R3381" i="1" s="1"/>
  <c r="B3380" i="1"/>
  <c r="L3456" i="1" l="1"/>
  <c r="M3456" i="1"/>
  <c r="H3455" i="1"/>
  <c r="O3456" i="1"/>
  <c r="P3455" i="1"/>
  <c r="C3457" i="1"/>
  <c r="A3457" i="1"/>
  <c r="T3457" i="1" s="1"/>
  <c r="D3457" i="1"/>
  <c r="F3456" i="1"/>
  <c r="U3456" i="1"/>
  <c r="G3456" i="1"/>
  <c r="N3456" i="1"/>
  <c r="Q3382" i="1"/>
  <c r="R3382" i="1" s="1"/>
  <c r="J3383" i="1"/>
  <c r="K3383" i="1" s="1"/>
  <c r="I3384" i="1"/>
  <c r="B3381" i="1"/>
  <c r="L3457" i="1" l="1"/>
  <c r="M3457" i="1"/>
  <c r="E3458" i="1"/>
  <c r="E3459" i="1" s="1"/>
  <c r="H3456" i="1"/>
  <c r="B3382" i="1"/>
  <c r="J3384" i="1"/>
  <c r="K3384" i="1" s="1"/>
  <c r="I3385" i="1"/>
  <c r="Q3383" i="1"/>
  <c r="R3383" i="1" s="1"/>
  <c r="F3457" i="1"/>
  <c r="A3458" i="1"/>
  <c r="G3457" i="1"/>
  <c r="N3457" i="1"/>
  <c r="U3457" i="1"/>
  <c r="D3458" i="1"/>
  <c r="C3458" i="1"/>
  <c r="O3457" i="1"/>
  <c r="P3456" i="1"/>
  <c r="L3458" i="1" l="1"/>
  <c r="M3458" i="1"/>
  <c r="N3458" i="1" s="1"/>
  <c r="T3458" i="1"/>
  <c r="T3459" i="1" s="1"/>
  <c r="H3457" i="1"/>
  <c r="B3383" i="1"/>
  <c r="O3458" i="1"/>
  <c r="P3457" i="1"/>
  <c r="C3459" i="1"/>
  <c r="G3458" i="1"/>
  <c r="A3459" i="1"/>
  <c r="F3458" i="1"/>
  <c r="U3458" i="1"/>
  <c r="D3459" i="1"/>
  <c r="I3386" i="1"/>
  <c r="J3385" i="1"/>
  <c r="K3385" i="1" s="1"/>
  <c r="Q3384" i="1"/>
  <c r="R3384" i="1" s="1"/>
  <c r="M3459" i="1" l="1"/>
  <c r="L3459" i="1"/>
  <c r="U3459" i="1" s="1"/>
  <c r="E3460" i="1"/>
  <c r="H3458" i="1"/>
  <c r="Q3385" i="1"/>
  <c r="R3385" i="1" s="1"/>
  <c r="I3387" i="1"/>
  <c r="J3386" i="1"/>
  <c r="K3386" i="1" s="1"/>
  <c r="B3384" i="1"/>
  <c r="O3459" i="1"/>
  <c r="P3458" i="1"/>
  <c r="G3459" i="1"/>
  <c r="C3460" i="1"/>
  <c r="N3459" i="1"/>
  <c r="D3460" i="1"/>
  <c r="F3459" i="1"/>
  <c r="A3460" i="1"/>
  <c r="E3461" i="1" l="1"/>
  <c r="L3460" i="1"/>
  <c r="M3460" i="1"/>
  <c r="T3460" i="1"/>
  <c r="T3461" i="1" s="1"/>
  <c r="H3459" i="1"/>
  <c r="B3385" i="1"/>
  <c r="U3460" i="1"/>
  <c r="C3461" i="1"/>
  <c r="A3461" i="1"/>
  <c r="G3460" i="1"/>
  <c r="D3461" i="1"/>
  <c r="F3460" i="1"/>
  <c r="N3460" i="1"/>
  <c r="P3459" i="1"/>
  <c r="O3460" i="1"/>
  <c r="Q3386" i="1"/>
  <c r="R3386" i="1" s="1"/>
  <c r="J3387" i="1"/>
  <c r="K3387" i="1" s="1"/>
  <c r="I3388" i="1"/>
  <c r="L3461" i="1" l="1"/>
  <c r="M3461" i="1"/>
  <c r="E3462" i="1"/>
  <c r="H3460" i="1"/>
  <c r="B3386" i="1"/>
  <c r="O3461" i="1"/>
  <c r="P3460" i="1"/>
  <c r="D3462" i="1"/>
  <c r="F3461" i="1"/>
  <c r="N3461" i="1"/>
  <c r="U3461" i="1"/>
  <c r="G3461" i="1"/>
  <c r="C3462" i="1"/>
  <c r="A3462" i="1"/>
  <c r="J3388" i="1"/>
  <c r="K3388" i="1" s="1"/>
  <c r="I3389" i="1"/>
  <c r="J3389" i="1" s="1"/>
  <c r="Q3387" i="1"/>
  <c r="R3387" i="1" s="1"/>
  <c r="L3462" i="1" l="1"/>
  <c r="M3462" i="1"/>
  <c r="E3463" i="1"/>
  <c r="T3462" i="1"/>
  <c r="H3461" i="1"/>
  <c r="Q3388" i="1"/>
  <c r="R3388" i="1" s="1"/>
  <c r="I3390" i="1"/>
  <c r="K3389" i="1"/>
  <c r="B3387" i="1"/>
  <c r="C3463" i="1"/>
  <c r="G3462" i="1"/>
  <c r="U3462" i="1"/>
  <c r="F3462" i="1"/>
  <c r="D3463" i="1"/>
  <c r="N3462" i="1"/>
  <c r="A3463" i="1"/>
  <c r="P3461" i="1"/>
  <c r="O3462" i="1"/>
  <c r="L3463" i="1" l="1"/>
  <c r="M3463" i="1"/>
  <c r="T3463" i="1"/>
  <c r="T3464" i="1" s="1"/>
  <c r="E3464" i="1"/>
  <c r="E3465" i="1" s="1"/>
  <c r="H3462" i="1"/>
  <c r="Q3389" i="1"/>
  <c r="B3389" i="1" s="1"/>
  <c r="N3389" i="1"/>
  <c r="J3390" i="1"/>
  <c r="K3390" i="1" s="1"/>
  <c r="Q3390" i="1" s="1"/>
  <c r="I3391" i="1"/>
  <c r="A3464" i="1"/>
  <c r="U3463" i="1"/>
  <c r="G3463" i="1"/>
  <c r="N3463" i="1"/>
  <c r="D3464" i="1"/>
  <c r="F3463" i="1"/>
  <c r="C3464" i="1"/>
  <c r="O3463" i="1"/>
  <c r="P3462" i="1"/>
  <c r="B3388" i="1"/>
  <c r="L3464" i="1" l="1"/>
  <c r="M3464" i="1"/>
  <c r="E3466" i="1"/>
  <c r="R3389" i="1"/>
  <c r="H3463" i="1"/>
  <c r="G3464" i="1"/>
  <c r="C3465" i="1"/>
  <c r="D3465" i="1"/>
  <c r="F3464" i="1"/>
  <c r="A3465" i="1"/>
  <c r="U3464" i="1"/>
  <c r="N3464" i="1"/>
  <c r="J3391" i="1"/>
  <c r="K3391" i="1" s="1"/>
  <c r="I3392" i="1"/>
  <c r="B3390" i="1"/>
  <c r="R3390" i="1"/>
  <c r="U3389" i="1"/>
  <c r="P3463" i="1"/>
  <c r="O3464" i="1"/>
  <c r="M3465" i="1" l="1"/>
  <c r="L3465" i="1"/>
  <c r="U3465" i="1" s="1"/>
  <c r="T3465" i="1"/>
  <c r="H3464" i="1"/>
  <c r="D3466" i="1"/>
  <c r="N3465" i="1"/>
  <c r="A3466" i="1"/>
  <c r="G3465" i="1"/>
  <c r="C3466" i="1"/>
  <c r="F3465" i="1"/>
  <c r="J3392" i="1"/>
  <c r="K3392" i="1" s="1"/>
  <c r="I3393" i="1"/>
  <c r="O3465" i="1"/>
  <c r="P3464" i="1"/>
  <c r="Q3391" i="1"/>
  <c r="R3391" i="1" s="1"/>
  <c r="L3466" i="1" l="1"/>
  <c r="M3466" i="1"/>
  <c r="T3466" i="1"/>
  <c r="E3467" i="1"/>
  <c r="H3465" i="1"/>
  <c r="P3465" i="1"/>
  <c r="O3466" i="1"/>
  <c r="I3394" i="1"/>
  <c r="J3393" i="1"/>
  <c r="K3393" i="1" s="1"/>
  <c r="D3467" i="1"/>
  <c r="N3466" i="1"/>
  <c r="G3466" i="1"/>
  <c r="F3466" i="1"/>
  <c r="C3467" i="1"/>
  <c r="U3466" i="1"/>
  <c r="A3467" i="1"/>
  <c r="Q3392" i="1"/>
  <c r="R3392" i="1" s="1"/>
  <c r="B3391" i="1"/>
  <c r="L3467" i="1" l="1"/>
  <c r="M3467" i="1"/>
  <c r="E3468" i="1"/>
  <c r="T3467" i="1"/>
  <c r="H3466" i="1"/>
  <c r="Q3393" i="1"/>
  <c r="R3393" i="1" s="1"/>
  <c r="J3394" i="1"/>
  <c r="K3394" i="1" s="1"/>
  <c r="I3395" i="1"/>
  <c r="O3467" i="1"/>
  <c r="P3466" i="1"/>
  <c r="G3467" i="1"/>
  <c r="C3468" i="1"/>
  <c r="N3467" i="1"/>
  <c r="D3468" i="1"/>
  <c r="F3467" i="1"/>
  <c r="A3468" i="1"/>
  <c r="U3467" i="1"/>
  <c r="B3392" i="1"/>
  <c r="L3468" i="1" l="1"/>
  <c r="M3468" i="1"/>
  <c r="T3468" i="1"/>
  <c r="E3469" i="1"/>
  <c r="E3470" i="1" s="1"/>
  <c r="H3467" i="1"/>
  <c r="B3393" i="1"/>
  <c r="D3469" i="1"/>
  <c r="G3468" i="1"/>
  <c r="F3468" i="1"/>
  <c r="C3469" i="1"/>
  <c r="A3469" i="1"/>
  <c r="N3468" i="1"/>
  <c r="U3468" i="1"/>
  <c r="O3468" i="1"/>
  <c r="P3467" i="1"/>
  <c r="J3395" i="1"/>
  <c r="K3395" i="1" s="1"/>
  <c r="I3396" i="1"/>
  <c r="Q3394" i="1"/>
  <c r="R3394" i="1" s="1"/>
  <c r="T3469" i="1" l="1"/>
  <c r="L3469" i="1"/>
  <c r="U3469" i="1" s="1"/>
  <c r="M3469" i="1"/>
  <c r="N3469" i="1" s="1"/>
  <c r="H3468" i="1"/>
  <c r="B3394" i="1"/>
  <c r="I3397" i="1"/>
  <c r="J3396" i="1"/>
  <c r="K3396" i="1" s="1"/>
  <c r="D3470" i="1"/>
  <c r="G3469" i="1"/>
  <c r="F3469" i="1"/>
  <c r="C3470" i="1"/>
  <c r="A3470" i="1"/>
  <c r="Q3395" i="1"/>
  <c r="R3395" i="1" s="1"/>
  <c r="P3468" i="1"/>
  <c r="O3469" i="1"/>
  <c r="L3470" i="1" l="1"/>
  <c r="M3470" i="1"/>
  <c r="E3471" i="1"/>
  <c r="E3472" i="1" s="1"/>
  <c r="T3470" i="1"/>
  <c r="T3471" i="1" s="1"/>
  <c r="H3469" i="1"/>
  <c r="B3395" i="1"/>
  <c r="C3471" i="1"/>
  <c r="G3470" i="1"/>
  <c r="A3471" i="1"/>
  <c r="F3470" i="1"/>
  <c r="D3471" i="1"/>
  <c r="U3470" i="1"/>
  <c r="N3470" i="1"/>
  <c r="Q3396" i="1"/>
  <c r="R3396" i="1" s="1"/>
  <c r="J3397" i="1"/>
  <c r="K3397" i="1" s="1"/>
  <c r="I3398" i="1"/>
  <c r="O3470" i="1"/>
  <c r="P3469" i="1"/>
  <c r="L3471" i="1" l="1"/>
  <c r="M3471" i="1"/>
  <c r="H3470" i="1"/>
  <c r="I3399" i="1"/>
  <c r="J3398" i="1"/>
  <c r="K3398" i="1" s="1"/>
  <c r="Q3397" i="1"/>
  <c r="R3397" i="1" s="1"/>
  <c r="B3396" i="1"/>
  <c r="F3471" i="1"/>
  <c r="A3472" i="1"/>
  <c r="U3471" i="1"/>
  <c r="N3471" i="1"/>
  <c r="G3471" i="1"/>
  <c r="D3472" i="1"/>
  <c r="C3472" i="1"/>
  <c r="O3471" i="1"/>
  <c r="P3470" i="1"/>
  <c r="L3472" i="1" l="1"/>
  <c r="M3472" i="1"/>
  <c r="N3472" i="1" s="1"/>
  <c r="E3473" i="1"/>
  <c r="T3472" i="1"/>
  <c r="H3471" i="1"/>
  <c r="B3397" i="1"/>
  <c r="A3473" i="1"/>
  <c r="U3472" i="1"/>
  <c r="G3472" i="1"/>
  <c r="C3473" i="1"/>
  <c r="D3473" i="1"/>
  <c r="F3472" i="1"/>
  <c r="Q3398" i="1"/>
  <c r="R3398" i="1" s="1"/>
  <c r="P3471" i="1"/>
  <c r="O3472" i="1"/>
  <c r="I3400" i="1"/>
  <c r="J3399" i="1"/>
  <c r="K3399" i="1" s="1"/>
  <c r="T3473" i="1" l="1"/>
  <c r="E3474" i="1"/>
  <c r="L3473" i="1"/>
  <c r="U3473" i="1" s="1"/>
  <c r="M3473" i="1"/>
  <c r="H3472" i="1"/>
  <c r="B3398" i="1"/>
  <c r="I3401" i="1"/>
  <c r="J3400" i="1"/>
  <c r="K3400" i="1" s="1"/>
  <c r="Q3399" i="1"/>
  <c r="R3399" i="1" s="1"/>
  <c r="P3472" i="1"/>
  <c r="O3473" i="1"/>
  <c r="G3473" i="1"/>
  <c r="D3474" i="1"/>
  <c r="N3473" i="1"/>
  <c r="C3474" i="1"/>
  <c r="F3473" i="1"/>
  <c r="A3474" i="1"/>
  <c r="L3474" i="1" l="1"/>
  <c r="M3474" i="1"/>
  <c r="E3475" i="1"/>
  <c r="E3476" i="1" s="1"/>
  <c r="T3474" i="1"/>
  <c r="T3475" i="1" s="1"/>
  <c r="H3473" i="1"/>
  <c r="B3399" i="1"/>
  <c r="Q3400" i="1"/>
  <c r="R3400" i="1" s="1"/>
  <c r="J3401" i="1"/>
  <c r="K3401" i="1" s="1"/>
  <c r="I3402" i="1"/>
  <c r="U3474" i="1"/>
  <c r="A3475" i="1"/>
  <c r="D3475" i="1"/>
  <c r="N3474" i="1"/>
  <c r="G3474" i="1"/>
  <c r="F3474" i="1"/>
  <c r="C3475" i="1"/>
  <c r="O3474" i="1"/>
  <c r="P3473" i="1"/>
  <c r="M3475" i="1" l="1"/>
  <c r="L3475" i="1"/>
  <c r="U3475" i="1" s="1"/>
  <c r="H3474" i="1"/>
  <c r="B3400" i="1"/>
  <c r="I3403" i="1"/>
  <c r="J3402" i="1"/>
  <c r="K3402" i="1" s="1"/>
  <c r="Q3401" i="1"/>
  <c r="R3401" i="1" s="1"/>
  <c r="O3475" i="1"/>
  <c r="P3474" i="1"/>
  <c r="A3476" i="1"/>
  <c r="G3475" i="1"/>
  <c r="N3475" i="1"/>
  <c r="C3476" i="1"/>
  <c r="D3476" i="1"/>
  <c r="F3475" i="1"/>
  <c r="L3476" i="1" l="1"/>
  <c r="M3476" i="1"/>
  <c r="T3476" i="1"/>
  <c r="E3477" i="1"/>
  <c r="H3475" i="1"/>
  <c r="O3476" i="1"/>
  <c r="P3475" i="1"/>
  <c r="B3401" i="1"/>
  <c r="G3476" i="1"/>
  <c r="C3477" i="1"/>
  <c r="D3477" i="1"/>
  <c r="F3476" i="1"/>
  <c r="A3477" i="1"/>
  <c r="U3476" i="1"/>
  <c r="N3476" i="1"/>
  <c r="Q3402" i="1"/>
  <c r="R3402" i="1" s="1"/>
  <c r="I3404" i="1"/>
  <c r="J3403" i="1"/>
  <c r="K3403" i="1" s="1"/>
  <c r="L3477" i="1" l="1"/>
  <c r="M3477" i="1"/>
  <c r="E3478" i="1"/>
  <c r="E3479" i="1" s="1"/>
  <c r="T3477" i="1"/>
  <c r="T3478" i="1" s="1"/>
  <c r="H3476" i="1"/>
  <c r="Q3403" i="1"/>
  <c r="R3403" i="1" s="1"/>
  <c r="G3477" i="1"/>
  <c r="F3477" i="1"/>
  <c r="A3478" i="1"/>
  <c r="D3478" i="1"/>
  <c r="N3477" i="1"/>
  <c r="U3477" i="1"/>
  <c r="C3478" i="1"/>
  <c r="J3404" i="1"/>
  <c r="K3404" i="1" s="1"/>
  <c r="I3405" i="1"/>
  <c r="B3402" i="1"/>
  <c r="O3477" i="1"/>
  <c r="P3476" i="1"/>
  <c r="L3478" i="1" l="1"/>
  <c r="M3478" i="1"/>
  <c r="H3477" i="1"/>
  <c r="B3403" i="1"/>
  <c r="Q3404" i="1"/>
  <c r="R3404" i="1" s="1"/>
  <c r="N3478" i="1"/>
  <c r="C3479" i="1"/>
  <c r="G3478" i="1"/>
  <c r="U3478" i="1"/>
  <c r="A3479" i="1"/>
  <c r="F3478" i="1"/>
  <c r="D3479" i="1"/>
  <c r="P3477" i="1"/>
  <c r="O3478" i="1"/>
  <c r="J3405" i="1"/>
  <c r="K3405" i="1" s="1"/>
  <c r="I3406" i="1"/>
  <c r="L3479" i="1" l="1"/>
  <c r="M3479" i="1"/>
  <c r="E3480" i="1"/>
  <c r="T3479" i="1"/>
  <c r="H3478" i="1"/>
  <c r="O3479" i="1"/>
  <c r="P3478" i="1"/>
  <c r="U3479" i="1"/>
  <c r="G3479" i="1"/>
  <c r="C3480" i="1"/>
  <c r="N3479" i="1"/>
  <c r="A3480" i="1"/>
  <c r="D3480" i="1"/>
  <c r="F3479" i="1"/>
  <c r="I3407" i="1"/>
  <c r="J3406" i="1"/>
  <c r="K3406" i="1" s="1"/>
  <c r="B3404" i="1"/>
  <c r="Q3405" i="1"/>
  <c r="R3405" i="1" s="1"/>
  <c r="E3481" i="1" l="1"/>
  <c r="L3480" i="1"/>
  <c r="M3480" i="1"/>
  <c r="T3480" i="1"/>
  <c r="H3479" i="1"/>
  <c r="N3480" i="1"/>
  <c r="C3481" i="1"/>
  <c r="U3480" i="1"/>
  <c r="D3481" i="1"/>
  <c r="F3480" i="1"/>
  <c r="G3480" i="1"/>
  <c r="A3481" i="1"/>
  <c r="Q3406" i="1"/>
  <c r="R3406" i="1" s="1"/>
  <c r="J3407" i="1"/>
  <c r="K3407" i="1" s="1"/>
  <c r="I3408" i="1"/>
  <c r="B3405" i="1"/>
  <c r="O3480" i="1"/>
  <c r="P3479" i="1"/>
  <c r="L3481" i="1" l="1"/>
  <c r="M3481" i="1"/>
  <c r="E3482" i="1"/>
  <c r="T3481" i="1"/>
  <c r="H3480" i="1"/>
  <c r="B3406" i="1"/>
  <c r="I3409" i="1"/>
  <c r="J3408" i="1"/>
  <c r="K3408" i="1" s="1"/>
  <c r="O3481" i="1"/>
  <c r="P3480" i="1"/>
  <c r="G3481" i="1"/>
  <c r="A3482" i="1"/>
  <c r="C3482" i="1"/>
  <c r="F3481" i="1"/>
  <c r="Q3407" i="1"/>
  <c r="R3407" i="1" s="1"/>
  <c r="L3482" i="1" l="1"/>
  <c r="T3482" i="1"/>
  <c r="M3482" i="1"/>
  <c r="E3483" i="1"/>
  <c r="H3481" i="1"/>
  <c r="D3482" i="1"/>
  <c r="D3483" i="1" s="1"/>
  <c r="P3481" i="1"/>
  <c r="O3482" i="1"/>
  <c r="F3482" i="1"/>
  <c r="U3482" i="1"/>
  <c r="G3482" i="1"/>
  <c r="N3482" i="1"/>
  <c r="C3483" i="1"/>
  <c r="A3483" i="1"/>
  <c r="B3407" i="1"/>
  <c r="Q3408" i="1"/>
  <c r="R3408" i="1" s="1"/>
  <c r="I3410" i="1"/>
  <c r="J3409" i="1"/>
  <c r="K3409" i="1" s="1"/>
  <c r="L3483" i="1" l="1"/>
  <c r="M3483" i="1"/>
  <c r="E3484" i="1"/>
  <c r="T3483" i="1"/>
  <c r="H3482" i="1"/>
  <c r="B3408" i="1"/>
  <c r="O3483" i="1"/>
  <c r="P3482" i="1"/>
  <c r="Q3409" i="1"/>
  <c r="R3409" i="1" s="1"/>
  <c r="G3483" i="1"/>
  <c r="C3484" i="1"/>
  <c r="N3483" i="1"/>
  <c r="A3484" i="1"/>
  <c r="D3484" i="1"/>
  <c r="F3483" i="1"/>
  <c r="U3483" i="1"/>
  <c r="I3411" i="1"/>
  <c r="J3410" i="1"/>
  <c r="K3410" i="1" s="1"/>
  <c r="T3484" i="1" l="1"/>
  <c r="L3484" i="1"/>
  <c r="U3484" i="1" s="1"/>
  <c r="M3484" i="1"/>
  <c r="E3485" i="1"/>
  <c r="E3486" i="1" s="1"/>
  <c r="H3483" i="1"/>
  <c r="B3409" i="1"/>
  <c r="F3484" i="1"/>
  <c r="N3484" i="1"/>
  <c r="G3484" i="1"/>
  <c r="C3485" i="1"/>
  <c r="A3485" i="1"/>
  <c r="D3485" i="1"/>
  <c r="O3484" i="1"/>
  <c r="P3483" i="1"/>
  <c r="Q3410" i="1"/>
  <c r="R3410" i="1" s="1"/>
  <c r="J3411" i="1"/>
  <c r="K3411" i="1" s="1"/>
  <c r="I3412" i="1"/>
  <c r="L3485" i="1" l="1"/>
  <c r="U3485" i="1" s="1"/>
  <c r="M3485" i="1"/>
  <c r="T3485" i="1"/>
  <c r="H3484" i="1"/>
  <c r="P3484" i="1"/>
  <c r="O3485" i="1"/>
  <c r="J3412" i="1"/>
  <c r="K3412" i="1" s="1"/>
  <c r="I3413" i="1"/>
  <c r="Q3411" i="1"/>
  <c r="R3411" i="1" s="1"/>
  <c r="B3410" i="1"/>
  <c r="N3485" i="1"/>
  <c r="C3486" i="1"/>
  <c r="A3486" i="1"/>
  <c r="D3486" i="1"/>
  <c r="F3485" i="1"/>
  <c r="G3485" i="1"/>
  <c r="L3486" i="1" l="1"/>
  <c r="M3486" i="1"/>
  <c r="T3486" i="1"/>
  <c r="T3487" i="1" s="1"/>
  <c r="E3487" i="1"/>
  <c r="E3488" i="1" s="1"/>
  <c r="H3485" i="1"/>
  <c r="U3486" i="1"/>
  <c r="N3486" i="1"/>
  <c r="F3486" i="1"/>
  <c r="G3486" i="1"/>
  <c r="A3487" i="1"/>
  <c r="C3487" i="1"/>
  <c r="D3487" i="1"/>
  <c r="Q3412" i="1"/>
  <c r="R3412" i="1" s="1"/>
  <c r="O3486" i="1"/>
  <c r="P3485" i="1"/>
  <c r="B3411" i="1"/>
  <c r="I3414" i="1"/>
  <c r="J3413" i="1"/>
  <c r="K3413" i="1" s="1"/>
  <c r="M3487" i="1" l="1"/>
  <c r="L3487" i="1"/>
  <c r="U3487" i="1" s="1"/>
  <c r="H3486" i="1"/>
  <c r="P3486" i="1"/>
  <c r="O3487" i="1"/>
  <c r="F3487" i="1"/>
  <c r="G3487" i="1"/>
  <c r="N3487" i="1"/>
  <c r="D3488" i="1"/>
  <c r="C3488" i="1"/>
  <c r="A3488" i="1"/>
  <c r="Q3413" i="1"/>
  <c r="R3413" i="1" s="1"/>
  <c r="I3415" i="1"/>
  <c r="J3414" i="1"/>
  <c r="K3414" i="1" s="1"/>
  <c r="B3412" i="1"/>
  <c r="L3488" i="1" l="1"/>
  <c r="M3488" i="1"/>
  <c r="E3489" i="1"/>
  <c r="T3488" i="1"/>
  <c r="T3489" i="1" s="1"/>
  <c r="H3487" i="1"/>
  <c r="B3413" i="1"/>
  <c r="J3415" i="1"/>
  <c r="K3415" i="1" s="1"/>
  <c r="I3416" i="1"/>
  <c r="G3488" i="1"/>
  <c r="C3489" i="1"/>
  <c r="A3489" i="1"/>
  <c r="D3489" i="1"/>
  <c r="F3488" i="1"/>
  <c r="N3488" i="1"/>
  <c r="U3488" i="1"/>
  <c r="P3487" i="1"/>
  <c r="O3488" i="1"/>
  <c r="Q3414" i="1"/>
  <c r="R3414" i="1" s="1"/>
  <c r="L3489" i="1" l="1"/>
  <c r="M3489" i="1"/>
  <c r="E3490" i="1"/>
  <c r="E3491" i="1" s="1"/>
  <c r="H3488" i="1"/>
  <c r="B3414" i="1"/>
  <c r="O3489" i="1"/>
  <c r="P3488" i="1"/>
  <c r="F3489" i="1"/>
  <c r="C3490" i="1"/>
  <c r="G3489" i="1"/>
  <c r="A3490" i="1"/>
  <c r="N3489" i="1"/>
  <c r="U3489" i="1"/>
  <c r="D3490" i="1"/>
  <c r="I3417" i="1"/>
  <c r="J3416" i="1"/>
  <c r="K3416" i="1" s="1"/>
  <c r="Q3415" i="1"/>
  <c r="R3415" i="1" s="1"/>
  <c r="M3490" i="1" l="1"/>
  <c r="N3490" i="1" s="1"/>
  <c r="L3490" i="1"/>
  <c r="T3490" i="1"/>
  <c r="H3489" i="1"/>
  <c r="I3418" i="1"/>
  <c r="J3417" i="1"/>
  <c r="K3417" i="1" s="1"/>
  <c r="O3490" i="1"/>
  <c r="P3489" i="1"/>
  <c r="G3490" i="1"/>
  <c r="F3490" i="1"/>
  <c r="A3491" i="1"/>
  <c r="D3491" i="1"/>
  <c r="U3490" i="1"/>
  <c r="C3491" i="1"/>
  <c r="B3415" i="1"/>
  <c r="Q3416" i="1"/>
  <c r="R3416" i="1" s="1"/>
  <c r="T3491" i="1" l="1"/>
  <c r="L3491" i="1"/>
  <c r="M3491" i="1"/>
  <c r="E3492" i="1"/>
  <c r="E3493" i="1" s="1"/>
  <c r="H3490" i="1"/>
  <c r="O3491" i="1"/>
  <c r="P3490" i="1"/>
  <c r="B3416" i="1"/>
  <c r="A3492" i="1"/>
  <c r="G3491" i="1"/>
  <c r="D3492" i="1"/>
  <c r="C3492" i="1"/>
  <c r="U3491" i="1"/>
  <c r="N3491" i="1"/>
  <c r="F3491" i="1"/>
  <c r="Q3417" i="1"/>
  <c r="R3417" i="1" s="1"/>
  <c r="J3418" i="1"/>
  <c r="K3418" i="1" s="1"/>
  <c r="I3419" i="1"/>
  <c r="J3419" i="1" s="1"/>
  <c r="L3492" i="1" l="1"/>
  <c r="M3492" i="1"/>
  <c r="T3492" i="1"/>
  <c r="T3493" i="1" s="1"/>
  <c r="H3491" i="1"/>
  <c r="G3492" i="1"/>
  <c r="C3493" i="1"/>
  <c r="D3493" i="1"/>
  <c r="F3492" i="1"/>
  <c r="A3493" i="1"/>
  <c r="E3494" i="1" s="1"/>
  <c r="U3492" i="1"/>
  <c r="N3492" i="1"/>
  <c r="I3420" i="1"/>
  <c r="K3419" i="1"/>
  <c r="B3417" i="1"/>
  <c r="Q3418" i="1"/>
  <c r="R3418" i="1" s="1"/>
  <c r="P3491" i="1"/>
  <c r="O3492" i="1"/>
  <c r="L3493" i="1" l="1"/>
  <c r="U3493" i="1" s="1"/>
  <c r="M3493" i="1"/>
  <c r="H3492" i="1"/>
  <c r="B3418" i="1"/>
  <c r="J3420" i="1"/>
  <c r="K3420" i="1" s="1"/>
  <c r="I3421" i="1"/>
  <c r="D3494" i="1"/>
  <c r="F3493" i="1"/>
  <c r="G3493" i="1"/>
  <c r="C3494" i="1"/>
  <c r="A3494" i="1"/>
  <c r="N3493" i="1"/>
  <c r="P3492" i="1"/>
  <c r="O3493" i="1"/>
  <c r="N3419" i="1"/>
  <c r="U3419" i="1" s="1"/>
  <c r="Q3419" i="1"/>
  <c r="B3419" i="1" s="1"/>
  <c r="L3494" i="1" l="1"/>
  <c r="M3494" i="1"/>
  <c r="E3495" i="1"/>
  <c r="T3494" i="1"/>
  <c r="H3493" i="1"/>
  <c r="A3495" i="1"/>
  <c r="U3494" i="1"/>
  <c r="G3494" i="1"/>
  <c r="C3495" i="1"/>
  <c r="D3495" i="1"/>
  <c r="F3494" i="1"/>
  <c r="N3494" i="1"/>
  <c r="R3419" i="1"/>
  <c r="J3421" i="1"/>
  <c r="K3421" i="1" s="1"/>
  <c r="I3422" i="1"/>
  <c r="Q3420" i="1"/>
  <c r="R3420" i="1" s="1"/>
  <c r="O3494" i="1"/>
  <c r="P3493" i="1"/>
  <c r="L3495" i="1" l="1"/>
  <c r="M3495" i="1"/>
  <c r="E3496" i="1"/>
  <c r="T3495" i="1"/>
  <c r="H3494" i="1"/>
  <c r="B3420" i="1"/>
  <c r="J3422" i="1"/>
  <c r="K3422" i="1" s="1"/>
  <c r="I3423" i="1"/>
  <c r="Q3421" i="1"/>
  <c r="R3421" i="1" s="1"/>
  <c r="G3495" i="1"/>
  <c r="C3496" i="1"/>
  <c r="A3496" i="1"/>
  <c r="D3496" i="1"/>
  <c r="F3495" i="1"/>
  <c r="N3495" i="1"/>
  <c r="U3495" i="1"/>
  <c r="O3495" i="1"/>
  <c r="P3494" i="1"/>
  <c r="L3496" i="1" l="1"/>
  <c r="M3496" i="1"/>
  <c r="N3496" i="1" s="1"/>
  <c r="T3496" i="1"/>
  <c r="E3497" i="1"/>
  <c r="H3495" i="1"/>
  <c r="B3421" i="1"/>
  <c r="O3496" i="1"/>
  <c r="P3495" i="1"/>
  <c r="C3497" i="1"/>
  <c r="U3496" i="1"/>
  <c r="D3497" i="1"/>
  <c r="F3496" i="1"/>
  <c r="G3496" i="1"/>
  <c r="A3497" i="1"/>
  <c r="I3424" i="1"/>
  <c r="J3423" i="1"/>
  <c r="K3423" i="1" s="1"/>
  <c r="Q3422" i="1"/>
  <c r="R3422" i="1" s="1"/>
  <c r="L3497" i="1" l="1"/>
  <c r="M3497" i="1"/>
  <c r="E3498" i="1"/>
  <c r="T3497" i="1"/>
  <c r="H3496" i="1"/>
  <c r="B3422" i="1"/>
  <c r="J3424" i="1"/>
  <c r="K3424" i="1" s="1"/>
  <c r="I3425" i="1"/>
  <c r="P3496" i="1"/>
  <c r="O3497" i="1"/>
  <c r="Q3423" i="1"/>
  <c r="R3423" i="1" s="1"/>
  <c r="F3497" i="1"/>
  <c r="C3498" i="1"/>
  <c r="A3498" i="1"/>
  <c r="N3497" i="1"/>
  <c r="U3497" i="1"/>
  <c r="D3498" i="1"/>
  <c r="G3497" i="1"/>
  <c r="E3499" i="1" l="1"/>
  <c r="L3498" i="1"/>
  <c r="M3498" i="1"/>
  <c r="N3498" i="1" s="1"/>
  <c r="T3498" i="1"/>
  <c r="H3497" i="1"/>
  <c r="B3423" i="1"/>
  <c r="P3497" i="1"/>
  <c r="O3498" i="1"/>
  <c r="I3426" i="1"/>
  <c r="J3425" i="1"/>
  <c r="K3425" i="1" s="1"/>
  <c r="Q3424" i="1"/>
  <c r="R3424" i="1" s="1"/>
  <c r="C3499" i="1"/>
  <c r="U3498" i="1"/>
  <c r="D3499" i="1"/>
  <c r="F3498" i="1"/>
  <c r="A3499" i="1"/>
  <c r="G3498" i="1"/>
  <c r="M3499" i="1" l="1"/>
  <c r="N3499" i="1" s="1"/>
  <c r="L3499" i="1"/>
  <c r="T3499" i="1"/>
  <c r="E3500" i="1"/>
  <c r="H3498" i="1"/>
  <c r="B3424" i="1"/>
  <c r="Q3425" i="1"/>
  <c r="R3425" i="1" s="1"/>
  <c r="J3426" i="1"/>
  <c r="K3426" i="1" s="1"/>
  <c r="I3427" i="1"/>
  <c r="P3498" i="1"/>
  <c r="O3499" i="1"/>
  <c r="U3499" i="1"/>
  <c r="C3500" i="1"/>
  <c r="D3500" i="1"/>
  <c r="G3499" i="1"/>
  <c r="F3499" i="1"/>
  <c r="A3500" i="1"/>
  <c r="T3500" i="1" l="1"/>
  <c r="L3500" i="1"/>
  <c r="M3500" i="1"/>
  <c r="E3501" i="1"/>
  <c r="E3502" i="1" s="1"/>
  <c r="H3499" i="1"/>
  <c r="B3425" i="1"/>
  <c r="J3427" i="1"/>
  <c r="K3427" i="1" s="1"/>
  <c r="I3428" i="1"/>
  <c r="Q3426" i="1"/>
  <c r="R3426" i="1" s="1"/>
  <c r="A3501" i="1"/>
  <c r="N3500" i="1"/>
  <c r="U3500" i="1"/>
  <c r="D3501" i="1"/>
  <c r="F3500" i="1"/>
  <c r="G3500" i="1"/>
  <c r="C3501" i="1"/>
  <c r="P3499" i="1"/>
  <c r="O3500" i="1"/>
  <c r="L3501" i="1" l="1"/>
  <c r="M3501" i="1"/>
  <c r="T3501" i="1"/>
  <c r="H3500" i="1"/>
  <c r="B3426" i="1"/>
  <c r="O3501" i="1"/>
  <c r="P3500" i="1"/>
  <c r="J3428" i="1"/>
  <c r="I3429" i="1"/>
  <c r="F3501" i="1"/>
  <c r="C3502" i="1"/>
  <c r="A3502" i="1"/>
  <c r="N3501" i="1"/>
  <c r="U3501" i="1"/>
  <c r="D3502" i="1"/>
  <c r="G3501" i="1"/>
  <c r="Q3427" i="1"/>
  <c r="R3427" i="1" s="1"/>
  <c r="L3502" i="1" l="1"/>
  <c r="M3502" i="1"/>
  <c r="T3502" i="1"/>
  <c r="E3503" i="1"/>
  <c r="E3504" i="1" s="1"/>
  <c r="H3501" i="1"/>
  <c r="I3430" i="1"/>
  <c r="J3429" i="1"/>
  <c r="B3427" i="1"/>
  <c r="F3502" i="1"/>
  <c r="N3502" i="1"/>
  <c r="A3503" i="1"/>
  <c r="U3502" i="1"/>
  <c r="G3502" i="1"/>
  <c r="C3503" i="1"/>
  <c r="D3503" i="1"/>
  <c r="P3501" i="1"/>
  <c r="O3502" i="1"/>
  <c r="K3428" i="1"/>
  <c r="T3503" i="1" l="1"/>
  <c r="L3503" i="1"/>
  <c r="M3503" i="1"/>
  <c r="T3504" i="1"/>
  <c r="H3502" i="1"/>
  <c r="O3503" i="1"/>
  <c r="P3502" i="1"/>
  <c r="F3503" i="1"/>
  <c r="A3504" i="1"/>
  <c r="U3503" i="1"/>
  <c r="G3503" i="1"/>
  <c r="N3503" i="1"/>
  <c r="D3504" i="1"/>
  <c r="C3504" i="1"/>
  <c r="K3429" i="1"/>
  <c r="I3431" i="1"/>
  <c r="J3430" i="1"/>
  <c r="Q3428" i="1"/>
  <c r="L3504" i="1" l="1"/>
  <c r="U3504" i="1" s="1"/>
  <c r="M3504" i="1"/>
  <c r="E3505" i="1"/>
  <c r="H3503" i="1"/>
  <c r="R3428" i="1"/>
  <c r="B3428" i="1"/>
  <c r="C3505" i="1"/>
  <c r="D3505" i="1"/>
  <c r="F3504" i="1"/>
  <c r="G3504" i="1"/>
  <c r="A3505" i="1"/>
  <c r="N3504" i="1"/>
  <c r="K3430" i="1"/>
  <c r="I3432" i="1"/>
  <c r="J3431" i="1"/>
  <c r="Q3429" i="1"/>
  <c r="B3429" i="1" s="1"/>
  <c r="P3503" i="1"/>
  <c r="O3504" i="1"/>
  <c r="L3505" i="1" l="1"/>
  <c r="M3505" i="1"/>
  <c r="N3505" i="1" s="1"/>
  <c r="E3506" i="1"/>
  <c r="T3505" i="1"/>
  <c r="T3506" i="1" s="1"/>
  <c r="H3504" i="1"/>
  <c r="Q3430" i="1"/>
  <c r="B3430" i="1" s="1"/>
  <c r="R3429" i="1"/>
  <c r="K3431" i="1"/>
  <c r="J3432" i="1"/>
  <c r="I3433" i="1"/>
  <c r="A3506" i="1"/>
  <c r="U3505" i="1"/>
  <c r="G3505" i="1"/>
  <c r="C3506" i="1"/>
  <c r="D3506" i="1"/>
  <c r="F3505" i="1"/>
  <c r="O3505" i="1"/>
  <c r="P3504" i="1"/>
  <c r="L3506" i="1" l="1"/>
  <c r="U3506" i="1" s="1"/>
  <c r="M3506" i="1"/>
  <c r="N3506" i="1" s="1"/>
  <c r="E3507" i="1"/>
  <c r="H3505" i="1"/>
  <c r="G3506" i="1"/>
  <c r="F3506" i="1"/>
  <c r="C3507" i="1"/>
  <c r="A3507" i="1"/>
  <c r="D3507" i="1"/>
  <c r="J3433" i="1"/>
  <c r="I3434" i="1"/>
  <c r="K3432" i="1"/>
  <c r="R3430" i="1"/>
  <c r="Q3431" i="1"/>
  <c r="B3431" i="1" s="1"/>
  <c r="O3506" i="1"/>
  <c r="P3505" i="1"/>
  <c r="E3508" i="1" l="1"/>
  <c r="L3507" i="1"/>
  <c r="M3507" i="1"/>
  <c r="T3507" i="1"/>
  <c r="T3508" i="1" s="1"/>
  <c r="H3506" i="1"/>
  <c r="J3434" i="1"/>
  <c r="I3435" i="1"/>
  <c r="K3433" i="1"/>
  <c r="G3507" i="1"/>
  <c r="A3508" i="1"/>
  <c r="C3508" i="1"/>
  <c r="D3508" i="1"/>
  <c r="U3507" i="1"/>
  <c r="F3507" i="1"/>
  <c r="N3507" i="1"/>
  <c r="R3431" i="1"/>
  <c r="Q3432" i="1"/>
  <c r="B3432" i="1" s="1"/>
  <c r="P3506" i="1"/>
  <c r="O3507" i="1"/>
  <c r="L3508" i="1" l="1"/>
  <c r="M3508" i="1"/>
  <c r="E3509" i="1"/>
  <c r="H3507" i="1"/>
  <c r="C3509" i="1"/>
  <c r="D3509" i="1"/>
  <c r="F3508" i="1"/>
  <c r="A3509" i="1"/>
  <c r="U3508" i="1"/>
  <c r="N3508" i="1"/>
  <c r="G3508" i="1"/>
  <c r="R3432" i="1"/>
  <c r="Q3433" i="1"/>
  <c r="B3433" i="1" s="1"/>
  <c r="I3436" i="1"/>
  <c r="J3435" i="1"/>
  <c r="P3507" i="1"/>
  <c r="O3508" i="1"/>
  <c r="K3434" i="1"/>
  <c r="L3509" i="1" l="1"/>
  <c r="M3509" i="1"/>
  <c r="E3510" i="1"/>
  <c r="T3509" i="1"/>
  <c r="H3508" i="1"/>
  <c r="C3510" i="1"/>
  <c r="F3509" i="1"/>
  <c r="A3510" i="1"/>
  <c r="G3509" i="1"/>
  <c r="O3509" i="1"/>
  <c r="P3508" i="1"/>
  <c r="K3435" i="1"/>
  <c r="Q3434" i="1"/>
  <c r="B3434" i="1" s="1"/>
  <c r="J3436" i="1"/>
  <c r="I3437" i="1"/>
  <c r="R3433" i="1"/>
  <c r="L3510" i="1" l="1"/>
  <c r="T3510" i="1"/>
  <c r="M3510" i="1"/>
  <c r="E3511" i="1"/>
  <c r="E3512" i="1" s="1"/>
  <c r="H3509" i="1"/>
  <c r="G3510" i="1"/>
  <c r="N3510" i="1"/>
  <c r="C3511" i="1"/>
  <c r="U3510" i="1"/>
  <c r="F3510" i="1"/>
  <c r="A3511" i="1"/>
  <c r="K3436" i="1"/>
  <c r="D3510" i="1"/>
  <c r="D3511" i="1" s="1"/>
  <c r="O3510" i="1"/>
  <c r="P3509" i="1"/>
  <c r="R3434" i="1"/>
  <c r="I3438" i="1"/>
  <c r="J3437" i="1"/>
  <c r="Q3435" i="1"/>
  <c r="B3435" i="1" s="1"/>
  <c r="L3511" i="1" l="1"/>
  <c r="U3511" i="1" s="1"/>
  <c r="M3511" i="1"/>
  <c r="N3511" i="1" s="1"/>
  <c r="T3511" i="1"/>
  <c r="H3510" i="1"/>
  <c r="Q3436" i="1"/>
  <c r="B3436" i="1" s="1"/>
  <c r="K3437" i="1"/>
  <c r="F3511" i="1"/>
  <c r="G3511" i="1"/>
  <c r="C3512" i="1"/>
  <c r="A3512" i="1"/>
  <c r="D3512" i="1"/>
  <c r="O3511" i="1"/>
  <c r="P3510" i="1"/>
  <c r="J3438" i="1"/>
  <c r="I3439" i="1"/>
  <c r="R3435" i="1"/>
  <c r="L3512" i="1" l="1"/>
  <c r="M3512" i="1"/>
  <c r="N3512" i="1" s="1"/>
  <c r="T3512" i="1"/>
  <c r="E3513" i="1"/>
  <c r="H3511" i="1"/>
  <c r="I3440" i="1"/>
  <c r="J3439" i="1"/>
  <c r="K3438" i="1"/>
  <c r="R3436" i="1"/>
  <c r="O3512" i="1"/>
  <c r="P3511" i="1"/>
  <c r="G3512" i="1"/>
  <c r="C3513" i="1"/>
  <c r="D3513" i="1"/>
  <c r="F3512" i="1"/>
  <c r="A3513" i="1"/>
  <c r="U3512" i="1"/>
  <c r="Q3437" i="1"/>
  <c r="B3437" i="1" s="1"/>
  <c r="L3513" i="1" l="1"/>
  <c r="M3513" i="1"/>
  <c r="E3514" i="1"/>
  <c r="T3513" i="1"/>
  <c r="H3512" i="1"/>
  <c r="O3513" i="1"/>
  <c r="P3512" i="1"/>
  <c r="R3437" i="1"/>
  <c r="Q3438" i="1"/>
  <c r="B3438" i="1" s="1"/>
  <c r="U3513" i="1"/>
  <c r="D3514" i="1"/>
  <c r="G3513" i="1"/>
  <c r="F3513" i="1"/>
  <c r="C3514" i="1"/>
  <c r="A3514" i="1"/>
  <c r="N3513" i="1"/>
  <c r="K3439" i="1"/>
  <c r="J3440" i="1"/>
  <c r="I3441" i="1"/>
  <c r="L3514" i="1" l="1"/>
  <c r="M3514" i="1"/>
  <c r="T3514" i="1"/>
  <c r="T3515" i="1" s="1"/>
  <c r="E3515" i="1"/>
  <c r="E3516" i="1" s="1"/>
  <c r="H3513" i="1"/>
  <c r="K3440" i="1"/>
  <c r="Q3439" i="1"/>
  <c r="B3439" i="1" s="1"/>
  <c r="F3514" i="1"/>
  <c r="C3515" i="1"/>
  <c r="A3515" i="1"/>
  <c r="D3515" i="1"/>
  <c r="G3514" i="1"/>
  <c r="N3514" i="1"/>
  <c r="U3514" i="1"/>
  <c r="I3442" i="1"/>
  <c r="J3441" i="1"/>
  <c r="R3438" i="1"/>
  <c r="O3514" i="1"/>
  <c r="P3513" i="1"/>
  <c r="L3515" i="1" l="1"/>
  <c r="U3515" i="1" s="1"/>
  <c r="M3515" i="1"/>
  <c r="H3514" i="1"/>
  <c r="N3515" i="1"/>
  <c r="G3515" i="1"/>
  <c r="C3516" i="1"/>
  <c r="D3516" i="1"/>
  <c r="F3515" i="1"/>
  <c r="A3516" i="1"/>
  <c r="R3439" i="1"/>
  <c r="K3441" i="1"/>
  <c r="J3442" i="1"/>
  <c r="I3443" i="1"/>
  <c r="Q3440" i="1"/>
  <c r="O3515" i="1"/>
  <c r="P3514" i="1"/>
  <c r="L3516" i="1" l="1"/>
  <c r="M3516" i="1"/>
  <c r="T3516" i="1"/>
  <c r="E3517" i="1"/>
  <c r="H3515" i="1"/>
  <c r="Q3441" i="1"/>
  <c r="B3441" i="1" s="1"/>
  <c r="R3440" i="1"/>
  <c r="N3516" i="1"/>
  <c r="U3516" i="1"/>
  <c r="D3517" i="1"/>
  <c r="F3516" i="1"/>
  <c r="G3516" i="1"/>
  <c r="C3517" i="1"/>
  <c r="A3517" i="1"/>
  <c r="B3440" i="1"/>
  <c r="I3444" i="1"/>
  <c r="J3443" i="1"/>
  <c r="O3516" i="1"/>
  <c r="P3515" i="1"/>
  <c r="K3442" i="1"/>
  <c r="L3517" i="1" l="1"/>
  <c r="M3517" i="1"/>
  <c r="E3518" i="1"/>
  <c r="E3519" i="1" s="1"/>
  <c r="T3517" i="1"/>
  <c r="T3518" i="1" s="1"/>
  <c r="H3516" i="1"/>
  <c r="I3445" i="1"/>
  <c r="J3444" i="1"/>
  <c r="O3517" i="1"/>
  <c r="P3516" i="1"/>
  <c r="K3443" i="1"/>
  <c r="R3441" i="1"/>
  <c r="Q3442" i="1"/>
  <c r="B3442" i="1" s="1"/>
  <c r="D3518" i="1"/>
  <c r="G3517" i="1"/>
  <c r="F3517" i="1"/>
  <c r="C3518" i="1"/>
  <c r="A3518" i="1"/>
  <c r="N3517" i="1"/>
  <c r="U3517" i="1"/>
  <c r="L3518" i="1" l="1"/>
  <c r="M3518" i="1"/>
  <c r="H3517" i="1"/>
  <c r="O3518" i="1"/>
  <c r="P3517" i="1"/>
  <c r="K3444" i="1"/>
  <c r="J3445" i="1"/>
  <c r="I3446" i="1"/>
  <c r="G3518" i="1"/>
  <c r="N3518" i="1"/>
  <c r="C3519" i="1"/>
  <c r="U3518" i="1"/>
  <c r="D3519" i="1"/>
  <c r="F3518" i="1"/>
  <c r="A3519" i="1"/>
  <c r="E3520" i="1" s="1"/>
  <c r="Q3443" i="1"/>
  <c r="B3443" i="1" s="1"/>
  <c r="R3442" i="1"/>
  <c r="L3519" i="1" l="1"/>
  <c r="M3519" i="1"/>
  <c r="N3519" i="1" s="1"/>
  <c r="T3519" i="1"/>
  <c r="H3518" i="1"/>
  <c r="K3445" i="1"/>
  <c r="Q3444" i="1"/>
  <c r="B3444" i="1" s="1"/>
  <c r="O3519" i="1"/>
  <c r="P3518" i="1"/>
  <c r="D3520" i="1"/>
  <c r="F3519" i="1"/>
  <c r="G3519" i="1"/>
  <c r="A3520" i="1"/>
  <c r="C3520" i="1"/>
  <c r="U3519" i="1"/>
  <c r="R3443" i="1"/>
  <c r="I3447" i="1"/>
  <c r="J3446" i="1"/>
  <c r="L3520" i="1" l="1"/>
  <c r="M3520" i="1"/>
  <c r="T3520" i="1"/>
  <c r="E3521" i="1"/>
  <c r="E3522" i="1" s="1"/>
  <c r="H3519" i="1"/>
  <c r="P3519" i="1"/>
  <c r="O3520" i="1"/>
  <c r="R3444" i="1"/>
  <c r="Q3445" i="1"/>
  <c r="R3445" i="1" s="1"/>
  <c r="K3446" i="1"/>
  <c r="J3447" i="1"/>
  <c r="I3448" i="1"/>
  <c r="N3520" i="1"/>
  <c r="U3520" i="1"/>
  <c r="D3521" i="1"/>
  <c r="F3520" i="1"/>
  <c r="G3520" i="1"/>
  <c r="C3521" i="1"/>
  <c r="A3521" i="1"/>
  <c r="L3521" i="1" l="1"/>
  <c r="M3521" i="1"/>
  <c r="T3521" i="1"/>
  <c r="H3520" i="1"/>
  <c r="N3521" i="1"/>
  <c r="A3522" i="1"/>
  <c r="U3521" i="1"/>
  <c r="G3521" i="1"/>
  <c r="C3522" i="1"/>
  <c r="D3522" i="1"/>
  <c r="F3521" i="1"/>
  <c r="K3447" i="1"/>
  <c r="Q3446" i="1"/>
  <c r="B3446" i="1" s="1"/>
  <c r="B3445" i="1"/>
  <c r="O3521" i="1"/>
  <c r="P3520" i="1"/>
  <c r="J3448" i="1"/>
  <c r="I3449" i="1"/>
  <c r="T3522" i="1" l="1"/>
  <c r="M3522" i="1"/>
  <c r="L3522" i="1"/>
  <c r="E3523" i="1"/>
  <c r="E3524" i="1" s="1"/>
  <c r="H3521" i="1"/>
  <c r="R3446" i="1"/>
  <c r="I3450" i="1"/>
  <c r="J3450" i="1" s="1"/>
  <c r="J3449" i="1"/>
  <c r="Q3447" i="1"/>
  <c r="P3521" i="1"/>
  <c r="O3522" i="1"/>
  <c r="G3522" i="1"/>
  <c r="N3522" i="1"/>
  <c r="D3523" i="1"/>
  <c r="U3522" i="1"/>
  <c r="C3523" i="1"/>
  <c r="A3523" i="1"/>
  <c r="F3522" i="1"/>
  <c r="K3448" i="1"/>
  <c r="L3523" i="1" l="1"/>
  <c r="M3523" i="1"/>
  <c r="T3523" i="1"/>
  <c r="H3522" i="1"/>
  <c r="R3447" i="1"/>
  <c r="K3449" i="1"/>
  <c r="K3450" i="1"/>
  <c r="I3451" i="1"/>
  <c r="P3522" i="1"/>
  <c r="O3523" i="1"/>
  <c r="U3523" i="1"/>
  <c r="D3524" i="1"/>
  <c r="N3523" i="1"/>
  <c r="F3523" i="1"/>
  <c r="G3523" i="1"/>
  <c r="A3524" i="1"/>
  <c r="C3524" i="1"/>
  <c r="Q3448" i="1"/>
  <c r="B3448" i="1" s="1"/>
  <c r="B3447" i="1"/>
  <c r="T3524" i="1" l="1"/>
  <c r="L3524" i="1"/>
  <c r="M3524" i="1"/>
  <c r="E3525" i="1"/>
  <c r="H3523" i="1"/>
  <c r="Q3450" i="1"/>
  <c r="B3450" i="1" s="1"/>
  <c r="N3450" i="1"/>
  <c r="D3525" i="1"/>
  <c r="G3524" i="1"/>
  <c r="F3524" i="1"/>
  <c r="C3525" i="1"/>
  <c r="A3525" i="1"/>
  <c r="N3524" i="1"/>
  <c r="U3524" i="1"/>
  <c r="Q3449" i="1"/>
  <c r="B3449" i="1" s="1"/>
  <c r="P3523" i="1"/>
  <c r="O3524" i="1"/>
  <c r="R3448" i="1"/>
  <c r="J3451" i="1"/>
  <c r="I3452" i="1"/>
  <c r="L3525" i="1" l="1"/>
  <c r="M3525" i="1"/>
  <c r="N3525" i="1" s="1"/>
  <c r="E3526" i="1"/>
  <c r="T3525" i="1"/>
  <c r="H3524" i="1"/>
  <c r="R3450" i="1"/>
  <c r="U3450" i="1"/>
  <c r="P3524" i="1"/>
  <c r="O3525" i="1"/>
  <c r="I3453" i="1"/>
  <c r="J3452" i="1"/>
  <c r="K3451" i="1"/>
  <c r="D3526" i="1"/>
  <c r="G3525" i="1"/>
  <c r="F3525" i="1"/>
  <c r="A3526" i="1"/>
  <c r="U3525" i="1"/>
  <c r="C3526" i="1"/>
  <c r="R3449" i="1"/>
  <c r="L3526" i="1" l="1"/>
  <c r="M3526" i="1"/>
  <c r="T3526" i="1"/>
  <c r="E3527" i="1"/>
  <c r="E3528" i="1" s="1"/>
  <c r="H3525" i="1"/>
  <c r="K3452" i="1"/>
  <c r="I3454" i="1"/>
  <c r="J3453" i="1"/>
  <c r="F3526" i="1"/>
  <c r="C3527" i="1"/>
  <c r="A3527" i="1"/>
  <c r="D3527" i="1"/>
  <c r="G3526" i="1"/>
  <c r="N3526" i="1"/>
  <c r="U3526" i="1"/>
  <c r="O3526" i="1"/>
  <c r="P3525" i="1"/>
  <c r="Q3451" i="1"/>
  <c r="B3451" i="1" s="1"/>
  <c r="M3527" i="1" l="1"/>
  <c r="L3527" i="1"/>
  <c r="T3527" i="1"/>
  <c r="H3526" i="1"/>
  <c r="K3453" i="1"/>
  <c r="R3451" i="1"/>
  <c r="I3455" i="1"/>
  <c r="J3454" i="1"/>
  <c r="Q3452" i="1"/>
  <c r="B3452" i="1" s="1"/>
  <c r="P3526" i="1"/>
  <c r="O3527" i="1"/>
  <c r="A3528" i="1"/>
  <c r="D3528" i="1"/>
  <c r="F3527" i="1"/>
  <c r="N3527" i="1"/>
  <c r="U3527" i="1"/>
  <c r="G3527" i="1"/>
  <c r="C3528" i="1"/>
  <c r="L3528" i="1" l="1"/>
  <c r="M3528" i="1"/>
  <c r="E3529" i="1"/>
  <c r="T3528" i="1"/>
  <c r="T3529" i="1" s="1"/>
  <c r="H3527" i="1"/>
  <c r="Q3453" i="1"/>
  <c r="B3453" i="1" s="1"/>
  <c r="R3452" i="1"/>
  <c r="K3454" i="1"/>
  <c r="O3528" i="1"/>
  <c r="P3527" i="1"/>
  <c r="J3455" i="1"/>
  <c r="I3456" i="1"/>
  <c r="U3528" i="1"/>
  <c r="N3528" i="1"/>
  <c r="G3528" i="1"/>
  <c r="C3529" i="1"/>
  <c r="D3529" i="1"/>
  <c r="F3528" i="1"/>
  <c r="A3529" i="1"/>
  <c r="L3529" i="1" l="1"/>
  <c r="M3529" i="1"/>
  <c r="E3530" i="1"/>
  <c r="H3528" i="1"/>
  <c r="J3456" i="1"/>
  <c r="I3457" i="1"/>
  <c r="C3530" i="1"/>
  <c r="D3530" i="1"/>
  <c r="F3529" i="1"/>
  <c r="N3529" i="1"/>
  <c r="A3530" i="1"/>
  <c r="U3529" i="1"/>
  <c r="G3529" i="1"/>
  <c r="K3455" i="1"/>
  <c r="R3453" i="1"/>
  <c r="O3529" i="1"/>
  <c r="P3528" i="1"/>
  <c r="Q3454" i="1"/>
  <c r="B3454" i="1" s="1"/>
  <c r="L3530" i="1" l="1"/>
  <c r="M3530" i="1"/>
  <c r="E3531" i="1"/>
  <c r="T3530" i="1"/>
  <c r="H3529" i="1"/>
  <c r="I3458" i="1"/>
  <c r="J3457" i="1"/>
  <c r="K3456" i="1"/>
  <c r="R3454" i="1"/>
  <c r="O3530" i="1"/>
  <c r="P3529" i="1"/>
  <c r="D3531" i="1"/>
  <c r="F3530" i="1"/>
  <c r="A3531" i="1"/>
  <c r="G3530" i="1"/>
  <c r="N3530" i="1"/>
  <c r="U3530" i="1"/>
  <c r="C3531" i="1"/>
  <c r="Q3455" i="1"/>
  <c r="B3455" i="1" s="1"/>
  <c r="L3531" i="1" l="1"/>
  <c r="M3531" i="1"/>
  <c r="T3531" i="1"/>
  <c r="E3532" i="1"/>
  <c r="H3530" i="1"/>
  <c r="Q3456" i="1"/>
  <c r="B3456" i="1" s="1"/>
  <c r="K3457" i="1"/>
  <c r="J3458" i="1"/>
  <c r="I3459" i="1"/>
  <c r="O3531" i="1"/>
  <c r="P3530" i="1"/>
  <c r="R3455" i="1"/>
  <c r="A3532" i="1"/>
  <c r="N3531" i="1"/>
  <c r="G3531" i="1"/>
  <c r="C3532" i="1"/>
  <c r="U3531" i="1"/>
  <c r="D3532" i="1"/>
  <c r="F3531" i="1"/>
  <c r="L3532" i="1" l="1"/>
  <c r="M3532" i="1"/>
  <c r="E3533" i="1"/>
  <c r="T3532" i="1"/>
  <c r="H3531" i="1"/>
  <c r="Q3457" i="1"/>
  <c r="B3457" i="1" s="1"/>
  <c r="R3456" i="1"/>
  <c r="C3533" i="1"/>
  <c r="U3532" i="1"/>
  <c r="D3533" i="1"/>
  <c r="F3532" i="1"/>
  <c r="G3532" i="1"/>
  <c r="A3533" i="1"/>
  <c r="N3532" i="1"/>
  <c r="I3460" i="1"/>
  <c r="J3459" i="1"/>
  <c r="O3532" i="1"/>
  <c r="P3531" i="1"/>
  <c r="K3458" i="1"/>
  <c r="L3533" i="1" l="1"/>
  <c r="M3533" i="1"/>
  <c r="T3533" i="1"/>
  <c r="E3534" i="1"/>
  <c r="H3532" i="1"/>
  <c r="N3533" i="1"/>
  <c r="A3534" i="1"/>
  <c r="U3533" i="1"/>
  <c r="G3533" i="1"/>
  <c r="C3534" i="1"/>
  <c r="D3534" i="1"/>
  <c r="F3533" i="1"/>
  <c r="O3533" i="1"/>
  <c r="P3532" i="1"/>
  <c r="K3459" i="1"/>
  <c r="I3461" i="1"/>
  <c r="J3460" i="1"/>
  <c r="K3460" i="1" s="1"/>
  <c r="R3457" i="1"/>
  <c r="Q3458" i="1"/>
  <c r="L3534" i="1" l="1"/>
  <c r="M3534" i="1"/>
  <c r="E3535" i="1"/>
  <c r="T3534" i="1"/>
  <c r="H3533" i="1"/>
  <c r="R3458" i="1"/>
  <c r="I3462" i="1"/>
  <c r="J3461" i="1"/>
  <c r="K3461" i="1" s="1"/>
  <c r="O3534" i="1"/>
  <c r="P3533" i="1"/>
  <c r="Q3459" i="1"/>
  <c r="R3459" i="1" s="1"/>
  <c r="C3535" i="1"/>
  <c r="U3534" i="1"/>
  <c r="D3535" i="1"/>
  <c r="F3534" i="1"/>
  <c r="A3535" i="1"/>
  <c r="G3534" i="1"/>
  <c r="N3534" i="1"/>
  <c r="B3458" i="1"/>
  <c r="Q3460" i="1"/>
  <c r="R3460" i="1" s="1"/>
  <c r="M3535" i="1" l="1"/>
  <c r="L3535" i="1"/>
  <c r="T3535" i="1"/>
  <c r="E3536" i="1"/>
  <c r="H3534" i="1"/>
  <c r="G3535" i="1"/>
  <c r="A3536" i="1"/>
  <c r="C3536" i="1"/>
  <c r="D3536" i="1"/>
  <c r="U3535" i="1"/>
  <c r="F3535" i="1"/>
  <c r="N3535" i="1"/>
  <c r="O3535" i="1"/>
  <c r="P3534" i="1"/>
  <c r="Q3461" i="1"/>
  <c r="R3461" i="1" s="1"/>
  <c r="J3462" i="1"/>
  <c r="K3462" i="1" s="1"/>
  <c r="I3463" i="1"/>
  <c r="B3460" i="1"/>
  <c r="B3459" i="1"/>
  <c r="L3536" i="1" l="1"/>
  <c r="M3536" i="1"/>
  <c r="E3537" i="1"/>
  <c r="T3536" i="1"/>
  <c r="H3535" i="1"/>
  <c r="B3461" i="1"/>
  <c r="P3535" i="1"/>
  <c r="O3536" i="1"/>
  <c r="J3463" i="1"/>
  <c r="K3463" i="1" s="1"/>
  <c r="I3464" i="1"/>
  <c r="F3536" i="1"/>
  <c r="A3537" i="1"/>
  <c r="N3536" i="1"/>
  <c r="U3536" i="1"/>
  <c r="C3537" i="1"/>
  <c r="D3537" i="1"/>
  <c r="G3536" i="1"/>
  <c r="Q3462" i="1"/>
  <c r="R3462" i="1" s="1"/>
  <c r="L3537" i="1" l="1"/>
  <c r="M3537" i="1"/>
  <c r="T3537" i="1"/>
  <c r="E3538" i="1"/>
  <c r="H3536" i="1"/>
  <c r="B3462" i="1"/>
  <c r="Q3463" i="1"/>
  <c r="R3463" i="1" s="1"/>
  <c r="P3536" i="1"/>
  <c r="O3537" i="1"/>
  <c r="C3538" i="1"/>
  <c r="D3538" i="1"/>
  <c r="F3537" i="1"/>
  <c r="N3537" i="1"/>
  <c r="A3538" i="1"/>
  <c r="U3537" i="1"/>
  <c r="G3537" i="1"/>
  <c r="J3464" i="1"/>
  <c r="K3464" i="1" s="1"/>
  <c r="I3465" i="1"/>
  <c r="L3538" i="1" l="1"/>
  <c r="M3538" i="1"/>
  <c r="E3539" i="1"/>
  <c r="T3538" i="1"/>
  <c r="H3537" i="1"/>
  <c r="I3466" i="1"/>
  <c r="J3465" i="1"/>
  <c r="K3465" i="1" s="1"/>
  <c r="P3537" i="1"/>
  <c r="O3538" i="1"/>
  <c r="Q3464" i="1"/>
  <c r="R3464" i="1" s="1"/>
  <c r="C3539" i="1"/>
  <c r="G3538" i="1"/>
  <c r="F3538" i="1"/>
  <c r="A3539" i="1"/>
  <c r="D3539" i="1"/>
  <c r="N3538" i="1"/>
  <c r="U3538" i="1"/>
  <c r="B3463" i="1"/>
  <c r="T3539" i="1" l="1"/>
  <c r="L3539" i="1"/>
  <c r="M3539" i="1"/>
  <c r="E3540" i="1"/>
  <c r="H3538" i="1"/>
  <c r="O3539" i="1"/>
  <c r="P3538" i="1"/>
  <c r="N3539" i="1"/>
  <c r="C3540" i="1"/>
  <c r="G3539" i="1"/>
  <c r="U3539" i="1"/>
  <c r="A3540" i="1"/>
  <c r="D3540" i="1"/>
  <c r="F3539" i="1"/>
  <c r="Q3465" i="1"/>
  <c r="R3465" i="1" s="1"/>
  <c r="J3466" i="1"/>
  <c r="K3466" i="1" s="1"/>
  <c r="Q3466" i="1" s="1"/>
  <c r="I3467" i="1"/>
  <c r="B3464" i="1"/>
  <c r="L3540" i="1" l="1"/>
  <c r="M3540" i="1"/>
  <c r="E3541" i="1"/>
  <c r="T3540" i="1"/>
  <c r="H3539" i="1"/>
  <c r="B3465" i="1"/>
  <c r="B3466" i="1"/>
  <c r="R3466" i="1"/>
  <c r="O3540" i="1"/>
  <c r="P3539" i="1"/>
  <c r="J3467" i="1"/>
  <c r="K3467" i="1" s="1"/>
  <c r="I3468" i="1"/>
  <c r="A3541" i="1"/>
  <c r="G3540" i="1"/>
  <c r="C3541" i="1"/>
  <c r="F3540" i="1"/>
  <c r="D3541" i="1" l="1"/>
  <c r="L3541" i="1"/>
  <c r="M3541" i="1"/>
  <c r="T3541" i="1"/>
  <c r="T3542" i="1" s="1"/>
  <c r="E3542" i="1"/>
  <c r="E3543" i="1" s="1"/>
  <c r="H3540" i="1"/>
  <c r="J3468" i="1"/>
  <c r="K3468" i="1" s="1"/>
  <c r="I3469" i="1"/>
  <c r="Q3467" i="1"/>
  <c r="R3467" i="1" s="1"/>
  <c r="U3541" i="1"/>
  <c r="A3542" i="1"/>
  <c r="G3541" i="1"/>
  <c r="D3542" i="1"/>
  <c r="N3541" i="1"/>
  <c r="C3542" i="1"/>
  <c r="F3541" i="1"/>
  <c r="O3541" i="1"/>
  <c r="P3540" i="1"/>
  <c r="L3542" i="1" l="1"/>
  <c r="U3542" i="1" s="1"/>
  <c r="M3542" i="1"/>
  <c r="N3542" i="1" s="1"/>
  <c r="H3541" i="1"/>
  <c r="B3467" i="1"/>
  <c r="J3469" i="1"/>
  <c r="K3469" i="1" s="1"/>
  <c r="I3470" i="1"/>
  <c r="D3543" i="1"/>
  <c r="C3543" i="1"/>
  <c r="A3543" i="1"/>
  <c r="G3542" i="1"/>
  <c r="F3542" i="1"/>
  <c r="Q3468" i="1"/>
  <c r="R3468" i="1" s="1"/>
  <c r="O3542" i="1"/>
  <c r="P3541" i="1"/>
  <c r="L3543" i="1" l="1"/>
  <c r="M3543" i="1"/>
  <c r="T3543" i="1"/>
  <c r="E3544" i="1"/>
  <c r="H3542" i="1"/>
  <c r="B3468" i="1"/>
  <c r="P3542" i="1"/>
  <c r="O3543" i="1"/>
  <c r="I3471" i="1"/>
  <c r="J3470" i="1"/>
  <c r="K3470" i="1" s="1"/>
  <c r="Q3470" i="1" s="1"/>
  <c r="N3543" i="1"/>
  <c r="C3544" i="1"/>
  <c r="A3544" i="1"/>
  <c r="G3543" i="1"/>
  <c r="D3544" i="1"/>
  <c r="F3543" i="1"/>
  <c r="U3543" i="1"/>
  <c r="Q3469" i="1"/>
  <c r="R3469" i="1" s="1"/>
  <c r="L3544" i="1" l="1"/>
  <c r="M3544" i="1"/>
  <c r="E3545" i="1"/>
  <c r="T3544" i="1"/>
  <c r="T3545" i="1" s="1"/>
  <c r="H3543" i="1"/>
  <c r="I3472" i="1"/>
  <c r="J3471" i="1"/>
  <c r="K3471" i="1" s="1"/>
  <c r="P3543" i="1"/>
  <c r="O3544" i="1"/>
  <c r="D3545" i="1"/>
  <c r="F3544" i="1"/>
  <c r="A3545" i="1"/>
  <c r="U3544" i="1"/>
  <c r="N3544" i="1"/>
  <c r="G3544" i="1"/>
  <c r="C3545" i="1"/>
  <c r="B3469" i="1"/>
  <c r="B3470" i="1"/>
  <c r="R3470" i="1"/>
  <c r="L3545" i="1" l="1"/>
  <c r="M3545" i="1"/>
  <c r="E3546" i="1"/>
  <c r="H3544" i="1"/>
  <c r="P3544" i="1"/>
  <c r="O3545" i="1"/>
  <c r="Q3471" i="1"/>
  <c r="R3471" i="1" s="1"/>
  <c r="G3545" i="1"/>
  <c r="C3546" i="1"/>
  <c r="D3546" i="1"/>
  <c r="A3546" i="1"/>
  <c r="F3545" i="1"/>
  <c r="N3545" i="1"/>
  <c r="U3545" i="1"/>
  <c r="I3473" i="1"/>
  <c r="J3472" i="1"/>
  <c r="K3472" i="1" s="1"/>
  <c r="L3546" i="1" l="1"/>
  <c r="M3546" i="1"/>
  <c r="E3547" i="1"/>
  <c r="T3546" i="1"/>
  <c r="H3545" i="1"/>
  <c r="I3474" i="1"/>
  <c r="J3473" i="1"/>
  <c r="K3473" i="1" s="1"/>
  <c r="B3471" i="1"/>
  <c r="U3546" i="1"/>
  <c r="F3546" i="1"/>
  <c r="C3547" i="1"/>
  <c r="A3547" i="1"/>
  <c r="D3547" i="1"/>
  <c r="G3546" i="1"/>
  <c r="N3546" i="1"/>
  <c r="O3546" i="1"/>
  <c r="P3545" i="1"/>
  <c r="Q3472" i="1"/>
  <c r="R3472" i="1" s="1"/>
  <c r="E3548" i="1" l="1"/>
  <c r="L3547" i="1"/>
  <c r="M3547" i="1"/>
  <c r="T3547" i="1"/>
  <c r="T3548" i="1" s="1"/>
  <c r="H3546" i="1"/>
  <c r="B3472" i="1"/>
  <c r="D3548" i="1"/>
  <c r="F3547" i="1"/>
  <c r="C3548" i="1"/>
  <c r="A3548" i="1"/>
  <c r="G3547" i="1"/>
  <c r="N3547" i="1"/>
  <c r="U3547" i="1"/>
  <c r="P3546" i="1"/>
  <c r="O3547" i="1"/>
  <c r="Q3473" i="1"/>
  <c r="R3473" i="1" s="1"/>
  <c r="J3474" i="1"/>
  <c r="K3474" i="1" s="1"/>
  <c r="I3475" i="1"/>
  <c r="M3548" i="1" l="1"/>
  <c r="L3548" i="1"/>
  <c r="E3549" i="1"/>
  <c r="E3550" i="1" s="1"/>
  <c r="H3547" i="1"/>
  <c r="P3547" i="1"/>
  <c r="O3548" i="1"/>
  <c r="C3549" i="1"/>
  <c r="D3549" i="1"/>
  <c r="F3548" i="1"/>
  <c r="A3549" i="1"/>
  <c r="U3548" i="1"/>
  <c r="N3548" i="1"/>
  <c r="G3548" i="1"/>
  <c r="Q3474" i="1"/>
  <c r="R3474" i="1" s="1"/>
  <c r="J3475" i="1"/>
  <c r="K3475" i="1" s="1"/>
  <c r="I3476" i="1"/>
  <c r="B3473" i="1"/>
  <c r="L3549" i="1" l="1"/>
  <c r="M3549" i="1"/>
  <c r="T3549" i="1"/>
  <c r="T3550" i="1" s="1"/>
  <c r="H3548" i="1"/>
  <c r="B3474" i="1"/>
  <c r="G3549" i="1"/>
  <c r="C3550" i="1"/>
  <c r="D3550" i="1"/>
  <c r="A3550" i="1"/>
  <c r="F3549" i="1"/>
  <c r="N3549" i="1"/>
  <c r="U3549" i="1"/>
  <c r="I3477" i="1"/>
  <c r="J3476" i="1"/>
  <c r="K3476" i="1" s="1"/>
  <c r="P3548" i="1"/>
  <c r="O3549" i="1"/>
  <c r="Q3475" i="1"/>
  <c r="R3475" i="1" s="1"/>
  <c r="L3550" i="1" l="1"/>
  <c r="U3550" i="1" s="1"/>
  <c r="M3550" i="1"/>
  <c r="E3551" i="1"/>
  <c r="H3549" i="1"/>
  <c r="B3475" i="1"/>
  <c r="G3550" i="1"/>
  <c r="N3550" i="1"/>
  <c r="F3550" i="1"/>
  <c r="C3551" i="1"/>
  <c r="A3551" i="1"/>
  <c r="D3551" i="1"/>
  <c r="Q3476" i="1"/>
  <c r="R3476" i="1" s="1"/>
  <c r="O3550" i="1"/>
  <c r="P3549" i="1"/>
  <c r="I3478" i="1"/>
  <c r="J3477" i="1"/>
  <c r="K3477" i="1" s="1"/>
  <c r="L3551" i="1" l="1"/>
  <c r="M3551" i="1"/>
  <c r="E3552" i="1"/>
  <c r="T3551" i="1"/>
  <c r="H3550" i="1"/>
  <c r="B3476" i="1"/>
  <c r="D3552" i="1"/>
  <c r="C3552" i="1"/>
  <c r="G3551" i="1"/>
  <c r="U3551" i="1"/>
  <c r="F3551" i="1"/>
  <c r="N3551" i="1"/>
  <c r="A3552" i="1"/>
  <c r="Q3477" i="1"/>
  <c r="R3477" i="1" s="1"/>
  <c r="I3479" i="1"/>
  <c r="J3478" i="1"/>
  <c r="K3478" i="1" s="1"/>
  <c r="O3551" i="1"/>
  <c r="P3550" i="1"/>
  <c r="E3553" i="1" l="1"/>
  <c r="L3552" i="1"/>
  <c r="M3552" i="1"/>
  <c r="N3552" i="1" s="1"/>
  <c r="T3552" i="1"/>
  <c r="H3551" i="1"/>
  <c r="B3477" i="1"/>
  <c r="A3553" i="1"/>
  <c r="G3552" i="1"/>
  <c r="C3553" i="1"/>
  <c r="D3553" i="1"/>
  <c r="F3552" i="1"/>
  <c r="U3552" i="1"/>
  <c r="I3480" i="1"/>
  <c r="J3479" i="1"/>
  <c r="K3479" i="1" s="1"/>
  <c r="O3552" i="1"/>
  <c r="P3551" i="1"/>
  <c r="Q3478" i="1"/>
  <c r="R3478" i="1" s="1"/>
  <c r="M3553" i="1" l="1"/>
  <c r="N3553" i="1" s="1"/>
  <c r="L3553" i="1"/>
  <c r="T3553" i="1"/>
  <c r="E3554" i="1"/>
  <c r="H3552" i="1"/>
  <c r="J3480" i="1"/>
  <c r="K3480" i="1" s="1"/>
  <c r="I3481" i="1"/>
  <c r="J3481" i="1" s="1"/>
  <c r="U3553" i="1"/>
  <c r="G3553" i="1"/>
  <c r="C3554" i="1"/>
  <c r="D3554" i="1"/>
  <c r="A3554" i="1"/>
  <c r="F3553" i="1"/>
  <c r="B3478" i="1"/>
  <c r="P3552" i="1"/>
  <c r="O3553" i="1"/>
  <c r="Q3479" i="1"/>
  <c r="R3479" i="1" s="1"/>
  <c r="L3554" i="1" l="1"/>
  <c r="U3554" i="1" s="1"/>
  <c r="M3554" i="1"/>
  <c r="E3555" i="1"/>
  <c r="T3554" i="1"/>
  <c r="H3553" i="1"/>
  <c r="G3554" i="1"/>
  <c r="F3554" i="1"/>
  <c r="A3555" i="1"/>
  <c r="C3555" i="1"/>
  <c r="D3555" i="1"/>
  <c r="N3554" i="1"/>
  <c r="B3479" i="1"/>
  <c r="O3554" i="1"/>
  <c r="P3553" i="1"/>
  <c r="I3482" i="1"/>
  <c r="K3481" i="1"/>
  <c r="Q3480" i="1"/>
  <c r="R3480" i="1" s="1"/>
  <c r="L3555" i="1" l="1"/>
  <c r="M3555" i="1"/>
  <c r="T3555" i="1"/>
  <c r="E3556" i="1"/>
  <c r="H3554" i="1"/>
  <c r="B3480" i="1"/>
  <c r="P3554" i="1"/>
  <c r="O3555" i="1"/>
  <c r="G3555" i="1"/>
  <c r="N3555" i="1"/>
  <c r="U3555" i="1"/>
  <c r="C3556" i="1"/>
  <c r="D3556" i="1"/>
  <c r="F3555" i="1"/>
  <c r="A3556" i="1"/>
  <c r="Q3481" i="1"/>
  <c r="B3481" i="1" s="1"/>
  <c r="N3481" i="1"/>
  <c r="I3483" i="1"/>
  <c r="J3482" i="1"/>
  <c r="K3482" i="1" s="1"/>
  <c r="L3556" i="1" l="1"/>
  <c r="M3556" i="1"/>
  <c r="E3557" i="1"/>
  <c r="E3558" i="1" s="1"/>
  <c r="T3556" i="1"/>
  <c r="T3557" i="1" s="1"/>
  <c r="H3555" i="1"/>
  <c r="Q3482" i="1"/>
  <c r="R3482" i="1" s="1"/>
  <c r="U3481" i="1"/>
  <c r="R3481" i="1"/>
  <c r="I3484" i="1"/>
  <c r="J3483" i="1"/>
  <c r="K3483" i="1" s="1"/>
  <c r="U3556" i="1"/>
  <c r="G3556" i="1"/>
  <c r="C3557" i="1"/>
  <c r="N3556" i="1"/>
  <c r="D3557" i="1"/>
  <c r="F3556" i="1"/>
  <c r="A3557" i="1"/>
  <c r="O3556" i="1"/>
  <c r="P3555" i="1"/>
  <c r="L3557" i="1" l="1"/>
  <c r="U3557" i="1" s="1"/>
  <c r="M3557" i="1"/>
  <c r="N3557" i="1" s="1"/>
  <c r="B3482" i="1"/>
  <c r="Q3483" i="1"/>
  <c r="R3483" i="1" s="1"/>
  <c r="H3556" i="1"/>
  <c r="C3558" i="1"/>
  <c r="D3558" i="1"/>
  <c r="F3557" i="1"/>
  <c r="G3557" i="1"/>
  <c r="A3558" i="1"/>
  <c r="I3485" i="1"/>
  <c r="J3484" i="1"/>
  <c r="K3484" i="1" s="1"/>
  <c r="O3557" i="1"/>
  <c r="P3556" i="1"/>
  <c r="L3558" i="1" l="1"/>
  <c r="M3558" i="1"/>
  <c r="N3558" i="1" s="1"/>
  <c r="E3559" i="1"/>
  <c r="T3558" i="1"/>
  <c r="H3557" i="1"/>
  <c r="B3483" i="1"/>
  <c r="Q3484" i="1"/>
  <c r="R3484" i="1" s="1"/>
  <c r="C3559" i="1"/>
  <c r="D3559" i="1"/>
  <c r="F3558" i="1"/>
  <c r="U3558" i="1"/>
  <c r="A3559" i="1"/>
  <c r="G3558" i="1"/>
  <c r="O3558" i="1"/>
  <c r="P3557" i="1"/>
  <c r="J3485" i="1"/>
  <c r="K3485" i="1" s="1"/>
  <c r="I3486" i="1"/>
  <c r="L3559" i="1" l="1"/>
  <c r="M3559" i="1"/>
  <c r="T3559" i="1"/>
  <c r="E3560" i="1"/>
  <c r="B3484" i="1"/>
  <c r="Q3485" i="1"/>
  <c r="R3485" i="1" s="1"/>
  <c r="H3558" i="1"/>
  <c r="I3487" i="1"/>
  <c r="J3486" i="1"/>
  <c r="K3486" i="1" s="1"/>
  <c r="F3559" i="1"/>
  <c r="U3559" i="1"/>
  <c r="N3559" i="1"/>
  <c r="G3559" i="1"/>
  <c r="C3560" i="1"/>
  <c r="A3560" i="1"/>
  <c r="D3560" i="1"/>
  <c r="O3559" i="1"/>
  <c r="P3558" i="1"/>
  <c r="L3560" i="1" l="1"/>
  <c r="M3560" i="1"/>
  <c r="E3561" i="1"/>
  <c r="T3560" i="1"/>
  <c r="H3559" i="1"/>
  <c r="B3485" i="1"/>
  <c r="Q3486" i="1"/>
  <c r="R3486" i="1" s="1"/>
  <c r="P3559" i="1"/>
  <c r="O3560" i="1"/>
  <c r="G3560" i="1"/>
  <c r="C3561" i="1"/>
  <c r="A3561" i="1"/>
  <c r="D3561" i="1"/>
  <c r="N3560" i="1"/>
  <c r="F3560" i="1"/>
  <c r="U3560" i="1"/>
  <c r="I3488" i="1"/>
  <c r="J3487" i="1"/>
  <c r="K3487" i="1" s="1"/>
  <c r="E3562" i="1" l="1"/>
  <c r="M3561" i="1"/>
  <c r="L3561" i="1"/>
  <c r="T3561" i="1"/>
  <c r="T3562" i="1" s="1"/>
  <c r="H3560" i="1"/>
  <c r="B3486" i="1"/>
  <c r="Q3487" i="1"/>
  <c r="R3487" i="1" s="1"/>
  <c r="P3560" i="1"/>
  <c r="O3561" i="1"/>
  <c r="J3488" i="1"/>
  <c r="K3488" i="1" s="1"/>
  <c r="I3489" i="1"/>
  <c r="A3562" i="1"/>
  <c r="U3561" i="1"/>
  <c r="C3562" i="1"/>
  <c r="D3562" i="1"/>
  <c r="F3561" i="1"/>
  <c r="G3561" i="1"/>
  <c r="N3561" i="1"/>
  <c r="L3562" i="1" l="1"/>
  <c r="M3562" i="1"/>
  <c r="E3563" i="1"/>
  <c r="E3564" i="1" s="1"/>
  <c r="B3487" i="1"/>
  <c r="Q3488" i="1"/>
  <c r="R3488" i="1" s="1"/>
  <c r="H3561" i="1"/>
  <c r="O3562" i="1"/>
  <c r="P3561" i="1"/>
  <c r="A3563" i="1"/>
  <c r="C3563" i="1"/>
  <c r="G3562" i="1"/>
  <c r="D3563" i="1"/>
  <c r="F3562" i="1"/>
  <c r="N3562" i="1"/>
  <c r="U3562" i="1"/>
  <c r="I3490" i="1"/>
  <c r="J3489" i="1"/>
  <c r="K3489" i="1" s="1"/>
  <c r="M3563" i="1" l="1"/>
  <c r="L3563" i="1"/>
  <c r="T3563" i="1"/>
  <c r="T3564" i="1" s="1"/>
  <c r="B3488" i="1"/>
  <c r="H3562" i="1"/>
  <c r="Q3489" i="1"/>
  <c r="R3489" i="1" s="1"/>
  <c r="O3563" i="1"/>
  <c r="P3562" i="1"/>
  <c r="I3491" i="1"/>
  <c r="J3490" i="1"/>
  <c r="K3490" i="1" s="1"/>
  <c r="G3563" i="1"/>
  <c r="C3564" i="1"/>
  <c r="N3563" i="1"/>
  <c r="D3564" i="1"/>
  <c r="U3563" i="1"/>
  <c r="F3563" i="1"/>
  <c r="A3564" i="1"/>
  <c r="L3564" i="1" l="1"/>
  <c r="M3564" i="1"/>
  <c r="E3565" i="1"/>
  <c r="B3489" i="1"/>
  <c r="Q3490" i="1"/>
  <c r="R3490" i="1" s="1"/>
  <c r="H3563" i="1"/>
  <c r="I3492" i="1"/>
  <c r="J3491" i="1"/>
  <c r="K3491" i="1" s="1"/>
  <c r="P3563" i="1"/>
  <c r="O3564" i="1"/>
  <c r="F3564" i="1"/>
  <c r="U3564" i="1"/>
  <c r="A3565" i="1"/>
  <c r="G3564" i="1"/>
  <c r="N3564" i="1"/>
  <c r="C3565" i="1"/>
  <c r="D3565" i="1"/>
  <c r="L3565" i="1" l="1"/>
  <c r="M3565" i="1"/>
  <c r="E3566" i="1"/>
  <c r="E3567" i="1" s="1"/>
  <c r="T3565" i="1"/>
  <c r="T3566" i="1" s="1"/>
  <c r="H3564" i="1"/>
  <c r="B3490" i="1"/>
  <c r="Q3491" i="1"/>
  <c r="R3491" i="1" s="1"/>
  <c r="O3565" i="1"/>
  <c r="P3564" i="1"/>
  <c r="A3566" i="1"/>
  <c r="N3565" i="1"/>
  <c r="C3566" i="1"/>
  <c r="U3565" i="1"/>
  <c r="G3565" i="1"/>
  <c r="D3566" i="1"/>
  <c r="F3565" i="1"/>
  <c r="I3493" i="1"/>
  <c r="J3492" i="1"/>
  <c r="K3492" i="1" s="1"/>
  <c r="L3566" i="1" l="1"/>
  <c r="M3566" i="1"/>
  <c r="N3566" i="1" s="1"/>
  <c r="B3491" i="1"/>
  <c r="Q3492" i="1"/>
  <c r="R3492" i="1" s="1"/>
  <c r="H3565" i="1"/>
  <c r="F3566" i="1"/>
  <c r="A3567" i="1"/>
  <c r="E3568" i="1" s="1"/>
  <c r="G3566" i="1"/>
  <c r="U3566" i="1"/>
  <c r="C3567" i="1"/>
  <c r="D3567" i="1"/>
  <c r="O3566" i="1"/>
  <c r="P3565" i="1"/>
  <c r="I3494" i="1"/>
  <c r="J3493" i="1"/>
  <c r="K3493" i="1" s="1"/>
  <c r="L3567" i="1" l="1"/>
  <c r="M3567" i="1"/>
  <c r="T3567" i="1"/>
  <c r="T3568" i="1" s="1"/>
  <c r="B3492" i="1"/>
  <c r="Q3493" i="1"/>
  <c r="R3493" i="1" s="1"/>
  <c r="H3566" i="1"/>
  <c r="O3567" i="1"/>
  <c r="P3566" i="1"/>
  <c r="A3568" i="1"/>
  <c r="D3568" i="1"/>
  <c r="C3568" i="1"/>
  <c r="U3567" i="1"/>
  <c r="F3567" i="1"/>
  <c r="G3567" i="1"/>
  <c r="N3567" i="1"/>
  <c r="I3495" i="1"/>
  <c r="J3494" i="1"/>
  <c r="K3494" i="1" s="1"/>
  <c r="L3568" i="1" l="1"/>
  <c r="M3568" i="1"/>
  <c r="E3569" i="1"/>
  <c r="E3570" i="1" s="1"/>
  <c r="B3493" i="1"/>
  <c r="H3567" i="1"/>
  <c r="Q3494" i="1"/>
  <c r="R3494" i="1" s="1"/>
  <c r="C3569" i="1"/>
  <c r="D3569" i="1"/>
  <c r="F3568" i="1"/>
  <c r="A3569" i="1"/>
  <c r="U3568" i="1"/>
  <c r="N3568" i="1"/>
  <c r="G3568" i="1"/>
  <c r="I3496" i="1"/>
  <c r="J3495" i="1"/>
  <c r="K3495" i="1" s="1"/>
  <c r="O3568" i="1"/>
  <c r="P3567" i="1"/>
  <c r="L3569" i="1" l="1"/>
  <c r="M3569" i="1"/>
  <c r="T3569" i="1"/>
  <c r="B3494" i="1"/>
  <c r="Q3495" i="1"/>
  <c r="R3495" i="1" s="1"/>
  <c r="H3568" i="1"/>
  <c r="U3569" i="1"/>
  <c r="D3570" i="1"/>
  <c r="G3569" i="1"/>
  <c r="F3569" i="1"/>
  <c r="C3570" i="1"/>
  <c r="A3570" i="1"/>
  <c r="N3569" i="1"/>
  <c r="I3497" i="1"/>
  <c r="J3496" i="1"/>
  <c r="K3496" i="1" s="1"/>
  <c r="P3568" i="1"/>
  <c r="O3569" i="1"/>
  <c r="L3570" i="1" l="1"/>
  <c r="M3570" i="1"/>
  <c r="E3571" i="1"/>
  <c r="T3570" i="1"/>
  <c r="H3569" i="1"/>
  <c r="B3495" i="1"/>
  <c r="Q3496" i="1"/>
  <c r="R3496" i="1" s="1"/>
  <c r="A3571" i="1"/>
  <c r="G3570" i="1"/>
  <c r="C3571" i="1"/>
  <c r="F3570" i="1"/>
  <c r="J3497" i="1"/>
  <c r="K3497" i="1" s="1"/>
  <c r="I3498" i="1"/>
  <c r="P3569" i="1"/>
  <c r="O3570" i="1"/>
  <c r="L3571" i="1" l="1"/>
  <c r="T3571" i="1"/>
  <c r="M3571" i="1"/>
  <c r="E3572" i="1"/>
  <c r="D3571" i="1"/>
  <c r="B3496" i="1"/>
  <c r="H3570" i="1"/>
  <c r="Q3497" i="1"/>
  <c r="R3497" i="1" s="1"/>
  <c r="O3571" i="1"/>
  <c r="P3570" i="1"/>
  <c r="I3499" i="1"/>
  <c r="J3498" i="1"/>
  <c r="K3498" i="1" s="1"/>
  <c r="D3572" i="1"/>
  <c r="N3571" i="1"/>
  <c r="F3571" i="1"/>
  <c r="A3572" i="1"/>
  <c r="G3571" i="1"/>
  <c r="C3572" i="1"/>
  <c r="U3571" i="1"/>
  <c r="E3573" i="1" l="1"/>
  <c r="T3572" i="1"/>
  <c r="L3572" i="1"/>
  <c r="U3572" i="1" s="1"/>
  <c r="M3572" i="1"/>
  <c r="H3571" i="1"/>
  <c r="B3497" i="1"/>
  <c r="Q3498" i="1"/>
  <c r="R3498" i="1" s="1"/>
  <c r="C3573" i="1"/>
  <c r="D3573" i="1"/>
  <c r="F3572" i="1"/>
  <c r="A3573" i="1"/>
  <c r="G3572" i="1"/>
  <c r="N3572" i="1"/>
  <c r="I3500" i="1"/>
  <c r="J3499" i="1"/>
  <c r="K3499" i="1" s="1"/>
  <c r="O3572" i="1"/>
  <c r="P3571" i="1"/>
  <c r="L3573" i="1" l="1"/>
  <c r="M3573" i="1"/>
  <c r="T3573" i="1"/>
  <c r="E3574" i="1"/>
  <c r="E3575" i="1" s="1"/>
  <c r="B3498" i="1"/>
  <c r="H3572" i="1"/>
  <c r="Q3499" i="1"/>
  <c r="R3499" i="1" s="1"/>
  <c r="P3572" i="1"/>
  <c r="O3573" i="1"/>
  <c r="N3573" i="1"/>
  <c r="A3574" i="1"/>
  <c r="U3573" i="1"/>
  <c r="G3573" i="1"/>
  <c r="C3574" i="1"/>
  <c r="D3574" i="1"/>
  <c r="F3573" i="1"/>
  <c r="J3500" i="1"/>
  <c r="K3500" i="1" s="1"/>
  <c r="I3501" i="1"/>
  <c r="L3574" i="1" l="1"/>
  <c r="M3574" i="1"/>
  <c r="N3574" i="1" s="1"/>
  <c r="T3574" i="1"/>
  <c r="H3573" i="1"/>
  <c r="B3499" i="1"/>
  <c r="Q3500" i="1"/>
  <c r="R3500" i="1" s="1"/>
  <c r="J3501" i="1"/>
  <c r="K3501" i="1" s="1"/>
  <c r="I3502" i="1"/>
  <c r="U3574" i="1"/>
  <c r="F3574" i="1"/>
  <c r="C3575" i="1"/>
  <c r="A3575" i="1"/>
  <c r="D3575" i="1"/>
  <c r="G3574" i="1"/>
  <c r="O3574" i="1"/>
  <c r="P3573" i="1"/>
  <c r="M3575" i="1" l="1"/>
  <c r="L3575" i="1"/>
  <c r="T3575" i="1"/>
  <c r="E3576" i="1"/>
  <c r="E3577" i="1" s="1"/>
  <c r="H3574" i="1"/>
  <c r="B3500" i="1"/>
  <c r="Q3501" i="1"/>
  <c r="R3501" i="1" s="1"/>
  <c r="U3575" i="1"/>
  <c r="N3575" i="1"/>
  <c r="C3576" i="1"/>
  <c r="A3576" i="1"/>
  <c r="G3575" i="1"/>
  <c r="D3576" i="1"/>
  <c r="F3575" i="1"/>
  <c r="P3574" i="1"/>
  <c r="O3575" i="1"/>
  <c r="J3502" i="1"/>
  <c r="K3502" i="1" s="1"/>
  <c r="I3503" i="1"/>
  <c r="L3576" i="1" l="1"/>
  <c r="M3576" i="1"/>
  <c r="T3576" i="1"/>
  <c r="H3575" i="1"/>
  <c r="B3501" i="1"/>
  <c r="Q3502" i="1"/>
  <c r="R3502" i="1" s="1"/>
  <c r="N3576" i="1"/>
  <c r="G3576" i="1"/>
  <c r="C3577" i="1"/>
  <c r="D3577" i="1"/>
  <c r="F3576" i="1"/>
  <c r="A3577" i="1"/>
  <c r="U3576" i="1"/>
  <c r="O3576" i="1"/>
  <c r="P3575" i="1"/>
  <c r="J3503" i="1"/>
  <c r="K3503" i="1" s="1"/>
  <c r="I3504" i="1"/>
  <c r="L3577" i="1" l="1"/>
  <c r="M3577" i="1"/>
  <c r="T3577" i="1"/>
  <c r="T3578" i="1" s="1"/>
  <c r="E3578" i="1"/>
  <c r="E3579" i="1" s="1"/>
  <c r="B3502" i="1"/>
  <c r="Q3503" i="1"/>
  <c r="R3503" i="1" s="1"/>
  <c r="H3576" i="1"/>
  <c r="I3505" i="1"/>
  <c r="J3504" i="1"/>
  <c r="K3504" i="1" s="1"/>
  <c r="A3578" i="1"/>
  <c r="N3577" i="1"/>
  <c r="U3577" i="1"/>
  <c r="C3578" i="1"/>
  <c r="D3578" i="1"/>
  <c r="G3577" i="1"/>
  <c r="F3577" i="1"/>
  <c r="P3576" i="1"/>
  <c r="O3577" i="1"/>
  <c r="L3578" i="1" l="1"/>
  <c r="U3578" i="1" s="1"/>
  <c r="M3578" i="1"/>
  <c r="H3577" i="1"/>
  <c r="B3503" i="1"/>
  <c r="Q3504" i="1"/>
  <c r="R3504" i="1" s="1"/>
  <c r="P3577" i="1"/>
  <c r="O3578" i="1"/>
  <c r="F3578" i="1"/>
  <c r="C3579" i="1"/>
  <c r="A3579" i="1"/>
  <c r="D3579" i="1"/>
  <c r="G3578" i="1"/>
  <c r="N3578" i="1"/>
  <c r="I3506" i="1"/>
  <c r="J3505" i="1"/>
  <c r="K3505" i="1" s="1"/>
  <c r="M3579" i="1" l="1"/>
  <c r="L3579" i="1"/>
  <c r="T3579" i="1"/>
  <c r="T3580" i="1" s="1"/>
  <c r="E3580" i="1"/>
  <c r="E3581" i="1" s="1"/>
  <c r="B3504" i="1"/>
  <c r="Q3505" i="1"/>
  <c r="R3505" i="1" s="1"/>
  <c r="H3578" i="1"/>
  <c r="J3506" i="1"/>
  <c r="K3506" i="1" s="1"/>
  <c r="I3507" i="1"/>
  <c r="O3579" i="1"/>
  <c r="P3578" i="1"/>
  <c r="G3579" i="1"/>
  <c r="C3580" i="1"/>
  <c r="U3579" i="1"/>
  <c r="D3580" i="1"/>
  <c r="F3579" i="1"/>
  <c r="A3580" i="1"/>
  <c r="N3579" i="1"/>
  <c r="L3580" i="1" l="1"/>
  <c r="U3580" i="1" s="1"/>
  <c r="M3580" i="1"/>
  <c r="B3505" i="1"/>
  <c r="Q3506" i="1"/>
  <c r="R3506" i="1" s="1"/>
  <c r="H3579" i="1"/>
  <c r="O3580" i="1"/>
  <c r="P3579" i="1"/>
  <c r="G3580" i="1"/>
  <c r="C3581" i="1"/>
  <c r="A3581" i="1"/>
  <c r="D3581" i="1"/>
  <c r="F3580" i="1"/>
  <c r="N3580" i="1"/>
  <c r="I3508" i="1"/>
  <c r="J3507" i="1"/>
  <c r="K3507" i="1" s="1"/>
  <c r="L3581" i="1" l="1"/>
  <c r="M3581" i="1"/>
  <c r="T3581" i="1"/>
  <c r="E3582" i="1"/>
  <c r="B3506" i="1"/>
  <c r="Q3507" i="1"/>
  <c r="R3507" i="1" s="1"/>
  <c r="H3580" i="1"/>
  <c r="A3582" i="1"/>
  <c r="D3582" i="1"/>
  <c r="F3581" i="1"/>
  <c r="N3581" i="1"/>
  <c r="U3581" i="1"/>
  <c r="G3581" i="1"/>
  <c r="C3582" i="1"/>
  <c r="I3509" i="1"/>
  <c r="J3509" i="1" s="1"/>
  <c r="J3508" i="1"/>
  <c r="K3508" i="1" s="1"/>
  <c r="O3581" i="1"/>
  <c r="P3580" i="1"/>
  <c r="T3582" i="1" l="1"/>
  <c r="L3582" i="1"/>
  <c r="M3582" i="1"/>
  <c r="E3583" i="1"/>
  <c r="H3581" i="1"/>
  <c r="B3507" i="1"/>
  <c r="Q3508" i="1"/>
  <c r="R3508" i="1" s="1"/>
  <c r="O3582" i="1"/>
  <c r="P3581" i="1"/>
  <c r="I3510" i="1"/>
  <c r="K3509" i="1"/>
  <c r="C3583" i="1"/>
  <c r="A3583" i="1"/>
  <c r="D3583" i="1"/>
  <c r="N3582" i="1"/>
  <c r="F3582" i="1"/>
  <c r="G3582" i="1"/>
  <c r="U3582" i="1"/>
  <c r="L3583" i="1" l="1"/>
  <c r="M3583" i="1"/>
  <c r="E3584" i="1"/>
  <c r="E3585" i="1" s="1"/>
  <c r="T3583" i="1"/>
  <c r="T3584" i="1" s="1"/>
  <c r="B3508" i="1"/>
  <c r="H3582" i="1"/>
  <c r="J3510" i="1"/>
  <c r="K3510" i="1" s="1"/>
  <c r="I3511" i="1"/>
  <c r="A3584" i="1"/>
  <c r="C3584" i="1"/>
  <c r="U3583" i="1"/>
  <c r="D3584" i="1"/>
  <c r="N3583" i="1"/>
  <c r="F3583" i="1"/>
  <c r="G3583" i="1"/>
  <c r="P3582" i="1"/>
  <c r="O3583" i="1"/>
  <c r="Q3509" i="1"/>
  <c r="N3509" i="1"/>
  <c r="L3584" i="1" l="1"/>
  <c r="M3584" i="1"/>
  <c r="N3584" i="1" s="1"/>
  <c r="Q3510" i="1"/>
  <c r="R3510" i="1" s="1"/>
  <c r="B3509" i="1"/>
  <c r="H3583" i="1"/>
  <c r="R3509" i="1"/>
  <c r="O3584" i="1"/>
  <c r="P3583" i="1"/>
  <c r="U3584" i="1"/>
  <c r="D3585" i="1"/>
  <c r="G3584" i="1"/>
  <c r="F3584" i="1"/>
  <c r="C3585" i="1"/>
  <c r="A3585" i="1"/>
  <c r="E3586" i="1" s="1"/>
  <c r="U3509" i="1"/>
  <c r="I3512" i="1"/>
  <c r="J3511" i="1"/>
  <c r="K3511" i="1" s="1"/>
  <c r="L3585" i="1" l="1"/>
  <c r="U3585" i="1" s="1"/>
  <c r="M3585" i="1"/>
  <c r="T3585" i="1"/>
  <c r="Q3511" i="1"/>
  <c r="R3511" i="1" s="1"/>
  <c r="B3510" i="1"/>
  <c r="H3584" i="1"/>
  <c r="A3586" i="1"/>
  <c r="G3585" i="1"/>
  <c r="C3586" i="1"/>
  <c r="D3586" i="1"/>
  <c r="F3585" i="1"/>
  <c r="N3585" i="1"/>
  <c r="J3512" i="1"/>
  <c r="K3512" i="1" s="1"/>
  <c r="I3513" i="1"/>
  <c r="O3585" i="1"/>
  <c r="P3584" i="1"/>
  <c r="L3586" i="1" l="1"/>
  <c r="M3586" i="1"/>
  <c r="T3586" i="1"/>
  <c r="E3587" i="1"/>
  <c r="Q3512" i="1"/>
  <c r="R3512" i="1" s="1"/>
  <c r="B3511" i="1"/>
  <c r="H3585" i="1"/>
  <c r="J3513" i="1"/>
  <c r="K3513" i="1" s="1"/>
  <c r="I3514" i="1"/>
  <c r="D3587" i="1"/>
  <c r="N3586" i="1"/>
  <c r="U3586" i="1"/>
  <c r="C3587" i="1"/>
  <c r="G3586" i="1"/>
  <c r="F3586" i="1"/>
  <c r="A3587" i="1"/>
  <c r="O3586" i="1"/>
  <c r="P3585" i="1"/>
  <c r="L3587" i="1" l="1"/>
  <c r="M3587" i="1"/>
  <c r="N3587" i="1" s="1"/>
  <c r="E3588" i="1"/>
  <c r="T3587" i="1"/>
  <c r="T3588" i="1" s="1"/>
  <c r="B3512" i="1"/>
  <c r="Q3513" i="1"/>
  <c r="R3513" i="1" s="1"/>
  <c r="H3586" i="1"/>
  <c r="F3587" i="1"/>
  <c r="G3587" i="1"/>
  <c r="A3588" i="1"/>
  <c r="C3588" i="1"/>
  <c r="D3588" i="1"/>
  <c r="U3587" i="1"/>
  <c r="I3515" i="1"/>
  <c r="J3514" i="1"/>
  <c r="K3514" i="1" s="1"/>
  <c r="P3586" i="1"/>
  <c r="O3587" i="1"/>
  <c r="L3588" i="1" l="1"/>
  <c r="U3588" i="1" s="1"/>
  <c r="M3588" i="1"/>
  <c r="E3589" i="1"/>
  <c r="H3587" i="1"/>
  <c r="B3513" i="1"/>
  <c r="Q3514" i="1"/>
  <c r="R3514" i="1" s="1"/>
  <c r="N3588" i="1"/>
  <c r="C3589" i="1"/>
  <c r="D3589" i="1"/>
  <c r="G3588" i="1"/>
  <c r="F3588" i="1"/>
  <c r="A3589" i="1"/>
  <c r="I3516" i="1"/>
  <c r="J3515" i="1"/>
  <c r="K3515" i="1" s="1"/>
  <c r="O3588" i="1"/>
  <c r="P3587" i="1"/>
  <c r="L3589" i="1" l="1"/>
  <c r="M3589" i="1"/>
  <c r="E3590" i="1"/>
  <c r="T3589" i="1"/>
  <c r="T3590" i="1" s="1"/>
  <c r="H3588" i="1"/>
  <c r="B3514" i="1"/>
  <c r="Q3515" i="1"/>
  <c r="R3515" i="1" s="1"/>
  <c r="U3589" i="1"/>
  <c r="G3589" i="1"/>
  <c r="C3590" i="1"/>
  <c r="A3590" i="1"/>
  <c r="D3590" i="1"/>
  <c r="F3589" i="1"/>
  <c r="N3589" i="1"/>
  <c r="I3517" i="1"/>
  <c r="J3516" i="1"/>
  <c r="K3516" i="1" s="1"/>
  <c r="P3588" i="1"/>
  <c r="O3589" i="1"/>
  <c r="L3590" i="1" l="1"/>
  <c r="M3590" i="1"/>
  <c r="E3591" i="1"/>
  <c r="Q3516" i="1"/>
  <c r="R3516" i="1" s="1"/>
  <c r="B3515" i="1"/>
  <c r="H3589" i="1"/>
  <c r="J3517" i="1"/>
  <c r="K3517" i="1" s="1"/>
  <c r="I3518" i="1"/>
  <c r="F3590" i="1"/>
  <c r="C3591" i="1"/>
  <c r="A3591" i="1"/>
  <c r="D3591" i="1"/>
  <c r="G3590" i="1"/>
  <c r="N3590" i="1"/>
  <c r="U3590" i="1"/>
  <c r="O3590" i="1"/>
  <c r="P3589" i="1"/>
  <c r="L3591" i="1" l="1"/>
  <c r="M3591" i="1"/>
  <c r="E3592" i="1"/>
  <c r="T3591" i="1"/>
  <c r="Q3517" i="1"/>
  <c r="R3517" i="1" s="1"/>
  <c r="B3516" i="1"/>
  <c r="H3590" i="1"/>
  <c r="N3591" i="1"/>
  <c r="G3591" i="1"/>
  <c r="D3592" i="1"/>
  <c r="C3592" i="1"/>
  <c r="F3591" i="1"/>
  <c r="A3592" i="1"/>
  <c r="U3591" i="1"/>
  <c r="P3590" i="1"/>
  <c r="O3591" i="1"/>
  <c r="J3518" i="1"/>
  <c r="K3518" i="1" s="1"/>
  <c r="I3519" i="1"/>
  <c r="L3592" i="1" l="1"/>
  <c r="M3592" i="1"/>
  <c r="T3592" i="1"/>
  <c r="E3593" i="1"/>
  <c r="Q3518" i="1"/>
  <c r="R3518" i="1" s="1"/>
  <c r="B3517" i="1"/>
  <c r="H3591" i="1"/>
  <c r="U3592" i="1"/>
  <c r="G3592" i="1"/>
  <c r="C3593" i="1"/>
  <c r="N3592" i="1"/>
  <c r="D3593" i="1"/>
  <c r="F3592" i="1"/>
  <c r="A3593" i="1"/>
  <c r="O3592" i="1"/>
  <c r="P3591" i="1"/>
  <c r="I3520" i="1"/>
  <c r="J3519" i="1"/>
  <c r="K3519" i="1" s="1"/>
  <c r="T3593" i="1" l="1"/>
  <c r="L3593" i="1"/>
  <c r="U3593" i="1" s="1"/>
  <c r="M3593" i="1"/>
  <c r="N3593" i="1" s="1"/>
  <c r="E3594" i="1"/>
  <c r="Q3519" i="1"/>
  <c r="R3519" i="1" s="1"/>
  <c r="B3518" i="1"/>
  <c r="H3592" i="1"/>
  <c r="O3593" i="1"/>
  <c r="P3592" i="1"/>
  <c r="I3521" i="1"/>
  <c r="J3520" i="1"/>
  <c r="K3520" i="1" s="1"/>
  <c r="G3593" i="1"/>
  <c r="C3594" i="1"/>
  <c r="A3594" i="1"/>
  <c r="D3594" i="1"/>
  <c r="F3593" i="1"/>
  <c r="L3594" i="1" l="1"/>
  <c r="M3594" i="1"/>
  <c r="E3595" i="1"/>
  <c r="T3594" i="1"/>
  <c r="B3519" i="1"/>
  <c r="Q3520" i="1"/>
  <c r="R3520" i="1" s="1"/>
  <c r="H3593" i="1"/>
  <c r="J3521" i="1"/>
  <c r="K3521" i="1" s="1"/>
  <c r="I3522" i="1"/>
  <c r="U3594" i="1"/>
  <c r="C3595" i="1"/>
  <c r="D3595" i="1"/>
  <c r="F3594" i="1"/>
  <c r="A3595" i="1"/>
  <c r="G3594" i="1"/>
  <c r="N3594" i="1"/>
  <c r="O3594" i="1"/>
  <c r="P3593" i="1"/>
  <c r="L3595" i="1" l="1"/>
  <c r="M3595" i="1"/>
  <c r="T3595" i="1"/>
  <c r="T3596" i="1" s="1"/>
  <c r="E3596" i="1"/>
  <c r="E3597" i="1" s="1"/>
  <c r="H3594" i="1"/>
  <c r="B3520" i="1"/>
  <c r="Q3521" i="1"/>
  <c r="R3521" i="1" s="1"/>
  <c r="O3595" i="1"/>
  <c r="P3594" i="1"/>
  <c r="I3523" i="1"/>
  <c r="J3522" i="1"/>
  <c r="K3522" i="1" s="1"/>
  <c r="U3595" i="1"/>
  <c r="D3596" i="1"/>
  <c r="G3595" i="1"/>
  <c r="F3595" i="1"/>
  <c r="C3596" i="1"/>
  <c r="A3596" i="1"/>
  <c r="N3595" i="1"/>
  <c r="L3596" i="1" l="1"/>
  <c r="M3596" i="1"/>
  <c r="H3595" i="1"/>
  <c r="B3521" i="1"/>
  <c r="Q3522" i="1"/>
  <c r="R3522" i="1" s="1"/>
  <c r="U3596" i="1"/>
  <c r="D3597" i="1"/>
  <c r="G3596" i="1"/>
  <c r="F3596" i="1"/>
  <c r="C3597" i="1"/>
  <c r="A3597" i="1"/>
  <c r="N3596" i="1"/>
  <c r="P3595" i="1"/>
  <c r="O3596" i="1"/>
  <c r="J3523" i="1"/>
  <c r="K3523" i="1" s="1"/>
  <c r="I3524" i="1"/>
  <c r="L3597" i="1" l="1"/>
  <c r="U3597" i="1" s="1"/>
  <c r="M3597" i="1"/>
  <c r="N3597" i="1" s="1"/>
  <c r="T3597" i="1"/>
  <c r="E3598" i="1"/>
  <c r="Q3523" i="1"/>
  <c r="R3523" i="1" s="1"/>
  <c r="B3522" i="1"/>
  <c r="H3596" i="1"/>
  <c r="O3597" i="1"/>
  <c r="P3596" i="1"/>
  <c r="I3525" i="1"/>
  <c r="J3524" i="1"/>
  <c r="K3524" i="1" s="1"/>
  <c r="G3597" i="1"/>
  <c r="C3598" i="1"/>
  <c r="A3598" i="1"/>
  <c r="D3598" i="1"/>
  <c r="F3597" i="1"/>
  <c r="L3598" i="1" l="1"/>
  <c r="M3598" i="1"/>
  <c r="N3598" i="1" s="1"/>
  <c r="T3598" i="1"/>
  <c r="E3599" i="1"/>
  <c r="Q3524" i="1"/>
  <c r="R3524" i="1" s="1"/>
  <c r="B3523" i="1"/>
  <c r="H3597" i="1"/>
  <c r="I3526" i="1"/>
  <c r="J3525" i="1"/>
  <c r="K3525" i="1" s="1"/>
  <c r="A3599" i="1"/>
  <c r="G3598" i="1"/>
  <c r="C3599" i="1"/>
  <c r="U3598" i="1"/>
  <c r="D3599" i="1"/>
  <c r="F3598" i="1"/>
  <c r="P3597" i="1"/>
  <c r="O3598" i="1"/>
  <c r="E3600" i="1" l="1"/>
  <c r="T3599" i="1"/>
  <c r="L3599" i="1"/>
  <c r="M3599" i="1"/>
  <c r="Q3525" i="1"/>
  <c r="R3525" i="1" s="1"/>
  <c r="B3524" i="1"/>
  <c r="H3598" i="1"/>
  <c r="N3599" i="1"/>
  <c r="G3599" i="1"/>
  <c r="A3600" i="1"/>
  <c r="T3600" i="1" s="1"/>
  <c r="C3600" i="1"/>
  <c r="D3600" i="1"/>
  <c r="U3599" i="1"/>
  <c r="F3599" i="1"/>
  <c r="O3599" i="1"/>
  <c r="P3598" i="1"/>
  <c r="I3527" i="1"/>
  <c r="J3526" i="1"/>
  <c r="K3526" i="1" s="1"/>
  <c r="L3600" i="1" l="1"/>
  <c r="M3600" i="1"/>
  <c r="N3600" i="1" s="1"/>
  <c r="E3601" i="1"/>
  <c r="Q3526" i="1"/>
  <c r="R3526" i="1" s="1"/>
  <c r="B3525" i="1"/>
  <c r="H3599" i="1"/>
  <c r="I3528" i="1"/>
  <c r="J3527" i="1"/>
  <c r="K3527" i="1" s="1"/>
  <c r="P3599" i="1"/>
  <c r="O3600" i="1"/>
  <c r="D3601" i="1"/>
  <c r="G3600" i="1"/>
  <c r="F3600" i="1"/>
  <c r="C3601" i="1"/>
  <c r="A3601" i="1"/>
  <c r="U3600" i="1"/>
  <c r="M3601" i="1" l="1"/>
  <c r="L3601" i="1"/>
  <c r="E3602" i="1"/>
  <c r="E3603" i="1" s="1"/>
  <c r="T3601" i="1"/>
  <c r="Q3527" i="1"/>
  <c r="R3527" i="1" s="1"/>
  <c r="B3526" i="1"/>
  <c r="H3600" i="1"/>
  <c r="F3601" i="1"/>
  <c r="A3602" i="1"/>
  <c r="G3601" i="1"/>
  <c r="C3602" i="1"/>
  <c r="O3601" i="1"/>
  <c r="P3600" i="1"/>
  <c r="J3528" i="1"/>
  <c r="K3528" i="1" s="1"/>
  <c r="I3529" i="1"/>
  <c r="L3602" i="1" l="1"/>
  <c r="T3602" i="1"/>
  <c r="T3603" i="1" s="1"/>
  <c r="M3602" i="1"/>
  <c r="N3602" i="1" s="1"/>
  <c r="Q3528" i="1"/>
  <c r="R3528" i="1" s="1"/>
  <c r="B3527" i="1"/>
  <c r="H3601" i="1"/>
  <c r="A3603" i="1"/>
  <c r="U3602" i="1"/>
  <c r="G3602" i="1"/>
  <c r="C3603" i="1"/>
  <c r="F3602" i="1"/>
  <c r="P3601" i="1"/>
  <c r="O3602" i="1"/>
  <c r="D3602" i="1"/>
  <c r="D3603" i="1" s="1"/>
  <c r="I3530" i="1"/>
  <c r="J3529" i="1"/>
  <c r="K3529" i="1" s="1"/>
  <c r="L3603" i="1" l="1"/>
  <c r="M3603" i="1"/>
  <c r="N3603" i="1" s="1"/>
  <c r="E3604" i="1"/>
  <c r="B3528" i="1"/>
  <c r="Q3529" i="1"/>
  <c r="R3529" i="1" s="1"/>
  <c r="I3531" i="1"/>
  <c r="J3530" i="1"/>
  <c r="K3530" i="1" s="1"/>
  <c r="O3603" i="1"/>
  <c r="P3602" i="1"/>
  <c r="H3602" i="1"/>
  <c r="C3604" i="1"/>
  <c r="G3603" i="1"/>
  <c r="U3603" i="1"/>
  <c r="A3604" i="1"/>
  <c r="D3604" i="1"/>
  <c r="F3603" i="1"/>
  <c r="E3605" i="1" l="1"/>
  <c r="L3604" i="1"/>
  <c r="M3604" i="1"/>
  <c r="T3604" i="1"/>
  <c r="T3605" i="1" s="1"/>
  <c r="B3529" i="1"/>
  <c r="Q3530" i="1"/>
  <c r="R3530" i="1" s="1"/>
  <c r="H3603" i="1"/>
  <c r="P3603" i="1"/>
  <c r="O3604" i="1"/>
  <c r="C3605" i="1"/>
  <c r="A3605" i="1"/>
  <c r="D3605" i="1"/>
  <c r="F3604" i="1"/>
  <c r="N3604" i="1"/>
  <c r="U3604" i="1"/>
  <c r="G3604" i="1"/>
  <c r="I3532" i="1"/>
  <c r="J3531" i="1"/>
  <c r="K3531" i="1" s="1"/>
  <c r="L3605" i="1" l="1"/>
  <c r="M3605" i="1"/>
  <c r="E3606" i="1"/>
  <c r="H3604" i="1"/>
  <c r="Q3531" i="1"/>
  <c r="R3531" i="1" s="1"/>
  <c r="B3530" i="1"/>
  <c r="O3605" i="1"/>
  <c r="P3604" i="1"/>
  <c r="J3532" i="1"/>
  <c r="K3532" i="1" s="1"/>
  <c r="I3533" i="1"/>
  <c r="G3605" i="1"/>
  <c r="C3606" i="1"/>
  <c r="D3606" i="1"/>
  <c r="F3605" i="1"/>
  <c r="N3605" i="1"/>
  <c r="A3606" i="1"/>
  <c r="U3605" i="1"/>
  <c r="E3607" i="1" l="1"/>
  <c r="L3606" i="1"/>
  <c r="M3606" i="1"/>
  <c r="T3606" i="1"/>
  <c r="H3605" i="1"/>
  <c r="Q3532" i="1"/>
  <c r="R3532" i="1" s="1"/>
  <c r="B3531" i="1"/>
  <c r="J3533" i="1"/>
  <c r="K3533" i="1" s="1"/>
  <c r="I3534" i="1"/>
  <c r="C3607" i="1"/>
  <c r="U3606" i="1"/>
  <c r="D3607" i="1"/>
  <c r="F3606" i="1"/>
  <c r="A3607" i="1"/>
  <c r="G3606" i="1"/>
  <c r="N3606" i="1"/>
  <c r="O3606" i="1"/>
  <c r="P3605" i="1"/>
  <c r="L3607" i="1" l="1"/>
  <c r="M3607" i="1"/>
  <c r="N3607" i="1" s="1"/>
  <c r="T3607" i="1"/>
  <c r="E3608" i="1"/>
  <c r="B3532" i="1"/>
  <c r="Q3533" i="1"/>
  <c r="R3533" i="1" s="1"/>
  <c r="H3606" i="1"/>
  <c r="I3535" i="1"/>
  <c r="J3534" i="1"/>
  <c r="K3534" i="1" s="1"/>
  <c r="D3608" i="1"/>
  <c r="G3607" i="1"/>
  <c r="F3607" i="1"/>
  <c r="C3608" i="1"/>
  <c r="A3608" i="1"/>
  <c r="U3607" i="1"/>
  <c r="O3607" i="1"/>
  <c r="P3606" i="1"/>
  <c r="L3608" i="1" l="1"/>
  <c r="U3608" i="1" s="1"/>
  <c r="M3608" i="1"/>
  <c r="E3609" i="1"/>
  <c r="T3608" i="1"/>
  <c r="T3609" i="1" s="1"/>
  <c r="H3607" i="1"/>
  <c r="Q3534" i="1"/>
  <c r="R3534" i="1" s="1"/>
  <c r="B3533" i="1"/>
  <c r="J3535" i="1"/>
  <c r="K3535" i="1" s="1"/>
  <c r="I3536" i="1"/>
  <c r="C3609" i="1"/>
  <c r="A3609" i="1"/>
  <c r="N3608" i="1"/>
  <c r="D3609" i="1"/>
  <c r="F3608" i="1"/>
  <c r="G3608" i="1"/>
  <c r="P3607" i="1"/>
  <c r="O3608" i="1"/>
  <c r="L3609" i="1" l="1"/>
  <c r="M3609" i="1"/>
  <c r="E3610" i="1"/>
  <c r="E3611" i="1" s="1"/>
  <c r="Q3535" i="1"/>
  <c r="R3535" i="1" s="1"/>
  <c r="B3534" i="1"/>
  <c r="H3608" i="1"/>
  <c r="G3609" i="1"/>
  <c r="C3610" i="1"/>
  <c r="A3610" i="1"/>
  <c r="D3610" i="1"/>
  <c r="F3609" i="1"/>
  <c r="N3609" i="1"/>
  <c r="U3609" i="1"/>
  <c r="J3536" i="1"/>
  <c r="K3536" i="1" s="1"/>
  <c r="I3537" i="1"/>
  <c r="P3608" i="1"/>
  <c r="O3609" i="1"/>
  <c r="L3610" i="1" l="1"/>
  <c r="M3610" i="1"/>
  <c r="T3610" i="1"/>
  <c r="Q3536" i="1"/>
  <c r="R3536" i="1" s="1"/>
  <c r="B3535" i="1"/>
  <c r="H3609" i="1"/>
  <c r="J3537" i="1"/>
  <c r="K3537" i="1" s="1"/>
  <c r="I3538" i="1"/>
  <c r="D3611" i="1"/>
  <c r="F3610" i="1"/>
  <c r="N3610" i="1"/>
  <c r="A3611" i="1"/>
  <c r="G3610" i="1"/>
  <c r="U3610" i="1"/>
  <c r="C3611" i="1"/>
  <c r="P3609" i="1"/>
  <c r="O3610" i="1"/>
  <c r="T3611" i="1" l="1"/>
  <c r="L3611" i="1"/>
  <c r="M3611" i="1"/>
  <c r="N3611" i="1" s="1"/>
  <c r="E3612" i="1"/>
  <c r="H3610" i="1"/>
  <c r="Q3537" i="1"/>
  <c r="R3537" i="1" s="1"/>
  <c r="B3536" i="1"/>
  <c r="A3612" i="1"/>
  <c r="C3612" i="1"/>
  <c r="U3611" i="1"/>
  <c r="D3612" i="1"/>
  <c r="F3611" i="1"/>
  <c r="G3611" i="1"/>
  <c r="I3539" i="1"/>
  <c r="J3538" i="1"/>
  <c r="K3538" i="1" s="1"/>
  <c r="P3610" i="1"/>
  <c r="O3611" i="1"/>
  <c r="L3612" i="1" l="1"/>
  <c r="M3612" i="1"/>
  <c r="N3612" i="1" s="1"/>
  <c r="E3613" i="1"/>
  <c r="T3612" i="1"/>
  <c r="Q3538" i="1"/>
  <c r="R3538" i="1" s="1"/>
  <c r="B3537" i="1"/>
  <c r="H3611" i="1"/>
  <c r="J3539" i="1"/>
  <c r="K3539" i="1" s="1"/>
  <c r="I3540" i="1"/>
  <c r="J3540" i="1" s="1"/>
  <c r="O3612" i="1"/>
  <c r="P3611" i="1"/>
  <c r="U3612" i="1"/>
  <c r="C3613" i="1"/>
  <c r="A3613" i="1"/>
  <c r="G3612" i="1"/>
  <c r="D3613" i="1"/>
  <c r="F3612" i="1"/>
  <c r="L3613" i="1" l="1"/>
  <c r="M3613" i="1"/>
  <c r="T3613" i="1"/>
  <c r="E3614" i="1"/>
  <c r="Q3539" i="1"/>
  <c r="R3539" i="1" s="1"/>
  <c r="B3538" i="1"/>
  <c r="H3612" i="1"/>
  <c r="P3612" i="1"/>
  <c r="O3613" i="1"/>
  <c r="G3613" i="1"/>
  <c r="C3614" i="1"/>
  <c r="D3614" i="1"/>
  <c r="F3613" i="1"/>
  <c r="N3613" i="1"/>
  <c r="A3614" i="1"/>
  <c r="U3613" i="1"/>
  <c r="K3540" i="1"/>
  <c r="I3541" i="1"/>
  <c r="T3614" i="1" l="1"/>
  <c r="L3614" i="1"/>
  <c r="U3614" i="1" s="1"/>
  <c r="M3614" i="1"/>
  <c r="E3615" i="1"/>
  <c r="B3539" i="1"/>
  <c r="H3613" i="1"/>
  <c r="I3542" i="1"/>
  <c r="J3541" i="1"/>
  <c r="K3541" i="1" s="1"/>
  <c r="Q3540" i="1"/>
  <c r="B3540" i="1" s="1"/>
  <c r="N3540" i="1"/>
  <c r="P3613" i="1"/>
  <c r="O3614" i="1"/>
  <c r="D3615" i="1"/>
  <c r="F3614" i="1"/>
  <c r="N3614" i="1"/>
  <c r="A3615" i="1"/>
  <c r="G3614" i="1"/>
  <c r="C3615" i="1"/>
  <c r="M3615" i="1" l="1"/>
  <c r="L3615" i="1"/>
  <c r="E3616" i="1"/>
  <c r="T3615" i="1"/>
  <c r="H3614" i="1"/>
  <c r="Q3541" i="1"/>
  <c r="R3541" i="1" s="1"/>
  <c r="R3540" i="1"/>
  <c r="U3540" i="1"/>
  <c r="D3616" i="1"/>
  <c r="N3615" i="1"/>
  <c r="F3615" i="1"/>
  <c r="G3615" i="1"/>
  <c r="A3616" i="1"/>
  <c r="C3616" i="1"/>
  <c r="U3615" i="1"/>
  <c r="P3614" i="1"/>
  <c r="O3615" i="1"/>
  <c r="I3543" i="1"/>
  <c r="J3542" i="1"/>
  <c r="K3542" i="1" s="1"/>
  <c r="E3617" i="1" l="1"/>
  <c r="L3616" i="1"/>
  <c r="M3616" i="1"/>
  <c r="T3616" i="1"/>
  <c r="T3617" i="1" s="1"/>
  <c r="Q3542" i="1"/>
  <c r="R3542" i="1" s="1"/>
  <c r="B3541" i="1"/>
  <c r="H3615" i="1"/>
  <c r="U3616" i="1"/>
  <c r="G3616" i="1"/>
  <c r="C3617" i="1"/>
  <c r="A3617" i="1"/>
  <c r="D3617" i="1"/>
  <c r="F3616" i="1"/>
  <c r="N3616" i="1"/>
  <c r="J3543" i="1"/>
  <c r="K3543" i="1" s="1"/>
  <c r="I3544" i="1"/>
  <c r="P3615" i="1"/>
  <c r="O3616" i="1"/>
  <c r="L3617" i="1" l="1"/>
  <c r="M3617" i="1"/>
  <c r="E3618" i="1"/>
  <c r="Q3543" i="1"/>
  <c r="R3543" i="1" s="1"/>
  <c r="B3542" i="1"/>
  <c r="H3616" i="1"/>
  <c r="U3617" i="1"/>
  <c r="D3618" i="1"/>
  <c r="G3617" i="1"/>
  <c r="F3617" i="1"/>
  <c r="C3618" i="1"/>
  <c r="A3618" i="1"/>
  <c r="N3617" i="1"/>
  <c r="J3544" i="1"/>
  <c r="K3544" i="1" s="1"/>
  <c r="I3545" i="1"/>
  <c r="O3617" i="1"/>
  <c r="P3616" i="1"/>
  <c r="L3618" i="1" l="1"/>
  <c r="M3618" i="1"/>
  <c r="E3619" i="1"/>
  <c r="T3618" i="1"/>
  <c r="Q3544" i="1"/>
  <c r="R3544" i="1" s="1"/>
  <c r="B3543" i="1"/>
  <c r="H3617" i="1"/>
  <c r="O3618" i="1"/>
  <c r="P3617" i="1"/>
  <c r="I3546" i="1"/>
  <c r="J3545" i="1"/>
  <c r="K3545" i="1" s="1"/>
  <c r="C3619" i="1"/>
  <c r="U3618" i="1"/>
  <c r="F3618" i="1"/>
  <c r="G3618" i="1"/>
  <c r="A3619" i="1"/>
  <c r="D3619" i="1"/>
  <c r="N3618" i="1"/>
  <c r="T3619" i="1" l="1"/>
  <c r="L3619" i="1"/>
  <c r="M3619" i="1"/>
  <c r="E3620" i="1"/>
  <c r="E3621" i="1" s="1"/>
  <c r="H3618" i="1"/>
  <c r="Q3545" i="1"/>
  <c r="R3545" i="1" s="1"/>
  <c r="B3544" i="1"/>
  <c r="I3547" i="1"/>
  <c r="J3546" i="1"/>
  <c r="K3546" i="1" s="1"/>
  <c r="P3618" i="1"/>
  <c r="O3619" i="1"/>
  <c r="G3619" i="1"/>
  <c r="D3620" i="1"/>
  <c r="N3619" i="1"/>
  <c r="C3620" i="1"/>
  <c r="U3619" i="1"/>
  <c r="A3620" i="1"/>
  <c r="F3619" i="1"/>
  <c r="L3620" i="1" l="1"/>
  <c r="M3620" i="1"/>
  <c r="T3620" i="1"/>
  <c r="H3619" i="1"/>
  <c r="Q3546" i="1"/>
  <c r="R3546" i="1" s="1"/>
  <c r="B3545" i="1"/>
  <c r="U3620" i="1"/>
  <c r="D3621" i="1"/>
  <c r="G3620" i="1"/>
  <c r="F3620" i="1"/>
  <c r="C3621" i="1"/>
  <c r="A3621" i="1"/>
  <c r="N3620" i="1"/>
  <c r="J3547" i="1"/>
  <c r="K3547" i="1" s="1"/>
  <c r="I3548" i="1"/>
  <c r="P3619" i="1"/>
  <c r="O3620" i="1"/>
  <c r="L3621" i="1" l="1"/>
  <c r="M3621" i="1"/>
  <c r="T3621" i="1"/>
  <c r="E3622" i="1"/>
  <c r="Q3547" i="1"/>
  <c r="R3547" i="1" s="1"/>
  <c r="B3546" i="1"/>
  <c r="H3620" i="1"/>
  <c r="N3621" i="1"/>
  <c r="U3621" i="1"/>
  <c r="D3622" i="1"/>
  <c r="F3621" i="1"/>
  <c r="G3621" i="1"/>
  <c r="C3622" i="1"/>
  <c r="A3622" i="1"/>
  <c r="J3548" i="1"/>
  <c r="K3548" i="1" s="1"/>
  <c r="I3549" i="1"/>
  <c r="P3620" i="1"/>
  <c r="O3621" i="1"/>
  <c r="L3622" i="1" l="1"/>
  <c r="M3622" i="1"/>
  <c r="N3622" i="1" s="1"/>
  <c r="E3623" i="1"/>
  <c r="T3622" i="1"/>
  <c r="H3621" i="1"/>
  <c r="Q3548" i="1"/>
  <c r="R3548" i="1" s="1"/>
  <c r="B3547" i="1"/>
  <c r="I3550" i="1"/>
  <c r="J3549" i="1"/>
  <c r="K3549" i="1" s="1"/>
  <c r="O3622" i="1"/>
  <c r="P3621" i="1"/>
  <c r="C3623" i="1"/>
  <c r="U3622" i="1"/>
  <c r="D3623" i="1"/>
  <c r="F3622" i="1"/>
  <c r="A3623" i="1"/>
  <c r="G3622" i="1"/>
  <c r="L3623" i="1" l="1"/>
  <c r="M3623" i="1"/>
  <c r="T3623" i="1"/>
  <c r="E3624" i="1"/>
  <c r="Q3549" i="1"/>
  <c r="R3549" i="1" s="1"/>
  <c r="B3548" i="1"/>
  <c r="H3622" i="1"/>
  <c r="O3623" i="1"/>
  <c r="P3622" i="1"/>
  <c r="G3623" i="1"/>
  <c r="D3624" i="1"/>
  <c r="C3624" i="1"/>
  <c r="F3623" i="1"/>
  <c r="A3624" i="1"/>
  <c r="U3623" i="1"/>
  <c r="N3623" i="1"/>
  <c r="I3551" i="1"/>
  <c r="J3550" i="1"/>
  <c r="K3550" i="1" s="1"/>
  <c r="L3624" i="1" l="1"/>
  <c r="M3624" i="1"/>
  <c r="E3625" i="1"/>
  <c r="T3624" i="1"/>
  <c r="Q3550" i="1"/>
  <c r="R3550" i="1" s="1"/>
  <c r="B3549" i="1"/>
  <c r="H3623" i="1"/>
  <c r="J3551" i="1"/>
  <c r="K3551" i="1" s="1"/>
  <c r="I3552" i="1"/>
  <c r="N3624" i="1"/>
  <c r="C3625" i="1"/>
  <c r="U3624" i="1"/>
  <c r="D3625" i="1"/>
  <c r="F3624" i="1"/>
  <c r="G3624" i="1"/>
  <c r="A3625" i="1"/>
  <c r="P3623" i="1"/>
  <c r="O3624" i="1"/>
  <c r="M3625" i="1" l="1"/>
  <c r="L3625" i="1"/>
  <c r="T3625" i="1"/>
  <c r="T3626" i="1" s="1"/>
  <c r="E3626" i="1"/>
  <c r="E3627" i="1" s="1"/>
  <c r="Q3551" i="1"/>
  <c r="R3551" i="1" s="1"/>
  <c r="B3550" i="1"/>
  <c r="H3624" i="1"/>
  <c r="G3625" i="1"/>
  <c r="C3626" i="1"/>
  <c r="A3626" i="1"/>
  <c r="D3626" i="1"/>
  <c r="F3625" i="1"/>
  <c r="N3625" i="1"/>
  <c r="U3625" i="1"/>
  <c r="J3552" i="1"/>
  <c r="K3552" i="1" s="1"/>
  <c r="I3553" i="1"/>
  <c r="O3625" i="1"/>
  <c r="P3624" i="1"/>
  <c r="L3626" i="1" l="1"/>
  <c r="M3626" i="1"/>
  <c r="Q3552" i="1"/>
  <c r="R3552" i="1" s="1"/>
  <c r="B3551" i="1"/>
  <c r="H3625" i="1"/>
  <c r="I3554" i="1"/>
  <c r="J3553" i="1"/>
  <c r="K3553" i="1" s="1"/>
  <c r="D3627" i="1"/>
  <c r="F3626" i="1"/>
  <c r="N3626" i="1"/>
  <c r="A3627" i="1"/>
  <c r="U3626" i="1"/>
  <c r="G3626" i="1"/>
  <c r="C3627" i="1"/>
  <c r="O3626" i="1"/>
  <c r="P3625" i="1"/>
  <c r="L3627" i="1" l="1"/>
  <c r="M3627" i="1"/>
  <c r="N3627" i="1" s="1"/>
  <c r="T3627" i="1"/>
  <c r="E3628" i="1"/>
  <c r="E3629" i="1" s="1"/>
  <c r="Q3553" i="1"/>
  <c r="R3553" i="1" s="1"/>
  <c r="B3552" i="1"/>
  <c r="H3626" i="1"/>
  <c r="D3628" i="1"/>
  <c r="F3627" i="1"/>
  <c r="A3628" i="1"/>
  <c r="U3627" i="1"/>
  <c r="G3627" i="1"/>
  <c r="C3628" i="1"/>
  <c r="I3555" i="1"/>
  <c r="J3554" i="1"/>
  <c r="K3554" i="1" s="1"/>
  <c r="P3626" i="1"/>
  <c r="O3627" i="1"/>
  <c r="M3628" i="1" l="1"/>
  <c r="L3628" i="1"/>
  <c r="T3628" i="1"/>
  <c r="Q3554" i="1"/>
  <c r="R3554" i="1" s="1"/>
  <c r="B3553" i="1"/>
  <c r="H3627" i="1"/>
  <c r="U3628" i="1"/>
  <c r="C3629" i="1"/>
  <c r="D3629" i="1"/>
  <c r="G3628" i="1"/>
  <c r="F3628" i="1"/>
  <c r="A3629" i="1"/>
  <c r="N3628" i="1"/>
  <c r="J3555" i="1"/>
  <c r="K3555" i="1" s="1"/>
  <c r="I3556" i="1"/>
  <c r="O3628" i="1"/>
  <c r="P3627" i="1"/>
  <c r="L3629" i="1" l="1"/>
  <c r="M3629" i="1"/>
  <c r="T3629" i="1"/>
  <c r="E3630" i="1"/>
  <c r="Q3555" i="1"/>
  <c r="R3555" i="1" s="1"/>
  <c r="B3554" i="1"/>
  <c r="H3628" i="1"/>
  <c r="U3629" i="1"/>
  <c r="G3629" i="1"/>
  <c r="C3630" i="1"/>
  <c r="D3630" i="1"/>
  <c r="F3629" i="1"/>
  <c r="N3629" i="1"/>
  <c r="A3630" i="1"/>
  <c r="P3628" i="1"/>
  <c r="O3629" i="1"/>
  <c r="I3557" i="1"/>
  <c r="J3556" i="1"/>
  <c r="K3556" i="1" s="1"/>
  <c r="L3630" i="1" l="1"/>
  <c r="U3630" i="1" s="1"/>
  <c r="M3630" i="1"/>
  <c r="E3631" i="1"/>
  <c r="T3630" i="1"/>
  <c r="Q3556" i="1"/>
  <c r="R3556" i="1" s="1"/>
  <c r="B3555" i="1"/>
  <c r="H3629" i="1"/>
  <c r="J3557" i="1"/>
  <c r="K3557" i="1" s="1"/>
  <c r="I3558" i="1"/>
  <c r="F3630" i="1"/>
  <c r="N3630" i="1"/>
  <c r="A3631" i="1"/>
  <c r="G3630" i="1"/>
  <c r="C3631" i="1"/>
  <c r="D3631" i="1"/>
  <c r="O3630" i="1"/>
  <c r="P3629" i="1"/>
  <c r="L3631" i="1" l="1"/>
  <c r="M3631" i="1"/>
  <c r="E3632" i="1"/>
  <c r="T3631" i="1"/>
  <c r="Q3557" i="1"/>
  <c r="R3557" i="1" s="1"/>
  <c r="B3556" i="1"/>
  <c r="H3630" i="1"/>
  <c r="O3631" i="1"/>
  <c r="P3630" i="1"/>
  <c r="C3632" i="1"/>
  <c r="A3632" i="1"/>
  <c r="F3631" i="1"/>
  <c r="G3631" i="1"/>
  <c r="J3558" i="1"/>
  <c r="K3558" i="1" s="1"/>
  <c r="I3559" i="1"/>
  <c r="L3632" i="1" l="1"/>
  <c r="T3632" i="1"/>
  <c r="M3632" i="1"/>
  <c r="E3633" i="1"/>
  <c r="D3632" i="1"/>
  <c r="Q3558" i="1"/>
  <c r="R3558" i="1" s="1"/>
  <c r="B3557" i="1"/>
  <c r="H3631" i="1"/>
  <c r="A3633" i="1"/>
  <c r="U3632" i="1"/>
  <c r="N3632" i="1"/>
  <c r="G3632" i="1"/>
  <c r="C3633" i="1"/>
  <c r="D3633" i="1"/>
  <c r="F3632" i="1"/>
  <c r="J3559" i="1"/>
  <c r="K3559" i="1" s="1"/>
  <c r="I3560" i="1"/>
  <c r="P3631" i="1"/>
  <c r="O3632" i="1"/>
  <c r="E3634" i="1" l="1"/>
  <c r="T3633" i="1"/>
  <c r="L3633" i="1"/>
  <c r="M3633" i="1"/>
  <c r="N3633" i="1" s="1"/>
  <c r="Q3559" i="1"/>
  <c r="R3559" i="1" s="1"/>
  <c r="B3558" i="1"/>
  <c r="H3632" i="1"/>
  <c r="G3633" i="1"/>
  <c r="C3634" i="1"/>
  <c r="D3634" i="1"/>
  <c r="F3633" i="1"/>
  <c r="A3634" i="1"/>
  <c r="U3633" i="1"/>
  <c r="I3561" i="1"/>
  <c r="J3560" i="1"/>
  <c r="K3560" i="1" s="1"/>
  <c r="P3632" i="1"/>
  <c r="O3633" i="1"/>
  <c r="L3634" i="1" l="1"/>
  <c r="M3634" i="1"/>
  <c r="N3634" i="1" s="1"/>
  <c r="T3634" i="1"/>
  <c r="E3635" i="1"/>
  <c r="Q3560" i="1"/>
  <c r="R3560" i="1" s="1"/>
  <c r="B3559" i="1"/>
  <c r="I3562" i="1"/>
  <c r="J3561" i="1"/>
  <c r="K3561" i="1" s="1"/>
  <c r="H3633" i="1"/>
  <c r="O3634" i="1"/>
  <c r="P3633" i="1"/>
  <c r="G3634" i="1"/>
  <c r="F3634" i="1"/>
  <c r="C3635" i="1"/>
  <c r="A3635" i="1"/>
  <c r="D3635" i="1"/>
  <c r="U3634" i="1"/>
  <c r="L3635" i="1" l="1"/>
  <c r="M3635" i="1"/>
  <c r="E3636" i="1"/>
  <c r="T3635" i="1"/>
  <c r="Q3561" i="1"/>
  <c r="R3561" i="1" s="1"/>
  <c r="B3560" i="1"/>
  <c r="H3634" i="1"/>
  <c r="U3635" i="1"/>
  <c r="G3635" i="1"/>
  <c r="C3636" i="1"/>
  <c r="N3635" i="1"/>
  <c r="A3636" i="1"/>
  <c r="D3636" i="1"/>
  <c r="F3635" i="1"/>
  <c r="O3635" i="1"/>
  <c r="P3634" i="1"/>
  <c r="I3563" i="1"/>
  <c r="J3562" i="1"/>
  <c r="K3562" i="1" s="1"/>
  <c r="T3636" i="1" l="1"/>
  <c r="L3636" i="1"/>
  <c r="M3636" i="1"/>
  <c r="E3637" i="1"/>
  <c r="Q3562" i="1"/>
  <c r="R3562" i="1" s="1"/>
  <c r="B3561" i="1"/>
  <c r="H3635" i="1"/>
  <c r="U3636" i="1"/>
  <c r="C3637" i="1"/>
  <c r="D3637" i="1"/>
  <c r="G3636" i="1"/>
  <c r="F3636" i="1"/>
  <c r="A3637" i="1"/>
  <c r="N3636" i="1"/>
  <c r="I3564" i="1"/>
  <c r="J3563" i="1"/>
  <c r="K3563" i="1" s="1"/>
  <c r="O3636" i="1"/>
  <c r="P3635" i="1"/>
  <c r="E3638" i="1" l="1"/>
  <c r="L3637" i="1"/>
  <c r="U3637" i="1" s="1"/>
  <c r="M3637" i="1"/>
  <c r="N3637" i="1" s="1"/>
  <c r="T3637" i="1"/>
  <c r="H3636" i="1"/>
  <c r="Q3563" i="1"/>
  <c r="R3563" i="1" s="1"/>
  <c r="B3562" i="1"/>
  <c r="F3637" i="1"/>
  <c r="G3637" i="1"/>
  <c r="C3638" i="1"/>
  <c r="A3638" i="1"/>
  <c r="D3638" i="1"/>
  <c r="J3564" i="1"/>
  <c r="K3564" i="1" s="1"/>
  <c r="I3565" i="1"/>
  <c r="O3637" i="1"/>
  <c r="P3636" i="1"/>
  <c r="L3638" i="1" l="1"/>
  <c r="M3638" i="1"/>
  <c r="T3638" i="1"/>
  <c r="T3639" i="1" s="1"/>
  <c r="E3639" i="1"/>
  <c r="E3640" i="1" s="1"/>
  <c r="Q3564" i="1"/>
  <c r="R3564" i="1" s="1"/>
  <c r="B3563" i="1"/>
  <c r="H3637" i="1"/>
  <c r="F3638" i="1"/>
  <c r="C3639" i="1"/>
  <c r="A3639" i="1"/>
  <c r="D3639" i="1"/>
  <c r="G3638" i="1"/>
  <c r="N3638" i="1"/>
  <c r="U3638" i="1"/>
  <c r="I3566" i="1"/>
  <c r="J3565" i="1"/>
  <c r="K3565" i="1" s="1"/>
  <c r="P3637" i="1"/>
  <c r="O3638" i="1"/>
  <c r="L3639" i="1" l="1"/>
  <c r="U3639" i="1" s="1"/>
  <c r="M3639" i="1"/>
  <c r="N3639" i="1" s="1"/>
  <c r="Q3565" i="1"/>
  <c r="R3565" i="1" s="1"/>
  <c r="B3564" i="1"/>
  <c r="H3638" i="1"/>
  <c r="F3639" i="1"/>
  <c r="G3639" i="1"/>
  <c r="C3640" i="1"/>
  <c r="A3640" i="1"/>
  <c r="D3640" i="1"/>
  <c r="I3567" i="1"/>
  <c r="J3566" i="1"/>
  <c r="K3566" i="1" s="1"/>
  <c r="O3639" i="1"/>
  <c r="P3638" i="1"/>
  <c r="L3640" i="1" l="1"/>
  <c r="M3640" i="1"/>
  <c r="T3640" i="1"/>
  <c r="T3641" i="1" s="1"/>
  <c r="E3641" i="1"/>
  <c r="E3642" i="1" s="1"/>
  <c r="B3565" i="1"/>
  <c r="Q3566" i="1"/>
  <c r="R3566" i="1" s="1"/>
  <c r="H3639" i="1"/>
  <c r="P3639" i="1"/>
  <c r="O3640" i="1"/>
  <c r="J3567" i="1"/>
  <c r="K3567" i="1" s="1"/>
  <c r="I3568" i="1"/>
  <c r="C3641" i="1"/>
  <c r="U3640" i="1"/>
  <c r="D3641" i="1"/>
  <c r="F3640" i="1"/>
  <c r="G3640" i="1"/>
  <c r="A3641" i="1"/>
  <c r="N3640" i="1"/>
  <c r="M3641" i="1" l="1"/>
  <c r="L3641" i="1"/>
  <c r="U3641" i="1" s="1"/>
  <c r="Q3567" i="1"/>
  <c r="R3567" i="1" s="1"/>
  <c r="B3566" i="1"/>
  <c r="H3640" i="1"/>
  <c r="N3641" i="1"/>
  <c r="C3642" i="1"/>
  <c r="D3642" i="1"/>
  <c r="G3641" i="1"/>
  <c r="F3641" i="1"/>
  <c r="A3642" i="1"/>
  <c r="O3641" i="1"/>
  <c r="P3640" i="1"/>
  <c r="I3569" i="1"/>
  <c r="J3568" i="1"/>
  <c r="K3568" i="1" s="1"/>
  <c r="L3642" i="1" l="1"/>
  <c r="M3642" i="1"/>
  <c r="N3642" i="1" s="1"/>
  <c r="T3642" i="1"/>
  <c r="E3643" i="1"/>
  <c r="Q3568" i="1"/>
  <c r="R3568" i="1" s="1"/>
  <c r="B3567" i="1"/>
  <c r="H3641" i="1"/>
  <c r="J3569" i="1"/>
  <c r="K3569" i="1" s="1"/>
  <c r="I3570" i="1"/>
  <c r="J3570" i="1" s="1"/>
  <c r="O3642" i="1"/>
  <c r="P3641" i="1"/>
  <c r="U3642" i="1"/>
  <c r="F3642" i="1"/>
  <c r="C3643" i="1"/>
  <c r="A3643" i="1"/>
  <c r="D3643" i="1"/>
  <c r="G3642" i="1"/>
  <c r="L3643" i="1" l="1"/>
  <c r="M3643" i="1"/>
  <c r="E3644" i="1"/>
  <c r="T3643" i="1"/>
  <c r="Q3569" i="1"/>
  <c r="R3569" i="1" s="1"/>
  <c r="B3568" i="1"/>
  <c r="H3642" i="1"/>
  <c r="U3643" i="1"/>
  <c r="F3643" i="1"/>
  <c r="A3644" i="1"/>
  <c r="C3644" i="1"/>
  <c r="N3643" i="1"/>
  <c r="D3644" i="1"/>
  <c r="G3643" i="1"/>
  <c r="O3643" i="1"/>
  <c r="P3642" i="1"/>
  <c r="I3571" i="1"/>
  <c r="K3570" i="1"/>
  <c r="T3644" i="1" l="1"/>
  <c r="E3645" i="1"/>
  <c r="L3644" i="1"/>
  <c r="U3644" i="1" s="1"/>
  <c r="M3644" i="1"/>
  <c r="B3569" i="1"/>
  <c r="H3643" i="1"/>
  <c r="J3571" i="1"/>
  <c r="K3571" i="1" s="1"/>
  <c r="I3572" i="1"/>
  <c r="G3644" i="1"/>
  <c r="C3645" i="1"/>
  <c r="A3645" i="1"/>
  <c r="D3645" i="1"/>
  <c r="F3644" i="1"/>
  <c r="N3644" i="1"/>
  <c r="O3644" i="1"/>
  <c r="P3643" i="1"/>
  <c r="Q3570" i="1"/>
  <c r="N3570" i="1"/>
  <c r="L3645" i="1" l="1"/>
  <c r="M3645" i="1"/>
  <c r="T3645" i="1"/>
  <c r="E3646" i="1"/>
  <c r="Q3571" i="1"/>
  <c r="R3571" i="1" s="1"/>
  <c r="B3570" i="1"/>
  <c r="H3644" i="1"/>
  <c r="R3570" i="1"/>
  <c r="U3570" i="1"/>
  <c r="C3646" i="1"/>
  <c r="D3646" i="1"/>
  <c r="G3645" i="1"/>
  <c r="F3645" i="1"/>
  <c r="A3646" i="1"/>
  <c r="N3645" i="1"/>
  <c r="U3645" i="1"/>
  <c r="O3645" i="1"/>
  <c r="P3644" i="1"/>
  <c r="J3572" i="1"/>
  <c r="K3572" i="1" s="1"/>
  <c r="I3573" i="1"/>
  <c r="L3646" i="1" l="1"/>
  <c r="M3646" i="1"/>
  <c r="T3646" i="1"/>
  <c r="E3647" i="1"/>
  <c r="B3571" i="1"/>
  <c r="Q3572" i="1"/>
  <c r="R3572" i="1" s="1"/>
  <c r="H3645" i="1"/>
  <c r="C3647" i="1"/>
  <c r="D3647" i="1"/>
  <c r="F3646" i="1"/>
  <c r="N3646" i="1"/>
  <c r="A3647" i="1"/>
  <c r="G3646" i="1"/>
  <c r="U3646" i="1"/>
  <c r="P3645" i="1"/>
  <c r="O3646" i="1"/>
  <c r="J3573" i="1"/>
  <c r="K3573" i="1" s="1"/>
  <c r="I3574" i="1"/>
  <c r="L3647" i="1" l="1"/>
  <c r="U3647" i="1" s="1"/>
  <c r="M3647" i="1"/>
  <c r="N3647" i="1" s="1"/>
  <c r="E3648" i="1"/>
  <c r="T3647" i="1"/>
  <c r="B3572" i="1"/>
  <c r="Q3573" i="1"/>
  <c r="R3573" i="1" s="1"/>
  <c r="H3646" i="1"/>
  <c r="C3648" i="1"/>
  <c r="D3648" i="1"/>
  <c r="F3647" i="1"/>
  <c r="G3647" i="1"/>
  <c r="A3648" i="1"/>
  <c r="I3575" i="1"/>
  <c r="J3574" i="1"/>
  <c r="K3574" i="1" s="1"/>
  <c r="P3646" i="1"/>
  <c r="O3647" i="1"/>
  <c r="L3648" i="1" l="1"/>
  <c r="U3648" i="1" s="1"/>
  <c r="M3648" i="1"/>
  <c r="T3648" i="1"/>
  <c r="E3649" i="1"/>
  <c r="E3650" i="1" s="1"/>
  <c r="B3573" i="1"/>
  <c r="Q3574" i="1"/>
  <c r="R3574" i="1" s="1"/>
  <c r="H3647" i="1"/>
  <c r="I3576" i="1"/>
  <c r="J3575" i="1"/>
  <c r="K3575" i="1" s="1"/>
  <c r="O3648" i="1"/>
  <c r="P3647" i="1"/>
  <c r="A3649" i="1"/>
  <c r="N3648" i="1"/>
  <c r="C3649" i="1"/>
  <c r="D3649" i="1"/>
  <c r="G3648" i="1"/>
  <c r="F3648" i="1"/>
  <c r="L3649" i="1" l="1"/>
  <c r="M3649" i="1"/>
  <c r="T3649" i="1"/>
  <c r="B3574" i="1"/>
  <c r="Q3575" i="1"/>
  <c r="R3575" i="1" s="1"/>
  <c r="H3648" i="1"/>
  <c r="P3648" i="1"/>
  <c r="O3649" i="1"/>
  <c r="J3576" i="1"/>
  <c r="K3576" i="1" s="1"/>
  <c r="I3577" i="1"/>
  <c r="C3650" i="1"/>
  <c r="D3650" i="1"/>
  <c r="F3649" i="1"/>
  <c r="N3649" i="1"/>
  <c r="A3650" i="1"/>
  <c r="U3649" i="1"/>
  <c r="G3649" i="1"/>
  <c r="L3650" i="1" l="1"/>
  <c r="M3650" i="1"/>
  <c r="T3650" i="1"/>
  <c r="T3651" i="1" s="1"/>
  <c r="E3651" i="1"/>
  <c r="E3652" i="1" s="1"/>
  <c r="B3575" i="1"/>
  <c r="Q3576" i="1"/>
  <c r="R3576" i="1" s="1"/>
  <c r="H3649" i="1"/>
  <c r="I3578" i="1"/>
  <c r="J3577" i="1"/>
  <c r="K3577" i="1" s="1"/>
  <c r="P3649" i="1"/>
  <c r="O3650" i="1"/>
  <c r="N3650" i="1"/>
  <c r="U3650" i="1"/>
  <c r="C3651" i="1"/>
  <c r="G3650" i="1"/>
  <c r="F3650" i="1"/>
  <c r="A3651" i="1"/>
  <c r="D3651" i="1"/>
  <c r="M3651" i="1" l="1"/>
  <c r="L3651" i="1"/>
  <c r="B3576" i="1"/>
  <c r="Q3577" i="1"/>
  <c r="R3577" i="1" s="1"/>
  <c r="H3650" i="1"/>
  <c r="O3651" i="1"/>
  <c r="P3650" i="1"/>
  <c r="D3652" i="1"/>
  <c r="F3651" i="1"/>
  <c r="G3651" i="1"/>
  <c r="N3651" i="1"/>
  <c r="A3652" i="1"/>
  <c r="C3652" i="1"/>
  <c r="U3651" i="1"/>
  <c r="J3578" i="1"/>
  <c r="K3578" i="1" s="1"/>
  <c r="I3579" i="1"/>
  <c r="L3652" i="1" l="1"/>
  <c r="M3652" i="1"/>
  <c r="T3652" i="1"/>
  <c r="E3653" i="1"/>
  <c r="B3577" i="1"/>
  <c r="Q3578" i="1"/>
  <c r="R3578" i="1" s="1"/>
  <c r="H3651" i="1"/>
  <c r="P3651" i="1"/>
  <c r="O3652" i="1"/>
  <c r="U3652" i="1"/>
  <c r="N3652" i="1"/>
  <c r="G3652" i="1"/>
  <c r="C3653" i="1"/>
  <c r="D3653" i="1"/>
  <c r="F3652" i="1"/>
  <c r="A3653" i="1"/>
  <c r="I3580" i="1"/>
  <c r="J3579" i="1"/>
  <c r="K3579" i="1" s="1"/>
  <c r="L3653" i="1" l="1"/>
  <c r="M3653" i="1"/>
  <c r="E3654" i="1"/>
  <c r="T3653" i="1"/>
  <c r="B3578" i="1"/>
  <c r="Q3579" i="1"/>
  <c r="R3579" i="1" s="1"/>
  <c r="H3652" i="1"/>
  <c r="C3654" i="1"/>
  <c r="U3653" i="1"/>
  <c r="D3654" i="1"/>
  <c r="F3653" i="1"/>
  <c r="G3653" i="1"/>
  <c r="A3654" i="1"/>
  <c r="N3653" i="1"/>
  <c r="P3652" i="1"/>
  <c r="O3653" i="1"/>
  <c r="I3581" i="1"/>
  <c r="J3580" i="1"/>
  <c r="K3580" i="1" s="1"/>
  <c r="L3654" i="1" l="1"/>
  <c r="M3654" i="1"/>
  <c r="N3654" i="1" s="1"/>
  <c r="T3654" i="1"/>
  <c r="E3655" i="1"/>
  <c r="B3579" i="1"/>
  <c r="Q3580" i="1"/>
  <c r="R3580" i="1" s="1"/>
  <c r="H3653" i="1"/>
  <c r="O3654" i="1"/>
  <c r="P3653" i="1"/>
  <c r="I3582" i="1"/>
  <c r="J3581" i="1"/>
  <c r="K3581" i="1" s="1"/>
  <c r="F3654" i="1"/>
  <c r="C3655" i="1"/>
  <c r="A3655" i="1"/>
  <c r="D3655" i="1"/>
  <c r="G3654" i="1"/>
  <c r="U3654" i="1"/>
  <c r="M3655" i="1" l="1"/>
  <c r="L3655" i="1"/>
  <c r="E3656" i="1"/>
  <c r="T3655" i="1"/>
  <c r="B3580" i="1"/>
  <c r="Q3581" i="1"/>
  <c r="R3581" i="1" s="1"/>
  <c r="H3654" i="1"/>
  <c r="J3582" i="1"/>
  <c r="K3582" i="1" s="1"/>
  <c r="I3583" i="1"/>
  <c r="F3655" i="1"/>
  <c r="U3655" i="1"/>
  <c r="G3655" i="1"/>
  <c r="D3656" i="1"/>
  <c r="N3655" i="1"/>
  <c r="C3656" i="1"/>
  <c r="A3656" i="1"/>
  <c r="P3654" i="1"/>
  <c r="O3655" i="1"/>
  <c r="L3656" i="1" l="1"/>
  <c r="M3656" i="1"/>
  <c r="T3656" i="1"/>
  <c r="E3657" i="1"/>
  <c r="B3581" i="1"/>
  <c r="Q3582" i="1"/>
  <c r="R3582" i="1" s="1"/>
  <c r="H3655" i="1"/>
  <c r="I3584" i="1"/>
  <c r="J3583" i="1"/>
  <c r="K3583" i="1" s="1"/>
  <c r="N3656" i="1"/>
  <c r="G3656" i="1"/>
  <c r="C3657" i="1"/>
  <c r="D3657" i="1"/>
  <c r="F3656" i="1"/>
  <c r="A3657" i="1"/>
  <c r="U3656" i="1"/>
  <c r="O3656" i="1"/>
  <c r="P3655" i="1"/>
  <c r="L3657" i="1" l="1"/>
  <c r="M3657" i="1"/>
  <c r="E3658" i="1"/>
  <c r="T3657" i="1"/>
  <c r="T3658" i="1" s="1"/>
  <c r="B3582" i="1"/>
  <c r="Q3583" i="1"/>
  <c r="R3583" i="1" s="1"/>
  <c r="H3656" i="1"/>
  <c r="U3657" i="1"/>
  <c r="G3657" i="1"/>
  <c r="C3658" i="1"/>
  <c r="A3658" i="1"/>
  <c r="D3658" i="1"/>
  <c r="F3657" i="1"/>
  <c r="N3657" i="1"/>
  <c r="I3585" i="1"/>
  <c r="J3584" i="1"/>
  <c r="K3584" i="1" s="1"/>
  <c r="O3657" i="1"/>
  <c r="P3656" i="1"/>
  <c r="L3658" i="1" l="1"/>
  <c r="M3658" i="1"/>
  <c r="N3658" i="1" s="1"/>
  <c r="E3659" i="1"/>
  <c r="B3583" i="1"/>
  <c r="Q3584" i="1"/>
  <c r="R3584" i="1" s="1"/>
  <c r="H3657" i="1"/>
  <c r="A3659" i="1"/>
  <c r="G3658" i="1"/>
  <c r="U3658" i="1"/>
  <c r="C3659" i="1"/>
  <c r="D3659" i="1"/>
  <c r="F3658" i="1"/>
  <c r="I3586" i="1"/>
  <c r="J3585" i="1"/>
  <c r="K3585" i="1" s="1"/>
  <c r="O3658" i="1"/>
  <c r="P3657" i="1"/>
  <c r="L3659" i="1" l="1"/>
  <c r="M3659" i="1"/>
  <c r="N3659" i="1" s="1"/>
  <c r="E3660" i="1"/>
  <c r="T3659" i="1"/>
  <c r="B3584" i="1"/>
  <c r="Q3585" i="1"/>
  <c r="R3585" i="1" s="1"/>
  <c r="H3658" i="1"/>
  <c r="I3587" i="1"/>
  <c r="J3586" i="1"/>
  <c r="K3586" i="1" s="1"/>
  <c r="U3659" i="1"/>
  <c r="C3660" i="1"/>
  <c r="D3660" i="1"/>
  <c r="A3660" i="1"/>
  <c r="F3659" i="1"/>
  <c r="G3659" i="1"/>
  <c r="O3659" i="1"/>
  <c r="P3658" i="1"/>
  <c r="L3660" i="1" l="1"/>
  <c r="M3660" i="1"/>
  <c r="E3661" i="1"/>
  <c r="T3660" i="1"/>
  <c r="T3661" i="1" s="1"/>
  <c r="B3585" i="1"/>
  <c r="Q3586" i="1"/>
  <c r="R3586" i="1" s="1"/>
  <c r="H3659" i="1"/>
  <c r="C3661" i="1"/>
  <c r="D3661" i="1"/>
  <c r="F3660" i="1"/>
  <c r="A3661" i="1"/>
  <c r="U3660" i="1"/>
  <c r="N3660" i="1"/>
  <c r="G3660" i="1"/>
  <c r="J3587" i="1"/>
  <c r="K3587" i="1" s="1"/>
  <c r="I3588" i="1"/>
  <c r="O3660" i="1"/>
  <c r="P3659" i="1"/>
  <c r="E3662" i="1" l="1"/>
  <c r="L3661" i="1"/>
  <c r="M3661" i="1"/>
  <c r="B3586" i="1"/>
  <c r="Q3587" i="1"/>
  <c r="R3587" i="1" s="1"/>
  <c r="H3660" i="1"/>
  <c r="I3589" i="1"/>
  <c r="J3588" i="1"/>
  <c r="K3588" i="1" s="1"/>
  <c r="O3661" i="1"/>
  <c r="P3660" i="1"/>
  <c r="N3661" i="1"/>
  <c r="A3662" i="1"/>
  <c r="U3661" i="1"/>
  <c r="G3661" i="1"/>
  <c r="C3662" i="1"/>
  <c r="D3662" i="1"/>
  <c r="F3661" i="1"/>
  <c r="L3662" i="1" l="1"/>
  <c r="M3662" i="1"/>
  <c r="E3663" i="1"/>
  <c r="T3662" i="1"/>
  <c r="B3587" i="1"/>
  <c r="Q3588" i="1"/>
  <c r="R3588" i="1" s="1"/>
  <c r="H3661" i="1"/>
  <c r="A3663" i="1"/>
  <c r="G3662" i="1"/>
  <c r="C3663" i="1"/>
  <c r="F3662" i="1"/>
  <c r="I3590" i="1"/>
  <c r="J3589" i="1"/>
  <c r="K3589" i="1" s="1"/>
  <c r="P3661" i="1"/>
  <c r="O3662" i="1"/>
  <c r="E3664" i="1" l="1"/>
  <c r="T3663" i="1"/>
  <c r="M3663" i="1"/>
  <c r="L3663" i="1"/>
  <c r="U3663" i="1" s="1"/>
  <c r="B3588" i="1"/>
  <c r="Q3589" i="1"/>
  <c r="R3589" i="1" s="1"/>
  <c r="H3662" i="1"/>
  <c r="I3591" i="1"/>
  <c r="J3590" i="1"/>
  <c r="K3590" i="1" s="1"/>
  <c r="F3663" i="1"/>
  <c r="G3663" i="1"/>
  <c r="A3664" i="1"/>
  <c r="N3663" i="1"/>
  <c r="C3664" i="1"/>
  <c r="P3662" i="1"/>
  <c r="O3663" i="1"/>
  <c r="D3663" i="1"/>
  <c r="D3664" i="1" s="1"/>
  <c r="L3664" i="1" l="1"/>
  <c r="M3664" i="1"/>
  <c r="N3664" i="1" s="1"/>
  <c r="T3664" i="1"/>
  <c r="E3665" i="1"/>
  <c r="B3589" i="1"/>
  <c r="Q3590" i="1"/>
  <c r="R3590" i="1" s="1"/>
  <c r="H3663" i="1"/>
  <c r="F3664" i="1"/>
  <c r="U3664" i="1"/>
  <c r="G3664" i="1"/>
  <c r="C3665" i="1"/>
  <c r="A3665" i="1"/>
  <c r="D3665" i="1"/>
  <c r="O3664" i="1"/>
  <c r="P3663" i="1"/>
  <c r="J3591" i="1"/>
  <c r="K3591" i="1" s="1"/>
  <c r="I3592" i="1"/>
  <c r="M3665" i="1" l="1"/>
  <c r="N3665" i="1" s="1"/>
  <c r="L3665" i="1"/>
  <c r="U3665" i="1" s="1"/>
  <c r="E3666" i="1"/>
  <c r="T3665" i="1"/>
  <c r="Q3591" i="1"/>
  <c r="R3591" i="1" s="1"/>
  <c r="B3590" i="1"/>
  <c r="H3664" i="1"/>
  <c r="O3665" i="1"/>
  <c r="P3664" i="1"/>
  <c r="A3666" i="1"/>
  <c r="D3666" i="1"/>
  <c r="F3665" i="1"/>
  <c r="G3665" i="1"/>
  <c r="C3666" i="1"/>
  <c r="I3593" i="1"/>
  <c r="J3592" i="1"/>
  <c r="K3592" i="1" s="1"/>
  <c r="T3666" i="1" l="1"/>
  <c r="E3667" i="1"/>
  <c r="L3666" i="1"/>
  <c r="M3666" i="1"/>
  <c r="Q3592" i="1"/>
  <c r="R3592" i="1" s="1"/>
  <c r="B3591" i="1"/>
  <c r="H3665" i="1"/>
  <c r="J3593" i="1"/>
  <c r="K3593" i="1" s="1"/>
  <c r="I3594" i="1"/>
  <c r="G3666" i="1"/>
  <c r="C3667" i="1"/>
  <c r="F3666" i="1"/>
  <c r="N3666" i="1"/>
  <c r="A3667" i="1"/>
  <c r="U3666" i="1"/>
  <c r="D3667" i="1"/>
  <c r="O3666" i="1"/>
  <c r="P3665" i="1"/>
  <c r="L3667" i="1" l="1"/>
  <c r="M3667" i="1"/>
  <c r="N3667" i="1" s="1"/>
  <c r="E3668" i="1"/>
  <c r="T3667" i="1"/>
  <c r="B3592" i="1"/>
  <c r="Q3593" i="1"/>
  <c r="R3593" i="1" s="1"/>
  <c r="H3666" i="1"/>
  <c r="D3668" i="1"/>
  <c r="U3667" i="1"/>
  <c r="F3667" i="1"/>
  <c r="G3667" i="1"/>
  <c r="A3668" i="1"/>
  <c r="C3668" i="1"/>
  <c r="I3595" i="1"/>
  <c r="J3594" i="1"/>
  <c r="K3594" i="1" s="1"/>
  <c r="O3667" i="1"/>
  <c r="P3666" i="1"/>
  <c r="E3669" i="1" l="1"/>
  <c r="M3668" i="1"/>
  <c r="L3668" i="1"/>
  <c r="T3668" i="1"/>
  <c r="B3593" i="1"/>
  <c r="Q3594" i="1"/>
  <c r="R3594" i="1" s="1"/>
  <c r="H3667" i="1"/>
  <c r="I3596" i="1"/>
  <c r="J3595" i="1"/>
  <c r="K3595" i="1" s="1"/>
  <c r="F3668" i="1"/>
  <c r="C3669" i="1"/>
  <c r="A3669" i="1"/>
  <c r="U3668" i="1"/>
  <c r="G3668" i="1"/>
  <c r="N3668" i="1"/>
  <c r="D3669" i="1"/>
  <c r="P3667" i="1"/>
  <c r="O3668" i="1"/>
  <c r="T3669" i="1" l="1"/>
  <c r="L3669" i="1"/>
  <c r="M3669" i="1"/>
  <c r="E3670" i="1"/>
  <c r="B3594" i="1"/>
  <c r="Q3595" i="1"/>
  <c r="R3595" i="1" s="1"/>
  <c r="H3668" i="1"/>
  <c r="J3596" i="1"/>
  <c r="K3596" i="1" s="1"/>
  <c r="I3597" i="1"/>
  <c r="P3668" i="1"/>
  <c r="O3669" i="1"/>
  <c r="N3669" i="1"/>
  <c r="A3670" i="1"/>
  <c r="U3669" i="1"/>
  <c r="G3669" i="1"/>
  <c r="C3670" i="1"/>
  <c r="D3670" i="1"/>
  <c r="F3669" i="1"/>
  <c r="L3670" i="1" l="1"/>
  <c r="M3670" i="1"/>
  <c r="E3671" i="1"/>
  <c r="T3670" i="1"/>
  <c r="T3671" i="1" s="1"/>
  <c r="B3595" i="1"/>
  <c r="Q3596" i="1"/>
  <c r="R3596" i="1" s="1"/>
  <c r="H3669" i="1"/>
  <c r="I3598" i="1"/>
  <c r="J3597" i="1"/>
  <c r="K3597" i="1" s="1"/>
  <c r="D3671" i="1"/>
  <c r="F3670" i="1"/>
  <c r="A3671" i="1"/>
  <c r="G3670" i="1"/>
  <c r="N3670" i="1"/>
  <c r="C3671" i="1"/>
  <c r="U3670" i="1"/>
  <c r="P3669" i="1"/>
  <c r="O3670" i="1"/>
  <c r="L3671" i="1" l="1"/>
  <c r="M3671" i="1"/>
  <c r="N3671" i="1" s="1"/>
  <c r="E3672" i="1"/>
  <c r="B3596" i="1"/>
  <c r="Q3597" i="1"/>
  <c r="R3597" i="1" s="1"/>
  <c r="H3670" i="1"/>
  <c r="O3671" i="1"/>
  <c r="P3670" i="1"/>
  <c r="I3599" i="1"/>
  <c r="J3598" i="1"/>
  <c r="K3598" i="1" s="1"/>
  <c r="U3671" i="1"/>
  <c r="G3671" i="1"/>
  <c r="C3672" i="1"/>
  <c r="A3672" i="1"/>
  <c r="D3672" i="1"/>
  <c r="F3671" i="1"/>
  <c r="L3672" i="1" l="1"/>
  <c r="M3672" i="1"/>
  <c r="E3673" i="1"/>
  <c r="T3672" i="1"/>
  <c r="B3597" i="1"/>
  <c r="Q3598" i="1"/>
  <c r="R3598" i="1" s="1"/>
  <c r="H3671" i="1"/>
  <c r="I3600" i="1"/>
  <c r="J3599" i="1"/>
  <c r="K3599" i="1" s="1"/>
  <c r="A3673" i="1"/>
  <c r="D3673" i="1"/>
  <c r="F3672" i="1"/>
  <c r="N3672" i="1"/>
  <c r="U3672" i="1"/>
  <c r="G3672" i="1"/>
  <c r="C3673" i="1"/>
  <c r="P3671" i="1"/>
  <c r="O3672" i="1"/>
  <c r="T3673" i="1" l="1"/>
  <c r="E3674" i="1"/>
  <c r="L3673" i="1"/>
  <c r="M3673" i="1"/>
  <c r="B3598" i="1"/>
  <c r="Q3599" i="1"/>
  <c r="R3599" i="1" s="1"/>
  <c r="H3672" i="1"/>
  <c r="O3673" i="1"/>
  <c r="P3672" i="1"/>
  <c r="F3673" i="1"/>
  <c r="A3674" i="1"/>
  <c r="N3673" i="1"/>
  <c r="G3673" i="1"/>
  <c r="D3674" i="1"/>
  <c r="U3673" i="1"/>
  <c r="C3674" i="1"/>
  <c r="J3600" i="1"/>
  <c r="K3600" i="1" s="1"/>
  <c r="I3601" i="1"/>
  <c r="J3601" i="1" s="1"/>
  <c r="L3674" i="1" l="1"/>
  <c r="M3674" i="1"/>
  <c r="E3675" i="1"/>
  <c r="T3674" i="1"/>
  <c r="T3675" i="1" s="1"/>
  <c r="B3599" i="1"/>
  <c r="Q3600" i="1"/>
  <c r="R3600" i="1" s="1"/>
  <c r="H3673" i="1"/>
  <c r="F3674" i="1"/>
  <c r="A3675" i="1"/>
  <c r="G3674" i="1"/>
  <c r="N3674" i="1"/>
  <c r="C3675" i="1"/>
  <c r="U3674" i="1"/>
  <c r="D3675" i="1"/>
  <c r="I3602" i="1"/>
  <c r="K3601" i="1"/>
  <c r="P3673" i="1"/>
  <c r="O3674" i="1"/>
  <c r="E3676" i="1" l="1"/>
  <c r="L3675" i="1"/>
  <c r="U3675" i="1" s="1"/>
  <c r="M3675" i="1"/>
  <c r="B3600" i="1"/>
  <c r="H3674" i="1"/>
  <c r="Q3601" i="1"/>
  <c r="N3601" i="1"/>
  <c r="D3676" i="1"/>
  <c r="G3675" i="1"/>
  <c r="F3675" i="1"/>
  <c r="C3676" i="1"/>
  <c r="A3676" i="1"/>
  <c r="N3675" i="1"/>
  <c r="J3602" i="1"/>
  <c r="K3602" i="1" s="1"/>
  <c r="I3603" i="1"/>
  <c r="P3674" i="1"/>
  <c r="O3675" i="1"/>
  <c r="L3676" i="1" l="1"/>
  <c r="U3676" i="1" s="1"/>
  <c r="M3676" i="1"/>
  <c r="E3677" i="1"/>
  <c r="T3676" i="1"/>
  <c r="T3677" i="1" s="1"/>
  <c r="H3675" i="1"/>
  <c r="U3601" i="1"/>
  <c r="B3601" i="1"/>
  <c r="Q3602" i="1"/>
  <c r="R3602" i="1" s="1"/>
  <c r="R3601" i="1"/>
  <c r="J3603" i="1"/>
  <c r="K3603" i="1" s="1"/>
  <c r="I3604" i="1"/>
  <c r="P3675" i="1"/>
  <c r="O3676" i="1"/>
  <c r="C3677" i="1"/>
  <c r="D3677" i="1"/>
  <c r="G3676" i="1"/>
  <c r="F3676" i="1"/>
  <c r="A3677" i="1"/>
  <c r="N3676" i="1"/>
  <c r="L3677" i="1" l="1"/>
  <c r="U3677" i="1" s="1"/>
  <c r="M3677" i="1"/>
  <c r="N3677" i="1" s="1"/>
  <c r="E3678" i="1"/>
  <c r="Q3603" i="1"/>
  <c r="R3603" i="1" s="1"/>
  <c r="B3602" i="1"/>
  <c r="H3676" i="1"/>
  <c r="O3677" i="1"/>
  <c r="P3676" i="1"/>
  <c r="I3605" i="1"/>
  <c r="J3604" i="1"/>
  <c r="K3604" i="1" s="1"/>
  <c r="G3677" i="1"/>
  <c r="C3678" i="1"/>
  <c r="A3678" i="1"/>
  <c r="D3678" i="1"/>
  <c r="F3677" i="1"/>
  <c r="L3678" i="1" l="1"/>
  <c r="M3678" i="1"/>
  <c r="E3679" i="1"/>
  <c r="T3678" i="1"/>
  <c r="B3603" i="1"/>
  <c r="Q3604" i="1"/>
  <c r="R3604" i="1" s="1"/>
  <c r="H3677" i="1"/>
  <c r="O3678" i="1"/>
  <c r="P3677" i="1"/>
  <c r="C3679" i="1"/>
  <c r="D3679" i="1"/>
  <c r="F3678" i="1"/>
  <c r="N3678" i="1"/>
  <c r="A3679" i="1"/>
  <c r="G3678" i="1"/>
  <c r="U3678" i="1"/>
  <c r="J3605" i="1"/>
  <c r="K3605" i="1" s="1"/>
  <c r="I3606" i="1"/>
  <c r="L3679" i="1" l="1"/>
  <c r="U3679" i="1" s="1"/>
  <c r="M3679" i="1"/>
  <c r="N3679" i="1" s="1"/>
  <c r="T3679" i="1"/>
  <c r="E3680" i="1"/>
  <c r="B3604" i="1"/>
  <c r="Q3605" i="1"/>
  <c r="R3605" i="1" s="1"/>
  <c r="H3678" i="1"/>
  <c r="J3606" i="1"/>
  <c r="K3606" i="1" s="1"/>
  <c r="I3607" i="1"/>
  <c r="O3679" i="1"/>
  <c r="P3678" i="1"/>
  <c r="A3680" i="1"/>
  <c r="F3679" i="1"/>
  <c r="G3679" i="1"/>
  <c r="C3680" i="1"/>
  <c r="D3680" i="1"/>
  <c r="L3680" i="1" l="1"/>
  <c r="M3680" i="1"/>
  <c r="N3680" i="1" s="1"/>
  <c r="E3681" i="1"/>
  <c r="T3680" i="1"/>
  <c r="Q3606" i="1"/>
  <c r="R3606" i="1" s="1"/>
  <c r="B3605" i="1"/>
  <c r="H3679" i="1"/>
  <c r="O3680" i="1"/>
  <c r="P3679" i="1"/>
  <c r="J3607" i="1"/>
  <c r="K3607" i="1" s="1"/>
  <c r="I3608" i="1"/>
  <c r="G3680" i="1"/>
  <c r="U3680" i="1"/>
  <c r="C3681" i="1"/>
  <c r="A3681" i="1"/>
  <c r="F3680" i="1"/>
  <c r="D3681" i="1"/>
  <c r="M3681" i="1" l="1"/>
  <c r="N3681" i="1" s="1"/>
  <c r="L3681" i="1"/>
  <c r="U3681" i="1" s="1"/>
  <c r="T3681" i="1"/>
  <c r="E3682" i="1"/>
  <c r="B3606" i="1"/>
  <c r="Q3607" i="1"/>
  <c r="R3607" i="1" s="1"/>
  <c r="H3680" i="1"/>
  <c r="J3608" i="1"/>
  <c r="K3608" i="1" s="1"/>
  <c r="I3609" i="1"/>
  <c r="C3682" i="1"/>
  <c r="D3682" i="1"/>
  <c r="F3681" i="1"/>
  <c r="A3682" i="1"/>
  <c r="G3681" i="1"/>
  <c r="O3681" i="1"/>
  <c r="P3680" i="1"/>
  <c r="L3682" i="1" l="1"/>
  <c r="M3682" i="1"/>
  <c r="N3682" i="1" s="1"/>
  <c r="E3683" i="1"/>
  <c r="T3682" i="1"/>
  <c r="B3607" i="1"/>
  <c r="Q3608" i="1"/>
  <c r="R3608" i="1" s="1"/>
  <c r="H3681" i="1"/>
  <c r="I3610" i="1"/>
  <c r="J3609" i="1"/>
  <c r="K3609" i="1" s="1"/>
  <c r="O3682" i="1"/>
  <c r="P3681" i="1"/>
  <c r="D3683" i="1"/>
  <c r="F3682" i="1"/>
  <c r="G3682" i="1"/>
  <c r="A3683" i="1"/>
  <c r="C3683" i="1"/>
  <c r="U3682" i="1"/>
  <c r="L3683" i="1" l="1"/>
  <c r="M3683" i="1"/>
  <c r="N3683" i="1" s="1"/>
  <c r="T3683" i="1"/>
  <c r="E3684" i="1"/>
  <c r="B3608" i="1"/>
  <c r="Q3609" i="1"/>
  <c r="R3609" i="1" s="1"/>
  <c r="H3682" i="1"/>
  <c r="I3611" i="1"/>
  <c r="J3610" i="1"/>
  <c r="K3610" i="1" s="1"/>
  <c r="U3683" i="1"/>
  <c r="G3683" i="1"/>
  <c r="C3684" i="1"/>
  <c r="D3684" i="1"/>
  <c r="F3683" i="1"/>
  <c r="A3684" i="1"/>
  <c r="O3683" i="1"/>
  <c r="P3682" i="1"/>
  <c r="E3685" i="1" l="1"/>
  <c r="L3684" i="1"/>
  <c r="M3684" i="1"/>
  <c r="T3684" i="1"/>
  <c r="T3685" i="1" s="1"/>
  <c r="H3683" i="1"/>
  <c r="Q3610" i="1"/>
  <c r="R3610" i="1" s="1"/>
  <c r="B3609" i="1"/>
  <c r="G3684" i="1"/>
  <c r="C3685" i="1"/>
  <c r="A3685" i="1"/>
  <c r="D3685" i="1"/>
  <c r="F3684" i="1"/>
  <c r="N3684" i="1"/>
  <c r="U3684" i="1"/>
  <c r="I3612" i="1"/>
  <c r="J3611" i="1"/>
  <c r="K3611" i="1" s="1"/>
  <c r="O3684" i="1"/>
  <c r="P3683" i="1"/>
  <c r="L3685" i="1" l="1"/>
  <c r="U3685" i="1" s="1"/>
  <c r="M3685" i="1"/>
  <c r="E3686" i="1"/>
  <c r="B3610" i="1"/>
  <c r="Q3611" i="1"/>
  <c r="R3611" i="1" s="1"/>
  <c r="H3684" i="1"/>
  <c r="I3613" i="1"/>
  <c r="J3612" i="1"/>
  <c r="K3612" i="1" s="1"/>
  <c r="F3685" i="1"/>
  <c r="G3685" i="1"/>
  <c r="A3686" i="1"/>
  <c r="D3686" i="1"/>
  <c r="N3685" i="1"/>
  <c r="C3686" i="1"/>
  <c r="O3685" i="1"/>
  <c r="P3684" i="1"/>
  <c r="E3687" i="1" l="1"/>
  <c r="L3686" i="1"/>
  <c r="U3686" i="1" s="1"/>
  <c r="M3686" i="1"/>
  <c r="T3686" i="1"/>
  <c r="B3611" i="1"/>
  <c r="Q3612" i="1"/>
  <c r="R3612" i="1" s="1"/>
  <c r="H3685" i="1"/>
  <c r="O3686" i="1"/>
  <c r="P3685" i="1"/>
  <c r="D3687" i="1"/>
  <c r="F3686" i="1"/>
  <c r="G3686" i="1"/>
  <c r="A3687" i="1"/>
  <c r="N3686" i="1"/>
  <c r="C3687" i="1"/>
  <c r="I3614" i="1"/>
  <c r="J3613" i="1"/>
  <c r="K3613" i="1" s="1"/>
  <c r="L3687" i="1" l="1"/>
  <c r="U3687" i="1" s="1"/>
  <c r="M3687" i="1"/>
  <c r="T3687" i="1"/>
  <c r="E3688" i="1"/>
  <c r="Q3613" i="1"/>
  <c r="R3613" i="1" s="1"/>
  <c r="B3612" i="1"/>
  <c r="H3686" i="1"/>
  <c r="N3687" i="1"/>
  <c r="C3688" i="1"/>
  <c r="D3688" i="1"/>
  <c r="F3687" i="1"/>
  <c r="G3687" i="1"/>
  <c r="A3688" i="1"/>
  <c r="O3687" i="1"/>
  <c r="P3686" i="1"/>
  <c r="I3615" i="1"/>
  <c r="J3614" i="1"/>
  <c r="K3614" i="1" s="1"/>
  <c r="L3688" i="1" l="1"/>
  <c r="U3688" i="1" s="1"/>
  <c r="M3688" i="1"/>
  <c r="E3689" i="1"/>
  <c r="T3688" i="1"/>
  <c r="H3687" i="1"/>
  <c r="B3613" i="1"/>
  <c r="Q3614" i="1"/>
  <c r="R3614" i="1" s="1"/>
  <c r="O3688" i="1"/>
  <c r="P3687" i="1"/>
  <c r="I3616" i="1"/>
  <c r="J3615" i="1"/>
  <c r="K3615" i="1" s="1"/>
  <c r="D3689" i="1"/>
  <c r="G3688" i="1"/>
  <c r="F3688" i="1"/>
  <c r="C3689" i="1"/>
  <c r="A3689" i="1"/>
  <c r="N3688" i="1"/>
  <c r="T3689" i="1" l="1"/>
  <c r="E3690" i="1"/>
  <c r="M3689" i="1"/>
  <c r="N3689" i="1" s="1"/>
  <c r="L3689" i="1"/>
  <c r="B3614" i="1"/>
  <c r="Q3615" i="1"/>
  <c r="R3615" i="1" s="1"/>
  <c r="H3688" i="1"/>
  <c r="J3616" i="1"/>
  <c r="K3616" i="1" s="1"/>
  <c r="I3617" i="1"/>
  <c r="P3688" i="1"/>
  <c r="O3689" i="1"/>
  <c r="C3690" i="1"/>
  <c r="D3690" i="1"/>
  <c r="F3689" i="1"/>
  <c r="A3690" i="1"/>
  <c r="G3689" i="1"/>
  <c r="L3690" i="1" l="1"/>
  <c r="U3690" i="1" s="1"/>
  <c r="M3690" i="1"/>
  <c r="N3690" i="1" s="1"/>
  <c r="E3691" i="1"/>
  <c r="T3690" i="1"/>
  <c r="U3689" i="1"/>
  <c r="B3615" i="1"/>
  <c r="Q3616" i="1"/>
  <c r="R3616" i="1" s="1"/>
  <c r="H3689" i="1"/>
  <c r="O3690" i="1"/>
  <c r="P3689" i="1"/>
  <c r="G3690" i="1"/>
  <c r="C3691" i="1"/>
  <c r="D3691" i="1"/>
  <c r="F3690" i="1"/>
  <c r="A3691" i="1"/>
  <c r="J3617" i="1"/>
  <c r="K3617" i="1" s="1"/>
  <c r="I3618" i="1"/>
  <c r="T3691" i="1" l="1"/>
  <c r="E3692" i="1"/>
  <c r="L3691" i="1"/>
  <c r="M3691" i="1"/>
  <c r="B3616" i="1"/>
  <c r="Q3617" i="1"/>
  <c r="R3617" i="1" s="1"/>
  <c r="H3690" i="1"/>
  <c r="I3619" i="1"/>
  <c r="J3618" i="1"/>
  <c r="K3618" i="1" s="1"/>
  <c r="C3692" i="1"/>
  <c r="A3692" i="1"/>
  <c r="D3692" i="1"/>
  <c r="F3691" i="1"/>
  <c r="N3691" i="1"/>
  <c r="U3691" i="1"/>
  <c r="G3691" i="1"/>
  <c r="P3690" i="1"/>
  <c r="O3691" i="1"/>
  <c r="L3692" i="1" l="1"/>
  <c r="M3692" i="1"/>
  <c r="E3693" i="1"/>
  <c r="T3692" i="1"/>
  <c r="Q3618" i="1"/>
  <c r="R3618" i="1" s="1"/>
  <c r="B3617" i="1"/>
  <c r="H3691" i="1"/>
  <c r="C3693" i="1"/>
  <c r="D3693" i="1"/>
  <c r="F3692" i="1"/>
  <c r="N3692" i="1"/>
  <c r="A3693" i="1"/>
  <c r="U3692" i="1"/>
  <c r="G3692" i="1"/>
  <c r="P3691" i="1"/>
  <c r="O3692" i="1"/>
  <c r="I3620" i="1"/>
  <c r="J3619" i="1"/>
  <c r="K3619" i="1" s="1"/>
  <c r="L3693" i="1" l="1"/>
  <c r="M3693" i="1"/>
  <c r="E3694" i="1"/>
  <c r="T3693" i="1"/>
  <c r="B3618" i="1"/>
  <c r="Q3619" i="1"/>
  <c r="R3619" i="1" s="1"/>
  <c r="H3692" i="1"/>
  <c r="F3693" i="1"/>
  <c r="G3693" i="1"/>
  <c r="A3694" i="1"/>
  <c r="C3694" i="1"/>
  <c r="J3620" i="1"/>
  <c r="K3620" i="1" s="1"/>
  <c r="I3621" i="1"/>
  <c r="O3693" i="1"/>
  <c r="P3692" i="1"/>
  <c r="E3695" i="1" l="1"/>
  <c r="L3694" i="1"/>
  <c r="U3694" i="1" s="1"/>
  <c r="T3694" i="1"/>
  <c r="M3694" i="1"/>
  <c r="B3619" i="1"/>
  <c r="Q3620" i="1"/>
  <c r="R3620" i="1" s="1"/>
  <c r="H3693" i="1"/>
  <c r="P3693" i="1"/>
  <c r="O3694" i="1"/>
  <c r="F3694" i="1"/>
  <c r="G3694" i="1"/>
  <c r="A3695" i="1"/>
  <c r="C3695" i="1"/>
  <c r="N3694" i="1"/>
  <c r="D3694" i="1"/>
  <c r="D3695" i="1" s="1"/>
  <c r="J3621" i="1"/>
  <c r="K3621" i="1" s="1"/>
  <c r="I3622" i="1"/>
  <c r="M3695" i="1" l="1"/>
  <c r="N3695" i="1" s="1"/>
  <c r="L3695" i="1"/>
  <c r="U3695" i="1" s="1"/>
  <c r="T3695" i="1"/>
  <c r="E3696" i="1"/>
  <c r="Q3621" i="1"/>
  <c r="R3621" i="1" s="1"/>
  <c r="B3620" i="1"/>
  <c r="C3696" i="1"/>
  <c r="D3696" i="1"/>
  <c r="F3695" i="1"/>
  <c r="G3695" i="1"/>
  <c r="A3696" i="1"/>
  <c r="O3695" i="1"/>
  <c r="P3694" i="1"/>
  <c r="I3623" i="1"/>
  <c r="J3622" i="1"/>
  <c r="K3622" i="1" s="1"/>
  <c r="H3694" i="1"/>
  <c r="L3696" i="1" l="1"/>
  <c r="U3696" i="1" s="1"/>
  <c r="M3696" i="1"/>
  <c r="E3697" i="1"/>
  <c r="T3696" i="1"/>
  <c r="B3621" i="1"/>
  <c r="Q3622" i="1"/>
  <c r="R3622" i="1" s="1"/>
  <c r="J3623" i="1"/>
  <c r="K3623" i="1" s="1"/>
  <c r="I3624" i="1"/>
  <c r="H3695" i="1"/>
  <c r="O3696" i="1"/>
  <c r="P3695" i="1"/>
  <c r="A3697" i="1"/>
  <c r="D3697" i="1"/>
  <c r="F3696" i="1"/>
  <c r="N3696" i="1"/>
  <c r="G3696" i="1"/>
  <c r="C3697" i="1"/>
  <c r="L3697" i="1" l="1"/>
  <c r="M3697" i="1"/>
  <c r="T3697" i="1"/>
  <c r="T3698" i="1" s="1"/>
  <c r="E3698" i="1"/>
  <c r="E3699" i="1" s="1"/>
  <c r="Q3623" i="1"/>
  <c r="R3623" i="1" s="1"/>
  <c r="B3622" i="1"/>
  <c r="H3696" i="1"/>
  <c r="F3697" i="1"/>
  <c r="C3698" i="1"/>
  <c r="A3698" i="1"/>
  <c r="D3698" i="1"/>
  <c r="G3697" i="1"/>
  <c r="N3697" i="1"/>
  <c r="U3697" i="1"/>
  <c r="J3624" i="1"/>
  <c r="K3624" i="1" s="1"/>
  <c r="I3625" i="1"/>
  <c r="P3696" i="1"/>
  <c r="O3697" i="1"/>
  <c r="L3698" i="1" l="1"/>
  <c r="M3698" i="1"/>
  <c r="N3698" i="1" s="1"/>
  <c r="B3623" i="1"/>
  <c r="Q3624" i="1"/>
  <c r="R3624" i="1" s="1"/>
  <c r="H3697" i="1"/>
  <c r="P3697" i="1"/>
  <c r="O3698" i="1"/>
  <c r="F3698" i="1"/>
  <c r="C3699" i="1"/>
  <c r="G3698" i="1"/>
  <c r="U3698" i="1"/>
  <c r="A3699" i="1"/>
  <c r="D3699" i="1"/>
  <c r="I3626" i="1"/>
  <c r="J3625" i="1"/>
  <c r="K3625" i="1" s="1"/>
  <c r="L3699" i="1" l="1"/>
  <c r="M3699" i="1"/>
  <c r="E3700" i="1"/>
  <c r="E3701" i="1" s="1"/>
  <c r="T3699" i="1"/>
  <c r="T3700" i="1" s="1"/>
  <c r="B3624" i="1"/>
  <c r="Q3625" i="1"/>
  <c r="R3625" i="1" s="1"/>
  <c r="H3698" i="1"/>
  <c r="P3698" i="1"/>
  <c r="O3699" i="1"/>
  <c r="A3700" i="1"/>
  <c r="U3699" i="1"/>
  <c r="N3699" i="1"/>
  <c r="G3699" i="1"/>
  <c r="C3700" i="1"/>
  <c r="D3700" i="1"/>
  <c r="F3699" i="1"/>
  <c r="I3627" i="1"/>
  <c r="J3626" i="1"/>
  <c r="K3626" i="1" s="1"/>
  <c r="L3700" i="1" l="1"/>
  <c r="U3700" i="1" s="1"/>
  <c r="M3700" i="1"/>
  <c r="N3700" i="1" s="1"/>
  <c r="B3625" i="1"/>
  <c r="Q3626" i="1"/>
  <c r="R3626" i="1" s="1"/>
  <c r="H3699" i="1"/>
  <c r="J3627" i="1"/>
  <c r="K3627" i="1" s="1"/>
  <c r="I3628" i="1"/>
  <c r="G3700" i="1"/>
  <c r="C3701" i="1"/>
  <c r="A3701" i="1"/>
  <c r="D3701" i="1"/>
  <c r="F3700" i="1"/>
  <c r="P3699" i="1"/>
  <c r="O3700" i="1"/>
  <c r="L3701" i="1" l="1"/>
  <c r="M3701" i="1"/>
  <c r="T3701" i="1"/>
  <c r="E3702" i="1"/>
  <c r="B3626" i="1"/>
  <c r="Q3627" i="1"/>
  <c r="R3627" i="1" s="1"/>
  <c r="H3700" i="1"/>
  <c r="I3629" i="1"/>
  <c r="J3628" i="1"/>
  <c r="K3628" i="1" s="1"/>
  <c r="U3701" i="1"/>
  <c r="D3702" i="1"/>
  <c r="F3701" i="1"/>
  <c r="C3702" i="1"/>
  <c r="A3702" i="1"/>
  <c r="G3701" i="1"/>
  <c r="N3701" i="1"/>
  <c r="P3700" i="1"/>
  <c r="O3701" i="1"/>
  <c r="L3702" i="1" l="1"/>
  <c r="U3702" i="1" s="1"/>
  <c r="M3702" i="1"/>
  <c r="N3702" i="1" s="1"/>
  <c r="E3703" i="1"/>
  <c r="T3702" i="1"/>
  <c r="B3627" i="1"/>
  <c r="Q3628" i="1"/>
  <c r="R3628" i="1" s="1"/>
  <c r="H3701" i="1"/>
  <c r="J3629" i="1"/>
  <c r="K3629" i="1" s="1"/>
  <c r="I3630" i="1"/>
  <c r="C3703" i="1"/>
  <c r="D3703" i="1"/>
  <c r="F3702" i="1"/>
  <c r="G3702" i="1"/>
  <c r="A3703" i="1"/>
  <c r="P3701" i="1"/>
  <c r="O3702" i="1"/>
  <c r="L3703" i="1" l="1"/>
  <c r="U3703" i="1" s="1"/>
  <c r="M3703" i="1"/>
  <c r="N3703" i="1" s="1"/>
  <c r="T3703" i="1"/>
  <c r="E3704" i="1"/>
  <c r="B3628" i="1"/>
  <c r="Q3629" i="1"/>
  <c r="R3629" i="1" s="1"/>
  <c r="H3702" i="1"/>
  <c r="I3631" i="1"/>
  <c r="J3631" i="1" s="1"/>
  <c r="J3630" i="1"/>
  <c r="K3630" i="1" s="1"/>
  <c r="C3704" i="1"/>
  <c r="D3704" i="1"/>
  <c r="G3703" i="1"/>
  <c r="F3703" i="1"/>
  <c r="A3704" i="1"/>
  <c r="O3703" i="1"/>
  <c r="P3702" i="1"/>
  <c r="L3704" i="1" l="1"/>
  <c r="U3704" i="1" s="1"/>
  <c r="M3704" i="1"/>
  <c r="T3704" i="1"/>
  <c r="E3705" i="1"/>
  <c r="B3629" i="1"/>
  <c r="Q3630" i="1"/>
  <c r="R3630" i="1" s="1"/>
  <c r="H3703" i="1"/>
  <c r="O3704" i="1"/>
  <c r="P3703" i="1"/>
  <c r="N3704" i="1"/>
  <c r="G3704" i="1"/>
  <c r="C3705" i="1"/>
  <c r="A3705" i="1"/>
  <c r="D3705" i="1"/>
  <c r="F3704" i="1"/>
  <c r="I3632" i="1"/>
  <c r="K3631" i="1"/>
  <c r="M3705" i="1" l="1"/>
  <c r="L3705" i="1"/>
  <c r="E3706" i="1"/>
  <c r="T3705" i="1"/>
  <c r="B3630" i="1"/>
  <c r="H3704" i="1"/>
  <c r="J3632" i="1"/>
  <c r="K3632" i="1" s="1"/>
  <c r="I3633" i="1"/>
  <c r="G3705" i="1"/>
  <c r="N3705" i="1"/>
  <c r="U3705" i="1"/>
  <c r="C3706" i="1"/>
  <c r="D3706" i="1"/>
  <c r="F3705" i="1"/>
  <c r="A3706" i="1"/>
  <c r="P3704" i="1"/>
  <c r="O3705" i="1"/>
  <c r="N3631" i="1"/>
  <c r="Q3631" i="1"/>
  <c r="L3706" i="1" l="1"/>
  <c r="M3706" i="1"/>
  <c r="T3706" i="1"/>
  <c r="T3707" i="1" s="1"/>
  <c r="E3707" i="1"/>
  <c r="E3708" i="1" s="1"/>
  <c r="B3631" i="1"/>
  <c r="Q3632" i="1"/>
  <c r="R3632" i="1" s="1"/>
  <c r="H3705" i="1"/>
  <c r="R3631" i="1"/>
  <c r="P3705" i="1"/>
  <c r="O3706" i="1"/>
  <c r="U3631" i="1"/>
  <c r="N3706" i="1"/>
  <c r="G3706" i="1"/>
  <c r="D3707" i="1"/>
  <c r="C3707" i="1"/>
  <c r="F3706" i="1"/>
  <c r="A3707" i="1"/>
  <c r="U3706" i="1"/>
  <c r="J3633" i="1"/>
  <c r="K3633" i="1" s="1"/>
  <c r="I3634" i="1"/>
  <c r="L3707" i="1" l="1"/>
  <c r="M3707" i="1"/>
  <c r="B3632" i="1"/>
  <c r="Q3633" i="1"/>
  <c r="R3633" i="1" s="1"/>
  <c r="H3706" i="1"/>
  <c r="G3707" i="1"/>
  <c r="C3708" i="1"/>
  <c r="A3708" i="1"/>
  <c r="D3708" i="1"/>
  <c r="F3707" i="1"/>
  <c r="N3707" i="1"/>
  <c r="U3707" i="1"/>
  <c r="J3634" i="1"/>
  <c r="K3634" i="1" s="1"/>
  <c r="I3635" i="1"/>
  <c r="P3706" i="1"/>
  <c r="O3707" i="1"/>
  <c r="L3708" i="1" l="1"/>
  <c r="U3708" i="1" s="1"/>
  <c r="M3708" i="1"/>
  <c r="N3708" i="1" s="1"/>
  <c r="T3708" i="1"/>
  <c r="E3709" i="1"/>
  <c r="B3633" i="1"/>
  <c r="Q3634" i="1"/>
  <c r="R3634" i="1" s="1"/>
  <c r="H3707" i="1"/>
  <c r="I3636" i="1"/>
  <c r="J3635" i="1"/>
  <c r="K3635" i="1" s="1"/>
  <c r="C3709" i="1"/>
  <c r="D3709" i="1"/>
  <c r="F3708" i="1"/>
  <c r="G3708" i="1"/>
  <c r="H3708" i="1" s="1"/>
  <c r="A3709" i="1"/>
  <c r="P3707" i="1"/>
  <c r="O3708" i="1"/>
  <c r="L3709" i="1" l="1"/>
  <c r="M3709" i="1"/>
  <c r="E3710" i="1"/>
  <c r="T3709" i="1"/>
  <c r="B3634" i="1"/>
  <c r="Q3635" i="1"/>
  <c r="R3635" i="1" s="1"/>
  <c r="O3709" i="1"/>
  <c r="P3708" i="1"/>
  <c r="G3709" i="1"/>
  <c r="N3709" i="1"/>
  <c r="U3709" i="1"/>
  <c r="C3710" i="1"/>
  <c r="D3710" i="1"/>
  <c r="F3709" i="1"/>
  <c r="A3710" i="1"/>
  <c r="I3637" i="1"/>
  <c r="J3636" i="1"/>
  <c r="K3636" i="1" s="1"/>
  <c r="L3710" i="1" l="1"/>
  <c r="U3710" i="1" s="1"/>
  <c r="M3710" i="1"/>
  <c r="T3710" i="1"/>
  <c r="E3711" i="1"/>
  <c r="B3635" i="1"/>
  <c r="Q3636" i="1"/>
  <c r="R3636" i="1" s="1"/>
  <c r="H3709" i="1"/>
  <c r="N3710" i="1"/>
  <c r="C3711" i="1"/>
  <c r="D3711" i="1"/>
  <c r="F3710" i="1"/>
  <c r="G3710" i="1"/>
  <c r="A3711" i="1"/>
  <c r="J3637" i="1"/>
  <c r="K3637" i="1" s="1"/>
  <c r="I3638" i="1"/>
  <c r="O3710" i="1"/>
  <c r="P3709" i="1"/>
  <c r="L3711" i="1" l="1"/>
  <c r="M3711" i="1"/>
  <c r="E3712" i="1"/>
  <c r="T3711" i="1"/>
  <c r="Q3637" i="1"/>
  <c r="R3637" i="1" s="1"/>
  <c r="B3636" i="1"/>
  <c r="H3710" i="1"/>
  <c r="J3638" i="1"/>
  <c r="K3638" i="1" s="1"/>
  <c r="I3639" i="1"/>
  <c r="F3711" i="1"/>
  <c r="C3712" i="1"/>
  <c r="A3712" i="1"/>
  <c r="N3711" i="1"/>
  <c r="U3711" i="1"/>
  <c r="D3712" i="1"/>
  <c r="G3711" i="1"/>
  <c r="P3710" i="1"/>
  <c r="O3711" i="1"/>
  <c r="L3712" i="1" l="1"/>
  <c r="U3712" i="1" s="1"/>
  <c r="M3712" i="1"/>
  <c r="T3712" i="1"/>
  <c r="E3713" i="1"/>
  <c r="B3637" i="1"/>
  <c r="Q3638" i="1"/>
  <c r="R3638" i="1" s="1"/>
  <c r="H3711" i="1"/>
  <c r="F3712" i="1"/>
  <c r="A3713" i="1"/>
  <c r="N3712" i="1"/>
  <c r="C3713" i="1"/>
  <c r="D3713" i="1"/>
  <c r="G3712" i="1"/>
  <c r="J3639" i="1"/>
  <c r="K3639" i="1" s="1"/>
  <c r="I3640" i="1"/>
  <c r="P3711" i="1"/>
  <c r="O3712" i="1"/>
  <c r="E3714" i="1" l="1"/>
  <c r="T3713" i="1"/>
  <c r="L3713" i="1"/>
  <c r="M3713" i="1"/>
  <c r="N3713" i="1" s="1"/>
  <c r="B3638" i="1"/>
  <c r="Q3639" i="1"/>
  <c r="R3639" i="1" s="1"/>
  <c r="H3712" i="1"/>
  <c r="I3641" i="1"/>
  <c r="J3640" i="1"/>
  <c r="K3640" i="1" s="1"/>
  <c r="P3712" i="1"/>
  <c r="O3713" i="1"/>
  <c r="U3713" i="1"/>
  <c r="C3714" i="1"/>
  <c r="D3714" i="1"/>
  <c r="F3713" i="1"/>
  <c r="A3714" i="1"/>
  <c r="G3713" i="1"/>
  <c r="L3714" i="1" l="1"/>
  <c r="M3714" i="1"/>
  <c r="T3714" i="1"/>
  <c r="E3715" i="1"/>
  <c r="Q3640" i="1"/>
  <c r="R3640" i="1" s="1"/>
  <c r="B3639" i="1"/>
  <c r="H3713" i="1"/>
  <c r="P3713" i="1"/>
  <c r="O3714" i="1"/>
  <c r="D3715" i="1"/>
  <c r="F3714" i="1"/>
  <c r="N3714" i="1"/>
  <c r="C3715" i="1"/>
  <c r="G3714" i="1"/>
  <c r="U3714" i="1"/>
  <c r="A3715" i="1"/>
  <c r="J3641" i="1"/>
  <c r="K3641" i="1" s="1"/>
  <c r="I3642" i="1"/>
  <c r="L3715" i="1" l="1"/>
  <c r="M3715" i="1"/>
  <c r="E3716" i="1"/>
  <c r="T3715" i="1"/>
  <c r="T3716" i="1" s="1"/>
  <c r="B3640" i="1"/>
  <c r="Q3641" i="1"/>
  <c r="R3641" i="1" s="1"/>
  <c r="H3714" i="1"/>
  <c r="N3715" i="1"/>
  <c r="U3715" i="1"/>
  <c r="G3715" i="1"/>
  <c r="C3716" i="1"/>
  <c r="A3716" i="1"/>
  <c r="D3716" i="1"/>
  <c r="F3715" i="1"/>
  <c r="O3715" i="1"/>
  <c r="P3714" i="1"/>
  <c r="I3643" i="1"/>
  <c r="J3642" i="1"/>
  <c r="K3642" i="1" s="1"/>
  <c r="M3716" i="1" l="1"/>
  <c r="L3716" i="1"/>
  <c r="E3717" i="1"/>
  <c r="B3641" i="1"/>
  <c r="Q3642" i="1"/>
  <c r="R3642" i="1" s="1"/>
  <c r="H3715" i="1"/>
  <c r="G3716" i="1"/>
  <c r="C3717" i="1"/>
  <c r="D3717" i="1"/>
  <c r="F3716" i="1"/>
  <c r="N3716" i="1"/>
  <c r="A3717" i="1"/>
  <c r="U3716" i="1"/>
  <c r="I3644" i="1"/>
  <c r="J3643" i="1"/>
  <c r="K3643" i="1" s="1"/>
  <c r="P3715" i="1"/>
  <c r="O3716" i="1"/>
  <c r="L3717" i="1" l="1"/>
  <c r="M3717" i="1"/>
  <c r="E3718" i="1"/>
  <c r="T3717" i="1"/>
  <c r="B3642" i="1"/>
  <c r="Q3643" i="1"/>
  <c r="R3643" i="1" s="1"/>
  <c r="H3716" i="1"/>
  <c r="O3717" i="1"/>
  <c r="P3716" i="1"/>
  <c r="G3717" i="1"/>
  <c r="C3718" i="1"/>
  <c r="F3717" i="1"/>
  <c r="N3717" i="1"/>
  <c r="A3718" i="1"/>
  <c r="U3717" i="1"/>
  <c r="D3718" i="1"/>
  <c r="J3644" i="1"/>
  <c r="K3644" i="1" s="1"/>
  <c r="I3645" i="1"/>
  <c r="L3718" i="1" l="1"/>
  <c r="U3718" i="1" s="1"/>
  <c r="M3718" i="1"/>
  <c r="N3718" i="1" s="1"/>
  <c r="T3718" i="1"/>
  <c r="E3719" i="1"/>
  <c r="B3643" i="1"/>
  <c r="Q3644" i="1"/>
  <c r="R3644" i="1" s="1"/>
  <c r="H3717" i="1"/>
  <c r="F3718" i="1"/>
  <c r="C3719" i="1"/>
  <c r="G3718" i="1"/>
  <c r="A3719" i="1"/>
  <c r="D3719" i="1"/>
  <c r="I3646" i="1"/>
  <c r="J3645" i="1"/>
  <c r="K3645" i="1" s="1"/>
  <c r="P3717" i="1"/>
  <c r="O3718" i="1"/>
  <c r="E3720" i="1" l="1"/>
  <c r="L3719" i="1"/>
  <c r="U3719" i="1" s="1"/>
  <c r="M3719" i="1"/>
  <c r="N3719" i="1" s="1"/>
  <c r="T3719" i="1"/>
  <c r="B3644" i="1"/>
  <c r="Q3645" i="1"/>
  <c r="R3645" i="1" s="1"/>
  <c r="H3718" i="1"/>
  <c r="C3720" i="1"/>
  <c r="D3720" i="1"/>
  <c r="F3719" i="1"/>
  <c r="G3719" i="1"/>
  <c r="A3720" i="1"/>
  <c r="J3646" i="1"/>
  <c r="K3646" i="1" s="1"/>
  <c r="I3647" i="1"/>
  <c r="P3718" i="1"/>
  <c r="O3719" i="1"/>
  <c r="T3720" i="1" l="1"/>
  <c r="L3720" i="1"/>
  <c r="M3720" i="1"/>
  <c r="N3720" i="1" s="1"/>
  <c r="E3721" i="1"/>
  <c r="B3645" i="1"/>
  <c r="Q3646" i="1"/>
  <c r="R3646" i="1" s="1"/>
  <c r="H3719" i="1"/>
  <c r="P3719" i="1"/>
  <c r="O3720" i="1"/>
  <c r="U3720" i="1"/>
  <c r="C3721" i="1"/>
  <c r="D3721" i="1"/>
  <c r="G3720" i="1"/>
  <c r="F3720" i="1"/>
  <c r="A3721" i="1"/>
  <c r="J3647" i="1"/>
  <c r="K3647" i="1" s="1"/>
  <c r="I3648" i="1"/>
  <c r="M3721" i="1" l="1"/>
  <c r="L3721" i="1"/>
  <c r="E3722" i="1"/>
  <c r="T3721" i="1"/>
  <c r="B3646" i="1"/>
  <c r="Q3647" i="1"/>
  <c r="R3647" i="1" s="1"/>
  <c r="H3720" i="1"/>
  <c r="I3649" i="1"/>
  <c r="J3648" i="1"/>
  <c r="K3648" i="1" s="1"/>
  <c r="P3720" i="1"/>
  <c r="O3721" i="1"/>
  <c r="F3721" i="1"/>
  <c r="A3722" i="1"/>
  <c r="G3721" i="1"/>
  <c r="N3721" i="1"/>
  <c r="U3721" i="1"/>
  <c r="C3722" i="1"/>
  <c r="D3722" i="1"/>
  <c r="L3722" i="1" l="1"/>
  <c r="M3722" i="1"/>
  <c r="N3722" i="1" s="1"/>
  <c r="T3722" i="1"/>
  <c r="E3723" i="1"/>
  <c r="B3647" i="1"/>
  <c r="Q3648" i="1"/>
  <c r="R3648" i="1" s="1"/>
  <c r="H3721" i="1"/>
  <c r="P3721" i="1"/>
  <c r="O3722" i="1"/>
  <c r="G3722" i="1"/>
  <c r="D3723" i="1"/>
  <c r="C3723" i="1"/>
  <c r="F3722" i="1"/>
  <c r="A3723" i="1"/>
  <c r="I3650" i="1"/>
  <c r="J3649" i="1"/>
  <c r="K3649" i="1" s="1"/>
  <c r="L3723" i="1" l="1"/>
  <c r="M3723" i="1"/>
  <c r="E3724" i="1"/>
  <c r="T3723" i="1"/>
  <c r="U3722" i="1"/>
  <c r="Q3649" i="1"/>
  <c r="R3649" i="1" s="1"/>
  <c r="B3648" i="1"/>
  <c r="H3722" i="1"/>
  <c r="O3723" i="1"/>
  <c r="P3722" i="1"/>
  <c r="I3651" i="1"/>
  <c r="J3650" i="1"/>
  <c r="K3650" i="1" s="1"/>
  <c r="G3723" i="1"/>
  <c r="C3724" i="1"/>
  <c r="F3723" i="1"/>
  <c r="A3724" i="1"/>
  <c r="D3724" i="1" l="1"/>
  <c r="L3724" i="1"/>
  <c r="T3724" i="1"/>
  <c r="M3724" i="1"/>
  <c r="E3725" i="1"/>
  <c r="B3649" i="1"/>
  <c r="Q3650" i="1"/>
  <c r="R3650" i="1" s="1"/>
  <c r="H3723" i="1"/>
  <c r="I3652" i="1"/>
  <c r="J3651" i="1"/>
  <c r="K3651" i="1" s="1"/>
  <c r="O3724" i="1"/>
  <c r="P3723" i="1"/>
  <c r="A3725" i="1"/>
  <c r="U3724" i="1"/>
  <c r="N3724" i="1"/>
  <c r="G3724" i="1"/>
  <c r="C3725" i="1"/>
  <c r="D3725" i="1"/>
  <c r="F3724" i="1"/>
  <c r="L3725" i="1" l="1"/>
  <c r="M3725" i="1"/>
  <c r="E3726" i="1"/>
  <c r="T3725" i="1"/>
  <c r="T3726" i="1" s="1"/>
  <c r="B3650" i="1"/>
  <c r="Q3651" i="1"/>
  <c r="R3651" i="1" s="1"/>
  <c r="O3725" i="1"/>
  <c r="P3724" i="1"/>
  <c r="F3725" i="1"/>
  <c r="C3726" i="1"/>
  <c r="A3726" i="1"/>
  <c r="D3726" i="1"/>
  <c r="G3725" i="1"/>
  <c r="N3725" i="1"/>
  <c r="U3725" i="1"/>
  <c r="H3724" i="1"/>
  <c r="I3653" i="1"/>
  <c r="J3652" i="1"/>
  <c r="K3652" i="1" s="1"/>
  <c r="E3727" i="1" l="1"/>
  <c r="L3726" i="1"/>
  <c r="U3726" i="1" s="1"/>
  <c r="M3726" i="1"/>
  <c r="B3651" i="1"/>
  <c r="Q3652" i="1"/>
  <c r="R3652" i="1" s="1"/>
  <c r="C3727" i="1"/>
  <c r="D3727" i="1"/>
  <c r="F3726" i="1"/>
  <c r="A3727" i="1"/>
  <c r="N3726" i="1"/>
  <c r="G3726" i="1"/>
  <c r="J3653" i="1"/>
  <c r="K3653" i="1" s="1"/>
  <c r="I3654" i="1"/>
  <c r="H3725" i="1"/>
  <c r="O3726" i="1"/>
  <c r="P3725" i="1"/>
  <c r="M3727" i="1" l="1"/>
  <c r="L3727" i="1"/>
  <c r="T3727" i="1"/>
  <c r="E3728" i="1"/>
  <c r="B3652" i="1"/>
  <c r="Q3653" i="1"/>
  <c r="R3653" i="1" s="1"/>
  <c r="H3726" i="1"/>
  <c r="J3654" i="1"/>
  <c r="K3654" i="1" s="1"/>
  <c r="I3655" i="1"/>
  <c r="N3727" i="1"/>
  <c r="G3727" i="1"/>
  <c r="C3728" i="1"/>
  <c r="D3728" i="1"/>
  <c r="F3727" i="1"/>
  <c r="A3728" i="1"/>
  <c r="U3727" i="1"/>
  <c r="P3726" i="1"/>
  <c r="O3727" i="1"/>
  <c r="L3728" i="1" l="1"/>
  <c r="M3728" i="1"/>
  <c r="E3729" i="1"/>
  <c r="T3728" i="1"/>
  <c r="B3653" i="1"/>
  <c r="Q3654" i="1"/>
  <c r="R3654" i="1" s="1"/>
  <c r="H3727" i="1"/>
  <c r="P3727" i="1"/>
  <c r="O3728" i="1"/>
  <c r="J3655" i="1"/>
  <c r="K3655" i="1" s="1"/>
  <c r="I3656" i="1"/>
  <c r="D3729" i="1"/>
  <c r="G3728" i="1"/>
  <c r="C3729" i="1"/>
  <c r="A3729" i="1"/>
  <c r="N3728" i="1"/>
  <c r="U3728" i="1"/>
  <c r="F3728" i="1"/>
  <c r="M3729" i="1" l="1"/>
  <c r="L3729" i="1"/>
  <c r="T3729" i="1"/>
  <c r="E3730" i="1"/>
  <c r="B3654" i="1"/>
  <c r="Q3655" i="1"/>
  <c r="R3655" i="1" s="1"/>
  <c r="H3728" i="1"/>
  <c r="J3656" i="1"/>
  <c r="K3656" i="1" s="1"/>
  <c r="I3657" i="1"/>
  <c r="O3729" i="1"/>
  <c r="P3728" i="1"/>
  <c r="U3729" i="1"/>
  <c r="C3730" i="1"/>
  <c r="D3730" i="1"/>
  <c r="F3729" i="1"/>
  <c r="A3730" i="1"/>
  <c r="G3729" i="1"/>
  <c r="N3729" i="1"/>
  <c r="L3730" i="1" l="1"/>
  <c r="M3730" i="1"/>
  <c r="N3730" i="1" s="1"/>
  <c r="E3731" i="1"/>
  <c r="T3730" i="1"/>
  <c r="B3655" i="1"/>
  <c r="H3729" i="1"/>
  <c r="Q3656" i="1"/>
  <c r="R3656" i="1" s="1"/>
  <c r="O3730" i="1"/>
  <c r="P3729" i="1"/>
  <c r="A3731" i="1"/>
  <c r="D3731" i="1"/>
  <c r="C3731" i="1"/>
  <c r="U3730" i="1"/>
  <c r="F3730" i="1"/>
  <c r="G3730" i="1"/>
  <c r="I3658" i="1"/>
  <c r="J3657" i="1"/>
  <c r="K3657" i="1" s="1"/>
  <c r="T3731" i="1" l="1"/>
  <c r="E3732" i="1"/>
  <c r="L3731" i="1"/>
  <c r="M3731" i="1"/>
  <c r="N3731" i="1" s="1"/>
  <c r="B3656" i="1"/>
  <c r="Q3657" i="1"/>
  <c r="R3657" i="1" s="1"/>
  <c r="H3730" i="1"/>
  <c r="I3659" i="1"/>
  <c r="J3658" i="1"/>
  <c r="K3658" i="1" s="1"/>
  <c r="G3731" i="1"/>
  <c r="D3732" i="1"/>
  <c r="F3731" i="1"/>
  <c r="C3732" i="1"/>
  <c r="A3732" i="1"/>
  <c r="U3731" i="1"/>
  <c r="O3731" i="1"/>
  <c r="P3730" i="1"/>
  <c r="L3732" i="1" l="1"/>
  <c r="M3732" i="1"/>
  <c r="N3732" i="1" s="1"/>
  <c r="E3733" i="1"/>
  <c r="T3732" i="1"/>
  <c r="B3657" i="1"/>
  <c r="Q3658" i="1"/>
  <c r="R3658" i="1" s="1"/>
  <c r="H3731" i="1"/>
  <c r="U3732" i="1"/>
  <c r="G3732" i="1"/>
  <c r="C3733" i="1"/>
  <c r="A3733" i="1"/>
  <c r="D3733" i="1"/>
  <c r="F3732" i="1"/>
  <c r="O3732" i="1"/>
  <c r="P3731" i="1"/>
  <c r="J3659" i="1"/>
  <c r="K3659" i="1" s="1"/>
  <c r="I3660" i="1"/>
  <c r="L3733" i="1" l="1"/>
  <c r="M3733" i="1"/>
  <c r="N3733" i="1" s="1"/>
  <c r="T3733" i="1"/>
  <c r="E3734" i="1"/>
  <c r="B3658" i="1"/>
  <c r="Q3659" i="1"/>
  <c r="R3659" i="1" s="1"/>
  <c r="H3732" i="1"/>
  <c r="P3732" i="1"/>
  <c r="O3733" i="1"/>
  <c r="J3660" i="1"/>
  <c r="K3660" i="1" s="1"/>
  <c r="I3661" i="1"/>
  <c r="U3733" i="1"/>
  <c r="G3733" i="1"/>
  <c r="F3733" i="1"/>
  <c r="C3734" i="1"/>
  <c r="A3734" i="1"/>
  <c r="D3734" i="1"/>
  <c r="T3734" i="1" l="1"/>
  <c r="E3735" i="1"/>
  <c r="L3734" i="1"/>
  <c r="M3734" i="1"/>
  <c r="B3659" i="1"/>
  <c r="Q3660" i="1"/>
  <c r="R3660" i="1" s="1"/>
  <c r="H3733" i="1"/>
  <c r="J3661" i="1"/>
  <c r="K3661" i="1" s="1"/>
  <c r="I3662" i="1"/>
  <c r="J3662" i="1" s="1"/>
  <c r="P3733" i="1"/>
  <c r="O3734" i="1"/>
  <c r="A3735" i="1"/>
  <c r="N3734" i="1"/>
  <c r="C3735" i="1"/>
  <c r="U3734" i="1"/>
  <c r="D3735" i="1"/>
  <c r="F3734" i="1"/>
  <c r="G3734" i="1"/>
  <c r="L3735" i="1" l="1"/>
  <c r="M3735" i="1"/>
  <c r="T3735" i="1"/>
  <c r="E3736" i="1"/>
  <c r="B3660" i="1"/>
  <c r="Q3661" i="1"/>
  <c r="R3661" i="1" s="1"/>
  <c r="H3734" i="1"/>
  <c r="O3735" i="1"/>
  <c r="P3734" i="1"/>
  <c r="D3736" i="1"/>
  <c r="C3736" i="1"/>
  <c r="F3735" i="1"/>
  <c r="N3735" i="1"/>
  <c r="U3735" i="1"/>
  <c r="A3736" i="1"/>
  <c r="G3735" i="1"/>
  <c r="K3662" i="1"/>
  <c r="I3663" i="1"/>
  <c r="L3736" i="1" l="1"/>
  <c r="M3736" i="1"/>
  <c r="E3737" i="1"/>
  <c r="T3736" i="1"/>
  <c r="B3661" i="1"/>
  <c r="H3735" i="1"/>
  <c r="I3664" i="1"/>
  <c r="J3663" i="1"/>
  <c r="K3663" i="1" s="1"/>
  <c r="U3736" i="1"/>
  <c r="G3736" i="1"/>
  <c r="C3737" i="1"/>
  <c r="D3737" i="1"/>
  <c r="F3736" i="1"/>
  <c r="N3736" i="1"/>
  <c r="A3737" i="1"/>
  <c r="O3736" i="1"/>
  <c r="P3735" i="1"/>
  <c r="Q3662" i="1"/>
  <c r="N3662" i="1"/>
  <c r="L3737" i="1" l="1"/>
  <c r="M3737" i="1"/>
  <c r="T3737" i="1"/>
  <c r="E3738" i="1"/>
  <c r="Q3663" i="1"/>
  <c r="R3663" i="1" s="1"/>
  <c r="B3662" i="1"/>
  <c r="H3736" i="1"/>
  <c r="R3662" i="1"/>
  <c r="U3662" i="1"/>
  <c r="O3737" i="1"/>
  <c r="P3736" i="1"/>
  <c r="U3737" i="1"/>
  <c r="F3737" i="1"/>
  <c r="C3738" i="1"/>
  <c r="A3738" i="1"/>
  <c r="D3738" i="1"/>
  <c r="G3737" i="1"/>
  <c r="N3737" i="1"/>
  <c r="I3665" i="1"/>
  <c r="J3664" i="1"/>
  <c r="K3664" i="1" s="1"/>
  <c r="L3738" i="1" l="1"/>
  <c r="M3738" i="1"/>
  <c r="E3739" i="1"/>
  <c r="T3738" i="1"/>
  <c r="Q3664" i="1"/>
  <c r="R3664" i="1" s="1"/>
  <c r="B3663" i="1"/>
  <c r="H3737" i="1"/>
  <c r="J3665" i="1"/>
  <c r="K3665" i="1" s="1"/>
  <c r="I3666" i="1"/>
  <c r="N3738" i="1"/>
  <c r="C3739" i="1"/>
  <c r="D3739" i="1"/>
  <c r="F3738" i="1"/>
  <c r="U3738" i="1"/>
  <c r="A3739" i="1"/>
  <c r="G3738" i="1"/>
  <c r="O3738" i="1"/>
  <c r="P3737" i="1"/>
  <c r="M3739" i="1" l="1"/>
  <c r="L3739" i="1"/>
  <c r="E3740" i="1"/>
  <c r="T3739" i="1"/>
  <c r="Q3665" i="1"/>
  <c r="R3665" i="1" s="1"/>
  <c r="B3664" i="1"/>
  <c r="H3738" i="1"/>
  <c r="J3666" i="1"/>
  <c r="K3666" i="1" s="1"/>
  <c r="I3667" i="1"/>
  <c r="N3739" i="1"/>
  <c r="G3739" i="1"/>
  <c r="C3740" i="1"/>
  <c r="D3740" i="1"/>
  <c r="F3739" i="1"/>
  <c r="A3740" i="1"/>
  <c r="U3739" i="1"/>
  <c r="O3739" i="1"/>
  <c r="P3738" i="1"/>
  <c r="L3740" i="1" l="1"/>
  <c r="M3740" i="1"/>
  <c r="N3740" i="1" s="1"/>
  <c r="T3740" i="1"/>
  <c r="E3741" i="1"/>
  <c r="Q3666" i="1"/>
  <c r="R3666" i="1" s="1"/>
  <c r="B3665" i="1"/>
  <c r="H3739" i="1"/>
  <c r="J3667" i="1"/>
  <c r="K3667" i="1" s="1"/>
  <c r="I3668" i="1"/>
  <c r="U3740" i="1"/>
  <c r="C3741" i="1"/>
  <c r="D3741" i="1"/>
  <c r="G3740" i="1"/>
  <c r="F3740" i="1"/>
  <c r="A3741" i="1"/>
  <c r="O3740" i="1"/>
  <c r="P3739" i="1"/>
  <c r="L3741" i="1" l="1"/>
  <c r="U3741" i="1" s="1"/>
  <c r="M3741" i="1"/>
  <c r="T3741" i="1"/>
  <c r="E3742" i="1"/>
  <c r="Q3667" i="1"/>
  <c r="R3667" i="1" s="1"/>
  <c r="B3666" i="1"/>
  <c r="H3740" i="1"/>
  <c r="F3741" i="1"/>
  <c r="A3742" i="1"/>
  <c r="G3741" i="1"/>
  <c r="N3741" i="1"/>
  <c r="C3742" i="1"/>
  <c r="D3742" i="1"/>
  <c r="J3668" i="1"/>
  <c r="K3668" i="1" s="1"/>
  <c r="I3669" i="1"/>
  <c r="P3740" i="1"/>
  <c r="O3741" i="1"/>
  <c r="E3743" i="1" l="1"/>
  <c r="T3742" i="1"/>
  <c r="L3742" i="1"/>
  <c r="M3742" i="1"/>
  <c r="N3742" i="1" s="1"/>
  <c r="Q3668" i="1"/>
  <c r="R3668" i="1" s="1"/>
  <c r="B3667" i="1"/>
  <c r="H3741" i="1"/>
  <c r="J3669" i="1"/>
  <c r="K3669" i="1" s="1"/>
  <c r="I3670" i="1"/>
  <c r="U3742" i="1"/>
  <c r="D3743" i="1"/>
  <c r="F3742" i="1"/>
  <c r="G3742" i="1"/>
  <c r="C3743" i="1"/>
  <c r="A3743" i="1"/>
  <c r="P3741" i="1"/>
  <c r="O3742" i="1"/>
  <c r="M3743" i="1" l="1"/>
  <c r="L3743" i="1"/>
  <c r="T3743" i="1"/>
  <c r="E3744" i="1"/>
  <c r="Q3669" i="1"/>
  <c r="R3669" i="1" s="1"/>
  <c r="B3668" i="1"/>
  <c r="H3742" i="1"/>
  <c r="O3743" i="1"/>
  <c r="P3742" i="1"/>
  <c r="F3743" i="1"/>
  <c r="G3743" i="1"/>
  <c r="N3743" i="1"/>
  <c r="D3744" i="1"/>
  <c r="C3744" i="1"/>
  <c r="A3744" i="1"/>
  <c r="U3743" i="1"/>
  <c r="I3671" i="1"/>
  <c r="J3670" i="1"/>
  <c r="K3670" i="1" s="1"/>
  <c r="L3744" i="1" l="1"/>
  <c r="M3744" i="1"/>
  <c r="E3745" i="1"/>
  <c r="T3744" i="1"/>
  <c r="B3669" i="1"/>
  <c r="Q3670" i="1"/>
  <c r="R3670" i="1" s="1"/>
  <c r="H3743" i="1"/>
  <c r="I3672" i="1"/>
  <c r="J3671" i="1"/>
  <c r="K3671" i="1" s="1"/>
  <c r="P3743" i="1"/>
  <c r="O3744" i="1"/>
  <c r="A3745" i="1"/>
  <c r="U3744" i="1"/>
  <c r="G3744" i="1"/>
  <c r="C3745" i="1"/>
  <c r="D3745" i="1"/>
  <c r="F3744" i="1"/>
  <c r="N3744" i="1"/>
  <c r="M3745" i="1" l="1"/>
  <c r="L3745" i="1"/>
  <c r="T3745" i="1"/>
  <c r="E3746" i="1"/>
  <c r="B3670" i="1"/>
  <c r="Q3671" i="1"/>
  <c r="R3671" i="1" s="1"/>
  <c r="H3744" i="1"/>
  <c r="O3745" i="1"/>
  <c r="P3744" i="1"/>
  <c r="I3673" i="1"/>
  <c r="J3672" i="1"/>
  <c r="K3672" i="1" s="1"/>
  <c r="A3746" i="1"/>
  <c r="U3745" i="1"/>
  <c r="G3745" i="1"/>
  <c r="C3746" i="1"/>
  <c r="D3746" i="1"/>
  <c r="F3745" i="1"/>
  <c r="N3745" i="1"/>
  <c r="L3746" i="1" l="1"/>
  <c r="M3746" i="1"/>
  <c r="E3747" i="1"/>
  <c r="E3748" i="1" s="1"/>
  <c r="T3746" i="1"/>
  <c r="T3747" i="1" s="1"/>
  <c r="B3671" i="1"/>
  <c r="Q3672" i="1"/>
  <c r="R3672" i="1" s="1"/>
  <c r="H3745" i="1"/>
  <c r="I3674" i="1"/>
  <c r="J3673" i="1"/>
  <c r="K3673" i="1" s="1"/>
  <c r="A3747" i="1"/>
  <c r="C3747" i="1"/>
  <c r="U3746" i="1"/>
  <c r="D3747" i="1"/>
  <c r="N3746" i="1"/>
  <c r="F3746" i="1"/>
  <c r="G3746" i="1"/>
  <c r="O3746" i="1"/>
  <c r="P3745" i="1"/>
  <c r="L3747" i="1" l="1"/>
  <c r="M3747" i="1"/>
  <c r="B3672" i="1"/>
  <c r="Q3673" i="1"/>
  <c r="R3673" i="1" s="1"/>
  <c r="H3746" i="1"/>
  <c r="A3748" i="1"/>
  <c r="D3748" i="1"/>
  <c r="F3747" i="1"/>
  <c r="U3747" i="1"/>
  <c r="G3747" i="1"/>
  <c r="N3747" i="1"/>
  <c r="C3748" i="1"/>
  <c r="O3747" i="1"/>
  <c r="P3746" i="1"/>
  <c r="I3675" i="1"/>
  <c r="J3674" i="1"/>
  <c r="K3674" i="1" s="1"/>
  <c r="L3748" i="1" l="1"/>
  <c r="M3748" i="1"/>
  <c r="N3748" i="1" s="1"/>
  <c r="E3749" i="1"/>
  <c r="T3748" i="1"/>
  <c r="T3749" i="1" s="1"/>
  <c r="Q3674" i="1"/>
  <c r="R3674" i="1" s="1"/>
  <c r="B3673" i="1"/>
  <c r="H3747" i="1"/>
  <c r="O3748" i="1"/>
  <c r="P3747" i="1"/>
  <c r="F3748" i="1"/>
  <c r="A3749" i="1"/>
  <c r="U3748" i="1"/>
  <c r="C3749" i="1"/>
  <c r="D3749" i="1"/>
  <c r="G3748" i="1"/>
  <c r="I3676" i="1"/>
  <c r="J3675" i="1"/>
  <c r="K3675" i="1" s="1"/>
  <c r="L3749" i="1" l="1"/>
  <c r="M3749" i="1"/>
  <c r="E3750" i="1"/>
  <c r="Q3675" i="1"/>
  <c r="R3675" i="1" s="1"/>
  <c r="B3674" i="1"/>
  <c r="H3748" i="1"/>
  <c r="P3748" i="1"/>
  <c r="O3749" i="1"/>
  <c r="D3750" i="1"/>
  <c r="N3749" i="1"/>
  <c r="C3750" i="1"/>
  <c r="U3749" i="1"/>
  <c r="F3749" i="1"/>
  <c r="G3749" i="1"/>
  <c r="A3750" i="1"/>
  <c r="I3677" i="1"/>
  <c r="J3676" i="1"/>
  <c r="K3676" i="1" s="1"/>
  <c r="L3750" i="1" l="1"/>
  <c r="M3750" i="1"/>
  <c r="E3751" i="1"/>
  <c r="T3750" i="1"/>
  <c r="Q3676" i="1"/>
  <c r="R3676" i="1" s="1"/>
  <c r="B3675" i="1"/>
  <c r="H3749" i="1"/>
  <c r="N3750" i="1"/>
  <c r="G3750" i="1"/>
  <c r="A3751" i="1"/>
  <c r="D3751" i="1"/>
  <c r="C3751" i="1"/>
  <c r="F3750" i="1"/>
  <c r="U3750" i="1"/>
  <c r="P3749" i="1"/>
  <c r="O3750" i="1"/>
  <c r="J3677" i="1"/>
  <c r="K3677" i="1" s="1"/>
  <c r="I3678" i="1"/>
  <c r="T3751" i="1" l="1"/>
  <c r="E3752" i="1"/>
  <c r="L3751" i="1"/>
  <c r="M3751" i="1"/>
  <c r="N3751" i="1" s="1"/>
  <c r="Q3677" i="1"/>
  <c r="R3677" i="1" s="1"/>
  <c r="B3676" i="1"/>
  <c r="H3750" i="1"/>
  <c r="O3751" i="1"/>
  <c r="P3750" i="1"/>
  <c r="U3751" i="1"/>
  <c r="G3751" i="1"/>
  <c r="C3752" i="1"/>
  <c r="D3752" i="1"/>
  <c r="F3751" i="1"/>
  <c r="A3752" i="1"/>
  <c r="J3678" i="1"/>
  <c r="K3678" i="1" s="1"/>
  <c r="I3679" i="1"/>
  <c r="L3752" i="1" l="1"/>
  <c r="M3752" i="1"/>
  <c r="T3752" i="1"/>
  <c r="T3753" i="1" s="1"/>
  <c r="E3753" i="1"/>
  <c r="E3754" i="1" s="1"/>
  <c r="Q3678" i="1"/>
  <c r="R3678" i="1" s="1"/>
  <c r="B3677" i="1"/>
  <c r="H3751" i="1"/>
  <c r="I3680" i="1"/>
  <c r="J3679" i="1"/>
  <c r="K3679" i="1" s="1"/>
  <c r="O3752" i="1"/>
  <c r="P3751" i="1"/>
  <c r="N3752" i="1"/>
  <c r="C3753" i="1"/>
  <c r="D3753" i="1"/>
  <c r="F3752" i="1"/>
  <c r="G3752" i="1"/>
  <c r="A3753" i="1"/>
  <c r="L3753" i="1" l="1"/>
  <c r="M3753" i="1"/>
  <c r="U3752" i="1"/>
  <c r="Q3679" i="1"/>
  <c r="R3679" i="1" s="1"/>
  <c r="B3678" i="1"/>
  <c r="H3752" i="1"/>
  <c r="P3752" i="1"/>
  <c r="O3753" i="1"/>
  <c r="J3680" i="1"/>
  <c r="K3680" i="1" s="1"/>
  <c r="I3681" i="1"/>
  <c r="N3753" i="1"/>
  <c r="A3754" i="1"/>
  <c r="U3753" i="1"/>
  <c r="G3753" i="1"/>
  <c r="C3754" i="1"/>
  <c r="D3754" i="1"/>
  <c r="F3753" i="1"/>
  <c r="M3754" i="1" l="1"/>
  <c r="L3754" i="1"/>
  <c r="E3755" i="1"/>
  <c r="T3754" i="1"/>
  <c r="Q3680" i="1"/>
  <c r="B3679" i="1"/>
  <c r="H3753" i="1"/>
  <c r="I3682" i="1"/>
  <c r="J3681" i="1"/>
  <c r="A3755" i="1"/>
  <c r="C3755" i="1"/>
  <c r="F3754" i="1"/>
  <c r="G3754" i="1"/>
  <c r="P3753" i="1"/>
  <c r="O3754" i="1"/>
  <c r="E3756" i="1" l="1"/>
  <c r="D3755" i="1"/>
  <c r="L3755" i="1"/>
  <c r="U3755" i="1" s="1"/>
  <c r="M3755" i="1"/>
  <c r="T3755" i="1"/>
  <c r="T3756" i="1" s="1"/>
  <c r="R3680" i="1"/>
  <c r="B3680" i="1"/>
  <c r="H3754" i="1"/>
  <c r="O3755" i="1"/>
  <c r="P3754" i="1"/>
  <c r="F3755" i="1"/>
  <c r="C3756" i="1"/>
  <c r="N3755" i="1"/>
  <c r="A3756" i="1"/>
  <c r="G3755" i="1"/>
  <c r="D3756" i="1"/>
  <c r="K3681" i="1"/>
  <c r="I3683" i="1"/>
  <c r="J3682" i="1"/>
  <c r="L3756" i="1" l="1"/>
  <c r="M3756" i="1"/>
  <c r="E3757" i="1"/>
  <c r="H3755" i="1"/>
  <c r="P3755" i="1"/>
  <c r="O3756" i="1"/>
  <c r="D3757" i="1"/>
  <c r="G3756" i="1"/>
  <c r="F3756" i="1"/>
  <c r="C3757" i="1"/>
  <c r="A3757" i="1"/>
  <c r="N3756" i="1"/>
  <c r="U3756" i="1"/>
  <c r="K3682" i="1"/>
  <c r="J3683" i="1"/>
  <c r="I3684" i="1"/>
  <c r="Q3681" i="1"/>
  <c r="L3757" i="1" l="1"/>
  <c r="M3757" i="1"/>
  <c r="N3757" i="1" s="1"/>
  <c r="E3758" i="1"/>
  <c r="T3757" i="1"/>
  <c r="B3681" i="1"/>
  <c r="H3756" i="1"/>
  <c r="Q3682" i="1"/>
  <c r="P3756" i="1"/>
  <c r="O3757" i="1"/>
  <c r="R3681" i="1"/>
  <c r="I3685" i="1"/>
  <c r="J3684" i="1"/>
  <c r="F3757" i="1"/>
  <c r="A3758" i="1"/>
  <c r="G3757" i="1"/>
  <c r="U3757" i="1"/>
  <c r="C3758" i="1"/>
  <c r="D3758" i="1"/>
  <c r="K3683" i="1"/>
  <c r="E3759" i="1" l="1"/>
  <c r="L3758" i="1"/>
  <c r="U3758" i="1" s="1"/>
  <c r="M3758" i="1"/>
  <c r="T3758" i="1"/>
  <c r="B3682" i="1"/>
  <c r="H3757" i="1"/>
  <c r="J3685" i="1"/>
  <c r="I3686" i="1"/>
  <c r="O3758" i="1"/>
  <c r="P3757" i="1"/>
  <c r="Q3683" i="1"/>
  <c r="C3759" i="1"/>
  <c r="D3759" i="1"/>
  <c r="F3758" i="1"/>
  <c r="N3758" i="1"/>
  <c r="A3759" i="1"/>
  <c r="G3758" i="1"/>
  <c r="K3684" i="1"/>
  <c r="R3682" i="1"/>
  <c r="L3759" i="1" l="1"/>
  <c r="M3759" i="1"/>
  <c r="T3759" i="1"/>
  <c r="E3760" i="1"/>
  <c r="B3683" i="1"/>
  <c r="H3758" i="1"/>
  <c r="R3683" i="1"/>
  <c r="F3759" i="1"/>
  <c r="U3759" i="1"/>
  <c r="G3759" i="1"/>
  <c r="C3760" i="1"/>
  <c r="D3760" i="1"/>
  <c r="A3760" i="1"/>
  <c r="N3759" i="1"/>
  <c r="O3759" i="1"/>
  <c r="P3758" i="1"/>
  <c r="Q3684" i="1"/>
  <c r="J3686" i="1"/>
  <c r="I3687" i="1"/>
  <c r="K3685" i="1"/>
  <c r="E3761" i="1" l="1"/>
  <c r="L3760" i="1"/>
  <c r="M3760" i="1"/>
  <c r="T3760" i="1"/>
  <c r="T3761" i="1" s="1"/>
  <c r="B3684" i="1"/>
  <c r="H3759" i="1"/>
  <c r="Q3685" i="1"/>
  <c r="J3687" i="1"/>
  <c r="I3688" i="1"/>
  <c r="O3760" i="1"/>
  <c r="P3759" i="1"/>
  <c r="K3686" i="1"/>
  <c r="N3760" i="1"/>
  <c r="D3761" i="1"/>
  <c r="G3760" i="1"/>
  <c r="C3761" i="1"/>
  <c r="F3760" i="1"/>
  <c r="A3761" i="1"/>
  <c r="U3760" i="1"/>
  <c r="R3684" i="1"/>
  <c r="L3761" i="1" l="1"/>
  <c r="M3761" i="1"/>
  <c r="N3761" i="1" s="1"/>
  <c r="E3762" i="1"/>
  <c r="B3685" i="1"/>
  <c r="H3760" i="1"/>
  <c r="U3761" i="1"/>
  <c r="D3762" i="1"/>
  <c r="G3761" i="1"/>
  <c r="C3762" i="1"/>
  <c r="F3761" i="1"/>
  <c r="A3762" i="1"/>
  <c r="O3761" i="1"/>
  <c r="P3760" i="1"/>
  <c r="I3689" i="1"/>
  <c r="J3688" i="1"/>
  <c r="K3687" i="1"/>
  <c r="Q3686" i="1"/>
  <c r="R3685" i="1"/>
  <c r="L3762" i="1" l="1"/>
  <c r="M3762" i="1"/>
  <c r="E3763" i="1"/>
  <c r="T3762" i="1"/>
  <c r="B3686" i="1"/>
  <c r="H3761" i="1"/>
  <c r="N3762" i="1"/>
  <c r="F3762" i="1"/>
  <c r="C3763" i="1"/>
  <c r="U3762" i="1"/>
  <c r="D3763" i="1"/>
  <c r="G3762" i="1"/>
  <c r="A3763" i="1"/>
  <c r="Q3687" i="1"/>
  <c r="K3688" i="1"/>
  <c r="J3689" i="1"/>
  <c r="I3690" i="1"/>
  <c r="P3761" i="1"/>
  <c r="O3762" i="1"/>
  <c r="R3686" i="1"/>
  <c r="L3763" i="1" l="1"/>
  <c r="M3763" i="1"/>
  <c r="E3764" i="1"/>
  <c r="T3763" i="1"/>
  <c r="T3764" i="1" s="1"/>
  <c r="B3687" i="1"/>
  <c r="H3762" i="1"/>
  <c r="D3764" i="1"/>
  <c r="U3763" i="1"/>
  <c r="G3763" i="1"/>
  <c r="C3764" i="1"/>
  <c r="F3763" i="1"/>
  <c r="A3764" i="1"/>
  <c r="N3763" i="1"/>
  <c r="I3691" i="1"/>
  <c r="J3690" i="1"/>
  <c r="K3689" i="1"/>
  <c r="Q3688" i="1"/>
  <c r="O3763" i="1"/>
  <c r="P3762" i="1"/>
  <c r="R3687" i="1"/>
  <c r="L3764" i="1" l="1"/>
  <c r="M3764" i="1"/>
  <c r="E3765" i="1"/>
  <c r="B3688" i="1"/>
  <c r="H3763" i="1"/>
  <c r="U3764" i="1"/>
  <c r="A3765" i="1"/>
  <c r="D3765" i="1"/>
  <c r="F3764" i="1"/>
  <c r="N3764" i="1"/>
  <c r="G3764" i="1"/>
  <c r="C3765" i="1"/>
  <c r="Q3689" i="1"/>
  <c r="K3690" i="1"/>
  <c r="I3692" i="1"/>
  <c r="J3691" i="1"/>
  <c r="R3688" i="1"/>
  <c r="O3764" i="1"/>
  <c r="P3763" i="1"/>
  <c r="L3765" i="1" l="1"/>
  <c r="M3765" i="1"/>
  <c r="E3766" i="1"/>
  <c r="E3767" i="1" s="1"/>
  <c r="T3765" i="1"/>
  <c r="T3766" i="1" s="1"/>
  <c r="B3689" i="1"/>
  <c r="H3764" i="1"/>
  <c r="J3692" i="1"/>
  <c r="I3693" i="1"/>
  <c r="J3693" i="1" s="1"/>
  <c r="Q3690" i="1"/>
  <c r="P3764" i="1"/>
  <c r="O3765" i="1"/>
  <c r="R3689" i="1"/>
  <c r="G3765" i="1"/>
  <c r="C3766" i="1"/>
  <c r="F3765" i="1"/>
  <c r="N3765" i="1"/>
  <c r="U3765" i="1"/>
  <c r="D3766" i="1"/>
  <c r="A3766" i="1"/>
  <c r="K3691" i="1"/>
  <c r="L3766" i="1" l="1"/>
  <c r="M3766" i="1"/>
  <c r="N3766" i="1" s="1"/>
  <c r="B3690" i="1"/>
  <c r="H3765" i="1"/>
  <c r="P3765" i="1"/>
  <c r="O3766" i="1"/>
  <c r="R3690" i="1"/>
  <c r="Q3691" i="1"/>
  <c r="I3694" i="1"/>
  <c r="K3693" i="1"/>
  <c r="C3767" i="1"/>
  <c r="A3767" i="1"/>
  <c r="U3766" i="1"/>
  <c r="F3766" i="1"/>
  <c r="D3767" i="1"/>
  <c r="G3766" i="1"/>
  <c r="K3692" i="1"/>
  <c r="L3767" i="1" l="1"/>
  <c r="M3767" i="1"/>
  <c r="E3768" i="1"/>
  <c r="E3769" i="1" s="1"/>
  <c r="T3767" i="1"/>
  <c r="T3768" i="1" s="1"/>
  <c r="B3691" i="1"/>
  <c r="H3766" i="1"/>
  <c r="R3691" i="1"/>
  <c r="U3767" i="1"/>
  <c r="A3768" i="1"/>
  <c r="D3768" i="1"/>
  <c r="N3767" i="1"/>
  <c r="G3767" i="1"/>
  <c r="C3768" i="1"/>
  <c r="F3767" i="1"/>
  <c r="N3693" i="1"/>
  <c r="Q3693" i="1"/>
  <c r="O3767" i="1"/>
  <c r="P3766" i="1"/>
  <c r="Q3692" i="1"/>
  <c r="J3694" i="1"/>
  <c r="I3695" i="1"/>
  <c r="L3768" i="1" l="1"/>
  <c r="M3768" i="1"/>
  <c r="N3768" i="1" s="1"/>
  <c r="B3692" i="1"/>
  <c r="B3693" i="1"/>
  <c r="H3767" i="1"/>
  <c r="J3695" i="1"/>
  <c r="I3696" i="1"/>
  <c r="U3693" i="1"/>
  <c r="R3693" i="1"/>
  <c r="K3694" i="1"/>
  <c r="R3692" i="1"/>
  <c r="A3769" i="1"/>
  <c r="D3769" i="1"/>
  <c r="U3768" i="1"/>
  <c r="G3768" i="1"/>
  <c r="C3769" i="1"/>
  <c r="F3768" i="1"/>
  <c r="O3768" i="1"/>
  <c r="P3767" i="1"/>
  <c r="M3769" i="1" l="1"/>
  <c r="L3769" i="1"/>
  <c r="U3769" i="1" s="1"/>
  <c r="T3769" i="1"/>
  <c r="E3770" i="1"/>
  <c r="H3768" i="1"/>
  <c r="Q3694" i="1"/>
  <c r="G3769" i="1"/>
  <c r="C3770" i="1"/>
  <c r="D3770" i="1"/>
  <c r="F3769" i="1"/>
  <c r="A3770" i="1"/>
  <c r="N3769" i="1"/>
  <c r="I3697" i="1"/>
  <c r="J3696" i="1"/>
  <c r="O3769" i="1"/>
  <c r="P3768" i="1"/>
  <c r="K3695" i="1"/>
  <c r="L3770" i="1" l="1"/>
  <c r="M3770" i="1"/>
  <c r="E3771" i="1"/>
  <c r="T3770" i="1"/>
  <c r="B3694" i="1"/>
  <c r="H3769" i="1"/>
  <c r="J3697" i="1"/>
  <c r="I3698" i="1"/>
  <c r="U3770" i="1"/>
  <c r="D3771" i="1"/>
  <c r="C3771" i="1"/>
  <c r="A3771" i="1"/>
  <c r="F3770" i="1"/>
  <c r="G3770" i="1"/>
  <c r="N3770" i="1"/>
  <c r="Q3695" i="1"/>
  <c r="R3694" i="1"/>
  <c r="P3769" i="1"/>
  <c r="O3770" i="1"/>
  <c r="K3696" i="1"/>
  <c r="L3771" i="1" l="1"/>
  <c r="M3771" i="1"/>
  <c r="T3771" i="1"/>
  <c r="E3772" i="1"/>
  <c r="B3695" i="1"/>
  <c r="H3770" i="1"/>
  <c r="R3695" i="1"/>
  <c r="Q3696" i="1"/>
  <c r="G3771" i="1"/>
  <c r="C3772" i="1"/>
  <c r="D3772" i="1"/>
  <c r="F3771" i="1"/>
  <c r="A3772" i="1"/>
  <c r="U3771" i="1"/>
  <c r="N3771" i="1"/>
  <c r="O3771" i="1"/>
  <c r="P3770" i="1"/>
  <c r="I3699" i="1"/>
  <c r="J3698" i="1"/>
  <c r="K3697" i="1"/>
  <c r="L3772" i="1" l="1"/>
  <c r="M3772" i="1"/>
  <c r="E3773" i="1"/>
  <c r="T3772" i="1"/>
  <c r="B3696" i="1"/>
  <c r="H3771" i="1"/>
  <c r="O3772" i="1"/>
  <c r="P3771" i="1"/>
  <c r="K3698" i="1"/>
  <c r="I3700" i="1"/>
  <c r="J3699" i="1"/>
  <c r="Q3697" i="1"/>
  <c r="R3696" i="1"/>
  <c r="F3772" i="1"/>
  <c r="A3773" i="1"/>
  <c r="N3772" i="1"/>
  <c r="U3772" i="1"/>
  <c r="C3773" i="1"/>
  <c r="D3773" i="1"/>
  <c r="G3772" i="1"/>
  <c r="L3773" i="1" l="1"/>
  <c r="M3773" i="1"/>
  <c r="T3773" i="1"/>
  <c r="E3774" i="1"/>
  <c r="E3775" i="1" s="1"/>
  <c r="B3697" i="1"/>
  <c r="H3772" i="1"/>
  <c r="U3773" i="1"/>
  <c r="C3774" i="1"/>
  <c r="D3774" i="1"/>
  <c r="F3773" i="1"/>
  <c r="A3774" i="1"/>
  <c r="G3773" i="1"/>
  <c r="N3773" i="1"/>
  <c r="K3699" i="1"/>
  <c r="I3701" i="1"/>
  <c r="J3700" i="1"/>
  <c r="Q3698" i="1"/>
  <c r="R3697" i="1"/>
  <c r="O3773" i="1"/>
  <c r="P3772" i="1"/>
  <c r="L3774" i="1" l="1"/>
  <c r="M3774" i="1"/>
  <c r="T3774" i="1"/>
  <c r="B3698" i="1"/>
  <c r="H3773" i="1"/>
  <c r="R3698" i="1"/>
  <c r="F3774" i="1"/>
  <c r="A3775" i="1"/>
  <c r="E3776" i="1" s="1"/>
  <c r="G3774" i="1"/>
  <c r="N3774" i="1"/>
  <c r="D3775" i="1"/>
  <c r="U3774" i="1"/>
  <c r="C3775" i="1"/>
  <c r="K3700" i="1"/>
  <c r="I3702" i="1"/>
  <c r="J3701" i="1"/>
  <c r="P3773" i="1"/>
  <c r="O3774" i="1"/>
  <c r="Q3699" i="1"/>
  <c r="T3775" i="1" l="1"/>
  <c r="L3775" i="1"/>
  <c r="M3775" i="1"/>
  <c r="B3699" i="1"/>
  <c r="H3774" i="1"/>
  <c r="K3701" i="1"/>
  <c r="I3703" i="1"/>
  <c r="J3702" i="1"/>
  <c r="G3775" i="1"/>
  <c r="C3776" i="1"/>
  <c r="D3776" i="1"/>
  <c r="F3775" i="1"/>
  <c r="A3776" i="1"/>
  <c r="U3775" i="1"/>
  <c r="N3775" i="1"/>
  <c r="Q3700" i="1"/>
  <c r="R3699" i="1"/>
  <c r="O3775" i="1"/>
  <c r="P3774" i="1"/>
  <c r="L3776" i="1" l="1"/>
  <c r="M3776" i="1"/>
  <c r="T3776" i="1"/>
  <c r="E3777" i="1"/>
  <c r="E3778" i="1" s="1"/>
  <c r="B3700" i="1"/>
  <c r="H3775" i="1"/>
  <c r="R3700" i="1"/>
  <c r="K3702" i="1"/>
  <c r="I3704" i="1"/>
  <c r="J3703" i="1"/>
  <c r="O3776" i="1"/>
  <c r="P3775" i="1"/>
  <c r="U3776" i="1"/>
  <c r="D3777" i="1"/>
  <c r="G3776" i="1"/>
  <c r="F3776" i="1"/>
  <c r="C3777" i="1"/>
  <c r="A3777" i="1"/>
  <c r="N3776" i="1"/>
  <c r="Q3701" i="1"/>
  <c r="L3777" i="1" l="1"/>
  <c r="M3777" i="1"/>
  <c r="T3777" i="1"/>
  <c r="B3701" i="1"/>
  <c r="H3776" i="1"/>
  <c r="Q3702" i="1"/>
  <c r="R3701" i="1"/>
  <c r="O3777" i="1"/>
  <c r="P3776" i="1"/>
  <c r="U3777" i="1"/>
  <c r="G3777" i="1"/>
  <c r="C3778" i="1"/>
  <c r="D3778" i="1"/>
  <c r="F3777" i="1"/>
  <c r="N3777" i="1"/>
  <c r="A3778" i="1"/>
  <c r="K3703" i="1"/>
  <c r="I3705" i="1"/>
  <c r="J3704" i="1"/>
  <c r="T3778" i="1" l="1"/>
  <c r="L3778" i="1"/>
  <c r="M3778" i="1"/>
  <c r="N3778" i="1" s="1"/>
  <c r="E3779" i="1"/>
  <c r="B3702" i="1"/>
  <c r="H3777" i="1"/>
  <c r="K3704" i="1"/>
  <c r="J3705" i="1"/>
  <c r="I3706" i="1"/>
  <c r="F3778" i="1"/>
  <c r="G3778" i="1"/>
  <c r="A3779" i="1"/>
  <c r="C3779" i="1"/>
  <c r="U3778" i="1"/>
  <c r="D3779" i="1"/>
  <c r="R3702" i="1"/>
  <c r="Q3703" i="1"/>
  <c r="O3778" i="1"/>
  <c r="P3777" i="1"/>
  <c r="L3779" i="1" l="1"/>
  <c r="M3779" i="1"/>
  <c r="N3779" i="1" s="1"/>
  <c r="E3780" i="1"/>
  <c r="T3779" i="1"/>
  <c r="B3703" i="1"/>
  <c r="H3778" i="1"/>
  <c r="P3778" i="1"/>
  <c r="O3779" i="1"/>
  <c r="K3705" i="1"/>
  <c r="R3703" i="1"/>
  <c r="U3779" i="1"/>
  <c r="D3780" i="1"/>
  <c r="G3779" i="1"/>
  <c r="F3779" i="1"/>
  <c r="C3780" i="1"/>
  <c r="A3780" i="1"/>
  <c r="J3706" i="1"/>
  <c r="I3707" i="1"/>
  <c r="Q3704" i="1"/>
  <c r="E3781" i="1" l="1"/>
  <c r="L3780" i="1"/>
  <c r="U3780" i="1" s="1"/>
  <c r="M3780" i="1"/>
  <c r="N3780" i="1" s="1"/>
  <c r="T3780" i="1"/>
  <c r="T3781" i="1" s="1"/>
  <c r="B3704" i="1"/>
  <c r="H3779" i="1"/>
  <c r="R3704" i="1"/>
  <c r="F3780" i="1"/>
  <c r="A3781" i="1"/>
  <c r="C3781" i="1"/>
  <c r="D3781" i="1"/>
  <c r="G3780" i="1"/>
  <c r="Q3705" i="1"/>
  <c r="J3707" i="1"/>
  <c r="I3708" i="1"/>
  <c r="P3779" i="1"/>
  <c r="O3780" i="1"/>
  <c r="K3706" i="1"/>
  <c r="L3781" i="1" l="1"/>
  <c r="M3781" i="1"/>
  <c r="N3781" i="1" s="1"/>
  <c r="E3782" i="1"/>
  <c r="E3783" i="1" s="1"/>
  <c r="H3780" i="1"/>
  <c r="B3705" i="1"/>
  <c r="J3708" i="1"/>
  <c r="I3709" i="1"/>
  <c r="K3707" i="1"/>
  <c r="Q3706" i="1"/>
  <c r="R3705" i="1"/>
  <c r="A3782" i="1"/>
  <c r="U3781" i="1"/>
  <c r="D3782" i="1"/>
  <c r="G3781" i="1"/>
  <c r="C3782" i="1"/>
  <c r="F3781" i="1"/>
  <c r="P3780" i="1"/>
  <c r="O3781" i="1"/>
  <c r="L3782" i="1" l="1"/>
  <c r="U3782" i="1" s="1"/>
  <c r="M3782" i="1"/>
  <c r="N3782" i="1" s="1"/>
  <c r="T3782" i="1"/>
  <c r="B3706" i="1"/>
  <c r="H3781" i="1"/>
  <c r="O3782" i="1"/>
  <c r="P3781" i="1"/>
  <c r="R3706" i="1"/>
  <c r="G3782" i="1"/>
  <c r="A3783" i="1"/>
  <c r="C3783" i="1"/>
  <c r="D3783" i="1"/>
  <c r="F3782" i="1"/>
  <c r="Q3707" i="1"/>
  <c r="I3710" i="1"/>
  <c r="J3709" i="1"/>
  <c r="K3708" i="1"/>
  <c r="T3783" i="1" l="1"/>
  <c r="M3783" i="1"/>
  <c r="L3783" i="1"/>
  <c r="U3783" i="1" s="1"/>
  <c r="E3784" i="1"/>
  <c r="B3707" i="1"/>
  <c r="H3782" i="1"/>
  <c r="Q3708" i="1"/>
  <c r="K3709" i="1"/>
  <c r="R3707" i="1"/>
  <c r="C3784" i="1"/>
  <c r="D3784" i="1"/>
  <c r="G3783" i="1"/>
  <c r="F3783" i="1"/>
  <c r="A3784" i="1"/>
  <c r="N3783" i="1"/>
  <c r="I3711" i="1"/>
  <c r="J3710" i="1"/>
  <c r="O3783" i="1"/>
  <c r="P3782" i="1"/>
  <c r="L3784" i="1" l="1"/>
  <c r="M3784" i="1"/>
  <c r="E3785" i="1"/>
  <c r="E3786" i="1" s="1"/>
  <c r="T3784" i="1"/>
  <c r="B3708" i="1"/>
  <c r="H3783" i="1"/>
  <c r="G3784" i="1"/>
  <c r="C3785" i="1"/>
  <c r="F3784" i="1"/>
  <c r="A3785" i="1"/>
  <c r="Q3709" i="1"/>
  <c r="O3784" i="1"/>
  <c r="P3783" i="1"/>
  <c r="K3710" i="1"/>
  <c r="I3712" i="1"/>
  <c r="J3711" i="1"/>
  <c r="R3708" i="1"/>
  <c r="M3785" i="1" l="1"/>
  <c r="L3785" i="1"/>
  <c r="T3785" i="1"/>
  <c r="T3786" i="1" s="1"/>
  <c r="B3709" i="1"/>
  <c r="H3784" i="1"/>
  <c r="I3713" i="1"/>
  <c r="J3712" i="1"/>
  <c r="C3786" i="1"/>
  <c r="F3785" i="1"/>
  <c r="A3786" i="1"/>
  <c r="U3785" i="1"/>
  <c r="G3785" i="1"/>
  <c r="N3785" i="1"/>
  <c r="Q3710" i="1"/>
  <c r="O3785" i="1"/>
  <c r="P3784" i="1"/>
  <c r="R3709" i="1"/>
  <c r="K3711" i="1"/>
  <c r="D3785" i="1"/>
  <c r="D3786" i="1" s="1"/>
  <c r="L3786" i="1" l="1"/>
  <c r="U3786" i="1" s="1"/>
  <c r="M3786" i="1"/>
  <c r="N3786" i="1" s="1"/>
  <c r="E3787" i="1"/>
  <c r="B3710" i="1"/>
  <c r="H3785" i="1"/>
  <c r="D3787" i="1"/>
  <c r="F3786" i="1"/>
  <c r="C3787" i="1"/>
  <c r="A3787" i="1"/>
  <c r="G3786" i="1"/>
  <c r="Q3711" i="1"/>
  <c r="R3710" i="1"/>
  <c r="O3786" i="1"/>
  <c r="P3785" i="1"/>
  <c r="K3712" i="1"/>
  <c r="I3714" i="1"/>
  <c r="J3713" i="1"/>
  <c r="L3787" i="1" l="1"/>
  <c r="M3787" i="1"/>
  <c r="E3788" i="1"/>
  <c r="T3787" i="1"/>
  <c r="T3788" i="1" s="1"/>
  <c r="B3711" i="1"/>
  <c r="H3786" i="1"/>
  <c r="K3713" i="1"/>
  <c r="G3787" i="1"/>
  <c r="C3788" i="1"/>
  <c r="D3788" i="1"/>
  <c r="F3787" i="1"/>
  <c r="A3788" i="1"/>
  <c r="U3787" i="1"/>
  <c r="N3787" i="1"/>
  <c r="Q3712" i="1"/>
  <c r="I3715" i="1"/>
  <c r="J3714" i="1"/>
  <c r="P3786" i="1"/>
  <c r="O3787" i="1"/>
  <c r="R3711" i="1"/>
  <c r="L3788" i="1" l="1"/>
  <c r="M3788" i="1"/>
  <c r="E3789" i="1"/>
  <c r="B3712" i="1"/>
  <c r="H3787" i="1"/>
  <c r="K3714" i="1"/>
  <c r="G3788" i="1"/>
  <c r="C3789" i="1"/>
  <c r="U3788" i="1"/>
  <c r="F3788" i="1"/>
  <c r="N3788" i="1"/>
  <c r="D3789" i="1"/>
  <c r="A3789" i="1"/>
  <c r="I3716" i="1"/>
  <c r="J3715" i="1"/>
  <c r="R3712" i="1"/>
  <c r="O3788" i="1"/>
  <c r="P3787" i="1"/>
  <c r="Q3713" i="1"/>
  <c r="L3789" i="1" l="1"/>
  <c r="M3789" i="1"/>
  <c r="E3790" i="1"/>
  <c r="T3789" i="1"/>
  <c r="B3713" i="1"/>
  <c r="H3788" i="1"/>
  <c r="R3713" i="1"/>
  <c r="K3715" i="1"/>
  <c r="I3717" i="1"/>
  <c r="J3716" i="1"/>
  <c r="F3789" i="1"/>
  <c r="U3789" i="1"/>
  <c r="C3790" i="1"/>
  <c r="N3789" i="1"/>
  <c r="A3790" i="1"/>
  <c r="D3790" i="1"/>
  <c r="G3789" i="1"/>
  <c r="P3788" i="1"/>
  <c r="O3789" i="1"/>
  <c r="Q3714" i="1"/>
  <c r="L3790" i="1" l="1"/>
  <c r="M3790" i="1"/>
  <c r="T3790" i="1"/>
  <c r="E3791" i="1"/>
  <c r="B3714" i="1"/>
  <c r="H3789" i="1"/>
  <c r="K3716" i="1"/>
  <c r="U3790" i="1"/>
  <c r="D3791" i="1"/>
  <c r="F3790" i="1"/>
  <c r="G3790" i="1"/>
  <c r="C3791" i="1"/>
  <c r="A3791" i="1"/>
  <c r="N3790" i="1"/>
  <c r="R3714" i="1"/>
  <c r="I3718" i="1"/>
  <c r="J3717" i="1"/>
  <c r="O3790" i="1"/>
  <c r="P3789" i="1"/>
  <c r="Q3715" i="1"/>
  <c r="M3791" i="1" l="1"/>
  <c r="L3791" i="1"/>
  <c r="T3791" i="1"/>
  <c r="E3792" i="1"/>
  <c r="E3793" i="1" s="1"/>
  <c r="B3715" i="1"/>
  <c r="H3790" i="1"/>
  <c r="K3717" i="1"/>
  <c r="J3718" i="1"/>
  <c r="I3719" i="1"/>
  <c r="R3715" i="1"/>
  <c r="Q3716" i="1"/>
  <c r="P3790" i="1"/>
  <c r="O3791" i="1"/>
  <c r="N3791" i="1"/>
  <c r="U3791" i="1"/>
  <c r="G3791" i="1"/>
  <c r="C3792" i="1"/>
  <c r="A3792" i="1"/>
  <c r="D3792" i="1"/>
  <c r="F3791" i="1"/>
  <c r="T3792" i="1" l="1"/>
  <c r="L3792" i="1"/>
  <c r="M3792" i="1"/>
  <c r="B3716" i="1"/>
  <c r="H3791" i="1"/>
  <c r="P3791" i="1"/>
  <c r="O3792" i="1"/>
  <c r="J3719" i="1"/>
  <c r="I3720" i="1"/>
  <c r="F3792" i="1"/>
  <c r="A3793" i="1"/>
  <c r="G3792" i="1"/>
  <c r="N3792" i="1"/>
  <c r="U3792" i="1"/>
  <c r="C3793" i="1"/>
  <c r="D3793" i="1"/>
  <c r="R3716" i="1"/>
  <c r="K3718" i="1"/>
  <c r="Q3717" i="1"/>
  <c r="L3793" i="1" l="1"/>
  <c r="M3793" i="1"/>
  <c r="T3793" i="1"/>
  <c r="E3794" i="1"/>
  <c r="E3795" i="1" s="1"/>
  <c r="B3717" i="1"/>
  <c r="H3792" i="1"/>
  <c r="I3721" i="1"/>
  <c r="J3720" i="1"/>
  <c r="K3719" i="1"/>
  <c r="Q3718" i="1"/>
  <c r="O3793" i="1"/>
  <c r="P3792" i="1"/>
  <c r="N3793" i="1"/>
  <c r="G3793" i="1"/>
  <c r="C3794" i="1"/>
  <c r="U3793" i="1"/>
  <c r="D3794" i="1"/>
  <c r="F3793" i="1"/>
  <c r="A3794" i="1"/>
  <c r="R3717" i="1"/>
  <c r="M3794" i="1" l="1"/>
  <c r="L3794" i="1"/>
  <c r="T3794" i="1"/>
  <c r="T3795" i="1" s="1"/>
  <c r="B3718" i="1"/>
  <c r="H3793" i="1"/>
  <c r="C3795" i="1"/>
  <c r="D3795" i="1"/>
  <c r="F3794" i="1"/>
  <c r="A3795" i="1"/>
  <c r="U3794" i="1"/>
  <c r="N3794" i="1"/>
  <c r="G3794" i="1"/>
  <c r="O3794" i="1"/>
  <c r="P3793" i="1"/>
  <c r="R3718" i="1"/>
  <c r="Q3719" i="1"/>
  <c r="K3720" i="1"/>
  <c r="I3722" i="1"/>
  <c r="J3721" i="1"/>
  <c r="L3795" i="1" l="1"/>
  <c r="M3795" i="1"/>
  <c r="E3796" i="1"/>
  <c r="B3719" i="1"/>
  <c r="H3794" i="1"/>
  <c r="R3719" i="1"/>
  <c r="K3721" i="1"/>
  <c r="J3722" i="1"/>
  <c r="I3723" i="1"/>
  <c r="J3723" i="1" s="1"/>
  <c r="Q3720" i="1"/>
  <c r="D3796" i="1"/>
  <c r="F3795" i="1"/>
  <c r="N3795" i="1"/>
  <c r="A3796" i="1"/>
  <c r="U3795" i="1"/>
  <c r="G3795" i="1"/>
  <c r="C3796" i="1"/>
  <c r="P3794" i="1"/>
  <c r="O3795" i="1"/>
  <c r="L3796" i="1" l="1"/>
  <c r="M3796" i="1"/>
  <c r="N3796" i="1" s="1"/>
  <c r="E3797" i="1"/>
  <c r="T3796" i="1"/>
  <c r="B3720" i="1"/>
  <c r="H3795" i="1"/>
  <c r="R3720" i="1"/>
  <c r="I3724" i="1"/>
  <c r="K3723" i="1"/>
  <c r="K3722" i="1"/>
  <c r="O3796" i="1"/>
  <c r="P3795" i="1"/>
  <c r="F3796" i="1"/>
  <c r="A3797" i="1"/>
  <c r="G3796" i="1"/>
  <c r="D3797" i="1"/>
  <c r="U3796" i="1"/>
  <c r="C3797" i="1"/>
  <c r="Q3721" i="1"/>
  <c r="L3797" i="1" l="1"/>
  <c r="M3797" i="1"/>
  <c r="T3797" i="1"/>
  <c r="T3798" i="1" s="1"/>
  <c r="E3798" i="1"/>
  <c r="E3799" i="1" s="1"/>
  <c r="B3721" i="1"/>
  <c r="H3796" i="1"/>
  <c r="O3797" i="1"/>
  <c r="P3796" i="1"/>
  <c r="Q3722" i="1"/>
  <c r="N3723" i="1"/>
  <c r="Q3723" i="1"/>
  <c r="R3721" i="1"/>
  <c r="D3798" i="1"/>
  <c r="N3797" i="1"/>
  <c r="F3797" i="1"/>
  <c r="G3797" i="1"/>
  <c r="A3798" i="1"/>
  <c r="C3798" i="1"/>
  <c r="U3797" i="1"/>
  <c r="J3724" i="1"/>
  <c r="I3725" i="1"/>
  <c r="L3798" i="1" l="1"/>
  <c r="M3798" i="1"/>
  <c r="B3722" i="1"/>
  <c r="B3723" i="1"/>
  <c r="H3797" i="1"/>
  <c r="R3723" i="1"/>
  <c r="J3725" i="1"/>
  <c r="I3726" i="1"/>
  <c r="K3724" i="1"/>
  <c r="R3722" i="1"/>
  <c r="A3799" i="1"/>
  <c r="U3798" i="1"/>
  <c r="N3798" i="1"/>
  <c r="G3798" i="1"/>
  <c r="C3799" i="1"/>
  <c r="D3799" i="1"/>
  <c r="F3798" i="1"/>
  <c r="O3798" i="1"/>
  <c r="P3797" i="1"/>
  <c r="U3723" i="1"/>
  <c r="L3799" i="1" l="1"/>
  <c r="U3799" i="1" s="1"/>
  <c r="M3799" i="1"/>
  <c r="T3799" i="1"/>
  <c r="E3800" i="1"/>
  <c r="H3798" i="1"/>
  <c r="P3798" i="1"/>
  <c r="O3799" i="1"/>
  <c r="D3800" i="1"/>
  <c r="G3799" i="1"/>
  <c r="F3799" i="1"/>
  <c r="C3800" i="1"/>
  <c r="A3800" i="1"/>
  <c r="N3799" i="1"/>
  <c r="Q3724" i="1"/>
  <c r="J3726" i="1"/>
  <c r="I3727" i="1"/>
  <c r="K3725" i="1"/>
  <c r="L3800" i="1" l="1"/>
  <c r="M3800" i="1"/>
  <c r="N3800" i="1" s="1"/>
  <c r="E3801" i="1"/>
  <c r="T3800" i="1"/>
  <c r="T3801" i="1" s="1"/>
  <c r="B3724" i="1"/>
  <c r="H3799" i="1"/>
  <c r="R3724" i="1"/>
  <c r="Q3725" i="1"/>
  <c r="I3728" i="1"/>
  <c r="J3727" i="1"/>
  <c r="O3800" i="1"/>
  <c r="P3799" i="1"/>
  <c r="K3726" i="1"/>
  <c r="G3800" i="1"/>
  <c r="F3800" i="1"/>
  <c r="C3801" i="1"/>
  <c r="A3801" i="1"/>
  <c r="D3801" i="1"/>
  <c r="U3800" i="1"/>
  <c r="E3802" i="1" l="1"/>
  <c r="L3801" i="1"/>
  <c r="U3801" i="1" s="1"/>
  <c r="M3801" i="1"/>
  <c r="B3725" i="1"/>
  <c r="H3800" i="1"/>
  <c r="J3728" i="1"/>
  <c r="I3729" i="1"/>
  <c r="R3725" i="1"/>
  <c r="Q3726" i="1"/>
  <c r="O3801" i="1"/>
  <c r="P3800" i="1"/>
  <c r="F3801" i="1"/>
  <c r="N3801" i="1"/>
  <c r="C3802" i="1"/>
  <c r="G3801" i="1"/>
  <c r="A3802" i="1"/>
  <c r="D3802" i="1"/>
  <c r="K3727" i="1"/>
  <c r="L3802" i="1" l="1"/>
  <c r="M3802" i="1"/>
  <c r="E3803" i="1"/>
  <c r="T3802" i="1"/>
  <c r="T3803" i="1" s="1"/>
  <c r="B3726" i="1"/>
  <c r="H3801" i="1"/>
  <c r="Q3727" i="1"/>
  <c r="R3726" i="1"/>
  <c r="I3730" i="1"/>
  <c r="J3729" i="1"/>
  <c r="A3803" i="1"/>
  <c r="D3803" i="1"/>
  <c r="F3802" i="1"/>
  <c r="N3802" i="1"/>
  <c r="U3802" i="1"/>
  <c r="G3802" i="1"/>
  <c r="C3803" i="1"/>
  <c r="O3802" i="1"/>
  <c r="P3801" i="1"/>
  <c r="K3728" i="1"/>
  <c r="L3803" i="1" l="1"/>
  <c r="M3803" i="1"/>
  <c r="E3804" i="1"/>
  <c r="B3727" i="1"/>
  <c r="H3802" i="1"/>
  <c r="Q3728" i="1"/>
  <c r="O3803" i="1"/>
  <c r="P3802" i="1"/>
  <c r="C3804" i="1"/>
  <c r="U3803" i="1"/>
  <c r="D3804" i="1"/>
  <c r="F3803" i="1"/>
  <c r="G3803" i="1"/>
  <c r="A3804" i="1"/>
  <c r="N3803" i="1"/>
  <c r="R3727" i="1"/>
  <c r="K3729" i="1"/>
  <c r="J3730" i="1"/>
  <c r="I3731" i="1"/>
  <c r="L3804" i="1" l="1"/>
  <c r="U3804" i="1" s="1"/>
  <c r="M3804" i="1"/>
  <c r="E3805" i="1"/>
  <c r="T3804" i="1"/>
  <c r="B3728" i="1"/>
  <c r="H3803" i="1"/>
  <c r="K3730" i="1"/>
  <c r="F3804" i="1"/>
  <c r="A3805" i="1"/>
  <c r="G3804" i="1"/>
  <c r="N3804" i="1"/>
  <c r="C3805" i="1"/>
  <c r="D3805" i="1"/>
  <c r="Q3729" i="1"/>
  <c r="P3803" i="1"/>
  <c r="O3804" i="1"/>
  <c r="I3732" i="1"/>
  <c r="J3731" i="1"/>
  <c r="R3728" i="1"/>
  <c r="E3806" i="1" l="1"/>
  <c r="T3805" i="1"/>
  <c r="L3805" i="1"/>
  <c r="M3805" i="1"/>
  <c r="B3729" i="1"/>
  <c r="H3804" i="1"/>
  <c r="P3804" i="1"/>
  <c r="O3805" i="1"/>
  <c r="R3729" i="1"/>
  <c r="D3806" i="1"/>
  <c r="C3806" i="1"/>
  <c r="F3805" i="1"/>
  <c r="A3806" i="1"/>
  <c r="U3805" i="1"/>
  <c r="N3805" i="1"/>
  <c r="G3805" i="1"/>
  <c r="K3731" i="1"/>
  <c r="I3733" i="1"/>
  <c r="J3732" i="1"/>
  <c r="Q3730" i="1"/>
  <c r="L3806" i="1" l="1"/>
  <c r="M3806" i="1"/>
  <c r="E3807" i="1"/>
  <c r="T3806" i="1"/>
  <c r="B3730" i="1"/>
  <c r="H3805" i="1"/>
  <c r="R3730" i="1"/>
  <c r="Q3731" i="1"/>
  <c r="O3806" i="1"/>
  <c r="P3805" i="1"/>
  <c r="K3732" i="1"/>
  <c r="I3734" i="1"/>
  <c r="J3733" i="1"/>
  <c r="A3807" i="1"/>
  <c r="N3806" i="1"/>
  <c r="U3806" i="1"/>
  <c r="C3807" i="1"/>
  <c r="D3807" i="1"/>
  <c r="G3806" i="1"/>
  <c r="F3806" i="1"/>
  <c r="M3807" i="1" l="1"/>
  <c r="L3807" i="1"/>
  <c r="U3807" i="1" s="1"/>
  <c r="T3807" i="1"/>
  <c r="E3808" i="1"/>
  <c r="B3731" i="1"/>
  <c r="H3806" i="1"/>
  <c r="N3807" i="1"/>
  <c r="A3808" i="1"/>
  <c r="G3807" i="1"/>
  <c r="C3808" i="1"/>
  <c r="D3808" i="1"/>
  <c r="F3807" i="1"/>
  <c r="R3731" i="1"/>
  <c r="I3735" i="1"/>
  <c r="J3734" i="1"/>
  <c r="K3733" i="1"/>
  <c r="Q3732" i="1"/>
  <c r="O3807" i="1"/>
  <c r="P3806" i="1"/>
  <c r="T3808" i="1" l="1"/>
  <c r="L3808" i="1"/>
  <c r="M3808" i="1"/>
  <c r="N3808" i="1" s="1"/>
  <c r="E3809" i="1"/>
  <c r="E3810" i="1" s="1"/>
  <c r="B3732" i="1"/>
  <c r="H3807" i="1"/>
  <c r="K3734" i="1"/>
  <c r="R3732" i="1"/>
  <c r="F3808" i="1"/>
  <c r="A3809" i="1"/>
  <c r="U3808" i="1"/>
  <c r="G3808" i="1"/>
  <c r="C3809" i="1"/>
  <c r="D3809" i="1"/>
  <c r="Q3733" i="1"/>
  <c r="I3736" i="1"/>
  <c r="J3735" i="1"/>
  <c r="P3807" i="1"/>
  <c r="O3808" i="1"/>
  <c r="M3809" i="1" l="1"/>
  <c r="L3809" i="1"/>
  <c r="T3809" i="1"/>
  <c r="T3810" i="1" s="1"/>
  <c r="B3733" i="1"/>
  <c r="H3808" i="1"/>
  <c r="R3733" i="1"/>
  <c r="C3810" i="1"/>
  <c r="D3810" i="1"/>
  <c r="F3809" i="1"/>
  <c r="N3809" i="1"/>
  <c r="A3810" i="1"/>
  <c r="U3809" i="1"/>
  <c r="G3809" i="1"/>
  <c r="O3809" i="1"/>
  <c r="P3808" i="1"/>
  <c r="I3737" i="1"/>
  <c r="J3736" i="1"/>
  <c r="K3735" i="1"/>
  <c r="Q3734" i="1"/>
  <c r="L3810" i="1" l="1"/>
  <c r="M3810" i="1"/>
  <c r="N3810" i="1" s="1"/>
  <c r="E3811" i="1"/>
  <c r="H3809" i="1"/>
  <c r="B3734" i="1"/>
  <c r="F3810" i="1"/>
  <c r="A3811" i="1"/>
  <c r="U3810" i="1"/>
  <c r="C3811" i="1"/>
  <c r="D3811" i="1"/>
  <c r="G3810" i="1"/>
  <c r="Q3735" i="1"/>
  <c r="O3810" i="1"/>
  <c r="P3809" i="1"/>
  <c r="K3736" i="1"/>
  <c r="R3734" i="1"/>
  <c r="I3738" i="1"/>
  <c r="J3737" i="1"/>
  <c r="L3811" i="1" l="1"/>
  <c r="M3811" i="1"/>
  <c r="E3812" i="1"/>
  <c r="T3811" i="1"/>
  <c r="B3735" i="1"/>
  <c r="H3810" i="1"/>
  <c r="O3811" i="1"/>
  <c r="P3810" i="1"/>
  <c r="R3735" i="1"/>
  <c r="N3811" i="1"/>
  <c r="U3811" i="1"/>
  <c r="G3811" i="1"/>
  <c r="C3812" i="1"/>
  <c r="A3812" i="1"/>
  <c r="D3812" i="1"/>
  <c r="F3811" i="1"/>
  <c r="K3737" i="1"/>
  <c r="I3739" i="1"/>
  <c r="J3738" i="1"/>
  <c r="Q3736" i="1"/>
  <c r="L3812" i="1" l="1"/>
  <c r="M3812" i="1"/>
  <c r="N3812" i="1" s="1"/>
  <c r="T3812" i="1"/>
  <c r="E3813" i="1"/>
  <c r="B3736" i="1"/>
  <c r="H3811" i="1"/>
  <c r="K3738" i="1"/>
  <c r="Q3737" i="1"/>
  <c r="R3736" i="1"/>
  <c r="I3740" i="1"/>
  <c r="J3739" i="1"/>
  <c r="F3812" i="1"/>
  <c r="C3813" i="1"/>
  <c r="A3813" i="1"/>
  <c r="D3813" i="1"/>
  <c r="G3812" i="1"/>
  <c r="U3812" i="1"/>
  <c r="P3811" i="1"/>
  <c r="O3812" i="1"/>
  <c r="L3813" i="1" l="1"/>
  <c r="M3813" i="1"/>
  <c r="E3814" i="1"/>
  <c r="T3813" i="1"/>
  <c r="B3737" i="1"/>
  <c r="H3812" i="1"/>
  <c r="A3814" i="1"/>
  <c r="C3814" i="1"/>
  <c r="U3813" i="1"/>
  <c r="D3814" i="1"/>
  <c r="N3813" i="1"/>
  <c r="F3813" i="1"/>
  <c r="G3813" i="1"/>
  <c r="P3812" i="1"/>
  <c r="O3813" i="1"/>
  <c r="R3737" i="1"/>
  <c r="Q3738" i="1"/>
  <c r="K3739" i="1"/>
  <c r="I3741" i="1"/>
  <c r="J3740" i="1"/>
  <c r="T3814" i="1" l="1"/>
  <c r="L3814" i="1"/>
  <c r="M3814" i="1"/>
  <c r="N3814" i="1" s="1"/>
  <c r="E3815" i="1"/>
  <c r="B3738" i="1"/>
  <c r="H3813" i="1"/>
  <c r="R3738" i="1"/>
  <c r="K3740" i="1"/>
  <c r="J3741" i="1"/>
  <c r="I3742" i="1"/>
  <c r="O3814" i="1"/>
  <c r="P3813" i="1"/>
  <c r="Q3739" i="1"/>
  <c r="C3815" i="1"/>
  <c r="A3815" i="1"/>
  <c r="D3815" i="1"/>
  <c r="F3814" i="1"/>
  <c r="U3814" i="1"/>
  <c r="G3814" i="1"/>
  <c r="T3815" i="1" l="1"/>
  <c r="L3815" i="1"/>
  <c r="M3815" i="1"/>
  <c r="E3816" i="1"/>
  <c r="B3739" i="1"/>
  <c r="H3814" i="1"/>
  <c r="O3815" i="1"/>
  <c r="P3814" i="1"/>
  <c r="I3743" i="1"/>
  <c r="J3742" i="1"/>
  <c r="K3741" i="1"/>
  <c r="Q3740" i="1"/>
  <c r="F3815" i="1"/>
  <c r="A3816" i="1"/>
  <c r="G3815" i="1"/>
  <c r="C3816" i="1"/>
  <c r="R3739" i="1"/>
  <c r="D3816" i="1" l="1"/>
  <c r="L3816" i="1"/>
  <c r="T3816" i="1"/>
  <c r="M3816" i="1"/>
  <c r="N3816" i="1" s="1"/>
  <c r="E3817" i="1"/>
  <c r="B3740" i="1"/>
  <c r="H3815" i="1"/>
  <c r="Q3741" i="1"/>
  <c r="K3742" i="1"/>
  <c r="R3740" i="1"/>
  <c r="I3744" i="1"/>
  <c r="J3743" i="1"/>
  <c r="A3817" i="1"/>
  <c r="U3816" i="1"/>
  <c r="G3816" i="1"/>
  <c r="D3817" i="1"/>
  <c r="C3817" i="1"/>
  <c r="F3816" i="1"/>
  <c r="P3815" i="1"/>
  <c r="O3816" i="1"/>
  <c r="E3818" i="1" l="1"/>
  <c r="M3817" i="1"/>
  <c r="L3817" i="1"/>
  <c r="T3817" i="1"/>
  <c r="B3741" i="1"/>
  <c r="H3816" i="1"/>
  <c r="Q3742" i="1"/>
  <c r="K3743" i="1"/>
  <c r="I3745" i="1"/>
  <c r="J3744" i="1"/>
  <c r="O3817" i="1"/>
  <c r="P3816" i="1"/>
  <c r="N3817" i="1"/>
  <c r="G3817" i="1"/>
  <c r="A3818" i="1"/>
  <c r="D3818" i="1"/>
  <c r="C3818" i="1"/>
  <c r="F3817" i="1"/>
  <c r="U3817" i="1"/>
  <c r="R3741" i="1"/>
  <c r="L3818" i="1" l="1"/>
  <c r="M3818" i="1"/>
  <c r="T3818" i="1"/>
  <c r="T3819" i="1" s="1"/>
  <c r="E3819" i="1"/>
  <c r="E3820" i="1" s="1"/>
  <c r="B3742" i="1"/>
  <c r="H3817" i="1"/>
  <c r="I3746" i="1"/>
  <c r="J3745" i="1"/>
  <c r="Q3743" i="1"/>
  <c r="O3818" i="1"/>
  <c r="P3817" i="1"/>
  <c r="R3742" i="1"/>
  <c r="D3819" i="1"/>
  <c r="G3818" i="1"/>
  <c r="F3818" i="1"/>
  <c r="C3819" i="1"/>
  <c r="A3819" i="1"/>
  <c r="N3818" i="1"/>
  <c r="U3818" i="1"/>
  <c r="K3744" i="1"/>
  <c r="M3819" i="1" l="1"/>
  <c r="N3819" i="1" s="1"/>
  <c r="L3819" i="1"/>
  <c r="U3819" i="1" s="1"/>
  <c r="B3743" i="1"/>
  <c r="H3818" i="1"/>
  <c r="O3819" i="1"/>
  <c r="P3818" i="1"/>
  <c r="R3743" i="1"/>
  <c r="Q3744" i="1"/>
  <c r="K3745" i="1"/>
  <c r="A3820" i="1"/>
  <c r="G3819" i="1"/>
  <c r="C3820" i="1"/>
  <c r="D3820" i="1"/>
  <c r="F3819" i="1"/>
  <c r="I3747" i="1"/>
  <c r="J3746" i="1"/>
  <c r="L3820" i="1" l="1"/>
  <c r="U3820" i="1" s="1"/>
  <c r="M3820" i="1"/>
  <c r="T3820" i="1"/>
  <c r="E3821" i="1"/>
  <c r="B3744" i="1"/>
  <c r="H3819" i="1"/>
  <c r="R3744" i="1"/>
  <c r="K3746" i="1"/>
  <c r="I3748" i="1"/>
  <c r="J3747" i="1"/>
  <c r="C3821" i="1"/>
  <c r="D3821" i="1"/>
  <c r="F3820" i="1"/>
  <c r="A3821" i="1"/>
  <c r="G3820" i="1"/>
  <c r="H3820" i="1" s="1"/>
  <c r="N3820" i="1"/>
  <c r="Q3745" i="1"/>
  <c r="O3820" i="1"/>
  <c r="P3819" i="1"/>
  <c r="E3822" i="1" l="1"/>
  <c r="L3821" i="1"/>
  <c r="M3821" i="1"/>
  <c r="T3821" i="1"/>
  <c r="T3822" i="1" s="1"/>
  <c r="B3745" i="1"/>
  <c r="K3747" i="1"/>
  <c r="C3822" i="1"/>
  <c r="N3821" i="1"/>
  <c r="A3822" i="1"/>
  <c r="D3822" i="1"/>
  <c r="F3821" i="1"/>
  <c r="U3821" i="1"/>
  <c r="G3821" i="1"/>
  <c r="I3749" i="1"/>
  <c r="J3748" i="1"/>
  <c r="O3821" i="1"/>
  <c r="P3820" i="1"/>
  <c r="R3745" i="1"/>
  <c r="Q3746" i="1"/>
  <c r="L3822" i="1" l="1"/>
  <c r="M3822" i="1"/>
  <c r="E3823" i="1"/>
  <c r="B3746" i="1"/>
  <c r="H3821" i="1"/>
  <c r="P3821" i="1"/>
  <c r="O3822" i="1"/>
  <c r="K3748" i="1"/>
  <c r="C3823" i="1"/>
  <c r="D3823" i="1"/>
  <c r="F3822" i="1"/>
  <c r="A3823" i="1"/>
  <c r="U3822" i="1"/>
  <c r="N3822" i="1"/>
  <c r="G3822" i="1"/>
  <c r="I3750" i="1"/>
  <c r="J3749" i="1"/>
  <c r="R3746" i="1"/>
  <c r="Q3747" i="1"/>
  <c r="M3823" i="1" l="1"/>
  <c r="L3823" i="1"/>
  <c r="E3824" i="1"/>
  <c r="T3823" i="1"/>
  <c r="B3747" i="1"/>
  <c r="H3822" i="1"/>
  <c r="K3749" i="1"/>
  <c r="J3750" i="1"/>
  <c r="I3751" i="1"/>
  <c r="R3747" i="1"/>
  <c r="Q3748" i="1"/>
  <c r="O3823" i="1"/>
  <c r="P3822" i="1"/>
  <c r="C3824" i="1"/>
  <c r="A3824" i="1"/>
  <c r="D3824" i="1"/>
  <c r="F3823" i="1"/>
  <c r="N3823" i="1"/>
  <c r="U3823" i="1"/>
  <c r="G3823" i="1"/>
  <c r="L3824" i="1" l="1"/>
  <c r="U3824" i="1" s="1"/>
  <c r="M3824" i="1"/>
  <c r="N3824" i="1" s="1"/>
  <c r="T3824" i="1"/>
  <c r="E3825" i="1"/>
  <c r="E3826" i="1" s="1"/>
  <c r="B3748" i="1"/>
  <c r="H3823" i="1"/>
  <c r="F3824" i="1"/>
  <c r="C3825" i="1"/>
  <c r="A3825" i="1"/>
  <c r="D3825" i="1"/>
  <c r="G3824" i="1"/>
  <c r="I3752" i="1"/>
  <c r="J3751" i="1"/>
  <c r="K3750" i="1"/>
  <c r="P3823" i="1"/>
  <c r="O3824" i="1"/>
  <c r="R3748" i="1"/>
  <c r="Q3749" i="1"/>
  <c r="L3825" i="1" l="1"/>
  <c r="M3825" i="1"/>
  <c r="E3827" i="1"/>
  <c r="T3825" i="1"/>
  <c r="T3826" i="1" s="1"/>
  <c r="B3749" i="1"/>
  <c r="H3824" i="1"/>
  <c r="C3826" i="1"/>
  <c r="D3826" i="1"/>
  <c r="F3825" i="1"/>
  <c r="A3826" i="1"/>
  <c r="N3825" i="1"/>
  <c r="G3825" i="1"/>
  <c r="U3825" i="1"/>
  <c r="R3749" i="1"/>
  <c r="K3751" i="1"/>
  <c r="Q3750" i="1"/>
  <c r="J3752" i="1"/>
  <c r="I3753" i="1"/>
  <c r="O3825" i="1"/>
  <c r="P3824" i="1"/>
  <c r="L3826" i="1" l="1"/>
  <c r="M3826" i="1"/>
  <c r="B3750" i="1"/>
  <c r="H3825" i="1"/>
  <c r="R3750" i="1"/>
  <c r="Q3751" i="1"/>
  <c r="A3827" i="1"/>
  <c r="E3828" i="1" s="1"/>
  <c r="D3827" i="1"/>
  <c r="F3826" i="1"/>
  <c r="U3826" i="1"/>
  <c r="N3826" i="1"/>
  <c r="G3826" i="1"/>
  <c r="C3827" i="1"/>
  <c r="O3826" i="1"/>
  <c r="P3825" i="1"/>
  <c r="I3754" i="1"/>
  <c r="J3754" i="1" s="1"/>
  <c r="J3753" i="1"/>
  <c r="K3752" i="1"/>
  <c r="L3827" i="1" l="1"/>
  <c r="M3827" i="1"/>
  <c r="T3827" i="1"/>
  <c r="B3751" i="1"/>
  <c r="H3826" i="1"/>
  <c r="O3827" i="1"/>
  <c r="P3826" i="1"/>
  <c r="Q3752" i="1"/>
  <c r="G3827" i="1"/>
  <c r="C3828" i="1"/>
  <c r="D3828" i="1"/>
  <c r="F3827" i="1"/>
  <c r="N3827" i="1"/>
  <c r="A3828" i="1"/>
  <c r="U3827" i="1"/>
  <c r="R3751" i="1"/>
  <c r="K3753" i="1"/>
  <c r="I3755" i="1"/>
  <c r="K3754" i="1"/>
  <c r="M3828" i="1" l="1"/>
  <c r="L3828" i="1"/>
  <c r="T3828" i="1"/>
  <c r="E3829" i="1"/>
  <c r="B3752" i="1"/>
  <c r="H3827" i="1"/>
  <c r="I3756" i="1"/>
  <c r="J3755" i="1"/>
  <c r="N3754" i="1"/>
  <c r="Q3754" i="1"/>
  <c r="Q3753" i="1"/>
  <c r="F3828" i="1"/>
  <c r="C3829" i="1"/>
  <c r="A3829" i="1"/>
  <c r="D3829" i="1"/>
  <c r="G3828" i="1"/>
  <c r="N3828" i="1"/>
  <c r="U3828" i="1"/>
  <c r="R3752" i="1"/>
  <c r="P3827" i="1"/>
  <c r="O3828" i="1"/>
  <c r="L3829" i="1" l="1"/>
  <c r="M3829" i="1"/>
  <c r="E3830" i="1"/>
  <c r="T3829" i="1"/>
  <c r="T3830" i="1" s="1"/>
  <c r="B3753" i="1"/>
  <c r="K3755" i="1"/>
  <c r="B3754" i="1"/>
  <c r="H3828" i="1"/>
  <c r="O3829" i="1"/>
  <c r="P3828" i="1"/>
  <c r="J3756" i="1"/>
  <c r="I3757" i="1"/>
  <c r="R3753" i="1"/>
  <c r="R3754" i="1"/>
  <c r="D3830" i="1"/>
  <c r="N3829" i="1"/>
  <c r="F3829" i="1"/>
  <c r="G3829" i="1"/>
  <c r="A3830" i="1"/>
  <c r="C3830" i="1"/>
  <c r="U3829" i="1"/>
  <c r="U3754" i="1"/>
  <c r="L3830" i="1" l="1"/>
  <c r="M3830" i="1"/>
  <c r="E3831" i="1"/>
  <c r="Q3755" i="1"/>
  <c r="K3756" i="1"/>
  <c r="H3829" i="1"/>
  <c r="I3758" i="1"/>
  <c r="J3757" i="1"/>
  <c r="C3831" i="1"/>
  <c r="D3831" i="1"/>
  <c r="G3830" i="1"/>
  <c r="F3830" i="1"/>
  <c r="A3831" i="1"/>
  <c r="N3830" i="1"/>
  <c r="U3830" i="1"/>
  <c r="P3829" i="1"/>
  <c r="O3830" i="1"/>
  <c r="E3832" i="1" l="1"/>
  <c r="L3831" i="1"/>
  <c r="M3831" i="1"/>
  <c r="T3831" i="1"/>
  <c r="K3757" i="1"/>
  <c r="B3755" i="1"/>
  <c r="Q3756" i="1"/>
  <c r="R3755" i="1"/>
  <c r="H3830" i="1"/>
  <c r="D3832" i="1"/>
  <c r="G3831" i="1"/>
  <c r="F3831" i="1"/>
  <c r="C3832" i="1"/>
  <c r="A3832" i="1"/>
  <c r="N3831" i="1"/>
  <c r="U3831" i="1"/>
  <c r="J3758" i="1"/>
  <c r="I3759" i="1"/>
  <c r="O3831" i="1"/>
  <c r="P3830" i="1"/>
  <c r="L3832" i="1" l="1"/>
  <c r="M3832" i="1"/>
  <c r="T3832" i="1"/>
  <c r="T3833" i="1" s="1"/>
  <c r="E3833" i="1"/>
  <c r="E3834" i="1" s="1"/>
  <c r="Q3757" i="1"/>
  <c r="K3758" i="1"/>
  <c r="B3756" i="1"/>
  <c r="R3756" i="1"/>
  <c r="H3831" i="1"/>
  <c r="P3831" i="1"/>
  <c r="O3832" i="1"/>
  <c r="J3759" i="1"/>
  <c r="I3760" i="1"/>
  <c r="C3833" i="1"/>
  <c r="G3832" i="1"/>
  <c r="F3832" i="1"/>
  <c r="A3833" i="1"/>
  <c r="D3833" i="1"/>
  <c r="N3832" i="1"/>
  <c r="U3832" i="1"/>
  <c r="L3833" i="1" l="1"/>
  <c r="U3833" i="1" s="1"/>
  <c r="M3833" i="1"/>
  <c r="B3757" i="1"/>
  <c r="R3757" i="1"/>
  <c r="Q3758" i="1"/>
  <c r="K3759" i="1"/>
  <c r="H3832" i="1"/>
  <c r="J3760" i="1"/>
  <c r="I3761" i="1"/>
  <c r="D3834" i="1"/>
  <c r="F3833" i="1"/>
  <c r="G3833" i="1"/>
  <c r="A3834" i="1"/>
  <c r="N3833" i="1"/>
  <c r="C3834" i="1"/>
  <c r="O3833" i="1"/>
  <c r="P3832" i="1"/>
  <c r="M3834" i="1" l="1"/>
  <c r="L3834" i="1"/>
  <c r="T3834" i="1"/>
  <c r="T3835" i="1" s="1"/>
  <c r="E3835" i="1"/>
  <c r="E3836" i="1" s="1"/>
  <c r="Q3759" i="1"/>
  <c r="B3758" i="1"/>
  <c r="R3758" i="1"/>
  <c r="K3760" i="1"/>
  <c r="H3833" i="1"/>
  <c r="I3762" i="1"/>
  <c r="J3761" i="1"/>
  <c r="U3834" i="1"/>
  <c r="N3834" i="1"/>
  <c r="G3834" i="1"/>
  <c r="C3835" i="1"/>
  <c r="D3835" i="1"/>
  <c r="F3834" i="1"/>
  <c r="A3835" i="1"/>
  <c r="P3833" i="1"/>
  <c r="O3834" i="1"/>
  <c r="L3835" i="1" l="1"/>
  <c r="M3835" i="1"/>
  <c r="T3836" i="1"/>
  <c r="H3834" i="1"/>
  <c r="B3759" i="1"/>
  <c r="R3759" i="1"/>
  <c r="Q3760" i="1"/>
  <c r="K3761" i="1"/>
  <c r="A3836" i="1"/>
  <c r="D3836" i="1"/>
  <c r="F3835" i="1"/>
  <c r="N3835" i="1"/>
  <c r="U3835" i="1"/>
  <c r="G3835" i="1"/>
  <c r="C3836" i="1"/>
  <c r="I3763" i="1"/>
  <c r="J3762" i="1"/>
  <c r="P3834" i="1"/>
  <c r="O3835" i="1"/>
  <c r="L3836" i="1" l="1"/>
  <c r="M3836" i="1"/>
  <c r="E3837" i="1"/>
  <c r="E3838" i="1" s="1"/>
  <c r="B3760" i="1"/>
  <c r="R3760" i="1"/>
  <c r="Q3761" i="1"/>
  <c r="K3762" i="1"/>
  <c r="H3835" i="1"/>
  <c r="A3837" i="1"/>
  <c r="G3836" i="1"/>
  <c r="N3836" i="1"/>
  <c r="C3837" i="1"/>
  <c r="U3836" i="1"/>
  <c r="D3837" i="1"/>
  <c r="F3836" i="1"/>
  <c r="P3835" i="1"/>
  <c r="O3836" i="1"/>
  <c r="I3764" i="1"/>
  <c r="J3763" i="1"/>
  <c r="L3837" i="1" l="1"/>
  <c r="M3837" i="1"/>
  <c r="T3837" i="1"/>
  <c r="B3761" i="1"/>
  <c r="R3761" i="1"/>
  <c r="Q3762" i="1"/>
  <c r="K3763" i="1"/>
  <c r="H3836" i="1"/>
  <c r="P3836" i="1"/>
  <c r="O3837" i="1"/>
  <c r="U3837" i="1"/>
  <c r="N3837" i="1"/>
  <c r="C3838" i="1"/>
  <c r="A3838" i="1"/>
  <c r="G3837" i="1"/>
  <c r="D3838" i="1"/>
  <c r="F3837" i="1"/>
  <c r="J3764" i="1"/>
  <c r="I3765" i="1"/>
  <c r="T3838" i="1" l="1"/>
  <c r="L3838" i="1"/>
  <c r="U3838" i="1" s="1"/>
  <c r="M3838" i="1"/>
  <c r="E3839" i="1"/>
  <c r="K3764" i="1"/>
  <c r="B3762" i="1"/>
  <c r="R3762" i="1"/>
  <c r="Q3763" i="1"/>
  <c r="H3837" i="1"/>
  <c r="J3765" i="1"/>
  <c r="I3766" i="1"/>
  <c r="O3838" i="1"/>
  <c r="P3837" i="1"/>
  <c r="A3839" i="1"/>
  <c r="N3838" i="1"/>
  <c r="C3839" i="1"/>
  <c r="D3839" i="1"/>
  <c r="G3838" i="1"/>
  <c r="F3838" i="1"/>
  <c r="L3839" i="1" l="1"/>
  <c r="M3839" i="1"/>
  <c r="E3840" i="1"/>
  <c r="T3839" i="1"/>
  <c r="Q3764" i="1"/>
  <c r="K3765" i="1"/>
  <c r="B3763" i="1"/>
  <c r="R3763" i="1"/>
  <c r="H3838" i="1"/>
  <c r="J3766" i="1"/>
  <c r="I3767" i="1"/>
  <c r="N3839" i="1"/>
  <c r="A3840" i="1"/>
  <c r="U3839" i="1"/>
  <c r="G3839" i="1"/>
  <c r="C3840" i="1"/>
  <c r="D3840" i="1"/>
  <c r="F3839" i="1"/>
  <c r="O3839" i="1"/>
  <c r="P3838" i="1"/>
  <c r="L3840" i="1" l="1"/>
  <c r="M3840" i="1"/>
  <c r="T3840" i="1"/>
  <c r="T3841" i="1" s="1"/>
  <c r="E3841" i="1"/>
  <c r="E3842" i="1" s="1"/>
  <c r="Q3765" i="1"/>
  <c r="B3764" i="1"/>
  <c r="R3764" i="1"/>
  <c r="K3766" i="1"/>
  <c r="H3839" i="1"/>
  <c r="J3767" i="1"/>
  <c r="I3768" i="1"/>
  <c r="P3839" i="1"/>
  <c r="O3840" i="1"/>
  <c r="U3840" i="1"/>
  <c r="F3840" i="1"/>
  <c r="C3841" i="1"/>
  <c r="A3841" i="1"/>
  <c r="D3841" i="1"/>
  <c r="G3840" i="1"/>
  <c r="N3840" i="1"/>
  <c r="L3841" i="1" l="1"/>
  <c r="M3841" i="1"/>
  <c r="N3841" i="1" s="1"/>
  <c r="Q3766" i="1"/>
  <c r="B3765" i="1"/>
  <c r="R3765" i="1"/>
  <c r="K3767" i="1"/>
  <c r="H3840" i="1"/>
  <c r="O3841" i="1"/>
  <c r="P3840" i="1"/>
  <c r="J3768" i="1"/>
  <c r="I3769" i="1"/>
  <c r="D3842" i="1"/>
  <c r="F3841" i="1"/>
  <c r="G3841" i="1"/>
  <c r="A3842" i="1"/>
  <c r="T3842" i="1" s="1"/>
  <c r="C3842" i="1"/>
  <c r="U3841" i="1"/>
  <c r="L3842" i="1" l="1"/>
  <c r="M3842" i="1"/>
  <c r="E3843" i="1"/>
  <c r="E3844" i="1" s="1"/>
  <c r="B3766" i="1"/>
  <c r="R3766" i="1"/>
  <c r="Q3767" i="1"/>
  <c r="K3768" i="1"/>
  <c r="H3841" i="1"/>
  <c r="A3843" i="1"/>
  <c r="N3842" i="1"/>
  <c r="U3842" i="1"/>
  <c r="C3843" i="1"/>
  <c r="D3843" i="1"/>
  <c r="G3842" i="1"/>
  <c r="F3842" i="1"/>
  <c r="I3770" i="1"/>
  <c r="J3769" i="1"/>
  <c r="P3841" i="1"/>
  <c r="O3842" i="1"/>
  <c r="L3843" i="1" l="1"/>
  <c r="M3843" i="1"/>
  <c r="N3843" i="1" s="1"/>
  <c r="T3843" i="1"/>
  <c r="R3767" i="1"/>
  <c r="B3767" i="1"/>
  <c r="Q3768" i="1"/>
  <c r="K3769" i="1"/>
  <c r="H3842" i="1"/>
  <c r="J3770" i="1"/>
  <c r="I3771" i="1"/>
  <c r="O3843" i="1"/>
  <c r="P3842" i="1"/>
  <c r="G3843" i="1"/>
  <c r="F3843" i="1"/>
  <c r="A3844" i="1"/>
  <c r="D3844" i="1"/>
  <c r="C3844" i="1"/>
  <c r="U3843" i="1"/>
  <c r="M3844" i="1" l="1"/>
  <c r="L3844" i="1"/>
  <c r="T3844" i="1"/>
  <c r="E3845" i="1"/>
  <c r="B3768" i="1"/>
  <c r="R3768" i="1"/>
  <c r="Q3769" i="1"/>
  <c r="K3770" i="1"/>
  <c r="H3843" i="1"/>
  <c r="P3843" i="1"/>
  <c r="O3844" i="1"/>
  <c r="F3844" i="1"/>
  <c r="A3845" i="1"/>
  <c r="G3844" i="1"/>
  <c r="N3844" i="1"/>
  <c r="U3844" i="1"/>
  <c r="C3845" i="1"/>
  <c r="D3845" i="1"/>
  <c r="J3771" i="1"/>
  <c r="I3772" i="1"/>
  <c r="E3846" i="1" l="1"/>
  <c r="L3845" i="1"/>
  <c r="U3845" i="1" s="1"/>
  <c r="M3845" i="1"/>
  <c r="T3845" i="1"/>
  <c r="K3771" i="1"/>
  <c r="B3769" i="1"/>
  <c r="R3769" i="1"/>
  <c r="Q3770" i="1"/>
  <c r="H3844" i="1"/>
  <c r="A3846" i="1"/>
  <c r="C3846" i="1"/>
  <c r="D3846" i="1"/>
  <c r="F3845" i="1"/>
  <c r="G3845" i="1"/>
  <c r="N3845" i="1"/>
  <c r="I3773" i="1"/>
  <c r="J3772" i="1"/>
  <c r="P3844" i="1"/>
  <c r="O3845" i="1"/>
  <c r="T3846" i="1" l="1"/>
  <c r="L3846" i="1"/>
  <c r="M3846" i="1"/>
  <c r="E3847" i="1"/>
  <c r="H3845" i="1"/>
  <c r="B3770" i="1"/>
  <c r="Q3771" i="1"/>
  <c r="R3770" i="1"/>
  <c r="K3772" i="1"/>
  <c r="G3846" i="1"/>
  <c r="C3847" i="1"/>
  <c r="F3846" i="1"/>
  <c r="A3847" i="1"/>
  <c r="J3773" i="1"/>
  <c r="I3774" i="1"/>
  <c r="P3845" i="1"/>
  <c r="O3846" i="1"/>
  <c r="D3847" i="1" l="1"/>
  <c r="M3847" i="1"/>
  <c r="T3847" i="1"/>
  <c r="L3847" i="1"/>
  <c r="U3847" i="1" s="1"/>
  <c r="E3848" i="1"/>
  <c r="E3849" i="1" s="1"/>
  <c r="R3771" i="1"/>
  <c r="B3771" i="1"/>
  <c r="Q3772" i="1"/>
  <c r="K3773" i="1"/>
  <c r="H3846" i="1"/>
  <c r="J3774" i="1"/>
  <c r="I3775" i="1"/>
  <c r="A3848" i="1"/>
  <c r="D3848" i="1"/>
  <c r="N3847" i="1"/>
  <c r="G3847" i="1"/>
  <c r="F3847" i="1"/>
  <c r="C3848" i="1"/>
  <c r="O3847" i="1"/>
  <c r="P3846" i="1"/>
  <c r="L3848" i="1" l="1"/>
  <c r="M3848" i="1"/>
  <c r="T3848" i="1"/>
  <c r="B3772" i="1"/>
  <c r="R3772" i="1"/>
  <c r="Q3773" i="1"/>
  <c r="K3774" i="1"/>
  <c r="H3847" i="1"/>
  <c r="P3847" i="1"/>
  <c r="O3848" i="1"/>
  <c r="A3849" i="1"/>
  <c r="D3849" i="1"/>
  <c r="N3848" i="1"/>
  <c r="U3848" i="1"/>
  <c r="F3848" i="1"/>
  <c r="G3848" i="1"/>
  <c r="C3849" i="1"/>
  <c r="I3776" i="1"/>
  <c r="J3775" i="1"/>
  <c r="M3849" i="1" l="1"/>
  <c r="L3849" i="1"/>
  <c r="T3849" i="1"/>
  <c r="E3850" i="1"/>
  <c r="R3773" i="1"/>
  <c r="B3773" i="1"/>
  <c r="Q3774" i="1"/>
  <c r="K3775" i="1"/>
  <c r="H3848" i="1"/>
  <c r="U3849" i="1"/>
  <c r="D3850" i="1"/>
  <c r="N3849" i="1"/>
  <c r="F3849" i="1"/>
  <c r="G3849" i="1"/>
  <c r="A3850" i="1"/>
  <c r="C3850" i="1"/>
  <c r="O3849" i="1"/>
  <c r="P3848" i="1"/>
  <c r="J3776" i="1"/>
  <c r="I3777" i="1"/>
  <c r="L3850" i="1" l="1"/>
  <c r="M3850" i="1"/>
  <c r="T3850" i="1"/>
  <c r="E3851" i="1"/>
  <c r="B3774" i="1"/>
  <c r="Q3775" i="1"/>
  <c r="R3774" i="1"/>
  <c r="K3776" i="1"/>
  <c r="O3850" i="1"/>
  <c r="P3849" i="1"/>
  <c r="H3849" i="1"/>
  <c r="D3851" i="1"/>
  <c r="G3850" i="1"/>
  <c r="F3850" i="1"/>
  <c r="A3851" i="1"/>
  <c r="N3850" i="1"/>
  <c r="U3850" i="1"/>
  <c r="C3851" i="1"/>
  <c r="J3777" i="1"/>
  <c r="I3778" i="1"/>
  <c r="L3851" i="1" l="1"/>
  <c r="M3851" i="1"/>
  <c r="N3851" i="1" s="1"/>
  <c r="E3852" i="1"/>
  <c r="E3853" i="1" s="1"/>
  <c r="T3851" i="1"/>
  <c r="T3852" i="1" s="1"/>
  <c r="R3775" i="1"/>
  <c r="B3775" i="1"/>
  <c r="Q3776" i="1"/>
  <c r="K3777" i="1"/>
  <c r="H3850" i="1"/>
  <c r="J3778" i="1"/>
  <c r="I3779" i="1"/>
  <c r="C3852" i="1"/>
  <c r="U3851" i="1"/>
  <c r="D3852" i="1"/>
  <c r="F3851" i="1"/>
  <c r="G3851" i="1"/>
  <c r="A3852" i="1"/>
  <c r="O3851" i="1"/>
  <c r="P3850" i="1"/>
  <c r="L3852" i="1" l="1"/>
  <c r="M3852" i="1"/>
  <c r="R3776" i="1"/>
  <c r="K3778" i="1"/>
  <c r="B3776" i="1"/>
  <c r="Q3777" i="1"/>
  <c r="H3851" i="1"/>
  <c r="A3853" i="1"/>
  <c r="D3853" i="1"/>
  <c r="G3852" i="1"/>
  <c r="N3852" i="1"/>
  <c r="U3852" i="1"/>
  <c r="F3852" i="1"/>
  <c r="C3853" i="1"/>
  <c r="I3780" i="1"/>
  <c r="J3779" i="1"/>
  <c r="O3852" i="1"/>
  <c r="P3851" i="1"/>
  <c r="L3853" i="1" l="1"/>
  <c r="M3853" i="1"/>
  <c r="E3854" i="1"/>
  <c r="T3853" i="1"/>
  <c r="B3777" i="1"/>
  <c r="Q3778" i="1"/>
  <c r="K3779" i="1"/>
  <c r="R3777" i="1"/>
  <c r="H3852" i="1"/>
  <c r="J3780" i="1"/>
  <c r="I3781" i="1"/>
  <c r="N3853" i="1"/>
  <c r="C3854" i="1"/>
  <c r="A3854" i="1"/>
  <c r="G3853" i="1"/>
  <c r="D3854" i="1"/>
  <c r="F3853" i="1"/>
  <c r="U3853" i="1"/>
  <c r="O3853" i="1"/>
  <c r="P3852" i="1"/>
  <c r="L3854" i="1" l="1"/>
  <c r="M3854" i="1"/>
  <c r="T3854" i="1"/>
  <c r="E3855" i="1"/>
  <c r="E3856" i="1" s="1"/>
  <c r="R3778" i="1"/>
  <c r="Q3779" i="1"/>
  <c r="B3778" i="1"/>
  <c r="K3780" i="1"/>
  <c r="H3853" i="1"/>
  <c r="P3853" i="1"/>
  <c r="O3854" i="1"/>
  <c r="I3782" i="1"/>
  <c r="J3781" i="1"/>
  <c r="F3854" i="1"/>
  <c r="N3854" i="1"/>
  <c r="U3854" i="1"/>
  <c r="G3854" i="1"/>
  <c r="C3855" i="1"/>
  <c r="A3855" i="1"/>
  <c r="D3855" i="1"/>
  <c r="L3855" i="1" l="1"/>
  <c r="M3855" i="1"/>
  <c r="N3855" i="1" s="1"/>
  <c r="T3855" i="1"/>
  <c r="R3779" i="1"/>
  <c r="B3779" i="1"/>
  <c r="K3781" i="1"/>
  <c r="Q3780" i="1"/>
  <c r="H3854" i="1"/>
  <c r="C3856" i="1"/>
  <c r="D3856" i="1"/>
  <c r="F3855" i="1"/>
  <c r="A3856" i="1"/>
  <c r="U3855" i="1"/>
  <c r="G3855" i="1"/>
  <c r="O3855" i="1"/>
  <c r="P3854" i="1"/>
  <c r="J3782" i="1"/>
  <c r="I3783" i="1"/>
  <c r="L3856" i="1" l="1"/>
  <c r="M3856" i="1"/>
  <c r="T3856" i="1"/>
  <c r="E3857" i="1"/>
  <c r="H3855" i="1"/>
  <c r="Q3781" i="1"/>
  <c r="K3782" i="1"/>
  <c r="B3780" i="1"/>
  <c r="R3780" i="1"/>
  <c r="I3784" i="1"/>
  <c r="J3784" i="1" s="1"/>
  <c r="J3783" i="1"/>
  <c r="U3856" i="1"/>
  <c r="F3856" i="1"/>
  <c r="C3857" i="1"/>
  <c r="A3857" i="1"/>
  <c r="D3857" i="1"/>
  <c r="G3856" i="1"/>
  <c r="N3856" i="1"/>
  <c r="O3856" i="1"/>
  <c r="P3855" i="1"/>
  <c r="L3857" i="1" l="1"/>
  <c r="M3857" i="1"/>
  <c r="N3857" i="1" s="1"/>
  <c r="E3858" i="1"/>
  <c r="T3857" i="1"/>
  <c r="B3781" i="1"/>
  <c r="R3781" i="1"/>
  <c r="Q3782" i="1"/>
  <c r="K3783" i="1"/>
  <c r="H3856" i="1"/>
  <c r="U3857" i="1"/>
  <c r="C3858" i="1"/>
  <c r="F3857" i="1"/>
  <c r="A3858" i="1"/>
  <c r="D3858" i="1"/>
  <c r="G3857" i="1"/>
  <c r="P3856" i="1"/>
  <c r="O3857" i="1"/>
  <c r="K3784" i="1"/>
  <c r="I3785" i="1"/>
  <c r="L3858" i="1" l="1"/>
  <c r="U3858" i="1" s="1"/>
  <c r="M3858" i="1"/>
  <c r="T3858" i="1"/>
  <c r="E3859" i="1"/>
  <c r="B3782" i="1"/>
  <c r="R3782" i="1"/>
  <c r="Q3783" i="1"/>
  <c r="H3857" i="1"/>
  <c r="C3859" i="1"/>
  <c r="D3859" i="1"/>
  <c r="F3858" i="1"/>
  <c r="A3859" i="1"/>
  <c r="N3858" i="1"/>
  <c r="G3858" i="1"/>
  <c r="P3857" i="1"/>
  <c r="O3858" i="1"/>
  <c r="I3786" i="1"/>
  <c r="J3785" i="1"/>
  <c r="N3784" i="1"/>
  <c r="Q3784" i="1"/>
  <c r="L3859" i="1" l="1"/>
  <c r="U3859" i="1" s="1"/>
  <c r="M3859" i="1"/>
  <c r="E3860" i="1"/>
  <c r="T3859" i="1"/>
  <c r="B3783" i="1"/>
  <c r="K3785" i="1"/>
  <c r="U3784" i="1"/>
  <c r="B3784" i="1"/>
  <c r="R3783" i="1"/>
  <c r="H3858" i="1"/>
  <c r="I3787" i="1"/>
  <c r="J3786" i="1"/>
  <c r="G3859" i="1"/>
  <c r="C3860" i="1"/>
  <c r="A3860" i="1"/>
  <c r="D3860" i="1"/>
  <c r="F3859" i="1"/>
  <c r="N3859" i="1"/>
  <c r="P3858" i="1"/>
  <c r="O3859" i="1"/>
  <c r="R3784" i="1"/>
  <c r="L3860" i="1" l="1"/>
  <c r="M3860" i="1"/>
  <c r="T3860" i="1"/>
  <c r="E3861" i="1"/>
  <c r="E3862" i="1" s="1"/>
  <c r="K3786" i="1"/>
  <c r="Q3785" i="1"/>
  <c r="H3859" i="1"/>
  <c r="O3860" i="1"/>
  <c r="P3859" i="1"/>
  <c r="C3861" i="1"/>
  <c r="A3861" i="1"/>
  <c r="D3861" i="1"/>
  <c r="G3860" i="1"/>
  <c r="N3860" i="1"/>
  <c r="U3860" i="1"/>
  <c r="F3860" i="1"/>
  <c r="I3788" i="1"/>
  <c r="J3787" i="1"/>
  <c r="L3861" i="1" l="1"/>
  <c r="M3861" i="1"/>
  <c r="T3861" i="1"/>
  <c r="Q3786" i="1"/>
  <c r="K3787" i="1"/>
  <c r="B3785" i="1"/>
  <c r="R3785" i="1"/>
  <c r="H3860" i="1"/>
  <c r="F3861" i="1"/>
  <c r="G3861" i="1"/>
  <c r="A3862" i="1"/>
  <c r="N3861" i="1"/>
  <c r="C3862" i="1"/>
  <c r="U3861" i="1"/>
  <c r="D3862" i="1"/>
  <c r="J3788" i="1"/>
  <c r="I3789" i="1"/>
  <c r="P3860" i="1"/>
  <c r="O3861" i="1"/>
  <c r="T3862" i="1" l="1"/>
  <c r="L3862" i="1"/>
  <c r="M3862" i="1"/>
  <c r="E3863" i="1"/>
  <c r="E3864" i="1" s="1"/>
  <c r="H3861" i="1"/>
  <c r="R3786" i="1"/>
  <c r="B3786" i="1"/>
  <c r="K3788" i="1"/>
  <c r="Q3787" i="1"/>
  <c r="A3863" i="1"/>
  <c r="G3862" i="1"/>
  <c r="N3862" i="1"/>
  <c r="C3863" i="1"/>
  <c r="D3863" i="1"/>
  <c r="F3862" i="1"/>
  <c r="U3862" i="1"/>
  <c r="P3861" i="1"/>
  <c r="O3862" i="1"/>
  <c r="I3790" i="1"/>
  <c r="J3789" i="1"/>
  <c r="L3863" i="1" l="1"/>
  <c r="M3863" i="1"/>
  <c r="N3863" i="1" s="1"/>
  <c r="T3863" i="1"/>
  <c r="B3787" i="1"/>
  <c r="Q3788" i="1"/>
  <c r="K3789" i="1"/>
  <c r="R3787" i="1"/>
  <c r="H3862" i="1"/>
  <c r="O3863" i="1"/>
  <c r="P3862" i="1"/>
  <c r="U3863" i="1"/>
  <c r="G3863" i="1"/>
  <c r="C3864" i="1"/>
  <c r="D3864" i="1"/>
  <c r="F3863" i="1"/>
  <c r="A3864" i="1"/>
  <c r="I3791" i="1"/>
  <c r="J3790" i="1"/>
  <c r="T3864" i="1" l="1"/>
  <c r="L3864" i="1"/>
  <c r="M3864" i="1"/>
  <c r="E3865" i="1"/>
  <c r="B3788" i="1"/>
  <c r="R3788" i="1"/>
  <c r="Q3789" i="1"/>
  <c r="K3790" i="1"/>
  <c r="H3863" i="1"/>
  <c r="U3864" i="1"/>
  <c r="D3865" i="1"/>
  <c r="G3864" i="1"/>
  <c r="C3865" i="1"/>
  <c r="F3864" i="1"/>
  <c r="N3864" i="1"/>
  <c r="A3865" i="1"/>
  <c r="O3864" i="1"/>
  <c r="P3863" i="1"/>
  <c r="I3792" i="1"/>
  <c r="J3791" i="1"/>
  <c r="L3865" i="1" l="1"/>
  <c r="U3865" i="1" s="1"/>
  <c r="M3865" i="1"/>
  <c r="E3866" i="1"/>
  <c r="T3865" i="1"/>
  <c r="T3866" i="1" s="1"/>
  <c r="Q3790" i="1"/>
  <c r="B3789" i="1"/>
  <c r="R3789" i="1"/>
  <c r="K3791" i="1"/>
  <c r="H3864" i="1"/>
  <c r="N3865" i="1"/>
  <c r="G3865" i="1"/>
  <c r="A3866" i="1"/>
  <c r="C3866" i="1"/>
  <c r="D3866" i="1"/>
  <c r="F3865" i="1"/>
  <c r="O3865" i="1"/>
  <c r="P3864" i="1"/>
  <c r="I3793" i="1"/>
  <c r="J3792" i="1"/>
  <c r="L3866" i="1" l="1"/>
  <c r="M3866" i="1"/>
  <c r="E3867" i="1"/>
  <c r="B3790" i="1"/>
  <c r="R3790" i="1"/>
  <c r="K3792" i="1"/>
  <c r="Q3791" i="1"/>
  <c r="H3865" i="1"/>
  <c r="U3866" i="1"/>
  <c r="D3867" i="1"/>
  <c r="G3866" i="1"/>
  <c r="F3866" i="1"/>
  <c r="C3867" i="1"/>
  <c r="A3867" i="1"/>
  <c r="N3866" i="1"/>
  <c r="P3865" i="1"/>
  <c r="O3866" i="1"/>
  <c r="I3794" i="1"/>
  <c r="J3793" i="1"/>
  <c r="L3867" i="1" l="1"/>
  <c r="M3867" i="1"/>
  <c r="T3867" i="1"/>
  <c r="E3868" i="1"/>
  <c r="Q3792" i="1"/>
  <c r="K3793" i="1"/>
  <c r="R3791" i="1"/>
  <c r="B3791" i="1"/>
  <c r="H3866" i="1"/>
  <c r="D3868" i="1"/>
  <c r="G3867" i="1"/>
  <c r="F3867" i="1"/>
  <c r="C3868" i="1"/>
  <c r="A3868" i="1"/>
  <c r="N3867" i="1"/>
  <c r="U3867" i="1"/>
  <c r="P3866" i="1"/>
  <c r="O3867" i="1"/>
  <c r="J3794" i="1"/>
  <c r="I3795" i="1"/>
  <c r="M3868" i="1" l="1"/>
  <c r="L3868" i="1"/>
  <c r="E3869" i="1"/>
  <c r="T3868" i="1"/>
  <c r="R3792" i="1"/>
  <c r="B3792" i="1"/>
  <c r="Q3793" i="1"/>
  <c r="K3794" i="1"/>
  <c r="H3867" i="1"/>
  <c r="F3868" i="1"/>
  <c r="N3868" i="1"/>
  <c r="A3869" i="1"/>
  <c r="U3868" i="1"/>
  <c r="G3868" i="1"/>
  <c r="C3869" i="1"/>
  <c r="D3869" i="1"/>
  <c r="O3868" i="1"/>
  <c r="P3867" i="1"/>
  <c r="I3796" i="1"/>
  <c r="J3795" i="1"/>
  <c r="T3869" i="1" l="1"/>
  <c r="L3869" i="1"/>
  <c r="M3869" i="1"/>
  <c r="E3870" i="1"/>
  <c r="R3793" i="1"/>
  <c r="B3793" i="1"/>
  <c r="Q3794" i="1"/>
  <c r="K3795" i="1"/>
  <c r="H3868" i="1"/>
  <c r="I3797" i="1"/>
  <c r="J3796" i="1"/>
  <c r="O3869" i="1"/>
  <c r="P3868" i="1"/>
  <c r="A3870" i="1"/>
  <c r="G3869" i="1"/>
  <c r="D3870" i="1"/>
  <c r="F3869" i="1"/>
  <c r="U3869" i="1"/>
  <c r="N3869" i="1"/>
  <c r="C3870" i="1"/>
  <c r="L3870" i="1" l="1"/>
  <c r="M3870" i="1"/>
  <c r="E3871" i="1"/>
  <c r="E3872" i="1" s="1"/>
  <c r="T3870" i="1"/>
  <c r="T3871" i="1" s="1"/>
  <c r="Q3795" i="1"/>
  <c r="B3794" i="1"/>
  <c r="R3794" i="1"/>
  <c r="K3796" i="1"/>
  <c r="H3869" i="1"/>
  <c r="A3871" i="1"/>
  <c r="U3870" i="1"/>
  <c r="N3870" i="1"/>
  <c r="G3870" i="1"/>
  <c r="C3871" i="1"/>
  <c r="D3871" i="1"/>
  <c r="F3870" i="1"/>
  <c r="O3870" i="1"/>
  <c r="P3869" i="1"/>
  <c r="J3797" i="1"/>
  <c r="I3798" i="1"/>
  <c r="T3872" i="1" l="1"/>
  <c r="M3871" i="1"/>
  <c r="L3871" i="1"/>
  <c r="B3795" i="1"/>
  <c r="Q3796" i="1"/>
  <c r="R3795" i="1"/>
  <c r="K3797" i="1"/>
  <c r="H3870" i="1"/>
  <c r="O3871" i="1"/>
  <c r="P3870" i="1"/>
  <c r="F3871" i="1"/>
  <c r="N3871" i="1"/>
  <c r="U3871" i="1"/>
  <c r="G3871" i="1"/>
  <c r="C3872" i="1"/>
  <c r="A3872" i="1"/>
  <c r="D3872" i="1"/>
  <c r="J3798" i="1"/>
  <c r="I3799" i="1"/>
  <c r="L3872" i="1" l="1"/>
  <c r="U3872" i="1" s="1"/>
  <c r="M3872" i="1"/>
  <c r="N3872" i="1" s="1"/>
  <c r="E3873" i="1"/>
  <c r="B3796" i="1"/>
  <c r="Q3797" i="1"/>
  <c r="R3796" i="1"/>
  <c r="K3798" i="1"/>
  <c r="H3871" i="1"/>
  <c r="J3799" i="1"/>
  <c r="I3800" i="1"/>
  <c r="C3873" i="1"/>
  <c r="D3873" i="1"/>
  <c r="F3872" i="1"/>
  <c r="A3873" i="1"/>
  <c r="G3872" i="1"/>
  <c r="P3871" i="1"/>
  <c r="O3872" i="1"/>
  <c r="L3873" i="1" l="1"/>
  <c r="M3873" i="1"/>
  <c r="E3874" i="1"/>
  <c r="E3875" i="1" s="1"/>
  <c r="T3873" i="1"/>
  <c r="T3874" i="1" s="1"/>
  <c r="B3797" i="1"/>
  <c r="R3797" i="1"/>
  <c r="K3799" i="1"/>
  <c r="Q3798" i="1"/>
  <c r="H3872" i="1"/>
  <c r="I3801" i="1"/>
  <c r="J3800" i="1"/>
  <c r="U3873" i="1"/>
  <c r="C3874" i="1"/>
  <c r="D3874" i="1"/>
  <c r="G3873" i="1"/>
  <c r="F3873" i="1"/>
  <c r="A3874" i="1"/>
  <c r="N3873" i="1"/>
  <c r="O3873" i="1"/>
  <c r="P3872" i="1"/>
  <c r="M3874" i="1" l="1"/>
  <c r="L3874" i="1"/>
  <c r="U3874" i="1" s="1"/>
  <c r="Q3799" i="1"/>
  <c r="K3800" i="1"/>
  <c r="B3798" i="1"/>
  <c r="R3798" i="1"/>
  <c r="H3873" i="1"/>
  <c r="G3874" i="1"/>
  <c r="C3875" i="1"/>
  <c r="A3875" i="1"/>
  <c r="D3875" i="1"/>
  <c r="F3874" i="1"/>
  <c r="N3874" i="1"/>
  <c r="I3802" i="1"/>
  <c r="J3801" i="1"/>
  <c r="P3873" i="1"/>
  <c r="O3874" i="1"/>
  <c r="L3875" i="1" l="1"/>
  <c r="M3875" i="1"/>
  <c r="E3876" i="1"/>
  <c r="T3875" i="1"/>
  <c r="B3799" i="1"/>
  <c r="R3799" i="1"/>
  <c r="Q3800" i="1"/>
  <c r="K3801" i="1"/>
  <c r="H3874" i="1"/>
  <c r="I3803" i="1"/>
  <c r="J3802" i="1"/>
  <c r="O3875" i="1"/>
  <c r="P3874" i="1"/>
  <c r="C3876" i="1"/>
  <c r="F3875" i="1"/>
  <c r="A3876" i="1"/>
  <c r="G3875" i="1"/>
  <c r="L3876" i="1" l="1"/>
  <c r="T3876" i="1"/>
  <c r="M3876" i="1"/>
  <c r="N3876" i="1" s="1"/>
  <c r="E3877" i="1"/>
  <c r="B3800" i="1"/>
  <c r="R3800" i="1"/>
  <c r="Q3801" i="1"/>
  <c r="K3802" i="1"/>
  <c r="H3875" i="1"/>
  <c r="U3876" i="1"/>
  <c r="F3876" i="1"/>
  <c r="C3877" i="1"/>
  <c r="A3877" i="1"/>
  <c r="G3876" i="1"/>
  <c r="P3875" i="1"/>
  <c r="O3876" i="1"/>
  <c r="J3803" i="1"/>
  <c r="I3804" i="1"/>
  <c r="D3876" i="1"/>
  <c r="D3877" i="1" s="1"/>
  <c r="L3877" i="1" l="1"/>
  <c r="M3877" i="1"/>
  <c r="E3878" i="1"/>
  <c r="T3877" i="1"/>
  <c r="R3801" i="1"/>
  <c r="B3801" i="1"/>
  <c r="Q3802" i="1"/>
  <c r="K3803" i="1"/>
  <c r="D3878" i="1"/>
  <c r="C3878" i="1"/>
  <c r="F3877" i="1"/>
  <c r="U3877" i="1"/>
  <c r="N3877" i="1"/>
  <c r="G3877" i="1"/>
  <c r="A3878" i="1"/>
  <c r="J3804" i="1"/>
  <c r="I3805" i="1"/>
  <c r="O3877" i="1"/>
  <c r="P3876" i="1"/>
  <c r="H3876" i="1"/>
  <c r="L3878" i="1" l="1"/>
  <c r="U3878" i="1" s="1"/>
  <c r="M3878" i="1"/>
  <c r="N3878" i="1" s="1"/>
  <c r="T3878" i="1"/>
  <c r="E3879" i="1"/>
  <c r="R3802" i="1"/>
  <c r="B3802" i="1"/>
  <c r="Q3803" i="1"/>
  <c r="K3804" i="1"/>
  <c r="H3877" i="1"/>
  <c r="O3878" i="1"/>
  <c r="P3877" i="1"/>
  <c r="I3806" i="1"/>
  <c r="J3805" i="1"/>
  <c r="G3878" i="1"/>
  <c r="C3879" i="1"/>
  <c r="D3879" i="1"/>
  <c r="F3878" i="1"/>
  <c r="A3879" i="1"/>
  <c r="L3879" i="1" l="1"/>
  <c r="M3879" i="1"/>
  <c r="N3879" i="1" s="1"/>
  <c r="E3880" i="1"/>
  <c r="T3879" i="1"/>
  <c r="R3803" i="1"/>
  <c r="B3803" i="1"/>
  <c r="Q3804" i="1"/>
  <c r="K3805" i="1"/>
  <c r="H3878" i="1"/>
  <c r="U3879" i="1"/>
  <c r="C3880" i="1"/>
  <c r="D3880" i="1"/>
  <c r="G3879" i="1"/>
  <c r="F3879" i="1"/>
  <c r="A3880" i="1"/>
  <c r="P3878" i="1"/>
  <c r="O3879" i="1"/>
  <c r="I3807" i="1"/>
  <c r="J3806" i="1"/>
  <c r="L3880" i="1" l="1"/>
  <c r="M3880" i="1"/>
  <c r="N3880" i="1" s="1"/>
  <c r="T3880" i="1"/>
  <c r="E3881" i="1"/>
  <c r="K3806" i="1"/>
  <c r="B3804" i="1"/>
  <c r="Q3805" i="1"/>
  <c r="R3804" i="1"/>
  <c r="H3879" i="1"/>
  <c r="P3879" i="1"/>
  <c r="O3880" i="1"/>
  <c r="D3881" i="1"/>
  <c r="F3880" i="1"/>
  <c r="C3881" i="1"/>
  <c r="A3881" i="1"/>
  <c r="G3880" i="1"/>
  <c r="U3880" i="1"/>
  <c r="J3807" i="1"/>
  <c r="I3808" i="1"/>
  <c r="L3881" i="1" l="1"/>
  <c r="M3881" i="1"/>
  <c r="E3882" i="1"/>
  <c r="T3881" i="1"/>
  <c r="Q3806" i="1"/>
  <c r="B3805" i="1"/>
  <c r="K3807" i="1"/>
  <c r="R3805" i="1"/>
  <c r="H3880" i="1"/>
  <c r="D3882" i="1"/>
  <c r="F3881" i="1"/>
  <c r="N3881" i="1"/>
  <c r="C3882" i="1"/>
  <c r="G3881" i="1"/>
  <c r="U3881" i="1"/>
  <c r="A3882" i="1"/>
  <c r="P3880" i="1"/>
  <c r="O3881" i="1"/>
  <c r="J3808" i="1"/>
  <c r="I3809" i="1"/>
  <c r="M3882" i="1" l="1"/>
  <c r="L3882" i="1"/>
  <c r="T3882" i="1"/>
  <c r="E3883" i="1"/>
  <c r="E3884" i="1" s="1"/>
  <c r="B3806" i="1"/>
  <c r="R3806" i="1"/>
  <c r="Q3807" i="1"/>
  <c r="K3808" i="1"/>
  <c r="H3881" i="1"/>
  <c r="O3882" i="1"/>
  <c r="P3881" i="1"/>
  <c r="A3883" i="1"/>
  <c r="U3882" i="1"/>
  <c r="N3882" i="1"/>
  <c r="G3882" i="1"/>
  <c r="C3883" i="1"/>
  <c r="D3883" i="1"/>
  <c r="F3882" i="1"/>
  <c r="J3809" i="1"/>
  <c r="I3810" i="1"/>
  <c r="L3883" i="1" l="1"/>
  <c r="M3883" i="1"/>
  <c r="T3883" i="1"/>
  <c r="B3807" i="1"/>
  <c r="Q3808" i="1"/>
  <c r="R3807" i="1"/>
  <c r="K3809" i="1"/>
  <c r="H3882" i="1"/>
  <c r="O3883" i="1"/>
  <c r="P3882" i="1"/>
  <c r="D3884" i="1"/>
  <c r="F3883" i="1"/>
  <c r="N3883" i="1"/>
  <c r="A3884" i="1"/>
  <c r="U3883" i="1"/>
  <c r="G3883" i="1"/>
  <c r="C3884" i="1"/>
  <c r="J3810" i="1"/>
  <c r="I3811" i="1"/>
  <c r="M3884" i="1" l="1"/>
  <c r="L3884" i="1"/>
  <c r="T3884" i="1"/>
  <c r="E3885" i="1"/>
  <c r="B3808" i="1"/>
  <c r="R3808" i="1"/>
  <c r="Q3809" i="1"/>
  <c r="K3810" i="1"/>
  <c r="H3883" i="1"/>
  <c r="C3885" i="1"/>
  <c r="D3885" i="1"/>
  <c r="F3884" i="1"/>
  <c r="N3884" i="1"/>
  <c r="A3885" i="1"/>
  <c r="U3884" i="1"/>
  <c r="G3884" i="1"/>
  <c r="P3883" i="1"/>
  <c r="O3884" i="1"/>
  <c r="I3812" i="1"/>
  <c r="J3811" i="1"/>
  <c r="L3885" i="1" l="1"/>
  <c r="U3885" i="1" s="1"/>
  <c r="M3885" i="1"/>
  <c r="N3885" i="1" s="1"/>
  <c r="E3886" i="1"/>
  <c r="T3885" i="1"/>
  <c r="B3809" i="1"/>
  <c r="R3809" i="1"/>
  <c r="Q3810" i="1"/>
  <c r="K3811" i="1"/>
  <c r="H3884" i="1"/>
  <c r="D3886" i="1"/>
  <c r="F3885" i="1"/>
  <c r="G3885" i="1"/>
  <c r="C3886" i="1"/>
  <c r="A3886" i="1"/>
  <c r="J3812" i="1"/>
  <c r="I3813" i="1"/>
  <c r="P3884" i="1"/>
  <c r="O3885" i="1"/>
  <c r="L3886" i="1" l="1"/>
  <c r="M3886" i="1"/>
  <c r="N3886" i="1" s="1"/>
  <c r="T3886" i="1"/>
  <c r="E3887" i="1"/>
  <c r="B3810" i="1"/>
  <c r="Q3811" i="1"/>
  <c r="R3810" i="1"/>
  <c r="K3812" i="1"/>
  <c r="H3885" i="1"/>
  <c r="J3813" i="1"/>
  <c r="I3814" i="1"/>
  <c r="P3885" i="1"/>
  <c r="O3886" i="1"/>
  <c r="A3887" i="1"/>
  <c r="U3886" i="1"/>
  <c r="G3886" i="1"/>
  <c r="C3887" i="1"/>
  <c r="D3887" i="1"/>
  <c r="F3886" i="1"/>
  <c r="M3887" i="1" l="1"/>
  <c r="N3887" i="1" s="1"/>
  <c r="L3887" i="1"/>
  <c r="U3887" i="1" s="1"/>
  <c r="E3888" i="1"/>
  <c r="T3887" i="1"/>
  <c r="Q3812" i="1"/>
  <c r="K3813" i="1"/>
  <c r="B3811" i="1"/>
  <c r="R3811" i="1"/>
  <c r="H3886" i="1"/>
  <c r="O3887" i="1"/>
  <c r="P3886" i="1"/>
  <c r="I3815" i="1"/>
  <c r="J3815" i="1" s="1"/>
  <c r="J3814" i="1"/>
  <c r="F3887" i="1"/>
  <c r="A3888" i="1"/>
  <c r="C3888" i="1"/>
  <c r="D3888" i="1"/>
  <c r="G3887" i="1"/>
  <c r="L3888" i="1" l="1"/>
  <c r="M3888" i="1"/>
  <c r="N3888" i="1" s="1"/>
  <c r="T3888" i="1"/>
  <c r="E3889" i="1"/>
  <c r="B3812" i="1"/>
  <c r="R3812" i="1"/>
  <c r="Q3813" i="1"/>
  <c r="K3814" i="1"/>
  <c r="H3887" i="1"/>
  <c r="I3816" i="1"/>
  <c r="K3815" i="1"/>
  <c r="U3888" i="1"/>
  <c r="C3889" i="1"/>
  <c r="A3889" i="1"/>
  <c r="D3889" i="1"/>
  <c r="F3888" i="1"/>
  <c r="G3888" i="1"/>
  <c r="O3888" i="1"/>
  <c r="P3887" i="1"/>
  <c r="E3890" i="1" l="1"/>
  <c r="L3889" i="1"/>
  <c r="M3889" i="1"/>
  <c r="N3889" i="1" s="1"/>
  <c r="T3889" i="1"/>
  <c r="H3888" i="1"/>
  <c r="B3813" i="1"/>
  <c r="R3813" i="1"/>
  <c r="Q3814" i="1"/>
  <c r="N3815" i="1"/>
  <c r="Q3815" i="1"/>
  <c r="O3889" i="1"/>
  <c r="P3888" i="1"/>
  <c r="J3816" i="1"/>
  <c r="I3817" i="1"/>
  <c r="F3889" i="1"/>
  <c r="A3890" i="1"/>
  <c r="G3889" i="1"/>
  <c r="C3890" i="1"/>
  <c r="U3889" i="1"/>
  <c r="D3890" i="1"/>
  <c r="L3890" i="1" l="1"/>
  <c r="M3890" i="1"/>
  <c r="N3890" i="1" s="1"/>
  <c r="T3890" i="1"/>
  <c r="E3891" i="1"/>
  <c r="K3816" i="1"/>
  <c r="B3814" i="1"/>
  <c r="B3815" i="1"/>
  <c r="U3815" i="1"/>
  <c r="R3814" i="1"/>
  <c r="H3889" i="1"/>
  <c r="O3890" i="1"/>
  <c r="P3889" i="1"/>
  <c r="F3890" i="1"/>
  <c r="G3890" i="1"/>
  <c r="C3891" i="1"/>
  <c r="A3891" i="1"/>
  <c r="U3890" i="1"/>
  <c r="D3891" i="1"/>
  <c r="R3815" i="1"/>
  <c r="I3818" i="1"/>
  <c r="J3817" i="1"/>
  <c r="L3891" i="1" l="1"/>
  <c r="M3891" i="1"/>
  <c r="E3892" i="1"/>
  <c r="E3893" i="1" s="1"/>
  <c r="T3891" i="1"/>
  <c r="T3892" i="1" s="1"/>
  <c r="H3890" i="1"/>
  <c r="K3817" i="1"/>
  <c r="Q3816" i="1"/>
  <c r="G3891" i="1"/>
  <c r="C3892" i="1"/>
  <c r="A3892" i="1"/>
  <c r="D3892" i="1"/>
  <c r="F3891" i="1"/>
  <c r="N3891" i="1"/>
  <c r="U3891" i="1"/>
  <c r="I3819" i="1"/>
  <c r="J3818" i="1"/>
  <c r="O3891" i="1"/>
  <c r="P3890" i="1"/>
  <c r="M3892" i="1" l="1"/>
  <c r="N3892" i="1" s="1"/>
  <c r="L3892" i="1"/>
  <c r="U3892" i="1" s="1"/>
  <c r="B3816" i="1"/>
  <c r="K3818" i="1"/>
  <c r="Q3817" i="1"/>
  <c r="R3816" i="1"/>
  <c r="H3891" i="1"/>
  <c r="I3820" i="1"/>
  <c r="J3819" i="1"/>
  <c r="D3893" i="1"/>
  <c r="F3892" i="1"/>
  <c r="A3893" i="1"/>
  <c r="G3892" i="1"/>
  <c r="C3893" i="1"/>
  <c r="O3892" i="1"/>
  <c r="P3891" i="1"/>
  <c r="L3893" i="1" l="1"/>
  <c r="M3893" i="1"/>
  <c r="N3893" i="1" s="1"/>
  <c r="E3894" i="1"/>
  <c r="T3893" i="1"/>
  <c r="B3817" i="1"/>
  <c r="R3817" i="1"/>
  <c r="K3819" i="1"/>
  <c r="Q3818" i="1"/>
  <c r="H3892" i="1"/>
  <c r="D3894" i="1"/>
  <c r="F3893" i="1"/>
  <c r="C3894" i="1"/>
  <c r="U3893" i="1"/>
  <c r="G3893" i="1"/>
  <c r="A3894" i="1"/>
  <c r="P3892" i="1"/>
  <c r="O3893" i="1"/>
  <c r="I3821" i="1"/>
  <c r="J3820" i="1"/>
  <c r="L3894" i="1" l="1"/>
  <c r="M3894" i="1"/>
  <c r="N3894" i="1" s="1"/>
  <c r="T3894" i="1"/>
  <c r="E3895" i="1"/>
  <c r="B3818" i="1"/>
  <c r="K3820" i="1"/>
  <c r="R3818" i="1"/>
  <c r="Q3819" i="1"/>
  <c r="H3893" i="1"/>
  <c r="O3894" i="1"/>
  <c r="P3893" i="1"/>
  <c r="I3822" i="1"/>
  <c r="J3821" i="1"/>
  <c r="C3895" i="1"/>
  <c r="U3894" i="1"/>
  <c r="D3895" i="1"/>
  <c r="F3894" i="1"/>
  <c r="G3894" i="1"/>
  <c r="A3895" i="1"/>
  <c r="L3895" i="1" l="1"/>
  <c r="M3895" i="1"/>
  <c r="E3896" i="1"/>
  <c r="T3895" i="1"/>
  <c r="T3896" i="1" s="1"/>
  <c r="B3819" i="1"/>
  <c r="Q3820" i="1"/>
  <c r="K3821" i="1"/>
  <c r="R3819" i="1"/>
  <c r="H3894" i="1"/>
  <c r="I3823" i="1"/>
  <c r="J3822" i="1"/>
  <c r="O3895" i="1"/>
  <c r="P3894" i="1"/>
  <c r="U3895" i="1"/>
  <c r="F3895" i="1"/>
  <c r="D3896" i="1"/>
  <c r="C3896" i="1"/>
  <c r="N3895" i="1"/>
  <c r="A3896" i="1"/>
  <c r="G3895" i="1"/>
  <c r="L3896" i="1" l="1"/>
  <c r="U3896" i="1" s="1"/>
  <c r="M3896" i="1"/>
  <c r="N3896" i="1" s="1"/>
  <c r="E3897" i="1"/>
  <c r="Q3821" i="1"/>
  <c r="B3821" i="1" s="1"/>
  <c r="R3820" i="1"/>
  <c r="B3820" i="1"/>
  <c r="K3822" i="1"/>
  <c r="H3895" i="1"/>
  <c r="O3896" i="1"/>
  <c r="P3895" i="1"/>
  <c r="F3896" i="1"/>
  <c r="G3896" i="1"/>
  <c r="A3897" i="1"/>
  <c r="C3897" i="1"/>
  <c r="D3897" i="1"/>
  <c r="I3824" i="1"/>
  <c r="J3823" i="1"/>
  <c r="L3897" i="1" l="1"/>
  <c r="M3897" i="1"/>
  <c r="E3898" i="1"/>
  <c r="T3897" i="1"/>
  <c r="T3898" i="1" s="1"/>
  <c r="R3821" i="1"/>
  <c r="K3823" i="1"/>
  <c r="Q3822" i="1"/>
  <c r="H3896" i="1"/>
  <c r="I3825" i="1"/>
  <c r="J3824" i="1"/>
  <c r="A3898" i="1"/>
  <c r="N3897" i="1"/>
  <c r="U3897" i="1"/>
  <c r="D3898" i="1"/>
  <c r="G3897" i="1"/>
  <c r="F3897" i="1"/>
  <c r="C3898" i="1"/>
  <c r="O3897" i="1"/>
  <c r="P3896" i="1"/>
  <c r="L3898" i="1" l="1"/>
  <c r="M3898" i="1"/>
  <c r="E3899" i="1"/>
  <c r="Q3823" i="1"/>
  <c r="K3824" i="1"/>
  <c r="R3822" i="1"/>
  <c r="B3822" i="1"/>
  <c r="H3897" i="1"/>
  <c r="U3898" i="1"/>
  <c r="D3899" i="1"/>
  <c r="F3898" i="1"/>
  <c r="G3898" i="1"/>
  <c r="C3899" i="1"/>
  <c r="A3899" i="1"/>
  <c r="N3898" i="1"/>
  <c r="I3826" i="1"/>
  <c r="J3825" i="1"/>
  <c r="P3897" i="1"/>
  <c r="O3898" i="1"/>
  <c r="L3899" i="1" l="1"/>
  <c r="M3899" i="1"/>
  <c r="E3900" i="1"/>
  <c r="T3899" i="1"/>
  <c r="R3823" i="1"/>
  <c r="B3823" i="1"/>
  <c r="Q3824" i="1"/>
  <c r="K3825" i="1"/>
  <c r="H3898" i="1"/>
  <c r="J3826" i="1"/>
  <c r="I3827" i="1"/>
  <c r="O3899" i="1"/>
  <c r="P3898" i="1"/>
  <c r="G3899" i="1"/>
  <c r="U3899" i="1"/>
  <c r="C3900" i="1"/>
  <c r="D3900" i="1"/>
  <c r="F3899" i="1"/>
  <c r="N3899" i="1"/>
  <c r="A3900" i="1"/>
  <c r="T3900" i="1" l="1"/>
  <c r="L3900" i="1"/>
  <c r="M3900" i="1"/>
  <c r="E3901" i="1"/>
  <c r="E3902" i="1" s="1"/>
  <c r="B3824" i="1"/>
  <c r="R3824" i="1"/>
  <c r="K3826" i="1"/>
  <c r="Q3825" i="1"/>
  <c r="H3899" i="1"/>
  <c r="O3900" i="1"/>
  <c r="P3899" i="1"/>
  <c r="J3827" i="1"/>
  <c r="I3828" i="1"/>
  <c r="F3900" i="1"/>
  <c r="U3900" i="1"/>
  <c r="N3900" i="1"/>
  <c r="C3901" i="1"/>
  <c r="A3901" i="1"/>
  <c r="G3900" i="1"/>
  <c r="D3901" i="1"/>
  <c r="L3901" i="1" l="1"/>
  <c r="U3901" i="1" s="1"/>
  <c r="M3901" i="1"/>
  <c r="N3901" i="1" s="1"/>
  <c r="T3901" i="1"/>
  <c r="K3827" i="1"/>
  <c r="B3825" i="1"/>
  <c r="Q3826" i="1"/>
  <c r="R3825" i="1"/>
  <c r="H3900" i="1"/>
  <c r="I3829" i="1"/>
  <c r="J3828" i="1"/>
  <c r="A3902" i="1"/>
  <c r="G3901" i="1"/>
  <c r="C3902" i="1"/>
  <c r="D3902" i="1"/>
  <c r="F3901" i="1"/>
  <c r="P3900" i="1"/>
  <c r="O3901" i="1"/>
  <c r="T3902" i="1" l="1"/>
  <c r="L3902" i="1"/>
  <c r="U3902" i="1" s="1"/>
  <c r="M3902" i="1"/>
  <c r="E3903" i="1"/>
  <c r="Q3827" i="1"/>
  <c r="R3827" i="1" s="1"/>
  <c r="K3828" i="1"/>
  <c r="B3826" i="1"/>
  <c r="R3826" i="1"/>
  <c r="H3901" i="1"/>
  <c r="F3902" i="1"/>
  <c r="G3902" i="1"/>
  <c r="A3903" i="1"/>
  <c r="N3902" i="1"/>
  <c r="C3903" i="1"/>
  <c r="D3903" i="1"/>
  <c r="P3901" i="1"/>
  <c r="O3902" i="1"/>
  <c r="J3829" i="1"/>
  <c r="I3830" i="1"/>
  <c r="L3903" i="1" l="1"/>
  <c r="M3903" i="1"/>
  <c r="E3904" i="1"/>
  <c r="T3903" i="1"/>
  <c r="T3904" i="1" s="1"/>
  <c r="B3827" i="1"/>
  <c r="Q3828" i="1"/>
  <c r="K3829" i="1"/>
  <c r="H3902" i="1"/>
  <c r="U3903" i="1"/>
  <c r="C3904" i="1"/>
  <c r="D3904" i="1"/>
  <c r="F3903" i="1"/>
  <c r="A3904" i="1"/>
  <c r="G3903" i="1"/>
  <c r="N3903" i="1"/>
  <c r="P3902" i="1"/>
  <c r="O3903" i="1"/>
  <c r="J3830" i="1"/>
  <c r="I3831" i="1"/>
  <c r="L3904" i="1" l="1"/>
  <c r="M3904" i="1"/>
  <c r="E3905" i="1"/>
  <c r="B3828" i="1"/>
  <c r="R3828" i="1"/>
  <c r="Q3829" i="1"/>
  <c r="B3829" i="1" s="1"/>
  <c r="K3830" i="1"/>
  <c r="H3903" i="1"/>
  <c r="O3904" i="1"/>
  <c r="P3903" i="1"/>
  <c r="F3904" i="1"/>
  <c r="A3905" i="1"/>
  <c r="G3904" i="1"/>
  <c r="N3904" i="1"/>
  <c r="D3905" i="1"/>
  <c r="C3905" i="1"/>
  <c r="U3904" i="1"/>
  <c r="I3832" i="1"/>
  <c r="J3831" i="1"/>
  <c r="L3905" i="1" l="1"/>
  <c r="M3905" i="1"/>
  <c r="E3906" i="1"/>
  <c r="T3905" i="1"/>
  <c r="T3906" i="1" s="1"/>
  <c r="R3829" i="1"/>
  <c r="Q3830" i="1"/>
  <c r="K3831" i="1"/>
  <c r="H3904" i="1"/>
  <c r="I3833" i="1"/>
  <c r="J3832" i="1"/>
  <c r="A3906" i="1"/>
  <c r="U3905" i="1"/>
  <c r="N3905" i="1"/>
  <c r="G3905" i="1"/>
  <c r="C3906" i="1"/>
  <c r="D3906" i="1"/>
  <c r="F3905" i="1"/>
  <c r="O3905" i="1"/>
  <c r="P3904" i="1"/>
  <c r="L3906" i="1" l="1"/>
  <c r="M3906" i="1"/>
  <c r="E3907" i="1"/>
  <c r="E3908" i="1" s="1"/>
  <c r="B3830" i="1"/>
  <c r="R3830" i="1"/>
  <c r="Q3831" i="1"/>
  <c r="K3832" i="1"/>
  <c r="H3905" i="1"/>
  <c r="F3906" i="1"/>
  <c r="G3906" i="1"/>
  <c r="A3907" i="1"/>
  <c r="C3907" i="1"/>
  <c r="O3906" i="1"/>
  <c r="P3905" i="1"/>
  <c r="J3833" i="1"/>
  <c r="I3834" i="1"/>
  <c r="T3907" i="1" l="1"/>
  <c r="L3907" i="1"/>
  <c r="U3907" i="1" s="1"/>
  <c r="M3907" i="1"/>
  <c r="N3907" i="1" s="1"/>
  <c r="B3831" i="1"/>
  <c r="R3831" i="1"/>
  <c r="Q3832" i="1"/>
  <c r="K3833" i="1"/>
  <c r="H3906" i="1"/>
  <c r="G3907" i="1"/>
  <c r="C3908" i="1"/>
  <c r="A3908" i="1"/>
  <c r="F3907" i="1"/>
  <c r="O3907" i="1"/>
  <c r="P3906" i="1"/>
  <c r="D3907" i="1"/>
  <c r="D3908" i="1" s="1"/>
  <c r="I3835" i="1"/>
  <c r="J3834" i="1"/>
  <c r="L3908" i="1" l="1"/>
  <c r="M3908" i="1"/>
  <c r="T3908" i="1"/>
  <c r="T3909" i="1" s="1"/>
  <c r="E3909" i="1"/>
  <c r="E3910" i="1" s="1"/>
  <c r="B3832" i="1"/>
  <c r="K3834" i="1"/>
  <c r="R3832" i="1"/>
  <c r="Q3833" i="1"/>
  <c r="H3907" i="1"/>
  <c r="O3908" i="1"/>
  <c r="P3907" i="1"/>
  <c r="J3835" i="1"/>
  <c r="I3836" i="1"/>
  <c r="F3908" i="1"/>
  <c r="G3908" i="1"/>
  <c r="N3908" i="1"/>
  <c r="A3909" i="1"/>
  <c r="C3909" i="1"/>
  <c r="U3908" i="1"/>
  <c r="D3909" i="1"/>
  <c r="L3909" i="1" l="1"/>
  <c r="U3909" i="1" s="1"/>
  <c r="M3909" i="1"/>
  <c r="Q3834" i="1"/>
  <c r="R3834" i="1" s="1"/>
  <c r="K3835" i="1"/>
  <c r="Q3835" i="1" s="1"/>
  <c r="B3833" i="1"/>
  <c r="R3833" i="1"/>
  <c r="H3908" i="1"/>
  <c r="P3908" i="1"/>
  <c r="O3909" i="1"/>
  <c r="N3909" i="1"/>
  <c r="C3910" i="1"/>
  <c r="D3910" i="1"/>
  <c r="G3909" i="1"/>
  <c r="F3909" i="1"/>
  <c r="A3910" i="1"/>
  <c r="T3910" i="1" s="1"/>
  <c r="I3837" i="1"/>
  <c r="J3836" i="1"/>
  <c r="L3910" i="1" l="1"/>
  <c r="U3910" i="1" s="1"/>
  <c r="M3910" i="1"/>
  <c r="N3910" i="1" s="1"/>
  <c r="E3911" i="1"/>
  <c r="E3912" i="1" s="1"/>
  <c r="B3834" i="1"/>
  <c r="R3835" i="1"/>
  <c r="K3836" i="1"/>
  <c r="Q3836" i="1" s="1"/>
  <c r="B3835" i="1"/>
  <c r="H3909" i="1"/>
  <c r="P3909" i="1"/>
  <c r="O3910" i="1"/>
  <c r="G3910" i="1"/>
  <c r="C3911" i="1"/>
  <c r="D3911" i="1"/>
  <c r="F3910" i="1"/>
  <c r="A3911" i="1"/>
  <c r="I3838" i="1"/>
  <c r="J3837" i="1"/>
  <c r="M3911" i="1" l="1"/>
  <c r="L3911" i="1"/>
  <c r="U3911" i="1" s="1"/>
  <c r="T3911" i="1"/>
  <c r="K3837" i="1"/>
  <c r="Q3837" i="1" s="1"/>
  <c r="R3836" i="1"/>
  <c r="B3836" i="1"/>
  <c r="H3910" i="1"/>
  <c r="O3911" i="1"/>
  <c r="P3910" i="1"/>
  <c r="C3912" i="1"/>
  <c r="G3911" i="1"/>
  <c r="F3911" i="1"/>
  <c r="A3912" i="1"/>
  <c r="E3913" i="1" s="1"/>
  <c r="D3912" i="1"/>
  <c r="N3911" i="1"/>
  <c r="I3839" i="1"/>
  <c r="J3838" i="1"/>
  <c r="L3912" i="1" l="1"/>
  <c r="M3912" i="1"/>
  <c r="N3912" i="1" s="1"/>
  <c r="T3912" i="1"/>
  <c r="K3838" i="1"/>
  <c r="Q3838" i="1" s="1"/>
  <c r="R3837" i="1"/>
  <c r="B3837" i="1"/>
  <c r="H3911" i="1"/>
  <c r="I3840" i="1"/>
  <c r="J3839" i="1"/>
  <c r="O3912" i="1"/>
  <c r="P3911" i="1"/>
  <c r="D3913" i="1"/>
  <c r="F3912" i="1"/>
  <c r="G3912" i="1"/>
  <c r="A3913" i="1"/>
  <c r="C3913" i="1"/>
  <c r="U3912" i="1"/>
  <c r="L3913" i="1" l="1"/>
  <c r="M3913" i="1"/>
  <c r="N3913" i="1" s="1"/>
  <c r="T3913" i="1"/>
  <c r="E3914" i="1"/>
  <c r="K3839" i="1"/>
  <c r="Q3839" i="1" s="1"/>
  <c r="R3838" i="1"/>
  <c r="B3838" i="1"/>
  <c r="H3912" i="1"/>
  <c r="P3912" i="1"/>
  <c r="O3913" i="1"/>
  <c r="C3914" i="1"/>
  <c r="D3914" i="1"/>
  <c r="F3913" i="1"/>
  <c r="U3913" i="1"/>
  <c r="A3914" i="1"/>
  <c r="G3913" i="1"/>
  <c r="J3840" i="1"/>
  <c r="I3841" i="1"/>
  <c r="L3914" i="1" l="1"/>
  <c r="M3914" i="1"/>
  <c r="N3914" i="1" s="1"/>
  <c r="E3915" i="1"/>
  <c r="T3914" i="1"/>
  <c r="K3840" i="1"/>
  <c r="Q3840" i="1" s="1"/>
  <c r="R3839" i="1"/>
  <c r="B3839" i="1"/>
  <c r="H3913" i="1"/>
  <c r="C3915" i="1"/>
  <c r="U3914" i="1"/>
  <c r="D3915" i="1"/>
  <c r="F3914" i="1"/>
  <c r="G3914" i="1"/>
  <c r="A3915" i="1"/>
  <c r="O3914" i="1"/>
  <c r="P3913" i="1"/>
  <c r="I3842" i="1"/>
  <c r="J3841" i="1"/>
  <c r="K3841" i="1" s="1"/>
  <c r="L3915" i="1" l="1"/>
  <c r="U3915" i="1" s="1"/>
  <c r="M3915" i="1"/>
  <c r="N3915" i="1" s="1"/>
  <c r="T3915" i="1"/>
  <c r="E3916" i="1"/>
  <c r="R3840" i="1"/>
  <c r="Q3841" i="1"/>
  <c r="R3841" i="1" s="1"/>
  <c r="B3840" i="1"/>
  <c r="H3914" i="1"/>
  <c r="I3843" i="1"/>
  <c r="J3842" i="1"/>
  <c r="K3842" i="1" s="1"/>
  <c r="C3916" i="1"/>
  <c r="D3916" i="1"/>
  <c r="F3915" i="1"/>
  <c r="A3916" i="1"/>
  <c r="G3915" i="1"/>
  <c r="P3914" i="1"/>
  <c r="O3915" i="1"/>
  <c r="T3916" i="1" l="1"/>
  <c r="L3916" i="1"/>
  <c r="M3916" i="1"/>
  <c r="N3916" i="1" s="1"/>
  <c r="E3917" i="1"/>
  <c r="Q3842" i="1"/>
  <c r="R3842" i="1" s="1"/>
  <c r="B3841" i="1"/>
  <c r="H3915" i="1"/>
  <c r="P3915" i="1"/>
  <c r="O3916" i="1"/>
  <c r="D3917" i="1"/>
  <c r="U3916" i="1"/>
  <c r="C3917" i="1"/>
  <c r="A3917" i="1"/>
  <c r="G3916" i="1"/>
  <c r="F3916" i="1"/>
  <c r="I3844" i="1"/>
  <c r="J3843" i="1"/>
  <c r="K3843" i="1" s="1"/>
  <c r="L3917" i="1" l="1"/>
  <c r="M3917" i="1"/>
  <c r="E3918" i="1"/>
  <c r="T3917" i="1"/>
  <c r="Q3843" i="1"/>
  <c r="R3843" i="1" s="1"/>
  <c r="B3842" i="1"/>
  <c r="H3916" i="1"/>
  <c r="P3916" i="1"/>
  <c r="O3917" i="1"/>
  <c r="C3918" i="1"/>
  <c r="D3918" i="1"/>
  <c r="F3917" i="1"/>
  <c r="A3918" i="1"/>
  <c r="U3917" i="1"/>
  <c r="N3917" i="1"/>
  <c r="G3917" i="1"/>
  <c r="J3844" i="1"/>
  <c r="K3844" i="1" s="1"/>
  <c r="I3845" i="1"/>
  <c r="T3918" i="1" l="1"/>
  <c r="E3919" i="1"/>
  <c r="L3918" i="1"/>
  <c r="U3918" i="1" s="1"/>
  <c r="M3918" i="1"/>
  <c r="N3918" i="1" s="1"/>
  <c r="T3919" i="1"/>
  <c r="E3920" i="1"/>
  <c r="Q3844" i="1"/>
  <c r="R3844" i="1" s="1"/>
  <c r="B3843" i="1"/>
  <c r="H3917" i="1"/>
  <c r="O3918" i="1"/>
  <c r="P3917" i="1"/>
  <c r="J3845" i="1"/>
  <c r="K3845" i="1" s="1"/>
  <c r="I3846" i="1"/>
  <c r="J3846" i="1" s="1"/>
  <c r="C3919" i="1"/>
  <c r="D3919" i="1"/>
  <c r="F3918" i="1"/>
  <c r="A3919" i="1"/>
  <c r="G3918" i="1"/>
  <c r="M3919" i="1" l="1"/>
  <c r="L3919" i="1"/>
  <c r="T3920" i="1"/>
  <c r="B3844" i="1"/>
  <c r="Q3845" i="1"/>
  <c r="R3845" i="1" s="1"/>
  <c r="H3918" i="1"/>
  <c r="I3847" i="1"/>
  <c r="K3846" i="1"/>
  <c r="A3920" i="1"/>
  <c r="U3919" i="1"/>
  <c r="G3919" i="1"/>
  <c r="C3920" i="1"/>
  <c r="D3920" i="1"/>
  <c r="F3919" i="1"/>
  <c r="N3919" i="1"/>
  <c r="O3919" i="1"/>
  <c r="P3918" i="1"/>
  <c r="L3920" i="1" l="1"/>
  <c r="M3920" i="1"/>
  <c r="E3921" i="1"/>
  <c r="B3845" i="1"/>
  <c r="H3919" i="1"/>
  <c r="U3920" i="1"/>
  <c r="G3920" i="1"/>
  <c r="C3921" i="1"/>
  <c r="D3921" i="1"/>
  <c r="F3920" i="1"/>
  <c r="N3920" i="1"/>
  <c r="A3921" i="1"/>
  <c r="Q3846" i="1"/>
  <c r="N3846" i="1"/>
  <c r="O3920" i="1"/>
  <c r="P3919" i="1"/>
  <c r="J3847" i="1"/>
  <c r="K3847" i="1" s="1"/>
  <c r="I3848" i="1"/>
  <c r="L3921" i="1" l="1"/>
  <c r="M3921" i="1"/>
  <c r="E3922" i="1"/>
  <c r="T3921" i="1"/>
  <c r="Q3847" i="1"/>
  <c r="R3847" i="1" s="1"/>
  <c r="B3846" i="1"/>
  <c r="H3920" i="1"/>
  <c r="R3846" i="1"/>
  <c r="U3846" i="1"/>
  <c r="J3848" i="1"/>
  <c r="K3848" i="1" s="1"/>
  <c r="I3849" i="1"/>
  <c r="U3921" i="1"/>
  <c r="G3921" i="1"/>
  <c r="C3922" i="1"/>
  <c r="A3922" i="1"/>
  <c r="D3922" i="1"/>
  <c r="F3921" i="1"/>
  <c r="N3921" i="1"/>
  <c r="O3921" i="1"/>
  <c r="P3920" i="1"/>
  <c r="L3922" i="1" l="1"/>
  <c r="M3922" i="1"/>
  <c r="T3922" i="1"/>
  <c r="E3923" i="1"/>
  <c r="B3847" i="1"/>
  <c r="Q3848" i="1"/>
  <c r="R3848" i="1" s="1"/>
  <c r="H3921" i="1"/>
  <c r="G3922" i="1"/>
  <c r="C3923" i="1"/>
  <c r="D3923" i="1"/>
  <c r="F3922" i="1"/>
  <c r="N3922" i="1"/>
  <c r="A3923" i="1"/>
  <c r="U3922" i="1"/>
  <c r="O3922" i="1"/>
  <c r="P3921" i="1"/>
  <c r="J3849" i="1"/>
  <c r="K3849" i="1" s="1"/>
  <c r="I3850" i="1"/>
  <c r="L3923" i="1" l="1"/>
  <c r="M3923" i="1"/>
  <c r="N3923" i="1" s="1"/>
  <c r="E3924" i="1"/>
  <c r="T3923" i="1"/>
  <c r="Q3849" i="1"/>
  <c r="R3849" i="1" s="1"/>
  <c r="B3848" i="1"/>
  <c r="H3922" i="1"/>
  <c r="G3923" i="1"/>
  <c r="U3923" i="1"/>
  <c r="C3924" i="1"/>
  <c r="D3924" i="1"/>
  <c r="F3923" i="1"/>
  <c r="A3924" i="1"/>
  <c r="O3923" i="1"/>
  <c r="P3922" i="1"/>
  <c r="I3851" i="1"/>
  <c r="J3850" i="1"/>
  <c r="K3850" i="1" s="1"/>
  <c r="M3924" i="1" l="1"/>
  <c r="L3924" i="1"/>
  <c r="E3925" i="1"/>
  <c r="T3924" i="1"/>
  <c r="Q3850" i="1"/>
  <c r="R3850" i="1" s="1"/>
  <c r="B3849" i="1"/>
  <c r="H3923" i="1"/>
  <c r="J3851" i="1"/>
  <c r="K3851" i="1" s="1"/>
  <c r="I3852" i="1"/>
  <c r="P3923" i="1"/>
  <c r="O3924" i="1"/>
  <c r="D3925" i="1"/>
  <c r="N3924" i="1"/>
  <c r="C3925" i="1"/>
  <c r="U3924" i="1"/>
  <c r="A3925" i="1"/>
  <c r="F3924" i="1"/>
  <c r="G3924" i="1"/>
  <c r="L3925" i="1" l="1"/>
  <c r="M3925" i="1"/>
  <c r="E3926" i="1"/>
  <c r="E3927" i="1" s="1"/>
  <c r="T3925" i="1"/>
  <c r="T3926" i="1" s="1"/>
  <c r="B3850" i="1"/>
  <c r="Q3851" i="1"/>
  <c r="R3851" i="1" s="1"/>
  <c r="H3924" i="1"/>
  <c r="D3926" i="1"/>
  <c r="F3925" i="1"/>
  <c r="A3926" i="1"/>
  <c r="U3925" i="1"/>
  <c r="N3925" i="1"/>
  <c r="G3925" i="1"/>
  <c r="C3926" i="1"/>
  <c r="O3925" i="1"/>
  <c r="P3924" i="1"/>
  <c r="J3852" i="1"/>
  <c r="K3852" i="1" s="1"/>
  <c r="I3853" i="1"/>
  <c r="L3926" i="1" l="1"/>
  <c r="U3926" i="1" s="1"/>
  <c r="M3926" i="1"/>
  <c r="B3851" i="1"/>
  <c r="Q3852" i="1"/>
  <c r="R3852" i="1" s="1"/>
  <c r="H3925" i="1"/>
  <c r="N3926" i="1"/>
  <c r="D3927" i="1"/>
  <c r="F3926" i="1"/>
  <c r="G3926" i="1"/>
  <c r="C3927" i="1"/>
  <c r="A3927" i="1"/>
  <c r="P3925" i="1"/>
  <c r="O3926" i="1"/>
  <c r="J3853" i="1"/>
  <c r="K3853" i="1" s="1"/>
  <c r="I3854" i="1"/>
  <c r="L3927" i="1" l="1"/>
  <c r="M3927" i="1"/>
  <c r="E3928" i="1"/>
  <c r="T3927" i="1"/>
  <c r="H3926" i="1"/>
  <c r="B3852" i="1"/>
  <c r="Q3853" i="1"/>
  <c r="R3853" i="1" s="1"/>
  <c r="P3926" i="1"/>
  <c r="O3927" i="1"/>
  <c r="I3855" i="1"/>
  <c r="J3854" i="1"/>
  <c r="K3854" i="1" s="1"/>
  <c r="F3927" i="1"/>
  <c r="N3927" i="1"/>
  <c r="A3928" i="1"/>
  <c r="U3927" i="1"/>
  <c r="G3927" i="1"/>
  <c r="D3928" i="1"/>
  <c r="C3928" i="1"/>
  <c r="L3928" i="1" l="1"/>
  <c r="M3928" i="1"/>
  <c r="T3928" i="1"/>
  <c r="E3929" i="1"/>
  <c r="Q3854" i="1"/>
  <c r="R3854" i="1" s="1"/>
  <c r="B3853" i="1"/>
  <c r="H3927" i="1"/>
  <c r="J3855" i="1"/>
  <c r="K3855" i="1" s="1"/>
  <c r="I3856" i="1"/>
  <c r="P3927" i="1"/>
  <c r="O3928" i="1"/>
  <c r="G3928" i="1"/>
  <c r="N3928" i="1"/>
  <c r="A3929" i="1"/>
  <c r="C3929" i="1"/>
  <c r="U3928" i="1"/>
  <c r="D3929" i="1"/>
  <c r="F3928" i="1"/>
  <c r="L3929" i="1" l="1"/>
  <c r="M3929" i="1"/>
  <c r="E3930" i="1"/>
  <c r="T3929" i="1"/>
  <c r="T3930" i="1" s="1"/>
  <c r="B3854" i="1"/>
  <c r="Q3855" i="1"/>
  <c r="R3855" i="1" s="1"/>
  <c r="H3928" i="1"/>
  <c r="P3928" i="1"/>
  <c r="O3929" i="1"/>
  <c r="J3856" i="1"/>
  <c r="K3856" i="1" s="1"/>
  <c r="I3857" i="1"/>
  <c r="A3930" i="1"/>
  <c r="U3929" i="1"/>
  <c r="N3929" i="1"/>
  <c r="G3929" i="1"/>
  <c r="C3930" i="1"/>
  <c r="D3930" i="1"/>
  <c r="F3929" i="1"/>
  <c r="E3931" i="1" l="1"/>
  <c r="L3930" i="1"/>
  <c r="M3930" i="1"/>
  <c r="B3855" i="1"/>
  <c r="Q3856" i="1"/>
  <c r="R3856" i="1" s="1"/>
  <c r="H3929" i="1"/>
  <c r="U3930" i="1"/>
  <c r="C3931" i="1"/>
  <c r="D3931" i="1"/>
  <c r="G3930" i="1"/>
  <c r="F3930" i="1"/>
  <c r="A3931" i="1"/>
  <c r="N3930" i="1"/>
  <c r="I3858" i="1"/>
  <c r="J3857" i="1"/>
  <c r="K3857" i="1" s="1"/>
  <c r="O3930" i="1"/>
  <c r="P3929" i="1"/>
  <c r="L3931" i="1" l="1"/>
  <c r="M3931" i="1"/>
  <c r="T3931" i="1"/>
  <c r="E3932" i="1"/>
  <c r="Q3857" i="1"/>
  <c r="R3857" i="1" s="1"/>
  <c r="B3856" i="1"/>
  <c r="H3930" i="1"/>
  <c r="C3932" i="1"/>
  <c r="D3932" i="1"/>
  <c r="F3931" i="1"/>
  <c r="N3931" i="1"/>
  <c r="A3932" i="1"/>
  <c r="U3931" i="1"/>
  <c r="G3931" i="1"/>
  <c r="P3930" i="1"/>
  <c r="O3931" i="1"/>
  <c r="I3859" i="1"/>
  <c r="J3858" i="1"/>
  <c r="K3858" i="1" s="1"/>
  <c r="T3932" i="1" l="1"/>
  <c r="M3932" i="1"/>
  <c r="L3932" i="1"/>
  <c r="E3933" i="1"/>
  <c r="E3934" i="1" s="1"/>
  <c r="B3857" i="1"/>
  <c r="Q3858" i="1"/>
  <c r="R3858" i="1" s="1"/>
  <c r="H3931" i="1"/>
  <c r="G3932" i="1"/>
  <c r="C3933" i="1"/>
  <c r="N3932" i="1"/>
  <c r="A3933" i="1"/>
  <c r="D3933" i="1"/>
  <c r="F3932" i="1"/>
  <c r="U3932" i="1"/>
  <c r="P3931" i="1"/>
  <c r="O3932" i="1"/>
  <c r="J3859" i="1"/>
  <c r="K3859" i="1" s="1"/>
  <c r="I3860" i="1"/>
  <c r="L3933" i="1" l="1"/>
  <c r="M3933" i="1"/>
  <c r="E3935" i="1"/>
  <c r="T3933" i="1"/>
  <c r="T3934" i="1" s="1"/>
  <c r="B3858" i="1"/>
  <c r="Q3859" i="1"/>
  <c r="R3859" i="1" s="1"/>
  <c r="H3932" i="1"/>
  <c r="D3934" i="1"/>
  <c r="F3933" i="1"/>
  <c r="A3934" i="1"/>
  <c r="U3933" i="1"/>
  <c r="N3933" i="1"/>
  <c r="G3933" i="1"/>
  <c r="C3934" i="1"/>
  <c r="I3861" i="1"/>
  <c r="J3860" i="1"/>
  <c r="K3860" i="1" s="1"/>
  <c r="O3933" i="1"/>
  <c r="P3932" i="1"/>
  <c r="L3934" i="1" l="1"/>
  <c r="M3934" i="1"/>
  <c r="N3934" i="1" s="1"/>
  <c r="Q3860" i="1"/>
  <c r="R3860" i="1" s="1"/>
  <c r="B3859" i="1"/>
  <c r="H3933" i="1"/>
  <c r="P3933" i="1"/>
  <c r="O3934" i="1"/>
  <c r="A3935" i="1"/>
  <c r="C3935" i="1"/>
  <c r="U3934" i="1"/>
  <c r="D3935" i="1"/>
  <c r="F3934" i="1"/>
  <c r="G3934" i="1"/>
  <c r="I3862" i="1"/>
  <c r="J3861" i="1"/>
  <c r="K3861" i="1" s="1"/>
  <c r="L3935" i="1" l="1"/>
  <c r="M3935" i="1"/>
  <c r="N3935" i="1" s="1"/>
  <c r="E3936" i="1"/>
  <c r="T3935" i="1"/>
  <c r="B3860" i="1"/>
  <c r="Q3861" i="1"/>
  <c r="R3861" i="1" s="1"/>
  <c r="H3934" i="1"/>
  <c r="J3862" i="1"/>
  <c r="K3862" i="1" s="1"/>
  <c r="I3863" i="1"/>
  <c r="C3936" i="1"/>
  <c r="U3935" i="1"/>
  <c r="D3936" i="1"/>
  <c r="F3935" i="1"/>
  <c r="A3936" i="1"/>
  <c r="G3935" i="1"/>
  <c r="O3935" i="1"/>
  <c r="P3934" i="1"/>
  <c r="L3936" i="1" l="1"/>
  <c r="M3936" i="1"/>
  <c r="E3937" i="1"/>
  <c r="E3938" i="1" s="1"/>
  <c r="T3936" i="1"/>
  <c r="Q3862" i="1"/>
  <c r="R3862" i="1" s="1"/>
  <c r="B3861" i="1"/>
  <c r="H3935" i="1"/>
  <c r="O3936" i="1"/>
  <c r="P3935" i="1"/>
  <c r="A3937" i="1"/>
  <c r="C3937" i="1"/>
  <c r="F3936" i="1"/>
  <c r="G3936" i="1"/>
  <c r="I3864" i="1"/>
  <c r="J3863" i="1"/>
  <c r="K3863" i="1" s="1"/>
  <c r="L3937" i="1" l="1"/>
  <c r="M3937" i="1"/>
  <c r="N3937" i="1" s="1"/>
  <c r="T3937" i="1"/>
  <c r="B3862" i="1"/>
  <c r="Q3863" i="1"/>
  <c r="R3863" i="1" s="1"/>
  <c r="H3936" i="1"/>
  <c r="D3937" i="1"/>
  <c r="D3938" i="1" s="1"/>
  <c r="U3937" i="1"/>
  <c r="G3937" i="1"/>
  <c r="F3937" i="1"/>
  <c r="C3938" i="1"/>
  <c r="A3938" i="1"/>
  <c r="I3865" i="1"/>
  <c r="J3864" i="1"/>
  <c r="K3864" i="1" s="1"/>
  <c r="P3936" i="1"/>
  <c r="O3937" i="1"/>
  <c r="L3938" i="1" l="1"/>
  <c r="M3938" i="1"/>
  <c r="T3938" i="1"/>
  <c r="E3939" i="1"/>
  <c r="Q3864" i="1"/>
  <c r="R3864" i="1" s="1"/>
  <c r="B3863" i="1"/>
  <c r="H3937" i="1"/>
  <c r="A3939" i="1"/>
  <c r="U3938" i="1"/>
  <c r="G3938" i="1"/>
  <c r="C3939" i="1"/>
  <c r="D3939" i="1"/>
  <c r="F3938" i="1"/>
  <c r="N3938" i="1"/>
  <c r="O3938" i="1"/>
  <c r="P3937" i="1"/>
  <c r="I3866" i="1"/>
  <c r="J3865" i="1"/>
  <c r="K3865" i="1" s="1"/>
  <c r="L3939" i="1" l="1"/>
  <c r="M3939" i="1"/>
  <c r="E3940" i="1"/>
  <c r="T3939" i="1"/>
  <c r="B3864" i="1"/>
  <c r="Q3865" i="1"/>
  <c r="R3865" i="1" s="1"/>
  <c r="H3938" i="1"/>
  <c r="I3867" i="1"/>
  <c r="J3866" i="1"/>
  <c r="K3866" i="1" s="1"/>
  <c r="O3939" i="1"/>
  <c r="P3938" i="1"/>
  <c r="C3940" i="1"/>
  <c r="D3940" i="1"/>
  <c r="F3939" i="1"/>
  <c r="N3939" i="1"/>
  <c r="A3940" i="1"/>
  <c r="G3939" i="1"/>
  <c r="U3939" i="1"/>
  <c r="T3940" i="1" l="1"/>
  <c r="L3940" i="1"/>
  <c r="M3940" i="1"/>
  <c r="E3941" i="1"/>
  <c r="B3865" i="1"/>
  <c r="H3939" i="1"/>
  <c r="Q3866" i="1"/>
  <c r="R3866" i="1" s="1"/>
  <c r="A3941" i="1"/>
  <c r="D3941" i="1"/>
  <c r="C3941" i="1"/>
  <c r="U3940" i="1"/>
  <c r="F3940" i="1"/>
  <c r="G3940" i="1"/>
  <c r="N3940" i="1"/>
  <c r="P3939" i="1"/>
  <c r="O3940" i="1"/>
  <c r="I3868" i="1"/>
  <c r="J3867" i="1"/>
  <c r="K3867" i="1" s="1"/>
  <c r="L3941" i="1" l="1"/>
  <c r="M3941" i="1"/>
  <c r="E3942" i="1"/>
  <c r="T3941" i="1"/>
  <c r="B3866" i="1"/>
  <c r="Q3867" i="1"/>
  <c r="R3867" i="1" s="1"/>
  <c r="H3940" i="1"/>
  <c r="I3869" i="1"/>
  <c r="J3868" i="1"/>
  <c r="K3868" i="1" s="1"/>
  <c r="O3941" i="1"/>
  <c r="P3940" i="1"/>
  <c r="F3941" i="1"/>
  <c r="A3942" i="1"/>
  <c r="U3941" i="1"/>
  <c r="N3941" i="1"/>
  <c r="G3941" i="1"/>
  <c r="C3942" i="1"/>
  <c r="D3942" i="1"/>
  <c r="T3942" i="1" l="1"/>
  <c r="L3942" i="1"/>
  <c r="M3942" i="1"/>
  <c r="N3942" i="1" s="1"/>
  <c r="E3943" i="1"/>
  <c r="B3867" i="1"/>
  <c r="Q3868" i="1"/>
  <c r="R3868" i="1" s="1"/>
  <c r="H3941" i="1"/>
  <c r="P3941" i="1"/>
  <c r="O3942" i="1"/>
  <c r="U3942" i="1"/>
  <c r="D3943" i="1"/>
  <c r="G3942" i="1"/>
  <c r="F3942" i="1"/>
  <c r="C3943" i="1"/>
  <c r="A3943" i="1"/>
  <c r="J3869" i="1"/>
  <c r="K3869" i="1" s="1"/>
  <c r="I3870" i="1"/>
  <c r="L3943" i="1" l="1"/>
  <c r="M3943" i="1"/>
  <c r="E3944" i="1"/>
  <c r="E3945" i="1" s="1"/>
  <c r="T3943" i="1"/>
  <c r="T3944" i="1" s="1"/>
  <c r="Q3869" i="1"/>
  <c r="R3869" i="1" s="1"/>
  <c r="B3868" i="1"/>
  <c r="H3942" i="1"/>
  <c r="F3943" i="1"/>
  <c r="C3944" i="1"/>
  <c r="A3944" i="1"/>
  <c r="D3944" i="1"/>
  <c r="N3943" i="1"/>
  <c r="U3943" i="1"/>
  <c r="G3943" i="1"/>
  <c r="O3943" i="1"/>
  <c r="P3942" i="1"/>
  <c r="I3871" i="1"/>
  <c r="J3870" i="1"/>
  <c r="K3870" i="1" s="1"/>
  <c r="L3944" i="1" l="1"/>
  <c r="M3944" i="1"/>
  <c r="N3944" i="1" s="1"/>
  <c r="B3869" i="1"/>
  <c r="Q3870" i="1"/>
  <c r="R3870" i="1" s="1"/>
  <c r="H3943" i="1"/>
  <c r="F3944" i="1"/>
  <c r="C3945" i="1"/>
  <c r="U3944" i="1"/>
  <c r="G3944" i="1"/>
  <c r="A3945" i="1"/>
  <c r="D3945" i="1"/>
  <c r="I3872" i="1"/>
  <c r="J3871" i="1"/>
  <c r="K3871" i="1" s="1"/>
  <c r="O3944" i="1"/>
  <c r="P3943" i="1"/>
  <c r="M3945" i="1" l="1"/>
  <c r="L3945" i="1"/>
  <c r="T3945" i="1"/>
  <c r="E3946" i="1"/>
  <c r="H3944" i="1"/>
  <c r="B3870" i="1"/>
  <c r="Q3871" i="1"/>
  <c r="R3871" i="1" s="1"/>
  <c r="U3945" i="1"/>
  <c r="G3945" i="1"/>
  <c r="C3946" i="1"/>
  <c r="A3946" i="1"/>
  <c r="D3946" i="1"/>
  <c r="F3945" i="1"/>
  <c r="N3945" i="1"/>
  <c r="P3944" i="1"/>
  <c r="O3945" i="1"/>
  <c r="J3872" i="1"/>
  <c r="K3872" i="1" s="1"/>
  <c r="I3873" i="1"/>
  <c r="E3947" i="1" l="1"/>
  <c r="L3946" i="1"/>
  <c r="M3946" i="1"/>
  <c r="T3946" i="1"/>
  <c r="T3947" i="1" s="1"/>
  <c r="B3871" i="1"/>
  <c r="Q3872" i="1"/>
  <c r="R3872" i="1" s="1"/>
  <c r="H3945" i="1"/>
  <c r="P3945" i="1"/>
  <c r="O3946" i="1"/>
  <c r="J3873" i="1"/>
  <c r="K3873" i="1" s="1"/>
  <c r="I3874" i="1"/>
  <c r="N3946" i="1"/>
  <c r="U3946" i="1"/>
  <c r="D3947" i="1"/>
  <c r="G3946" i="1"/>
  <c r="F3946" i="1"/>
  <c r="C3947" i="1"/>
  <c r="A3947" i="1"/>
  <c r="M3947" i="1" l="1"/>
  <c r="L3947" i="1"/>
  <c r="E3948" i="1"/>
  <c r="Q3873" i="1"/>
  <c r="R3873" i="1" s="1"/>
  <c r="B3872" i="1"/>
  <c r="H3946" i="1"/>
  <c r="I3875" i="1"/>
  <c r="J3875" i="1" s="1"/>
  <c r="J3874" i="1"/>
  <c r="K3874" i="1" s="1"/>
  <c r="N3947" i="1"/>
  <c r="U3947" i="1"/>
  <c r="C3948" i="1"/>
  <c r="A3948" i="1"/>
  <c r="G3947" i="1"/>
  <c r="F3947" i="1"/>
  <c r="D3948" i="1"/>
  <c r="P3946" i="1"/>
  <c r="O3947" i="1"/>
  <c r="L3948" i="1" l="1"/>
  <c r="M3948" i="1"/>
  <c r="E3949" i="1"/>
  <c r="T3948" i="1"/>
  <c r="Q3874" i="1"/>
  <c r="R3874" i="1" s="1"/>
  <c r="B3873" i="1"/>
  <c r="H3947" i="1"/>
  <c r="A3949" i="1"/>
  <c r="G3948" i="1"/>
  <c r="D3949" i="1"/>
  <c r="F3948" i="1"/>
  <c r="U3948" i="1"/>
  <c r="N3948" i="1"/>
  <c r="C3949" i="1"/>
  <c r="P3947" i="1"/>
  <c r="O3948" i="1"/>
  <c r="K3875" i="1"/>
  <c r="I3876" i="1"/>
  <c r="T3949" i="1" l="1"/>
  <c r="E3950" i="1"/>
  <c r="L3949" i="1"/>
  <c r="M3949" i="1"/>
  <c r="E3951" i="1"/>
  <c r="T3950" i="1"/>
  <c r="B3874" i="1"/>
  <c r="H3948" i="1"/>
  <c r="O3949" i="1"/>
  <c r="P3948" i="1"/>
  <c r="F3949" i="1"/>
  <c r="A3950" i="1"/>
  <c r="U3949" i="1"/>
  <c r="N3949" i="1"/>
  <c r="G3949" i="1"/>
  <c r="C3950" i="1"/>
  <c r="D3950" i="1"/>
  <c r="J3876" i="1"/>
  <c r="K3876" i="1" s="1"/>
  <c r="I3877" i="1"/>
  <c r="Q3875" i="1"/>
  <c r="N3875" i="1"/>
  <c r="L3950" i="1" l="1"/>
  <c r="M3950" i="1"/>
  <c r="N3950" i="1" s="1"/>
  <c r="Q3876" i="1"/>
  <c r="R3876" i="1" s="1"/>
  <c r="U3875" i="1"/>
  <c r="B3875" i="1"/>
  <c r="H3949" i="1"/>
  <c r="R3875" i="1"/>
  <c r="U3950" i="1"/>
  <c r="D3951" i="1"/>
  <c r="G3950" i="1"/>
  <c r="F3950" i="1"/>
  <c r="C3951" i="1"/>
  <c r="A3951" i="1"/>
  <c r="I3878" i="1"/>
  <c r="J3877" i="1"/>
  <c r="K3877" i="1" s="1"/>
  <c r="P3949" i="1"/>
  <c r="O3950" i="1"/>
  <c r="M3951" i="1" l="1"/>
  <c r="L3951" i="1"/>
  <c r="T3951" i="1"/>
  <c r="E3952" i="1"/>
  <c r="E3953" i="1" s="1"/>
  <c r="B3876" i="1"/>
  <c r="Q3877" i="1"/>
  <c r="R3877" i="1" s="1"/>
  <c r="H3950" i="1"/>
  <c r="U3951" i="1"/>
  <c r="F3951" i="1"/>
  <c r="C3952" i="1"/>
  <c r="A3952" i="1"/>
  <c r="D3952" i="1"/>
  <c r="G3951" i="1"/>
  <c r="N3951" i="1"/>
  <c r="O3951" i="1"/>
  <c r="P3950" i="1"/>
  <c r="I3879" i="1"/>
  <c r="J3878" i="1"/>
  <c r="K3878" i="1" s="1"/>
  <c r="L3952" i="1" l="1"/>
  <c r="M3952" i="1"/>
  <c r="N3952" i="1" s="1"/>
  <c r="T3952" i="1"/>
  <c r="Q3878" i="1"/>
  <c r="R3878" i="1" s="1"/>
  <c r="B3877" i="1"/>
  <c r="H3951" i="1"/>
  <c r="O3952" i="1"/>
  <c r="P3951" i="1"/>
  <c r="U3952" i="1"/>
  <c r="D3953" i="1"/>
  <c r="F3952" i="1"/>
  <c r="G3952" i="1"/>
  <c r="C3953" i="1"/>
  <c r="A3953" i="1"/>
  <c r="I3880" i="1"/>
  <c r="J3879" i="1"/>
  <c r="K3879" i="1" s="1"/>
  <c r="L3953" i="1" l="1"/>
  <c r="M3953" i="1"/>
  <c r="T3953" i="1"/>
  <c r="E3954" i="1"/>
  <c r="B3878" i="1"/>
  <c r="Q3879" i="1"/>
  <c r="R3879" i="1" s="1"/>
  <c r="H3952" i="1"/>
  <c r="J3880" i="1"/>
  <c r="K3880" i="1" s="1"/>
  <c r="I3881" i="1"/>
  <c r="C3954" i="1"/>
  <c r="U3953" i="1"/>
  <c r="D3954" i="1"/>
  <c r="F3953" i="1"/>
  <c r="G3953" i="1"/>
  <c r="A3954" i="1"/>
  <c r="N3953" i="1"/>
  <c r="O3953" i="1"/>
  <c r="P3952" i="1"/>
  <c r="L3954" i="1" l="1"/>
  <c r="M3954" i="1"/>
  <c r="T3954" i="1"/>
  <c r="E3955" i="1"/>
  <c r="B3879" i="1"/>
  <c r="Q3880" i="1"/>
  <c r="R3880" i="1" s="1"/>
  <c r="H3953" i="1"/>
  <c r="G3954" i="1"/>
  <c r="F3954" i="1"/>
  <c r="D3955" i="1"/>
  <c r="C3955" i="1"/>
  <c r="N3954" i="1"/>
  <c r="A3955" i="1"/>
  <c r="U3954" i="1"/>
  <c r="J3881" i="1"/>
  <c r="K3881" i="1" s="1"/>
  <c r="I3882" i="1"/>
  <c r="P3953" i="1"/>
  <c r="O3954" i="1"/>
  <c r="L3955" i="1" l="1"/>
  <c r="M3955" i="1"/>
  <c r="E3956" i="1"/>
  <c r="T3955" i="1"/>
  <c r="Q3881" i="1"/>
  <c r="R3881" i="1" s="1"/>
  <c r="B3880" i="1"/>
  <c r="H3954" i="1"/>
  <c r="I3883" i="1"/>
  <c r="J3882" i="1"/>
  <c r="K3882" i="1" s="1"/>
  <c r="G3955" i="1"/>
  <c r="N3955" i="1"/>
  <c r="U3955" i="1"/>
  <c r="C3956" i="1"/>
  <c r="D3956" i="1"/>
  <c r="F3955" i="1"/>
  <c r="A3956" i="1"/>
  <c r="O3955" i="1"/>
  <c r="P3954" i="1"/>
  <c r="L3956" i="1" l="1"/>
  <c r="M3956" i="1"/>
  <c r="T3956" i="1"/>
  <c r="E3957" i="1"/>
  <c r="B3881" i="1"/>
  <c r="Q3882" i="1"/>
  <c r="R3882" i="1" s="1"/>
  <c r="H3955" i="1"/>
  <c r="O3956" i="1"/>
  <c r="P3955" i="1"/>
  <c r="D3957" i="1"/>
  <c r="F3956" i="1"/>
  <c r="G3956" i="1"/>
  <c r="A3957" i="1"/>
  <c r="N3956" i="1"/>
  <c r="C3957" i="1"/>
  <c r="U3956" i="1"/>
  <c r="I3884" i="1"/>
  <c r="J3883" i="1"/>
  <c r="K3883" i="1" s="1"/>
  <c r="L3957" i="1" l="1"/>
  <c r="M3957" i="1"/>
  <c r="E3958" i="1"/>
  <c r="T3957" i="1"/>
  <c r="T3958" i="1" s="1"/>
  <c r="B3882" i="1"/>
  <c r="Q3883" i="1"/>
  <c r="R3883" i="1" s="1"/>
  <c r="H3956" i="1"/>
  <c r="I3885" i="1"/>
  <c r="J3884" i="1"/>
  <c r="K3884" i="1" s="1"/>
  <c r="C3958" i="1"/>
  <c r="A3958" i="1"/>
  <c r="D3958" i="1"/>
  <c r="F3957" i="1"/>
  <c r="N3957" i="1"/>
  <c r="U3957" i="1"/>
  <c r="G3957" i="1"/>
  <c r="P3956" i="1"/>
  <c r="O3957" i="1"/>
  <c r="L3958" i="1" l="1"/>
  <c r="M3958" i="1"/>
  <c r="N3958" i="1" s="1"/>
  <c r="E3959" i="1"/>
  <c r="Q3884" i="1"/>
  <c r="R3884" i="1" s="1"/>
  <c r="B3883" i="1"/>
  <c r="H3957" i="1"/>
  <c r="I3886" i="1"/>
  <c r="J3885" i="1"/>
  <c r="K3885" i="1" s="1"/>
  <c r="O3958" i="1"/>
  <c r="P3957" i="1"/>
  <c r="U3958" i="1"/>
  <c r="D3959" i="1"/>
  <c r="F3958" i="1"/>
  <c r="G3958" i="1"/>
  <c r="C3959" i="1"/>
  <c r="A3959" i="1"/>
  <c r="E3960" i="1" l="1"/>
  <c r="M3959" i="1"/>
  <c r="N3959" i="1" s="1"/>
  <c r="L3959" i="1"/>
  <c r="U3959" i="1" s="1"/>
  <c r="T3959" i="1"/>
  <c r="B3884" i="1"/>
  <c r="Q3885" i="1"/>
  <c r="R3885" i="1" s="1"/>
  <c r="H3958" i="1"/>
  <c r="D3960" i="1"/>
  <c r="F3959" i="1"/>
  <c r="G3959" i="1"/>
  <c r="C3960" i="1"/>
  <c r="A3960" i="1"/>
  <c r="P3958" i="1"/>
  <c r="O3959" i="1"/>
  <c r="J3886" i="1"/>
  <c r="K3886" i="1" s="1"/>
  <c r="I3887" i="1"/>
  <c r="L3960" i="1" l="1"/>
  <c r="M3960" i="1"/>
  <c r="T3960" i="1"/>
  <c r="E3961" i="1"/>
  <c r="Q3886" i="1"/>
  <c r="R3886" i="1" s="1"/>
  <c r="B3885" i="1"/>
  <c r="H3959" i="1"/>
  <c r="C3961" i="1"/>
  <c r="U3960" i="1"/>
  <c r="F3960" i="1"/>
  <c r="G3960" i="1"/>
  <c r="N3960" i="1"/>
  <c r="A3961" i="1"/>
  <c r="D3961" i="1"/>
  <c r="O3960" i="1"/>
  <c r="P3959" i="1"/>
  <c r="I3888" i="1"/>
  <c r="J3887" i="1"/>
  <c r="K3887" i="1" s="1"/>
  <c r="L3961" i="1" l="1"/>
  <c r="M3961" i="1"/>
  <c r="E3962" i="1"/>
  <c r="T3961" i="1"/>
  <c r="B3886" i="1"/>
  <c r="Q3887" i="1"/>
  <c r="R3887" i="1" s="1"/>
  <c r="H3960" i="1"/>
  <c r="U3961" i="1"/>
  <c r="C3962" i="1"/>
  <c r="D3962" i="1"/>
  <c r="G3961" i="1"/>
  <c r="F3961" i="1"/>
  <c r="A3962" i="1"/>
  <c r="N3961" i="1"/>
  <c r="I3889" i="1"/>
  <c r="J3888" i="1"/>
  <c r="K3888" i="1" s="1"/>
  <c r="O3961" i="1"/>
  <c r="P3960" i="1"/>
  <c r="L3962" i="1" l="1"/>
  <c r="M3962" i="1"/>
  <c r="T3962" i="1"/>
  <c r="T3963" i="1" s="1"/>
  <c r="E3963" i="1"/>
  <c r="E3964" i="1" s="1"/>
  <c r="Q3888" i="1"/>
  <c r="R3888" i="1" s="1"/>
  <c r="B3887" i="1"/>
  <c r="H3961" i="1"/>
  <c r="N3962" i="1"/>
  <c r="A3963" i="1"/>
  <c r="U3962" i="1"/>
  <c r="G3962" i="1"/>
  <c r="C3963" i="1"/>
  <c r="D3963" i="1"/>
  <c r="F3962" i="1"/>
  <c r="J3889" i="1"/>
  <c r="K3889" i="1" s="1"/>
  <c r="I3890" i="1"/>
  <c r="O3962" i="1"/>
  <c r="P3961" i="1"/>
  <c r="L3963" i="1" l="1"/>
  <c r="M3963" i="1"/>
  <c r="N3963" i="1" s="1"/>
  <c r="Q3889" i="1"/>
  <c r="R3889" i="1" s="1"/>
  <c r="B3888" i="1"/>
  <c r="H3962" i="1"/>
  <c r="O3963" i="1"/>
  <c r="P3962" i="1"/>
  <c r="J3890" i="1"/>
  <c r="K3890" i="1" s="1"/>
  <c r="I3891" i="1"/>
  <c r="C3964" i="1"/>
  <c r="U3963" i="1"/>
  <c r="D3964" i="1"/>
  <c r="F3963" i="1"/>
  <c r="A3964" i="1"/>
  <c r="T3964" i="1" s="1"/>
  <c r="G3963" i="1"/>
  <c r="L3964" i="1" l="1"/>
  <c r="M3964" i="1"/>
  <c r="E3965" i="1"/>
  <c r="Q3890" i="1"/>
  <c r="R3890" i="1" s="1"/>
  <c r="B3889" i="1"/>
  <c r="H3963" i="1"/>
  <c r="I3892" i="1"/>
  <c r="J3891" i="1"/>
  <c r="K3891" i="1" s="1"/>
  <c r="G3964" i="1"/>
  <c r="D3965" i="1"/>
  <c r="C3965" i="1"/>
  <c r="F3964" i="1"/>
  <c r="A3965" i="1"/>
  <c r="U3964" i="1"/>
  <c r="N3964" i="1"/>
  <c r="O3964" i="1"/>
  <c r="P3963" i="1"/>
  <c r="L3965" i="1" l="1"/>
  <c r="M3965" i="1"/>
  <c r="E3966" i="1"/>
  <c r="T3965" i="1"/>
  <c r="T3966" i="1" s="1"/>
  <c r="Q3891" i="1"/>
  <c r="R3891" i="1" s="1"/>
  <c r="B3890" i="1"/>
  <c r="H3964" i="1"/>
  <c r="F3965" i="1"/>
  <c r="G3965" i="1"/>
  <c r="C3966" i="1"/>
  <c r="A3966" i="1"/>
  <c r="N3965" i="1"/>
  <c r="U3965" i="1"/>
  <c r="D3966" i="1"/>
  <c r="J3892" i="1"/>
  <c r="K3892" i="1" s="1"/>
  <c r="I3893" i="1"/>
  <c r="P3964" i="1"/>
  <c r="O3965" i="1"/>
  <c r="L3966" i="1" l="1"/>
  <c r="M3966" i="1"/>
  <c r="N3966" i="1" s="1"/>
  <c r="E3967" i="1"/>
  <c r="B3891" i="1"/>
  <c r="Q3892" i="1"/>
  <c r="R3892" i="1" s="1"/>
  <c r="H3965" i="1"/>
  <c r="P3965" i="1"/>
  <c r="O3966" i="1"/>
  <c r="F3966" i="1"/>
  <c r="A3967" i="1"/>
  <c r="U3966" i="1"/>
  <c r="G3966" i="1"/>
  <c r="C3967" i="1"/>
  <c r="D3967" i="1"/>
  <c r="I3894" i="1"/>
  <c r="J3893" i="1"/>
  <c r="K3893" i="1" s="1"/>
  <c r="L3967" i="1" l="1"/>
  <c r="M3967" i="1"/>
  <c r="E3968" i="1"/>
  <c r="T3967" i="1"/>
  <c r="B3892" i="1"/>
  <c r="Q3893" i="1"/>
  <c r="R3893" i="1" s="1"/>
  <c r="H3966" i="1"/>
  <c r="C3968" i="1"/>
  <c r="F3967" i="1"/>
  <c r="G3967" i="1"/>
  <c r="A3968" i="1"/>
  <c r="I3895" i="1"/>
  <c r="J3894" i="1"/>
  <c r="K3894" i="1" s="1"/>
  <c r="O3967" i="1"/>
  <c r="P3966" i="1"/>
  <c r="L3968" i="1" l="1"/>
  <c r="T3968" i="1"/>
  <c r="T3969" i="1" s="1"/>
  <c r="M3968" i="1"/>
  <c r="E3969" i="1"/>
  <c r="E3970" i="1" s="1"/>
  <c r="B3893" i="1"/>
  <c r="Q3894" i="1"/>
  <c r="R3894" i="1" s="1"/>
  <c r="H3967" i="1"/>
  <c r="D3968" i="1"/>
  <c r="D3969" i="1" s="1"/>
  <c r="P3967" i="1"/>
  <c r="O3968" i="1"/>
  <c r="I3896" i="1"/>
  <c r="J3895" i="1"/>
  <c r="K3895" i="1" s="1"/>
  <c r="G3968" i="1"/>
  <c r="C3969" i="1"/>
  <c r="F3968" i="1"/>
  <c r="N3968" i="1"/>
  <c r="A3969" i="1"/>
  <c r="U3968" i="1"/>
  <c r="L3969" i="1" l="1"/>
  <c r="M3969" i="1"/>
  <c r="B3894" i="1"/>
  <c r="Q3895" i="1"/>
  <c r="R3895" i="1" s="1"/>
  <c r="H3968" i="1"/>
  <c r="I3897" i="1"/>
  <c r="J3896" i="1"/>
  <c r="K3896" i="1" s="1"/>
  <c r="C3970" i="1"/>
  <c r="D3970" i="1"/>
  <c r="G3969" i="1"/>
  <c r="F3969" i="1"/>
  <c r="A3970" i="1"/>
  <c r="N3969" i="1"/>
  <c r="U3969" i="1"/>
  <c r="O3969" i="1"/>
  <c r="P3968" i="1"/>
  <c r="M3970" i="1" l="1"/>
  <c r="L3970" i="1"/>
  <c r="T3970" i="1"/>
  <c r="E3971" i="1"/>
  <c r="E3972" i="1" s="1"/>
  <c r="Q3896" i="1"/>
  <c r="R3896" i="1" s="1"/>
  <c r="B3895" i="1"/>
  <c r="H3969" i="1"/>
  <c r="D3971" i="1"/>
  <c r="G3970" i="1"/>
  <c r="F3970" i="1"/>
  <c r="A3971" i="1"/>
  <c r="N3970" i="1"/>
  <c r="U3970" i="1"/>
  <c r="C3971" i="1"/>
  <c r="P3969" i="1"/>
  <c r="O3970" i="1"/>
  <c r="I3898" i="1"/>
  <c r="J3897" i="1"/>
  <c r="K3897" i="1" s="1"/>
  <c r="L3971" i="1" l="1"/>
  <c r="M3971" i="1"/>
  <c r="N3971" i="1" s="1"/>
  <c r="T3971" i="1"/>
  <c r="T3972" i="1" s="1"/>
  <c r="Q3897" i="1"/>
  <c r="R3897" i="1" s="1"/>
  <c r="B3896" i="1"/>
  <c r="H3970" i="1"/>
  <c r="D3972" i="1"/>
  <c r="F3971" i="1"/>
  <c r="A3972" i="1"/>
  <c r="G3971" i="1"/>
  <c r="U3971" i="1"/>
  <c r="C3972" i="1"/>
  <c r="P3970" i="1"/>
  <c r="O3971" i="1"/>
  <c r="J3898" i="1"/>
  <c r="K3898" i="1" s="1"/>
  <c r="I3899" i="1"/>
  <c r="M3972" i="1" l="1"/>
  <c r="L3972" i="1"/>
  <c r="U3972" i="1" s="1"/>
  <c r="E3973" i="1"/>
  <c r="Q3898" i="1"/>
  <c r="R3898" i="1" s="1"/>
  <c r="B3897" i="1"/>
  <c r="H3971" i="1"/>
  <c r="P3971" i="1"/>
  <c r="O3972" i="1"/>
  <c r="D3973" i="1"/>
  <c r="N3972" i="1"/>
  <c r="F3972" i="1"/>
  <c r="G3972" i="1"/>
  <c r="A3973" i="1"/>
  <c r="C3973" i="1"/>
  <c r="I3900" i="1"/>
  <c r="J3899" i="1"/>
  <c r="K3899" i="1" s="1"/>
  <c r="L3973" i="1" l="1"/>
  <c r="M3973" i="1"/>
  <c r="E3974" i="1"/>
  <c r="E3975" i="1" s="1"/>
  <c r="T3973" i="1"/>
  <c r="T3974" i="1" s="1"/>
  <c r="B3898" i="1"/>
  <c r="Q3899" i="1"/>
  <c r="R3899" i="1" s="1"/>
  <c r="H3972" i="1"/>
  <c r="J3900" i="1"/>
  <c r="K3900" i="1" s="1"/>
  <c r="I3901" i="1"/>
  <c r="O3973" i="1"/>
  <c r="P3972" i="1"/>
  <c r="N3973" i="1"/>
  <c r="U3973" i="1"/>
  <c r="D3974" i="1"/>
  <c r="F3973" i="1"/>
  <c r="G3973" i="1"/>
  <c r="C3974" i="1"/>
  <c r="A3974" i="1"/>
  <c r="L3974" i="1" l="1"/>
  <c r="M3974" i="1"/>
  <c r="B3899" i="1"/>
  <c r="Q3900" i="1"/>
  <c r="R3900" i="1" s="1"/>
  <c r="H3973" i="1"/>
  <c r="I3902" i="1"/>
  <c r="J3901" i="1"/>
  <c r="K3901" i="1" s="1"/>
  <c r="O3974" i="1"/>
  <c r="P3973" i="1"/>
  <c r="N3974" i="1"/>
  <c r="A3975" i="1"/>
  <c r="U3974" i="1"/>
  <c r="G3974" i="1"/>
  <c r="C3975" i="1"/>
  <c r="D3975" i="1"/>
  <c r="F3974" i="1"/>
  <c r="L3975" i="1" l="1"/>
  <c r="M3975" i="1"/>
  <c r="E3976" i="1"/>
  <c r="T3975" i="1"/>
  <c r="B3900" i="1"/>
  <c r="Q3901" i="1"/>
  <c r="R3901" i="1" s="1"/>
  <c r="H3974" i="1"/>
  <c r="P3974" i="1"/>
  <c r="O3975" i="1"/>
  <c r="I3903" i="1"/>
  <c r="J3902" i="1"/>
  <c r="K3902" i="1" s="1"/>
  <c r="U3975" i="1"/>
  <c r="G3975" i="1"/>
  <c r="F3975" i="1"/>
  <c r="C3976" i="1"/>
  <c r="A3976" i="1"/>
  <c r="D3976" i="1"/>
  <c r="N3975" i="1"/>
  <c r="L3976" i="1" l="1"/>
  <c r="M3976" i="1"/>
  <c r="T3976" i="1"/>
  <c r="T3977" i="1" s="1"/>
  <c r="E3977" i="1"/>
  <c r="E3978" i="1" s="1"/>
  <c r="Q3902" i="1"/>
  <c r="R3902" i="1" s="1"/>
  <c r="B3901" i="1"/>
  <c r="H3975" i="1"/>
  <c r="I3904" i="1"/>
  <c r="J3903" i="1"/>
  <c r="K3903" i="1" s="1"/>
  <c r="A3977" i="1"/>
  <c r="N3976" i="1"/>
  <c r="C3977" i="1"/>
  <c r="U3976" i="1"/>
  <c r="D3977" i="1"/>
  <c r="F3976" i="1"/>
  <c r="G3976" i="1"/>
  <c r="P3975" i="1"/>
  <c r="O3976" i="1"/>
  <c r="M3977" i="1" l="1"/>
  <c r="L3977" i="1"/>
  <c r="Q3903" i="1"/>
  <c r="R3903" i="1" s="1"/>
  <c r="B3902" i="1"/>
  <c r="H3976" i="1"/>
  <c r="O3977" i="1"/>
  <c r="P3976" i="1"/>
  <c r="G3977" i="1"/>
  <c r="C3978" i="1"/>
  <c r="D3978" i="1"/>
  <c r="F3977" i="1"/>
  <c r="A3978" i="1"/>
  <c r="U3977" i="1"/>
  <c r="N3977" i="1"/>
  <c r="J3904" i="1"/>
  <c r="K3904" i="1" s="1"/>
  <c r="I3905" i="1"/>
  <c r="L3978" i="1" l="1"/>
  <c r="M3978" i="1"/>
  <c r="T3978" i="1"/>
  <c r="E3979" i="1"/>
  <c r="Q3904" i="1"/>
  <c r="R3904" i="1" s="1"/>
  <c r="B3903" i="1"/>
  <c r="H3977" i="1"/>
  <c r="I3906" i="1"/>
  <c r="J3906" i="1" s="1"/>
  <c r="J3905" i="1"/>
  <c r="K3905" i="1" s="1"/>
  <c r="D3979" i="1"/>
  <c r="F3978" i="1"/>
  <c r="N3978" i="1"/>
  <c r="A3979" i="1"/>
  <c r="U3978" i="1"/>
  <c r="G3978" i="1"/>
  <c r="C3979" i="1"/>
  <c r="O3978" i="1"/>
  <c r="P3977" i="1"/>
  <c r="L3979" i="1" l="1"/>
  <c r="M3979" i="1"/>
  <c r="E3980" i="1"/>
  <c r="T3979" i="1"/>
  <c r="Q3905" i="1"/>
  <c r="R3905" i="1" s="1"/>
  <c r="B3904" i="1"/>
  <c r="H3978" i="1"/>
  <c r="K3906" i="1"/>
  <c r="I3907" i="1"/>
  <c r="D3980" i="1"/>
  <c r="F3979" i="1"/>
  <c r="A3980" i="1"/>
  <c r="G3979" i="1"/>
  <c r="N3979" i="1"/>
  <c r="C3980" i="1"/>
  <c r="U3979" i="1"/>
  <c r="O3979" i="1"/>
  <c r="P3978" i="1"/>
  <c r="E3981" i="1" l="1"/>
  <c r="L3980" i="1"/>
  <c r="M3980" i="1"/>
  <c r="T3980" i="1"/>
  <c r="T3981" i="1" s="1"/>
  <c r="B3905" i="1"/>
  <c r="H3979" i="1"/>
  <c r="N3980" i="1"/>
  <c r="C3981" i="1"/>
  <c r="A3981" i="1"/>
  <c r="G3980" i="1"/>
  <c r="D3981" i="1"/>
  <c r="F3980" i="1"/>
  <c r="U3980" i="1"/>
  <c r="J3907" i="1"/>
  <c r="K3907" i="1" s="1"/>
  <c r="I3908" i="1"/>
  <c r="Q3906" i="1"/>
  <c r="N3906" i="1"/>
  <c r="O3980" i="1"/>
  <c r="P3979" i="1"/>
  <c r="L3981" i="1" l="1"/>
  <c r="U3981" i="1" s="1"/>
  <c r="M3981" i="1"/>
  <c r="E3982" i="1"/>
  <c r="Q3907" i="1"/>
  <c r="R3907" i="1" s="1"/>
  <c r="B3906" i="1"/>
  <c r="U3906" i="1"/>
  <c r="H3980" i="1"/>
  <c r="J3908" i="1"/>
  <c r="K3908" i="1" s="1"/>
  <c r="I3909" i="1"/>
  <c r="G3981" i="1"/>
  <c r="C3982" i="1"/>
  <c r="A3982" i="1"/>
  <c r="D3982" i="1"/>
  <c r="F3981" i="1"/>
  <c r="N3981" i="1"/>
  <c r="P3980" i="1"/>
  <c r="O3981" i="1"/>
  <c r="R3906" i="1"/>
  <c r="L3982" i="1" l="1"/>
  <c r="M3982" i="1"/>
  <c r="E3983" i="1"/>
  <c r="T3982" i="1"/>
  <c r="B3907" i="1"/>
  <c r="Q3908" i="1"/>
  <c r="R3908" i="1" s="1"/>
  <c r="H3981" i="1"/>
  <c r="O3982" i="1"/>
  <c r="P3981" i="1"/>
  <c r="N3982" i="1"/>
  <c r="U3982" i="1"/>
  <c r="D3983" i="1"/>
  <c r="F3982" i="1"/>
  <c r="G3982" i="1"/>
  <c r="C3983" i="1"/>
  <c r="A3983" i="1"/>
  <c r="I3910" i="1"/>
  <c r="J3909" i="1"/>
  <c r="K3909" i="1" s="1"/>
  <c r="T3983" i="1" l="1"/>
  <c r="L3983" i="1"/>
  <c r="M3983" i="1"/>
  <c r="E3984" i="1"/>
  <c r="E3985" i="1" s="1"/>
  <c r="B3908" i="1"/>
  <c r="Q3909" i="1"/>
  <c r="R3909" i="1" s="1"/>
  <c r="H3982" i="1"/>
  <c r="I3911" i="1"/>
  <c r="J3910" i="1"/>
  <c r="K3910" i="1" s="1"/>
  <c r="C3984" i="1"/>
  <c r="A3984" i="1"/>
  <c r="D3984" i="1"/>
  <c r="G3983" i="1"/>
  <c r="N3983" i="1"/>
  <c r="U3983" i="1"/>
  <c r="F3983" i="1"/>
  <c r="O3983" i="1"/>
  <c r="P3982" i="1"/>
  <c r="L3984" i="1" l="1"/>
  <c r="M3984" i="1"/>
  <c r="T3984" i="1"/>
  <c r="T3985" i="1" s="1"/>
  <c r="Q3910" i="1"/>
  <c r="R3910" i="1" s="1"/>
  <c r="B3909" i="1"/>
  <c r="H3983" i="1"/>
  <c r="J3911" i="1"/>
  <c r="K3911" i="1" s="1"/>
  <c r="I3912" i="1"/>
  <c r="P3983" i="1"/>
  <c r="O3984" i="1"/>
  <c r="N3984" i="1"/>
  <c r="U3984" i="1"/>
  <c r="C3985" i="1"/>
  <c r="D3985" i="1"/>
  <c r="G3984" i="1"/>
  <c r="F3984" i="1"/>
  <c r="A3985" i="1"/>
  <c r="M3985" i="1" l="1"/>
  <c r="N3985" i="1" s="1"/>
  <c r="L3985" i="1"/>
  <c r="E3986" i="1"/>
  <c r="B3910" i="1"/>
  <c r="Q3911" i="1"/>
  <c r="R3911" i="1" s="1"/>
  <c r="H3984" i="1"/>
  <c r="F3985" i="1"/>
  <c r="U3985" i="1"/>
  <c r="G3985" i="1"/>
  <c r="C3986" i="1"/>
  <c r="A3986" i="1"/>
  <c r="D3986" i="1"/>
  <c r="I3913" i="1"/>
  <c r="J3912" i="1"/>
  <c r="K3912" i="1" s="1"/>
  <c r="P3984" i="1"/>
  <c r="O3985" i="1"/>
  <c r="L3986" i="1" l="1"/>
  <c r="M3986" i="1"/>
  <c r="N3986" i="1" s="1"/>
  <c r="E3987" i="1"/>
  <c r="T3986" i="1"/>
  <c r="Q3912" i="1"/>
  <c r="R3912" i="1" s="1"/>
  <c r="B3911" i="1"/>
  <c r="H3985" i="1"/>
  <c r="A3987" i="1"/>
  <c r="U3986" i="1"/>
  <c r="D3987" i="1"/>
  <c r="G3986" i="1"/>
  <c r="F3986" i="1"/>
  <c r="C3987" i="1"/>
  <c r="I3914" i="1"/>
  <c r="J3913" i="1"/>
  <c r="K3913" i="1" s="1"/>
  <c r="P3985" i="1"/>
  <c r="O3986" i="1"/>
  <c r="L3987" i="1" l="1"/>
  <c r="M3987" i="1"/>
  <c r="T3987" i="1"/>
  <c r="E3988" i="1"/>
  <c r="B3912" i="1"/>
  <c r="Q3913" i="1"/>
  <c r="R3913" i="1" s="1"/>
  <c r="H3986" i="1"/>
  <c r="J3914" i="1"/>
  <c r="K3914" i="1" s="1"/>
  <c r="I3915" i="1"/>
  <c r="U3987" i="1"/>
  <c r="F3987" i="1"/>
  <c r="C3988" i="1"/>
  <c r="A3988" i="1"/>
  <c r="D3988" i="1"/>
  <c r="G3987" i="1"/>
  <c r="N3987" i="1"/>
  <c r="O3987" i="1"/>
  <c r="P3986" i="1"/>
  <c r="T3988" i="1" l="1"/>
  <c r="M3988" i="1"/>
  <c r="L3988" i="1"/>
  <c r="E3989" i="1"/>
  <c r="Q3914" i="1"/>
  <c r="R3914" i="1" s="1"/>
  <c r="B3913" i="1"/>
  <c r="H3987" i="1"/>
  <c r="J3915" i="1"/>
  <c r="K3915" i="1" s="1"/>
  <c r="I3916" i="1"/>
  <c r="P3987" i="1"/>
  <c r="O3988" i="1"/>
  <c r="D3989" i="1"/>
  <c r="C3989" i="1"/>
  <c r="A3989" i="1"/>
  <c r="U3988" i="1"/>
  <c r="F3988" i="1"/>
  <c r="G3988" i="1"/>
  <c r="N3988" i="1"/>
  <c r="L3989" i="1" l="1"/>
  <c r="M3989" i="1"/>
  <c r="E3990" i="1"/>
  <c r="T3989" i="1"/>
  <c r="Q3915" i="1"/>
  <c r="R3915" i="1" s="1"/>
  <c r="B3914" i="1"/>
  <c r="H3988" i="1"/>
  <c r="O3989" i="1"/>
  <c r="P3988" i="1"/>
  <c r="J3916" i="1"/>
  <c r="K3916" i="1" s="1"/>
  <c r="I3917" i="1"/>
  <c r="A3990" i="1"/>
  <c r="U3989" i="1"/>
  <c r="N3989" i="1"/>
  <c r="G3989" i="1"/>
  <c r="C3990" i="1"/>
  <c r="D3990" i="1"/>
  <c r="F3989" i="1"/>
  <c r="L3990" i="1" l="1"/>
  <c r="M3990" i="1"/>
  <c r="T3990" i="1"/>
  <c r="T3991" i="1" s="1"/>
  <c r="E3991" i="1"/>
  <c r="E3992" i="1" s="1"/>
  <c r="Q3916" i="1"/>
  <c r="R3916" i="1" s="1"/>
  <c r="B3915" i="1"/>
  <c r="H3989" i="1"/>
  <c r="I3918" i="1"/>
  <c r="J3917" i="1"/>
  <c r="K3917" i="1" s="1"/>
  <c r="P3989" i="1"/>
  <c r="O3990" i="1"/>
  <c r="G3990" i="1"/>
  <c r="C3991" i="1"/>
  <c r="D3991" i="1"/>
  <c r="F3990" i="1"/>
  <c r="N3990" i="1"/>
  <c r="A3991" i="1"/>
  <c r="U3990" i="1"/>
  <c r="L3991" i="1" l="1"/>
  <c r="M3991" i="1"/>
  <c r="B3916" i="1"/>
  <c r="Q3917" i="1"/>
  <c r="R3917" i="1" s="1"/>
  <c r="H3990" i="1"/>
  <c r="P3990" i="1"/>
  <c r="O3991" i="1"/>
  <c r="J3918" i="1"/>
  <c r="K3918" i="1" s="1"/>
  <c r="I3919" i="1"/>
  <c r="F3991" i="1"/>
  <c r="N3991" i="1"/>
  <c r="A3992" i="1"/>
  <c r="U3991" i="1"/>
  <c r="G3991" i="1"/>
  <c r="D3992" i="1"/>
  <c r="C3992" i="1"/>
  <c r="L3992" i="1" l="1"/>
  <c r="M3992" i="1"/>
  <c r="T3992" i="1"/>
  <c r="E3993" i="1"/>
  <c r="B3917" i="1"/>
  <c r="Q3918" i="1"/>
  <c r="R3918" i="1" s="1"/>
  <c r="H3991" i="1"/>
  <c r="I3920" i="1"/>
  <c r="J3919" i="1"/>
  <c r="K3919" i="1" s="1"/>
  <c r="F3992" i="1"/>
  <c r="N3992" i="1"/>
  <c r="G3992" i="1"/>
  <c r="A3993" i="1"/>
  <c r="C3993" i="1"/>
  <c r="D3993" i="1"/>
  <c r="U3992" i="1"/>
  <c r="O3992" i="1"/>
  <c r="P3991" i="1"/>
  <c r="L3993" i="1" l="1"/>
  <c r="M3993" i="1"/>
  <c r="T3993" i="1"/>
  <c r="E3994" i="1"/>
  <c r="Q3919" i="1"/>
  <c r="R3919" i="1" s="1"/>
  <c r="B3918" i="1"/>
  <c r="H3992" i="1"/>
  <c r="O3993" i="1"/>
  <c r="P3992" i="1"/>
  <c r="G3993" i="1"/>
  <c r="C3994" i="1"/>
  <c r="A3994" i="1"/>
  <c r="D3994" i="1"/>
  <c r="F3993" i="1"/>
  <c r="N3993" i="1"/>
  <c r="U3993" i="1"/>
  <c r="J3920" i="1"/>
  <c r="K3920" i="1" s="1"/>
  <c r="I3921" i="1"/>
  <c r="E3995" i="1" l="1"/>
  <c r="L3994" i="1"/>
  <c r="M3994" i="1"/>
  <c r="T3994" i="1"/>
  <c r="Q3920" i="1"/>
  <c r="R3920" i="1" s="1"/>
  <c r="B3919" i="1"/>
  <c r="H3993" i="1"/>
  <c r="I3922" i="1"/>
  <c r="J3921" i="1"/>
  <c r="K3921" i="1" s="1"/>
  <c r="U3994" i="1"/>
  <c r="D3995" i="1"/>
  <c r="F3994" i="1"/>
  <c r="G3994" i="1"/>
  <c r="C3995" i="1"/>
  <c r="A3995" i="1"/>
  <c r="N3994" i="1"/>
  <c r="O3994" i="1"/>
  <c r="P3993" i="1"/>
  <c r="L3995" i="1" l="1"/>
  <c r="M3995" i="1"/>
  <c r="N3995" i="1" s="1"/>
  <c r="T3995" i="1"/>
  <c r="E3996" i="1"/>
  <c r="Q3921" i="1"/>
  <c r="R3921" i="1" s="1"/>
  <c r="B3920" i="1"/>
  <c r="H3994" i="1"/>
  <c r="I3923" i="1"/>
  <c r="J3922" i="1"/>
  <c r="K3922" i="1" s="1"/>
  <c r="O3995" i="1"/>
  <c r="P3994" i="1"/>
  <c r="C3996" i="1"/>
  <c r="D3996" i="1"/>
  <c r="F3995" i="1"/>
  <c r="A3996" i="1"/>
  <c r="G3995" i="1"/>
  <c r="U3995" i="1"/>
  <c r="L3996" i="1" l="1"/>
  <c r="M3996" i="1"/>
  <c r="E3997" i="1"/>
  <c r="T3996" i="1"/>
  <c r="Q3922" i="1"/>
  <c r="R3922" i="1" s="1"/>
  <c r="B3921" i="1"/>
  <c r="H3995" i="1"/>
  <c r="P3995" i="1"/>
  <c r="O3996" i="1"/>
  <c r="U3996" i="1"/>
  <c r="N3996" i="1"/>
  <c r="G3996" i="1"/>
  <c r="D3997" i="1"/>
  <c r="C3997" i="1"/>
  <c r="F3996" i="1"/>
  <c r="A3997" i="1"/>
  <c r="I3924" i="1"/>
  <c r="J3923" i="1"/>
  <c r="K3923" i="1" s="1"/>
  <c r="L3997" i="1" l="1"/>
  <c r="M3997" i="1"/>
  <c r="E3998" i="1"/>
  <c r="E3999" i="1" s="1"/>
  <c r="T3997" i="1"/>
  <c r="Q3923" i="1"/>
  <c r="R3923" i="1" s="1"/>
  <c r="B3922" i="1"/>
  <c r="H3996" i="1"/>
  <c r="J3924" i="1"/>
  <c r="K3924" i="1" s="1"/>
  <c r="I3925" i="1"/>
  <c r="A3998" i="1"/>
  <c r="C3998" i="1"/>
  <c r="F3997" i="1"/>
  <c r="G3997" i="1"/>
  <c r="P3996" i="1"/>
  <c r="O3997" i="1"/>
  <c r="L3998" i="1" l="1"/>
  <c r="M3998" i="1"/>
  <c r="T3998" i="1"/>
  <c r="B3923" i="1"/>
  <c r="Q3924" i="1"/>
  <c r="R3924" i="1" s="1"/>
  <c r="D3998" i="1"/>
  <c r="D3999" i="1" s="1"/>
  <c r="H3997" i="1"/>
  <c r="I3926" i="1"/>
  <c r="J3925" i="1"/>
  <c r="K3925" i="1" s="1"/>
  <c r="N3998" i="1"/>
  <c r="F3998" i="1"/>
  <c r="U3998" i="1"/>
  <c r="A3999" i="1"/>
  <c r="G3998" i="1"/>
  <c r="C3999" i="1"/>
  <c r="P3997" i="1"/>
  <c r="O3998" i="1"/>
  <c r="M3999" i="1" l="1"/>
  <c r="L3999" i="1"/>
  <c r="E4000" i="1"/>
  <c r="E4001" i="1" s="1"/>
  <c r="T3999" i="1"/>
  <c r="T4000" i="1" s="1"/>
  <c r="B3924" i="1"/>
  <c r="Q3925" i="1"/>
  <c r="R3925" i="1" s="1"/>
  <c r="H3998" i="1"/>
  <c r="J3926" i="1"/>
  <c r="K3926" i="1" s="1"/>
  <c r="I3927" i="1"/>
  <c r="A4000" i="1"/>
  <c r="G3999" i="1"/>
  <c r="N3999" i="1"/>
  <c r="C4000" i="1"/>
  <c r="U3999" i="1"/>
  <c r="D4000" i="1"/>
  <c r="F3999" i="1"/>
  <c r="O3999" i="1"/>
  <c r="P3998" i="1"/>
  <c r="L4000" i="1" l="1"/>
  <c r="U4000" i="1" s="1"/>
  <c r="M4000" i="1"/>
  <c r="B3925" i="1"/>
  <c r="Q3926" i="1"/>
  <c r="R3926" i="1" s="1"/>
  <c r="H3999" i="1"/>
  <c r="O4000" i="1"/>
  <c r="P3999" i="1"/>
  <c r="C4001" i="1"/>
  <c r="D4001" i="1"/>
  <c r="G4000" i="1"/>
  <c r="F4000" i="1"/>
  <c r="A4001" i="1"/>
  <c r="N4000" i="1"/>
  <c r="J3927" i="1"/>
  <c r="K3927" i="1" s="1"/>
  <c r="I3928" i="1"/>
  <c r="L4001" i="1" l="1"/>
  <c r="M4001" i="1"/>
  <c r="T4001" i="1"/>
  <c r="T4002" i="1" s="1"/>
  <c r="E4002" i="1"/>
  <c r="E4003" i="1" s="1"/>
  <c r="B3926" i="1"/>
  <c r="Q3927" i="1"/>
  <c r="R3927" i="1" s="1"/>
  <c r="H4000" i="1"/>
  <c r="F4001" i="1"/>
  <c r="C4002" i="1"/>
  <c r="A4002" i="1"/>
  <c r="N4001" i="1"/>
  <c r="U4001" i="1"/>
  <c r="D4002" i="1"/>
  <c r="G4001" i="1"/>
  <c r="I3929" i="1"/>
  <c r="J3928" i="1"/>
  <c r="K3928" i="1" s="1"/>
  <c r="O4001" i="1"/>
  <c r="P4000" i="1"/>
  <c r="L4002" i="1" l="1"/>
  <c r="M4002" i="1"/>
  <c r="Q3928" i="1"/>
  <c r="R3928" i="1" s="1"/>
  <c r="B3927" i="1"/>
  <c r="H4001" i="1"/>
  <c r="I3930" i="1"/>
  <c r="J3929" i="1"/>
  <c r="K3929" i="1" s="1"/>
  <c r="C4003" i="1"/>
  <c r="D4003" i="1"/>
  <c r="F4002" i="1"/>
  <c r="N4002" i="1"/>
  <c r="A4003" i="1"/>
  <c r="U4002" i="1"/>
  <c r="G4002" i="1"/>
  <c r="O4002" i="1"/>
  <c r="P4001" i="1"/>
  <c r="L4003" i="1" l="1"/>
  <c r="M4003" i="1"/>
  <c r="E4004" i="1"/>
  <c r="T4003" i="1"/>
  <c r="B3928" i="1"/>
  <c r="Q3929" i="1"/>
  <c r="R3929" i="1" s="1"/>
  <c r="H4002" i="1"/>
  <c r="I3931" i="1"/>
  <c r="J3930" i="1"/>
  <c r="K3930" i="1" s="1"/>
  <c r="O4003" i="1"/>
  <c r="P4002" i="1"/>
  <c r="A4004" i="1"/>
  <c r="G4003" i="1"/>
  <c r="N4003" i="1"/>
  <c r="C4004" i="1"/>
  <c r="U4003" i="1"/>
  <c r="D4004" i="1"/>
  <c r="F4003" i="1"/>
  <c r="L4004" i="1" l="1"/>
  <c r="M4004" i="1"/>
  <c r="T4004" i="1"/>
  <c r="E4005" i="1"/>
  <c r="Q3930" i="1"/>
  <c r="R3930" i="1" s="1"/>
  <c r="B3929" i="1"/>
  <c r="H4003" i="1"/>
  <c r="O4004" i="1"/>
  <c r="P4003" i="1"/>
  <c r="I3932" i="1"/>
  <c r="J3931" i="1"/>
  <c r="K3931" i="1" s="1"/>
  <c r="G4004" i="1"/>
  <c r="N4004" i="1"/>
  <c r="A4005" i="1"/>
  <c r="C4005" i="1"/>
  <c r="U4004" i="1"/>
  <c r="D4005" i="1"/>
  <c r="F4004" i="1"/>
  <c r="L4005" i="1" l="1"/>
  <c r="M4005" i="1"/>
  <c r="E4006" i="1"/>
  <c r="T4005" i="1"/>
  <c r="B3930" i="1"/>
  <c r="Q3931" i="1"/>
  <c r="R3931" i="1" s="1"/>
  <c r="H4004" i="1"/>
  <c r="J3932" i="1"/>
  <c r="K3932" i="1" s="1"/>
  <c r="I3933" i="1"/>
  <c r="G4005" i="1"/>
  <c r="N4005" i="1"/>
  <c r="C4006" i="1"/>
  <c r="A4006" i="1"/>
  <c r="D4006" i="1"/>
  <c r="F4005" i="1"/>
  <c r="U4005" i="1"/>
  <c r="P4004" i="1"/>
  <c r="O4005" i="1"/>
  <c r="T4006" i="1" l="1"/>
  <c r="L4006" i="1"/>
  <c r="U4006" i="1" s="1"/>
  <c r="M4006" i="1"/>
  <c r="E4007" i="1"/>
  <c r="E4008" i="1" s="1"/>
  <c r="B3931" i="1"/>
  <c r="Q3932" i="1"/>
  <c r="R3932" i="1" s="1"/>
  <c r="H4005" i="1"/>
  <c r="I3934" i="1"/>
  <c r="J3933" i="1"/>
  <c r="K3933" i="1" s="1"/>
  <c r="O4006" i="1"/>
  <c r="P4005" i="1"/>
  <c r="G4006" i="1"/>
  <c r="C4007" i="1"/>
  <c r="D4007" i="1"/>
  <c r="F4006" i="1"/>
  <c r="N4006" i="1"/>
  <c r="A4007" i="1"/>
  <c r="L4007" i="1" l="1"/>
  <c r="M4007" i="1"/>
  <c r="T4007" i="1"/>
  <c r="T4008" i="1" s="1"/>
  <c r="B3932" i="1"/>
  <c r="Q3933" i="1"/>
  <c r="R3933" i="1" s="1"/>
  <c r="H4006" i="1"/>
  <c r="O4007" i="1"/>
  <c r="P4006" i="1"/>
  <c r="A4008" i="1"/>
  <c r="D4008" i="1"/>
  <c r="N4007" i="1"/>
  <c r="C4008" i="1"/>
  <c r="U4007" i="1"/>
  <c r="F4007" i="1"/>
  <c r="G4007" i="1"/>
  <c r="H4007" i="1" s="1"/>
  <c r="I3935" i="1"/>
  <c r="J3934" i="1"/>
  <c r="K3934" i="1" s="1"/>
  <c r="L4008" i="1" l="1"/>
  <c r="M4008" i="1"/>
  <c r="E4009" i="1"/>
  <c r="E4010" i="1" s="1"/>
  <c r="B3933" i="1"/>
  <c r="Q3934" i="1"/>
  <c r="R3934" i="1" s="1"/>
  <c r="N4008" i="1"/>
  <c r="G4008" i="1"/>
  <c r="C4009" i="1"/>
  <c r="A4009" i="1"/>
  <c r="T4009" i="1" s="1"/>
  <c r="U4008" i="1"/>
  <c r="F4008" i="1"/>
  <c r="D4009" i="1"/>
  <c r="I3936" i="1"/>
  <c r="J3936" i="1" s="1"/>
  <c r="J3935" i="1"/>
  <c r="K3935" i="1" s="1"/>
  <c r="O4008" i="1"/>
  <c r="P4007" i="1"/>
  <c r="L4009" i="1" l="1"/>
  <c r="M4009" i="1"/>
  <c r="B3934" i="1"/>
  <c r="Q3935" i="1"/>
  <c r="R3935" i="1" s="1"/>
  <c r="H4008" i="1"/>
  <c r="N4009" i="1"/>
  <c r="G4009" i="1"/>
  <c r="C4010" i="1"/>
  <c r="D4010" i="1"/>
  <c r="F4009" i="1"/>
  <c r="A4010" i="1"/>
  <c r="T4010" i="1" s="1"/>
  <c r="U4009" i="1"/>
  <c r="I3937" i="1"/>
  <c r="K3936" i="1"/>
  <c r="P4008" i="1"/>
  <c r="O4009" i="1"/>
  <c r="L4010" i="1" l="1"/>
  <c r="M4010" i="1"/>
  <c r="E4011" i="1"/>
  <c r="B3935" i="1"/>
  <c r="H4009" i="1"/>
  <c r="G4010" i="1"/>
  <c r="C4011" i="1"/>
  <c r="D4011" i="1"/>
  <c r="F4010" i="1"/>
  <c r="N4010" i="1"/>
  <c r="A4011" i="1"/>
  <c r="U4010" i="1"/>
  <c r="N3936" i="1"/>
  <c r="Q3936" i="1"/>
  <c r="I3938" i="1"/>
  <c r="J3937" i="1"/>
  <c r="K3937" i="1" s="1"/>
  <c r="P4009" i="1"/>
  <c r="O4010" i="1"/>
  <c r="E4012" i="1" l="1"/>
  <c r="L4011" i="1"/>
  <c r="M4011" i="1"/>
  <c r="N4011" i="1" s="1"/>
  <c r="T4011" i="1"/>
  <c r="Q3937" i="1"/>
  <c r="R3937" i="1" s="1"/>
  <c r="B3936" i="1"/>
  <c r="U3936" i="1"/>
  <c r="H4010" i="1"/>
  <c r="J3938" i="1"/>
  <c r="K3938" i="1" s="1"/>
  <c r="I3939" i="1"/>
  <c r="U4011" i="1"/>
  <c r="C4012" i="1"/>
  <c r="D4012" i="1"/>
  <c r="F4011" i="1"/>
  <c r="A4012" i="1"/>
  <c r="G4011" i="1"/>
  <c r="R3936" i="1"/>
  <c r="O4011" i="1"/>
  <c r="P4010" i="1"/>
  <c r="L4012" i="1" l="1"/>
  <c r="U4012" i="1" s="1"/>
  <c r="M4012" i="1"/>
  <c r="T4012" i="1"/>
  <c r="E4013" i="1"/>
  <c r="Q3938" i="1"/>
  <c r="R3938" i="1" s="1"/>
  <c r="B3937" i="1"/>
  <c r="H4011" i="1"/>
  <c r="A4013" i="1"/>
  <c r="G4012" i="1"/>
  <c r="D4013" i="1"/>
  <c r="F4012" i="1"/>
  <c r="N4012" i="1"/>
  <c r="C4013" i="1"/>
  <c r="I3940" i="1"/>
  <c r="J3939" i="1"/>
  <c r="K3939" i="1" s="1"/>
  <c r="P4011" i="1"/>
  <c r="O4012" i="1"/>
  <c r="L4013" i="1" l="1"/>
  <c r="M4013" i="1"/>
  <c r="E4014" i="1"/>
  <c r="T4013" i="1"/>
  <c r="B3938" i="1"/>
  <c r="Q3939" i="1"/>
  <c r="R3939" i="1" s="1"/>
  <c r="H4012" i="1"/>
  <c r="J3940" i="1"/>
  <c r="K3940" i="1" s="1"/>
  <c r="I3941" i="1"/>
  <c r="O4013" i="1"/>
  <c r="P4012" i="1"/>
  <c r="A4014" i="1"/>
  <c r="N4013" i="1"/>
  <c r="C4014" i="1"/>
  <c r="U4013" i="1"/>
  <c r="D4014" i="1"/>
  <c r="F4013" i="1"/>
  <c r="G4013" i="1"/>
  <c r="L4014" i="1" l="1"/>
  <c r="M4014" i="1"/>
  <c r="T4014" i="1"/>
  <c r="E4015" i="1"/>
  <c r="B3939" i="1"/>
  <c r="Q3940" i="1"/>
  <c r="R3940" i="1" s="1"/>
  <c r="H4013" i="1"/>
  <c r="O4014" i="1"/>
  <c r="P4013" i="1"/>
  <c r="C4015" i="1"/>
  <c r="D4015" i="1"/>
  <c r="G4014" i="1"/>
  <c r="F4014" i="1"/>
  <c r="A4015" i="1"/>
  <c r="N4014" i="1"/>
  <c r="U4014" i="1"/>
  <c r="I3942" i="1"/>
  <c r="J3941" i="1"/>
  <c r="K3941" i="1" s="1"/>
  <c r="T4015" i="1" l="1"/>
  <c r="L4015" i="1"/>
  <c r="M4015" i="1"/>
  <c r="E4016" i="1"/>
  <c r="B3940" i="1"/>
  <c r="Q3941" i="1"/>
  <c r="R3941" i="1" s="1"/>
  <c r="H4014" i="1"/>
  <c r="I3943" i="1"/>
  <c r="J3942" i="1"/>
  <c r="K3942" i="1" s="1"/>
  <c r="U4015" i="1"/>
  <c r="F4015" i="1"/>
  <c r="C4016" i="1"/>
  <c r="A4016" i="1"/>
  <c r="D4016" i="1"/>
  <c r="G4015" i="1"/>
  <c r="N4015" i="1"/>
  <c r="O4015" i="1"/>
  <c r="P4014" i="1"/>
  <c r="L4016" i="1" l="1"/>
  <c r="M4016" i="1"/>
  <c r="E4017" i="1"/>
  <c r="T4016" i="1"/>
  <c r="B3941" i="1"/>
  <c r="Q3942" i="1"/>
  <c r="R3942" i="1" s="1"/>
  <c r="H4015" i="1"/>
  <c r="P4015" i="1"/>
  <c r="O4016" i="1"/>
  <c r="J3943" i="1"/>
  <c r="K3943" i="1" s="1"/>
  <c r="I3944" i="1"/>
  <c r="U4016" i="1"/>
  <c r="C4017" i="1"/>
  <c r="D4017" i="1"/>
  <c r="A4017" i="1"/>
  <c r="F4016" i="1"/>
  <c r="G4016" i="1"/>
  <c r="N4016" i="1"/>
  <c r="L4017" i="1" l="1"/>
  <c r="M4017" i="1"/>
  <c r="T4017" i="1"/>
  <c r="E4018" i="1"/>
  <c r="B3942" i="1"/>
  <c r="Q3943" i="1"/>
  <c r="R3943" i="1" s="1"/>
  <c r="H4016" i="1"/>
  <c r="J3944" i="1"/>
  <c r="K3944" i="1" s="1"/>
  <c r="I3945" i="1"/>
  <c r="O4017" i="1"/>
  <c r="P4016" i="1"/>
  <c r="C4018" i="1"/>
  <c r="A4018" i="1"/>
  <c r="D4018" i="1"/>
  <c r="F4017" i="1"/>
  <c r="N4017" i="1"/>
  <c r="U4017" i="1"/>
  <c r="G4017" i="1"/>
  <c r="E4019" i="1" l="1"/>
  <c r="L4018" i="1"/>
  <c r="M4018" i="1"/>
  <c r="T4018" i="1"/>
  <c r="B3943" i="1"/>
  <c r="Q3944" i="1"/>
  <c r="R3944" i="1" s="1"/>
  <c r="H4017" i="1"/>
  <c r="O4018" i="1"/>
  <c r="P4017" i="1"/>
  <c r="C4019" i="1"/>
  <c r="N4018" i="1"/>
  <c r="A4019" i="1"/>
  <c r="U4018" i="1"/>
  <c r="G4018" i="1"/>
  <c r="F4018" i="1"/>
  <c r="D4019" i="1"/>
  <c r="J3945" i="1"/>
  <c r="K3945" i="1" s="1"/>
  <c r="I3946" i="1"/>
  <c r="L4019" i="1" l="1"/>
  <c r="M4019" i="1"/>
  <c r="T4019" i="1"/>
  <c r="E4020" i="1"/>
  <c r="E4021" i="1" s="1"/>
  <c r="B3944" i="1"/>
  <c r="Q3945" i="1"/>
  <c r="R3945" i="1" s="1"/>
  <c r="H4018" i="1"/>
  <c r="U4019" i="1"/>
  <c r="F4019" i="1"/>
  <c r="C4020" i="1"/>
  <c r="A4020" i="1"/>
  <c r="D4020" i="1"/>
  <c r="G4019" i="1"/>
  <c r="N4019" i="1"/>
  <c r="J3946" i="1"/>
  <c r="K3946" i="1" s="1"/>
  <c r="I3947" i="1"/>
  <c r="O4019" i="1"/>
  <c r="P4018" i="1"/>
  <c r="L4020" i="1" l="1"/>
  <c r="M4020" i="1"/>
  <c r="T4020" i="1"/>
  <c r="B3945" i="1"/>
  <c r="Q3946" i="1"/>
  <c r="R3946" i="1" s="1"/>
  <c r="H4019" i="1"/>
  <c r="G4020" i="1"/>
  <c r="U4020" i="1"/>
  <c r="C4021" i="1"/>
  <c r="F4020" i="1"/>
  <c r="A4021" i="1"/>
  <c r="D4021" i="1"/>
  <c r="N4020" i="1"/>
  <c r="J3947" i="1"/>
  <c r="K3947" i="1" s="1"/>
  <c r="I3948" i="1"/>
  <c r="P4019" i="1"/>
  <c r="O4020" i="1"/>
  <c r="T4021" i="1" l="1"/>
  <c r="L4021" i="1"/>
  <c r="U4021" i="1" s="1"/>
  <c r="M4021" i="1"/>
  <c r="N4021" i="1" s="1"/>
  <c r="E4022" i="1"/>
  <c r="B3946" i="1"/>
  <c r="Q3947" i="1"/>
  <c r="R3947" i="1" s="1"/>
  <c r="H4020" i="1"/>
  <c r="O4021" i="1"/>
  <c r="P4020" i="1"/>
  <c r="J3948" i="1"/>
  <c r="K3948" i="1" s="1"/>
  <c r="I3949" i="1"/>
  <c r="G4021" i="1"/>
  <c r="F4021" i="1"/>
  <c r="A4022" i="1"/>
  <c r="D4022" i="1"/>
  <c r="C4022" i="1"/>
  <c r="L4022" i="1" l="1"/>
  <c r="M4022" i="1"/>
  <c r="E4023" i="1"/>
  <c r="E4024" i="1" s="1"/>
  <c r="T4022" i="1"/>
  <c r="T4023" i="1" s="1"/>
  <c r="B3947" i="1"/>
  <c r="Q3948" i="1"/>
  <c r="R3948" i="1" s="1"/>
  <c r="H4021" i="1"/>
  <c r="J3949" i="1"/>
  <c r="K3949" i="1" s="1"/>
  <c r="I3950" i="1"/>
  <c r="P4021" i="1"/>
  <c r="O4022" i="1"/>
  <c r="F4022" i="1"/>
  <c r="C4023" i="1"/>
  <c r="D4023" i="1"/>
  <c r="G4022" i="1"/>
  <c r="N4022" i="1"/>
  <c r="A4023" i="1"/>
  <c r="U4022" i="1"/>
  <c r="L4023" i="1" l="1"/>
  <c r="M4023" i="1"/>
  <c r="N4023" i="1" s="1"/>
  <c r="B3948" i="1"/>
  <c r="Q3949" i="1"/>
  <c r="R3949" i="1" s="1"/>
  <c r="H4022" i="1"/>
  <c r="P4022" i="1"/>
  <c r="O4023" i="1"/>
  <c r="U4023" i="1"/>
  <c r="C4024" i="1"/>
  <c r="D4024" i="1"/>
  <c r="F4023" i="1"/>
  <c r="A4024" i="1"/>
  <c r="G4023" i="1"/>
  <c r="J3950" i="1"/>
  <c r="K3950" i="1" s="1"/>
  <c r="I3951" i="1"/>
  <c r="L4024" i="1" l="1"/>
  <c r="M4024" i="1"/>
  <c r="E4025" i="1"/>
  <c r="T4024" i="1"/>
  <c r="B3949" i="1"/>
  <c r="Q3950" i="1"/>
  <c r="R3950" i="1" s="1"/>
  <c r="H4023" i="1"/>
  <c r="J3951" i="1"/>
  <c r="K3951" i="1" s="1"/>
  <c r="I3952" i="1"/>
  <c r="F4024" i="1"/>
  <c r="G4024" i="1"/>
  <c r="N4024" i="1"/>
  <c r="D4025" i="1"/>
  <c r="C4025" i="1"/>
  <c r="A4025" i="1"/>
  <c r="U4024" i="1"/>
  <c r="P4023" i="1"/>
  <c r="O4024" i="1"/>
  <c r="M4025" i="1" l="1"/>
  <c r="L4025" i="1"/>
  <c r="T4025" i="1"/>
  <c r="E4026" i="1"/>
  <c r="B3950" i="1"/>
  <c r="Q3951" i="1"/>
  <c r="R3951" i="1" s="1"/>
  <c r="H4024" i="1"/>
  <c r="U4025" i="1"/>
  <c r="D4026" i="1"/>
  <c r="G4025" i="1"/>
  <c r="F4025" i="1"/>
  <c r="C4026" i="1"/>
  <c r="A4026" i="1"/>
  <c r="N4025" i="1"/>
  <c r="J3952" i="1"/>
  <c r="K3952" i="1" s="1"/>
  <c r="I3953" i="1"/>
  <c r="O4025" i="1"/>
  <c r="P4024" i="1"/>
  <c r="L4026" i="1" l="1"/>
  <c r="M4026" i="1"/>
  <c r="E4027" i="1"/>
  <c r="T4026" i="1"/>
  <c r="T4027" i="1" s="1"/>
  <c r="B3951" i="1"/>
  <c r="Q3952" i="1"/>
  <c r="R3952" i="1" s="1"/>
  <c r="H4025" i="1"/>
  <c r="O4026" i="1"/>
  <c r="P4025" i="1"/>
  <c r="I3954" i="1"/>
  <c r="J3953" i="1"/>
  <c r="K3953" i="1" s="1"/>
  <c r="A4027" i="1"/>
  <c r="D4027" i="1"/>
  <c r="F4026" i="1"/>
  <c r="N4026" i="1"/>
  <c r="U4026" i="1"/>
  <c r="G4026" i="1"/>
  <c r="C4027" i="1"/>
  <c r="L4027" i="1" l="1"/>
  <c r="M4027" i="1"/>
  <c r="E4028" i="1"/>
  <c r="B3952" i="1"/>
  <c r="Q3953" i="1"/>
  <c r="R3953" i="1" s="1"/>
  <c r="H4026" i="1"/>
  <c r="U4027" i="1"/>
  <c r="D4028" i="1"/>
  <c r="F4027" i="1"/>
  <c r="C4028" i="1"/>
  <c r="A4028" i="1"/>
  <c r="G4027" i="1"/>
  <c r="N4027" i="1"/>
  <c r="I3955" i="1"/>
  <c r="J3954" i="1"/>
  <c r="K3954" i="1" s="1"/>
  <c r="O4027" i="1"/>
  <c r="P4026" i="1"/>
  <c r="L4028" i="1" l="1"/>
  <c r="M4028" i="1"/>
  <c r="E4029" i="1"/>
  <c r="T4028" i="1"/>
  <c r="B3953" i="1"/>
  <c r="Q3954" i="1"/>
  <c r="R3954" i="1" s="1"/>
  <c r="H4027" i="1"/>
  <c r="I3956" i="1"/>
  <c r="J3955" i="1"/>
  <c r="K3955" i="1" s="1"/>
  <c r="G4028" i="1"/>
  <c r="C4029" i="1"/>
  <c r="F4028" i="1"/>
  <c r="A4029" i="1"/>
  <c r="P4027" i="1"/>
  <c r="O4028" i="1"/>
  <c r="L4029" i="1" l="1"/>
  <c r="M4029" i="1"/>
  <c r="T4029" i="1"/>
  <c r="T4030" i="1" s="1"/>
  <c r="E4030" i="1"/>
  <c r="E4031" i="1" s="1"/>
  <c r="B3954" i="1"/>
  <c r="Q3955" i="1"/>
  <c r="R3955" i="1" s="1"/>
  <c r="H4028" i="1"/>
  <c r="C4030" i="1"/>
  <c r="U4029" i="1"/>
  <c r="F4029" i="1"/>
  <c r="A4030" i="1"/>
  <c r="G4029" i="1"/>
  <c r="N4029" i="1"/>
  <c r="I3957" i="1"/>
  <c r="J3956" i="1"/>
  <c r="K3956" i="1" s="1"/>
  <c r="P4028" i="1"/>
  <c r="O4029" i="1"/>
  <c r="D4029" i="1"/>
  <c r="D4030" i="1" s="1"/>
  <c r="L4030" i="1" l="1"/>
  <c r="M4030" i="1"/>
  <c r="N4030" i="1" s="1"/>
  <c r="Q3956" i="1"/>
  <c r="R3956" i="1" s="1"/>
  <c r="B3955" i="1"/>
  <c r="H4029" i="1"/>
  <c r="I3958" i="1"/>
  <c r="J3957" i="1"/>
  <c r="K3957" i="1" s="1"/>
  <c r="P4029" i="1"/>
  <c r="O4030" i="1"/>
  <c r="C4031" i="1"/>
  <c r="G4030" i="1"/>
  <c r="D4031" i="1"/>
  <c r="F4030" i="1"/>
  <c r="A4031" i="1"/>
  <c r="U4030" i="1"/>
  <c r="L4031" i="1" l="1"/>
  <c r="M4031" i="1"/>
  <c r="T4031" i="1"/>
  <c r="E4032" i="1"/>
  <c r="B3956" i="1"/>
  <c r="Q3957" i="1"/>
  <c r="R3957" i="1" s="1"/>
  <c r="H4030" i="1"/>
  <c r="O4031" i="1"/>
  <c r="P4030" i="1"/>
  <c r="N4031" i="1"/>
  <c r="D4032" i="1"/>
  <c r="C4032" i="1"/>
  <c r="A4032" i="1"/>
  <c r="G4031" i="1"/>
  <c r="F4031" i="1"/>
  <c r="U4031" i="1"/>
  <c r="I3959" i="1"/>
  <c r="J3958" i="1"/>
  <c r="K3958" i="1" s="1"/>
  <c r="L4032" i="1" l="1"/>
  <c r="M4032" i="1"/>
  <c r="E4033" i="1"/>
  <c r="E4034" i="1" s="1"/>
  <c r="T4032" i="1"/>
  <c r="T4033" i="1" s="1"/>
  <c r="B3957" i="1"/>
  <c r="Q3958" i="1"/>
  <c r="R3958" i="1" s="1"/>
  <c r="H4031" i="1"/>
  <c r="C4033" i="1"/>
  <c r="A4033" i="1"/>
  <c r="D4033" i="1"/>
  <c r="F4032" i="1"/>
  <c r="N4032" i="1"/>
  <c r="U4032" i="1"/>
  <c r="G4032" i="1"/>
  <c r="J3959" i="1"/>
  <c r="K3959" i="1" s="1"/>
  <c r="I3960" i="1"/>
  <c r="O4032" i="1"/>
  <c r="P4031" i="1"/>
  <c r="L4033" i="1" l="1"/>
  <c r="M4033" i="1"/>
  <c r="B3958" i="1"/>
  <c r="Q3959" i="1"/>
  <c r="R3959" i="1" s="1"/>
  <c r="H4032" i="1"/>
  <c r="J3960" i="1"/>
  <c r="K3960" i="1" s="1"/>
  <c r="I3961" i="1"/>
  <c r="A4034" i="1"/>
  <c r="D4034" i="1"/>
  <c r="F4033" i="1"/>
  <c r="N4033" i="1"/>
  <c r="U4033" i="1"/>
  <c r="G4033" i="1"/>
  <c r="C4034" i="1"/>
  <c r="O4033" i="1"/>
  <c r="P4032" i="1"/>
  <c r="L4034" i="1" l="1"/>
  <c r="M4034" i="1"/>
  <c r="E4035" i="1"/>
  <c r="E4036" i="1" s="1"/>
  <c r="T4034" i="1"/>
  <c r="T4035" i="1" s="1"/>
  <c r="B3959" i="1"/>
  <c r="Q3960" i="1"/>
  <c r="R3960" i="1" s="1"/>
  <c r="H4033" i="1"/>
  <c r="N4034" i="1"/>
  <c r="A4035" i="1"/>
  <c r="U4034" i="1"/>
  <c r="G4034" i="1"/>
  <c r="C4035" i="1"/>
  <c r="D4035" i="1"/>
  <c r="F4034" i="1"/>
  <c r="P4033" i="1"/>
  <c r="O4034" i="1"/>
  <c r="I3962" i="1"/>
  <c r="J3961" i="1"/>
  <c r="K3961" i="1" s="1"/>
  <c r="L4035" i="1" l="1"/>
  <c r="M4035" i="1"/>
  <c r="B3960" i="1"/>
  <c r="Q3961" i="1"/>
  <c r="R3961" i="1" s="1"/>
  <c r="H4034" i="1"/>
  <c r="I3963" i="1"/>
  <c r="J3962" i="1"/>
  <c r="K3962" i="1" s="1"/>
  <c r="O4035" i="1"/>
  <c r="P4034" i="1"/>
  <c r="G4035" i="1"/>
  <c r="N4035" i="1"/>
  <c r="U4035" i="1"/>
  <c r="C4036" i="1"/>
  <c r="D4036" i="1"/>
  <c r="F4035" i="1"/>
  <c r="A4036" i="1"/>
  <c r="L4036" i="1" l="1"/>
  <c r="M4036" i="1"/>
  <c r="T4036" i="1"/>
  <c r="T4037" i="1" s="1"/>
  <c r="E4037" i="1"/>
  <c r="E4038" i="1" s="1"/>
  <c r="B3961" i="1"/>
  <c r="Q3962" i="1"/>
  <c r="R3962" i="1" s="1"/>
  <c r="H4035" i="1"/>
  <c r="F4036" i="1"/>
  <c r="G4036" i="1"/>
  <c r="A4037" i="1"/>
  <c r="N4036" i="1"/>
  <c r="C4037" i="1"/>
  <c r="U4036" i="1"/>
  <c r="D4037" i="1"/>
  <c r="P4035" i="1"/>
  <c r="O4036" i="1"/>
  <c r="I3964" i="1"/>
  <c r="J3963" i="1"/>
  <c r="K3963" i="1" s="1"/>
  <c r="L4037" i="1" l="1"/>
  <c r="M4037" i="1"/>
  <c r="B3962" i="1"/>
  <c r="Q3963" i="1"/>
  <c r="R3963" i="1" s="1"/>
  <c r="H4036" i="1"/>
  <c r="U4037" i="1"/>
  <c r="D4038" i="1"/>
  <c r="G4037" i="1"/>
  <c r="F4037" i="1"/>
  <c r="C4038" i="1"/>
  <c r="A4038" i="1"/>
  <c r="N4037" i="1"/>
  <c r="P4036" i="1"/>
  <c r="O4037" i="1"/>
  <c r="J3964" i="1"/>
  <c r="K3964" i="1" s="1"/>
  <c r="I3965" i="1"/>
  <c r="L4038" i="1" l="1"/>
  <c r="M4038" i="1"/>
  <c r="E4039" i="1"/>
  <c r="T4038" i="1"/>
  <c r="Q3964" i="1"/>
  <c r="R3964" i="1" s="1"/>
  <c r="B3963" i="1"/>
  <c r="H4037" i="1"/>
  <c r="O4038" i="1"/>
  <c r="P4037" i="1"/>
  <c r="U4038" i="1"/>
  <c r="D4039" i="1"/>
  <c r="G4038" i="1"/>
  <c r="F4038" i="1"/>
  <c r="C4039" i="1"/>
  <c r="A4039" i="1"/>
  <c r="N4038" i="1"/>
  <c r="J3965" i="1"/>
  <c r="K3965" i="1" s="1"/>
  <c r="I3966" i="1"/>
  <c r="M4039" i="1" l="1"/>
  <c r="L4039" i="1"/>
  <c r="T4039" i="1"/>
  <c r="E4040" i="1"/>
  <c r="B3964" i="1"/>
  <c r="Q3965" i="1"/>
  <c r="R3965" i="1" s="1"/>
  <c r="H4038" i="1"/>
  <c r="I3967" i="1"/>
  <c r="J3967" i="1" s="1"/>
  <c r="J3966" i="1"/>
  <c r="K3966" i="1" s="1"/>
  <c r="P4038" i="1"/>
  <c r="O4039" i="1"/>
  <c r="A4040" i="1"/>
  <c r="D4040" i="1"/>
  <c r="G4039" i="1"/>
  <c r="N4039" i="1"/>
  <c r="U4039" i="1"/>
  <c r="F4039" i="1"/>
  <c r="C4040" i="1"/>
  <c r="E4041" i="1" l="1"/>
  <c r="L4040" i="1"/>
  <c r="M4040" i="1"/>
  <c r="T4040" i="1"/>
  <c r="Q3966" i="1"/>
  <c r="R3966" i="1" s="1"/>
  <c r="B3965" i="1"/>
  <c r="H4039" i="1"/>
  <c r="K3967" i="1"/>
  <c r="I3968" i="1"/>
  <c r="C4041" i="1"/>
  <c r="U4040" i="1"/>
  <c r="D4041" i="1"/>
  <c r="F4040" i="1"/>
  <c r="G4040" i="1"/>
  <c r="N4040" i="1"/>
  <c r="A4041" i="1"/>
  <c r="P4039" i="1"/>
  <c r="O4040" i="1"/>
  <c r="L4041" i="1" l="1"/>
  <c r="M4041" i="1"/>
  <c r="E4042" i="1"/>
  <c r="E4043" i="1" s="1"/>
  <c r="T4041" i="1"/>
  <c r="T4042" i="1" s="1"/>
  <c r="B3966" i="1"/>
  <c r="H4040" i="1"/>
  <c r="I3969" i="1"/>
  <c r="J3968" i="1"/>
  <c r="K3968" i="1" s="1"/>
  <c r="Q3967" i="1"/>
  <c r="N3967" i="1"/>
  <c r="N4041" i="1"/>
  <c r="U4041" i="1"/>
  <c r="C4042" i="1"/>
  <c r="D4042" i="1"/>
  <c r="G4041" i="1"/>
  <c r="F4041" i="1"/>
  <c r="A4042" i="1"/>
  <c r="O4041" i="1"/>
  <c r="P4040" i="1"/>
  <c r="L4042" i="1" l="1"/>
  <c r="U4042" i="1" s="1"/>
  <c r="M4042" i="1"/>
  <c r="Q3968" i="1"/>
  <c r="R3968" i="1" s="1"/>
  <c r="B3967" i="1"/>
  <c r="H4041" i="1"/>
  <c r="R3967" i="1"/>
  <c r="G4042" i="1"/>
  <c r="C4043" i="1"/>
  <c r="D4043" i="1"/>
  <c r="F4042" i="1"/>
  <c r="N4042" i="1"/>
  <c r="A4043" i="1"/>
  <c r="U3967" i="1"/>
  <c r="O4042" i="1"/>
  <c r="P4041" i="1"/>
  <c r="I3970" i="1"/>
  <c r="J3969" i="1"/>
  <c r="K3969" i="1" s="1"/>
  <c r="L4043" i="1" l="1"/>
  <c r="M4043" i="1"/>
  <c r="E4044" i="1"/>
  <c r="T4043" i="1"/>
  <c r="B3968" i="1"/>
  <c r="Q3969" i="1"/>
  <c r="R3969" i="1" s="1"/>
  <c r="H4042" i="1"/>
  <c r="O4043" i="1"/>
  <c r="P4042" i="1"/>
  <c r="C4044" i="1"/>
  <c r="F4043" i="1"/>
  <c r="N4043" i="1"/>
  <c r="A4044" i="1"/>
  <c r="U4043" i="1"/>
  <c r="D4044" i="1"/>
  <c r="G4043" i="1"/>
  <c r="I3971" i="1"/>
  <c r="J3970" i="1"/>
  <c r="K3970" i="1" s="1"/>
  <c r="T4044" i="1" l="1"/>
  <c r="L4044" i="1"/>
  <c r="M4044" i="1"/>
  <c r="E4045" i="1"/>
  <c r="Q3970" i="1"/>
  <c r="R3970" i="1" s="1"/>
  <c r="B3969" i="1"/>
  <c r="H4043" i="1"/>
  <c r="A4045" i="1"/>
  <c r="C4045" i="1"/>
  <c r="U4044" i="1"/>
  <c r="D4045" i="1"/>
  <c r="N4044" i="1"/>
  <c r="F4044" i="1"/>
  <c r="G4044" i="1"/>
  <c r="J3971" i="1"/>
  <c r="K3971" i="1" s="1"/>
  <c r="I3972" i="1"/>
  <c r="O4044" i="1"/>
  <c r="P4043" i="1"/>
  <c r="L4045" i="1" l="1"/>
  <c r="M4045" i="1"/>
  <c r="E4046" i="1"/>
  <c r="T4045" i="1"/>
  <c r="Q3971" i="1"/>
  <c r="R3971" i="1" s="1"/>
  <c r="B3970" i="1"/>
  <c r="H4044" i="1"/>
  <c r="J3972" i="1"/>
  <c r="K3972" i="1" s="1"/>
  <c r="I3973" i="1"/>
  <c r="O4045" i="1"/>
  <c r="P4044" i="1"/>
  <c r="F4045" i="1"/>
  <c r="C4046" i="1"/>
  <c r="A4046" i="1"/>
  <c r="N4045" i="1"/>
  <c r="U4045" i="1"/>
  <c r="D4046" i="1"/>
  <c r="G4045" i="1"/>
  <c r="L4046" i="1" l="1"/>
  <c r="M4046" i="1"/>
  <c r="T4046" i="1"/>
  <c r="E4047" i="1"/>
  <c r="Q3972" i="1"/>
  <c r="R3972" i="1" s="1"/>
  <c r="B3971" i="1"/>
  <c r="H4045" i="1"/>
  <c r="P4045" i="1"/>
  <c r="O4046" i="1"/>
  <c r="C4047" i="1"/>
  <c r="D4047" i="1"/>
  <c r="F4046" i="1"/>
  <c r="N4046" i="1"/>
  <c r="A4047" i="1"/>
  <c r="U4046" i="1"/>
  <c r="G4046" i="1"/>
  <c r="J3973" i="1"/>
  <c r="K3973" i="1" s="1"/>
  <c r="I3974" i="1"/>
  <c r="T4047" i="1" l="1"/>
  <c r="E4048" i="1"/>
  <c r="M4047" i="1"/>
  <c r="L4047" i="1"/>
  <c r="U4047" i="1" s="1"/>
  <c r="H4046" i="1"/>
  <c r="B3972" i="1"/>
  <c r="Q3973" i="1"/>
  <c r="R3973" i="1" s="1"/>
  <c r="A4048" i="1"/>
  <c r="G4047" i="1"/>
  <c r="C4048" i="1"/>
  <c r="D4048" i="1"/>
  <c r="F4047" i="1"/>
  <c r="N4047" i="1"/>
  <c r="I3975" i="1"/>
  <c r="J3974" i="1"/>
  <c r="K3974" i="1" s="1"/>
  <c r="P4046" i="1"/>
  <c r="O4047" i="1"/>
  <c r="L4048" i="1" l="1"/>
  <c r="M4048" i="1"/>
  <c r="E4049" i="1"/>
  <c r="E4050" i="1" s="1"/>
  <c r="T4048" i="1"/>
  <c r="T4049" i="1" s="1"/>
  <c r="B3973" i="1"/>
  <c r="Q3974" i="1"/>
  <c r="R3974" i="1" s="1"/>
  <c r="H4047" i="1"/>
  <c r="J3975" i="1"/>
  <c r="K3975" i="1" s="1"/>
  <c r="I3976" i="1"/>
  <c r="O4048" i="1"/>
  <c r="P4047" i="1"/>
  <c r="N4048" i="1"/>
  <c r="G4048" i="1"/>
  <c r="D4049" i="1"/>
  <c r="C4049" i="1"/>
  <c r="F4048" i="1"/>
  <c r="A4049" i="1"/>
  <c r="U4048" i="1"/>
  <c r="L4049" i="1" l="1"/>
  <c r="M4049" i="1"/>
  <c r="B3974" i="1"/>
  <c r="Q3975" i="1"/>
  <c r="R3975" i="1" s="1"/>
  <c r="H4048" i="1"/>
  <c r="O4049" i="1"/>
  <c r="P4048" i="1"/>
  <c r="D4050" i="1"/>
  <c r="G4049" i="1"/>
  <c r="F4049" i="1"/>
  <c r="C4050" i="1"/>
  <c r="A4050" i="1"/>
  <c r="N4049" i="1"/>
  <c r="U4049" i="1"/>
  <c r="I3977" i="1"/>
  <c r="J3976" i="1"/>
  <c r="K3976" i="1" s="1"/>
  <c r="M4050" i="1" l="1"/>
  <c r="L4050" i="1"/>
  <c r="E4051" i="1"/>
  <c r="T4050" i="1"/>
  <c r="B3975" i="1"/>
  <c r="Q3976" i="1"/>
  <c r="R3976" i="1" s="1"/>
  <c r="H4049" i="1"/>
  <c r="I3978" i="1"/>
  <c r="J3977" i="1"/>
  <c r="K3977" i="1" s="1"/>
  <c r="P4049" i="1"/>
  <c r="O4050" i="1"/>
  <c r="D4051" i="1"/>
  <c r="F4050" i="1"/>
  <c r="N4050" i="1"/>
  <c r="A4051" i="1"/>
  <c r="U4050" i="1"/>
  <c r="G4050" i="1"/>
  <c r="C4051" i="1"/>
  <c r="L4051" i="1" l="1"/>
  <c r="M4051" i="1"/>
  <c r="T4051" i="1"/>
  <c r="E4052" i="1"/>
  <c r="Q3977" i="1"/>
  <c r="R3977" i="1" s="1"/>
  <c r="B3976" i="1"/>
  <c r="H4050" i="1"/>
  <c r="P4050" i="1"/>
  <c r="O4051" i="1"/>
  <c r="U4051" i="1"/>
  <c r="C4052" i="1"/>
  <c r="D4052" i="1"/>
  <c r="F4051" i="1"/>
  <c r="A4052" i="1"/>
  <c r="G4051" i="1"/>
  <c r="N4051" i="1"/>
  <c r="J3978" i="1"/>
  <c r="K3978" i="1" s="1"/>
  <c r="I3979" i="1"/>
  <c r="L4052" i="1" l="1"/>
  <c r="M4052" i="1"/>
  <c r="N4052" i="1" s="1"/>
  <c r="E4053" i="1"/>
  <c r="T4052" i="1"/>
  <c r="Q3978" i="1"/>
  <c r="R3978" i="1" s="1"/>
  <c r="B3977" i="1"/>
  <c r="H4051" i="1"/>
  <c r="I3980" i="1"/>
  <c r="J3979" i="1"/>
  <c r="K3979" i="1" s="1"/>
  <c r="O4052" i="1"/>
  <c r="P4051" i="1"/>
  <c r="U4052" i="1"/>
  <c r="D4053" i="1"/>
  <c r="F4052" i="1"/>
  <c r="C4053" i="1"/>
  <c r="A4053" i="1"/>
  <c r="G4052" i="1"/>
  <c r="L4053" i="1" l="1"/>
  <c r="M4053" i="1"/>
  <c r="T4053" i="1"/>
  <c r="E4054" i="1"/>
  <c r="H4052" i="1"/>
  <c r="Q3979" i="1"/>
  <c r="R3979" i="1" s="1"/>
  <c r="B3978" i="1"/>
  <c r="N4053" i="1"/>
  <c r="U4053" i="1"/>
  <c r="G4053" i="1"/>
  <c r="C4054" i="1"/>
  <c r="A4054" i="1"/>
  <c r="D4054" i="1"/>
  <c r="F4053" i="1"/>
  <c r="O4053" i="1"/>
  <c r="P4052" i="1"/>
  <c r="I3981" i="1"/>
  <c r="J3980" i="1"/>
  <c r="K3980" i="1" s="1"/>
  <c r="T4054" i="1" l="1"/>
  <c r="L4054" i="1"/>
  <c r="M4054" i="1"/>
  <c r="E4055" i="1"/>
  <c r="Q3980" i="1"/>
  <c r="R3980" i="1" s="1"/>
  <c r="B3979" i="1"/>
  <c r="H4053" i="1"/>
  <c r="J3981" i="1"/>
  <c r="K3981" i="1" s="1"/>
  <c r="I3982" i="1"/>
  <c r="G4054" i="1"/>
  <c r="F4054" i="1"/>
  <c r="A4055" i="1"/>
  <c r="D4055" i="1"/>
  <c r="C4055" i="1"/>
  <c r="N4054" i="1"/>
  <c r="U4054" i="1"/>
  <c r="P4053" i="1"/>
  <c r="O4054" i="1"/>
  <c r="L4055" i="1" l="1"/>
  <c r="M4055" i="1"/>
  <c r="E4056" i="1"/>
  <c r="E4057" i="1" s="1"/>
  <c r="T4055" i="1"/>
  <c r="T4056" i="1" s="1"/>
  <c r="Q3981" i="1"/>
  <c r="R3981" i="1" s="1"/>
  <c r="B3980" i="1"/>
  <c r="H4054" i="1"/>
  <c r="O4055" i="1"/>
  <c r="P4054" i="1"/>
  <c r="A4056" i="1"/>
  <c r="U4055" i="1"/>
  <c r="G4055" i="1"/>
  <c r="C4056" i="1"/>
  <c r="D4056" i="1"/>
  <c r="F4055" i="1"/>
  <c r="N4055" i="1"/>
  <c r="J3982" i="1"/>
  <c r="K3982" i="1" s="1"/>
  <c r="I3983" i="1"/>
  <c r="L4056" i="1" l="1"/>
  <c r="M4056" i="1"/>
  <c r="Q3982" i="1"/>
  <c r="R3982" i="1" s="1"/>
  <c r="B3981" i="1"/>
  <c r="H4055" i="1"/>
  <c r="I3984" i="1"/>
  <c r="J3983" i="1"/>
  <c r="K3983" i="1" s="1"/>
  <c r="C4057" i="1"/>
  <c r="U4056" i="1"/>
  <c r="D4057" i="1"/>
  <c r="N4056" i="1"/>
  <c r="F4056" i="1"/>
  <c r="G4056" i="1"/>
  <c r="A4057" i="1"/>
  <c r="O4056" i="1"/>
  <c r="P4055" i="1"/>
  <c r="L4057" i="1" l="1"/>
  <c r="M4057" i="1"/>
  <c r="E4058" i="1"/>
  <c r="T4057" i="1"/>
  <c r="B3982" i="1"/>
  <c r="Q3983" i="1"/>
  <c r="R3983" i="1" s="1"/>
  <c r="H4056" i="1"/>
  <c r="A4058" i="1"/>
  <c r="D4058" i="1"/>
  <c r="F4057" i="1"/>
  <c r="N4057" i="1"/>
  <c r="U4057" i="1"/>
  <c r="G4057" i="1"/>
  <c r="C4058" i="1"/>
  <c r="J3984" i="1"/>
  <c r="K3984" i="1" s="1"/>
  <c r="I3985" i="1"/>
  <c r="O4057" i="1"/>
  <c r="P4056" i="1"/>
  <c r="L4058" i="1" l="1"/>
  <c r="U4058" i="1" s="1"/>
  <c r="M4058" i="1"/>
  <c r="T4058" i="1"/>
  <c r="E4059" i="1"/>
  <c r="B3983" i="1"/>
  <c r="Q3984" i="1"/>
  <c r="R3984" i="1" s="1"/>
  <c r="H4057" i="1"/>
  <c r="C4059" i="1"/>
  <c r="D4059" i="1"/>
  <c r="F4058" i="1"/>
  <c r="N4058" i="1"/>
  <c r="A4059" i="1"/>
  <c r="G4058" i="1"/>
  <c r="J3985" i="1"/>
  <c r="K3985" i="1" s="1"/>
  <c r="I3986" i="1"/>
  <c r="P4057" i="1"/>
  <c r="O4058" i="1"/>
  <c r="L4059" i="1" l="1"/>
  <c r="M4059" i="1"/>
  <c r="E4060" i="1"/>
  <c r="T4059" i="1"/>
  <c r="B3984" i="1"/>
  <c r="Q3985" i="1"/>
  <c r="R3985" i="1" s="1"/>
  <c r="H4058" i="1"/>
  <c r="I3987" i="1"/>
  <c r="J3986" i="1"/>
  <c r="K3986" i="1" s="1"/>
  <c r="P4058" i="1"/>
  <c r="O4059" i="1"/>
  <c r="G4059" i="1"/>
  <c r="F4059" i="1"/>
  <c r="A4060" i="1"/>
  <c r="C4060" i="1"/>
  <c r="L4060" i="1" l="1"/>
  <c r="M4060" i="1"/>
  <c r="T4060" i="1"/>
  <c r="E4061" i="1"/>
  <c r="Q3986" i="1"/>
  <c r="R3986" i="1" s="1"/>
  <c r="B3985" i="1"/>
  <c r="H4059" i="1"/>
  <c r="P4059" i="1"/>
  <c r="O4060" i="1"/>
  <c r="C4061" i="1"/>
  <c r="U4060" i="1"/>
  <c r="N4060" i="1"/>
  <c r="F4060" i="1"/>
  <c r="G4060" i="1"/>
  <c r="A4061" i="1"/>
  <c r="D4060" i="1"/>
  <c r="D4061" i="1" s="1"/>
  <c r="J3987" i="1"/>
  <c r="K3987" i="1" s="1"/>
  <c r="I3988" i="1"/>
  <c r="E4062" i="1" l="1"/>
  <c r="L4061" i="1"/>
  <c r="M4061" i="1"/>
  <c r="T4061" i="1"/>
  <c r="T4062" i="1" s="1"/>
  <c r="B3986" i="1"/>
  <c r="Q3987" i="1"/>
  <c r="R3987" i="1" s="1"/>
  <c r="H4060" i="1"/>
  <c r="G4061" i="1"/>
  <c r="C4062" i="1"/>
  <c r="D4062" i="1"/>
  <c r="F4061" i="1"/>
  <c r="A4062" i="1"/>
  <c r="U4061" i="1"/>
  <c r="N4061" i="1"/>
  <c r="P4060" i="1"/>
  <c r="O4061" i="1"/>
  <c r="J3988" i="1"/>
  <c r="K3988" i="1" s="1"/>
  <c r="I3989" i="1"/>
  <c r="L4062" i="1" l="1"/>
  <c r="M4062" i="1"/>
  <c r="N4062" i="1" s="1"/>
  <c r="E4063" i="1"/>
  <c r="Q3988" i="1"/>
  <c r="R3988" i="1" s="1"/>
  <c r="B3987" i="1"/>
  <c r="H4061" i="1"/>
  <c r="F4062" i="1"/>
  <c r="U4062" i="1"/>
  <c r="G4062" i="1"/>
  <c r="C4063" i="1"/>
  <c r="A4063" i="1"/>
  <c r="D4063" i="1"/>
  <c r="O4062" i="1"/>
  <c r="P4061" i="1"/>
  <c r="I3990" i="1"/>
  <c r="J3989" i="1"/>
  <c r="K3989" i="1" s="1"/>
  <c r="L4063" i="1" l="1"/>
  <c r="M4063" i="1"/>
  <c r="E4064" i="1"/>
  <c r="T4063" i="1"/>
  <c r="Q3989" i="1"/>
  <c r="R3989" i="1" s="1"/>
  <c r="B3988" i="1"/>
  <c r="H4062" i="1"/>
  <c r="J3990" i="1"/>
  <c r="K3990" i="1" s="1"/>
  <c r="I3991" i="1"/>
  <c r="F4063" i="1"/>
  <c r="C4064" i="1"/>
  <c r="A4064" i="1"/>
  <c r="D4064" i="1"/>
  <c r="G4063" i="1"/>
  <c r="N4063" i="1"/>
  <c r="U4063" i="1"/>
  <c r="O4063" i="1"/>
  <c r="P4062" i="1"/>
  <c r="L4064" i="1" l="1"/>
  <c r="M4064" i="1"/>
  <c r="T4064" i="1"/>
  <c r="E4065" i="1"/>
  <c r="Q3990" i="1"/>
  <c r="R3990" i="1" s="1"/>
  <c r="B3989" i="1"/>
  <c r="H4063" i="1"/>
  <c r="O4064" i="1"/>
  <c r="P4063" i="1"/>
  <c r="D4065" i="1"/>
  <c r="F4064" i="1"/>
  <c r="N4064" i="1"/>
  <c r="U4064" i="1"/>
  <c r="G4064" i="1"/>
  <c r="C4065" i="1"/>
  <c r="A4065" i="1"/>
  <c r="J3991" i="1"/>
  <c r="K3991" i="1" s="1"/>
  <c r="I3992" i="1"/>
  <c r="M4065" i="1" l="1"/>
  <c r="N4065" i="1" s="1"/>
  <c r="L4065" i="1"/>
  <c r="E4066" i="1"/>
  <c r="E4067" i="1" s="1"/>
  <c r="T4065" i="1"/>
  <c r="T4066" i="1" s="1"/>
  <c r="Q3991" i="1"/>
  <c r="R3991" i="1" s="1"/>
  <c r="B3990" i="1"/>
  <c r="H4064" i="1"/>
  <c r="G4065" i="1"/>
  <c r="C4066" i="1"/>
  <c r="A4066" i="1"/>
  <c r="D4066" i="1"/>
  <c r="F4065" i="1"/>
  <c r="U4065" i="1"/>
  <c r="P4064" i="1"/>
  <c r="O4065" i="1"/>
  <c r="J3992" i="1"/>
  <c r="K3992" i="1" s="1"/>
  <c r="I3993" i="1"/>
  <c r="L4066" i="1" l="1"/>
  <c r="U4066" i="1" s="1"/>
  <c r="M4066" i="1"/>
  <c r="Q3992" i="1"/>
  <c r="B3991" i="1"/>
  <c r="H4065" i="1"/>
  <c r="I3994" i="1"/>
  <c r="J3993" i="1"/>
  <c r="G4066" i="1"/>
  <c r="C4067" i="1"/>
  <c r="A4067" i="1"/>
  <c r="D4067" i="1"/>
  <c r="F4066" i="1"/>
  <c r="N4066" i="1"/>
  <c r="O4066" i="1"/>
  <c r="P4065" i="1"/>
  <c r="L4067" i="1" l="1"/>
  <c r="M4067" i="1"/>
  <c r="T4067" i="1"/>
  <c r="T4068" i="1" s="1"/>
  <c r="E4068" i="1"/>
  <c r="E4069" i="1" s="1"/>
  <c r="R3992" i="1"/>
  <c r="B3992" i="1"/>
  <c r="H4066" i="1"/>
  <c r="K3993" i="1"/>
  <c r="I3995" i="1"/>
  <c r="J3994" i="1"/>
  <c r="O4067" i="1"/>
  <c r="P4066" i="1"/>
  <c r="C4068" i="1"/>
  <c r="U4067" i="1"/>
  <c r="D4068" i="1"/>
  <c r="F4067" i="1"/>
  <c r="A4068" i="1"/>
  <c r="G4067" i="1"/>
  <c r="N4067" i="1"/>
  <c r="L4068" i="1" l="1"/>
  <c r="M4068" i="1"/>
  <c r="N4068" i="1" s="1"/>
  <c r="H4067" i="1"/>
  <c r="A4069" i="1"/>
  <c r="U4068" i="1"/>
  <c r="G4068" i="1"/>
  <c r="C4069" i="1"/>
  <c r="D4069" i="1"/>
  <c r="F4068" i="1"/>
  <c r="K3994" i="1"/>
  <c r="I3996" i="1"/>
  <c r="J3995" i="1"/>
  <c r="Q3993" i="1"/>
  <c r="O4068" i="1"/>
  <c r="P4067" i="1"/>
  <c r="L4069" i="1" l="1"/>
  <c r="M4069" i="1"/>
  <c r="E4070" i="1"/>
  <c r="T4069" i="1"/>
  <c r="T4070" i="1" s="1"/>
  <c r="B3993" i="1"/>
  <c r="H4068" i="1"/>
  <c r="R3993" i="1"/>
  <c r="K3995" i="1"/>
  <c r="J3996" i="1"/>
  <c r="I3997" i="1"/>
  <c r="J3997" i="1" s="1"/>
  <c r="O4069" i="1"/>
  <c r="P4068" i="1"/>
  <c r="Q3994" i="1"/>
  <c r="G4069" i="1"/>
  <c r="U4069" i="1"/>
  <c r="F4069" i="1"/>
  <c r="D4070" i="1"/>
  <c r="C4070" i="1"/>
  <c r="A4070" i="1"/>
  <c r="N4069" i="1"/>
  <c r="L4070" i="1" l="1"/>
  <c r="M4070" i="1"/>
  <c r="E4071" i="1"/>
  <c r="B3994" i="1"/>
  <c r="H4069" i="1"/>
  <c r="O4070" i="1"/>
  <c r="P4069" i="1"/>
  <c r="K3997" i="1"/>
  <c r="I3998" i="1"/>
  <c r="K3996" i="1"/>
  <c r="C4071" i="1"/>
  <c r="D4071" i="1"/>
  <c r="F4070" i="1"/>
  <c r="N4070" i="1"/>
  <c r="A4071" i="1"/>
  <c r="G4070" i="1"/>
  <c r="U4070" i="1"/>
  <c r="Q3995" i="1"/>
  <c r="R3994" i="1"/>
  <c r="E4072" i="1" l="1"/>
  <c r="L4071" i="1"/>
  <c r="M4071" i="1"/>
  <c r="T4071" i="1"/>
  <c r="T4072" i="1" s="1"/>
  <c r="B3995" i="1"/>
  <c r="H4070" i="1"/>
  <c r="U4071" i="1"/>
  <c r="C4072" i="1"/>
  <c r="D4072" i="1"/>
  <c r="F4071" i="1"/>
  <c r="A4072" i="1"/>
  <c r="G4071" i="1"/>
  <c r="N4071" i="1"/>
  <c r="R3995" i="1"/>
  <c r="J3998" i="1"/>
  <c r="I3999" i="1"/>
  <c r="N3997" i="1"/>
  <c r="Q3997" i="1"/>
  <c r="Q3996" i="1"/>
  <c r="P4070" i="1"/>
  <c r="O4071" i="1"/>
  <c r="L4072" i="1" l="1"/>
  <c r="M4072" i="1"/>
  <c r="N4072" i="1" s="1"/>
  <c r="E4073" i="1"/>
  <c r="U3997" i="1"/>
  <c r="B3996" i="1"/>
  <c r="B3997" i="1"/>
  <c r="H4071" i="1"/>
  <c r="R3997" i="1"/>
  <c r="D4073" i="1"/>
  <c r="F4072" i="1"/>
  <c r="G4072" i="1"/>
  <c r="A4073" i="1"/>
  <c r="C4073" i="1"/>
  <c r="U4072" i="1"/>
  <c r="J3999" i="1"/>
  <c r="I4000" i="1"/>
  <c r="K3998" i="1"/>
  <c r="O4072" i="1"/>
  <c r="P4071" i="1"/>
  <c r="R3996" i="1"/>
  <c r="E4074" i="1" l="1"/>
  <c r="L4073" i="1"/>
  <c r="M4073" i="1"/>
  <c r="T4073" i="1"/>
  <c r="T4074" i="1" s="1"/>
  <c r="H4072" i="1"/>
  <c r="O4073" i="1"/>
  <c r="P4072" i="1"/>
  <c r="C4074" i="1"/>
  <c r="A4074" i="1"/>
  <c r="D4074" i="1"/>
  <c r="F4073" i="1"/>
  <c r="N4073" i="1"/>
  <c r="U4073" i="1"/>
  <c r="G4073" i="1"/>
  <c r="Q3998" i="1"/>
  <c r="I4001" i="1"/>
  <c r="J4000" i="1"/>
  <c r="K3999" i="1"/>
  <c r="M4074" i="1" l="1"/>
  <c r="L4074" i="1"/>
  <c r="U4074" i="1" s="1"/>
  <c r="E4075" i="1"/>
  <c r="H4073" i="1"/>
  <c r="B3998" i="1"/>
  <c r="K4000" i="1"/>
  <c r="R3998" i="1"/>
  <c r="D4075" i="1"/>
  <c r="N4074" i="1"/>
  <c r="F4074" i="1"/>
  <c r="C4075" i="1"/>
  <c r="G4074" i="1"/>
  <c r="A4075" i="1"/>
  <c r="I4002" i="1"/>
  <c r="J4001" i="1"/>
  <c r="Q3999" i="1"/>
  <c r="O4074" i="1"/>
  <c r="P4073" i="1"/>
  <c r="E4076" i="1" l="1"/>
  <c r="M4075" i="1"/>
  <c r="L4075" i="1"/>
  <c r="T4075" i="1"/>
  <c r="B3999" i="1"/>
  <c r="H4074" i="1"/>
  <c r="U4075" i="1"/>
  <c r="N4075" i="1"/>
  <c r="G4075" i="1"/>
  <c r="C4076" i="1"/>
  <c r="D4076" i="1"/>
  <c r="F4075" i="1"/>
  <c r="A4076" i="1"/>
  <c r="I4003" i="1"/>
  <c r="J4002" i="1"/>
  <c r="R3999" i="1"/>
  <c r="P4074" i="1"/>
  <c r="O4075" i="1"/>
  <c r="Q4000" i="1"/>
  <c r="K4001" i="1"/>
  <c r="L4076" i="1" l="1"/>
  <c r="M4076" i="1"/>
  <c r="T4076" i="1"/>
  <c r="E4077" i="1"/>
  <c r="B4000" i="1"/>
  <c r="H4075" i="1"/>
  <c r="O4076" i="1"/>
  <c r="P4075" i="1"/>
  <c r="Q4001" i="1"/>
  <c r="K4002" i="1"/>
  <c r="I4004" i="1"/>
  <c r="J4003" i="1"/>
  <c r="R4000" i="1"/>
  <c r="A4077" i="1"/>
  <c r="N4076" i="1"/>
  <c r="U4076" i="1"/>
  <c r="D4077" i="1"/>
  <c r="G4076" i="1"/>
  <c r="F4076" i="1"/>
  <c r="C4077" i="1"/>
  <c r="L4077" i="1" l="1"/>
  <c r="U4077" i="1" s="1"/>
  <c r="M4077" i="1"/>
  <c r="E4078" i="1"/>
  <c r="T4077" i="1"/>
  <c r="B4001" i="1"/>
  <c r="H4076" i="1"/>
  <c r="F4077" i="1"/>
  <c r="C4078" i="1"/>
  <c r="A4078" i="1"/>
  <c r="D4078" i="1"/>
  <c r="G4077" i="1"/>
  <c r="N4077" i="1"/>
  <c r="Q4002" i="1"/>
  <c r="R4001" i="1"/>
  <c r="J4004" i="1"/>
  <c r="I4005" i="1"/>
  <c r="K4003" i="1"/>
  <c r="P4076" i="1"/>
  <c r="O4077" i="1"/>
  <c r="T4078" i="1" l="1"/>
  <c r="L4078" i="1"/>
  <c r="M4078" i="1"/>
  <c r="N4078" i="1" s="1"/>
  <c r="E4079" i="1"/>
  <c r="E4080" i="1" s="1"/>
  <c r="B4002" i="1"/>
  <c r="H4077" i="1"/>
  <c r="P4077" i="1"/>
  <c r="O4078" i="1"/>
  <c r="A4079" i="1"/>
  <c r="G4078" i="1"/>
  <c r="C4079" i="1"/>
  <c r="U4078" i="1"/>
  <c r="D4079" i="1"/>
  <c r="F4078" i="1"/>
  <c r="Q4003" i="1"/>
  <c r="J4005" i="1"/>
  <c r="I4006" i="1"/>
  <c r="R4002" i="1"/>
  <c r="K4004" i="1"/>
  <c r="M4079" i="1" l="1"/>
  <c r="L4079" i="1"/>
  <c r="U4079" i="1" s="1"/>
  <c r="T4079" i="1"/>
  <c r="B4003" i="1"/>
  <c r="H4078" i="1"/>
  <c r="K4005" i="1"/>
  <c r="R4003" i="1"/>
  <c r="G4079" i="1"/>
  <c r="N4079" i="1"/>
  <c r="D4080" i="1"/>
  <c r="F4079" i="1"/>
  <c r="C4080" i="1"/>
  <c r="A4080" i="1"/>
  <c r="Q4004" i="1"/>
  <c r="P4078" i="1"/>
  <c r="O4079" i="1"/>
  <c r="I4007" i="1"/>
  <c r="J4006" i="1"/>
  <c r="L4080" i="1" l="1"/>
  <c r="M4080" i="1"/>
  <c r="T4080" i="1"/>
  <c r="T4081" i="1" s="1"/>
  <c r="E4081" i="1"/>
  <c r="E4082" i="1" s="1"/>
  <c r="B4004" i="1"/>
  <c r="H4079" i="1"/>
  <c r="U4080" i="1"/>
  <c r="G4080" i="1"/>
  <c r="C4081" i="1"/>
  <c r="A4081" i="1"/>
  <c r="D4081" i="1"/>
  <c r="F4080" i="1"/>
  <c r="N4080" i="1"/>
  <c r="R4004" i="1"/>
  <c r="K4006" i="1"/>
  <c r="J4007" i="1"/>
  <c r="I4008" i="1"/>
  <c r="P4079" i="1"/>
  <c r="O4080" i="1"/>
  <c r="Q4005" i="1"/>
  <c r="L4081" i="1" l="1"/>
  <c r="U4081" i="1" s="1"/>
  <c r="M4081" i="1"/>
  <c r="N4081" i="1" s="1"/>
  <c r="B4005" i="1"/>
  <c r="H4080" i="1"/>
  <c r="A4082" i="1"/>
  <c r="G4081" i="1"/>
  <c r="C4082" i="1"/>
  <c r="D4082" i="1"/>
  <c r="F4081" i="1"/>
  <c r="R4005" i="1"/>
  <c r="O4081" i="1"/>
  <c r="P4080" i="1"/>
  <c r="I4009" i="1"/>
  <c r="J4008" i="1"/>
  <c r="K4007" i="1"/>
  <c r="Q4006" i="1"/>
  <c r="L4082" i="1" l="1"/>
  <c r="M4082" i="1"/>
  <c r="T4082" i="1"/>
  <c r="E4083" i="1"/>
  <c r="B4006" i="1"/>
  <c r="H4081" i="1"/>
  <c r="R4006" i="1"/>
  <c r="O4082" i="1"/>
  <c r="P4081" i="1"/>
  <c r="Q4007" i="1"/>
  <c r="K4008" i="1"/>
  <c r="I4010" i="1"/>
  <c r="J4009" i="1"/>
  <c r="G4082" i="1"/>
  <c r="A4083" i="1"/>
  <c r="C4083" i="1"/>
  <c r="U4082" i="1"/>
  <c r="D4083" i="1"/>
  <c r="N4082" i="1"/>
  <c r="F4082" i="1"/>
  <c r="E4084" i="1" l="1"/>
  <c r="L4083" i="1"/>
  <c r="M4083" i="1"/>
  <c r="T4083" i="1"/>
  <c r="T4084" i="1" s="1"/>
  <c r="B4007" i="1"/>
  <c r="H4082" i="1"/>
  <c r="G4083" i="1"/>
  <c r="C4084" i="1"/>
  <c r="A4084" i="1"/>
  <c r="D4084" i="1"/>
  <c r="F4083" i="1"/>
  <c r="N4083" i="1"/>
  <c r="U4083" i="1"/>
  <c r="O4083" i="1"/>
  <c r="P4082" i="1"/>
  <c r="K4009" i="1"/>
  <c r="I4011" i="1"/>
  <c r="J4010" i="1"/>
  <c r="R4007" i="1"/>
  <c r="Q4008" i="1"/>
  <c r="L4084" i="1" l="1"/>
  <c r="U4084" i="1" s="1"/>
  <c r="M4084" i="1"/>
  <c r="E4085" i="1"/>
  <c r="B4008" i="1"/>
  <c r="H4083" i="1"/>
  <c r="Q4009" i="1"/>
  <c r="R4008" i="1"/>
  <c r="O4084" i="1"/>
  <c r="P4083" i="1"/>
  <c r="G4084" i="1"/>
  <c r="C4085" i="1"/>
  <c r="D4085" i="1"/>
  <c r="F4084" i="1"/>
  <c r="N4084" i="1"/>
  <c r="A4085" i="1"/>
  <c r="I4012" i="1"/>
  <c r="J4011" i="1"/>
  <c r="K4010" i="1"/>
  <c r="L4085" i="1" l="1"/>
  <c r="M4085" i="1"/>
  <c r="E4086" i="1"/>
  <c r="T4085" i="1"/>
  <c r="B4009" i="1"/>
  <c r="H4084" i="1"/>
  <c r="O4085" i="1"/>
  <c r="P4084" i="1"/>
  <c r="Q4010" i="1"/>
  <c r="G4085" i="1"/>
  <c r="F4085" i="1"/>
  <c r="C4086" i="1"/>
  <c r="A4086" i="1"/>
  <c r="D4086" i="1"/>
  <c r="N4085" i="1"/>
  <c r="U4085" i="1"/>
  <c r="K4011" i="1"/>
  <c r="R4009" i="1"/>
  <c r="J4012" i="1"/>
  <c r="I4013" i="1"/>
  <c r="L4086" i="1" l="1"/>
  <c r="M4086" i="1"/>
  <c r="T4086" i="1"/>
  <c r="E4087" i="1"/>
  <c r="B4010" i="1"/>
  <c r="H4085" i="1"/>
  <c r="J4013" i="1"/>
  <c r="I4014" i="1"/>
  <c r="R4010" i="1"/>
  <c r="K4012" i="1"/>
  <c r="U4086" i="1"/>
  <c r="D4087" i="1"/>
  <c r="F4086" i="1"/>
  <c r="G4086" i="1"/>
  <c r="A4087" i="1"/>
  <c r="N4086" i="1"/>
  <c r="C4087" i="1"/>
  <c r="P4085" i="1"/>
  <c r="O4086" i="1"/>
  <c r="Q4011" i="1"/>
  <c r="M4087" i="1" l="1"/>
  <c r="L4087" i="1"/>
  <c r="T4087" i="1"/>
  <c r="E4088" i="1"/>
  <c r="B4011" i="1"/>
  <c r="H4086" i="1"/>
  <c r="Q4012" i="1"/>
  <c r="J4014" i="1"/>
  <c r="I4015" i="1"/>
  <c r="G4087" i="1"/>
  <c r="N4087" i="1"/>
  <c r="D4088" i="1"/>
  <c r="F4087" i="1"/>
  <c r="C4088" i="1"/>
  <c r="A4088" i="1"/>
  <c r="K4013" i="1"/>
  <c r="O4087" i="1"/>
  <c r="P4086" i="1"/>
  <c r="R4011" i="1"/>
  <c r="L4088" i="1" l="1"/>
  <c r="M4088" i="1"/>
  <c r="E4089" i="1"/>
  <c r="T4088" i="1"/>
  <c r="T4089" i="1" s="1"/>
  <c r="U4087" i="1"/>
  <c r="B4012" i="1"/>
  <c r="H4087" i="1"/>
  <c r="J4015" i="1"/>
  <c r="I4016" i="1"/>
  <c r="K4014" i="1"/>
  <c r="N4088" i="1"/>
  <c r="U4088" i="1"/>
  <c r="D4089" i="1"/>
  <c r="F4088" i="1"/>
  <c r="G4088" i="1"/>
  <c r="C4089" i="1"/>
  <c r="A4089" i="1"/>
  <c r="O4088" i="1"/>
  <c r="P4087" i="1"/>
  <c r="R4012" i="1"/>
  <c r="Q4013" i="1"/>
  <c r="L4089" i="1" l="1"/>
  <c r="M4089" i="1"/>
  <c r="E4090" i="1"/>
  <c r="B4013" i="1"/>
  <c r="H4088" i="1"/>
  <c r="Q4014" i="1"/>
  <c r="R4013" i="1"/>
  <c r="J4016" i="1"/>
  <c r="I4017" i="1"/>
  <c r="F4089" i="1"/>
  <c r="A4090" i="1"/>
  <c r="G4089" i="1"/>
  <c r="C4090" i="1"/>
  <c r="K4015" i="1"/>
  <c r="O4089" i="1"/>
  <c r="P4088" i="1"/>
  <c r="E4091" i="1" l="1"/>
  <c r="T4090" i="1"/>
  <c r="L4090" i="1"/>
  <c r="M4090" i="1"/>
  <c r="E4092" i="1"/>
  <c r="B4014" i="1"/>
  <c r="H4089" i="1"/>
  <c r="J4017" i="1"/>
  <c r="I4018" i="1"/>
  <c r="K4016" i="1"/>
  <c r="C4091" i="1"/>
  <c r="A4091" i="1"/>
  <c r="G4090" i="1"/>
  <c r="F4090" i="1"/>
  <c r="U4090" i="1"/>
  <c r="N4090" i="1"/>
  <c r="P4089" i="1"/>
  <c r="O4090" i="1"/>
  <c r="D4090" i="1"/>
  <c r="D4091" i="1" s="1"/>
  <c r="R4014" i="1"/>
  <c r="Q4015" i="1"/>
  <c r="L4091" i="1" l="1"/>
  <c r="M4091" i="1"/>
  <c r="T4091" i="1"/>
  <c r="B4015" i="1"/>
  <c r="U4091" i="1"/>
  <c r="N4091" i="1"/>
  <c r="G4091" i="1"/>
  <c r="C4092" i="1"/>
  <c r="D4092" i="1"/>
  <c r="F4091" i="1"/>
  <c r="A4092" i="1"/>
  <c r="H4090" i="1"/>
  <c r="P4090" i="1"/>
  <c r="O4091" i="1"/>
  <c r="R4015" i="1"/>
  <c r="Q4016" i="1"/>
  <c r="I4019" i="1"/>
  <c r="J4018" i="1"/>
  <c r="K4017" i="1"/>
  <c r="T4092" i="1" l="1"/>
  <c r="L4092" i="1"/>
  <c r="M4092" i="1"/>
  <c r="N4092" i="1" s="1"/>
  <c r="E4093" i="1"/>
  <c r="B4016" i="1"/>
  <c r="H4091" i="1"/>
  <c r="O4092" i="1"/>
  <c r="P4091" i="1"/>
  <c r="K4018" i="1"/>
  <c r="I4020" i="1"/>
  <c r="J4019" i="1"/>
  <c r="U4092" i="1"/>
  <c r="G4092" i="1"/>
  <c r="C4093" i="1"/>
  <c r="A4093" i="1"/>
  <c r="D4093" i="1"/>
  <c r="F4092" i="1"/>
  <c r="Q4017" i="1"/>
  <c r="R4016" i="1"/>
  <c r="L4093" i="1" l="1"/>
  <c r="M4093" i="1"/>
  <c r="E4094" i="1"/>
  <c r="T4093" i="1"/>
  <c r="B4017" i="1"/>
  <c r="H4092" i="1"/>
  <c r="K4019" i="1"/>
  <c r="I4021" i="1"/>
  <c r="J4020" i="1"/>
  <c r="U4093" i="1"/>
  <c r="C4094" i="1"/>
  <c r="D4094" i="1"/>
  <c r="F4093" i="1"/>
  <c r="A4094" i="1"/>
  <c r="G4093" i="1"/>
  <c r="N4093" i="1"/>
  <c r="R4017" i="1"/>
  <c r="Q4018" i="1"/>
  <c r="O4093" i="1"/>
  <c r="P4092" i="1"/>
  <c r="L4094" i="1" l="1"/>
  <c r="M4094" i="1"/>
  <c r="T4094" i="1"/>
  <c r="T4095" i="1" s="1"/>
  <c r="E4095" i="1"/>
  <c r="E4096" i="1" s="1"/>
  <c r="B4018" i="1"/>
  <c r="H4093" i="1"/>
  <c r="K4020" i="1"/>
  <c r="I4022" i="1"/>
  <c r="J4021" i="1"/>
  <c r="P4093" i="1"/>
  <c r="O4094" i="1"/>
  <c r="N4094" i="1"/>
  <c r="U4094" i="1"/>
  <c r="C4095" i="1"/>
  <c r="D4095" i="1"/>
  <c r="G4094" i="1"/>
  <c r="F4094" i="1"/>
  <c r="A4095" i="1"/>
  <c r="R4018" i="1"/>
  <c r="Q4019" i="1"/>
  <c r="L4095" i="1" l="1"/>
  <c r="M4095" i="1"/>
  <c r="N4095" i="1" s="1"/>
  <c r="B4019" i="1"/>
  <c r="H4094" i="1"/>
  <c r="K4021" i="1"/>
  <c r="J4022" i="1"/>
  <c r="I4023" i="1"/>
  <c r="Q4020" i="1"/>
  <c r="U4095" i="1"/>
  <c r="D4096" i="1"/>
  <c r="F4095" i="1"/>
  <c r="G4095" i="1"/>
  <c r="C4096" i="1"/>
  <c r="A4096" i="1"/>
  <c r="R4019" i="1"/>
  <c r="O4095" i="1"/>
  <c r="P4094" i="1"/>
  <c r="L4096" i="1" l="1"/>
  <c r="M4096" i="1"/>
  <c r="T4096" i="1"/>
  <c r="E4097" i="1"/>
  <c r="B4020" i="1"/>
  <c r="H4095" i="1"/>
  <c r="P4095" i="1"/>
  <c r="O4096" i="1"/>
  <c r="R4020" i="1"/>
  <c r="N4096" i="1"/>
  <c r="U4096" i="1"/>
  <c r="C4097" i="1"/>
  <c r="D4097" i="1"/>
  <c r="G4096" i="1"/>
  <c r="F4096" i="1"/>
  <c r="A4097" i="1"/>
  <c r="I4024" i="1"/>
  <c r="J4023" i="1"/>
  <c r="K4022" i="1"/>
  <c r="Q4021" i="1"/>
  <c r="E4098" i="1" l="1"/>
  <c r="L4097" i="1"/>
  <c r="M4097" i="1"/>
  <c r="N4097" i="1" s="1"/>
  <c r="T4097" i="1"/>
  <c r="H4096" i="1"/>
  <c r="B4021" i="1"/>
  <c r="J4024" i="1"/>
  <c r="I4025" i="1"/>
  <c r="C4098" i="1"/>
  <c r="D4098" i="1"/>
  <c r="F4097" i="1"/>
  <c r="A4098" i="1"/>
  <c r="U4097" i="1"/>
  <c r="G4097" i="1"/>
  <c r="R4021" i="1"/>
  <c r="O4097" i="1"/>
  <c r="P4096" i="1"/>
  <c r="Q4022" i="1"/>
  <c r="K4023" i="1"/>
  <c r="M4098" i="1" l="1"/>
  <c r="L4098" i="1"/>
  <c r="T4098" i="1"/>
  <c r="E4099" i="1"/>
  <c r="B4022" i="1"/>
  <c r="H4097" i="1"/>
  <c r="O4098" i="1"/>
  <c r="P4097" i="1"/>
  <c r="Q4023" i="1"/>
  <c r="R4022" i="1"/>
  <c r="I4026" i="1"/>
  <c r="J4025" i="1"/>
  <c r="C4099" i="1"/>
  <c r="G4098" i="1"/>
  <c r="U4098" i="1"/>
  <c r="A4099" i="1"/>
  <c r="D4099" i="1"/>
  <c r="F4098" i="1"/>
  <c r="N4098" i="1"/>
  <c r="K4024" i="1"/>
  <c r="L4099" i="1" l="1"/>
  <c r="M4099" i="1"/>
  <c r="E4100" i="1"/>
  <c r="E4101" i="1" s="1"/>
  <c r="T4099" i="1"/>
  <c r="T4100" i="1" s="1"/>
  <c r="B4023" i="1"/>
  <c r="H4098" i="1"/>
  <c r="F4099" i="1"/>
  <c r="G4099" i="1"/>
  <c r="C4100" i="1"/>
  <c r="A4100" i="1"/>
  <c r="N4099" i="1"/>
  <c r="U4099" i="1"/>
  <c r="D4100" i="1"/>
  <c r="R4023" i="1"/>
  <c r="K4025" i="1"/>
  <c r="J4026" i="1"/>
  <c r="I4027" i="1"/>
  <c r="Q4024" i="1"/>
  <c r="P4098" i="1"/>
  <c r="O4099" i="1"/>
  <c r="L4100" i="1" l="1"/>
  <c r="U4100" i="1" s="1"/>
  <c r="M4100" i="1"/>
  <c r="B4024" i="1"/>
  <c r="H4099" i="1"/>
  <c r="K4026" i="1"/>
  <c r="P4099" i="1"/>
  <c r="O4100" i="1"/>
  <c r="Q4025" i="1"/>
  <c r="R4024" i="1"/>
  <c r="C4101" i="1"/>
  <c r="A4101" i="1"/>
  <c r="D4101" i="1"/>
  <c r="F4100" i="1"/>
  <c r="N4100" i="1"/>
  <c r="G4100" i="1"/>
  <c r="J4027" i="1"/>
  <c r="I4028" i="1"/>
  <c r="J4028" i="1" s="1"/>
  <c r="L4101" i="1" l="1"/>
  <c r="M4101" i="1"/>
  <c r="E4102" i="1"/>
  <c r="E4103" i="1" s="1"/>
  <c r="T4101" i="1"/>
  <c r="T4102" i="1" s="1"/>
  <c r="B4025" i="1"/>
  <c r="H4100" i="1"/>
  <c r="I4029" i="1"/>
  <c r="K4028" i="1"/>
  <c r="R4025" i="1"/>
  <c r="P4100" i="1"/>
  <c r="O4101" i="1"/>
  <c r="G4101" i="1"/>
  <c r="N4101" i="1"/>
  <c r="U4101" i="1"/>
  <c r="C4102" i="1"/>
  <c r="D4102" i="1"/>
  <c r="F4101" i="1"/>
  <c r="A4102" i="1"/>
  <c r="K4027" i="1"/>
  <c r="Q4026" i="1"/>
  <c r="L4102" i="1" l="1"/>
  <c r="M4102" i="1"/>
  <c r="B4026" i="1"/>
  <c r="H4101" i="1"/>
  <c r="R4026" i="1"/>
  <c r="D4103" i="1"/>
  <c r="F4102" i="1"/>
  <c r="G4102" i="1"/>
  <c r="A4103" i="1"/>
  <c r="E4104" i="1" s="1"/>
  <c r="N4102" i="1"/>
  <c r="C4103" i="1"/>
  <c r="U4102" i="1"/>
  <c r="O4102" i="1"/>
  <c r="P4101" i="1"/>
  <c r="Q4027" i="1"/>
  <c r="Q4028" i="1"/>
  <c r="N4028" i="1"/>
  <c r="J4029" i="1"/>
  <c r="I4030" i="1"/>
  <c r="L4103" i="1" l="1"/>
  <c r="M4103" i="1"/>
  <c r="T4103" i="1"/>
  <c r="T4104" i="1" s="1"/>
  <c r="B4027" i="1"/>
  <c r="B4028" i="1"/>
  <c r="H4102" i="1"/>
  <c r="R4028" i="1"/>
  <c r="U4028" i="1"/>
  <c r="P4102" i="1"/>
  <c r="O4103" i="1"/>
  <c r="K4029" i="1"/>
  <c r="N4103" i="1"/>
  <c r="U4103" i="1"/>
  <c r="D4104" i="1"/>
  <c r="G4103" i="1"/>
  <c r="F4103" i="1"/>
  <c r="C4104" i="1"/>
  <c r="A4104" i="1"/>
  <c r="J4030" i="1"/>
  <c r="I4031" i="1"/>
  <c r="R4027" i="1"/>
  <c r="L4104" i="1" l="1"/>
  <c r="M4104" i="1"/>
  <c r="E4105" i="1"/>
  <c r="H4103" i="1"/>
  <c r="G4104" i="1"/>
  <c r="C4105" i="1"/>
  <c r="A4105" i="1"/>
  <c r="D4105" i="1"/>
  <c r="F4104" i="1"/>
  <c r="N4104" i="1"/>
  <c r="U4104" i="1"/>
  <c r="Q4029" i="1"/>
  <c r="J4031" i="1"/>
  <c r="I4032" i="1"/>
  <c r="P4103" i="1"/>
  <c r="O4104" i="1"/>
  <c r="K4030" i="1"/>
  <c r="M4105" i="1" l="1"/>
  <c r="L4105" i="1"/>
  <c r="E4106" i="1"/>
  <c r="T4105" i="1"/>
  <c r="B4029" i="1"/>
  <c r="H4104" i="1"/>
  <c r="J4032" i="1"/>
  <c r="I4033" i="1"/>
  <c r="K4031" i="1"/>
  <c r="C4106" i="1"/>
  <c r="U4105" i="1"/>
  <c r="D4106" i="1"/>
  <c r="F4105" i="1"/>
  <c r="A4106" i="1"/>
  <c r="G4105" i="1"/>
  <c r="N4105" i="1"/>
  <c r="R4029" i="1"/>
  <c r="Q4030" i="1"/>
  <c r="O4105" i="1"/>
  <c r="P4104" i="1"/>
  <c r="L4106" i="1" l="1"/>
  <c r="M4106" i="1"/>
  <c r="T4106" i="1"/>
  <c r="E4107" i="1"/>
  <c r="B4030" i="1"/>
  <c r="H4105" i="1"/>
  <c r="O4106" i="1"/>
  <c r="P4105" i="1"/>
  <c r="Q4031" i="1"/>
  <c r="N4106" i="1"/>
  <c r="G4106" i="1"/>
  <c r="D4107" i="1"/>
  <c r="C4107" i="1"/>
  <c r="F4106" i="1"/>
  <c r="A4107" i="1"/>
  <c r="U4106" i="1"/>
  <c r="I4034" i="1"/>
  <c r="J4033" i="1"/>
  <c r="R4030" i="1"/>
  <c r="K4032" i="1"/>
  <c r="L4107" i="1" l="1"/>
  <c r="M4107" i="1"/>
  <c r="E4108" i="1"/>
  <c r="T4107" i="1"/>
  <c r="B4031" i="1"/>
  <c r="H4106" i="1"/>
  <c r="R4031" i="1"/>
  <c r="Q4032" i="1"/>
  <c r="D4108" i="1"/>
  <c r="F4107" i="1"/>
  <c r="G4107" i="1"/>
  <c r="C4108" i="1"/>
  <c r="A4108" i="1"/>
  <c r="N4107" i="1"/>
  <c r="U4107" i="1"/>
  <c r="K4033" i="1"/>
  <c r="I4035" i="1"/>
  <c r="J4034" i="1"/>
  <c r="O4107" i="1"/>
  <c r="P4106" i="1"/>
  <c r="E4109" i="1" l="1"/>
  <c r="L4108" i="1"/>
  <c r="U4108" i="1" s="1"/>
  <c r="M4108" i="1"/>
  <c r="T4108" i="1"/>
  <c r="B4032" i="1"/>
  <c r="H4107" i="1"/>
  <c r="Q4033" i="1"/>
  <c r="K4034" i="1"/>
  <c r="R4032" i="1"/>
  <c r="O4108" i="1"/>
  <c r="P4107" i="1"/>
  <c r="J4035" i="1"/>
  <c r="I4036" i="1"/>
  <c r="F4108" i="1"/>
  <c r="N4108" i="1"/>
  <c r="A4109" i="1"/>
  <c r="G4108" i="1"/>
  <c r="C4109" i="1"/>
  <c r="D4109" i="1"/>
  <c r="L4109" i="1" l="1"/>
  <c r="M4109" i="1"/>
  <c r="T4109" i="1"/>
  <c r="E4110" i="1"/>
  <c r="E4111" i="1" s="1"/>
  <c r="B4033" i="1"/>
  <c r="H4108" i="1"/>
  <c r="Q4034" i="1"/>
  <c r="I4037" i="1"/>
  <c r="J4036" i="1"/>
  <c r="K4035" i="1"/>
  <c r="P4108" i="1"/>
  <c r="O4109" i="1"/>
  <c r="G4109" i="1"/>
  <c r="N4109" i="1"/>
  <c r="U4109" i="1"/>
  <c r="C4110" i="1"/>
  <c r="D4110" i="1"/>
  <c r="F4109" i="1"/>
  <c r="A4110" i="1"/>
  <c r="R4033" i="1"/>
  <c r="L4110" i="1" l="1"/>
  <c r="M4110" i="1"/>
  <c r="T4110" i="1"/>
  <c r="T4111" i="1" s="1"/>
  <c r="B4034" i="1"/>
  <c r="H4109" i="1"/>
  <c r="Q4035" i="1"/>
  <c r="K4036" i="1"/>
  <c r="D4111" i="1"/>
  <c r="A4111" i="1"/>
  <c r="F4110" i="1"/>
  <c r="G4110" i="1"/>
  <c r="N4110" i="1"/>
  <c r="U4110" i="1"/>
  <c r="C4111" i="1"/>
  <c r="P4109" i="1"/>
  <c r="O4110" i="1"/>
  <c r="I4038" i="1"/>
  <c r="J4037" i="1"/>
  <c r="R4034" i="1"/>
  <c r="L4111" i="1" l="1"/>
  <c r="M4111" i="1"/>
  <c r="E4112" i="1"/>
  <c r="E4113" i="1" s="1"/>
  <c r="B4035" i="1"/>
  <c r="H4110" i="1"/>
  <c r="Q4036" i="1"/>
  <c r="K4037" i="1"/>
  <c r="J4038" i="1"/>
  <c r="I4039" i="1"/>
  <c r="P4110" i="1"/>
  <c r="O4111" i="1"/>
  <c r="N4111" i="1"/>
  <c r="G4111" i="1"/>
  <c r="C4112" i="1"/>
  <c r="D4112" i="1"/>
  <c r="F4111" i="1"/>
  <c r="A4112" i="1"/>
  <c r="U4111" i="1"/>
  <c r="R4035" i="1"/>
  <c r="L4112" i="1" l="1"/>
  <c r="U4112" i="1" s="1"/>
  <c r="M4112" i="1"/>
  <c r="T4112" i="1"/>
  <c r="B4036" i="1"/>
  <c r="H4111" i="1"/>
  <c r="N4112" i="1"/>
  <c r="A4113" i="1"/>
  <c r="G4112" i="1"/>
  <c r="C4113" i="1"/>
  <c r="D4113" i="1"/>
  <c r="F4112" i="1"/>
  <c r="I4040" i="1"/>
  <c r="J4039" i="1"/>
  <c r="K4038" i="1"/>
  <c r="Q4037" i="1"/>
  <c r="O4112" i="1"/>
  <c r="P4111" i="1"/>
  <c r="R4036" i="1"/>
  <c r="M4113" i="1" l="1"/>
  <c r="L4113" i="1"/>
  <c r="T4113" i="1"/>
  <c r="T4114" i="1" s="1"/>
  <c r="E4114" i="1"/>
  <c r="E4115" i="1" s="1"/>
  <c r="B4037" i="1"/>
  <c r="H4112" i="1"/>
  <c r="R4037" i="1"/>
  <c r="P4112" i="1"/>
  <c r="O4113" i="1"/>
  <c r="Q4038" i="1"/>
  <c r="K4039" i="1"/>
  <c r="I4041" i="1"/>
  <c r="J4040" i="1"/>
  <c r="N4113" i="1"/>
  <c r="U4113" i="1"/>
  <c r="F4113" i="1"/>
  <c r="C4114" i="1"/>
  <c r="A4114" i="1"/>
  <c r="D4114" i="1"/>
  <c r="G4113" i="1"/>
  <c r="L4114" i="1" l="1"/>
  <c r="U4114" i="1" s="1"/>
  <c r="M4114" i="1"/>
  <c r="N4114" i="1" s="1"/>
  <c r="B4038" i="1"/>
  <c r="H4113" i="1"/>
  <c r="R4038" i="1"/>
  <c r="K4040" i="1"/>
  <c r="P4113" i="1"/>
  <c r="O4114" i="1"/>
  <c r="I4042" i="1"/>
  <c r="J4041" i="1"/>
  <c r="G4114" i="1"/>
  <c r="A4115" i="1"/>
  <c r="C4115" i="1"/>
  <c r="D4115" i="1"/>
  <c r="F4114" i="1"/>
  <c r="Q4039" i="1"/>
  <c r="L4115" i="1" l="1"/>
  <c r="M4115" i="1"/>
  <c r="T4115" i="1"/>
  <c r="E4116" i="1"/>
  <c r="B4039" i="1"/>
  <c r="H4114" i="1"/>
  <c r="Q4040" i="1"/>
  <c r="U4115" i="1"/>
  <c r="D4116" i="1"/>
  <c r="G4115" i="1"/>
  <c r="F4115" i="1"/>
  <c r="C4116" i="1"/>
  <c r="A4116" i="1"/>
  <c r="N4115" i="1"/>
  <c r="R4039" i="1"/>
  <c r="K4041" i="1"/>
  <c r="J4042" i="1"/>
  <c r="I4043" i="1"/>
  <c r="O4115" i="1"/>
  <c r="P4114" i="1"/>
  <c r="L4116" i="1" l="1"/>
  <c r="M4116" i="1"/>
  <c r="E4117" i="1"/>
  <c r="T4116" i="1"/>
  <c r="T4117" i="1" s="1"/>
  <c r="B4040" i="1"/>
  <c r="H4115" i="1"/>
  <c r="C4117" i="1"/>
  <c r="D4117" i="1"/>
  <c r="G4116" i="1"/>
  <c r="F4116" i="1"/>
  <c r="A4117" i="1"/>
  <c r="N4116" i="1"/>
  <c r="U4116" i="1"/>
  <c r="P4115" i="1"/>
  <c r="O4116" i="1"/>
  <c r="I4044" i="1"/>
  <c r="J4043" i="1"/>
  <c r="K4042" i="1"/>
  <c r="Q4041" i="1"/>
  <c r="R4040" i="1"/>
  <c r="L4117" i="1" l="1"/>
  <c r="M4117" i="1"/>
  <c r="E4118" i="1"/>
  <c r="B4041" i="1"/>
  <c r="H4116" i="1"/>
  <c r="N4117" i="1"/>
  <c r="U4117" i="1"/>
  <c r="G4117" i="1"/>
  <c r="F4117" i="1"/>
  <c r="C4118" i="1"/>
  <c r="A4118" i="1"/>
  <c r="D4118" i="1"/>
  <c r="J4044" i="1"/>
  <c r="I4045" i="1"/>
  <c r="O4117" i="1"/>
  <c r="P4116" i="1"/>
  <c r="R4041" i="1"/>
  <c r="Q4042" i="1"/>
  <c r="K4043" i="1"/>
  <c r="L4118" i="1" l="1"/>
  <c r="M4118" i="1"/>
  <c r="E4119" i="1"/>
  <c r="T4118" i="1"/>
  <c r="B4042" i="1"/>
  <c r="H4117" i="1"/>
  <c r="G4118" i="1"/>
  <c r="A4119" i="1"/>
  <c r="C4119" i="1"/>
  <c r="D4119" i="1"/>
  <c r="U4118" i="1"/>
  <c r="F4118" i="1"/>
  <c r="N4118" i="1"/>
  <c r="P4117" i="1"/>
  <c r="O4118" i="1"/>
  <c r="Q4043" i="1"/>
  <c r="I4046" i="1"/>
  <c r="J4045" i="1"/>
  <c r="K4044" i="1"/>
  <c r="R4042" i="1"/>
  <c r="E4120" i="1" l="1"/>
  <c r="L4119" i="1"/>
  <c r="M4119" i="1"/>
  <c r="T4119" i="1"/>
  <c r="T4120" i="1" s="1"/>
  <c r="B4043" i="1"/>
  <c r="H4118" i="1"/>
  <c r="P4118" i="1"/>
  <c r="O4119" i="1"/>
  <c r="R4043" i="1"/>
  <c r="J4046" i="1"/>
  <c r="I4047" i="1"/>
  <c r="Q4044" i="1"/>
  <c r="F4119" i="1"/>
  <c r="N4119" i="1"/>
  <c r="G4119" i="1"/>
  <c r="C4120" i="1"/>
  <c r="A4120" i="1"/>
  <c r="D4120" i="1"/>
  <c r="K4045" i="1"/>
  <c r="L4120" i="1" l="1"/>
  <c r="M4120" i="1"/>
  <c r="E4121" i="1"/>
  <c r="E4122" i="1" s="1"/>
  <c r="U4119" i="1"/>
  <c r="B4044" i="1"/>
  <c r="H4119" i="1"/>
  <c r="G4120" i="1"/>
  <c r="C4121" i="1"/>
  <c r="F4120" i="1"/>
  <c r="A4121" i="1"/>
  <c r="R4044" i="1"/>
  <c r="I4048" i="1"/>
  <c r="J4047" i="1"/>
  <c r="K4046" i="1"/>
  <c r="Q4045" i="1"/>
  <c r="P4119" i="1"/>
  <c r="O4120" i="1"/>
  <c r="L4121" i="1" l="1"/>
  <c r="M4121" i="1"/>
  <c r="T4121" i="1"/>
  <c r="T4122" i="1" s="1"/>
  <c r="B4045" i="1"/>
  <c r="H4120" i="1"/>
  <c r="D4121" i="1"/>
  <c r="D4122" i="1" s="1"/>
  <c r="Q4046" i="1"/>
  <c r="K4047" i="1"/>
  <c r="J4048" i="1"/>
  <c r="I4049" i="1"/>
  <c r="O4121" i="1"/>
  <c r="P4120" i="1"/>
  <c r="R4045" i="1"/>
  <c r="U4121" i="1"/>
  <c r="C4122" i="1"/>
  <c r="F4121" i="1"/>
  <c r="A4122" i="1"/>
  <c r="G4121" i="1"/>
  <c r="N4121" i="1"/>
  <c r="L4122" i="1" l="1"/>
  <c r="M4122" i="1"/>
  <c r="N4122" i="1" s="1"/>
  <c r="E4123" i="1"/>
  <c r="B4046" i="1"/>
  <c r="H4121" i="1"/>
  <c r="K4048" i="1"/>
  <c r="Q4047" i="1"/>
  <c r="U4122" i="1"/>
  <c r="G4122" i="1"/>
  <c r="C4123" i="1"/>
  <c r="A4123" i="1"/>
  <c r="D4123" i="1"/>
  <c r="F4122" i="1"/>
  <c r="O4122" i="1"/>
  <c r="P4121" i="1"/>
  <c r="I4050" i="1"/>
  <c r="J4049" i="1"/>
  <c r="R4046" i="1"/>
  <c r="L4123" i="1" l="1"/>
  <c r="M4123" i="1"/>
  <c r="E4124" i="1"/>
  <c r="T4123" i="1"/>
  <c r="B4047" i="1"/>
  <c r="H4122" i="1"/>
  <c r="N4123" i="1"/>
  <c r="C4124" i="1"/>
  <c r="U4123" i="1"/>
  <c r="D4124" i="1"/>
  <c r="F4123" i="1"/>
  <c r="G4123" i="1"/>
  <c r="A4124" i="1"/>
  <c r="R4047" i="1"/>
  <c r="K4049" i="1"/>
  <c r="J4050" i="1"/>
  <c r="I4051" i="1"/>
  <c r="O4123" i="1"/>
  <c r="P4122" i="1"/>
  <c r="Q4048" i="1"/>
  <c r="M4124" i="1" l="1"/>
  <c r="L4124" i="1"/>
  <c r="T4124" i="1"/>
  <c r="E4125" i="1"/>
  <c r="E4126" i="1" s="1"/>
  <c r="B4048" i="1"/>
  <c r="H4123" i="1"/>
  <c r="K4050" i="1"/>
  <c r="Q4049" i="1"/>
  <c r="R4048" i="1"/>
  <c r="O4124" i="1"/>
  <c r="P4123" i="1"/>
  <c r="J4051" i="1"/>
  <c r="I4052" i="1"/>
  <c r="U4124" i="1"/>
  <c r="D4125" i="1"/>
  <c r="G4124" i="1"/>
  <c r="F4124" i="1"/>
  <c r="C4125" i="1"/>
  <c r="A4125" i="1"/>
  <c r="N4124" i="1"/>
  <c r="L4125" i="1" l="1"/>
  <c r="M4125" i="1"/>
  <c r="T4125" i="1"/>
  <c r="B4049" i="1"/>
  <c r="H4124" i="1"/>
  <c r="K4051" i="1"/>
  <c r="U4125" i="1"/>
  <c r="C4126" i="1"/>
  <c r="D4126" i="1"/>
  <c r="F4125" i="1"/>
  <c r="N4125" i="1"/>
  <c r="A4126" i="1"/>
  <c r="G4125" i="1"/>
  <c r="R4049" i="1"/>
  <c r="I4053" i="1"/>
  <c r="J4052" i="1"/>
  <c r="P4124" i="1"/>
  <c r="O4125" i="1"/>
  <c r="Q4050" i="1"/>
  <c r="L4126" i="1" l="1"/>
  <c r="M4126" i="1"/>
  <c r="T4126" i="1"/>
  <c r="E4127" i="1"/>
  <c r="B4050" i="1"/>
  <c r="H4125" i="1"/>
  <c r="R4050" i="1"/>
  <c r="O4126" i="1"/>
  <c r="P4125" i="1"/>
  <c r="N4126" i="1"/>
  <c r="U4126" i="1"/>
  <c r="D4127" i="1"/>
  <c r="F4126" i="1"/>
  <c r="G4126" i="1"/>
  <c r="C4127" i="1"/>
  <c r="A4127" i="1"/>
  <c r="Q4051" i="1"/>
  <c r="K4052" i="1"/>
  <c r="J4053" i="1"/>
  <c r="I4054" i="1"/>
  <c r="L4127" i="1" l="1"/>
  <c r="M4127" i="1"/>
  <c r="E4128" i="1"/>
  <c r="T4127" i="1"/>
  <c r="B4051" i="1"/>
  <c r="H4126" i="1"/>
  <c r="I4055" i="1"/>
  <c r="J4054" i="1"/>
  <c r="K4053" i="1"/>
  <c r="N4127" i="1"/>
  <c r="G4127" i="1"/>
  <c r="C4128" i="1"/>
  <c r="D4128" i="1"/>
  <c r="F4127" i="1"/>
  <c r="A4128" i="1"/>
  <c r="U4127" i="1"/>
  <c r="O4127" i="1"/>
  <c r="P4126" i="1"/>
  <c r="Q4052" i="1"/>
  <c r="R4051" i="1"/>
  <c r="L4128" i="1" l="1"/>
  <c r="M4128" i="1"/>
  <c r="T4128" i="1"/>
  <c r="E4129" i="1"/>
  <c r="B4052" i="1"/>
  <c r="H4127" i="1"/>
  <c r="Q4053" i="1"/>
  <c r="A4129" i="1"/>
  <c r="D4129" i="1"/>
  <c r="C4129" i="1"/>
  <c r="N4128" i="1"/>
  <c r="U4128" i="1"/>
  <c r="G4128" i="1"/>
  <c r="F4128" i="1"/>
  <c r="K4054" i="1"/>
  <c r="I4056" i="1"/>
  <c r="J4055" i="1"/>
  <c r="R4052" i="1"/>
  <c r="O4128" i="1"/>
  <c r="P4127" i="1"/>
  <c r="L4129" i="1" l="1"/>
  <c r="M4129" i="1"/>
  <c r="E4130" i="1"/>
  <c r="T4129" i="1"/>
  <c r="B4053" i="1"/>
  <c r="H4128" i="1"/>
  <c r="Q4054" i="1"/>
  <c r="P4128" i="1"/>
  <c r="O4129" i="1"/>
  <c r="U4129" i="1"/>
  <c r="F4129" i="1"/>
  <c r="C4130" i="1"/>
  <c r="A4130" i="1"/>
  <c r="D4130" i="1"/>
  <c r="G4129" i="1"/>
  <c r="N4129" i="1"/>
  <c r="R4053" i="1"/>
  <c r="K4055" i="1"/>
  <c r="I4057" i="1"/>
  <c r="J4056" i="1"/>
  <c r="L4130" i="1" l="1"/>
  <c r="M4130" i="1"/>
  <c r="T4130" i="1"/>
  <c r="E4131" i="1"/>
  <c r="B4054" i="1"/>
  <c r="H4129" i="1"/>
  <c r="K4056" i="1"/>
  <c r="P4129" i="1"/>
  <c r="O4130" i="1"/>
  <c r="D4131" i="1"/>
  <c r="N4130" i="1"/>
  <c r="G4130" i="1"/>
  <c r="A4131" i="1"/>
  <c r="C4131" i="1"/>
  <c r="U4130" i="1"/>
  <c r="F4130" i="1"/>
  <c r="Q4055" i="1"/>
  <c r="R4054" i="1"/>
  <c r="J4057" i="1"/>
  <c r="I4058" i="1"/>
  <c r="L4131" i="1" l="1"/>
  <c r="M4131" i="1"/>
  <c r="E4132" i="1"/>
  <c r="E4133" i="1" s="1"/>
  <c r="T4131" i="1"/>
  <c r="T4132" i="1" s="1"/>
  <c r="B4055" i="1"/>
  <c r="H4130" i="1"/>
  <c r="P4130" i="1"/>
  <c r="O4131" i="1"/>
  <c r="I4059" i="1"/>
  <c r="J4059" i="1" s="1"/>
  <c r="J4058" i="1"/>
  <c r="K4057" i="1"/>
  <c r="U4131" i="1"/>
  <c r="D4132" i="1"/>
  <c r="F4131" i="1"/>
  <c r="G4131" i="1"/>
  <c r="C4132" i="1"/>
  <c r="A4132" i="1"/>
  <c r="N4131" i="1"/>
  <c r="Q4056" i="1"/>
  <c r="R4055" i="1"/>
  <c r="L4132" i="1" l="1"/>
  <c r="M4132" i="1"/>
  <c r="B4056" i="1"/>
  <c r="H4131" i="1"/>
  <c r="Q4057" i="1"/>
  <c r="D4133" i="1"/>
  <c r="G4132" i="1"/>
  <c r="F4132" i="1"/>
  <c r="C4133" i="1"/>
  <c r="A4133" i="1"/>
  <c r="N4132" i="1"/>
  <c r="U4132" i="1"/>
  <c r="K4058" i="1"/>
  <c r="K4059" i="1"/>
  <c r="I4060" i="1"/>
  <c r="O4132" i="1"/>
  <c r="P4131" i="1"/>
  <c r="R4056" i="1"/>
  <c r="L4133" i="1" l="1"/>
  <c r="M4133" i="1"/>
  <c r="E4134" i="1"/>
  <c r="E4135" i="1" s="1"/>
  <c r="T4133" i="1"/>
  <c r="T4134" i="1" s="1"/>
  <c r="B4057" i="1"/>
  <c r="H4132" i="1"/>
  <c r="Q4058" i="1"/>
  <c r="R4057" i="1"/>
  <c r="O4133" i="1"/>
  <c r="P4132" i="1"/>
  <c r="I4061" i="1"/>
  <c r="J4060" i="1"/>
  <c r="U4133" i="1"/>
  <c r="C4134" i="1"/>
  <c r="G4133" i="1"/>
  <c r="F4133" i="1"/>
  <c r="A4134" i="1"/>
  <c r="D4134" i="1"/>
  <c r="N4133" i="1"/>
  <c r="Q4059" i="1"/>
  <c r="N4059" i="1"/>
  <c r="L4134" i="1" l="1"/>
  <c r="M4134" i="1"/>
  <c r="N4134" i="1" s="1"/>
  <c r="B4058" i="1"/>
  <c r="B4059" i="1"/>
  <c r="H4133" i="1"/>
  <c r="R4059" i="1"/>
  <c r="O4134" i="1"/>
  <c r="P4133" i="1"/>
  <c r="K4060" i="1"/>
  <c r="J4061" i="1"/>
  <c r="I4062" i="1"/>
  <c r="R4058" i="1"/>
  <c r="U4059" i="1"/>
  <c r="G4134" i="1"/>
  <c r="C4135" i="1"/>
  <c r="A4135" i="1"/>
  <c r="D4135" i="1"/>
  <c r="F4134" i="1"/>
  <c r="U4134" i="1"/>
  <c r="L4135" i="1" l="1"/>
  <c r="M4135" i="1"/>
  <c r="E4136" i="1"/>
  <c r="T4135" i="1"/>
  <c r="H4134" i="1"/>
  <c r="Q4060" i="1"/>
  <c r="U4135" i="1"/>
  <c r="C4136" i="1"/>
  <c r="D4136" i="1"/>
  <c r="G4135" i="1"/>
  <c r="F4135" i="1"/>
  <c r="A4136" i="1"/>
  <c r="N4135" i="1"/>
  <c r="J4062" i="1"/>
  <c r="I4063" i="1"/>
  <c r="P4134" i="1"/>
  <c r="O4135" i="1"/>
  <c r="K4061" i="1"/>
  <c r="L4136" i="1" l="1"/>
  <c r="M4136" i="1"/>
  <c r="T4136" i="1"/>
  <c r="E4137" i="1"/>
  <c r="B4060" i="1"/>
  <c r="H4135" i="1"/>
  <c r="K4062" i="1"/>
  <c r="C4137" i="1"/>
  <c r="G4136" i="1"/>
  <c r="D4137" i="1"/>
  <c r="U4136" i="1"/>
  <c r="F4136" i="1"/>
  <c r="A4137" i="1"/>
  <c r="N4136" i="1"/>
  <c r="O4136" i="1"/>
  <c r="P4135" i="1"/>
  <c r="R4060" i="1"/>
  <c r="Q4061" i="1"/>
  <c r="I4064" i="1"/>
  <c r="J4063" i="1"/>
  <c r="L4137" i="1" l="1"/>
  <c r="M4137" i="1"/>
  <c r="E4138" i="1"/>
  <c r="T4137" i="1"/>
  <c r="B4061" i="1"/>
  <c r="H4136" i="1"/>
  <c r="I4065" i="1"/>
  <c r="J4064" i="1"/>
  <c r="K4063" i="1"/>
  <c r="C4138" i="1"/>
  <c r="D4138" i="1"/>
  <c r="F4137" i="1"/>
  <c r="U4137" i="1"/>
  <c r="A4138" i="1"/>
  <c r="G4137" i="1"/>
  <c r="N4137" i="1"/>
  <c r="O4137" i="1"/>
  <c r="P4136" i="1"/>
  <c r="R4061" i="1"/>
  <c r="Q4062" i="1"/>
  <c r="L4138" i="1" l="1"/>
  <c r="M4138" i="1"/>
  <c r="T4138" i="1"/>
  <c r="E4139" i="1"/>
  <c r="B4062" i="1"/>
  <c r="H4137" i="1"/>
  <c r="Q4063" i="1"/>
  <c r="N4138" i="1"/>
  <c r="U4138" i="1"/>
  <c r="C4139" i="1"/>
  <c r="D4139" i="1"/>
  <c r="G4138" i="1"/>
  <c r="F4138" i="1"/>
  <c r="A4139" i="1"/>
  <c r="K4064" i="1"/>
  <c r="I4066" i="1"/>
  <c r="J4065" i="1"/>
  <c r="O4138" i="1"/>
  <c r="P4137" i="1"/>
  <c r="R4062" i="1"/>
  <c r="L4139" i="1" l="1"/>
  <c r="M4139" i="1"/>
  <c r="E4140" i="1"/>
  <c r="T4139" i="1"/>
  <c r="H4138" i="1"/>
  <c r="B4063" i="1"/>
  <c r="Q4064" i="1"/>
  <c r="P4138" i="1"/>
  <c r="O4139" i="1"/>
  <c r="U4139" i="1"/>
  <c r="C4140" i="1"/>
  <c r="D4140" i="1"/>
  <c r="G4139" i="1"/>
  <c r="F4139" i="1"/>
  <c r="A4140" i="1"/>
  <c r="N4139" i="1"/>
  <c r="R4063" i="1"/>
  <c r="K4065" i="1"/>
  <c r="I4067" i="1"/>
  <c r="J4066" i="1"/>
  <c r="L4140" i="1" l="1"/>
  <c r="M4140" i="1"/>
  <c r="T4140" i="1"/>
  <c r="E4141" i="1"/>
  <c r="K4066" i="1"/>
  <c r="B4064" i="1"/>
  <c r="H4139" i="1"/>
  <c r="P4139" i="1"/>
  <c r="O4140" i="1"/>
  <c r="D4141" i="1"/>
  <c r="F4140" i="1"/>
  <c r="A4141" i="1"/>
  <c r="G4140" i="1"/>
  <c r="N4140" i="1"/>
  <c r="C4141" i="1"/>
  <c r="U4140" i="1"/>
  <c r="Q4065" i="1"/>
  <c r="R4064" i="1"/>
  <c r="I4068" i="1"/>
  <c r="J4067" i="1"/>
  <c r="E4142" i="1" l="1"/>
  <c r="M4141" i="1"/>
  <c r="L4141" i="1"/>
  <c r="T4141" i="1"/>
  <c r="Q4066" i="1"/>
  <c r="K4067" i="1"/>
  <c r="B4065" i="1"/>
  <c r="H4140" i="1"/>
  <c r="R4065" i="1"/>
  <c r="D4142" i="1"/>
  <c r="G4141" i="1"/>
  <c r="F4141" i="1"/>
  <c r="C4142" i="1"/>
  <c r="A4142" i="1"/>
  <c r="N4141" i="1"/>
  <c r="U4141" i="1"/>
  <c r="J4068" i="1"/>
  <c r="I4069" i="1"/>
  <c r="P4140" i="1"/>
  <c r="O4141" i="1"/>
  <c r="L4142" i="1" l="1"/>
  <c r="M4142" i="1"/>
  <c r="T4142" i="1"/>
  <c r="E4143" i="1"/>
  <c r="E4144" i="1" s="1"/>
  <c r="B4066" i="1"/>
  <c r="R4066" i="1"/>
  <c r="Q4067" i="1"/>
  <c r="K4068" i="1"/>
  <c r="H4141" i="1"/>
  <c r="I4070" i="1"/>
  <c r="J4069" i="1"/>
  <c r="A4143" i="1"/>
  <c r="U4142" i="1"/>
  <c r="N4142" i="1"/>
  <c r="G4142" i="1"/>
  <c r="C4143" i="1"/>
  <c r="D4143" i="1"/>
  <c r="F4142" i="1"/>
  <c r="O4142" i="1"/>
  <c r="P4141" i="1"/>
  <c r="M4143" i="1" l="1"/>
  <c r="L4143" i="1"/>
  <c r="T4143" i="1"/>
  <c r="T4144" i="1" s="1"/>
  <c r="Q4068" i="1"/>
  <c r="B4067" i="1"/>
  <c r="R4067" i="1"/>
  <c r="K4069" i="1"/>
  <c r="H4142" i="1"/>
  <c r="N4143" i="1"/>
  <c r="A4144" i="1"/>
  <c r="U4143" i="1"/>
  <c r="G4143" i="1"/>
  <c r="C4144" i="1"/>
  <c r="D4144" i="1"/>
  <c r="F4143" i="1"/>
  <c r="P4142" i="1"/>
  <c r="O4143" i="1"/>
  <c r="I4071" i="1"/>
  <c r="J4070" i="1"/>
  <c r="L4144" i="1" l="1"/>
  <c r="M4144" i="1"/>
  <c r="N4144" i="1" s="1"/>
  <c r="E4145" i="1"/>
  <c r="B4068" i="1"/>
  <c r="R4068" i="1"/>
  <c r="Q4069" i="1"/>
  <c r="K4070" i="1"/>
  <c r="H4143" i="1"/>
  <c r="J4071" i="1"/>
  <c r="I4072" i="1"/>
  <c r="P4143" i="1"/>
  <c r="O4144" i="1"/>
  <c r="D4145" i="1"/>
  <c r="F4144" i="1"/>
  <c r="A4145" i="1"/>
  <c r="G4144" i="1"/>
  <c r="U4144" i="1"/>
  <c r="C4145" i="1"/>
  <c r="L4145" i="1" l="1"/>
  <c r="M4145" i="1"/>
  <c r="E4146" i="1"/>
  <c r="E4147" i="1" s="1"/>
  <c r="T4145" i="1"/>
  <c r="T4146" i="1" s="1"/>
  <c r="B4069" i="1"/>
  <c r="Q4070" i="1"/>
  <c r="R4069" i="1"/>
  <c r="H4144" i="1"/>
  <c r="A4146" i="1"/>
  <c r="D4146" i="1"/>
  <c r="C4146" i="1"/>
  <c r="U4145" i="1"/>
  <c r="F4145" i="1"/>
  <c r="G4145" i="1"/>
  <c r="N4145" i="1"/>
  <c r="O4145" i="1"/>
  <c r="P4144" i="1"/>
  <c r="I4073" i="1"/>
  <c r="J4072" i="1"/>
  <c r="K4071" i="1"/>
  <c r="L4146" i="1" l="1"/>
  <c r="M4146" i="1"/>
  <c r="N4146" i="1" s="1"/>
  <c r="B4070" i="1"/>
  <c r="R4070" i="1"/>
  <c r="H4145" i="1"/>
  <c r="P4145" i="1"/>
  <c r="O4146" i="1"/>
  <c r="J4073" i="1"/>
  <c r="I4074" i="1"/>
  <c r="C4147" i="1"/>
  <c r="D4147" i="1"/>
  <c r="F4146" i="1"/>
  <c r="U4146" i="1"/>
  <c r="A4147" i="1"/>
  <c r="G4146" i="1"/>
  <c r="Q4071" i="1"/>
  <c r="K4072" i="1"/>
  <c r="L4147" i="1" l="1"/>
  <c r="M4147" i="1"/>
  <c r="E4148" i="1"/>
  <c r="T4147" i="1"/>
  <c r="T4148" i="1" s="1"/>
  <c r="B4071" i="1"/>
  <c r="H4146" i="1"/>
  <c r="J4074" i="1"/>
  <c r="I4075" i="1"/>
  <c r="F4147" i="1"/>
  <c r="C4148" i="1"/>
  <c r="A4148" i="1"/>
  <c r="N4147" i="1"/>
  <c r="D4148" i="1"/>
  <c r="G4147" i="1"/>
  <c r="K4073" i="1"/>
  <c r="Q4072" i="1"/>
  <c r="O4147" i="1"/>
  <c r="P4146" i="1"/>
  <c r="R4071" i="1"/>
  <c r="L4148" i="1" l="1"/>
  <c r="M4148" i="1"/>
  <c r="N4148" i="1" s="1"/>
  <c r="E4149" i="1"/>
  <c r="U4147" i="1"/>
  <c r="B4072" i="1"/>
  <c r="H4147" i="1"/>
  <c r="R4072" i="1"/>
  <c r="J4075" i="1"/>
  <c r="I4076" i="1"/>
  <c r="K4074" i="1"/>
  <c r="U4148" i="1"/>
  <c r="F4148" i="1"/>
  <c r="D4149" i="1"/>
  <c r="C4149" i="1"/>
  <c r="A4149" i="1"/>
  <c r="G4148" i="1"/>
  <c r="Q4073" i="1"/>
  <c r="O4148" i="1"/>
  <c r="P4147" i="1"/>
  <c r="L4149" i="1" l="1"/>
  <c r="M4149" i="1"/>
  <c r="E4150" i="1"/>
  <c r="T4149" i="1"/>
  <c r="B4073" i="1"/>
  <c r="H4148" i="1"/>
  <c r="Q4074" i="1"/>
  <c r="J4076" i="1"/>
  <c r="I4077" i="1"/>
  <c r="K4075" i="1"/>
  <c r="O4149" i="1"/>
  <c r="P4148" i="1"/>
  <c r="R4073" i="1"/>
  <c r="D4150" i="1"/>
  <c r="C4150" i="1"/>
  <c r="U4149" i="1"/>
  <c r="G4149" i="1"/>
  <c r="N4149" i="1"/>
  <c r="F4149" i="1"/>
  <c r="A4150" i="1"/>
  <c r="L4150" i="1" l="1"/>
  <c r="M4150" i="1"/>
  <c r="E4151" i="1"/>
  <c r="T4150" i="1"/>
  <c r="B4074" i="1"/>
  <c r="H4149" i="1"/>
  <c r="Q4075" i="1"/>
  <c r="I4078" i="1"/>
  <c r="J4077" i="1"/>
  <c r="K4076" i="1"/>
  <c r="F4150" i="1"/>
  <c r="C4151" i="1"/>
  <c r="A4151" i="1"/>
  <c r="G4150" i="1"/>
  <c r="R4074" i="1"/>
  <c r="O4150" i="1"/>
  <c r="P4149" i="1"/>
  <c r="L4151" i="1" l="1"/>
  <c r="T4151" i="1"/>
  <c r="M4151" i="1"/>
  <c r="E4152" i="1"/>
  <c r="B4075" i="1"/>
  <c r="H4150" i="1"/>
  <c r="Q4076" i="1"/>
  <c r="N4151" i="1"/>
  <c r="U4151" i="1"/>
  <c r="G4151" i="1"/>
  <c r="F4151" i="1"/>
  <c r="C4152" i="1"/>
  <c r="A4152" i="1"/>
  <c r="P4150" i="1"/>
  <c r="O4151" i="1"/>
  <c r="K4077" i="1"/>
  <c r="J4078" i="1"/>
  <c r="I4079" i="1"/>
  <c r="D4151" i="1"/>
  <c r="D4152" i="1" s="1"/>
  <c r="R4075" i="1"/>
  <c r="E4153" i="1" l="1"/>
  <c r="M4152" i="1"/>
  <c r="L4152" i="1"/>
  <c r="T4152" i="1"/>
  <c r="T4153" i="1" s="1"/>
  <c r="B4076" i="1"/>
  <c r="H4151" i="1"/>
  <c r="Q4077" i="1"/>
  <c r="P4151" i="1"/>
  <c r="O4152" i="1"/>
  <c r="C4153" i="1"/>
  <c r="A4153" i="1"/>
  <c r="D4153" i="1"/>
  <c r="G4152" i="1"/>
  <c r="N4152" i="1"/>
  <c r="U4152" i="1"/>
  <c r="F4152" i="1"/>
  <c r="I4080" i="1"/>
  <c r="J4079" i="1"/>
  <c r="R4076" i="1"/>
  <c r="K4078" i="1"/>
  <c r="L4153" i="1" l="1"/>
  <c r="M4153" i="1"/>
  <c r="E4154" i="1"/>
  <c r="E4155" i="1" s="1"/>
  <c r="B4077" i="1"/>
  <c r="H4152" i="1"/>
  <c r="Q4078" i="1"/>
  <c r="P4152" i="1"/>
  <c r="O4153" i="1"/>
  <c r="K4079" i="1"/>
  <c r="A4154" i="1"/>
  <c r="D4154" i="1"/>
  <c r="F4153" i="1"/>
  <c r="U4153" i="1"/>
  <c r="G4153" i="1"/>
  <c r="N4153" i="1"/>
  <c r="C4154" i="1"/>
  <c r="I4081" i="1"/>
  <c r="J4080" i="1"/>
  <c r="R4077" i="1"/>
  <c r="L4154" i="1" l="1"/>
  <c r="M4154" i="1"/>
  <c r="T4154" i="1"/>
  <c r="B4078" i="1"/>
  <c r="H4153" i="1"/>
  <c r="K4080" i="1"/>
  <c r="I4082" i="1"/>
  <c r="J4081" i="1"/>
  <c r="D4155" i="1"/>
  <c r="G4154" i="1"/>
  <c r="F4154" i="1"/>
  <c r="A4155" i="1"/>
  <c r="N4154" i="1"/>
  <c r="U4154" i="1"/>
  <c r="C4155" i="1"/>
  <c r="R4078" i="1"/>
  <c r="Q4079" i="1"/>
  <c r="P4153" i="1"/>
  <c r="O4154" i="1"/>
  <c r="L4155" i="1" l="1"/>
  <c r="M4155" i="1"/>
  <c r="T4155" i="1"/>
  <c r="E4156" i="1"/>
  <c r="B4079" i="1"/>
  <c r="H4154" i="1"/>
  <c r="P4154" i="1"/>
  <c r="O4155" i="1"/>
  <c r="K4081" i="1"/>
  <c r="J4082" i="1"/>
  <c r="I4083" i="1"/>
  <c r="R4079" i="1"/>
  <c r="A4156" i="1"/>
  <c r="N4155" i="1"/>
  <c r="U4155" i="1"/>
  <c r="D4156" i="1"/>
  <c r="G4155" i="1"/>
  <c r="F4155" i="1"/>
  <c r="C4156" i="1"/>
  <c r="Q4080" i="1"/>
  <c r="L4156" i="1" l="1"/>
  <c r="M4156" i="1"/>
  <c r="E4157" i="1"/>
  <c r="T4156" i="1"/>
  <c r="B4080" i="1"/>
  <c r="H4155" i="1"/>
  <c r="K4082" i="1"/>
  <c r="Q4081" i="1"/>
  <c r="R4080" i="1"/>
  <c r="D4157" i="1"/>
  <c r="F4156" i="1"/>
  <c r="N4156" i="1"/>
  <c r="A4157" i="1"/>
  <c r="U4156" i="1"/>
  <c r="G4156" i="1"/>
  <c r="C4157" i="1"/>
  <c r="O4156" i="1"/>
  <c r="P4155" i="1"/>
  <c r="I4084" i="1"/>
  <c r="J4083" i="1"/>
  <c r="L4157" i="1" l="1"/>
  <c r="M4157" i="1"/>
  <c r="T4157" i="1"/>
  <c r="E4158" i="1"/>
  <c r="E4159" i="1" s="1"/>
  <c r="B4081" i="1"/>
  <c r="H4156" i="1"/>
  <c r="K4083" i="1"/>
  <c r="C4158" i="1"/>
  <c r="U4157" i="1"/>
  <c r="D4158" i="1"/>
  <c r="F4157" i="1"/>
  <c r="A4158" i="1"/>
  <c r="N4157" i="1"/>
  <c r="G4157" i="1"/>
  <c r="J4084" i="1"/>
  <c r="I4085" i="1"/>
  <c r="O4157" i="1"/>
  <c r="P4156" i="1"/>
  <c r="R4081" i="1"/>
  <c r="Q4082" i="1"/>
  <c r="T4158" i="1" l="1"/>
  <c r="L4158" i="1"/>
  <c r="M4158" i="1"/>
  <c r="H4157" i="1"/>
  <c r="B4082" i="1"/>
  <c r="G4158" i="1"/>
  <c r="N4158" i="1"/>
  <c r="D4159" i="1"/>
  <c r="F4158" i="1"/>
  <c r="C4159" i="1"/>
  <c r="A4159" i="1"/>
  <c r="T4159" i="1" s="1"/>
  <c r="U4158" i="1"/>
  <c r="P4157" i="1"/>
  <c r="O4158" i="1"/>
  <c r="J4085" i="1"/>
  <c r="I4086" i="1"/>
  <c r="K4084" i="1"/>
  <c r="Q4083" i="1"/>
  <c r="R4082" i="1"/>
  <c r="M4159" i="1" l="1"/>
  <c r="L4159" i="1"/>
  <c r="U4159" i="1" s="1"/>
  <c r="E4160" i="1"/>
  <c r="B4083" i="1"/>
  <c r="H4158" i="1"/>
  <c r="Q4084" i="1"/>
  <c r="A4160" i="1"/>
  <c r="N4159" i="1"/>
  <c r="D4160" i="1"/>
  <c r="G4159" i="1"/>
  <c r="C4160" i="1"/>
  <c r="F4159" i="1"/>
  <c r="I4087" i="1"/>
  <c r="J4086" i="1"/>
  <c r="R4083" i="1"/>
  <c r="K4085" i="1"/>
  <c r="P4158" i="1"/>
  <c r="O4159" i="1"/>
  <c r="L4160" i="1" l="1"/>
  <c r="M4160" i="1"/>
  <c r="T4160" i="1"/>
  <c r="T4161" i="1" s="1"/>
  <c r="E4161" i="1"/>
  <c r="E4162" i="1" s="1"/>
  <c r="B4084" i="1"/>
  <c r="H4159" i="1"/>
  <c r="Q4085" i="1"/>
  <c r="K4086" i="1"/>
  <c r="P4159" i="1"/>
  <c r="O4160" i="1"/>
  <c r="I4088" i="1"/>
  <c r="J4087" i="1"/>
  <c r="C4161" i="1"/>
  <c r="U4160" i="1"/>
  <c r="D4161" i="1"/>
  <c r="F4160" i="1"/>
  <c r="A4161" i="1"/>
  <c r="G4160" i="1"/>
  <c r="N4160" i="1"/>
  <c r="R4084" i="1"/>
  <c r="L4161" i="1" l="1"/>
  <c r="U4161" i="1" s="1"/>
  <c r="M4161" i="1"/>
  <c r="B4085" i="1"/>
  <c r="H4160" i="1"/>
  <c r="J4088" i="1"/>
  <c r="I4089" i="1"/>
  <c r="J4089" i="1" s="1"/>
  <c r="O4161" i="1"/>
  <c r="P4160" i="1"/>
  <c r="Q4086" i="1"/>
  <c r="D4162" i="1"/>
  <c r="F4161" i="1"/>
  <c r="G4161" i="1"/>
  <c r="N4161" i="1"/>
  <c r="A4162" i="1"/>
  <c r="C4162" i="1"/>
  <c r="K4087" i="1"/>
  <c r="R4085" i="1"/>
  <c r="L4162" i="1" l="1"/>
  <c r="M4162" i="1"/>
  <c r="E4163" i="1"/>
  <c r="E4164" i="1" s="1"/>
  <c r="T4162" i="1"/>
  <c r="T4163" i="1" s="1"/>
  <c r="H4161" i="1"/>
  <c r="B4086" i="1"/>
  <c r="D4163" i="1"/>
  <c r="G4162" i="1"/>
  <c r="F4162" i="1"/>
  <c r="A4163" i="1"/>
  <c r="N4162" i="1"/>
  <c r="U4162" i="1"/>
  <c r="C4163" i="1"/>
  <c r="R4086" i="1"/>
  <c r="Q4087" i="1"/>
  <c r="O4162" i="1"/>
  <c r="P4161" i="1"/>
  <c r="I4090" i="1"/>
  <c r="K4089" i="1"/>
  <c r="K4088" i="1"/>
  <c r="L4163" i="1" l="1"/>
  <c r="M4163" i="1"/>
  <c r="N4163" i="1" s="1"/>
  <c r="B4087" i="1"/>
  <c r="H4162" i="1"/>
  <c r="Q4088" i="1"/>
  <c r="R4087" i="1"/>
  <c r="N4089" i="1"/>
  <c r="Q4089" i="1"/>
  <c r="F4163" i="1"/>
  <c r="G4163" i="1"/>
  <c r="C4164" i="1"/>
  <c r="U4163" i="1"/>
  <c r="A4164" i="1"/>
  <c r="D4164" i="1"/>
  <c r="J4090" i="1"/>
  <c r="I4091" i="1"/>
  <c r="O4163" i="1"/>
  <c r="P4162" i="1"/>
  <c r="L4164" i="1" l="1"/>
  <c r="M4164" i="1"/>
  <c r="E4165" i="1"/>
  <c r="T4164" i="1"/>
  <c r="B4088" i="1"/>
  <c r="U4089" i="1"/>
  <c r="B4089" i="1"/>
  <c r="H4163" i="1"/>
  <c r="P4163" i="1"/>
  <c r="O4164" i="1"/>
  <c r="R4089" i="1"/>
  <c r="C4165" i="1"/>
  <c r="A4165" i="1"/>
  <c r="N4164" i="1"/>
  <c r="U4164" i="1"/>
  <c r="D4165" i="1"/>
  <c r="F4164" i="1"/>
  <c r="G4164" i="1"/>
  <c r="I4092" i="1"/>
  <c r="J4091" i="1"/>
  <c r="K4090" i="1"/>
  <c r="R4088" i="1"/>
  <c r="T4165" i="1" l="1"/>
  <c r="L4165" i="1"/>
  <c r="M4165" i="1"/>
  <c r="E4166" i="1"/>
  <c r="H4164" i="1"/>
  <c r="Q4090" i="1"/>
  <c r="K4091" i="1"/>
  <c r="I4093" i="1"/>
  <c r="J4092" i="1"/>
  <c r="U4165" i="1"/>
  <c r="D4166" i="1"/>
  <c r="G4165" i="1"/>
  <c r="F4165" i="1"/>
  <c r="C4166" i="1"/>
  <c r="A4166" i="1"/>
  <c r="N4165" i="1"/>
  <c r="P4164" i="1"/>
  <c r="O4165" i="1"/>
  <c r="L4166" i="1" l="1"/>
  <c r="M4166" i="1"/>
  <c r="E4167" i="1"/>
  <c r="T4166" i="1"/>
  <c r="B4090" i="1"/>
  <c r="H4165" i="1"/>
  <c r="J4093" i="1"/>
  <c r="I4094" i="1"/>
  <c r="O4166" i="1"/>
  <c r="P4165" i="1"/>
  <c r="G4166" i="1"/>
  <c r="N4166" i="1"/>
  <c r="U4166" i="1"/>
  <c r="F4166" i="1"/>
  <c r="C4167" i="1"/>
  <c r="A4167" i="1"/>
  <c r="D4167" i="1"/>
  <c r="K4092" i="1"/>
  <c r="Q4091" i="1"/>
  <c r="R4090" i="1"/>
  <c r="L4167" i="1" l="1"/>
  <c r="M4167" i="1"/>
  <c r="T4167" i="1"/>
  <c r="E4168" i="1"/>
  <c r="E4169" i="1" s="1"/>
  <c r="B4091" i="1"/>
  <c r="H4166" i="1"/>
  <c r="U4167" i="1"/>
  <c r="D4168" i="1"/>
  <c r="F4167" i="1"/>
  <c r="C4168" i="1"/>
  <c r="A4168" i="1"/>
  <c r="G4167" i="1"/>
  <c r="N4167" i="1"/>
  <c r="O4167" i="1"/>
  <c r="P4166" i="1"/>
  <c r="J4094" i="1"/>
  <c r="I4095" i="1"/>
  <c r="K4093" i="1"/>
  <c r="R4091" i="1"/>
  <c r="Q4092" i="1"/>
  <c r="L4168" i="1" l="1"/>
  <c r="M4168" i="1"/>
  <c r="N4168" i="1" s="1"/>
  <c r="T4168" i="1"/>
  <c r="T4169" i="1" s="1"/>
  <c r="B4092" i="1"/>
  <c r="H4167" i="1"/>
  <c r="U4168" i="1"/>
  <c r="G4168" i="1"/>
  <c r="C4169" i="1"/>
  <c r="A4169" i="1"/>
  <c r="D4169" i="1"/>
  <c r="F4168" i="1"/>
  <c r="Q4093" i="1"/>
  <c r="K4094" i="1"/>
  <c r="R4092" i="1"/>
  <c r="P4167" i="1"/>
  <c r="O4168" i="1"/>
  <c r="J4095" i="1"/>
  <c r="I4096" i="1"/>
  <c r="M4169" i="1" l="1"/>
  <c r="L4169" i="1"/>
  <c r="U4169" i="1" s="1"/>
  <c r="E4170" i="1"/>
  <c r="B4093" i="1"/>
  <c r="H4168" i="1"/>
  <c r="K4095" i="1"/>
  <c r="A4170" i="1"/>
  <c r="G4169" i="1"/>
  <c r="C4170" i="1"/>
  <c r="D4170" i="1"/>
  <c r="F4169" i="1"/>
  <c r="N4169" i="1"/>
  <c r="Q4094" i="1"/>
  <c r="J4096" i="1"/>
  <c r="I4097" i="1"/>
  <c r="O4169" i="1"/>
  <c r="P4168" i="1"/>
  <c r="R4093" i="1"/>
  <c r="L4170" i="1" l="1"/>
  <c r="M4170" i="1"/>
  <c r="E4171" i="1"/>
  <c r="E4172" i="1" s="1"/>
  <c r="T4170" i="1"/>
  <c r="T4171" i="1" s="1"/>
  <c r="B4094" i="1"/>
  <c r="H4169" i="1"/>
  <c r="K4096" i="1"/>
  <c r="R4094" i="1"/>
  <c r="F4170" i="1"/>
  <c r="A4171" i="1"/>
  <c r="G4170" i="1"/>
  <c r="N4170" i="1"/>
  <c r="U4170" i="1"/>
  <c r="C4171" i="1"/>
  <c r="D4171" i="1"/>
  <c r="O4170" i="1"/>
  <c r="P4169" i="1"/>
  <c r="J4097" i="1"/>
  <c r="I4098" i="1"/>
  <c r="Q4095" i="1"/>
  <c r="L4171" i="1" l="1"/>
  <c r="M4171" i="1"/>
  <c r="N4171" i="1" s="1"/>
  <c r="B4095" i="1"/>
  <c r="H4170" i="1"/>
  <c r="R4095" i="1"/>
  <c r="J4098" i="1"/>
  <c r="I4099" i="1"/>
  <c r="K4097" i="1"/>
  <c r="P4170" i="1"/>
  <c r="O4171" i="1"/>
  <c r="A4172" i="1"/>
  <c r="C4172" i="1"/>
  <c r="D4172" i="1"/>
  <c r="U4171" i="1"/>
  <c r="F4171" i="1"/>
  <c r="G4171" i="1"/>
  <c r="Q4096" i="1"/>
  <c r="L4172" i="1" l="1"/>
  <c r="M4172" i="1"/>
  <c r="N4172" i="1" s="1"/>
  <c r="E4173" i="1"/>
  <c r="T4172" i="1"/>
  <c r="B4096" i="1"/>
  <c r="H4171" i="1"/>
  <c r="J4099" i="1"/>
  <c r="I4100" i="1"/>
  <c r="R4096" i="1"/>
  <c r="K4098" i="1"/>
  <c r="U4172" i="1"/>
  <c r="D4173" i="1"/>
  <c r="G4172" i="1"/>
  <c r="F4172" i="1"/>
  <c r="C4173" i="1"/>
  <c r="A4173" i="1"/>
  <c r="P4171" i="1"/>
  <c r="O4172" i="1"/>
  <c r="Q4097" i="1"/>
  <c r="L4173" i="1" l="1"/>
  <c r="M4173" i="1"/>
  <c r="T4173" i="1"/>
  <c r="E4174" i="1"/>
  <c r="B4097" i="1"/>
  <c r="H4172" i="1"/>
  <c r="U4173" i="1"/>
  <c r="G4173" i="1"/>
  <c r="C4174" i="1"/>
  <c r="D4174" i="1"/>
  <c r="F4173" i="1"/>
  <c r="N4173" i="1"/>
  <c r="A4174" i="1"/>
  <c r="R4097" i="1"/>
  <c r="Q4098" i="1"/>
  <c r="O4173" i="1"/>
  <c r="P4172" i="1"/>
  <c r="I4101" i="1"/>
  <c r="J4100" i="1"/>
  <c r="K4099" i="1"/>
  <c r="L4174" i="1" l="1"/>
  <c r="M4174" i="1"/>
  <c r="E4175" i="1"/>
  <c r="T4174" i="1"/>
  <c r="B4098" i="1"/>
  <c r="H4173" i="1"/>
  <c r="O4174" i="1"/>
  <c r="P4173" i="1"/>
  <c r="R4098" i="1"/>
  <c r="Q4099" i="1"/>
  <c r="K4100" i="1"/>
  <c r="I4102" i="1"/>
  <c r="J4101" i="1"/>
  <c r="A4175" i="1"/>
  <c r="U4174" i="1"/>
  <c r="D4175" i="1"/>
  <c r="G4174" i="1"/>
  <c r="C4175" i="1"/>
  <c r="F4174" i="1"/>
  <c r="N4174" i="1"/>
  <c r="L4175" i="1" l="1"/>
  <c r="M4175" i="1"/>
  <c r="T4175" i="1"/>
  <c r="E4176" i="1"/>
  <c r="B4099" i="1"/>
  <c r="H4174" i="1"/>
  <c r="K4101" i="1"/>
  <c r="I4103" i="1"/>
  <c r="J4102" i="1"/>
  <c r="R4099" i="1"/>
  <c r="F4175" i="1"/>
  <c r="G4175" i="1"/>
  <c r="N4175" i="1"/>
  <c r="A4176" i="1"/>
  <c r="C4176" i="1"/>
  <c r="U4175" i="1"/>
  <c r="D4176" i="1"/>
  <c r="Q4100" i="1"/>
  <c r="O4175" i="1"/>
  <c r="P4174" i="1"/>
  <c r="L4176" i="1" l="1"/>
  <c r="M4176" i="1"/>
  <c r="T4176" i="1"/>
  <c r="E4177" i="1"/>
  <c r="B4100" i="1"/>
  <c r="H4175" i="1"/>
  <c r="K4102" i="1"/>
  <c r="I4104" i="1"/>
  <c r="J4103" i="1"/>
  <c r="C4177" i="1"/>
  <c r="D4177" i="1"/>
  <c r="F4176" i="1"/>
  <c r="A4177" i="1"/>
  <c r="U4176" i="1"/>
  <c r="N4176" i="1"/>
  <c r="G4176" i="1"/>
  <c r="O4176" i="1"/>
  <c r="P4175" i="1"/>
  <c r="Q4101" i="1"/>
  <c r="R4100" i="1"/>
  <c r="L4177" i="1" l="1"/>
  <c r="M4177" i="1"/>
  <c r="T4177" i="1"/>
  <c r="E4178" i="1"/>
  <c r="B4101" i="1"/>
  <c r="H4176" i="1"/>
  <c r="N4177" i="1"/>
  <c r="U4177" i="1"/>
  <c r="C4178" i="1"/>
  <c r="D4178" i="1"/>
  <c r="G4177" i="1"/>
  <c r="F4177" i="1"/>
  <c r="A4178" i="1"/>
  <c r="P4176" i="1"/>
  <c r="O4177" i="1"/>
  <c r="K4103" i="1"/>
  <c r="J4104" i="1"/>
  <c r="I4105" i="1"/>
  <c r="R4101" i="1"/>
  <c r="Q4102" i="1"/>
  <c r="L4178" i="1" l="1"/>
  <c r="M4178" i="1"/>
  <c r="E4179" i="1"/>
  <c r="T4178" i="1"/>
  <c r="T4179" i="1" s="1"/>
  <c r="B4102" i="1"/>
  <c r="H4177" i="1"/>
  <c r="C4179" i="1"/>
  <c r="U4178" i="1"/>
  <c r="D4179" i="1"/>
  <c r="F4178" i="1"/>
  <c r="A4179" i="1"/>
  <c r="G4178" i="1"/>
  <c r="N4178" i="1"/>
  <c r="Q4103" i="1"/>
  <c r="O4178" i="1"/>
  <c r="P4177" i="1"/>
  <c r="R4102" i="1"/>
  <c r="I4106" i="1"/>
  <c r="J4105" i="1"/>
  <c r="K4104" i="1"/>
  <c r="L4179" i="1" l="1"/>
  <c r="M4179" i="1"/>
  <c r="N4179" i="1" s="1"/>
  <c r="E4180" i="1"/>
  <c r="B4103" i="1"/>
  <c r="H4178" i="1"/>
  <c r="O4179" i="1"/>
  <c r="P4178" i="1"/>
  <c r="G4179" i="1"/>
  <c r="C4180" i="1"/>
  <c r="A4180" i="1"/>
  <c r="T4180" i="1" s="1"/>
  <c r="D4180" i="1"/>
  <c r="F4179" i="1"/>
  <c r="Q4104" i="1"/>
  <c r="I4107" i="1"/>
  <c r="J4106" i="1"/>
  <c r="R4103" i="1"/>
  <c r="K4105" i="1"/>
  <c r="L4180" i="1" l="1"/>
  <c r="M4180" i="1"/>
  <c r="E4181" i="1"/>
  <c r="T4181" i="1"/>
  <c r="U4179" i="1"/>
  <c r="B4104" i="1"/>
  <c r="H4179" i="1"/>
  <c r="F4180" i="1"/>
  <c r="A4181" i="1"/>
  <c r="U4180" i="1"/>
  <c r="N4180" i="1"/>
  <c r="G4180" i="1"/>
  <c r="C4181" i="1"/>
  <c r="D4181" i="1"/>
  <c r="R4104" i="1"/>
  <c r="I4108" i="1"/>
  <c r="J4107" i="1"/>
  <c r="Q4105" i="1"/>
  <c r="K4106" i="1"/>
  <c r="O4180" i="1"/>
  <c r="P4179" i="1"/>
  <c r="L4181" i="1" l="1"/>
  <c r="E4182" i="1"/>
  <c r="E4183" i="1" s="1"/>
  <c r="B4105" i="1"/>
  <c r="H4180" i="1"/>
  <c r="J4108" i="1"/>
  <c r="I4109" i="1"/>
  <c r="P4180" i="1"/>
  <c r="O4181" i="1"/>
  <c r="K4107" i="1"/>
  <c r="A4182" i="1"/>
  <c r="G4181" i="1"/>
  <c r="F4181" i="1"/>
  <c r="Q4106" i="1"/>
  <c r="R4105" i="1"/>
  <c r="L4182" i="1" l="1"/>
  <c r="M4182" i="1"/>
  <c r="T4182" i="1"/>
  <c r="T4183" i="1" s="1"/>
  <c r="E4184" i="1"/>
  <c r="B4106" i="1"/>
  <c r="H4181" i="1"/>
  <c r="N4182" i="1"/>
  <c r="U4182" i="1"/>
  <c r="A4183" i="1"/>
  <c r="G4182" i="1"/>
  <c r="H4182" i="1" s="1"/>
  <c r="F4182" i="1"/>
  <c r="Q4107" i="1"/>
  <c r="D4182" i="1"/>
  <c r="D4183" i="1" s="1"/>
  <c r="P4181" i="1"/>
  <c r="O4182" i="1"/>
  <c r="J4109" i="1"/>
  <c r="I4110" i="1"/>
  <c r="R4106" i="1"/>
  <c r="K4108" i="1"/>
  <c r="L4183" i="1" l="1"/>
  <c r="M4183" i="1"/>
  <c r="B4107" i="1"/>
  <c r="N4183" i="1"/>
  <c r="F4183" i="1"/>
  <c r="U4183" i="1"/>
  <c r="D4184" i="1"/>
  <c r="G4183" i="1"/>
  <c r="A4184" i="1"/>
  <c r="O4183" i="1"/>
  <c r="P4182" i="1"/>
  <c r="R4107" i="1"/>
  <c r="Q4108" i="1"/>
  <c r="J4110" i="1"/>
  <c r="I4111" i="1"/>
  <c r="K4109" i="1"/>
  <c r="L4184" i="1" l="1"/>
  <c r="M4184" i="1"/>
  <c r="T4184" i="1"/>
  <c r="E4185" i="1"/>
  <c r="B4108" i="1"/>
  <c r="H4183" i="1"/>
  <c r="A4185" i="1"/>
  <c r="D4185" i="1"/>
  <c r="F4184" i="1"/>
  <c r="N4184" i="1"/>
  <c r="U4184" i="1"/>
  <c r="G4184" i="1"/>
  <c r="R4108" i="1"/>
  <c r="Q4109" i="1"/>
  <c r="J4111" i="1"/>
  <c r="I4112" i="1"/>
  <c r="O4184" i="1"/>
  <c r="P4183" i="1"/>
  <c r="K4110" i="1"/>
  <c r="T4185" i="1" l="1"/>
  <c r="L4185" i="1"/>
  <c r="M4185" i="1"/>
  <c r="E4186" i="1"/>
  <c r="B4109" i="1"/>
  <c r="H4184" i="1"/>
  <c r="K4111" i="1"/>
  <c r="R4109" i="1"/>
  <c r="Q4110" i="1"/>
  <c r="G4185" i="1"/>
  <c r="F4185" i="1"/>
  <c r="D4186" i="1"/>
  <c r="U4185" i="1"/>
  <c r="N4185" i="1"/>
  <c r="A4186" i="1"/>
  <c r="O4185" i="1"/>
  <c r="P4184" i="1"/>
  <c r="I4113" i="1"/>
  <c r="J4112" i="1"/>
  <c r="L4186" i="1" l="1"/>
  <c r="M4186" i="1"/>
  <c r="E4187" i="1"/>
  <c r="T4186" i="1"/>
  <c r="B4110" i="1"/>
  <c r="H4185" i="1"/>
  <c r="J4113" i="1"/>
  <c r="I4114" i="1"/>
  <c r="R4110" i="1"/>
  <c r="K4112" i="1"/>
  <c r="F4186" i="1"/>
  <c r="N4186" i="1"/>
  <c r="A4187" i="1"/>
  <c r="U4186" i="1"/>
  <c r="G4186" i="1"/>
  <c r="D4187" i="1"/>
  <c r="Q4111" i="1"/>
  <c r="P4185" i="1"/>
  <c r="O4186" i="1"/>
  <c r="L4187" i="1" l="1"/>
  <c r="M4187" i="1"/>
  <c r="E4188" i="1"/>
  <c r="T4187" i="1"/>
  <c r="B4111" i="1"/>
  <c r="H4186" i="1"/>
  <c r="P4186" i="1"/>
  <c r="O4187" i="1"/>
  <c r="Q4112" i="1"/>
  <c r="N4187" i="1"/>
  <c r="F4187" i="1"/>
  <c r="U4187" i="1"/>
  <c r="G4187" i="1"/>
  <c r="A4188" i="1"/>
  <c r="D4188" i="1"/>
  <c r="I4115" i="1"/>
  <c r="J4114" i="1"/>
  <c r="R4111" i="1"/>
  <c r="K4113" i="1"/>
  <c r="L4188" i="1" l="1"/>
  <c r="M4188" i="1"/>
  <c r="T4188" i="1"/>
  <c r="E4189" i="1"/>
  <c r="B4112" i="1"/>
  <c r="H4187" i="1"/>
  <c r="K4114" i="1"/>
  <c r="J4115" i="1"/>
  <c r="I4116" i="1"/>
  <c r="R4112" i="1"/>
  <c r="D4189" i="1"/>
  <c r="G4188" i="1"/>
  <c r="F4188" i="1"/>
  <c r="A4189" i="1"/>
  <c r="N4188" i="1"/>
  <c r="U4188" i="1"/>
  <c r="O4188" i="1"/>
  <c r="P4187" i="1"/>
  <c r="Q4113" i="1"/>
  <c r="L4189" i="1" l="1"/>
  <c r="M4189" i="1"/>
  <c r="N4189" i="1" s="1"/>
  <c r="E4190" i="1"/>
  <c r="T4189" i="1"/>
  <c r="B4113" i="1"/>
  <c r="H4188" i="1"/>
  <c r="I4117" i="1"/>
  <c r="J4116" i="1"/>
  <c r="K4115" i="1"/>
  <c r="U4189" i="1"/>
  <c r="D4190" i="1"/>
  <c r="F4189" i="1"/>
  <c r="G4189" i="1"/>
  <c r="A4190" i="1"/>
  <c r="R4113" i="1"/>
  <c r="P4188" i="1"/>
  <c r="O4189" i="1"/>
  <c r="Q4114" i="1"/>
  <c r="L4190" i="1" l="1"/>
  <c r="M4190" i="1"/>
  <c r="T4190" i="1"/>
  <c r="E4191" i="1"/>
  <c r="B4114" i="1"/>
  <c r="H4189" i="1"/>
  <c r="O4190" i="1"/>
  <c r="P4189" i="1"/>
  <c r="Q4115" i="1"/>
  <c r="R4114" i="1"/>
  <c r="K4116" i="1"/>
  <c r="I4118" i="1"/>
  <c r="J4117" i="1"/>
  <c r="F4190" i="1"/>
  <c r="N4190" i="1"/>
  <c r="A4191" i="1"/>
  <c r="U4190" i="1"/>
  <c r="D4191" i="1"/>
  <c r="G4190" i="1"/>
  <c r="T4191" i="1" l="1"/>
  <c r="L4191" i="1"/>
  <c r="M4191" i="1"/>
  <c r="E4192" i="1"/>
  <c r="B4115" i="1"/>
  <c r="H4190" i="1"/>
  <c r="Q4116" i="1"/>
  <c r="R4115" i="1"/>
  <c r="K4117" i="1"/>
  <c r="G4191" i="1"/>
  <c r="U4191" i="1"/>
  <c r="A4192" i="1"/>
  <c r="D4192" i="1"/>
  <c r="F4191" i="1"/>
  <c r="N4191" i="1"/>
  <c r="I4119" i="1"/>
  <c r="J4118" i="1"/>
  <c r="P4190" i="1"/>
  <c r="O4191" i="1"/>
  <c r="L4192" i="1" l="1"/>
  <c r="M4192" i="1"/>
  <c r="E4193" i="1"/>
  <c r="T4192" i="1"/>
  <c r="B4116" i="1"/>
  <c r="H4191" i="1"/>
  <c r="O4192" i="1"/>
  <c r="P4191" i="1"/>
  <c r="U4192" i="1"/>
  <c r="F4192" i="1"/>
  <c r="G4192" i="1"/>
  <c r="N4192" i="1"/>
  <c r="A4193" i="1"/>
  <c r="D4193" i="1"/>
  <c r="K4118" i="1"/>
  <c r="R4116" i="1"/>
  <c r="Q4117" i="1"/>
  <c r="I4120" i="1"/>
  <c r="J4120" i="1" s="1"/>
  <c r="J4119" i="1"/>
  <c r="T4193" i="1" l="1"/>
  <c r="L4193" i="1"/>
  <c r="M4193" i="1"/>
  <c r="T4194" i="1"/>
  <c r="E4194" i="1"/>
  <c r="E4195" i="1" s="1"/>
  <c r="B4117" i="1"/>
  <c r="H4192" i="1"/>
  <c r="D4194" i="1"/>
  <c r="G4193" i="1"/>
  <c r="F4193" i="1"/>
  <c r="A4194" i="1"/>
  <c r="N4193" i="1"/>
  <c r="U4193" i="1"/>
  <c r="I4121" i="1"/>
  <c r="K4120" i="1"/>
  <c r="Q4118" i="1"/>
  <c r="R4117" i="1"/>
  <c r="K4119" i="1"/>
  <c r="O4193" i="1"/>
  <c r="P4192" i="1"/>
  <c r="L4194" i="1" l="1"/>
  <c r="M4194" i="1"/>
  <c r="N4194" i="1" s="1"/>
  <c r="B4118" i="1"/>
  <c r="H4193" i="1"/>
  <c r="P4193" i="1"/>
  <c r="O4194" i="1"/>
  <c r="R4118" i="1"/>
  <c r="Q4119" i="1"/>
  <c r="D4195" i="1"/>
  <c r="G4194" i="1"/>
  <c r="F4194" i="1"/>
  <c r="U4194" i="1"/>
  <c r="A4195" i="1"/>
  <c r="Q4120" i="1"/>
  <c r="N4120" i="1"/>
  <c r="I4122" i="1"/>
  <c r="J4121" i="1"/>
  <c r="L4195" i="1" l="1"/>
  <c r="M4195" i="1"/>
  <c r="T4195" i="1"/>
  <c r="E4196" i="1"/>
  <c r="B4119" i="1"/>
  <c r="U4120" i="1"/>
  <c r="B4120" i="1"/>
  <c r="H4194" i="1"/>
  <c r="K4121" i="1"/>
  <c r="I4123" i="1"/>
  <c r="J4122" i="1"/>
  <c r="N4195" i="1"/>
  <c r="U4195" i="1"/>
  <c r="A4196" i="1"/>
  <c r="D4196" i="1"/>
  <c r="F4195" i="1"/>
  <c r="G4195" i="1"/>
  <c r="R4119" i="1"/>
  <c r="P4194" i="1"/>
  <c r="O4195" i="1"/>
  <c r="R4120" i="1"/>
  <c r="E4197" i="1" l="1"/>
  <c r="L4196" i="1"/>
  <c r="M4196" i="1"/>
  <c r="T4196" i="1"/>
  <c r="H4195" i="1"/>
  <c r="K4122" i="1"/>
  <c r="I4124" i="1"/>
  <c r="J4123" i="1"/>
  <c r="O4196" i="1"/>
  <c r="P4195" i="1"/>
  <c r="Q4121" i="1"/>
  <c r="D4197" i="1"/>
  <c r="F4196" i="1"/>
  <c r="A4197" i="1"/>
  <c r="U4196" i="1"/>
  <c r="N4196" i="1"/>
  <c r="G4196" i="1"/>
  <c r="L4197" i="1" l="1"/>
  <c r="M4197" i="1"/>
  <c r="T4197" i="1"/>
  <c r="T4198" i="1" s="1"/>
  <c r="E4198" i="1"/>
  <c r="E4199" i="1" s="1"/>
  <c r="H4196" i="1"/>
  <c r="B4121" i="1"/>
  <c r="R4121" i="1"/>
  <c r="D4198" i="1"/>
  <c r="F4197" i="1"/>
  <c r="A4198" i="1"/>
  <c r="U4197" i="1"/>
  <c r="N4197" i="1"/>
  <c r="G4197" i="1"/>
  <c r="O4197" i="1"/>
  <c r="P4196" i="1"/>
  <c r="K4123" i="1"/>
  <c r="I4125" i="1"/>
  <c r="J4124" i="1"/>
  <c r="Q4122" i="1"/>
  <c r="L4198" i="1" l="1"/>
  <c r="M4198" i="1"/>
  <c r="N4198" i="1" s="1"/>
  <c r="B4122" i="1"/>
  <c r="H4197" i="1"/>
  <c r="R4122" i="1"/>
  <c r="Q4123" i="1"/>
  <c r="O4198" i="1"/>
  <c r="P4197" i="1"/>
  <c r="A4199" i="1"/>
  <c r="D4199" i="1"/>
  <c r="U4198" i="1"/>
  <c r="G4198" i="1"/>
  <c r="F4198" i="1"/>
  <c r="K4124" i="1"/>
  <c r="I4126" i="1"/>
  <c r="J4125" i="1"/>
  <c r="L4199" i="1" l="1"/>
  <c r="M4199" i="1"/>
  <c r="T4199" i="1"/>
  <c r="E4200" i="1"/>
  <c r="E4201" i="1" s="1"/>
  <c r="B4123" i="1"/>
  <c r="H4198" i="1"/>
  <c r="J4126" i="1"/>
  <c r="I4127" i="1"/>
  <c r="Q4124" i="1"/>
  <c r="U4199" i="1"/>
  <c r="F4199" i="1"/>
  <c r="A4200" i="1"/>
  <c r="D4200" i="1"/>
  <c r="N4199" i="1"/>
  <c r="G4199" i="1"/>
  <c r="R4123" i="1"/>
  <c r="K4125" i="1"/>
  <c r="P4198" i="1"/>
  <c r="O4199" i="1"/>
  <c r="M4200" i="1" l="1"/>
  <c r="L4200" i="1"/>
  <c r="T4200" i="1"/>
  <c r="B4124" i="1"/>
  <c r="H4199" i="1"/>
  <c r="O4200" i="1"/>
  <c r="P4199" i="1"/>
  <c r="R4124" i="1"/>
  <c r="Q4125" i="1"/>
  <c r="J4127" i="1"/>
  <c r="I4128" i="1"/>
  <c r="N4200" i="1"/>
  <c r="U4200" i="1"/>
  <c r="G4200" i="1"/>
  <c r="D4201" i="1"/>
  <c r="A4201" i="1"/>
  <c r="F4200" i="1"/>
  <c r="K4126" i="1"/>
  <c r="T4201" i="1" l="1"/>
  <c r="L4201" i="1"/>
  <c r="M4201" i="1"/>
  <c r="N4201" i="1" s="1"/>
  <c r="E4202" i="1"/>
  <c r="E4203" i="1" s="1"/>
  <c r="B4125" i="1"/>
  <c r="H4200" i="1"/>
  <c r="R4125" i="1"/>
  <c r="Q4126" i="1"/>
  <c r="A4202" i="1"/>
  <c r="D4202" i="1"/>
  <c r="F4201" i="1"/>
  <c r="U4201" i="1"/>
  <c r="G4201" i="1"/>
  <c r="J4128" i="1"/>
  <c r="I4129" i="1"/>
  <c r="K4127" i="1"/>
  <c r="P4200" i="1"/>
  <c r="O4201" i="1"/>
  <c r="L4202" i="1" l="1"/>
  <c r="M4202" i="1"/>
  <c r="T4202" i="1"/>
  <c r="B4126" i="1"/>
  <c r="H4201" i="1"/>
  <c r="O4202" i="1"/>
  <c r="P4201" i="1"/>
  <c r="Q4127" i="1"/>
  <c r="R4126" i="1"/>
  <c r="J4129" i="1"/>
  <c r="I4130" i="1"/>
  <c r="N4202" i="1"/>
  <c r="U4202" i="1"/>
  <c r="A4203" i="1"/>
  <c r="D4203" i="1"/>
  <c r="F4202" i="1"/>
  <c r="G4202" i="1"/>
  <c r="K4128" i="1"/>
  <c r="L4203" i="1" l="1"/>
  <c r="M4203" i="1"/>
  <c r="T4203" i="1"/>
  <c r="E4204" i="1"/>
  <c r="B4127" i="1"/>
  <c r="H4202" i="1"/>
  <c r="K4129" i="1"/>
  <c r="A4204" i="1"/>
  <c r="U4203" i="1"/>
  <c r="G4203" i="1"/>
  <c r="D4204" i="1"/>
  <c r="F4203" i="1"/>
  <c r="N4203" i="1"/>
  <c r="Q4128" i="1"/>
  <c r="R4127" i="1"/>
  <c r="J4130" i="1"/>
  <c r="I4131" i="1"/>
  <c r="O4203" i="1"/>
  <c r="P4202" i="1"/>
  <c r="L4204" i="1" l="1"/>
  <c r="M4204" i="1"/>
  <c r="E4205" i="1"/>
  <c r="T4204" i="1"/>
  <c r="B4128" i="1"/>
  <c r="H4203" i="1"/>
  <c r="O4204" i="1"/>
  <c r="P4203" i="1"/>
  <c r="I4132" i="1"/>
  <c r="J4131" i="1"/>
  <c r="R4128" i="1"/>
  <c r="D4205" i="1"/>
  <c r="F4204" i="1"/>
  <c r="G4204" i="1"/>
  <c r="A4205" i="1"/>
  <c r="N4204" i="1"/>
  <c r="U4204" i="1"/>
  <c r="K4130" i="1"/>
  <c r="Q4129" i="1"/>
  <c r="T4205" i="1" l="1"/>
  <c r="L4205" i="1"/>
  <c r="U4205" i="1" s="1"/>
  <c r="M4205" i="1"/>
  <c r="E4206" i="1"/>
  <c r="B4129" i="1"/>
  <c r="H4204" i="1"/>
  <c r="R4129" i="1"/>
  <c r="G4205" i="1"/>
  <c r="D4206" i="1"/>
  <c r="F4205" i="1"/>
  <c r="A4206" i="1"/>
  <c r="N4205" i="1"/>
  <c r="K4131" i="1"/>
  <c r="Q4130" i="1"/>
  <c r="J4132" i="1"/>
  <c r="I4133" i="1"/>
  <c r="P4204" i="1"/>
  <c r="O4205" i="1"/>
  <c r="L4206" i="1" l="1"/>
  <c r="M4206" i="1"/>
  <c r="E4207" i="1"/>
  <c r="T4206" i="1"/>
  <c r="B4130" i="1"/>
  <c r="H4205" i="1"/>
  <c r="R4130" i="1"/>
  <c r="P4205" i="1"/>
  <c r="O4206" i="1"/>
  <c r="Q4131" i="1"/>
  <c r="I4134" i="1"/>
  <c r="J4133" i="1"/>
  <c r="N4206" i="1"/>
  <c r="D4207" i="1"/>
  <c r="U4206" i="1"/>
  <c r="A4207" i="1"/>
  <c r="G4206" i="1"/>
  <c r="F4206" i="1"/>
  <c r="K4132" i="1"/>
  <c r="L4207" i="1" l="1"/>
  <c r="M4207" i="1"/>
  <c r="N4207" i="1" s="1"/>
  <c r="T4207" i="1"/>
  <c r="T4208" i="1" s="1"/>
  <c r="E4208" i="1"/>
  <c r="E4209" i="1" s="1"/>
  <c r="B4131" i="1"/>
  <c r="H4206" i="1"/>
  <c r="R4131" i="1"/>
  <c r="F4207" i="1"/>
  <c r="A4208" i="1"/>
  <c r="G4207" i="1"/>
  <c r="U4207" i="1"/>
  <c r="D4208" i="1"/>
  <c r="O4207" i="1"/>
  <c r="P4206" i="1"/>
  <c r="Q4132" i="1"/>
  <c r="K4133" i="1"/>
  <c r="J4134" i="1"/>
  <c r="I4135" i="1"/>
  <c r="M4208" i="1" l="1"/>
  <c r="L4208" i="1"/>
  <c r="B4132" i="1"/>
  <c r="H4207" i="1"/>
  <c r="J4135" i="1"/>
  <c r="I4136" i="1"/>
  <c r="R4132" i="1"/>
  <c r="K4134" i="1"/>
  <c r="G4208" i="1"/>
  <c r="N4208" i="1"/>
  <c r="A4209" i="1"/>
  <c r="D4209" i="1"/>
  <c r="F4208" i="1"/>
  <c r="U4208" i="1"/>
  <c r="O4208" i="1"/>
  <c r="P4207" i="1"/>
  <c r="Q4133" i="1"/>
  <c r="L4209" i="1" l="1"/>
  <c r="M4209" i="1"/>
  <c r="T4209" i="1"/>
  <c r="E4210" i="1"/>
  <c r="B4133" i="1"/>
  <c r="H4208" i="1"/>
  <c r="Q4134" i="1"/>
  <c r="R4133" i="1"/>
  <c r="I4137" i="1"/>
  <c r="J4136" i="1"/>
  <c r="P4208" i="1"/>
  <c r="O4209" i="1"/>
  <c r="F4209" i="1"/>
  <c r="G4209" i="1"/>
  <c r="A4210" i="1"/>
  <c r="N4209" i="1"/>
  <c r="U4209" i="1"/>
  <c r="D4210" i="1"/>
  <c r="K4135" i="1"/>
  <c r="L4210" i="1" l="1"/>
  <c r="M4210" i="1"/>
  <c r="E4211" i="1"/>
  <c r="E4212" i="1" s="1"/>
  <c r="T4210" i="1"/>
  <c r="T4211" i="1" s="1"/>
  <c r="B4134" i="1"/>
  <c r="H4209" i="1"/>
  <c r="U4210" i="1"/>
  <c r="G4210" i="1"/>
  <c r="F4210" i="1"/>
  <c r="A4211" i="1"/>
  <c r="D4211" i="1"/>
  <c r="N4210" i="1"/>
  <c r="I4138" i="1"/>
  <c r="J4137" i="1"/>
  <c r="Q4135" i="1"/>
  <c r="P4209" i="1"/>
  <c r="O4210" i="1"/>
  <c r="R4134" i="1"/>
  <c r="K4136" i="1"/>
  <c r="L4211" i="1" l="1"/>
  <c r="M4211" i="1"/>
  <c r="N4211" i="1" s="1"/>
  <c r="B4135" i="1"/>
  <c r="H4210" i="1"/>
  <c r="R4135" i="1"/>
  <c r="F4211" i="1"/>
  <c r="G4211" i="1"/>
  <c r="A4212" i="1"/>
  <c r="D4212" i="1"/>
  <c r="U4211" i="1"/>
  <c r="K4137" i="1"/>
  <c r="Q4136" i="1"/>
  <c r="I4139" i="1"/>
  <c r="J4138" i="1"/>
  <c r="O4211" i="1"/>
  <c r="P4210" i="1"/>
  <c r="L4212" i="1" l="1"/>
  <c r="A4213" i="1"/>
  <c r="D4213" i="1"/>
  <c r="E4213" i="1"/>
  <c r="T4212" i="1"/>
  <c r="B4136" i="1"/>
  <c r="H4211" i="1"/>
  <c r="O4212" i="1"/>
  <c r="O4213" i="1" s="1"/>
  <c r="O4214" i="1" s="1"/>
  <c r="P4211" i="1"/>
  <c r="K4138" i="1"/>
  <c r="G4212" i="1"/>
  <c r="F4212" i="1"/>
  <c r="J4139" i="1"/>
  <c r="I4140" i="1"/>
  <c r="R4136" i="1"/>
  <c r="Q4137" i="1"/>
  <c r="O4215" i="1" l="1"/>
  <c r="O4216" i="1" s="1"/>
  <c r="O4217" i="1" s="1"/>
  <c r="O4218" i="1" s="1"/>
  <c r="O4219" i="1" s="1"/>
  <c r="E4214" i="1"/>
  <c r="L4213" i="1"/>
  <c r="U4213" i="1" s="1"/>
  <c r="T4213" i="1"/>
  <c r="M4213" i="1"/>
  <c r="N4213" i="1" s="1"/>
  <c r="F4213" i="1"/>
  <c r="A4214" i="1"/>
  <c r="G4213" i="1"/>
  <c r="D4214" i="1"/>
  <c r="B4137" i="1"/>
  <c r="H4212" i="1"/>
  <c r="I4141" i="1"/>
  <c r="J4140" i="1"/>
  <c r="Q4138" i="1"/>
  <c r="K4139" i="1"/>
  <c r="R4137" i="1"/>
  <c r="P4212" i="1"/>
  <c r="P4213" i="1" l="1"/>
  <c r="T4214" i="1"/>
  <c r="E4215" i="1"/>
  <c r="H4213" i="1"/>
  <c r="L4214" i="1"/>
  <c r="U4214" i="1" s="1"/>
  <c r="M4214" i="1"/>
  <c r="N4214" i="1" s="1"/>
  <c r="A4215" i="1"/>
  <c r="D4215" i="1"/>
  <c r="G4214" i="1"/>
  <c r="F4214" i="1"/>
  <c r="P4214" i="1" s="1"/>
  <c r="O4220" i="1"/>
  <c r="O4221" i="1" s="1"/>
  <c r="O4222" i="1" s="1"/>
  <c r="O4223" i="1" s="1"/>
  <c r="B4138" i="1"/>
  <c r="Q4139" i="1"/>
  <c r="R4138" i="1"/>
  <c r="K4140" i="1"/>
  <c r="I4142" i="1"/>
  <c r="J4141" i="1"/>
  <c r="L4215" i="1" l="1"/>
  <c r="U4215" i="1" s="1"/>
  <c r="M4215" i="1"/>
  <c r="N4215" i="1" s="1"/>
  <c r="G4215" i="1"/>
  <c r="D4216" i="1"/>
  <c r="F4215" i="1"/>
  <c r="P4215" i="1" s="1"/>
  <c r="A4216" i="1"/>
  <c r="O4224" i="1"/>
  <c r="O4225" i="1" s="1"/>
  <c r="O4226" i="1" s="1"/>
  <c r="O4227" i="1" s="1"/>
  <c r="O4228" i="1" s="1"/>
  <c r="T4215" i="1"/>
  <c r="H4214" i="1"/>
  <c r="E4216" i="1"/>
  <c r="B4139" i="1"/>
  <c r="K4141" i="1"/>
  <c r="Q4140" i="1"/>
  <c r="R4139" i="1"/>
  <c r="J4142" i="1"/>
  <c r="I4143" i="1"/>
  <c r="O4229" i="1" l="1"/>
  <c r="O4230" i="1" s="1"/>
  <c r="O4231" i="1" s="1"/>
  <c r="O4232" i="1" s="1"/>
  <c r="O4233" i="1" s="1"/>
  <c r="O4234" i="1" s="1"/>
  <c r="O4235" i="1" s="1"/>
  <c r="O4236" i="1" s="1"/>
  <c r="L4216" i="1"/>
  <c r="U4216" i="1" s="1"/>
  <c r="M4216" i="1"/>
  <c r="N4216" i="1" s="1"/>
  <c r="D4217" i="1"/>
  <c r="A4217" i="1"/>
  <c r="G4216" i="1"/>
  <c r="F4216" i="1"/>
  <c r="P4216" i="1" s="1"/>
  <c r="H4215" i="1"/>
  <c r="E4217" i="1"/>
  <c r="T4216" i="1"/>
  <c r="B4140" i="1"/>
  <c r="J4143" i="1"/>
  <c r="I4144" i="1"/>
  <c r="R4140" i="1"/>
  <c r="K4142" i="1"/>
  <c r="Q4141" i="1"/>
  <c r="M4217" i="1" l="1"/>
  <c r="N4217" i="1" s="1"/>
  <c r="L4217" i="1"/>
  <c r="U4217" i="1" s="1"/>
  <c r="A4218" i="1"/>
  <c r="D4218" i="1"/>
  <c r="G4217" i="1"/>
  <c r="F4217" i="1"/>
  <c r="P4217" i="1" s="1"/>
  <c r="T4217" i="1"/>
  <c r="T4218" i="1" s="1"/>
  <c r="E4218" i="1"/>
  <c r="H4216" i="1"/>
  <c r="O4237" i="1"/>
  <c r="B4141" i="1"/>
  <c r="Q4142" i="1"/>
  <c r="I4145" i="1"/>
  <c r="J4144" i="1"/>
  <c r="R4141" i="1"/>
  <c r="K4143" i="1"/>
  <c r="E4219" i="1" l="1"/>
  <c r="O4238" i="1"/>
  <c r="O4239" i="1" s="1"/>
  <c r="O4240" i="1" s="1"/>
  <c r="O4241" i="1" s="1"/>
  <c r="T4219" i="1"/>
  <c r="L4218" i="1"/>
  <c r="U4218" i="1" s="1"/>
  <c r="M4218" i="1"/>
  <c r="N4218" i="1" s="1"/>
  <c r="D4219" i="1"/>
  <c r="F4218" i="1"/>
  <c r="G4218" i="1"/>
  <c r="H4218" i="1" s="1"/>
  <c r="A4219" i="1"/>
  <c r="H4217" i="1"/>
  <c r="B4142" i="1"/>
  <c r="K4144" i="1"/>
  <c r="I4146" i="1"/>
  <c r="J4145" i="1"/>
  <c r="Q4143" i="1"/>
  <c r="R4142" i="1"/>
  <c r="L4219" i="1" l="1"/>
  <c r="U4219" i="1" s="1"/>
  <c r="M4219" i="1"/>
  <c r="N4219" i="1" s="1"/>
  <c r="A4220" i="1"/>
  <c r="D4220" i="1"/>
  <c r="F4219" i="1"/>
  <c r="G4219" i="1"/>
  <c r="O4242" i="1"/>
  <c r="P4218" i="1"/>
  <c r="E4220" i="1"/>
  <c r="B4143" i="1"/>
  <c r="R4143" i="1"/>
  <c r="K4145" i="1"/>
  <c r="J4146" i="1"/>
  <c r="I4147" i="1"/>
  <c r="Q4144" i="1"/>
  <c r="O4243" i="1" l="1"/>
  <c r="O4244" i="1" s="1"/>
  <c r="O4245" i="1" s="1"/>
  <c r="O4246" i="1" s="1"/>
  <c r="O4247" i="1" s="1"/>
  <c r="O4248" i="1" s="1"/>
  <c r="P4219" i="1"/>
  <c r="H4219" i="1"/>
  <c r="L4220" i="1"/>
  <c r="U4220" i="1" s="1"/>
  <c r="M4220" i="1"/>
  <c r="N4220" i="1" s="1"/>
  <c r="A4221" i="1"/>
  <c r="F4220" i="1"/>
  <c r="P4220" i="1" s="1"/>
  <c r="D4221" i="1"/>
  <c r="G4220" i="1"/>
  <c r="E4221" i="1"/>
  <c r="T4220" i="1"/>
  <c r="B4144" i="1"/>
  <c r="K4146" i="1"/>
  <c r="Q4145" i="1"/>
  <c r="R4144" i="1"/>
  <c r="I4148" i="1"/>
  <c r="J4147" i="1"/>
  <c r="T4221" i="1" l="1"/>
  <c r="M4221" i="1"/>
  <c r="N4221" i="1" s="1"/>
  <c r="L4221" i="1"/>
  <c r="U4221" i="1" s="1"/>
  <c r="A4222" i="1"/>
  <c r="F4221" i="1"/>
  <c r="D4222" i="1"/>
  <c r="G4221" i="1"/>
  <c r="H4220" i="1"/>
  <c r="E4222" i="1"/>
  <c r="O4249" i="1"/>
  <c r="B4145" i="1"/>
  <c r="K4147" i="1"/>
  <c r="I4149" i="1"/>
  <c r="J4148" i="1"/>
  <c r="R4145" i="1"/>
  <c r="Q4146" i="1"/>
  <c r="P4221" i="1" l="1"/>
  <c r="L4222" i="1"/>
  <c r="U4222" i="1" s="1"/>
  <c r="M4222" i="1"/>
  <c r="N4222" i="1" s="1"/>
  <c r="F4222" i="1"/>
  <c r="D4223" i="1"/>
  <c r="G4222" i="1"/>
  <c r="A4223" i="1"/>
  <c r="O4250" i="1"/>
  <c r="O4251" i="1" s="1"/>
  <c r="O4252" i="1" s="1"/>
  <c r="O4253" i="1" s="1"/>
  <c r="O4254" i="1" s="1"/>
  <c r="H4221" i="1"/>
  <c r="E4223" i="1"/>
  <c r="T4222" i="1"/>
  <c r="B4146" i="1"/>
  <c r="I4150" i="1"/>
  <c r="J4150" i="1" s="1"/>
  <c r="J4149" i="1"/>
  <c r="R4146" i="1"/>
  <c r="K4148" i="1"/>
  <c r="Q4147" i="1"/>
  <c r="T4223" i="1" l="1"/>
  <c r="L4223" i="1"/>
  <c r="U4223" i="1" s="1"/>
  <c r="M4223" i="1"/>
  <c r="N4223" i="1" s="1"/>
  <c r="D4224" i="1"/>
  <c r="G4223" i="1"/>
  <c r="F4223" i="1"/>
  <c r="H4223" i="1" s="1"/>
  <c r="A4224" i="1"/>
  <c r="P4222" i="1"/>
  <c r="O4255" i="1"/>
  <c r="O4256" i="1" s="1"/>
  <c r="O4257" i="1" s="1"/>
  <c r="O4258" i="1" s="1"/>
  <c r="H4222" i="1"/>
  <c r="E4224" i="1"/>
  <c r="B4147" i="1"/>
  <c r="Q4148" i="1"/>
  <c r="R4147" i="1"/>
  <c r="K4149" i="1"/>
  <c r="I4151" i="1"/>
  <c r="K4150" i="1"/>
  <c r="L4224" i="1" l="1"/>
  <c r="U4224" i="1" s="1"/>
  <c r="M4224" i="1"/>
  <c r="N4224" i="1" s="1"/>
  <c r="D4225" i="1"/>
  <c r="G4224" i="1"/>
  <c r="F4224" i="1"/>
  <c r="P4224" i="1" s="1"/>
  <c r="A4225" i="1"/>
  <c r="P4223" i="1"/>
  <c r="E4225" i="1"/>
  <c r="O4259" i="1"/>
  <c r="T4224" i="1"/>
  <c r="N4150" i="1"/>
  <c r="U4150" i="1" s="1"/>
  <c r="B4148" i="1"/>
  <c r="Q4150" i="1"/>
  <c r="Q4149" i="1"/>
  <c r="I4152" i="1"/>
  <c r="J4151" i="1"/>
  <c r="R4148" i="1"/>
  <c r="E4226" i="1" l="1"/>
  <c r="M4225" i="1"/>
  <c r="N4225" i="1" s="1"/>
  <c r="L4225" i="1"/>
  <c r="U4225" i="1" s="1"/>
  <c r="D4226" i="1"/>
  <c r="A4226" i="1"/>
  <c r="G4225" i="1"/>
  <c r="F4225" i="1"/>
  <c r="P4225" i="1" s="1"/>
  <c r="T4225" i="1"/>
  <c r="O4260" i="1"/>
  <c r="O4261" i="1" s="1"/>
  <c r="O4262" i="1" s="1"/>
  <c r="O4263" i="1" s="1"/>
  <c r="O4264" i="1" s="1"/>
  <c r="O4265" i="1" s="1"/>
  <c r="O4266" i="1" s="1"/>
  <c r="H4224" i="1"/>
  <c r="B4149" i="1"/>
  <c r="B4150" i="1"/>
  <c r="J4152" i="1"/>
  <c r="I4153" i="1"/>
  <c r="R4149" i="1"/>
  <c r="R4150" i="1"/>
  <c r="K4151" i="1"/>
  <c r="L4226" i="1" l="1"/>
  <c r="U4226" i="1" s="1"/>
  <c r="M4226" i="1"/>
  <c r="N4226" i="1" s="1"/>
  <c r="D4227" i="1"/>
  <c r="G4226" i="1"/>
  <c r="F4226" i="1"/>
  <c r="A4227" i="1"/>
  <c r="O4267" i="1"/>
  <c r="O4268" i="1" s="1"/>
  <c r="H4225" i="1"/>
  <c r="T4226" i="1"/>
  <c r="E4227" i="1"/>
  <c r="Q4151" i="1"/>
  <c r="I4154" i="1"/>
  <c r="J4153" i="1"/>
  <c r="K4152" i="1"/>
  <c r="P4226" i="1" l="1"/>
  <c r="O4269" i="1"/>
  <c r="O4270" i="1" s="1"/>
  <c r="O4271" i="1" s="1"/>
  <c r="O4272" i="1" s="1"/>
  <c r="L4227" i="1"/>
  <c r="U4227" i="1" s="1"/>
  <c r="M4227" i="1"/>
  <c r="N4227" i="1" s="1"/>
  <c r="D4228" i="1"/>
  <c r="G4227" i="1"/>
  <c r="F4227" i="1"/>
  <c r="P4227" i="1" s="1"/>
  <c r="A4228" i="1"/>
  <c r="H4226" i="1"/>
  <c r="E4228" i="1"/>
  <c r="T4227" i="1"/>
  <c r="B4151" i="1"/>
  <c r="J4154" i="1"/>
  <c r="I4155" i="1"/>
  <c r="Q4152" i="1"/>
  <c r="K4153" i="1"/>
  <c r="R4151" i="1"/>
  <c r="T4228" i="1" l="1"/>
  <c r="H4227" i="1"/>
  <c r="L4228" i="1"/>
  <c r="U4228" i="1" s="1"/>
  <c r="M4228" i="1"/>
  <c r="N4228" i="1" s="1"/>
  <c r="A4229" i="1"/>
  <c r="D4229" i="1"/>
  <c r="G4228" i="1"/>
  <c r="F4228" i="1"/>
  <c r="E4229" i="1"/>
  <c r="O4273" i="1"/>
  <c r="O4274" i="1" s="1"/>
  <c r="B4152" i="1"/>
  <c r="R4152" i="1"/>
  <c r="Q4153" i="1"/>
  <c r="I4156" i="1"/>
  <c r="J4155" i="1"/>
  <c r="K4154" i="1"/>
  <c r="P4228" i="1" l="1"/>
  <c r="L4229" i="1"/>
  <c r="U4229" i="1" s="1"/>
  <c r="M4229" i="1"/>
  <c r="N4229" i="1" s="1"/>
  <c r="A4230" i="1"/>
  <c r="D4230" i="1"/>
  <c r="G4229" i="1"/>
  <c r="F4229" i="1"/>
  <c r="O4275" i="1"/>
  <c r="O4276" i="1" s="1"/>
  <c r="O4277" i="1" s="1"/>
  <c r="O4278" i="1" s="1"/>
  <c r="O4279" i="1" s="1"/>
  <c r="O4280" i="1" s="1"/>
  <c r="O4281" i="1" s="1"/>
  <c r="O4282" i="1" s="1"/>
  <c r="O4283" i="1" s="1"/>
  <c r="O4284" i="1" s="1"/>
  <c r="H4228" i="1"/>
  <c r="E4230" i="1"/>
  <c r="T4229" i="1"/>
  <c r="T4230" i="1" s="1"/>
  <c r="B4153" i="1"/>
  <c r="J4156" i="1"/>
  <c r="I4157" i="1"/>
  <c r="R4153" i="1"/>
  <c r="Q4154" i="1"/>
  <c r="K4155" i="1"/>
  <c r="O4285" i="1" l="1"/>
  <c r="O4286" i="1" s="1"/>
  <c r="O4287" i="1" s="1"/>
  <c r="O4288" i="1" s="1"/>
  <c r="O4289" i="1" s="1"/>
  <c r="O4290" i="1" s="1"/>
  <c r="O4291" i="1" s="1"/>
  <c r="O4292" i="1" s="1"/>
  <c r="O4293" i="1" s="1"/>
  <c r="P4229" i="1"/>
  <c r="H4229" i="1"/>
  <c r="L4230" i="1"/>
  <c r="U4230" i="1" s="1"/>
  <c r="M4230" i="1"/>
  <c r="N4230" i="1" s="1"/>
  <c r="G4230" i="1"/>
  <c r="H4230" i="1" s="1"/>
  <c r="A4231" i="1"/>
  <c r="T4231" i="1" s="1"/>
  <c r="D4231" i="1"/>
  <c r="F4230" i="1"/>
  <c r="E4231" i="1"/>
  <c r="B4154" i="1"/>
  <c r="Q4155" i="1"/>
  <c r="R4154" i="1"/>
  <c r="I4158" i="1"/>
  <c r="J4157" i="1"/>
  <c r="K4156" i="1"/>
  <c r="E4232" i="1" l="1"/>
  <c r="P4230" i="1"/>
  <c r="L4231" i="1"/>
  <c r="U4231" i="1" s="1"/>
  <c r="M4231" i="1"/>
  <c r="N4231" i="1" s="1"/>
  <c r="A4232" i="1"/>
  <c r="D4232" i="1"/>
  <c r="G4231" i="1"/>
  <c r="F4231" i="1"/>
  <c r="P4231" i="1" s="1"/>
  <c r="O4294" i="1"/>
  <c r="O4295" i="1" s="1"/>
  <c r="O4296" i="1" s="1"/>
  <c r="O4297" i="1" s="1"/>
  <c r="O4298" i="1" s="1"/>
  <c r="B4155" i="1"/>
  <c r="Q4156" i="1"/>
  <c r="I4159" i="1"/>
  <c r="J4158" i="1"/>
  <c r="K4157" i="1"/>
  <c r="R4155" i="1"/>
  <c r="O4299" i="1" l="1"/>
  <c r="O4300" i="1" s="1"/>
  <c r="O4301" i="1" s="1"/>
  <c r="L4232" i="1"/>
  <c r="U4232" i="1" s="1"/>
  <c r="M4232" i="1"/>
  <c r="N4232" i="1" s="1"/>
  <c r="A4233" i="1"/>
  <c r="D4233" i="1"/>
  <c r="G4232" i="1"/>
  <c r="F4232" i="1"/>
  <c r="T4232" i="1"/>
  <c r="H4231" i="1"/>
  <c r="E4233" i="1"/>
  <c r="B4156" i="1"/>
  <c r="K4158" i="1"/>
  <c r="Q4157" i="1"/>
  <c r="I4160" i="1"/>
  <c r="J4159" i="1"/>
  <c r="R4156" i="1"/>
  <c r="P4232" i="1" l="1"/>
  <c r="E4234" i="1"/>
  <c r="L4233" i="1"/>
  <c r="U4233" i="1" s="1"/>
  <c r="M4233" i="1"/>
  <c r="N4233" i="1" s="1"/>
  <c r="D4234" i="1"/>
  <c r="G4233" i="1"/>
  <c r="F4233" i="1"/>
  <c r="P4233" i="1" s="1"/>
  <c r="A4234" i="1"/>
  <c r="H4232" i="1"/>
  <c r="T4233" i="1"/>
  <c r="O4302" i="1"/>
  <c r="B4157" i="1"/>
  <c r="K4159" i="1"/>
  <c r="I4161" i="1"/>
  <c r="J4160" i="1"/>
  <c r="R4157" i="1"/>
  <c r="Q4158" i="1"/>
  <c r="T4234" i="1" l="1"/>
  <c r="O4303" i="1"/>
  <c r="E4235" i="1"/>
  <c r="H4233" i="1"/>
  <c r="L4234" i="1"/>
  <c r="U4234" i="1" s="1"/>
  <c r="M4234" i="1"/>
  <c r="N4234" i="1" s="1"/>
  <c r="A4235" i="1"/>
  <c r="T4235" i="1" s="1"/>
  <c r="D4235" i="1"/>
  <c r="G4234" i="1"/>
  <c r="F4234" i="1"/>
  <c r="B4158" i="1"/>
  <c r="K4160" i="1"/>
  <c r="R4158" i="1"/>
  <c r="I4162" i="1"/>
  <c r="J4161" i="1"/>
  <c r="Q4159" i="1"/>
  <c r="P4234" i="1" l="1"/>
  <c r="H4234" i="1"/>
  <c r="E4236" i="1"/>
  <c r="L4235" i="1"/>
  <c r="U4235" i="1" s="1"/>
  <c r="M4235" i="1"/>
  <c r="N4235" i="1" s="1"/>
  <c r="D4236" i="1"/>
  <c r="F4235" i="1"/>
  <c r="H4235" i="1" s="1"/>
  <c r="G4235" i="1"/>
  <c r="A4236" i="1"/>
  <c r="O4304" i="1"/>
  <c r="O4305" i="1" s="1"/>
  <c r="O4306" i="1" s="1"/>
  <c r="B4159" i="1"/>
  <c r="J4162" i="1"/>
  <c r="I4163" i="1"/>
  <c r="R4159" i="1"/>
  <c r="K4161" i="1"/>
  <c r="Q4160" i="1"/>
  <c r="O4307" i="1" l="1"/>
  <c r="E4237" i="1"/>
  <c r="L4236" i="1"/>
  <c r="U4236" i="1" s="1"/>
  <c r="M4236" i="1"/>
  <c r="N4236" i="1" s="1"/>
  <c r="F4236" i="1"/>
  <c r="A4237" i="1"/>
  <c r="D4237" i="1"/>
  <c r="G4236" i="1"/>
  <c r="P4235" i="1"/>
  <c r="T4236" i="1"/>
  <c r="B4160" i="1"/>
  <c r="R4160" i="1"/>
  <c r="Q4161" i="1"/>
  <c r="I4164" i="1"/>
  <c r="J4163" i="1"/>
  <c r="K4162" i="1"/>
  <c r="P4236" i="1" l="1"/>
  <c r="H4236" i="1"/>
  <c r="L4237" i="1"/>
  <c r="U4237" i="1" s="1"/>
  <c r="M4237" i="1"/>
  <c r="N4237" i="1" s="1"/>
  <c r="A4238" i="1"/>
  <c r="D4238" i="1"/>
  <c r="F4237" i="1"/>
  <c r="G4237" i="1"/>
  <c r="T4237" i="1"/>
  <c r="E4238" i="1"/>
  <c r="O4308" i="1"/>
  <c r="O4309" i="1" s="1"/>
  <c r="O4310" i="1" s="1"/>
  <c r="O4311" i="1" s="1"/>
  <c r="B4161" i="1"/>
  <c r="Q4162" i="1"/>
  <c r="I4165" i="1"/>
  <c r="J4164" i="1"/>
  <c r="R4161" i="1"/>
  <c r="K4163" i="1"/>
  <c r="H4237" i="1" l="1"/>
  <c r="T4238" i="1"/>
  <c r="O4312" i="1"/>
  <c r="O4313" i="1" s="1"/>
  <c r="P4237" i="1"/>
  <c r="L4238" i="1"/>
  <c r="U4238" i="1" s="1"/>
  <c r="M4238" i="1"/>
  <c r="N4238" i="1" s="1"/>
  <c r="D4239" i="1"/>
  <c r="G4238" i="1"/>
  <c r="H4238" i="1" s="1"/>
  <c r="A4239" i="1"/>
  <c r="F4238" i="1"/>
  <c r="E4239" i="1"/>
  <c r="B4162" i="1"/>
  <c r="K4164" i="1"/>
  <c r="Q4163" i="1"/>
  <c r="I4166" i="1"/>
  <c r="J4165" i="1"/>
  <c r="R4162" i="1"/>
  <c r="E4240" i="1" l="1"/>
  <c r="P4238" i="1"/>
  <c r="O4314" i="1"/>
  <c r="O4315" i="1" s="1"/>
  <c r="L4239" i="1"/>
  <c r="U4239" i="1" s="1"/>
  <c r="M4239" i="1"/>
  <c r="N4239" i="1" s="1"/>
  <c r="G4239" i="1"/>
  <c r="F4239" i="1"/>
  <c r="D4240" i="1"/>
  <c r="A4240" i="1"/>
  <c r="T4239" i="1"/>
  <c r="T4240" i="1" s="1"/>
  <c r="B4163" i="1"/>
  <c r="K4165" i="1"/>
  <c r="I4167" i="1"/>
  <c r="J4166" i="1"/>
  <c r="R4163" i="1"/>
  <c r="Q4164" i="1"/>
  <c r="H4239" i="1" l="1"/>
  <c r="O4316" i="1"/>
  <c r="L4240" i="1"/>
  <c r="F4240" i="1"/>
  <c r="G4240" i="1"/>
  <c r="A4241" i="1"/>
  <c r="E4241" i="1"/>
  <c r="P4239" i="1"/>
  <c r="B4164" i="1"/>
  <c r="R4164" i="1"/>
  <c r="K4166" i="1"/>
  <c r="I4168" i="1"/>
  <c r="J4167" i="1"/>
  <c r="Q4165" i="1"/>
  <c r="E4242" i="1" l="1"/>
  <c r="P4240" i="1"/>
  <c r="L4241" i="1"/>
  <c r="U4241" i="1" s="1"/>
  <c r="T4241" i="1"/>
  <c r="M4241" i="1"/>
  <c r="N4241" i="1" s="1"/>
  <c r="A4242" i="1"/>
  <c r="F4241" i="1"/>
  <c r="G4241" i="1"/>
  <c r="D4241" i="1"/>
  <c r="D4242" i="1" s="1"/>
  <c r="H4240" i="1"/>
  <c r="O4317" i="1"/>
  <c r="O4318" i="1" s="1"/>
  <c r="B4165" i="1"/>
  <c r="R4165" i="1"/>
  <c r="J4168" i="1"/>
  <c r="I4169" i="1"/>
  <c r="Q4166" i="1"/>
  <c r="K4167" i="1"/>
  <c r="P4241" i="1" l="1"/>
  <c r="T4242" i="1"/>
  <c r="L4242" i="1"/>
  <c r="U4242" i="1" s="1"/>
  <c r="M4242" i="1"/>
  <c r="N4242" i="1" s="1"/>
  <c r="F4242" i="1"/>
  <c r="A4243" i="1"/>
  <c r="D4243" i="1"/>
  <c r="G4242" i="1"/>
  <c r="O4319" i="1"/>
  <c r="H4241" i="1"/>
  <c r="E4243" i="1"/>
  <c r="B4166" i="1"/>
  <c r="Q4167" i="1"/>
  <c r="J4169" i="1"/>
  <c r="I4170" i="1"/>
  <c r="K4168" i="1"/>
  <c r="R4166" i="1"/>
  <c r="O4320" i="1" l="1"/>
  <c r="O4321" i="1" s="1"/>
  <c r="O4322" i="1" s="1"/>
  <c r="O4323" i="1" s="1"/>
  <c r="O4324" i="1" s="1"/>
  <c r="P4242" i="1"/>
  <c r="L4243" i="1"/>
  <c r="U4243" i="1" s="1"/>
  <c r="M4243" i="1"/>
  <c r="N4243" i="1" s="1"/>
  <c r="D4244" i="1"/>
  <c r="G4243" i="1"/>
  <c r="F4243" i="1"/>
  <c r="P4243" i="1" s="1"/>
  <c r="A4244" i="1"/>
  <c r="H4242" i="1"/>
  <c r="E4244" i="1"/>
  <c r="T4243" i="1"/>
  <c r="B4167" i="1"/>
  <c r="J4170" i="1"/>
  <c r="I4171" i="1"/>
  <c r="Q4168" i="1"/>
  <c r="K4169" i="1"/>
  <c r="R4167" i="1"/>
  <c r="T4244" i="1" l="1"/>
  <c r="H4243" i="1"/>
  <c r="E4245" i="1"/>
  <c r="L4244" i="1"/>
  <c r="U4244" i="1" s="1"/>
  <c r="M4244" i="1"/>
  <c r="N4244" i="1" s="1"/>
  <c r="A4245" i="1"/>
  <c r="T4245" i="1" s="1"/>
  <c r="D4245" i="1"/>
  <c r="F4244" i="1"/>
  <c r="G4244" i="1"/>
  <c r="H4244" i="1" s="1"/>
  <c r="O4325" i="1"/>
  <c r="B4168" i="1"/>
  <c r="Q4169" i="1"/>
  <c r="R4168" i="1"/>
  <c r="J4171" i="1"/>
  <c r="I4172" i="1"/>
  <c r="K4170" i="1"/>
  <c r="L4245" i="1" l="1"/>
  <c r="U4245" i="1" s="1"/>
  <c r="M4245" i="1"/>
  <c r="N4245" i="1" s="1"/>
  <c r="G4245" i="1"/>
  <c r="D4246" i="1"/>
  <c r="F4245" i="1"/>
  <c r="P4245" i="1" s="1"/>
  <c r="A4246" i="1"/>
  <c r="O4326" i="1"/>
  <c r="O4327" i="1" s="1"/>
  <c r="O4328" i="1" s="1"/>
  <c r="O4329" i="1" s="1"/>
  <c r="E4246" i="1"/>
  <c r="P4244" i="1"/>
  <c r="B4169" i="1"/>
  <c r="K4171" i="1"/>
  <c r="Q4170" i="1"/>
  <c r="J4172" i="1"/>
  <c r="I4173" i="1"/>
  <c r="R4169" i="1"/>
  <c r="O4330" i="1" l="1"/>
  <c r="O4331" i="1" s="1"/>
  <c r="O4332" i="1" s="1"/>
  <c r="O4333" i="1" s="1"/>
  <c r="L4246" i="1"/>
  <c r="U4246" i="1" s="1"/>
  <c r="M4246" i="1"/>
  <c r="N4246" i="1" s="1"/>
  <c r="A4247" i="1"/>
  <c r="D4247" i="1"/>
  <c r="G4246" i="1"/>
  <c r="F4246" i="1"/>
  <c r="H4245" i="1"/>
  <c r="E4247" i="1"/>
  <c r="T4246" i="1"/>
  <c r="B4170" i="1"/>
  <c r="J4173" i="1"/>
  <c r="I4174" i="1"/>
  <c r="K4172" i="1"/>
  <c r="R4170" i="1"/>
  <c r="Q4171" i="1"/>
  <c r="T4247" i="1" l="1"/>
  <c r="P4246" i="1"/>
  <c r="L4247" i="1"/>
  <c r="U4247" i="1" s="1"/>
  <c r="M4247" i="1"/>
  <c r="N4247" i="1" s="1"/>
  <c r="D4248" i="1"/>
  <c r="G4247" i="1"/>
  <c r="F4247" i="1"/>
  <c r="P4247" i="1" s="1"/>
  <c r="A4248" i="1"/>
  <c r="H4246" i="1"/>
  <c r="E4248" i="1"/>
  <c r="O4334" i="1"/>
  <c r="O4335" i="1" s="1"/>
  <c r="O4336" i="1" s="1"/>
  <c r="O4337" i="1" s="1"/>
  <c r="O4338" i="1" s="1"/>
  <c r="O4339" i="1" s="1"/>
  <c r="O4340" i="1" s="1"/>
  <c r="O4341" i="1" s="1"/>
  <c r="O4342" i="1" s="1"/>
  <c r="B4171" i="1"/>
  <c r="R4171" i="1"/>
  <c r="I4175" i="1"/>
  <c r="J4174" i="1"/>
  <c r="Q4172" i="1"/>
  <c r="K4173" i="1"/>
  <c r="O4343" i="1" l="1"/>
  <c r="O4344" i="1" s="1"/>
  <c r="O4345" i="1" s="1"/>
  <c r="O4346" i="1" s="1"/>
  <c r="O4347" i="1" s="1"/>
  <c r="H4247" i="1"/>
  <c r="L4248" i="1"/>
  <c r="U4248" i="1" s="1"/>
  <c r="M4248" i="1"/>
  <c r="N4248" i="1" s="1"/>
  <c r="A4249" i="1"/>
  <c r="D4249" i="1"/>
  <c r="G4248" i="1"/>
  <c r="F4248" i="1"/>
  <c r="E4249" i="1"/>
  <c r="T4248" i="1"/>
  <c r="B4172" i="1"/>
  <c r="K4174" i="1"/>
  <c r="Q4173" i="1"/>
  <c r="R4172" i="1"/>
  <c r="I4176" i="1"/>
  <c r="J4175" i="1"/>
  <c r="H4248" i="1" l="1"/>
  <c r="T4249" i="1"/>
  <c r="L4249" i="1"/>
  <c r="U4249" i="1" s="1"/>
  <c r="M4249" i="1"/>
  <c r="N4249" i="1" s="1"/>
  <c r="G4249" i="1"/>
  <c r="A4250" i="1"/>
  <c r="D4250" i="1"/>
  <c r="F4249" i="1"/>
  <c r="P4249" i="1" s="1"/>
  <c r="E4250" i="1"/>
  <c r="P4248" i="1"/>
  <c r="O4348" i="1"/>
  <c r="O4349" i="1" s="1"/>
  <c r="B4173" i="1"/>
  <c r="K4175" i="1"/>
  <c r="J4176" i="1"/>
  <c r="I4177" i="1"/>
  <c r="R4173" i="1"/>
  <c r="Q4174" i="1"/>
  <c r="L4250" i="1" l="1"/>
  <c r="U4250" i="1" s="1"/>
  <c r="M4250" i="1"/>
  <c r="N4250" i="1" s="1"/>
  <c r="D4251" i="1"/>
  <c r="G4250" i="1"/>
  <c r="A4251" i="1"/>
  <c r="F4250" i="1"/>
  <c r="P4250" i="1" s="1"/>
  <c r="E4251" i="1"/>
  <c r="O4350" i="1"/>
  <c r="O4351" i="1" s="1"/>
  <c r="O4352" i="1" s="1"/>
  <c r="O4353" i="1" s="1"/>
  <c r="O4354" i="1" s="1"/>
  <c r="H4249" i="1"/>
  <c r="T4250" i="1"/>
  <c r="B4174" i="1"/>
  <c r="R4174" i="1"/>
  <c r="I4178" i="1"/>
  <c r="J4177" i="1"/>
  <c r="K4176" i="1"/>
  <c r="Q4175" i="1"/>
  <c r="T4251" i="1" l="1"/>
  <c r="E4252" i="1"/>
  <c r="L4251" i="1"/>
  <c r="U4251" i="1" s="1"/>
  <c r="M4251" i="1"/>
  <c r="N4251" i="1" s="1"/>
  <c r="D4252" i="1"/>
  <c r="G4251" i="1"/>
  <c r="F4251" i="1"/>
  <c r="P4251" i="1" s="1"/>
  <c r="A4252" i="1"/>
  <c r="H4250" i="1"/>
  <c r="O4355" i="1"/>
  <c r="O4356" i="1" s="1"/>
  <c r="O4357" i="1" s="1"/>
  <c r="B4175" i="1"/>
  <c r="R4175" i="1"/>
  <c r="K4177" i="1"/>
  <c r="I4179" i="1"/>
  <c r="J4178" i="1"/>
  <c r="Q4176" i="1"/>
  <c r="L4252" i="1" l="1"/>
  <c r="U4252" i="1" s="1"/>
  <c r="M4252" i="1"/>
  <c r="N4252" i="1" s="1"/>
  <c r="A4253" i="1"/>
  <c r="D4253" i="1"/>
  <c r="G4252" i="1"/>
  <c r="F4252" i="1"/>
  <c r="P4252" i="1" s="1"/>
  <c r="O4358" i="1"/>
  <c r="T4252" i="1"/>
  <c r="H4251" i="1"/>
  <c r="E4253" i="1"/>
  <c r="B4176" i="1"/>
  <c r="R4176" i="1"/>
  <c r="K4178" i="1"/>
  <c r="Q4177" i="1"/>
  <c r="I4180" i="1"/>
  <c r="J4179" i="1"/>
  <c r="O4359" i="1" l="1"/>
  <c r="O4360" i="1" s="1"/>
  <c r="O4361" i="1" s="1"/>
  <c r="O4362" i="1" s="1"/>
  <c r="O4363" i="1" s="1"/>
  <c r="H4252" i="1"/>
  <c r="E4254" i="1"/>
  <c r="L4253" i="1"/>
  <c r="U4253" i="1" s="1"/>
  <c r="M4253" i="1"/>
  <c r="N4253" i="1" s="1"/>
  <c r="D4254" i="1"/>
  <c r="G4253" i="1"/>
  <c r="H4253" i="1" s="1"/>
  <c r="F4253" i="1"/>
  <c r="A4254" i="1"/>
  <c r="T4253" i="1"/>
  <c r="T4254" i="1" s="1"/>
  <c r="B4177" i="1"/>
  <c r="K4179" i="1"/>
  <c r="I4181" i="1"/>
  <c r="J4181" i="1" s="1"/>
  <c r="J4180" i="1"/>
  <c r="R4177" i="1"/>
  <c r="Q4178" i="1"/>
  <c r="P4253" i="1" l="1"/>
  <c r="E4255" i="1"/>
  <c r="M4254" i="1"/>
  <c r="N4254" i="1" s="1"/>
  <c r="L4254" i="1"/>
  <c r="U4254" i="1" s="1"/>
  <c r="A4255" i="1"/>
  <c r="D4255" i="1"/>
  <c r="G4254" i="1"/>
  <c r="F4254" i="1"/>
  <c r="O4364" i="1"/>
  <c r="B4178" i="1"/>
  <c r="R4178" i="1"/>
  <c r="K4180" i="1"/>
  <c r="K4181" i="1"/>
  <c r="I4182" i="1"/>
  <c r="Q4179" i="1"/>
  <c r="H4254" i="1" l="1"/>
  <c r="L4255" i="1"/>
  <c r="U4255" i="1" s="1"/>
  <c r="M4255" i="1"/>
  <c r="N4255" i="1" s="1"/>
  <c r="D4256" i="1"/>
  <c r="F4255" i="1"/>
  <c r="H4255" i="1" s="1"/>
  <c r="A4256" i="1"/>
  <c r="G4255" i="1"/>
  <c r="E4256" i="1"/>
  <c r="O4365" i="1"/>
  <c r="O4366" i="1" s="1"/>
  <c r="O4367" i="1" s="1"/>
  <c r="P4254" i="1"/>
  <c r="T4255" i="1"/>
  <c r="B4179" i="1"/>
  <c r="Q4180" i="1"/>
  <c r="I4183" i="1"/>
  <c r="J4182" i="1"/>
  <c r="R4179" i="1"/>
  <c r="Q4181" i="1"/>
  <c r="L4256" i="1" l="1"/>
  <c r="U4256" i="1" s="1"/>
  <c r="M4256" i="1"/>
  <c r="N4256" i="1" s="1"/>
  <c r="F4256" i="1"/>
  <c r="G4256" i="1"/>
  <c r="A4257" i="1"/>
  <c r="D4257" i="1"/>
  <c r="E4257" i="1"/>
  <c r="H4256" i="1"/>
  <c r="T4256" i="1"/>
  <c r="P4255" i="1"/>
  <c r="O4368" i="1"/>
  <c r="O4369" i="1" s="1"/>
  <c r="O4370" i="1" s="1"/>
  <c r="B4180" i="1"/>
  <c r="B4181" i="1"/>
  <c r="J4183" i="1"/>
  <c r="I4184" i="1"/>
  <c r="R4180" i="1"/>
  <c r="E4258" i="1" l="1"/>
  <c r="L4257" i="1"/>
  <c r="U4257" i="1" s="1"/>
  <c r="M4257" i="1"/>
  <c r="N4257" i="1" s="1"/>
  <c r="F4257" i="1"/>
  <c r="A4258" i="1"/>
  <c r="D4258" i="1"/>
  <c r="G4257" i="1"/>
  <c r="O4371" i="1"/>
  <c r="O4372" i="1" s="1"/>
  <c r="P4256" i="1"/>
  <c r="T4257" i="1"/>
  <c r="I4185" i="1"/>
  <c r="J4184" i="1"/>
  <c r="L4258" i="1" l="1"/>
  <c r="U4258" i="1" s="1"/>
  <c r="M4258" i="1"/>
  <c r="N4258" i="1" s="1"/>
  <c r="A4259" i="1"/>
  <c r="D4259" i="1"/>
  <c r="G4258" i="1"/>
  <c r="F4258" i="1"/>
  <c r="P4257" i="1"/>
  <c r="T4258" i="1"/>
  <c r="T4259" i="1" s="1"/>
  <c r="H4257" i="1"/>
  <c r="O4373" i="1"/>
  <c r="E4259" i="1"/>
  <c r="I4186" i="1"/>
  <c r="J4185" i="1"/>
  <c r="P4258" i="1" l="1"/>
  <c r="H4258" i="1"/>
  <c r="E4260" i="1"/>
  <c r="L4259" i="1"/>
  <c r="U4259" i="1" s="1"/>
  <c r="M4259" i="1"/>
  <c r="N4259" i="1" s="1"/>
  <c r="D4260" i="1"/>
  <c r="G4259" i="1"/>
  <c r="H4259" i="1" s="1"/>
  <c r="F4259" i="1"/>
  <c r="A4260" i="1"/>
  <c r="O4374" i="1"/>
  <c r="O4375" i="1" s="1"/>
  <c r="O4376" i="1" s="1"/>
  <c r="O4377" i="1" s="1"/>
  <c r="O4378" i="1" s="1"/>
  <c r="I4187" i="1"/>
  <c r="J4186" i="1"/>
  <c r="P4259" i="1" l="1"/>
  <c r="O4379" i="1"/>
  <c r="O4380" i="1" s="1"/>
  <c r="E4261" i="1"/>
  <c r="L4260" i="1"/>
  <c r="U4260" i="1" s="1"/>
  <c r="M4260" i="1"/>
  <c r="N4260" i="1" s="1"/>
  <c r="G4260" i="1"/>
  <c r="H4260" i="1" s="1"/>
  <c r="A4261" i="1"/>
  <c r="D4261" i="1"/>
  <c r="F4260" i="1"/>
  <c r="T4260" i="1"/>
  <c r="J4187" i="1"/>
  <c r="I4188" i="1"/>
  <c r="L4261" i="1" l="1"/>
  <c r="U4261" i="1" s="1"/>
  <c r="M4261" i="1"/>
  <c r="N4261" i="1" s="1"/>
  <c r="G4261" i="1"/>
  <c r="D4262" i="1"/>
  <c r="F4261" i="1"/>
  <c r="P4261" i="1" s="1"/>
  <c r="A4262" i="1"/>
  <c r="T4261" i="1"/>
  <c r="T4262" i="1" s="1"/>
  <c r="E4262" i="1"/>
  <c r="P4260" i="1"/>
  <c r="O4381" i="1"/>
  <c r="O4382" i="1" s="1"/>
  <c r="O4383" i="1" s="1"/>
  <c r="O4384" i="1" s="1"/>
  <c r="I4189" i="1"/>
  <c r="J4188" i="1"/>
  <c r="L4262" i="1" l="1"/>
  <c r="U4262" i="1" s="1"/>
  <c r="M4262" i="1"/>
  <c r="N4262" i="1" s="1"/>
  <c r="A4263" i="1"/>
  <c r="D4263" i="1"/>
  <c r="G4262" i="1"/>
  <c r="F4262" i="1"/>
  <c r="E4263" i="1"/>
  <c r="O4385" i="1"/>
  <c r="O4386" i="1" s="1"/>
  <c r="H4261" i="1"/>
  <c r="J4189" i="1"/>
  <c r="I4190" i="1"/>
  <c r="P4262" i="1" l="1"/>
  <c r="E4264" i="1"/>
  <c r="L4263" i="1"/>
  <c r="U4263" i="1" s="1"/>
  <c r="M4263" i="1"/>
  <c r="N4263" i="1" s="1"/>
  <c r="G4263" i="1"/>
  <c r="F4263" i="1"/>
  <c r="P4263" i="1" s="1"/>
  <c r="D4264" i="1"/>
  <c r="A4264" i="1"/>
  <c r="O4387" i="1"/>
  <c r="O4388" i="1" s="1"/>
  <c r="O4389" i="1" s="1"/>
  <c r="O4390" i="1" s="1"/>
  <c r="O4391" i="1" s="1"/>
  <c r="O4392" i="1" s="1"/>
  <c r="O4393" i="1" s="1"/>
  <c r="O4394" i="1" s="1"/>
  <c r="H4262" i="1"/>
  <c r="T4263" i="1"/>
  <c r="J4190" i="1"/>
  <c r="I4191" i="1"/>
  <c r="T4264" i="1" l="1"/>
  <c r="H4263" i="1"/>
  <c r="L4264" i="1"/>
  <c r="U4264" i="1" s="1"/>
  <c r="M4264" i="1"/>
  <c r="N4264" i="1" s="1"/>
  <c r="D4265" i="1"/>
  <c r="G4264" i="1"/>
  <c r="F4264" i="1"/>
  <c r="A4265" i="1"/>
  <c r="O4395" i="1"/>
  <c r="O4396" i="1" s="1"/>
  <c r="O4397" i="1" s="1"/>
  <c r="O4398" i="1" s="1"/>
  <c r="E4265" i="1"/>
  <c r="I4192" i="1"/>
  <c r="J4191" i="1"/>
  <c r="P4264" i="1" l="1"/>
  <c r="E4266" i="1"/>
  <c r="L4265" i="1"/>
  <c r="U4265" i="1" s="1"/>
  <c r="M4265" i="1"/>
  <c r="N4265" i="1" s="1"/>
  <c r="D4266" i="1"/>
  <c r="G4265" i="1"/>
  <c r="A4266" i="1"/>
  <c r="F4265" i="1"/>
  <c r="P4265" i="1" s="1"/>
  <c r="H4264" i="1"/>
  <c r="O4399" i="1"/>
  <c r="O4400" i="1" s="1"/>
  <c r="T4265" i="1"/>
  <c r="I4193" i="1"/>
  <c r="J4192" i="1"/>
  <c r="L4266" i="1" l="1"/>
  <c r="U4266" i="1" s="1"/>
  <c r="M4266" i="1"/>
  <c r="N4266" i="1" s="1"/>
  <c r="A4267" i="1"/>
  <c r="D4267" i="1"/>
  <c r="F4266" i="1"/>
  <c r="G4266" i="1"/>
  <c r="O4401" i="1"/>
  <c r="O4402" i="1" s="1"/>
  <c r="O4403" i="1" s="1"/>
  <c r="O4404" i="1" s="1"/>
  <c r="O4405" i="1" s="1"/>
  <c r="T4266" i="1"/>
  <c r="H4265" i="1"/>
  <c r="E4267" i="1"/>
  <c r="J4193" i="1"/>
  <c r="I4194" i="1"/>
  <c r="O4406" i="1" l="1"/>
  <c r="O4407" i="1" s="1"/>
  <c r="O4408" i="1" s="1"/>
  <c r="O4409" i="1" s="1"/>
  <c r="O4410" i="1" s="1"/>
  <c r="O4411" i="1" s="1"/>
  <c r="O4412" i="1" s="1"/>
  <c r="O4413" i="1" s="1"/>
  <c r="O4414" i="1" s="1"/>
  <c r="P4266" i="1"/>
  <c r="H4266" i="1"/>
  <c r="E4268" i="1"/>
  <c r="H4267" i="1"/>
  <c r="L4267" i="1"/>
  <c r="U4267" i="1" s="1"/>
  <c r="M4267" i="1"/>
  <c r="N4267" i="1" s="1"/>
  <c r="D4268" i="1"/>
  <c r="A4268" i="1"/>
  <c r="G4267" i="1"/>
  <c r="F4267" i="1"/>
  <c r="T4267" i="1"/>
  <c r="T4268" i="1" s="1"/>
  <c r="I4195" i="1"/>
  <c r="J4194" i="1"/>
  <c r="E4269" i="1" l="1"/>
  <c r="P4267" i="1"/>
  <c r="L4268" i="1"/>
  <c r="U4268" i="1" s="1"/>
  <c r="M4268" i="1"/>
  <c r="N4268" i="1" s="1"/>
  <c r="A4269" i="1"/>
  <c r="D4269" i="1"/>
  <c r="G4268" i="1"/>
  <c r="H4268" i="1" s="1"/>
  <c r="F4268" i="1"/>
  <c r="O4415" i="1"/>
  <c r="I4196" i="1"/>
  <c r="J4195" i="1"/>
  <c r="P4268" i="1" l="1"/>
  <c r="M4269" i="1"/>
  <c r="N4269" i="1" s="1"/>
  <c r="L4269" i="1"/>
  <c r="U4269" i="1" s="1"/>
  <c r="D4270" i="1"/>
  <c r="G4269" i="1"/>
  <c r="A4270" i="1"/>
  <c r="F4269" i="1"/>
  <c r="P4269" i="1" s="1"/>
  <c r="O4416" i="1"/>
  <c r="E4270" i="1"/>
  <c r="T4269" i="1"/>
  <c r="I4197" i="1"/>
  <c r="J4196" i="1"/>
  <c r="O4417" i="1" l="1"/>
  <c r="O4418" i="1" s="1"/>
  <c r="O4419" i="1" s="1"/>
  <c r="O4420" i="1" s="1"/>
  <c r="O4421" i="1" s="1"/>
  <c r="L4270" i="1"/>
  <c r="U4270" i="1" s="1"/>
  <c r="M4270" i="1"/>
  <c r="N4270" i="1" s="1"/>
  <c r="G4270" i="1"/>
  <c r="D4271" i="1"/>
  <c r="F4270" i="1"/>
  <c r="P4270" i="1" s="1"/>
  <c r="A4271" i="1"/>
  <c r="T4270" i="1"/>
  <c r="H4269" i="1"/>
  <c r="E4271" i="1"/>
  <c r="J4197" i="1"/>
  <c r="I4198" i="1"/>
  <c r="L4271" i="1" l="1"/>
  <c r="F4271" i="1"/>
  <c r="G4271" i="1"/>
  <c r="A4272" i="1"/>
  <c r="D4272" i="1"/>
  <c r="E4272" i="1"/>
  <c r="H4270" i="1"/>
  <c r="H4271" i="1"/>
  <c r="T4271" i="1"/>
  <c r="O4422" i="1"/>
  <c r="O4423" i="1" s="1"/>
  <c r="O4424" i="1" s="1"/>
  <c r="O4425" i="1" s="1"/>
  <c r="J4198" i="1"/>
  <c r="I4199" i="1"/>
  <c r="L4272" i="1" l="1"/>
  <c r="U4272" i="1" s="1"/>
  <c r="T4272" i="1"/>
  <c r="M4272" i="1"/>
  <c r="N4272" i="1" s="1"/>
  <c r="D4273" i="1"/>
  <c r="G4272" i="1"/>
  <c r="F4272" i="1"/>
  <c r="A4273" i="1"/>
  <c r="E4273" i="1"/>
  <c r="O4426" i="1"/>
  <c r="O4427" i="1" s="1"/>
  <c r="O4428" i="1" s="1"/>
  <c r="P4271" i="1"/>
  <c r="I4200" i="1"/>
  <c r="J4199" i="1"/>
  <c r="E4274" i="1" l="1"/>
  <c r="M4273" i="1"/>
  <c r="N4273" i="1" s="1"/>
  <c r="L4273" i="1"/>
  <c r="U4273" i="1" s="1"/>
  <c r="G4273" i="1"/>
  <c r="D4274" i="1"/>
  <c r="F4273" i="1"/>
  <c r="P4273" i="1" s="1"/>
  <c r="A4274" i="1"/>
  <c r="P4272" i="1"/>
  <c r="O4429" i="1"/>
  <c r="O4430" i="1" s="1"/>
  <c r="O4431" i="1" s="1"/>
  <c r="O4432" i="1" s="1"/>
  <c r="O4433" i="1" s="1"/>
  <c r="O4434" i="1" s="1"/>
  <c r="O4435" i="1" s="1"/>
  <c r="O4436" i="1" s="1"/>
  <c r="O4437" i="1" s="1"/>
  <c r="O4438" i="1" s="1"/>
  <c r="O4439" i="1" s="1"/>
  <c r="O4440" i="1" s="1"/>
  <c r="O4441" i="1" s="1"/>
  <c r="O4442" i="1" s="1"/>
  <c r="O4443" i="1" s="1"/>
  <c r="T4273" i="1"/>
  <c r="H4272" i="1"/>
  <c r="J4200" i="1"/>
  <c r="I4201" i="1"/>
  <c r="L4274" i="1" l="1"/>
  <c r="U4274" i="1" s="1"/>
  <c r="M4274" i="1"/>
  <c r="N4274" i="1" s="1"/>
  <c r="A4275" i="1"/>
  <c r="D4275" i="1"/>
  <c r="G4274" i="1"/>
  <c r="F4274" i="1"/>
  <c r="P4274" i="1" s="1"/>
  <c r="T4274" i="1"/>
  <c r="T4275" i="1" s="1"/>
  <c r="O4444" i="1"/>
  <c r="H4273" i="1"/>
  <c r="E4275" i="1"/>
  <c r="I4202" i="1"/>
  <c r="J4201" i="1"/>
  <c r="O4445" i="1" l="1"/>
  <c r="H4274" i="1"/>
  <c r="E4276" i="1"/>
  <c r="L4275" i="1"/>
  <c r="U4275" i="1" s="1"/>
  <c r="M4275" i="1"/>
  <c r="N4275" i="1" s="1"/>
  <c r="D4276" i="1"/>
  <c r="F4275" i="1"/>
  <c r="H4275" i="1" s="1"/>
  <c r="G4275" i="1"/>
  <c r="A4276" i="1"/>
  <c r="J4202" i="1"/>
  <c r="I4203" i="1"/>
  <c r="L4276" i="1" l="1"/>
  <c r="U4276" i="1" s="1"/>
  <c r="M4276" i="1"/>
  <c r="N4276" i="1" s="1"/>
  <c r="D4277" i="1"/>
  <c r="G4276" i="1"/>
  <c r="F4276" i="1"/>
  <c r="P4276" i="1" s="1"/>
  <c r="A4277" i="1"/>
  <c r="E4277" i="1"/>
  <c r="H4276" i="1"/>
  <c r="P4275" i="1"/>
  <c r="O4446" i="1"/>
  <c r="O4447" i="1" s="1"/>
  <c r="T4276" i="1"/>
  <c r="I4204" i="1"/>
  <c r="J4203" i="1"/>
  <c r="E4278" i="1" l="1"/>
  <c r="L4277" i="1"/>
  <c r="U4277" i="1" s="1"/>
  <c r="M4277" i="1"/>
  <c r="N4277" i="1" s="1"/>
  <c r="G4277" i="1"/>
  <c r="D4278" i="1"/>
  <c r="A4278" i="1"/>
  <c r="F4277" i="1"/>
  <c r="P4277" i="1" s="1"/>
  <c r="T4277" i="1"/>
  <c r="O4448" i="1"/>
  <c r="I4205" i="1"/>
  <c r="J4204" i="1"/>
  <c r="L4278" i="1" l="1"/>
  <c r="U4278" i="1" s="1"/>
  <c r="M4278" i="1"/>
  <c r="N4278" i="1" s="1"/>
  <c r="A4279" i="1"/>
  <c r="D4279" i="1"/>
  <c r="G4278" i="1"/>
  <c r="F4278" i="1"/>
  <c r="P4278" i="1" s="1"/>
  <c r="O4449" i="1"/>
  <c r="H4277" i="1"/>
  <c r="T4278" i="1"/>
  <c r="E4279" i="1"/>
  <c r="I4206" i="1"/>
  <c r="J4205" i="1"/>
  <c r="L4279" i="1" l="1"/>
  <c r="U4279" i="1" s="1"/>
  <c r="M4279" i="1"/>
  <c r="N4279" i="1" s="1"/>
  <c r="D4280" i="1"/>
  <c r="G4279" i="1"/>
  <c r="F4279" i="1"/>
  <c r="A4280" i="1"/>
  <c r="O4450" i="1"/>
  <c r="O4451" i="1" s="1"/>
  <c r="H4278" i="1"/>
  <c r="E4280" i="1"/>
  <c r="T4279" i="1"/>
  <c r="I4207" i="1"/>
  <c r="J4206" i="1"/>
  <c r="O4452" i="1" l="1"/>
  <c r="L4280" i="1"/>
  <c r="U4280" i="1" s="1"/>
  <c r="M4280" i="1"/>
  <c r="N4280" i="1" s="1"/>
  <c r="A4281" i="1"/>
  <c r="F4280" i="1"/>
  <c r="D4281" i="1"/>
  <c r="G4280" i="1"/>
  <c r="P4279" i="1"/>
  <c r="T4280" i="1"/>
  <c r="H4279" i="1"/>
  <c r="E4281" i="1"/>
  <c r="I4208" i="1"/>
  <c r="J4207" i="1"/>
  <c r="P4280" i="1" l="1"/>
  <c r="H4280" i="1"/>
  <c r="L4281" i="1"/>
  <c r="U4281" i="1" s="1"/>
  <c r="M4281" i="1"/>
  <c r="N4281" i="1" s="1"/>
  <c r="D4282" i="1"/>
  <c r="G4281" i="1"/>
  <c r="F4281" i="1"/>
  <c r="A4282" i="1"/>
  <c r="E4282" i="1"/>
  <c r="T4281" i="1"/>
  <c r="O4453" i="1"/>
  <c r="O4454" i="1" s="1"/>
  <c r="O4455" i="1" s="1"/>
  <c r="J4208" i="1"/>
  <c r="I4209" i="1"/>
  <c r="P4281" i="1" l="1"/>
  <c r="L4282" i="1"/>
  <c r="U4282" i="1" s="1"/>
  <c r="M4282" i="1"/>
  <c r="N4282" i="1" s="1"/>
  <c r="D4283" i="1"/>
  <c r="G4282" i="1"/>
  <c r="F4282" i="1"/>
  <c r="P4282" i="1" s="1"/>
  <c r="A4283" i="1"/>
  <c r="T4282" i="1"/>
  <c r="T4283" i="1" s="1"/>
  <c r="O4456" i="1"/>
  <c r="O4457" i="1" s="1"/>
  <c r="O4458" i="1" s="1"/>
  <c r="O4459" i="1" s="1"/>
  <c r="O4460" i="1" s="1"/>
  <c r="H4281" i="1"/>
  <c r="E4283" i="1"/>
  <c r="J4209" i="1"/>
  <c r="I4210" i="1"/>
  <c r="H4282" i="1" l="1"/>
  <c r="L4283" i="1"/>
  <c r="U4283" i="1" s="1"/>
  <c r="M4283" i="1"/>
  <c r="N4283" i="1" s="1"/>
  <c r="D4284" i="1"/>
  <c r="F4283" i="1"/>
  <c r="G4283" i="1"/>
  <c r="A4284" i="1"/>
  <c r="E4284" i="1"/>
  <c r="O4461" i="1"/>
  <c r="O4462" i="1" s="1"/>
  <c r="O4463" i="1" s="1"/>
  <c r="O4464" i="1" s="1"/>
  <c r="O4465" i="1" s="1"/>
  <c r="O4466" i="1" s="1"/>
  <c r="O4467" i="1" s="1"/>
  <c r="O4468" i="1" s="1"/>
  <c r="O4469" i="1" s="1"/>
  <c r="I4211" i="1"/>
  <c r="J4210" i="1"/>
  <c r="L4284" i="1" l="1"/>
  <c r="U4284" i="1" s="1"/>
  <c r="M4284" i="1"/>
  <c r="N4284" i="1" s="1"/>
  <c r="G4284" i="1"/>
  <c r="F4284" i="1"/>
  <c r="A4285" i="1"/>
  <c r="D4285" i="1"/>
  <c r="P4283" i="1"/>
  <c r="O4470" i="1"/>
  <c r="H4283" i="1"/>
  <c r="T4284" i="1"/>
  <c r="E4285" i="1"/>
  <c r="H4284" i="1"/>
  <c r="I4212" i="1"/>
  <c r="J4212" i="1" s="1"/>
  <c r="I4213" i="1" s="1"/>
  <c r="J4211" i="1"/>
  <c r="P4284" i="1" l="1"/>
  <c r="L4285" i="1"/>
  <c r="U4285" i="1" s="1"/>
  <c r="M4285" i="1"/>
  <c r="N4285" i="1" s="1"/>
  <c r="A4286" i="1"/>
  <c r="D4286" i="1"/>
  <c r="G4285" i="1"/>
  <c r="F4285" i="1"/>
  <c r="H4285" i="1" s="1"/>
  <c r="T4285" i="1"/>
  <c r="T4286" i="1" s="1"/>
  <c r="O4471" i="1"/>
  <c r="E4286" i="1"/>
  <c r="I4214" i="1"/>
  <c r="J4213" i="1"/>
  <c r="O4472" i="1" l="1"/>
  <c r="O4473" i="1" s="1"/>
  <c r="P4285" i="1"/>
  <c r="L4286" i="1"/>
  <c r="U4286" i="1" s="1"/>
  <c r="M4286" i="1"/>
  <c r="N4286" i="1" s="1"/>
  <c r="D4287" i="1"/>
  <c r="G4286" i="1"/>
  <c r="F4286" i="1"/>
  <c r="A4287" i="1"/>
  <c r="E4287" i="1"/>
  <c r="I4215" i="1"/>
  <c r="J4214" i="1"/>
  <c r="H4286" i="1" l="1"/>
  <c r="E4288" i="1"/>
  <c r="L4287" i="1"/>
  <c r="U4287" i="1" s="1"/>
  <c r="M4287" i="1"/>
  <c r="N4287" i="1" s="1"/>
  <c r="D4288" i="1"/>
  <c r="G4287" i="1"/>
  <c r="F4287" i="1"/>
  <c r="P4287" i="1" s="1"/>
  <c r="A4288" i="1"/>
  <c r="O4474" i="1"/>
  <c r="P4286" i="1"/>
  <c r="T4287" i="1"/>
  <c r="I4216" i="1"/>
  <c r="J4215" i="1"/>
  <c r="L4288" i="1" l="1"/>
  <c r="U4288" i="1" s="1"/>
  <c r="M4288" i="1"/>
  <c r="N4288" i="1" s="1"/>
  <c r="D4289" i="1"/>
  <c r="G4288" i="1"/>
  <c r="F4288" i="1"/>
  <c r="A4289" i="1"/>
  <c r="T4288" i="1"/>
  <c r="T4289" i="1" s="1"/>
  <c r="H4287" i="1"/>
  <c r="O4475" i="1"/>
  <c r="E4289" i="1"/>
  <c r="I4217" i="1"/>
  <c r="J4216" i="1"/>
  <c r="L4289" i="1" l="1"/>
  <c r="U4289" i="1" s="1"/>
  <c r="M4289" i="1"/>
  <c r="N4289" i="1" s="1"/>
  <c r="D4290" i="1"/>
  <c r="F4289" i="1"/>
  <c r="A4290" i="1"/>
  <c r="G4289" i="1"/>
  <c r="P4288" i="1"/>
  <c r="H4288" i="1"/>
  <c r="E4290" i="1"/>
  <c r="O4476" i="1"/>
  <c r="O4477" i="1" s="1"/>
  <c r="O4478" i="1" s="1"/>
  <c r="O4479" i="1" s="1"/>
  <c r="O4480" i="1" s="1"/>
  <c r="O4481" i="1" s="1"/>
  <c r="O4482" i="1" s="1"/>
  <c r="O4483" i="1" s="1"/>
  <c r="O4484" i="1" s="1"/>
  <c r="I4218" i="1"/>
  <c r="J4217" i="1"/>
  <c r="P4289" i="1" l="1"/>
  <c r="H4289" i="1"/>
  <c r="L4290" i="1"/>
  <c r="U4290" i="1" s="1"/>
  <c r="M4290" i="1"/>
  <c r="N4290" i="1" s="1"/>
  <c r="A4291" i="1"/>
  <c r="D4291" i="1"/>
  <c r="F4290" i="1"/>
  <c r="G4290" i="1"/>
  <c r="O4485" i="1"/>
  <c r="O4486" i="1" s="1"/>
  <c r="E4291" i="1"/>
  <c r="T4290" i="1"/>
  <c r="I4219" i="1"/>
  <c r="J4218" i="1"/>
  <c r="T4291" i="1" l="1"/>
  <c r="P4290" i="1"/>
  <c r="E4292" i="1"/>
  <c r="T4292" i="1"/>
  <c r="L4291" i="1"/>
  <c r="U4291" i="1" s="1"/>
  <c r="M4291" i="1"/>
  <c r="N4291" i="1" s="1"/>
  <c r="D4292" i="1"/>
  <c r="F4291" i="1"/>
  <c r="P4291" i="1" s="1"/>
  <c r="G4291" i="1"/>
  <c r="A4292" i="1"/>
  <c r="H4290" i="1"/>
  <c r="O4487" i="1"/>
  <c r="O4488" i="1" s="1"/>
  <c r="O4489" i="1" s="1"/>
  <c r="O4490" i="1" s="1"/>
  <c r="O4491" i="1" s="1"/>
  <c r="I4220" i="1"/>
  <c r="J4219" i="1"/>
  <c r="L4292" i="1" l="1"/>
  <c r="U4292" i="1" s="1"/>
  <c r="M4292" i="1"/>
  <c r="N4292" i="1" s="1"/>
  <c r="D4293" i="1"/>
  <c r="G4292" i="1"/>
  <c r="F4292" i="1"/>
  <c r="P4292" i="1" s="1"/>
  <c r="A4293" i="1"/>
  <c r="O4492" i="1"/>
  <c r="O4493" i="1" s="1"/>
  <c r="O4494" i="1" s="1"/>
  <c r="O4495" i="1" s="1"/>
  <c r="O4496" i="1" s="1"/>
  <c r="H4291" i="1"/>
  <c r="E4293" i="1"/>
  <c r="I4221" i="1"/>
  <c r="J4220" i="1"/>
  <c r="O4497" i="1" l="1"/>
  <c r="L4293" i="1"/>
  <c r="U4293" i="1" s="1"/>
  <c r="M4293" i="1"/>
  <c r="N4293" i="1" s="1"/>
  <c r="D4294" i="1"/>
  <c r="G4293" i="1"/>
  <c r="F4293" i="1"/>
  <c r="P4293" i="1" s="1"/>
  <c r="A4294" i="1"/>
  <c r="H4292" i="1"/>
  <c r="E4294" i="1"/>
  <c r="T4293" i="1"/>
  <c r="I4222" i="1"/>
  <c r="J4221" i="1"/>
  <c r="L4294" i="1" l="1"/>
  <c r="U4294" i="1" s="1"/>
  <c r="M4294" i="1"/>
  <c r="N4294" i="1" s="1"/>
  <c r="G4294" i="1"/>
  <c r="D4295" i="1"/>
  <c r="F4294" i="1"/>
  <c r="P4294" i="1" s="1"/>
  <c r="A4295" i="1"/>
  <c r="T4294" i="1"/>
  <c r="T4295" i="1" s="1"/>
  <c r="H4293" i="1"/>
  <c r="E4295" i="1"/>
  <c r="O4498" i="1"/>
  <c r="I4223" i="1"/>
  <c r="J4222" i="1"/>
  <c r="L4295" i="1" l="1"/>
  <c r="U4295" i="1" s="1"/>
  <c r="M4295" i="1"/>
  <c r="N4295" i="1" s="1"/>
  <c r="A4296" i="1"/>
  <c r="D4296" i="1"/>
  <c r="G4295" i="1"/>
  <c r="F4295" i="1"/>
  <c r="P4295" i="1" s="1"/>
  <c r="O4499" i="1"/>
  <c r="O4500" i="1" s="1"/>
  <c r="O4501" i="1" s="1"/>
  <c r="O4502" i="1" s="1"/>
  <c r="O4503" i="1" s="1"/>
  <c r="H4294" i="1"/>
  <c r="E4296" i="1"/>
  <c r="I4224" i="1"/>
  <c r="J4223" i="1"/>
  <c r="O4504" i="1" l="1"/>
  <c r="O4505" i="1" s="1"/>
  <c r="O4506" i="1" s="1"/>
  <c r="H4295" i="1"/>
  <c r="E4297" i="1"/>
  <c r="L4296" i="1"/>
  <c r="U4296" i="1" s="1"/>
  <c r="M4296" i="1"/>
  <c r="N4296" i="1" s="1"/>
  <c r="G4296" i="1"/>
  <c r="H4296" i="1" s="1"/>
  <c r="F4296" i="1"/>
  <c r="D4297" i="1"/>
  <c r="A4297" i="1"/>
  <c r="T4296" i="1"/>
  <c r="T4297" i="1" s="1"/>
  <c r="I4225" i="1"/>
  <c r="J4224" i="1"/>
  <c r="M4297" i="1" l="1"/>
  <c r="N4297" i="1" s="1"/>
  <c r="L4297" i="1"/>
  <c r="U4297" i="1" s="1"/>
  <c r="G4297" i="1"/>
  <c r="F4297" i="1"/>
  <c r="D4298" i="1"/>
  <c r="A4298" i="1"/>
  <c r="T4298" i="1"/>
  <c r="E4298" i="1"/>
  <c r="P4296" i="1"/>
  <c r="O4507" i="1"/>
  <c r="O4508" i="1" s="1"/>
  <c r="O4509" i="1" s="1"/>
  <c r="O4510" i="1" s="1"/>
  <c r="O4511" i="1" s="1"/>
  <c r="O4512" i="1" s="1"/>
  <c r="O4513" i="1" s="1"/>
  <c r="I4226" i="1"/>
  <c r="J4225" i="1"/>
  <c r="P4297" i="1" l="1"/>
  <c r="E4299" i="1"/>
  <c r="L4298" i="1"/>
  <c r="U4298" i="1" s="1"/>
  <c r="M4298" i="1"/>
  <c r="N4298" i="1" s="1"/>
  <c r="A4299" i="1"/>
  <c r="G4298" i="1"/>
  <c r="F4298" i="1"/>
  <c r="D4299" i="1"/>
  <c r="O4514" i="1"/>
  <c r="H4297" i="1"/>
  <c r="I4227" i="1"/>
  <c r="J4226" i="1"/>
  <c r="P4298" i="1" l="1"/>
  <c r="L4299" i="1"/>
  <c r="U4299" i="1" s="1"/>
  <c r="M4299" i="1"/>
  <c r="N4299" i="1" s="1"/>
  <c r="F4299" i="1"/>
  <c r="A4300" i="1"/>
  <c r="G4299" i="1"/>
  <c r="H4299" i="1" s="1"/>
  <c r="D4300" i="1"/>
  <c r="T4299" i="1"/>
  <c r="T4300" i="1" s="1"/>
  <c r="O4515" i="1"/>
  <c r="O4516" i="1" s="1"/>
  <c r="H4298" i="1"/>
  <c r="E4300" i="1"/>
  <c r="I4228" i="1"/>
  <c r="J4227" i="1"/>
  <c r="E4301" i="1" l="1"/>
  <c r="L4300" i="1"/>
  <c r="U4300" i="1" s="1"/>
  <c r="M4300" i="1"/>
  <c r="N4300" i="1" s="1"/>
  <c r="F4300" i="1"/>
  <c r="A4301" i="1"/>
  <c r="G4300" i="1"/>
  <c r="D4301" i="1"/>
  <c r="P4299" i="1"/>
  <c r="O4517" i="1"/>
  <c r="I4229" i="1"/>
  <c r="J4228" i="1"/>
  <c r="H4300" i="1" l="1"/>
  <c r="L4301" i="1"/>
  <c r="A4302" i="1"/>
  <c r="G4301" i="1"/>
  <c r="F4301" i="1"/>
  <c r="P4301" i="1" s="1"/>
  <c r="D4302" i="1"/>
  <c r="E4302" i="1"/>
  <c r="P4300" i="1"/>
  <c r="O4518" i="1"/>
  <c r="O4519" i="1" s="1"/>
  <c r="O4520" i="1" s="1"/>
  <c r="O4521" i="1" s="1"/>
  <c r="O4522" i="1" s="1"/>
  <c r="O4523" i="1" s="1"/>
  <c r="O4524" i="1" s="1"/>
  <c r="O4525" i="1" s="1"/>
  <c r="O4526" i="1" s="1"/>
  <c r="O4527" i="1" s="1"/>
  <c r="O4528" i="1" s="1"/>
  <c r="O4529" i="1" s="1"/>
  <c r="O4530" i="1" s="1"/>
  <c r="O4531" i="1" s="1"/>
  <c r="O4532" i="1" s="1"/>
  <c r="O4533" i="1" s="1"/>
  <c r="O4534" i="1" s="1"/>
  <c r="O4535" i="1" s="1"/>
  <c r="O4536" i="1" s="1"/>
  <c r="O4537" i="1" s="1"/>
  <c r="T4301" i="1"/>
  <c r="I4230" i="1"/>
  <c r="J4229" i="1"/>
  <c r="O4538" i="1" l="1"/>
  <c r="E4303" i="1"/>
  <c r="H4302" i="1"/>
  <c r="H4301" i="1"/>
  <c r="L4302" i="1"/>
  <c r="U4302" i="1" s="1"/>
  <c r="M4302" i="1"/>
  <c r="N4302" i="1" s="1"/>
  <c r="T4302" i="1"/>
  <c r="T4303" i="1" s="1"/>
  <c r="A4303" i="1"/>
  <c r="G4302" i="1"/>
  <c r="F4302" i="1"/>
  <c r="P4302" i="1" s="1"/>
  <c r="D4303" i="1"/>
  <c r="I4231" i="1"/>
  <c r="J4230" i="1"/>
  <c r="E4304" i="1" l="1"/>
  <c r="L4303" i="1"/>
  <c r="U4303" i="1" s="1"/>
  <c r="M4303" i="1"/>
  <c r="N4303" i="1" s="1"/>
  <c r="G4303" i="1"/>
  <c r="A4304" i="1"/>
  <c r="F4303" i="1"/>
  <c r="P4303" i="1" s="1"/>
  <c r="D4304" i="1"/>
  <c r="O4539" i="1"/>
  <c r="O4540" i="1" s="1"/>
  <c r="O4541" i="1" s="1"/>
  <c r="O4542" i="1" s="1"/>
  <c r="O4543" i="1" s="1"/>
  <c r="O4544" i="1" s="1"/>
  <c r="O4545" i="1" s="1"/>
  <c r="O4546" i="1" s="1"/>
  <c r="I4232" i="1"/>
  <c r="J4231" i="1"/>
  <c r="L4304" i="1" l="1"/>
  <c r="U4304" i="1" s="1"/>
  <c r="M4304" i="1"/>
  <c r="N4304" i="1" s="1"/>
  <c r="G4304" i="1"/>
  <c r="F4304" i="1"/>
  <c r="P4304" i="1" s="1"/>
  <c r="D4305" i="1"/>
  <c r="A4305" i="1"/>
  <c r="H4303" i="1"/>
  <c r="O4547" i="1"/>
  <c r="E4305" i="1"/>
  <c r="T4304" i="1"/>
  <c r="I4233" i="1"/>
  <c r="J4232" i="1"/>
  <c r="O4548" i="1" l="1"/>
  <c r="O4549" i="1" s="1"/>
  <c r="T4305" i="1"/>
  <c r="H4304" i="1"/>
  <c r="L4305" i="1"/>
  <c r="U4305" i="1" s="1"/>
  <c r="M4305" i="1"/>
  <c r="N4305" i="1" s="1"/>
  <c r="F4305" i="1"/>
  <c r="P4305" i="1" s="1"/>
  <c r="A4306" i="1"/>
  <c r="D4306" i="1"/>
  <c r="G4305" i="1"/>
  <c r="E4306" i="1"/>
  <c r="I4234" i="1"/>
  <c r="J4233" i="1"/>
  <c r="L4306" i="1" l="1"/>
  <c r="U4306" i="1" s="1"/>
  <c r="M4306" i="1"/>
  <c r="N4306" i="1" s="1"/>
  <c r="D4307" i="1"/>
  <c r="A4307" i="1"/>
  <c r="F4306" i="1"/>
  <c r="G4306" i="1"/>
  <c r="H4305" i="1"/>
  <c r="E4307" i="1"/>
  <c r="T4306" i="1"/>
  <c r="O4550" i="1"/>
  <c r="O4551" i="1" s="1"/>
  <c r="O4552" i="1" s="1"/>
  <c r="I4235" i="1"/>
  <c r="J4234" i="1"/>
  <c r="E4308" i="1" l="1"/>
  <c r="O4553" i="1"/>
  <c r="P4306" i="1"/>
  <c r="L4307" i="1"/>
  <c r="U4307" i="1" s="1"/>
  <c r="M4307" i="1"/>
  <c r="N4307" i="1" s="1"/>
  <c r="A4308" i="1"/>
  <c r="D4308" i="1"/>
  <c r="G4307" i="1"/>
  <c r="F4307" i="1"/>
  <c r="T4307" i="1"/>
  <c r="H4306" i="1"/>
  <c r="I4236" i="1"/>
  <c r="J4235" i="1"/>
  <c r="P4307" i="1" l="1"/>
  <c r="T4308" i="1"/>
  <c r="L4308" i="1"/>
  <c r="U4308" i="1" s="1"/>
  <c r="M4308" i="1"/>
  <c r="N4308" i="1" s="1"/>
  <c r="A4309" i="1"/>
  <c r="G4308" i="1"/>
  <c r="D4309" i="1"/>
  <c r="F4308" i="1"/>
  <c r="P4308" i="1" s="1"/>
  <c r="O4554" i="1"/>
  <c r="O4555" i="1" s="1"/>
  <c r="O4556" i="1" s="1"/>
  <c r="O4557" i="1" s="1"/>
  <c r="O4558" i="1" s="1"/>
  <c r="O4559" i="1" s="1"/>
  <c r="O4560" i="1" s="1"/>
  <c r="O4561" i="1" s="1"/>
  <c r="O4562" i="1" s="1"/>
  <c r="O4563" i="1" s="1"/>
  <c r="O4564" i="1" s="1"/>
  <c r="O4565" i="1" s="1"/>
  <c r="O4566" i="1" s="1"/>
  <c r="O4567" i="1" s="1"/>
  <c r="O4568" i="1" s="1"/>
  <c r="O4569" i="1" s="1"/>
  <c r="O4570" i="1" s="1"/>
  <c r="O4571" i="1" s="1"/>
  <c r="O4572" i="1" s="1"/>
  <c r="O4573" i="1" s="1"/>
  <c r="O4574" i="1" s="1"/>
  <c r="O4575" i="1" s="1"/>
  <c r="H4307" i="1"/>
  <c r="E4309" i="1"/>
  <c r="I4237" i="1"/>
  <c r="J4236" i="1"/>
  <c r="O4576" i="1" l="1"/>
  <c r="H4308" i="1"/>
  <c r="L4309" i="1"/>
  <c r="U4309" i="1" s="1"/>
  <c r="M4309" i="1"/>
  <c r="N4309" i="1" s="1"/>
  <c r="F4309" i="1"/>
  <c r="A4310" i="1"/>
  <c r="D4310" i="1"/>
  <c r="G4309" i="1"/>
  <c r="E4310" i="1"/>
  <c r="T4309" i="1"/>
  <c r="I4238" i="1"/>
  <c r="J4237" i="1"/>
  <c r="P4309" i="1" l="1"/>
  <c r="L4310" i="1"/>
  <c r="U4310" i="1" s="1"/>
  <c r="M4310" i="1"/>
  <c r="N4310" i="1" s="1"/>
  <c r="G4310" i="1"/>
  <c r="F4310" i="1"/>
  <c r="P4310" i="1" s="1"/>
  <c r="A4311" i="1"/>
  <c r="D4311" i="1"/>
  <c r="H4309" i="1"/>
  <c r="T4310" i="1"/>
  <c r="E4311" i="1"/>
  <c r="O4577" i="1"/>
  <c r="I4239" i="1"/>
  <c r="J4238" i="1"/>
  <c r="T4311" i="1" l="1"/>
  <c r="O4578" i="1"/>
  <c r="O4579" i="1" s="1"/>
  <c r="O4580" i="1" s="1"/>
  <c r="O4581" i="1" s="1"/>
  <c r="O4582" i="1" s="1"/>
  <c r="L4311" i="1"/>
  <c r="U4311" i="1" s="1"/>
  <c r="M4311" i="1"/>
  <c r="N4311" i="1" s="1"/>
  <c r="G4311" i="1"/>
  <c r="A4312" i="1"/>
  <c r="D4312" i="1"/>
  <c r="F4311" i="1"/>
  <c r="H4310" i="1"/>
  <c r="E4312" i="1"/>
  <c r="I4240" i="1"/>
  <c r="J4240" i="1" s="1"/>
  <c r="J4239" i="1"/>
  <c r="H4311" i="1" l="1"/>
  <c r="L4312" i="1"/>
  <c r="U4312" i="1" s="1"/>
  <c r="M4312" i="1"/>
  <c r="N4312" i="1" s="1"/>
  <c r="D4313" i="1"/>
  <c r="G4312" i="1"/>
  <c r="F4312" i="1"/>
  <c r="A4313" i="1"/>
  <c r="O4583" i="1"/>
  <c r="O4584" i="1" s="1"/>
  <c r="E4313" i="1"/>
  <c r="P4311" i="1"/>
  <c r="T4312" i="1"/>
  <c r="I4241" i="1"/>
  <c r="L4313" i="1" l="1"/>
  <c r="U4313" i="1" s="1"/>
  <c r="M4313" i="1"/>
  <c r="N4313" i="1" s="1"/>
  <c r="A4314" i="1"/>
  <c r="F4313" i="1"/>
  <c r="H4313" i="1" s="1"/>
  <c r="G4313" i="1"/>
  <c r="D4314" i="1"/>
  <c r="O4585" i="1"/>
  <c r="O4586" i="1" s="1"/>
  <c r="O4587" i="1" s="1"/>
  <c r="P4312" i="1"/>
  <c r="T4313" i="1"/>
  <c r="H4312" i="1"/>
  <c r="E4314" i="1"/>
  <c r="I4242" i="1"/>
  <c r="J4241" i="1"/>
  <c r="O4588" i="1" l="1"/>
  <c r="O4589" i="1" s="1"/>
  <c r="P4313" i="1"/>
  <c r="L4314" i="1"/>
  <c r="U4314" i="1" s="1"/>
  <c r="M4314" i="1"/>
  <c r="N4314" i="1" s="1"/>
  <c r="G4314" i="1"/>
  <c r="A4315" i="1"/>
  <c r="D4315" i="1"/>
  <c r="F4314" i="1"/>
  <c r="E4315" i="1"/>
  <c r="T4314" i="1"/>
  <c r="I4243" i="1"/>
  <c r="J4242" i="1"/>
  <c r="H4314" i="1" l="1"/>
  <c r="L4315" i="1"/>
  <c r="U4315" i="1" s="1"/>
  <c r="M4315" i="1"/>
  <c r="N4315" i="1" s="1"/>
  <c r="G4315" i="1"/>
  <c r="F4315" i="1"/>
  <c r="P4315" i="1" s="1"/>
  <c r="A4316" i="1"/>
  <c r="D4316" i="1"/>
  <c r="T4315" i="1"/>
  <c r="T4316" i="1" s="1"/>
  <c r="E4316" i="1"/>
  <c r="P4314" i="1"/>
  <c r="O4590" i="1"/>
  <c r="O4591" i="1" s="1"/>
  <c r="O4592" i="1" s="1"/>
  <c r="O4593" i="1" s="1"/>
  <c r="O4594" i="1" s="1"/>
  <c r="O4595" i="1" s="1"/>
  <c r="O4596" i="1" s="1"/>
  <c r="O4597" i="1" s="1"/>
  <c r="I4244" i="1"/>
  <c r="J4243" i="1"/>
  <c r="E4317" i="1" l="1"/>
  <c r="O4598" i="1"/>
  <c r="O4599" i="1" s="1"/>
  <c r="O4600" i="1" s="1"/>
  <c r="O4601" i="1" s="1"/>
  <c r="O4602" i="1" s="1"/>
  <c r="L4316" i="1"/>
  <c r="U4316" i="1" s="1"/>
  <c r="M4316" i="1"/>
  <c r="N4316" i="1" s="1"/>
  <c r="G4316" i="1"/>
  <c r="F4316" i="1"/>
  <c r="A4317" i="1"/>
  <c r="D4317" i="1"/>
  <c r="H4315" i="1"/>
  <c r="I4245" i="1"/>
  <c r="J4244" i="1"/>
  <c r="H4316" i="1" l="1"/>
  <c r="O4603" i="1"/>
  <c r="O4604" i="1" s="1"/>
  <c r="O4605" i="1" s="1"/>
  <c r="O4606" i="1" s="1"/>
  <c r="L4317" i="1"/>
  <c r="U4317" i="1" s="1"/>
  <c r="M4317" i="1"/>
  <c r="N4317" i="1" s="1"/>
  <c r="G4317" i="1"/>
  <c r="F4317" i="1"/>
  <c r="P4317" i="1" s="1"/>
  <c r="D4318" i="1"/>
  <c r="A4318" i="1"/>
  <c r="E4318" i="1"/>
  <c r="P4316" i="1"/>
  <c r="T4317" i="1"/>
  <c r="I4246" i="1"/>
  <c r="J4245" i="1"/>
  <c r="H4317" i="1" l="1"/>
  <c r="L4318" i="1"/>
  <c r="U4318" i="1" s="1"/>
  <c r="M4318" i="1"/>
  <c r="N4318" i="1" s="1"/>
  <c r="D4319" i="1"/>
  <c r="G4318" i="1"/>
  <c r="F4318" i="1"/>
  <c r="A4319" i="1"/>
  <c r="T4318" i="1"/>
  <c r="T4319" i="1" s="1"/>
  <c r="E4319" i="1"/>
  <c r="O4607" i="1"/>
  <c r="I4247" i="1"/>
  <c r="J4246" i="1"/>
  <c r="O4608" i="1" l="1"/>
  <c r="O4609" i="1" s="1"/>
  <c r="O4610" i="1" s="1"/>
  <c r="L4319" i="1"/>
  <c r="U4319" i="1" s="1"/>
  <c r="M4319" i="1"/>
  <c r="N4319" i="1" s="1"/>
  <c r="D4320" i="1"/>
  <c r="F4319" i="1"/>
  <c r="A4320" i="1"/>
  <c r="G4319" i="1"/>
  <c r="P4318" i="1"/>
  <c r="H4318" i="1"/>
  <c r="E4320" i="1"/>
  <c r="I4248" i="1"/>
  <c r="J4247" i="1"/>
  <c r="P4319" i="1" l="1"/>
  <c r="L4320" i="1"/>
  <c r="U4320" i="1" s="1"/>
  <c r="M4320" i="1"/>
  <c r="N4320" i="1" s="1"/>
  <c r="D4321" i="1"/>
  <c r="A4321" i="1"/>
  <c r="G4320" i="1"/>
  <c r="F4320" i="1"/>
  <c r="H4319" i="1"/>
  <c r="E4321" i="1"/>
  <c r="O4611" i="1"/>
  <c r="O4612" i="1" s="1"/>
  <c r="O4613" i="1" s="1"/>
  <c r="O4614" i="1" s="1"/>
  <c r="O4615" i="1" s="1"/>
  <c r="O4616" i="1" s="1"/>
  <c r="O4617" i="1" s="1"/>
  <c r="O4618" i="1" s="1"/>
  <c r="O4619" i="1" s="1"/>
  <c r="O4620" i="1" s="1"/>
  <c r="O4621" i="1" s="1"/>
  <c r="O4622" i="1" s="1"/>
  <c r="O4623" i="1" s="1"/>
  <c r="O4624" i="1" s="1"/>
  <c r="T4320" i="1"/>
  <c r="I4249" i="1"/>
  <c r="J4248" i="1"/>
  <c r="T4321" i="1" l="1"/>
  <c r="P4320" i="1"/>
  <c r="E4322" i="1"/>
  <c r="L4321" i="1"/>
  <c r="U4321" i="1" s="1"/>
  <c r="M4321" i="1"/>
  <c r="N4321" i="1" s="1"/>
  <c r="G4321" i="1"/>
  <c r="D4322" i="1"/>
  <c r="F4321" i="1"/>
  <c r="P4321" i="1" s="1"/>
  <c r="A4322" i="1"/>
  <c r="O4625" i="1"/>
  <c r="O4626" i="1" s="1"/>
  <c r="O4627" i="1" s="1"/>
  <c r="O4628" i="1" s="1"/>
  <c r="O4629" i="1" s="1"/>
  <c r="O4630" i="1" s="1"/>
  <c r="O4631" i="1" s="1"/>
  <c r="O4632" i="1" s="1"/>
  <c r="O4633" i="1" s="1"/>
  <c r="O4634" i="1" s="1"/>
  <c r="H4320" i="1"/>
  <c r="I4250" i="1"/>
  <c r="J4249" i="1"/>
  <c r="L4322" i="1" l="1"/>
  <c r="U4322" i="1" s="1"/>
  <c r="M4322" i="1"/>
  <c r="N4322" i="1" s="1"/>
  <c r="D4323" i="1"/>
  <c r="G4322" i="1"/>
  <c r="F4322" i="1"/>
  <c r="A4323" i="1"/>
  <c r="T4322" i="1"/>
  <c r="T4323" i="1" s="1"/>
  <c r="H4321" i="1"/>
  <c r="O4635" i="1"/>
  <c r="O4636" i="1" s="1"/>
  <c r="E4323" i="1"/>
  <c r="I4251" i="1"/>
  <c r="J4250" i="1"/>
  <c r="L4323" i="1" l="1"/>
  <c r="U4323" i="1" s="1"/>
  <c r="M4323" i="1"/>
  <c r="N4323" i="1" s="1"/>
  <c r="D4324" i="1"/>
  <c r="G4323" i="1"/>
  <c r="F4323" i="1"/>
  <c r="A4324" i="1"/>
  <c r="P4322" i="1"/>
  <c r="H4322" i="1"/>
  <c r="E4324" i="1"/>
  <c r="O4637" i="1"/>
  <c r="I4252" i="1"/>
  <c r="J4251" i="1"/>
  <c r="P4323" i="1" l="1"/>
  <c r="L4324" i="1"/>
  <c r="U4324" i="1" s="1"/>
  <c r="M4324" i="1"/>
  <c r="N4324" i="1" s="1"/>
  <c r="D4325" i="1"/>
  <c r="G4324" i="1"/>
  <c r="F4324" i="1"/>
  <c r="P4324" i="1" s="1"/>
  <c r="A4325" i="1"/>
  <c r="O4638" i="1"/>
  <c r="H4323" i="1"/>
  <c r="E4325" i="1"/>
  <c r="T4324" i="1"/>
  <c r="I4253" i="1"/>
  <c r="J4252" i="1"/>
  <c r="O4639" i="1" l="1"/>
  <c r="O4640" i="1" s="1"/>
  <c r="O4641" i="1" s="1"/>
  <c r="O4642" i="1" s="1"/>
  <c r="O4643" i="1" s="1"/>
  <c r="O4644" i="1" s="1"/>
  <c r="L4325" i="1"/>
  <c r="U4325" i="1" s="1"/>
  <c r="M4325" i="1"/>
  <c r="N4325" i="1" s="1"/>
  <c r="G4325" i="1"/>
  <c r="F4325" i="1"/>
  <c r="P4325" i="1" s="1"/>
  <c r="A4326" i="1"/>
  <c r="D4326" i="1"/>
  <c r="T4325" i="1"/>
  <c r="H4324" i="1"/>
  <c r="E4326" i="1"/>
  <c r="I4254" i="1"/>
  <c r="J4253" i="1"/>
  <c r="H4325" i="1" l="1"/>
  <c r="L4326" i="1"/>
  <c r="U4326" i="1" s="1"/>
  <c r="M4326" i="1"/>
  <c r="N4326" i="1" s="1"/>
  <c r="D4327" i="1"/>
  <c r="G4326" i="1"/>
  <c r="F4326" i="1"/>
  <c r="P4326" i="1" s="1"/>
  <c r="A4327" i="1"/>
  <c r="E4327" i="1"/>
  <c r="T4326" i="1"/>
  <c r="O4645" i="1"/>
  <c r="I4255" i="1"/>
  <c r="J4254" i="1"/>
  <c r="E4328" i="1" l="1"/>
  <c r="L4327" i="1"/>
  <c r="U4327" i="1" s="1"/>
  <c r="M4327" i="1"/>
  <c r="N4327" i="1" s="1"/>
  <c r="D4328" i="1"/>
  <c r="F4327" i="1"/>
  <c r="G4327" i="1"/>
  <c r="A4328" i="1"/>
  <c r="O4646" i="1"/>
  <c r="O4647" i="1" s="1"/>
  <c r="O4648" i="1" s="1"/>
  <c r="T4327" i="1"/>
  <c r="H4326" i="1"/>
  <c r="I4256" i="1"/>
  <c r="J4255" i="1"/>
  <c r="P4327" i="1" l="1"/>
  <c r="T4328" i="1"/>
  <c r="L4328" i="1"/>
  <c r="U4328" i="1" s="1"/>
  <c r="M4328" i="1"/>
  <c r="N4328" i="1" s="1"/>
  <c r="D4329" i="1"/>
  <c r="F4328" i="1"/>
  <c r="A4329" i="1"/>
  <c r="G4328" i="1"/>
  <c r="H4327" i="1"/>
  <c r="O4649" i="1"/>
  <c r="O4650" i="1" s="1"/>
  <c r="E4329" i="1"/>
  <c r="I4257" i="1"/>
  <c r="J4256" i="1"/>
  <c r="O4651" i="1" l="1"/>
  <c r="L4329" i="1"/>
  <c r="U4329" i="1" s="1"/>
  <c r="M4329" i="1"/>
  <c r="N4329" i="1" s="1"/>
  <c r="G4329" i="1"/>
  <c r="F4329" i="1"/>
  <c r="A4330" i="1"/>
  <c r="D4330" i="1"/>
  <c r="P4328" i="1"/>
  <c r="H4328" i="1"/>
  <c r="E4330" i="1"/>
  <c r="T4329" i="1"/>
  <c r="I4258" i="1"/>
  <c r="J4257" i="1"/>
  <c r="P4329" i="1" l="1"/>
  <c r="E4331" i="1"/>
  <c r="T4330" i="1"/>
  <c r="T4331" i="1" s="1"/>
  <c r="H4329" i="1"/>
  <c r="L4330" i="1"/>
  <c r="U4330" i="1" s="1"/>
  <c r="M4330" i="1"/>
  <c r="N4330" i="1" s="1"/>
  <c r="D4331" i="1"/>
  <c r="G4330" i="1"/>
  <c r="A4331" i="1"/>
  <c r="F4330" i="1"/>
  <c r="O4652" i="1"/>
  <c r="O4653" i="1" s="1"/>
  <c r="I4259" i="1"/>
  <c r="J4258" i="1"/>
  <c r="P4330" i="1" l="1"/>
  <c r="L4331" i="1"/>
  <c r="U4331" i="1" s="1"/>
  <c r="M4331" i="1"/>
  <c r="N4331" i="1" s="1"/>
  <c r="D4332" i="1"/>
  <c r="G4331" i="1"/>
  <c r="F4331" i="1"/>
  <c r="P4331" i="1" s="1"/>
  <c r="A4332" i="1"/>
  <c r="O4654" i="1"/>
  <c r="O4655" i="1" s="1"/>
  <c r="O4656" i="1" s="1"/>
  <c r="O4657" i="1" s="1"/>
  <c r="O4658" i="1" s="1"/>
  <c r="O4659" i="1" s="1"/>
  <c r="H4330" i="1"/>
  <c r="E4332" i="1"/>
  <c r="I4260" i="1"/>
  <c r="J4259" i="1"/>
  <c r="L4332" i="1" l="1"/>
  <c r="A4333" i="1"/>
  <c r="D4333" i="1"/>
  <c r="G4332" i="1"/>
  <c r="F4332" i="1"/>
  <c r="P4332" i="1" s="1"/>
  <c r="E4333" i="1"/>
  <c r="O4660" i="1"/>
  <c r="H4331" i="1"/>
  <c r="T4332" i="1"/>
  <c r="I4261" i="1"/>
  <c r="J4260" i="1"/>
  <c r="E4334" i="1" l="1"/>
  <c r="L4333" i="1"/>
  <c r="U4333" i="1" s="1"/>
  <c r="M4333" i="1"/>
  <c r="N4333" i="1" s="1"/>
  <c r="T4333" i="1"/>
  <c r="D4334" i="1"/>
  <c r="F4333" i="1"/>
  <c r="A4334" i="1"/>
  <c r="G4333" i="1"/>
  <c r="O4661" i="1"/>
  <c r="H4332" i="1"/>
  <c r="I4262" i="1"/>
  <c r="J4261" i="1"/>
  <c r="P4333" i="1" l="1"/>
  <c r="T4334" i="1"/>
  <c r="L4334" i="1"/>
  <c r="U4334" i="1" s="1"/>
  <c r="M4334" i="1"/>
  <c r="N4334" i="1" s="1"/>
  <c r="D4335" i="1"/>
  <c r="G4334" i="1"/>
  <c r="F4334" i="1"/>
  <c r="P4334" i="1" s="1"/>
  <c r="A4335" i="1"/>
  <c r="H4333" i="1"/>
  <c r="O4662" i="1"/>
  <c r="O4663" i="1" s="1"/>
  <c r="O4664" i="1" s="1"/>
  <c r="O4665" i="1" s="1"/>
  <c r="O4666" i="1" s="1"/>
  <c r="O4667" i="1" s="1"/>
  <c r="E4335" i="1"/>
  <c r="I4263" i="1"/>
  <c r="J4262" i="1"/>
  <c r="L4335" i="1" l="1"/>
  <c r="U4335" i="1" s="1"/>
  <c r="M4335" i="1"/>
  <c r="N4335" i="1" s="1"/>
  <c r="D4336" i="1"/>
  <c r="F4335" i="1"/>
  <c r="A4336" i="1"/>
  <c r="G4335" i="1"/>
  <c r="H4335" i="1" s="1"/>
  <c r="E4336" i="1"/>
  <c r="H4334" i="1"/>
  <c r="O4668" i="1"/>
  <c r="T4335" i="1"/>
  <c r="I4264" i="1"/>
  <c r="J4263" i="1"/>
  <c r="E4337" i="1" l="1"/>
  <c r="L4336" i="1"/>
  <c r="U4336" i="1" s="1"/>
  <c r="M4336" i="1"/>
  <c r="N4336" i="1" s="1"/>
  <c r="D4337" i="1"/>
  <c r="G4336" i="1"/>
  <c r="F4336" i="1"/>
  <c r="A4337" i="1"/>
  <c r="T4336" i="1"/>
  <c r="P4335" i="1"/>
  <c r="O4669" i="1"/>
  <c r="O4670" i="1" s="1"/>
  <c r="O4671" i="1" s="1"/>
  <c r="O4672" i="1" s="1"/>
  <c r="O4673" i="1" s="1"/>
  <c r="O4674" i="1" s="1"/>
  <c r="O4675" i="1" s="1"/>
  <c r="O4676" i="1" s="1"/>
  <c r="O4677" i="1" s="1"/>
  <c r="I4265" i="1"/>
  <c r="J4264" i="1"/>
  <c r="P4336" i="1" l="1"/>
  <c r="M4337" i="1"/>
  <c r="N4337" i="1" s="1"/>
  <c r="L4337" i="1"/>
  <c r="U4337" i="1" s="1"/>
  <c r="G4337" i="1"/>
  <c r="F4337" i="1"/>
  <c r="A4338" i="1"/>
  <c r="D4338" i="1"/>
  <c r="O4678" i="1"/>
  <c r="H4336" i="1"/>
  <c r="T4337" i="1"/>
  <c r="E4338" i="1"/>
  <c r="I4266" i="1"/>
  <c r="J4265" i="1"/>
  <c r="H4337" i="1" l="1"/>
  <c r="O4679" i="1"/>
  <c r="O4680" i="1" s="1"/>
  <c r="O4681" i="1" s="1"/>
  <c r="O4682" i="1" s="1"/>
  <c r="O4683" i="1" s="1"/>
  <c r="O4684" i="1" s="1"/>
  <c r="O4685" i="1" s="1"/>
  <c r="O4686" i="1" s="1"/>
  <c r="O4687" i="1" s="1"/>
  <c r="O4688" i="1" s="1"/>
  <c r="L4338" i="1"/>
  <c r="U4338" i="1" s="1"/>
  <c r="M4338" i="1"/>
  <c r="N4338" i="1" s="1"/>
  <c r="G4338" i="1"/>
  <c r="F4338" i="1"/>
  <c r="A4339" i="1"/>
  <c r="D4339" i="1"/>
  <c r="P4337" i="1"/>
  <c r="E4339" i="1"/>
  <c r="T4338" i="1"/>
  <c r="I4267" i="1"/>
  <c r="J4266" i="1"/>
  <c r="P4338" i="1" l="1"/>
  <c r="L4339" i="1"/>
  <c r="U4339" i="1" s="1"/>
  <c r="M4339" i="1"/>
  <c r="N4339" i="1" s="1"/>
  <c r="D4340" i="1"/>
  <c r="G4339" i="1"/>
  <c r="F4339" i="1"/>
  <c r="P4339" i="1" s="1"/>
  <c r="A4340" i="1"/>
  <c r="T4339" i="1"/>
  <c r="T4340" i="1" s="1"/>
  <c r="H4338" i="1"/>
  <c r="E4340" i="1"/>
  <c r="O4689" i="1"/>
  <c r="O4690" i="1" s="1"/>
  <c r="I4268" i="1"/>
  <c r="J4267" i="1"/>
  <c r="O4691" i="1" l="1"/>
  <c r="O4692" i="1" s="1"/>
  <c r="H4339" i="1"/>
  <c r="L4340" i="1"/>
  <c r="U4340" i="1" s="1"/>
  <c r="M4340" i="1"/>
  <c r="N4340" i="1" s="1"/>
  <c r="A4341" i="1"/>
  <c r="G4340" i="1"/>
  <c r="H4340" i="1" s="1"/>
  <c r="F4340" i="1"/>
  <c r="D4341" i="1"/>
  <c r="E4341" i="1"/>
  <c r="I4269" i="1"/>
  <c r="J4268" i="1"/>
  <c r="L4341" i="1" l="1"/>
  <c r="U4341" i="1" s="1"/>
  <c r="M4341" i="1"/>
  <c r="N4341" i="1" s="1"/>
  <c r="D4342" i="1"/>
  <c r="G4341" i="1"/>
  <c r="F4341" i="1"/>
  <c r="P4341" i="1" s="1"/>
  <c r="A4342" i="1"/>
  <c r="E4342" i="1"/>
  <c r="H4341" i="1"/>
  <c r="O4693" i="1"/>
  <c r="O4694" i="1" s="1"/>
  <c r="P4340" i="1"/>
  <c r="T4341" i="1"/>
  <c r="I4270" i="1"/>
  <c r="J4269" i="1"/>
  <c r="L4342" i="1" l="1"/>
  <c r="U4342" i="1" s="1"/>
  <c r="M4342" i="1"/>
  <c r="N4342" i="1" s="1"/>
  <c r="G4342" i="1"/>
  <c r="F4342" i="1"/>
  <c r="P4342" i="1" s="1"/>
  <c r="D4343" i="1"/>
  <c r="A4343" i="1"/>
  <c r="T4342" i="1"/>
  <c r="T4343" i="1" s="1"/>
  <c r="E4343" i="1"/>
  <c r="O4695" i="1"/>
  <c r="O4696" i="1" s="1"/>
  <c r="O4697" i="1" s="1"/>
  <c r="I4271" i="1"/>
  <c r="J4271" i="1" s="1"/>
  <c r="J4270" i="1"/>
  <c r="E4344" i="1" l="1"/>
  <c r="O4698" i="1"/>
  <c r="L4343" i="1"/>
  <c r="U4343" i="1" s="1"/>
  <c r="M4343" i="1"/>
  <c r="N4343" i="1" s="1"/>
  <c r="D4344" i="1"/>
  <c r="F4343" i="1"/>
  <c r="A4344" i="1"/>
  <c r="T4344" i="1" s="1"/>
  <c r="G4343" i="1"/>
  <c r="H4342" i="1"/>
  <c r="I4272" i="1"/>
  <c r="H4343" i="1" l="1"/>
  <c r="L4344" i="1"/>
  <c r="U4344" i="1" s="1"/>
  <c r="M4344" i="1"/>
  <c r="N4344" i="1" s="1"/>
  <c r="A4345" i="1"/>
  <c r="G4344" i="1"/>
  <c r="F4344" i="1"/>
  <c r="P4344" i="1" s="1"/>
  <c r="D4345" i="1"/>
  <c r="O4699" i="1"/>
  <c r="P4343" i="1"/>
  <c r="E4345" i="1"/>
  <c r="I4273" i="1"/>
  <c r="J4272" i="1"/>
  <c r="O4700" i="1" l="1"/>
  <c r="O4701" i="1" s="1"/>
  <c r="O4702" i="1" s="1"/>
  <c r="H4344" i="1"/>
  <c r="L4345" i="1"/>
  <c r="U4345" i="1" s="1"/>
  <c r="M4345" i="1"/>
  <c r="N4345" i="1" s="1"/>
  <c r="A4346" i="1"/>
  <c r="G4345" i="1"/>
  <c r="F4345" i="1"/>
  <c r="D4346" i="1"/>
  <c r="E4346" i="1"/>
  <c r="T4345" i="1"/>
  <c r="I4274" i="1"/>
  <c r="J4273" i="1"/>
  <c r="L4346" i="1" l="1"/>
  <c r="U4346" i="1" s="1"/>
  <c r="M4346" i="1"/>
  <c r="N4346" i="1" s="1"/>
  <c r="F4346" i="1"/>
  <c r="A4347" i="1"/>
  <c r="D4347" i="1"/>
  <c r="G4346" i="1"/>
  <c r="P4345" i="1"/>
  <c r="T4346" i="1"/>
  <c r="T4347" i="1" s="1"/>
  <c r="E4347" i="1"/>
  <c r="H4345" i="1"/>
  <c r="O4703" i="1"/>
  <c r="I4275" i="1"/>
  <c r="J4274" i="1"/>
  <c r="P4346" i="1" l="1"/>
  <c r="O4704" i="1"/>
  <c r="O4705" i="1" s="1"/>
  <c r="L4347" i="1"/>
  <c r="U4347" i="1" s="1"/>
  <c r="M4347" i="1"/>
  <c r="N4347" i="1" s="1"/>
  <c r="D4348" i="1"/>
  <c r="F4347" i="1"/>
  <c r="A4348" i="1"/>
  <c r="G4347" i="1"/>
  <c r="H4346" i="1"/>
  <c r="E4348" i="1"/>
  <c r="I4276" i="1"/>
  <c r="J4275" i="1"/>
  <c r="P4347" i="1" l="1"/>
  <c r="O4706" i="1"/>
  <c r="O4707" i="1" s="1"/>
  <c r="O4708" i="1" s="1"/>
  <c r="H4347" i="1"/>
  <c r="E4349" i="1"/>
  <c r="H4348" i="1"/>
  <c r="L4348" i="1"/>
  <c r="U4348" i="1" s="1"/>
  <c r="M4348" i="1"/>
  <c r="N4348" i="1" s="1"/>
  <c r="D4349" i="1"/>
  <c r="G4348" i="1"/>
  <c r="F4348" i="1"/>
  <c r="P4348" i="1" s="1"/>
  <c r="A4349" i="1"/>
  <c r="T4348" i="1"/>
  <c r="T4349" i="1" s="1"/>
  <c r="I4277" i="1"/>
  <c r="J4276" i="1"/>
  <c r="E4350" i="1" l="1"/>
  <c r="L4349" i="1"/>
  <c r="U4349" i="1" s="1"/>
  <c r="M4349" i="1"/>
  <c r="N4349" i="1" s="1"/>
  <c r="A4350" i="1"/>
  <c r="G4349" i="1"/>
  <c r="F4349" i="1"/>
  <c r="D4350" i="1"/>
  <c r="O4709" i="1"/>
  <c r="O4710" i="1" s="1"/>
  <c r="O4711" i="1" s="1"/>
  <c r="I4278" i="1"/>
  <c r="J4277" i="1"/>
  <c r="E4351" i="1" l="1"/>
  <c r="P4349" i="1"/>
  <c r="L4350" i="1"/>
  <c r="U4350" i="1" s="1"/>
  <c r="M4350" i="1"/>
  <c r="N4350" i="1" s="1"/>
  <c r="F4350" i="1"/>
  <c r="A4351" i="1"/>
  <c r="D4351" i="1"/>
  <c r="G4350" i="1"/>
  <c r="H4349" i="1"/>
  <c r="O4712" i="1"/>
  <c r="O4713" i="1" s="1"/>
  <c r="T4350" i="1"/>
  <c r="I4279" i="1"/>
  <c r="J4278" i="1"/>
  <c r="P4350" i="1" l="1"/>
  <c r="L4351" i="1"/>
  <c r="U4351" i="1" s="1"/>
  <c r="M4351" i="1"/>
  <c r="N4351" i="1" s="1"/>
  <c r="A4352" i="1"/>
  <c r="D4352" i="1"/>
  <c r="G4351" i="1"/>
  <c r="F4351" i="1"/>
  <c r="P4351" i="1" s="1"/>
  <c r="O4714" i="1"/>
  <c r="H4350" i="1"/>
  <c r="T4351" i="1"/>
  <c r="E4352" i="1"/>
  <c r="I4280" i="1"/>
  <c r="J4279" i="1"/>
  <c r="L4352" i="1" l="1"/>
  <c r="U4352" i="1" s="1"/>
  <c r="M4352" i="1"/>
  <c r="N4352" i="1" s="1"/>
  <c r="G4352" i="1"/>
  <c r="F4352" i="1"/>
  <c r="A4353" i="1"/>
  <c r="D4353" i="1"/>
  <c r="O4715" i="1"/>
  <c r="H4351" i="1"/>
  <c r="E4353" i="1"/>
  <c r="T4352" i="1"/>
  <c r="I4281" i="1"/>
  <c r="J4280" i="1"/>
  <c r="P4352" i="1" l="1"/>
  <c r="L4353" i="1"/>
  <c r="U4353" i="1" s="1"/>
  <c r="M4353" i="1"/>
  <c r="N4353" i="1" s="1"/>
  <c r="G4353" i="1"/>
  <c r="F4353" i="1"/>
  <c r="P4353" i="1" s="1"/>
  <c r="A4354" i="1"/>
  <c r="D4354" i="1"/>
  <c r="O4716" i="1"/>
  <c r="O4717" i="1" s="1"/>
  <c r="O4718" i="1" s="1"/>
  <c r="O4719" i="1" s="1"/>
  <c r="T4353" i="1"/>
  <c r="H4352" i="1"/>
  <c r="E4354" i="1"/>
  <c r="I4282" i="1"/>
  <c r="J4281" i="1"/>
  <c r="H4353" i="1" l="1"/>
  <c r="O4720" i="1"/>
  <c r="O4721" i="1" s="1"/>
  <c r="O4722" i="1" s="1"/>
  <c r="O4723" i="1" s="1"/>
  <c r="E4355" i="1"/>
  <c r="L4354" i="1"/>
  <c r="U4354" i="1" s="1"/>
  <c r="M4354" i="1"/>
  <c r="N4354" i="1" s="1"/>
  <c r="D4355" i="1"/>
  <c r="G4354" i="1"/>
  <c r="H4354" i="1" s="1"/>
  <c r="A4355" i="1"/>
  <c r="F4354" i="1"/>
  <c r="T4354" i="1"/>
  <c r="I4283" i="1"/>
  <c r="J4282" i="1"/>
  <c r="T4355" i="1" l="1"/>
  <c r="E4356" i="1"/>
  <c r="P4354" i="1"/>
  <c r="L4355" i="1"/>
  <c r="U4355" i="1" s="1"/>
  <c r="M4355" i="1"/>
  <c r="N4355" i="1" s="1"/>
  <c r="G4355" i="1"/>
  <c r="A4356" i="1"/>
  <c r="D4356" i="1"/>
  <c r="F4355" i="1"/>
  <c r="O4724" i="1"/>
  <c r="O4725" i="1" s="1"/>
  <c r="O4726" i="1" s="1"/>
  <c r="O4727" i="1" s="1"/>
  <c r="I4284" i="1"/>
  <c r="J4283" i="1"/>
  <c r="L4356" i="1" l="1"/>
  <c r="U4356" i="1" s="1"/>
  <c r="M4356" i="1"/>
  <c r="N4356" i="1" s="1"/>
  <c r="D4357" i="1"/>
  <c r="G4356" i="1"/>
  <c r="A4357" i="1"/>
  <c r="F4356" i="1"/>
  <c r="P4356" i="1" s="1"/>
  <c r="O4728" i="1"/>
  <c r="T4356" i="1"/>
  <c r="P4355" i="1"/>
  <c r="H4355" i="1"/>
  <c r="E4357" i="1"/>
  <c r="I4285" i="1"/>
  <c r="J4284" i="1"/>
  <c r="O4729" i="1" l="1"/>
  <c r="H4356" i="1"/>
  <c r="L4357" i="1"/>
  <c r="U4357" i="1" s="1"/>
  <c r="M4357" i="1"/>
  <c r="N4357" i="1" s="1"/>
  <c r="D4358" i="1"/>
  <c r="G4357" i="1"/>
  <c r="F4357" i="1"/>
  <c r="A4358" i="1"/>
  <c r="E4358" i="1"/>
  <c r="T4357" i="1"/>
  <c r="I4286" i="1"/>
  <c r="J4285" i="1"/>
  <c r="P4357" i="1" l="1"/>
  <c r="T4358" i="1"/>
  <c r="H4357" i="1"/>
  <c r="E4359" i="1"/>
  <c r="L4358" i="1"/>
  <c r="U4358" i="1" s="1"/>
  <c r="M4358" i="1"/>
  <c r="N4358" i="1" s="1"/>
  <c r="G4358" i="1"/>
  <c r="F4358" i="1"/>
  <c r="D4359" i="1"/>
  <c r="A4359" i="1"/>
  <c r="O4730" i="1"/>
  <c r="O4731" i="1" s="1"/>
  <c r="O4732" i="1" s="1"/>
  <c r="I4287" i="1"/>
  <c r="J4286" i="1"/>
  <c r="P4358" i="1" l="1"/>
  <c r="L4359" i="1"/>
  <c r="U4359" i="1" s="1"/>
  <c r="M4359" i="1"/>
  <c r="N4359" i="1" s="1"/>
  <c r="D4360" i="1"/>
  <c r="F4359" i="1"/>
  <c r="A4360" i="1"/>
  <c r="G4359" i="1"/>
  <c r="E4360" i="1"/>
  <c r="T4359" i="1"/>
  <c r="O4733" i="1"/>
  <c r="H4358" i="1"/>
  <c r="I4288" i="1"/>
  <c r="J4287" i="1"/>
  <c r="L4360" i="1" l="1"/>
  <c r="U4360" i="1" s="1"/>
  <c r="M4360" i="1"/>
  <c r="N4360" i="1" s="1"/>
  <c r="G4360" i="1"/>
  <c r="D4361" i="1"/>
  <c r="F4360" i="1"/>
  <c r="P4360" i="1" s="1"/>
  <c r="A4361" i="1"/>
  <c r="E4361" i="1"/>
  <c r="H4360" i="1"/>
  <c r="P4359" i="1"/>
  <c r="O4734" i="1"/>
  <c r="O4735" i="1" s="1"/>
  <c r="T4360" i="1"/>
  <c r="H4359" i="1"/>
  <c r="I4289" i="1"/>
  <c r="J4288" i="1"/>
  <c r="L4361" i="1" l="1"/>
  <c r="U4361" i="1" s="1"/>
  <c r="M4361" i="1"/>
  <c r="N4361" i="1" s="1"/>
  <c r="G4361" i="1"/>
  <c r="F4361" i="1"/>
  <c r="A4362" i="1"/>
  <c r="D4362" i="1"/>
  <c r="E4362" i="1"/>
  <c r="H4361" i="1"/>
  <c r="T4361" i="1"/>
  <c r="O4736" i="1"/>
  <c r="O4737" i="1" s="1"/>
  <c r="O4738" i="1" s="1"/>
  <c r="O4739" i="1" s="1"/>
  <c r="I4290" i="1"/>
  <c r="J4289" i="1"/>
  <c r="L4362" i="1" l="1"/>
  <c r="E4363" i="1"/>
  <c r="G4362" i="1"/>
  <c r="F4362" i="1"/>
  <c r="P4362" i="1" s="1"/>
  <c r="A4363" i="1"/>
  <c r="D4363" i="1"/>
  <c r="D4364" i="1" s="1"/>
  <c r="P4361" i="1"/>
  <c r="O4740" i="1"/>
  <c r="O4741" i="1" s="1"/>
  <c r="O4742" i="1" s="1"/>
  <c r="O4743" i="1" s="1"/>
  <c r="T4362" i="1"/>
  <c r="I4291" i="1"/>
  <c r="J4290" i="1"/>
  <c r="H4362" i="1" l="1"/>
  <c r="O4744" i="1"/>
  <c r="O4745" i="1" s="1"/>
  <c r="L4363" i="1"/>
  <c r="U4363" i="1" s="1"/>
  <c r="M4363" i="1"/>
  <c r="N4363" i="1" s="1"/>
  <c r="T4363" i="1"/>
  <c r="G4363" i="1"/>
  <c r="A4364" i="1"/>
  <c r="F4363" i="1"/>
  <c r="E4364" i="1"/>
  <c r="I4292" i="1"/>
  <c r="J4291" i="1"/>
  <c r="P4363" i="1" l="1"/>
  <c r="E4365" i="1"/>
  <c r="L4364" i="1"/>
  <c r="U4364" i="1" s="1"/>
  <c r="M4364" i="1"/>
  <c r="N4364" i="1" s="1"/>
  <c r="D4365" i="1"/>
  <c r="F4364" i="1"/>
  <c r="G4364" i="1"/>
  <c r="A4365" i="1"/>
  <c r="T4364" i="1"/>
  <c r="H4363" i="1"/>
  <c r="O4746" i="1"/>
  <c r="O4747" i="1" s="1"/>
  <c r="I4293" i="1"/>
  <c r="J4292" i="1"/>
  <c r="T4365" i="1" l="1"/>
  <c r="L4365" i="1"/>
  <c r="U4365" i="1" s="1"/>
  <c r="M4365" i="1"/>
  <c r="N4365" i="1" s="1"/>
  <c r="G4365" i="1"/>
  <c r="F4365" i="1"/>
  <c r="A4366" i="1"/>
  <c r="T4366" i="1" s="1"/>
  <c r="D4366" i="1"/>
  <c r="O4748" i="1"/>
  <c r="O4749" i="1" s="1"/>
  <c r="H4364" i="1"/>
  <c r="P4364" i="1"/>
  <c r="E4366" i="1"/>
  <c r="I4294" i="1"/>
  <c r="J4293" i="1"/>
  <c r="L4366" i="1" l="1"/>
  <c r="U4366" i="1" s="1"/>
  <c r="M4366" i="1"/>
  <c r="N4366" i="1" s="1"/>
  <c r="A4367" i="1"/>
  <c r="D4367" i="1"/>
  <c r="G4366" i="1"/>
  <c r="F4366" i="1"/>
  <c r="P4366" i="1" s="1"/>
  <c r="O4750" i="1"/>
  <c r="O4751" i="1" s="1"/>
  <c r="O4752" i="1" s="1"/>
  <c r="E4367" i="1"/>
  <c r="P4365" i="1"/>
  <c r="H4365" i="1"/>
  <c r="I4295" i="1"/>
  <c r="J4294" i="1"/>
  <c r="O4753" i="1" l="1"/>
  <c r="L4367" i="1"/>
  <c r="U4367" i="1" s="1"/>
  <c r="M4367" i="1"/>
  <c r="N4367" i="1" s="1"/>
  <c r="D4368" i="1"/>
  <c r="A4368" i="1"/>
  <c r="G4367" i="1"/>
  <c r="H4367" i="1" s="1"/>
  <c r="F4367" i="1"/>
  <c r="H4366" i="1"/>
  <c r="E4368" i="1"/>
  <c r="T4367" i="1"/>
  <c r="I4296" i="1"/>
  <c r="J4295" i="1"/>
  <c r="P4367" i="1" l="1"/>
  <c r="L4368" i="1"/>
  <c r="U4368" i="1" s="1"/>
  <c r="M4368" i="1"/>
  <c r="N4368" i="1" s="1"/>
  <c r="F4368" i="1"/>
  <c r="D4369" i="1"/>
  <c r="G4368" i="1"/>
  <c r="A4369" i="1"/>
  <c r="T4368" i="1"/>
  <c r="E4369" i="1"/>
  <c r="O4754" i="1"/>
  <c r="O4755" i="1" s="1"/>
  <c r="O4756" i="1" s="1"/>
  <c r="O4757" i="1" s="1"/>
  <c r="O4758" i="1" s="1"/>
  <c r="O4759" i="1" s="1"/>
  <c r="I4297" i="1"/>
  <c r="J4296" i="1"/>
  <c r="H4368" i="1" l="1"/>
  <c r="T4369" i="1"/>
  <c r="M4369" i="1"/>
  <c r="N4369" i="1" s="1"/>
  <c r="L4369" i="1"/>
  <c r="U4369" i="1" s="1"/>
  <c r="G4369" i="1"/>
  <c r="F4369" i="1"/>
  <c r="P4369" i="1" s="1"/>
  <c r="A4370" i="1"/>
  <c r="D4370" i="1"/>
  <c r="O4760" i="1"/>
  <c r="P4368" i="1"/>
  <c r="E4370" i="1"/>
  <c r="I4298" i="1"/>
  <c r="J4297" i="1"/>
  <c r="O4761" i="1" l="1"/>
  <c r="O4762" i="1" s="1"/>
  <c r="O4763" i="1" s="1"/>
  <c r="O4764" i="1" s="1"/>
  <c r="O4765" i="1" s="1"/>
  <c r="O4766" i="1" s="1"/>
  <c r="O4767" i="1" s="1"/>
  <c r="L4370" i="1"/>
  <c r="U4370" i="1" s="1"/>
  <c r="M4370" i="1"/>
  <c r="N4370" i="1" s="1"/>
  <c r="D4371" i="1"/>
  <c r="G4370" i="1"/>
  <c r="F4370" i="1"/>
  <c r="A4371" i="1"/>
  <c r="H4369" i="1"/>
  <c r="E4371" i="1"/>
  <c r="T4370" i="1"/>
  <c r="I4299" i="1"/>
  <c r="J4298" i="1"/>
  <c r="T4371" i="1" l="1"/>
  <c r="P4370" i="1"/>
  <c r="L4371" i="1"/>
  <c r="U4371" i="1" s="1"/>
  <c r="M4371" i="1"/>
  <c r="N4371" i="1" s="1"/>
  <c r="G4371" i="1"/>
  <c r="F4371" i="1"/>
  <c r="P4371" i="1" s="1"/>
  <c r="D4372" i="1"/>
  <c r="A4372" i="1"/>
  <c r="E4372" i="1"/>
  <c r="H4370" i="1"/>
  <c r="O4768" i="1"/>
  <c r="I4300" i="1"/>
  <c r="J4299" i="1"/>
  <c r="L4372" i="1" l="1"/>
  <c r="U4372" i="1" s="1"/>
  <c r="M4372" i="1"/>
  <c r="N4372" i="1" s="1"/>
  <c r="D4373" i="1"/>
  <c r="A4373" i="1"/>
  <c r="G4372" i="1"/>
  <c r="F4372" i="1"/>
  <c r="P4372" i="1" s="1"/>
  <c r="H4371" i="1"/>
  <c r="E4373" i="1"/>
  <c r="E4374" i="1" s="1"/>
  <c r="T4372" i="1"/>
  <c r="O4769" i="1"/>
  <c r="I4301" i="1"/>
  <c r="J4301" i="1" s="1"/>
  <c r="J4300" i="1"/>
  <c r="L4373" i="1" l="1"/>
  <c r="U4373" i="1" s="1"/>
  <c r="M4373" i="1"/>
  <c r="N4373" i="1" s="1"/>
  <c r="D4374" i="1"/>
  <c r="A4374" i="1"/>
  <c r="F4373" i="1"/>
  <c r="G4373" i="1"/>
  <c r="O4770" i="1"/>
  <c r="O4771" i="1" s="1"/>
  <c r="O4772" i="1" s="1"/>
  <c r="T4373" i="1"/>
  <c r="H4372" i="1"/>
  <c r="I4302" i="1"/>
  <c r="P4373" i="1" l="1"/>
  <c r="H4373" i="1"/>
  <c r="L4374" i="1"/>
  <c r="U4374" i="1" s="1"/>
  <c r="M4374" i="1"/>
  <c r="N4374" i="1" s="1"/>
  <c r="D4375" i="1"/>
  <c r="G4374" i="1"/>
  <c r="F4374" i="1"/>
  <c r="A4375" i="1"/>
  <c r="T4374" i="1"/>
  <c r="O4773" i="1"/>
  <c r="O4774" i="1" s="1"/>
  <c r="O4775" i="1" s="1"/>
  <c r="O4776" i="1" s="1"/>
  <c r="O4777" i="1" s="1"/>
  <c r="O4778" i="1" s="1"/>
  <c r="O4779" i="1" s="1"/>
  <c r="O4780" i="1" s="1"/>
  <c r="O4781" i="1" s="1"/>
  <c r="E4375" i="1"/>
  <c r="I4303" i="1"/>
  <c r="J4302" i="1"/>
  <c r="T4375" i="1" l="1"/>
  <c r="M4375" i="1"/>
  <c r="N4375" i="1" s="1"/>
  <c r="L4375" i="1"/>
  <c r="U4375" i="1" s="1"/>
  <c r="D4376" i="1"/>
  <c r="A4376" i="1"/>
  <c r="G4375" i="1"/>
  <c r="F4375" i="1"/>
  <c r="P4374" i="1"/>
  <c r="H4374" i="1"/>
  <c r="E4376" i="1"/>
  <c r="O4782" i="1"/>
  <c r="I4304" i="1"/>
  <c r="J4303" i="1"/>
  <c r="P4375" i="1" l="1"/>
  <c r="L4376" i="1"/>
  <c r="U4376" i="1" s="1"/>
  <c r="M4376" i="1"/>
  <c r="N4376" i="1" s="1"/>
  <c r="D4377" i="1"/>
  <c r="G4376" i="1"/>
  <c r="F4376" i="1"/>
  <c r="P4376" i="1" s="1"/>
  <c r="A4377" i="1"/>
  <c r="H4375" i="1"/>
  <c r="O4783" i="1"/>
  <c r="O4784" i="1" s="1"/>
  <c r="O4785" i="1" s="1"/>
  <c r="O4786" i="1" s="1"/>
  <c r="O4787" i="1" s="1"/>
  <c r="O4788" i="1" s="1"/>
  <c r="E4377" i="1"/>
  <c r="T4376" i="1"/>
  <c r="I4305" i="1"/>
  <c r="J4304" i="1"/>
  <c r="M4377" i="1" l="1"/>
  <c r="N4377" i="1" s="1"/>
  <c r="L4377" i="1"/>
  <c r="U4377" i="1" s="1"/>
  <c r="D4378" i="1"/>
  <c r="G4377" i="1"/>
  <c r="F4377" i="1"/>
  <c r="P4377" i="1" s="1"/>
  <c r="A4378" i="1"/>
  <c r="T4377" i="1"/>
  <c r="T4378" i="1" s="1"/>
  <c r="E4378" i="1"/>
  <c r="E4379" i="1" s="1"/>
  <c r="H4376" i="1"/>
  <c r="O4789" i="1"/>
  <c r="O4790" i="1" s="1"/>
  <c r="I4306" i="1"/>
  <c r="J4305" i="1"/>
  <c r="L4378" i="1" l="1"/>
  <c r="U4378" i="1" s="1"/>
  <c r="M4378" i="1"/>
  <c r="N4378" i="1" s="1"/>
  <c r="D4379" i="1"/>
  <c r="G4378" i="1"/>
  <c r="F4378" i="1"/>
  <c r="P4378" i="1" s="1"/>
  <c r="A4379" i="1"/>
  <c r="T4379" i="1" s="1"/>
  <c r="O4791" i="1"/>
  <c r="H4377" i="1"/>
  <c r="I4307" i="1"/>
  <c r="J4306" i="1"/>
  <c r="H4378" i="1" l="1"/>
  <c r="O4792" i="1"/>
  <c r="O4793" i="1" s="1"/>
  <c r="O4794" i="1" s="1"/>
  <c r="O4795" i="1" s="1"/>
  <c r="O4796" i="1" s="1"/>
  <c r="L4379" i="1"/>
  <c r="U4379" i="1" s="1"/>
  <c r="M4379" i="1"/>
  <c r="N4379" i="1" s="1"/>
  <c r="G4379" i="1"/>
  <c r="A4380" i="1"/>
  <c r="F4379" i="1"/>
  <c r="D4380" i="1"/>
  <c r="E4380" i="1"/>
  <c r="I4308" i="1"/>
  <c r="J4307" i="1"/>
  <c r="L4380" i="1" l="1"/>
  <c r="U4380" i="1" s="1"/>
  <c r="M4380" i="1"/>
  <c r="N4380" i="1" s="1"/>
  <c r="D4381" i="1"/>
  <c r="G4380" i="1"/>
  <c r="F4380" i="1"/>
  <c r="P4380" i="1" s="1"/>
  <c r="A4381" i="1"/>
  <c r="E4381" i="1"/>
  <c r="O4797" i="1"/>
  <c r="O4798" i="1" s="1"/>
  <c r="O4799" i="1" s="1"/>
  <c r="T4380" i="1"/>
  <c r="P4379" i="1"/>
  <c r="H4379" i="1"/>
  <c r="I4309" i="1"/>
  <c r="J4308" i="1"/>
  <c r="H4380" i="1" l="1"/>
  <c r="O4800" i="1"/>
  <c r="O4801" i="1" s="1"/>
  <c r="O4802" i="1" s="1"/>
  <c r="O4803" i="1" s="1"/>
  <c r="O4804" i="1" s="1"/>
  <c r="O4805" i="1" s="1"/>
  <c r="O4806" i="1" s="1"/>
  <c r="O4807" i="1" s="1"/>
  <c r="L4381" i="1"/>
  <c r="U4381" i="1" s="1"/>
  <c r="M4381" i="1"/>
  <c r="N4381" i="1" s="1"/>
  <c r="G4381" i="1"/>
  <c r="F4381" i="1"/>
  <c r="A4382" i="1"/>
  <c r="D4382" i="1"/>
  <c r="E4382" i="1"/>
  <c r="T4381" i="1"/>
  <c r="I4310" i="1"/>
  <c r="J4309" i="1"/>
  <c r="P4381" i="1" l="1"/>
  <c r="T4382" i="1"/>
  <c r="H4381" i="1"/>
  <c r="L4382" i="1"/>
  <c r="U4382" i="1" s="1"/>
  <c r="M4382" i="1"/>
  <c r="N4382" i="1" s="1"/>
  <c r="D4383" i="1"/>
  <c r="F4382" i="1"/>
  <c r="G4382" i="1"/>
  <c r="A4383" i="1"/>
  <c r="E4383" i="1"/>
  <c r="O4808" i="1"/>
  <c r="I4311" i="1"/>
  <c r="J4310" i="1"/>
  <c r="L4383" i="1" l="1"/>
  <c r="U4383" i="1" s="1"/>
  <c r="M4383" i="1"/>
  <c r="N4383" i="1" s="1"/>
  <c r="F4383" i="1"/>
  <c r="A4384" i="1"/>
  <c r="D4384" i="1"/>
  <c r="G4383" i="1"/>
  <c r="H4383" i="1" s="1"/>
  <c r="P4382" i="1"/>
  <c r="O4809" i="1"/>
  <c r="O4810" i="1" s="1"/>
  <c r="O4811" i="1" s="1"/>
  <c r="O4812" i="1" s="1"/>
  <c r="H4382" i="1"/>
  <c r="E4384" i="1"/>
  <c r="T4383" i="1"/>
  <c r="I4312" i="1"/>
  <c r="J4311" i="1"/>
  <c r="T4384" i="1" l="1"/>
  <c r="E4385" i="1"/>
  <c r="O4813" i="1"/>
  <c r="O4814" i="1" s="1"/>
  <c r="O4815" i="1" s="1"/>
  <c r="O4816" i="1" s="1"/>
  <c r="O4817" i="1" s="1"/>
  <c r="O4818" i="1" s="1"/>
  <c r="O4819" i="1" s="1"/>
  <c r="O4820" i="1" s="1"/>
  <c r="E4386" i="1"/>
  <c r="T4385" i="1"/>
  <c r="L4384" i="1"/>
  <c r="U4384" i="1" s="1"/>
  <c r="M4384" i="1"/>
  <c r="N4384" i="1" s="1"/>
  <c r="G4384" i="1"/>
  <c r="F4384" i="1"/>
  <c r="A4385" i="1"/>
  <c r="D4385" i="1"/>
  <c r="P4383" i="1"/>
  <c r="I4313" i="1"/>
  <c r="J4312" i="1"/>
  <c r="L4385" i="1" l="1"/>
  <c r="U4385" i="1" s="1"/>
  <c r="M4385" i="1"/>
  <c r="N4385" i="1" s="1"/>
  <c r="F4385" i="1"/>
  <c r="A4386" i="1"/>
  <c r="D4386" i="1"/>
  <c r="G4385" i="1"/>
  <c r="H4384" i="1"/>
  <c r="P4384" i="1"/>
  <c r="O4821" i="1"/>
  <c r="I4314" i="1"/>
  <c r="J4313" i="1"/>
  <c r="L4386" i="1" l="1"/>
  <c r="U4386" i="1" s="1"/>
  <c r="M4386" i="1"/>
  <c r="N4386" i="1" s="1"/>
  <c r="F4386" i="1"/>
  <c r="A4387" i="1"/>
  <c r="D4387" i="1"/>
  <c r="G4386" i="1"/>
  <c r="H4386" i="1" s="1"/>
  <c r="P4385" i="1"/>
  <c r="H4385" i="1"/>
  <c r="O4822" i="1"/>
  <c r="O4823" i="1" s="1"/>
  <c r="O4824" i="1" s="1"/>
  <c r="O4825" i="1" s="1"/>
  <c r="O4826" i="1" s="1"/>
  <c r="O4827" i="1" s="1"/>
  <c r="O4828" i="1" s="1"/>
  <c r="E4387" i="1"/>
  <c r="T4386" i="1"/>
  <c r="T4387" i="1" s="1"/>
  <c r="I4315" i="1"/>
  <c r="J4314" i="1"/>
  <c r="E4388" i="1" l="1"/>
  <c r="L4387" i="1"/>
  <c r="U4387" i="1" s="1"/>
  <c r="M4387" i="1"/>
  <c r="N4387" i="1" s="1"/>
  <c r="D4388" i="1"/>
  <c r="A4388" i="1"/>
  <c r="G4387" i="1"/>
  <c r="F4387" i="1"/>
  <c r="P4386" i="1"/>
  <c r="O4829" i="1"/>
  <c r="O4830" i="1" s="1"/>
  <c r="I4316" i="1"/>
  <c r="J4315" i="1"/>
  <c r="H4387" i="1" l="1"/>
  <c r="L4388" i="1"/>
  <c r="U4388" i="1" s="1"/>
  <c r="M4388" i="1"/>
  <c r="N4388" i="1" s="1"/>
  <c r="A4389" i="1"/>
  <c r="F4388" i="1"/>
  <c r="D4389" i="1"/>
  <c r="G4388" i="1"/>
  <c r="T4388" i="1"/>
  <c r="T4389" i="1" s="1"/>
  <c r="O4831" i="1"/>
  <c r="O4832" i="1" s="1"/>
  <c r="O4833" i="1" s="1"/>
  <c r="O4834" i="1" s="1"/>
  <c r="P4387" i="1"/>
  <c r="E4389" i="1"/>
  <c r="I4317" i="1"/>
  <c r="J4316" i="1"/>
  <c r="O4835" i="1" l="1"/>
  <c r="O4836" i="1" s="1"/>
  <c r="P4388" i="1"/>
  <c r="L4389" i="1"/>
  <c r="U4389" i="1" s="1"/>
  <c r="M4389" i="1"/>
  <c r="N4389" i="1" s="1"/>
  <c r="F4389" i="1"/>
  <c r="A4390" i="1"/>
  <c r="D4390" i="1"/>
  <c r="G4389" i="1"/>
  <c r="H4388" i="1"/>
  <c r="E4390" i="1"/>
  <c r="I4318" i="1"/>
  <c r="J4317" i="1"/>
  <c r="P4389" i="1" l="1"/>
  <c r="L4390" i="1"/>
  <c r="U4390" i="1" s="1"/>
  <c r="M4390" i="1"/>
  <c r="N4390" i="1" s="1"/>
  <c r="G4390" i="1"/>
  <c r="F4390" i="1"/>
  <c r="A4391" i="1"/>
  <c r="D4391" i="1"/>
  <c r="H4389" i="1"/>
  <c r="E4391" i="1"/>
  <c r="T4390" i="1"/>
  <c r="O4837" i="1"/>
  <c r="O4838" i="1" s="1"/>
  <c r="I4319" i="1"/>
  <c r="J4318" i="1"/>
  <c r="E4392" i="1" l="1"/>
  <c r="L4391" i="1"/>
  <c r="U4391" i="1" s="1"/>
  <c r="M4391" i="1"/>
  <c r="N4391" i="1" s="1"/>
  <c r="D4392" i="1"/>
  <c r="F4391" i="1"/>
  <c r="G4391" i="1"/>
  <c r="A4392" i="1"/>
  <c r="P4390" i="1"/>
  <c r="O4839" i="1"/>
  <c r="O4840" i="1" s="1"/>
  <c r="O4841" i="1" s="1"/>
  <c r="O4842" i="1" s="1"/>
  <c r="T4391" i="1"/>
  <c r="H4390" i="1"/>
  <c r="I4320" i="1"/>
  <c r="J4319" i="1"/>
  <c r="P4391" i="1" l="1"/>
  <c r="L4392" i="1"/>
  <c r="U4392" i="1" s="1"/>
  <c r="M4392" i="1"/>
  <c r="N4392" i="1" s="1"/>
  <c r="G4392" i="1"/>
  <c r="D4393" i="1"/>
  <c r="F4392" i="1"/>
  <c r="P4392" i="1" s="1"/>
  <c r="A4393" i="1"/>
  <c r="T4392" i="1"/>
  <c r="T4393" i="1" s="1"/>
  <c r="O4843" i="1"/>
  <c r="O4844" i="1" s="1"/>
  <c r="H4391" i="1"/>
  <c r="E4393" i="1"/>
  <c r="I4321" i="1"/>
  <c r="J4320" i="1"/>
  <c r="L4393" i="1" l="1"/>
  <c r="E4394" i="1"/>
  <c r="A4394" i="1"/>
  <c r="G4393" i="1"/>
  <c r="F4393" i="1"/>
  <c r="P4393" i="1" s="1"/>
  <c r="D4394" i="1"/>
  <c r="O4845" i="1"/>
  <c r="O4846" i="1" s="1"/>
  <c r="H4392" i="1"/>
  <c r="I4322" i="1"/>
  <c r="J4321" i="1"/>
  <c r="H4393" i="1" l="1"/>
  <c r="E4395" i="1"/>
  <c r="O4847" i="1"/>
  <c r="O4848" i="1" s="1"/>
  <c r="L4394" i="1"/>
  <c r="U4394" i="1" s="1"/>
  <c r="T4394" i="1"/>
  <c r="T4395" i="1" s="1"/>
  <c r="M4394" i="1"/>
  <c r="N4394" i="1" s="1"/>
  <c r="D4395" i="1"/>
  <c r="G4394" i="1"/>
  <c r="A4395" i="1"/>
  <c r="F4394" i="1"/>
  <c r="I4323" i="1"/>
  <c r="J4322" i="1"/>
  <c r="P4394" i="1" l="1"/>
  <c r="O4849" i="1"/>
  <c r="O4850" i="1" s="1"/>
  <c r="L4395" i="1"/>
  <c r="U4395" i="1" s="1"/>
  <c r="M4395" i="1"/>
  <c r="N4395" i="1" s="1"/>
  <c r="F4395" i="1"/>
  <c r="A4396" i="1"/>
  <c r="D4396" i="1"/>
  <c r="G4395" i="1"/>
  <c r="H4394" i="1"/>
  <c r="E4396" i="1"/>
  <c r="I4324" i="1"/>
  <c r="J4323" i="1"/>
  <c r="P4395" i="1" l="1"/>
  <c r="L4396" i="1"/>
  <c r="U4396" i="1" s="1"/>
  <c r="M4396" i="1"/>
  <c r="N4396" i="1" s="1"/>
  <c r="G4396" i="1"/>
  <c r="D4397" i="1"/>
  <c r="F4396" i="1"/>
  <c r="P4396" i="1" s="1"/>
  <c r="A4397" i="1"/>
  <c r="H4395" i="1"/>
  <c r="E4397" i="1"/>
  <c r="O4851" i="1"/>
  <c r="T4396" i="1"/>
  <c r="I4325" i="1"/>
  <c r="J4324" i="1"/>
  <c r="E4398" i="1" l="1"/>
  <c r="L4397" i="1"/>
  <c r="U4397" i="1" s="1"/>
  <c r="M4397" i="1"/>
  <c r="N4397" i="1" s="1"/>
  <c r="D4398" i="1"/>
  <c r="G4397" i="1"/>
  <c r="A4398" i="1"/>
  <c r="F4397" i="1"/>
  <c r="P4397" i="1" s="1"/>
  <c r="T4397" i="1"/>
  <c r="O4852" i="1"/>
  <c r="H4396" i="1"/>
  <c r="I4326" i="1"/>
  <c r="J4325" i="1"/>
  <c r="L4398" i="1" l="1"/>
  <c r="U4398" i="1" s="1"/>
  <c r="M4398" i="1"/>
  <c r="N4398" i="1" s="1"/>
  <c r="A4399" i="1"/>
  <c r="D4399" i="1"/>
  <c r="F4398" i="1"/>
  <c r="G4398" i="1"/>
  <c r="H4398" i="1" s="1"/>
  <c r="O4853" i="1"/>
  <c r="O4854" i="1" s="1"/>
  <c r="H4397" i="1"/>
  <c r="T4398" i="1"/>
  <c r="E4399" i="1"/>
  <c r="I4327" i="1"/>
  <c r="J4326" i="1"/>
  <c r="O4855" i="1" l="1"/>
  <c r="O4856" i="1" s="1"/>
  <c r="L4399" i="1"/>
  <c r="U4399" i="1" s="1"/>
  <c r="M4399" i="1"/>
  <c r="N4399" i="1" s="1"/>
  <c r="D4400" i="1"/>
  <c r="G4399" i="1"/>
  <c r="F4399" i="1"/>
  <c r="A4400" i="1"/>
  <c r="P4398" i="1"/>
  <c r="E4400" i="1"/>
  <c r="T4399" i="1"/>
  <c r="I4328" i="1"/>
  <c r="J4327" i="1"/>
  <c r="P4399" i="1" l="1"/>
  <c r="L4400" i="1"/>
  <c r="U4400" i="1" s="1"/>
  <c r="M4400" i="1"/>
  <c r="N4400" i="1" s="1"/>
  <c r="A4401" i="1"/>
  <c r="D4401" i="1"/>
  <c r="G4400" i="1"/>
  <c r="F4400" i="1"/>
  <c r="T4400" i="1"/>
  <c r="T4401" i="1" s="1"/>
  <c r="H4399" i="1"/>
  <c r="E4401" i="1"/>
  <c r="O4857" i="1"/>
  <c r="O4858" i="1" s="1"/>
  <c r="I4329" i="1"/>
  <c r="J4328" i="1"/>
  <c r="P4400" i="1" l="1"/>
  <c r="O4859" i="1"/>
  <c r="O4860" i="1" s="1"/>
  <c r="L4401" i="1"/>
  <c r="U4401" i="1" s="1"/>
  <c r="M4401" i="1"/>
  <c r="N4401" i="1" s="1"/>
  <c r="F4401" i="1"/>
  <c r="A4402" i="1"/>
  <c r="G4401" i="1"/>
  <c r="D4402" i="1"/>
  <c r="H4400" i="1"/>
  <c r="E4402" i="1"/>
  <c r="I4330" i="1"/>
  <c r="J4329" i="1"/>
  <c r="P4401" i="1" l="1"/>
  <c r="L4402" i="1"/>
  <c r="U4402" i="1" s="1"/>
  <c r="M4402" i="1"/>
  <c r="N4402" i="1" s="1"/>
  <c r="D4403" i="1"/>
  <c r="F4402" i="1"/>
  <c r="A4403" i="1"/>
  <c r="G4402" i="1"/>
  <c r="H4401" i="1"/>
  <c r="E4403" i="1"/>
  <c r="O4861" i="1"/>
  <c r="O4862" i="1" s="1"/>
  <c r="T4402" i="1"/>
  <c r="T4403" i="1" s="1"/>
  <c r="I4331" i="1"/>
  <c r="J4330" i="1"/>
  <c r="E4404" i="1" l="1"/>
  <c r="L4403" i="1"/>
  <c r="U4403" i="1" s="1"/>
  <c r="M4403" i="1"/>
  <c r="N4403" i="1" s="1"/>
  <c r="A4404" i="1"/>
  <c r="T4404" i="1" s="1"/>
  <c r="D4404" i="1"/>
  <c r="G4403" i="1"/>
  <c r="H4403" i="1" s="1"/>
  <c r="F4403" i="1"/>
  <c r="P4402" i="1"/>
  <c r="O4863" i="1"/>
  <c r="O4864" i="1" s="1"/>
  <c r="H4402" i="1"/>
  <c r="I4332" i="1"/>
  <c r="J4332" i="1" s="1"/>
  <c r="J4331" i="1"/>
  <c r="O4865" i="1" l="1"/>
  <c r="O4866" i="1" s="1"/>
  <c r="L4404" i="1"/>
  <c r="U4404" i="1" s="1"/>
  <c r="M4404" i="1"/>
  <c r="N4404" i="1" s="1"/>
  <c r="A4405" i="1"/>
  <c r="G4404" i="1"/>
  <c r="F4404" i="1"/>
  <c r="D4405" i="1"/>
  <c r="P4403" i="1"/>
  <c r="E4405" i="1"/>
  <c r="I4333" i="1"/>
  <c r="P4404" i="1" l="1"/>
  <c r="L4405" i="1"/>
  <c r="U4405" i="1" s="1"/>
  <c r="M4405" i="1"/>
  <c r="N4405" i="1" s="1"/>
  <c r="G4405" i="1"/>
  <c r="F4405" i="1"/>
  <c r="P4405" i="1" s="1"/>
  <c r="A4406" i="1"/>
  <c r="D4406" i="1"/>
  <c r="E4406" i="1"/>
  <c r="H4404" i="1"/>
  <c r="O4867" i="1"/>
  <c r="O4868" i="1" s="1"/>
  <c r="T4405" i="1"/>
  <c r="I4334" i="1"/>
  <c r="J4333" i="1"/>
  <c r="T4406" i="1" l="1"/>
  <c r="E4407" i="1"/>
  <c r="L4406" i="1"/>
  <c r="U4406" i="1" s="1"/>
  <c r="M4406" i="1"/>
  <c r="N4406" i="1" s="1"/>
  <c r="F4406" i="1"/>
  <c r="A4407" i="1"/>
  <c r="D4407" i="1"/>
  <c r="G4406" i="1"/>
  <c r="O4869" i="1"/>
  <c r="O4870" i="1" s="1"/>
  <c r="H4405" i="1"/>
  <c r="I4335" i="1"/>
  <c r="J4334" i="1"/>
  <c r="L4407" i="1" l="1"/>
  <c r="U4407" i="1" s="1"/>
  <c r="M4407" i="1"/>
  <c r="N4407" i="1" s="1"/>
  <c r="D4408" i="1"/>
  <c r="G4407" i="1"/>
  <c r="F4407" i="1"/>
  <c r="P4407" i="1" s="1"/>
  <c r="A4408" i="1"/>
  <c r="P4406" i="1"/>
  <c r="O4871" i="1"/>
  <c r="O4872" i="1" s="1"/>
  <c r="H4406" i="1"/>
  <c r="T4407" i="1"/>
  <c r="E4408" i="1"/>
  <c r="I4336" i="1"/>
  <c r="J4335" i="1"/>
  <c r="H4407" i="1" l="1"/>
  <c r="O4873" i="1"/>
  <c r="O4874" i="1" s="1"/>
  <c r="L4408" i="1"/>
  <c r="U4408" i="1" s="1"/>
  <c r="M4408" i="1"/>
  <c r="N4408" i="1" s="1"/>
  <c r="D4409" i="1"/>
  <c r="G4408" i="1"/>
  <c r="F4408" i="1"/>
  <c r="A4409" i="1"/>
  <c r="E4409" i="1"/>
  <c r="T4408" i="1"/>
  <c r="I4337" i="1"/>
  <c r="J4336" i="1"/>
  <c r="L4409" i="1" l="1"/>
  <c r="U4409" i="1" s="1"/>
  <c r="M4409" i="1"/>
  <c r="N4409" i="1" s="1"/>
  <c r="D4410" i="1"/>
  <c r="G4409" i="1"/>
  <c r="A4410" i="1"/>
  <c r="F4409" i="1"/>
  <c r="P4409" i="1" s="1"/>
  <c r="P4408" i="1"/>
  <c r="T4409" i="1"/>
  <c r="T4410" i="1" s="1"/>
  <c r="H4408" i="1"/>
  <c r="E4410" i="1"/>
  <c r="O4875" i="1"/>
  <c r="O4876" i="1" s="1"/>
  <c r="I4338" i="1"/>
  <c r="J4337" i="1"/>
  <c r="L4410" i="1" l="1"/>
  <c r="U4410" i="1" s="1"/>
  <c r="M4410" i="1"/>
  <c r="N4410" i="1" s="1"/>
  <c r="D4411" i="1"/>
  <c r="G4410" i="1"/>
  <c r="F4410" i="1"/>
  <c r="P4410" i="1" s="1"/>
  <c r="A4411" i="1"/>
  <c r="O4877" i="1"/>
  <c r="H4409" i="1"/>
  <c r="E4411" i="1"/>
  <c r="I4339" i="1"/>
  <c r="J4338" i="1"/>
  <c r="L4411" i="1" l="1"/>
  <c r="U4411" i="1" s="1"/>
  <c r="M4411" i="1"/>
  <c r="N4411" i="1" s="1"/>
  <c r="F4411" i="1"/>
  <c r="A4412" i="1"/>
  <c r="D4412" i="1"/>
  <c r="G4411" i="1"/>
  <c r="H4411" i="1" s="1"/>
  <c r="O4878" i="1"/>
  <c r="H4410" i="1"/>
  <c r="E4412" i="1"/>
  <c r="T4411" i="1"/>
  <c r="I4340" i="1"/>
  <c r="J4339" i="1"/>
  <c r="T4412" i="1" l="1"/>
  <c r="O4879" i="1"/>
  <c r="O4880" i="1" s="1"/>
  <c r="L4412" i="1"/>
  <c r="U4412" i="1" s="1"/>
  <c r="M4412" i="1"/>
  <c r="N4412" i="1" s="1"/>
  <c r="A4413" i="1"/>
  <c r="D4413" i="1"/>
  <c r="G4412" i="1"/>
  <c r="H4412" i="1" s="1"/>
  <c r="F4412" i="1"/>
  <c r="P4411" i="1"/>
  <c r="E4413" i="1"/>
  <c r="I4341" i="1"/>
  <c r="J4340" i="1"/>
  <c r="L4413" i="1" l="1"/>
  <c r="U4413" i="1" s="1"/>
  <c r="M4413" i="1"/>
  <c r="N4413" i="1" s="1"/>
  <c r="D4414" i="1"/>
  <c r="G4413" i="1"/>
  <c r="F4413" i="1"/>
  <c r="P4413" i="1" s="1"/>
  <c r="A4414" i="1"/>
  <c r="E4414" i="1"/>
  <c r="H4413" i="1"/>
  <c r="T4413" i="1"/>
  <c r="P4412" i="1"/>
  <c r="O4881" i="1"/>
  <c r="I4342" i="1"/>
  <c r="J4341" i="1"/>
  <c r="E4415" i="1" l="1"/>
  <c r="L4414" i="1"/>
  <c r="U4414" i="1" s="1"/>
  <c r="M4414" i="1"/>
  <c r="N4414" i="1" s="1"/>
  <c r="D4415" i="1"/>
  <c r="G4414" i="1"/>
  <c r="F4414" i="1"/>
  <c r="P4414" i="1" s="1"/>
  <c r="A4415" i="1"/>
  <c r="O4882" i="1"/>
  <c r="T4414" i="1"/>
  <c r="I4343" i="1"/>
  <c r="J4342" i="1"/>
  <c r="M4415" i="1" l="1"/>
  <c r="N4415" i="1" s="1"/>
  <c r="L4415" i="1"/>
  <c r="U4415" i="1" s="1"/>
  <c r="G4415" i="1"/>
  <c r="F4415" i="1"/>
  <c r="P4415" i="1" s="1"/>
  <c r="A4416" i="1"/>
  <c r="D4416" i="1"/>
  <c r="T4415" i="1"/>
  <c r="T4416" i="1" s="1"/>
  <c r="H4414" i="1"/>
  <c r="O4883" i="1"/>
  <c r="E4416" i="1"/>
  <c r="I4344" i="1"/>
  <c r="J4343" i="1"/>
  <c r="H4415" i="1" l="1"/>
  <c r="L4416" i="1"/>
  <c r="U4416" i="1" s="1"/>
  <c r="M4416" i="1"/>
  <c r="N4416" i="1" s="1"/>
  <c r="F4416" i="1"/>
  <c r="A4417" i="1"/>
  <c r="D4417" i="1"/>
  <c r="G4416" i="1"/>
  <c r="E4417" i="1"/>
  <c r="O4884" i="1"/>
  <c r="I4345" i="1"/>
  <c r="J4344" i="1"/>
  <c r="E4418" i="1" l="1"/>
  <c r="O4885" i="1"/>
  <c r="O4886" i="1" s="1"/>
  <c r="L4417" i="1"/>
  <c r="U4417" i="1" s="1"/>
  <c r="M4417" i="1"/>
  <c r="N4417" i="1" s="1"/>
  <c r="D4418" i="1"/>
  <c r="G4417" i="1"/>
  <c r="H4417" i="1" s="1"/>
  <c r="F4417" i="1"/>
  <c r="A4418" i="1"/>
  <c r="P4416" i="1"/>
  <c r="H4416" i="1"/>
  <c r="T4417" i="1"/>
  <c r="I4346" i="1"/>
  <c r="J4345" i="1"/>
  <c r="T4418" i="1" l="1"/>
  <c r="O4887" i="1"/>
  <c r="O4888" i="1" s="1"/>
  <c r="L4418" i="1"/>
  <c r="U4418" i="1" s="1"/>
  <c r="M4418" i="1"/>
  <c r="N4418" i="1" s="1"/>
  <c r="D4419" i="1"/>
  <c r="G4418" i="1"/>
  <c r="F4418" i="1"/>
  <c r="A4419" i="1"/>
  <c r="P4417" i="1"/>
  <c r="E4419" i="1"/>
  <c r="I4347" i="1"/>
  <c r="J4346" i="1"/>
  <c r="P4418" i="1" l="1"/>
  <c r="H4418" i="1"/>
  <c r="E4420" i="1"/>
  <c r="O4889" i="1"/>
  <c r="O4890" i="1" s="1"/>
  <c r="O4891" i="1" s="1"/>
  <c r="O4892" i="1" s="1"/>
  <c r="L4419" i="1"/>
  <c r="U4419" i="1" s="1"/>
  <c r="M4419" i="1"/>
  <c r="N4419" i="1" s="1"/>
  <c r="A4420" i="1"/>
  <c r="D4420" i="1"/>
  <c r="G4419" i="1"/>
  <c r="F4419" i="1"/>
  <c r="P4419" i="1" s="1"/>
  <c r="T4419" i="1"/>
  <c r="I4348" i="1"/>
  <c r="J4347" i="1"/>
  <c r="T4420" i="1" l="1"/>
  <c r="O4893" i="1"/>
  <c r="O4894" i="1" s="1"/>
  <c r="H4419" i="1"/>
  <c r="E4421" i="1"/>
  <c r="E4422" i="1" s="1"/>
  <c r="L4420" i="1"/>
  <c r="U4420" i="1" s="1"/>
  <c r="M4420" i="1"/>
  <c r="N4420" i="1" s="1"/>
  <c r="F4420" i="1"/>
  <c r="H4420" i="1" s="1"/>
  <c r="A4421" i="1"/>
  <c r="G4420" i="1"/>
  <c r="D4421" i="1"/>
  <c r="I4349" i="1"/>
  <c r="J4348" i="1"/>
  <c r="L4421" i="1" l="1"/>
  <c r="U4421" i="1" s="1"/>
  <c r="M4421" i="1"/>
  <c r="N4421" i="1" s="1"/>
  <c r="D4422" i="1"/>
  <c r="A4422" i="1"/>
  <c r="G4421" i="1"/>
  <c r="F4421" i="1"/>
  <c r="O4895" i="1"/>
  <c r="O4896" i="1" s="1"/>
  <c r="O4897" i="1" s="1"/>
  <c r="O4898" i="1" s="1"/>
  <c r="P4420" i="1"/>
  <c r="T4421" i="1"/>
  <c r="I4350" i="1"/>
  <c r="J4349" i="1"/>
  <c r="H4421" i="1" l="1"/>
  <c r="P4421" i="1"/>
  <c r="L4422" i="1"/>
  <c r="U4422" i="1" s="1"/>
  <c r="M4422" i="1"/>
  <c r="N4422" i="1" s="1"/>
  <c r="F4422" i="1"/>
  <c r="A4423" i="1"/>
  <c r="D4423" i="1"/>
  <c r="G4422" i="1"/>
  <c r="T4422" i="1"/>
  <c r="O4899" i="1"/>
  <c r="O4900" i="1" s="1"/>
  <c r="E4423" i="1"/>
  <c r="I4351" i="1"/>
  <c r="J4350" i="1"/>
  <c r="P4422" i="1" l="1"/>
  <c r="H4422" i="1"/>
  <c r="O4901" i="1"/>
  <c r="O4902" i="1" s="1"/>
  <c r="L4423" i="1"/>
  <c r="U4423" i="1" s="1"/>
  <c r="M4423" i="1"/>
  <c r="N4423" i="1" s="1"/>
  <c r="A4424" i="1"/>
  <c r="D4424" i="1"/>
  <c r="G4423" i="1"/>
  <c r="H4423" i="1" s="1"/>
  <c r="F4423" i="1"/>
  <c r="E4424" i="1"/>
  <c r="T4423" i="1"/>
  <c r="I4352" i="1"/>
  <c r="J4351" i="1"/>
  <c r="P4423" i="1" l="1"/>
  <c r="T4424" i="1"/>
  <c r="L4424" i="1"/>
  <c r="E4425" i="1"/>
  <c r="F4424" i="1"/>
  <c r="G4424" i="1"/>
  <c r="H4424" i="1" s="1"/>
  <c r="A4425" i="1"/>
  <c r="D4425" i="1" s="1"/>
  <c r="D4426" i="1" s="1"/>
  <c r="O4903" i="1"/>
  <c r="O4904" i="1" s="1"/>
  <c r="O4905" i="1" s="1"/>
  <c r="O4906" i="1" s="1"/>
  <c r="I4353" i="1"/>
  <c r="J4352" i="1"/>
  <c r="E4426" i="1" l="1"/>
  <c r="L4425" i="1"/>
  <c r="U4425" i="1" s="1"/>
  <c r="T4425" i="1"/>
  <c r="M4425" i="1"/>
  <c r="N4425" i="1" s="1"/>
  <c r="G4425" i="1"/>
  <c r="A4426" i="1"/>
  <c r="F4425" i="1"/>
  <c r="P4424" i="1"/>
  <c r="O4907" i="1"/>
  <c r="O4908" i="1" s="1"/>
  <c r="I4354" i="1"/>
  <c r="J4353" i="1"/>
  <c r="T4426" i="1" l="1"/>
  <c r="P4425" i="1"/>
  <c r="L4426" i="1"/>
  <c r="U4426" i="1" s="1"/>
  <c r="M4426" i="1"/>
  <c r="N4426" i="1" s="1"/>
  <c r="D4427" i="1"/>
  <c r="G4426" i="1"/>
  <c r="A4427" i="1"/>
  <c r="T4427" i="1" s="1"/>
  <c r="F4426" i="1"/>
  <c r="P4426" i="1" s="1"/>
  <c r="H4425" i="1"/>
  <c r="O4909" i="1"/>
  <c r="O4910" i="1" s="1"/>
  <c r="E4427" i="1"/>
  <c r="I4355" i="1"/>
  <c r="J4354" i="1"/>
  <c r="L4427" i="1" l="1"/>
  <c r="U4427" i="1" s="1"/>
  <c r="M4427" i="1"/>
  <c r="N4427" i="1" s="1"/>
  <c r="A4428" i="1"/>
  <c r="D4428" i="1"/>
  <c r="G4427" i="1"/>
  <c r="F4427" i="1"/>
  <c r="H4426" i="1"/>
  <c r="E4428" i="1"/>
  <c r="O4911" i="1"/>
  <c r="O4912" i="1" s="1"/>
  <c r="I4356" i="1"/>
  <c r="J4355" i="1"/>
  <c r="P4427" i="1" l="1"/>
  <c r="H4427" i="1"/>
  <c r="L4428" i="1"/>
  <c r="U4428" i="1" s="1"/>
  <c r="M4428" i="1"/>
  <c r="N4428" i="1" s="1"/>
  <c r="F4428" i="1"/>
  <c r="A4429" i="1"/>
  <c r="D4429" i="1"/>
  <c r="G4428" i="1"/>
  <c r="O4913" i="1"/>
  <c r="O4914" i="1" s="1"/>
  <c r="O4915" i="1" s="1"/>
  <c r="O4916" i="1" s="1"/>
  <c r="E4429" i="1"/>
  <c r="T4428" i="1"/>
  <c r="I4357" i="1"/>
  <c r="J4356" i="1"/>
  <c r="O4917" i="1" l="1"/>
  <c r="O4918" i="1" s="1"/>
  <c r="L4429" i="1"/>
  <c r="U4429" i="1" s="1"/>
  <c r="M4429" i="1"/>
  <c r="N4429" i="1" s="1"/>
  <c r="F4429" i="1"/>
  <c r="D4430" i="1"/>
  <c r="G4429" i="1"/>
  <c r="H4429" i="1" s="1"/>
  <c r="A4430" i="1"/>
  <c r="H4428" i="1"/>
  <c r="P4428" i="1"/>
  <c r="T4429" i="1"/>
  <c r="E4430" i="1"/>
  <c r="I4358" i="1"/>
  <c r="J4357" i="1"/>
  <c r="T4430" i="1" l="1"/>
  <c r="M4430" i="1"/>
  <c r="N4430" i="1" s="1"/>
  <c r="L4430" i="1"/>
  <c r="U4430" i="1" s="1"/>
  <c r="A4431" i="1"/>
  <c r="D4431" i="1"/>
  <c r="G4430" i="1"/>
  <c r="F4430" i="1"/>
  <c r="P4430" i="1" s="1"/>
  <c r="P4429" i="1"/>
  <c r="E4431" i="1"/>
  <c r="O4919" i="1"/>
  <c r="O4920" i="1" s="1"/>
  <c r="I4359" i="1"/>
  <c r="J4358" i="1"/>
  <c r="L4431" i="1" l="1"/>
  <c r="U4431" i="1" s="1"/>
  <c r="M4431" i="1"/>
  <c r="N4431" i="1" s="1"/>
  <c r="D4432" i="1"/>
  <c r="F4431" i="1"/>
  <c r="A4432" i="1"/>
  <c r="G4431" i="1"/>
  <c r="H4430" i="1"/>
  <c r="O4921" i="1"/>
  <c r="O4922" i="1" s="1"/>
  <c r="O4923" i="1" s="1"/>
  <c r="E4432" i="1"/>
  <c r="T4431" i="1"/>
  <c r="I4360" i="1"/>
  <c r="J4359" i="1"/>
  <c r="T4432" i="1" l="1"/>
  <c r="E4433" i="1"/>
  <c r="O4924" i="1"/>
  <c r="L4432" i="1"/>
  <c r="U4432" i="1" s="1"/>
  <c r="M4432" i="1"/>
  <c r="N4432" i="1" s="1"/>
  <c r="A4433" i="1"/>
  <c r="D4433" i="1"/>
  <c r="G4432" i="1"/>
  <c r="F4432" i="1"/>
  <c r="P4431" i="1"/>
  <c r="H4431" i="1"/>
  <c r="I4361" i="1"/>
  <c r="J4360" i="1"/>
  <c r="P4432" i="1" l="1"/>
  <c r="O4925" i="1"/>
  <c r="O4926" i="1" s="1"/>
  <c r="M4433" i="1"/>
  <c r="N4433" i="1" s="1"/>
  <c r="L4433" i="1"/>
  <c r="U4433" i="1" s="1"/>
  <c r="G4433" i="1"/>
  <c r="D4434" i="1"/>
  <c r="F4433" i="1"/>
  <c r="P4433" i="1" s="1"/>
  <c r="A4434" i="1"/>
  <c r="H4432" i="1"/>
  <c r="E4434" i="1"/>
  <c r="T4433" i="1"/>
  <c r="I4362" i="1"/>
  <c r="J4362" i="1" s="1"/>
  <c r="J4361" i="1"/>
  <c r="T4434" i="1" l="1"/>
  <c r="L4434" i="1"/>
  <c r="U4434" i="1" s="1"/>
  <c r="M4434" i="1"/>
  <c r="N4434" i="1" s="1"/>
  <c r="A4435" i="1"/>
  <c r="G4434" i="1"/>
  <c r="D4435" i="1"/>
  <c r="F4434" i="1"/>
  <c r="P4434" i="1" s="1"/>
  <c r="H4433" i="1"/>
  <c r="E4435" i="1"/>
  <c r="O4927" i="1"/>
  <c r="I4363" i="1"/>
  <c r="L4435" i="1" l="1"/>
  <c r="U4435" i="1" s="1"/>
  <c r="M4435" i="1"/>
  <c r="N4435" i="1" s="1"/>
  <c r="F4435" i="1"/>
  <c r="D4436" i="1"/>
  <c r="A4436" i="1"/>
  <c r="G4435" i="1"/>
  <c r="H4435" i="1" s="1"/>
  <c r="O4928" i="1"/>
  <c r="H4434" i="1"/>
  <c r="E4436" i="1"/>
  <c r="T4435" i="1"/>
  <c r="I4364" i="1"/>
  <c r="J4363" i="1"/>
  <c r="T4436" i="1" l="1"/>
  <c r="L4436" i="1"/>
  <c r="U4436" i="1" s="1"/>
  <c r="M4436" i="1"/>
  <c r="N4436" i="1" s="1"/>
  <c r="G4436" i="1"/>
  <c r="F4436" i="1"/>
  <c r="P4436" i="1" s="1"/>
  <c r="D4437" i="1"/>
  <c r="A4437" i="1"/>
  <c r="E4437" i="1"/>
  <c r="O4929" i="1"/>
  <c r="P4435" i="1"/>
  <c r="I4365" i="1"/>
  <c r="J4364" i="1"/>
  <c r="H4436" i="1" l="1"/>
  <c r="E4438" i="1"/>
  <c r="L4437" i="1"/>
  <c r="U4437" i="1" s="1"/>
  <c r="M4437" i="1"/>
  <c r="N4437" i="1" s="1"/>
  <c r="A4438" i="1"/>
  <c r="D4438" i="1"/>
  <c r="F4437" i="1"/>
  <c r="G4437" i="1"/>
  <c r="T4437" i="1"/>
  <c r="O4930" i="1"/>
  <c r="I4366" i="1"/>
  <c r="J4365" i="1"/>
  <c r="H4437" i="1" l="1"/>
  <c r="P4437" i="1"/>
  <c r="L4438" i="1"/>
  <c r="U4438" i="1" s="1"/>
  <c r="M4438" i="1"/>
  <c r="N4438" i="1" s="1"/>
  <c r="D4439" i="1"/>
  <c r="F4438" i="1"/>
  <c r="A4439" i="1"/>
  <c r="G4438" i="1"/>
  <c r="O4931" i="1"/>
  <c r="O4932" i="1" s="1"/>
  <c r="T4438" i="1"/>
  <c r="E4439" i="1"/>
  <c r="I4367" i="1"/>
  <c r="J4366" i="1"/>
  <c r="L4439" i="1" l="1"/>
  <c r="U4439" i="1" s="1"/>
  <c r="M4439" i="1"/>
  <c r="N4439" i="1" s="1"/>
  <c r="G4439" i="1"/>
  <c r="D4440" i="1"/>
  <c r="F4439" i="1"/>
  <c r="P4439" i="1" s="1"/>
  <c r="A4440" i="1"/>
  <c r="O4933" i="1"/>
  <c r="P4438" i="1"/>
  <c r="H4438" i="1"/>
  <c r="E4440" i="1"/>
  <c r="T4439" i="1"/>
  <c r="I4368" i="1"/>
  <c r="J4367" i="1"/>
  <c r="T4440" i="1" l="1"/>
  <c r="O4934" i="1"/>
  <c r="M4440" i="1"/>
  <c r="N4440" i="1" s="1"/>
  <c r="L4440" i="1"/>
  <c r="U4440" i="1" s="1"/>
  <c r="A4441" i="1"/>
  <c r="G4440" i="1"/>
  <c r="F4440" i="1"/>
  <c r="D4441" i="1"/>
  <c r="E4441" i="1"/>
  <c r="H4439" i="1"/>
  <c r="I4369" i="1"/>
  <c r="J4368" i="1"/>
  <c r="P4440" i="1" l="1"/>
  <c r="L4441" i="1"/>
  <c r="U4441" i="1" s="1"/>
  <c r="M4441" i="1"/>
  <c r="N4441" i="1" s="1"/>
  <c r="A4442" i="1"/>
  <c r="F4441" i="1"/>
  <c r="G4441" i="1"/>
  <c r="D4442" i="1"/>
  <c r="T4441" i="1"/>
  <c r="T4442" i="1" s="1"/>
  <c r="H4440" i="1"/>
  <c r="E4442" i="1"/>
  <c r="O4935" i="1"/>
  <c r="I4370" i="1"/>
  <c r="J4369" i="1"/>
  <c r="P4441" i="1" l="1"/>
  <c r="O4936" i="1"/>
  <c r="L4442" i="1"/>
  <c r="U4442" i="1" s="1"/>
  <c r="M4442" i="1"/>
  <c r="N4442" i="1" s="1"/>
  <c r="G4442" i="1"/>
  <c r="F4442" i="1"/>
  <c r="P4442" i="1" s="1"/>
  <c r="A4443" i="1"/>
  <c r="D4443" i="1"/>
  <c r="H4441" i="1"/>
  <c r="E4443" i="1"/>
  <c r="I4371" i="1"/>
  <c r="J4370" i="1"/>
  <c r="E4444" i="1" l="1"/>
  <c r="H4442" i="1"/>
  <c r="O4937" i="1"/>
  <c r="O4938" i="1" s="1"/>
  <c r="L4443" i="1"/>
  <c r="U4443" i="1" s="1"/>
  <c r="M4443" i="1"/>
  <c r="N4443" i="1" s="1"/>
  <c r="A4444" i="1"/>
  <c r="D4444" i="1"/>
  <c r="F4443" i="1"/>
  <c r="P4443" i="1" s="1"/>
  <c r="G4443" i="1"/>
  <c r="T4443" i="1"/>
  <c r="I4372" i="1"/>
  <c r="J4371" i="1"/>
  <c r="H4443" i="1" l="1"/>
  <c r="L4444" i="1"/>
  <c r="U4444" i="1" s="1"/>
  <c r="M4444" i="1"/>
  <c r="N4444" i="1" s="1"/>
  <c r="F4444" i="1"/>
  <c r="D4445" i="1"/>
  <c r="A4445" i="1"/>
  <c r="G4444" i="1"/>
  <c r="H4444" i="1" s="1"/>
  <c r="T4444" i="1"/>
  <c r="T4445" i="1" s="1"/>
  <c r="O4939" i="1"/>
  <c r="O4940" i="1" s="1"/>
  <c r="E4445" i="1"/>
  <c r="I4373" i="1"/>
  <c r="J4372" i="1"/>
  <c r="O4941" i="1" l="1"/>
  <c r="O4942" i="1" s="1"/>
  <c r="L4445" i="1"/>
  <c r="U4445" i="1" s="1"/>
  <c r="M4445" i="1"/>
  <c r="N4445" i="1" s="1"/>
  <c r="A4446" i="1"/>
  <c r="G4445" i="1"/>
  <c r="F4445" i="1"/>
  <c r="D4446" i="1"/>
  <c r="P4444" i="1"/>
  <c r="E4446" i="1"/>
  <c r="I4374" i="1"/>
  <c r="J4373" i="1"/>
  <c r="P4445" i="1" l="1"/>
  <c r="L4446" i="1"/>
  <c r="U4446" i="1" s="1"/>
  <c r="M4446" i="1"/>
  <c r="N4446" i="1" s="1"/>
  <c r="G4446" i="1"/>
  <c r="A4447" i="1"/>
  <c r="F4446" i="1"/>
  <c r="P4446" i="1" s="1"/>
  <c r="D4447" i="1"/>
  <c r="T4446" i="1"/>
  <c r="T4447" i="1" s="1"/>
  <c r="H4445" i="1"/>
  <c r="E4447" i="1"/>
  <c r="O4943" i="1"/>
  <c r="I4375" i="1"/>
  <c r="J4374" i="1"/>
  <c r="L4447" i="1" l="1"/>
  <c r="U4447" i="1" s="1"/>
  <c r="M4447" i="1"/>
  <c r="N4447" i="1" s="1"/>
  <c r="D4448" i="1"/>
  <c r="G4447" i="1"/>
  <c r="A4448" i="1"/>
  <c r="F4447" i="1"/>
  <c r="O4944" i="1"/>
  <c r="E4448" i="1"/>
  <c r="H4446" i="1"/>
  <c r="I4376" i="1"/>
  <c r="J4375" i="1"/>
  <c r="P4447" i="1" l="1"/>
  <c r="O4945" i="1"/>
  <c r="H4447" i="1"/>
  <c r="L4448" i="1"/>
  <c r="U4448" i="1" s="1"/>
  <c r="M4448" i="1"/>
  <c r="N4448" i="1" s="1"/>
  <c r="G4448" i="1"/>
  <c r="H4448" i="1" s="1"/>
  <c r="F4448" i="1"/>
  <c r="A4449" i="1"/>
  <c r="D4449" i="1"/>
  <c r="E4449" i="1"/>
  <c r="T4448" i="1"/>
  <c r="I4377" i="1"/>
  <c r="J4376" i="1"/>
  <c r="P4448" i="1" l="1"/>
  <c r="L4449" i="1"/>
  <c r="U4449" i="1" s="1"/>
  <c r="M4449" i="1"/>
  <c r="N4449" i="1" s="1"/>
  <c r="D4450" i="1"/>
  <c r="G4449" i="1"/>
  <c r="F4449" i="1"/>
  <c r="P4449" i="1" s="1"/>
  <c r="A4450" i="1"/>
  <c r="T4449" i="1"/>
  <c r="T4450" i="1" s="1"/>
  <c r="E4450" i="1"/>
  <c r="O4946" i="1"/>
  <c r="I4378" i="1"/>
  <c r="J4377" i="1"/>
  <c r="E4451" i="1" l="1"/>
  <c r="L4450" i="1"/>
  <c r="U4450" i="1" s="1"/>
  <c r="M4450" i="1"/>
  <c r="N4450" i="1" s="1"/>
  <c r="F4450" i="1"/>
  <c r="D4451" i="1"/>
  <c r="A4451" i="1"/>
  <c r="G4450" i="1"/>
  <c r="O4947" i="1"/>
  <c r="O4948" i="1" s="1"/>
  <c r="H4449" i="1"/>
  <c r="I4379" i="1"/>
  <c r="J4378" i="1"/>
  <c r="L4451" i="1" l="1"/>
  <c r="U4451" i="1" s="1"/>
  <c r="M4451" i="1"/>
  <c r="N4451" i="1" s="1"/>
  <c r="G4451" i="1"/>
  <c r="D4452" i="1"/>
  <c r="A4452" i="1"/>
  <c r="F4451" i="1"/>
  <c r="P4451" i="1" s="1"/>
  <c r="P4450" i="1"/>
  <c r="O4949" i="1"/>
  <c r="O4950" i="1" s="1"/>
  <c r="H4450" i="1"/>
  <c r="T4451" i="1"/>
  <c r="E4452" i="1"/>
  <c r="I4380" i="1"/>
  <c r="J4379" i="1"/>
  <c r="O4951" i="1" l="1"/>
  <c r="O4952" i="1" s="1"/>
  <c r="H4451" i="1"/>
  <c r="L4452" i="1"/>
  <c r="U4452" i="1" s="1"/>
  <c r="M4452" i="1"/>
  <c r="N4452" i="1" s="1"/>
  <c r="G4452" i="1"/>
  <c r="D4453" i="1"/>
  <c r="F4452" i="1"/>
  <c r="P4452" i="1" s="1"/>
  <c r="A4453" i="1"/>
  <c r="E4453" i="1"/>
  <c r="T4452" i="1"/>
  <c r="I4381" i="1"/>
  <c r="J4380" i="1"/>
  <c r="T4453" i="1" l="1"/>
  <c r="H4452" i="1"/>
  <c r="E4454" i="1"/>
  <c r="L4453" i="1"/>
  <c r="U4453" i="1" s="1"/>
  <c r="M4453" i="1"/>
  <c r="N4453" i="1" s="1"/>
  <c r="G4453" i="1"/>
  <c r="D4454" i="1"/>
  <c r="F4453" i="1"/>
  <c r="P4453" i="1" s="1"/>
  <c r="A4454" i="1"/>
  <c r="O4953" i="1"/>
  <c r="O4954" i="1" s="1"/>
  <c r="I4382" i="1"/>
  <c r="J4381" i="1"/>
  <c r="H4453" i="1" l="1"/>
  <c r="L4454" i="1"/>
  <c r="E4455" i="1"/>
  <c r="A4455" i="1"/>
  <c r="G4454" i="1"/>
  <c r="F4454" i="1"/>
  <c r="P4454" i="1" s="1"/>
  <c r="D4455" i="1"/>
  <c r="D4456" i="1" s="1"/>
  <c r="O4955" i="1"/>
  <c r="O4956" i="1" s="1"/>
  <c r="T4454" i="1"/>
  <c r="I4383" i="1"/>
  <c r="J4382" i="1"/>
  <c r="O4957" i="1" l="1"/>
  <c r="O4958" i="1" s="1"/>
  <c r="E4456" i="1"/>
  <c r="H4454" i="1"/>
  <c r="L4455" i="1"/>
  <c r="U4455" i="1" s="1"/>
  <c r="M4455" i="1"/>
  <c r="N4455" i="1" s="1"/>
  <c r="T4455" i="1"/>
  <c r="T4456" i="1" s="1"/>
  <c r="F4455" i="1"/>
  <c r="A4456" i="1"/>
  <c r="G4455" i="1"/>
  <c r="I4384" i="1"/>
  <c r="J4383" i="1"/>
  <c r="H4455" i="1" l="1"/>
  <c r="E4457" i="1"/>
  <c r="L4456" i="1"/>
  <c r="U4456" i="1" s="1"/>
  <c r="M4456" i="1"/>
  <c r="N4456" i="1" s="1"/>
  <c r="G4456" i="1"/>
  <c r="F4456" i="1"/>
  <c r="P4456" i="1" s="1"/>
  <c r="A4457" i="1"/>
  <c r="D4457" i="1"/>
  <c r="P4455" i="1"/>
  <c r="O4959" i="1"/>
  <c r="O4960" i="1" s="1"/>
  <c r="O4961" i="1" s="1"/>
  <c r="I4385" i="1"/>
  <c r="J4384" i="1"/>
  <c r="L4457" i="1" l="1"/>
  <c r="U4457" i="1" s="1"/>
  <c r="M4457" i="1"/>
  <c r="N4457" i="1" s="1"/>
  <c r="F4457" i="1"/>
  <c r="A4458" i="1"/>
  <c r="D4458" i="1"/>
  <c r="G4457" i="1"/>
  <c r="H4457" i="1" s="1"/>
  <c r="O4962" i="1"/>
  <c r="H4456" i="1"/>
  <c r="E4458" i="1"/>
  <c r="T4457" i="1"/>
  <c r="I4386" i="1"/>
  <c r="J4385" i="1"/>
  <c r="T4458" i="1" l="1"/>
  <c r="E4459" i="1"/>
  <c r="O4963" i="1"/>
  <c r="L4458" i="1"/>
  <c r="U4458" i="1" s="1"/>
  <c r="M4458" i="1"/>
  <c r="N4458" i="1" s="1"/>
  <c r="A4459" i="1"/>
  <c r="D4459" i="1"/>
  <c r="G4458" i="1"/>
  <c r="F4458" i="1"/>
  <c r="P4457" i="1"/>
  <c r="I4387" i="1"/>
  <c r="J4386" i="1"/>
  <c r="P4458" i="1" l="1"/>
  <c r="L4459" i="1"/>
  <c r="U4459" i="1" s="1"/>
  <c r="M4459" i="1"/>
  <c r="N4459" i="1" s="1"/>
  <c r="F4459" i="1"/>
  <c r="A4460" i="1"/>
  <c r="D4460" i="1"/>
  <c r="G4459" i="1"/>
  <c r="O4964" i="1"/>
  <c r="O4965" i="1" s="1"/>
  <c r="O4966" i="1" s="1"/>
  <c r="T4459" i="1"/>
  <c r="H4458" i="1"/>
  <c r="E4460" i="1"/>
  <c r="I4388" i="1"/>
  <c r="J4387" i="1"/>
  <c r="P4459" i="1" l="1"/>
  <c r="O4967" i="1"/>
  <c r="O4968" i="1" s="1"/>
  <c r="H4459" i="1"/>
  <c r="L4460" i="1"/>
  <c r="U4460" i="1" s="1"/>
  <c r="M4460" i="1"/>
  <c r="N4460" i="1" s="1"/>
  <c r="F4460" i="1"/>
  <c r="A4461" i="1"/>
  <c r="D4461" i="1"/>
  <c r="G4460" i="1"/>
  <c r="E4461" i="1"/>
  <c r="T4460" i="1"/>
  <c r="I4389" i="1"/>
  <c r="J4388" i="1"/>
  <c r="T4461" i="1" l="1"/>
  <c r="H4460" i="1"/>
  <c r="E4462" i="1"/>
  <c r="L4461" i="1"/>
  <c r="U4461" i="1" s="1"/>
  <c r="M4461" i="1"/>
  <c r="N4461" i="1" s="1"/>
  <c r="F4461" i="1"/>
  <c r="A4462" i="1"/>
  <c r="D4462" i="1"/>
  <c r="G4461" i="1"/>
  <c r="P4460" i="1"/>
  <c r="O4969" i="1"/>
  <c r="O4970" i="1" s="1"/>
  <c r="I4390" i="1"/>
  <c r="J4389" i="1"/>
  <c r="O4971" i="1" l="1"/>
  <c r="L4462" i="1"/>
  <c r="U4462" i="1" s="1"/>
  <c r="M4462" i="1"/>
  <c r="N4462" i="1" s="1"/>
  <c r="A4463" i="1"/>
  <c r="D4463" i="1"/>
  <c r="F4462" i="1"/>
  <c r="G4462" i="1"/>
  <c r="P4461" i="1"/>
  <c r="T4462" i="1"/>
  <c r="H4461" i="1"/>
  <c r="E4463" i="1"/>
  <c r="I4391" i="1"/>
  <c r="J4390" i="1"/>
  <c r="P4462" i="1" l="1"/>
  <c r="H4462" i="1"/>
  <c r="E4464" i="1"/>
  <c r="L4463" i="1"/>
  <c r="U4463" i="1" s="1"/>
  <c r="M4463" i="1"/>
  <c r="N4463" i="1" s="1"/>
  <c r="A4464" i="1"/>
  <c r="G4463" i="1"/>
  <c r="H4463" i="1" s="1"/>
  <c r="F4463" i="1"/>
  <c r="D4464" i="1"/>
  <c r="T4463" i="1"/>
  <c r="O4972" i="1"/>
  <c r="O4973" i="1" s="1"/>
  <c r="O4974" i="1" s="1"/>
  <c r="O4975" i="1" s="1"/>
  <c r="O4976" i="1" s="1"/>
  <c r="O4977" i="1" s="1"/>
  <c r="O4978" i="1" s="1"/>
  <c r="O4979" i="1" s="1"/>
  <c r="O4980" i="1" s="1"/>
  <c r="O4981" i="1" s="1"/>
  <c r="O4982" i="1" s="1"/>
  <c r="O4983" i="1" s="1"/>
  <c r="O4984" i="1" s="1"/>
  <c r="O4985" i="1" s="1"/>
  <c r="O4986" i="1" s="1"/>
  <c r="O4987" i="1" s="1"/>
  <c r="I4392" i="1"/>
  <c r="J4391" i="1"/>
  <c r="L4464" i="1" l="1"/>
  <c r="U4464" i="1" s="1"/>
  <c r="M4464" i="1"/>
  <c r="N4464" i="1" s="1"/>
  <c r="F4464" i="1"/>
  <c r="A4465" i="1"/>
  <c r="D4465" i="1"/>
  <c r="G4464" i="1"/>
  <c r="H4464" i="1" s="1"/>
  <c r="O4988" i="1"/>
  <c r="O4989" i="1" s="1"/>
  <c r="O4990" i="1" s="1"/>
  <c r="O4991" i="1" s="1"/>
  <c r="O4992" i="1" s="1"/>
  <c r="O4993" i="1" s="1"/>
  <c r="T4464" i="1"/>
  <c r="E4465" i="1"/>
  <c r="P4463" i="1"/>
  <c r="I4393" i="1"/>
  <c r="J4393" i="1" s="1"/>
  <c r="J4392" i="1"/>
  <c r="O4994" i="1" l="1"/>
  <c r="O4995" i="1" s="1"/>
  <c r="O4996" i="1" s="1"/>
  <c r="O4997" i="1" s="1"/>
  <c r="O4998" i="1" s="1"/>
  <c r="E4466" i="1"/>
  <c r="L4465" i="1"/>
  <c r="U4465" i="1" s="1"/>
  <c r="M4465" i="1"/>
  <c r="N4465" i="1" s="1"/>
  <c r="A4466" i="1"/>
  <c r="F4465" i="1"/>
  <c r="G4465" i="1"/>
  <c r="D4466" i="1"/>
  <c r="P4464" i="1"/>
  <c r="T4465" i="1"/>
  <c r="I4394" i="1"/>
  <c r="P4465" i="1" l="1"/>
  <c r="L4466" i="1"/>
  <c r="U4466" i="1" s="1"/>
  <c r="M4466" i="1"/>
  <c r="N4466" i="1" s="1"/>
  <c r="A4467" i="1"/>
  <c r="G4466" i="1"/>
  <c r="D4467" i="1"/>
  <c r="F4466" i="1"/>
  <c r="P4466" i="1" s="1"/>
  <c r="T4466" i="1"/>
  <c r="T4467" i="1" s="1"/>
  <c r="H4465" i="1"/>
  <c r="E4467" i="1"/>
  <c r="O4999" i="1"/>
  <c r="O5000" i="1" s="1"/>
  <c r="I4395" i="1"/>
  <c r="J4394" i="1"/>
  <c r="O5001" i="1" l="1"/>
  <c r="O5002" i="1" s="1"/>
  <c r="L4467" i="1"/>
  <c r="U4467" i="1" s="1"/>
  <c r="M4467" i="1"/>
  <c r="N4467" i="1" s="1"/>
  <c r="F4467" i="1"/>
  <c r="A4468" i="1"/>
  <c r="G4467" i="1"/>
  <c r="D4468" i="1"/>
  <c r="H4466" i="1"/>
  <c r="E4468" i="1"/>
  <c r="I4396" i="1"/>
  <c r="J4395" i="1"/>
  <c r="L4468" i="1" l="1"/>
  <c r="U4468" i="1" s="1"/>
  <c r="M4468" i="1"/>
  <c r="N4468" i="1" s="1"/>
  <c r="G4468" i="1"/>
  <c r="D4469" i="1"/>
  <c r="F4468" i="1"/>
  <c r="P4468" i="1" s="1"/>
  <c r="A4469" i="1"/>
  <c r="E4469" i="1"/>
  <c r="H4468" i="1"/>
  <c r="O5003" i="1"/>
  <c r="O5004" i="1" s="1"/>
  <c r="P4467" i="1"/>
  <c r="H4467" i="1"/>
  <c r="T4468" i="1"/>
  <c r="I4397" i="1"/>
  <c r="J4396" i="1"/>
  <c r="E4470" i="1" l="1"/>
  <c r="L4469" i="1"/>
  <c r="U4469" i="1" s="1"/>
  <c r="M4469" i="1"/>
  <c r="N4469" i="1" s="1"/>
  <c r="A4470" i="1"/>
  <c r="G4469" i="1"/>
  <c r="F4469" i="1"/>
  <c r="P4469" i="1" s="1"/>
  <c r="D4470" i="1"/>
  <c r="T4469" i="1"/>
  <c r="O5005" i="1"/>
  <c r="O5006" i="1" s="1"/>
  <c r="O5007" i="1" s="1"/>
  <c r="O5008" i="1" s="1"/>
  <c r="I4398" i="1"/>
  <c r="J4397" i="1"/>
  <c r="L4470" i="1" l="1"/>
  <c r="U4470" i="1" s="1"/>
  <c r="M4470" i="1"/>
  <c r="N4470" i="1" s="1"/>
  <c r="F4470" i="1"/>
  <c r="A4471" i="1"/>
  <c r="D4471" i="1"/>
  <c r="G4470" i="1"/>
  <c r="H4470" i="1" s="1"/>
  <c r="O5009" i="1"/>
  <c r="O5010" i="1" s="1"/>
  <c r="O5011" i="1" s="1"/>
  <c r="O5012" i="1" s="1"/>
  <c r="H4469" i="1"/>
  <c r="T4470" i="1"/>
  <c r="E4471" i="1"/>
  <c r="I4399" i="1"/>
  <c r="J4398" i="1"/>
  <c r="O5013" i="1" l="1"/>
  <c r="O5014" i="1" s="1"/>
  <c r="O5015" i="1" s="1"/>
  <c r="O5016" i="1" s="1"/>
  <c r="T4471" i="1"/>
  <c r="L4471" i="1"/>
  <c r="U4471" i="1" s="1"/>
  <c r="M4471" i="1"/>
  <c r="N4471" i="1" s="1"/>
  <c r="F4471" i="1"/>
  <c r="A4472" i="1"/>
  <c r="G4471" i="1"/>
  <c r="H4471" i="1" s="1"/>
  <c r="D4472" i="1"/>
  <c r="E4472" i="1"/>
  <c r="P4470" i="1"/>
  <c r="I4400" i="1"/>
  <c r="J4399" i="1"/>
  <c r="L4472" i="1" l="1"/>
  <c r="U4472" i="1" s="1"/>
  <c r="M4472" i="1"/>
  <c r="N4472" i="1" s="1"/>
  <c r="A4473" i="1"/>
  <c r="G4472" i="1"/>
  <c r="F4472" i="1"/>
  <c r="P4472" i="1" s="1"/>
  <c r="D4473" i="1"/>
  <c r="P4471" i="1"/>
  <c r="T4472" i="1"/>
  <c r="T4473" i="1" s="1"/>
  <c r="E4473" i="1"/>
  <c r="O5017" i="1"/>
  <c r="O5018" i="1" s="1"/>
  <c r="O5019" i="1" s="1"/>
  <c r="O5020" i="1" s="1"/>
  <c r="O5021" i="1" s="1"/>
  <c r="O5022" i="1" s="1"/>
  <c r="O5023" i="1" s="1"/>
  <c r="O5024" i="1" s="1"/>
  <c r="O5025" i="1" s="1"/>
  <c r="O5026" i="1" s="1"/>
  <c r="O5027" i="1" s="1"/>
  <c r="O5028" i="1" s="1"/>
  <c r="O5029" i="1" s="1"/>
  <c r="O5030" i="1" s="1"/>
  <c r="O5031" i="1" s="1"/>
  <c r="O5032" i="1" s="1"/>
  <c r="I4401" i="1"/>
  <c r="J4400" i="1"/>
  <c r="O5033" i="1" l="1"/>
  <c r="O5034" i="1" s="1"/>
  <c r="O5035" i="1" s="1"/>
  <c r="O5036" i="1" s="1"/>
  <c r="L4473" i="1"/>
  <c r="U4473" i="1" s="1"/>
  <c r="M4473" i="1"/>
  <c r="N4473" i="1" s="1"/>
  <c r="A4474" i="1"/>
  <c r="D4474" i="1"/>
  <c r="G4473" i="1"/>
  <c r="F4473" i="1"/>
  <c r="H4472" i="1"/>
  <c r="E4474" i="1"/>
  <c r="I4402" i="1"/>
  <c r="J4401" i="1"/>
  <c r="H4473" i="1" l="1"/>
  <c r="L4474" i="1"/>
  <c r="U4474" i="1" s="1"/>
  <c r="M4474" i="1"/>
  <c r="N4474" i="1" s="1"/>
  <c r="A4475" i="1"/>
  <c r="D4475" i="1"/>
  <c r="G4474" i="1"/>
  <c r="F4474" i="1"/>
  <c r="E4475" i="1"/>
  <c r="O5037" i="1"/>
  <c r="O5038" i="1" s="1"/>
  <c r="O5039" i="1" s="1"/>
  <c r="P4473" i="1"/>
  <c r="T4474" i="1"/>
  <c r="T4475" i="1" s="1"/>
  <c r="I4403" i="1"/>
  <c r="J4402" i="1"/>
  <c r="E4476" i="1" l="1"/>
  <c r="O5040" i="1"/>
  <c r="O5041" i="1" s="1"/>
  <c r="O5042" i="1" s="1"/>
  <c r="O5043" i="1" s="1"/>
  <c r="O5044" i="1" s="1"/>
  <c r="L4475" i="1"/>
  <c r="U4475" i="1" s="1"/>
  <c r="M4475" i="1"/>
  <c r="N4475" i="1" s="1"/>
  <c r="D4476" i="1"/>
  <c r="G4475" i="1"/>
  <c r="H4475" i="1" s="1"/>
  <c r="F4475" i="1"/>
  <c r="A4476" i="1"/>
  <c r="T4476" i="1" s="1"/>
  <c r="H4474" i="1"/>
  <c r="P4474" i="1"/>
  <c r="I4404" i="1"/>
  <c r="J4403" i="1"/>
  <c r="O5045" i="1" l="1"/>
  <c r="O5046" i="1" s="1"/>
  <c r="O5047" i="1" s="1"/>
  <c r="O5048" i="1" s="1"/>
  <c r="O5049" i="1" s="1"/>
  <c r="O5050" i="1" s="1"/>
  <c r="O5051" i="1" s="1"/>
  <c r="O5052" i="1" s="1"/>
  <c r="L4476" i="1"/>
  <c r="U4476" i="1" s="1"/>
  <c r="M4476" i="1"/>
  <c r="N4476" i="1" s="1"/>
  <c r="G4476" i="1"/>
  <c r="F4476" i="1"/>
  <c r="P4476" i="1" s="1"/>
  <c r="A4477" i="1"/>
  <c r="D4477" i="1"/>
  <c r="P4475" i="1"/>
  <c r="E4477" i="1"/>
  <c r="I4405" i="1"/>
  <c r="J4404" i="1"/>
  <c r="L4477" i="1" l="1"/>
  <c r="U4477" i="1" s="1"/>
  <c r="M4477" i="1"/>
  <c r="N4477" i="1" s="1"/>
  <c r="A4478" i="1"/>
  <c r="G4477" i="1"/>
  <c r="F4477" i="1"/>
  <c r="P4477" i="1" s="1"/>
  <c r="D4478" i="1"/>
  <c r="H4476" i="1"/>
  <c r="E4478" i="1"/>
  <c r="O5053" i="1"/>
  <c r="O5054" i="1" s="1"/>
  <c r="T4477" i="1"/>
  <c r="I4406" i="1"/>
  <c r="J4405" i="1"/>
  <c r="T4478" i="1" l="1"/>
  <c r="E4479" i="1"/>
  <c r="L4478" i="1"/>
  <c r="U4478" i="1" s="1"/>
  <c r="M4478" i="1"/>
  <c r="N4478" i="1" s="1"/>
  <c r="A4479" i="1"/>
  <c r="F4478" i="1"/>
  <c r="D4479" i="1"/>
  <c r="G4478" i="1"/>
  <c r="O5055" i="1"/>
  <c r="O5056" i="1" s="1"/>
  <c r="O5057" i="1" s="1"/>
  <c r="O5058" i="1" s="1"/>
  <c r="H4477" i="1"/>
  <c r="I4407" i="1"/>
  <c r="J4406" i="1"/>
  <c r="P4478" i="1" l="1"/>
  <c r="L4479" i="1"/>
  <c r="U4479" i="1" s="1"/>
  <c r="M4479" i="1"/>
  <c r="N4479" i="1" s="1"/>
  <c r="F4479" i="1"/>
  <c r="A4480" i="1"/>
  <c r="G4479" i="1"/>
  <c r="H4479" i="1" s="1"/>
  <c r="D4480" i="1"/>
  <c r="H4478" i="1"/>
  <c r="O5059" i="1"/>
  <c r="E4480" i="1"/>
  <c r="T4479" i="1"/>
  <c r="T4480" i="1" s="1"/>
  <c r="I4408" i="1"/>
  <c r="J4407" i="1"/>
  <c r="O5060" i="1" l="1"/>
  <c r="O5061" i="1" s="1"/>
  <c r="O5062" i="1" s="1"/>
  <c r="O5063" i="1" s="1"/>
  <c r="L4480" i="1"/>
  <c r="U4480" i="1" s="1"/>
  <c r="M4480" i="1"/>
  <c r="N4480" i="1" s="1"/>
  <c r="A4481" i="1"/>
  <c r="T4481" i="1" s="1"/>
  <c r="F4480" i="1"/>
  <c r="D4481" i="1"/>
  <c r="G4480" i="1"/>
  <c r="P4479" i="1"/>
  <c r="E4481" i="1"/>
  <c r="I4409" i="1"/>
  <c r="J4408" i="1"/>
  <c r="P4480" i="1" l="1"/>
  <c r="L4481" i="1"/>
  <c r="U4481" i="1" s="1"/>
  <c r="M4481" i="1"/>
  <c r="N4481" i="1" s="1"/>
  <c r="F4481" i="1"/>
  <c r="A4482" i="1"/>
  <c r="D4482" i="1"/>
  <c r="G4481" i="1"/>
  <c r="H4480" i="1"/>
  <c r="E4482" i="1"/>
  <c r="O5064" i="1"/>
  <c r="I4410" i="1"/>
  <c r="J4409" i="1"/>
  <c r="M4482" i="1" l="1"/>
  <c r="N4482" i="1" s="1"/>
  <c r="L4482" i="1"/>
  <c r="U4482" i="1" s="1"/>
  <c r="G4482" i="1"/>
  <c r="F4482" i="1"/>
  <c r="P4482" i="1" s="1"/>
  <c r="A4483" i="1"/>
  <c r="D4483" i="1"/>
  <c r="P4481" i="1"/>
  <c r="O5065" i="1"/>
  <c r="O5066" i="1" s="1"/>
  <c r="O5067" i="1" s="1"/>
  <c r="O5068" i="1" s="1"/>
  <c r="H4481" i="1"/>
  <c r="E4483" i="1"/>
  <c r="T4482" i="1"/>
  <c r="I4411" i="1"/>
  <c r="J4410" i="1"/>
  <c r="H4482" i="1" l="1"/>
  <c r="T4483" i="1"/>
  <c r="O5069" i="1"/>
  <c r="O5070" i="1" s="1"/>
  <c r="L4483" i="1"/>
  <c r="U4483" i="1" s="1"/>
  <c r="M4483" i="1"/>
  <c r="N4483" i="1" s="1"/>
  <c r="D4484" i="1"/>
  <c r="A4484" i="1"/>
  <c r="T4484" i="1" s="1"/>
  <c r="G4483" i="1"/>
  <c r="H4483" i="1" s="1"/>
  <c r="F4483" i="1"/>
  <c r="E4484" i="1"/>
  <c r="I4412" i="1"/>
  <c r="J4411" i="1"/>
  <c r="L4484" i="1" l="1"/>
  <c r="U4484" i="1" s="1"/>
  <c r="M4484" i="1"/>
  <c r="N4484" i="1" s="1"/>
  <c r="A4485" i="1"/>
  <c r="G4484" i="1"/>
  <c r="D4485" i="1"/>
  <c r="F4484" i="1"/>
  <c r="E4485" i="1"/>
  <c r="P4483" i="1"/>
  <c r="O5071" i="1"/>
  <c r="O5072" i="1" s="1"/>
  <c r="O5073" i="1" s="1"/>
  <c r="O5074" i="1" s="1"/>
  <c r="I4413" i="1"/>
  <c r="J4412" i="1"/>
  <c r="P4484" i="1" l="1"/>
  <c r="H4484" i="1"/>
  <c r="L4485" i="1"/>
  <c r="E4486" i="1"/>
  <c r="A4486" i="1"/>
  <c r="G4485" i="1"/>
  <c r="F4485" i="1"/>
  <c r="O5075" i="1"/>
  <c r="O5076" i="1" s="1"/>
  <c r="T4485" i="1"/>
  <c r="I4414" i="1"/>
  <c r="J4413" i="1"/>
  <c r="E4487" i="1" l="1"/>
  <c r="P4485" i="1"/>
  <c r="L4486" i="1"/>
  <c r="U4486" i="1" s="1"/>
  <c r="M4486" i="1"/>
  <c r="N4486" i="1" s="1"/>
  <c r="T4486" i="1"/>
  <c r="F4486" i="1"/>
  <c r="G4486" i="1"/>
  <c r="A4487" i="1"/>
  <c r="D4486" i="1"/>
  <c r="D4487" i="1" s="1"/>
  <c r="O5077" i="1"/>
  <c r="O5078" i="1" s="1"/>
  <c r="H4485" i="1"/>
  <c r="I4415" i="1"/>
  <c r="J4414" i="1"/>
  <c r="L4487" i="1" l="1"/>
  <c r="U4487" i="1" s="1"/>
  <c r="M4487" i="1"/>
  <c r="N4487" i="1" s="1"/>
  <c r="F4487" i="1"/>
  <c r="A4488" i="1"/>
  <c r="D4488" i="1"/>
  <c r="G4487" i="1"/>
  <c r="T4487" i="1"/>
  <c r="T4488" i="1" s="1"/>
  <c r="E4488" i="1"/>
  <c r="H4486" i="1"/>
  <c r="P4486" i="1"/>
  <c r="O5079" i="1"/>
  <c r="O5080" i="1" s="1"/>
  <c r="I4416" i="1"/>
  <c r="J4415" i="1"/>
  <c r="E4489" i="1" l="1"/>
  <c r="T4489" i="1"/>
  <c r="P4487" i="1"/>
  <c r="H4487" i="1"/>
  <c r="L4488" i="1"/>
  <c r="U4488" i="1" s="1"/>
  <c r="M4488" i="1"/>
  <c r="N4488" i="1" s="1"/>
  <c r="G4488" i="1"/>
  <c r="H4488" i="1" s="1"/>
  <c r="F4488" i="1"/>
  <c r="A4489" i="1"/>
  <c r="D4489" i="1"/>
  <c r="O5081" i="1"/>
  <c r="I4417" i="1"/>
  <c r="J4416" i="1"/>
  <c r="O5082" i="1" l="1"/>
  <c r="L4489" i="1"/>
  <c r="U4489" i="1" s="1"/>
  <c r="M4489" i="1"/>
  <c r="N4489" i="1" s="1"/>
  <c r="F4489" i="1"/>
  <c r="A4490" i="1"/>
  <c r="D4490" i="1"/>
  <c r="G4489" i="1"/>
  <c r="P4488" i="1"/>
  <c r="E4490" i="1"/>
  <c r="I4418" i="1"/>
  <c r="J4417" i="1"/>
  <c r="P4489" i="1" l="1"/>
  <c r="L4490" i="1"/>
  <c r="U4490" i="1" s="1"/>
  <c r="M4490" i="1"/>
  <c r="N4490" i="1" s="1"/>
  <c r="F4490" i="1"/>
  <c r="H4490" i="1" s="1"/>
  <c r="A4491" i="1"/>
  <c r="D4491" i="1"/>
  <c r="G4490" i="1"/>
  <c r="E4491" i="1"/>
  <c r="E4492" i="1" s="1"/>
  <c r="T4490" i="1"/>
  <c r="H4489" i="1"/>
  <c r="O5083" i="1"/>
  <c r="I4419" i="1"/>
  <c r="J4418" i="1"/>
  <c r="P4490" i="1" l="1"/>
  <c r="L4491" i="1"/>
  <c r="U4491" i="1" s="1"/>
  <c r="M4491" i="1"/>
  <c r="N4491" i="1" s="1"/>
  <c r="D4492" i="1"/>
  <c r="G4491" i="1"/>
  <c r="H4491" i="1" s="1"/>
  <c r="F4491" i="1"/>
  <c r="A4492" i="1"/>
  <c r="O5084" i="1"/>
  <c r="O5085" i="1" s="1"/>
  <c r="O5086" i="1" s="1"/>
  <c r="O5087" i="1" s="1"/>
  <c r="O5088" i="1" s="1"/>
  <c r="O5089" i="1" s="1"/>
  <c r="T4491" i="1"/>
  <c r="I4420" i="1"/>
  <c r="J4419" i="1"/>
  <c r="T4492" i="1" l="1"/>
  <c r="P4491" i="1"/>
  <c r="O5090" i="1"/>
  <c r="O5091" i="1" s="1"/>
  <c r="O5092" i="1" s="1"/>
  <c r="O5093" i="1" s="1"/>
  <c r="L4492" i="1"/>
  <c r="U4492" i="1" s="1"/>
  <c r="M4492" i="1"/>
  <c r="N4492" i="1" s="1"/>
  <c r="A4493" i="1"/>
  <c r="T4493" i="1" s="1"/>
  <c r="D4493" i="1"/>
  <c r="F4492" i="1"/>
  <c r="G4492" i="1"/>
  <c r="E4493" i="1"/>
  <c r="I4421" i="1"/>
  <c r="J4420" i="1"/>
  <c r="E4494" i="1" l="1"/>
  <c r="O5094" i="1"/>
  <c r="O5095" i="1" s="1"/>
  <c r="L4493" i="1"/>
  <c r="U4493" i="1" s="1"/>
  <c r="M4493" i="1"/>
  <c r="N4493" i="1" s="1"/>
  <c r="A4494" i="1"/>
  <c r="G4493" i="1"/>
  <c r="F4493" i="1"/>
  <c r="D4494" i="1"/>
  <c r="P4492" i="1"/>
  <c r="H4492" i="1"/>
  <c r="I4422" i="1"/>
  <c r="J4421" i="1"/>
  <c r="P4493" i="1" l="1"/>
  <c r="H4493" i="1"/>
  <c r="L4494" i="1"/>
  <c r="U4494" i="1" s="1"/>
  <c r="M4494" i="1"/>
  <c r="N4494" i="1" s="1"/>
  <c r="G4494" i="1"/>
  <c r="A4495" i="1"/>
  <c r="F4494" i="1"/>
  <c r="P4494" i="1" s="1"/>
  <c r="D4495" i="1"/>
  <c r="O5096" i="1"/>
  <c r="O5097" i="1" s="1"/>
  <c r="E4495" i="1"/>
  <c r="T4494" i="1"/>
  <c r="I4423" i="1"/>
  <c r="J4422" i="1"/>
  <c r="O5098" i="1" l="1"/>
  <c r="O5099" i="1" s="1"/>
  <c r="L4495" i="1"/>
  <c r="U4495" i="1" s="1"/>
  <c r="M4495" i="1"/>
  <c r="N4495" i="1" s="1"/>
  <c r="F4495" i="1"/>
  <c r="A4496" i="1"/>
  <c r="D4496" i="1"/>
  <c r="G4495" i="1"/>
  <c r="T4495" i="1"/>
  <c r="H4494" i="1"/>
  <c r="E4496" i="1"/>
  <c r="I4424" i="1"/>
  <c r="J4424" i="1" s="1"/>
  <c r="J4423" i="1"/>
  <c r="L4496" i="1" l="1"/>
  <c r="U4496" i="1" s="1"/>
  <c r="M4496" i="1"/>
  <c r="N4496" i="1" s="1"/>
  <c r="F4496" i="1"/>
  <c r="A4497" i="1"/>
  <c r="G4496" i="1"/>
  <c r="H4496" i="1" s="1"/>
  <c r="D4497" i="1"/>
  <c r="E4497" i="1"/>
  <c r="P4495" i="1"/>
  <c r="H4495" i="1"/>
  <c r="T4496" i="1"/>
  <c r="O5100" i="1"/>
  <c r="I4425" i="1"/>
  <c r="E4498" i="1" l="1"/>
  <c r="P4496" i="1"/>
  <c r="L4497" i="1"/>
  <c r="U4497" i="1" s="1"/>
  <c r="M4497" i="1"/>
  <c r="N4497" i="1" s="1"/>
  <c r="D4498" i="1"/>
  <c r="G4497" i="1"/>
  <c r="F4497" i="1"/>
  <c r="A4498" i="1"/>
  <c r="O5101" i="1"/>
  <c r="T4497" i="1"/>
  <c r="I4426" i="1"/>
  <c r="J4425" i="1"/>
  <c r="T4498" i="1" l="1"/>
  <c r="P4497" i="1"/>
  <c r="O5102" i="1"/>
  <c r="H4497" i="1"/>
  <c r="L4498" i="1"/>
  <c r="U4498" i="1" s="1"/>
  <c r="M4498" i="1"/>
  <c r="N4498" i="1" s="1"/>
  <c r="G4498" i="1"/>
  <c r="F4498" i="1"/>
  <c r="D4499" i="1"/>
  <c r="A4499" i="1"/>
  <c r="E4499" i="1"/>
  <c r="I4427" i="1"/>
  <c r="J4426" i="1"/>
  <c r="E4500" i="1" l="1"/>
  <c r="L4499" i="1"/>
  <c r="U4499" i="1" s="1"/>
  <c r="M4499" i="1"/>
  <c r="N4499" i="1" s="1"/>
  <c r="D4500" i="1"/>
  <c r="G4499" i="1"/>
  <c r="A4500" i="1"/>
  <c r="F4499" i="1"/>
  <c r="P4499" i="1" s="1"/>
  <c r="O5103" i="1"/>
  <c r="H4498" i="1"/>
  <c r="P4498" i="1"/>
  <c r="T4499" i="1"/>
  <c r="I4428" i="1"/>
  <c r="J4427" i="1"/>
  <c r="M4500" i="1" l="1"/>
  <c r="N4500" i="1" s="1"/>
  <c r="L4500" i="1"/>
  <c r="U4500" i="1" s="1"/>
  <c r="A4501" i="1"/>
  <c r="D4501" i="1"/>
  <c r="G4500" i="1"/>
  <c r="F4500" i="1"/>
  <c r="P4500" i="1" s="1"/>
  <c r="T4500" i="1"/>
  <c r="T4501" i="1" s="1"/>
  <c r="H4499" i="1"/>
  <c r="O5104" i="1"/>
  <c r="E4501" i="1"/>
  <c r="I4429" i="1"/>
  <c r="J4428" i="1"/>
  <c r="H4500" i="1" l="1"/>
  <c r="E4502" i="1"/>
  <c r="L4501" i="1"/>
  <c r="U4501" i="1" s="1"/>
  <c r="M4501" i="1"/>
  <c r="N4501" i="1" s="1"/>
  <c r="D4502" i="1"/>
  <c r="A4502" i="1"/>
  <c r="G4501" i="1"/>
  <c r="H4501" i="1" s="1"/>
  <c r="F4501" i="1"/>
  <c r="O5105" i="1"/>
  <c r="I4430" i="1"/>
  <c r="J4429" i="1"/>
  <c r="P4501" i="1" l="1"/>
  <c r="L4502" i="1"/>
  <c r="U4502" i="1" s="1"/>
  <c r="M4502" i="1"/>
  <c r="N4502" i="1" s="1"/>
  <c r="A4503" i="1"/>
  <c r="D4503" i="1"/>
  <c r="F4502" i="1"/>
  <c r="G4502" i="1"/>
  <c r="H4502" i="1" s="1"/>
  <c r="E4503" i="1"/>
  <c r="O5106" i="1"/>
  <c r="O5107" i="1" s="1"/>
  <c r="O5108" i="1" s="1"/>
  <c r="O5109" i="1" s="1"/>
  <c r="O5110" i="1" s="1"/>
  <c r="T4502" i="1"/>
  <c r="I4431" i="1"/>
  <c r="J4430" i="1"/>
  <c r="T4503" i="1" l="1"/>
  <c r="L4503" i="1"/>
  <c r="U4503" i="1" s="1"/>
  <c r="M4503" i="1"/>
  <c r="N4503" i="1" s="1"/>
  <c r="D4504" i="1"/>
  <c r="G4503" i="1"/>
  <c r="A4504" i="1"/>
  <c r="F4503" i="1"/>
  <c r="P4503" i="1" s="1"/>
  <c r="E4504" i="1"/>
  <c r="P4502" i="1"/>
  <c r="O5111" i="1"/>
  <c r="O5112" i="1" s="1"/>
  <c r="O5113" i="1" s="1"/>
  <c r="O5114" i="1" s="1"/>
  <c r="O5115" i="1" s="1"/>
  <c r="I4432" i="1"/>
  <c r="J4431" i="1"/>
  <c r="E4505" i="1" l="1"/>
  <c r="L4504" i="1"/>
  <c r="U4504" i="1" s="1"/>
  <c r="M4504" i="1"/>
  <c r="N4504" i="1" s="1"/>
  <c r="A4505" i="1"/>
  <c r="D4505" i="1"/>
  <c r="G4504" i="1"/>
  <c r="F4504" i="1"/>
  <c r="O5116" i="1"/>
  <c r="O5117" i="1" s="1"/>
  <c r="O5118" i="1" s="1"/>
  <c r="O5119" i="1" s="1"/>
  <c r="O5120" i="1" s="1"/>
  <c r="O5121" i="1" s="1"/>
  <c r="O5122" i="1" s="1"/>
  <c r="O5123" i="1" s="1"/>
  <c r="O5124" i="1" s="1"/>
  <c r="H4503" i="1"/>
  <c r="T4504" i="1"/>
  <c r="T4505" i="1" s="1"/>
  <c r="I4433" i="1"/>
  <c r="J4432" i="1"/>
  <c r="P4504" i="1" l="1"/>
  <c r="L4505" i="1"/>
  <c r="U4505" i="1" s="1"/>
  <c r="M4505" i="1"/>
  <c r="N4505" i="1" s="1"/>
  <c r="F4505" i="1"/>
  <c r="A4506" i="1"/>
  <c r="D4506" i="1"/>
  <c r="G4505" i="1"/>
  <c r="H4505" i="1" s="1"/>
  <c r="T4506" i="1"/>
  <c r="H4504" i="1"/>
  <c r="O5125" i="1"/>
  <c r="O5126" i="1" s="1"/>
  <c r="O5127" i="1" s="1"/>
  <c r="O5128" i="1" s="1"/>
  <c r="E4506" i="1"/>
  <c r="I4434" i="1"/>
  <c r="J4433" i="1"/>
  <c r="E4507" i="1" l="1"/>
  <c r="O5129" i="1"/>
  <c r="O5130" i="1" s="1"/>
  <c r="O5131" i="1" s="1"/>
  <c r="O5132" i="1" s="1"/>
  <c r="O5133" i="1" s="1"/>
  <c r="M4506" i="1"/>
  <c r="N4506" i="1" s="1"/>
  <c r="L4506" i="1"/>
  <c r="U4506" i="1" s="1"/>
  <c r="A4507" i="1"/>
  <c r="D4507" i="1"/>
  <c r="F4506" i="1"/>
  <c r="G4506" i="1"/>
  <c r="P4505" i="1"/>
  <c r="I4435" i="1"/>
  <c r="J4434" i="1"/>
  <c r="O5134" i="1" l="1"/>
  <c r="O5135" i="1" s="1"/>
  <c r="O5136" i="1" s="1"/>
  <c r="O5137" i="1" s="1"/>
  <c r="O5138" i="1" s="1"/>
  <c r="O5139" i="1" s="1"/>
  <c r="O5140" i="1" s="1"/>
  <c r="O5141" i="1" s="1"/>
  <c r="O5142" i="1" s="1"/>
  <c r="L4507" i="1"/>
  <c r="U4507" i="1" s="1"/>
  <c r="M4507" i="1"/>
  <c r="N4507" i="1" s="1"/>
  <c r="F4507" i="1"/>
  <c r="D4508" i="1"/>
  <c r="G4507" i="1"/>
  <c r="A4508" i="1"/>
  <c r="T4507" i="1"/>
  <c r="H4506" i="1"/>
  <c r="P4506" i="1"/>
  <c r="E4508" i="1"/>
  <c r="I4436" i="1"/>
  <c r="J4435" i="1"/>
  <c r="E4509" i="1" l="1"/>
  <c r="L4508" i="1"/>
  <c r="U4508" i="1" s="1"/>
  <c r="M4508" i="1"/>
  <c r="N4508" i="1" s="1"/>
  <c r="F4508" i="1"/>
  <c r="A4509" i="1"/>
  <c r="D4509" i="1"/>
  <c r="G4508" i="1"/>
  <c r="P4507" i="1"/>
  <c r="H4507" i="1"/>
  <c r="T4508" i="1"/>
  <c r="O5143" i="1"/>
  <c r="O5144" i="1" s="1"/>
  <c r="O5145" i="1" s="1"/>
  <c r="I4437" i="1"/>
  <c r="J4436" i="1"/>
  <c r="O5146" i="1" l="1"/>
  <c r="O5147" i="1" s="1"/>
  <c r="P4508" i="1"/>
  <c r="T4509" i="1"/>
  <c r="H4508" i="1"/>
  <c r="L4509" i="1"/>
  <c r="U4509" i="1" s="1"/>
  <c r="M4509" i="1"/>
  <c r="N4509" i="1" s="1"/>
  <c r="F4509" i="1"/>
  <c r="P4509" i="1" s="1"/>
  <c r="A4510" i="1"/>
  <c r="D4510" i="1"/>
  <c r="G4509" i="1"/>
  <c r="E4510" i="1"/>
  <c r="I4438" i="1"/>
  <c r="J4437" i="1"/>
  <c r="T4510" i="1" l="1"/>
  <c r="H4509" i="1"/>
  <c r="E4511" i="1"/>
  <c r="T4511" i="1"/>
  <c r="L4510" i="1"/>
  <c r="U4510" i="1" s="1"/>
  <c r="M4510" i="1"/>
  <c r="N4510" i="1" s="1"/>
  <c r="F4510" i="1"/>
  <c r="P4510" i="1" s="1"/>
  <c r="D4511" i="1"/>
  <c r="A4511" i="1"/>
  <c r="G4510" i="1"/>
  <c r="O5148" i="1"/>
  <c r="I4439" i="1"/>
  <c r="J4438" i="1"/>
  <c r="H4510" i="1" l="1"/>
  <c r="O5149" i="1"/>
  <c r="O5150" i="1" s="1"/>
  <c r="O5151" i="1" s="1"/>
  <c r="E4512" i="1"/>
  <c r="L4511" i="1"/>
  <c r="U4511" i="1" s="1"/>
  <c r="M4511" i="1"/>
  <c r="N4511" i="1" s="1"/>
  <c r="G4511" i="1"/>
  <c r="H4511" i="1" s="1"/>
  <c r="A4512" i="1"/>
  <c r="F4511" i="1"/>
  <c r="D4512" i="1"/>
  <c r="I4440" i="1"/>
  <c r="J4439" i="1"/>
  <c r="P4511" i="1" l="1"/>
  <c r="E4513" i="1"/>
  <c r="O5152" i="1"/>
  <c r="L4512" i="1"/>
  <c r="U4512" i="1" s="1"/>
  <c r="M4512" i="1"/>
  <c r="N4512" i="1" s="1"/>
  <c r="F4512" i="1"/>
  <c r="P4512" i="1" s="1"/>
  <c r="A4513" i="1"/>
  <c r="D4513" i="1"/>
  <c r="G4512" i="1"/>
  <c r="T4512" i="1"/>
  <c r="I4441" i="1"/>
  <c r="J4440" i="1"/>
  <c r="T4513" i="1" l="1"/>
  <c r="L4513" i="1"/>
  <c r="U4513" i="1" s="1"/>
  <c r="M4513" i="1"/>
  <c r="N4513" i="1" s="1"/>
  <c r="F4513" i="1"/>
  <c r="A4514" i="1"/>
  <c r="G4513" i="1"/>
  <c r="H4513" i="1" s="1"/>
  <c r="D4514" i="1"/>
  <c r="O5153" i="1"/>
  <c r="O5154" i="1" s="1"/>
  <c r="O5155" i="1" s="1"/>
  <c r="H4512" i="1"/>
  <c r="E4514" i="1"/>
  <c r="I4442" i="1"/>
  <c r="J4441" i="1"/>
  <c r="E4515" i="1" l="1"/>
  <c r="O5156" i="1"/>
  <c r="O5157" i="1" s="1"/>
  <c r="O5158" i="1" s="1"/>
  <c r="O5159" i="1" s="1"/>
  <c r="O5160" i="1" s="1"/>
  <c r="O5161" i="1" s="1"/>
  <c r="O5162" i="1" s="1"/>
  <c r="O5163" i="1" s="1"/>
  <c r="O5164" i="1" s="1"/>
  <c r="O5165" i="1" s="1"/>
  <c r="L4514" i="1"/>
  <c r="U4514" i="1" s="1"/>
  <c r="M4514" i="1"/>
  <c r="N4514" i="1" s="1"/>
  <c r="G4514" i="1"/>
  <c r="F4514" i="1"/>
  <c r="P4514" i="1" s="1"/>
  <c r="A4515" i="1"/>
  <c r="D4515" i="1"/>
  <c r="P4513" i="1"/>
  <c r="T4514" i="1"/>
  <c r="I4443" i="1"/>
  <c r="J4442" i="1"/>
  <c r="T4515" i="1" l="1"/>
  <c r="O5166" i="1"/>
  <c r="H4514" i="1"/>
  <c r="L4515" i="1"/>
  <c r="E4516" i="1"/>
  <c r="G4515" i="1"/>
  <c r="F4515" i="1"/>
  <c r="A4516" i="1"/>
  <c r="I4444" i="1"/>
  <c r="J4443" i="1"/>
  <c r="L4516" i="1" l="1"/>
  <c r="U4516" i="1" s="1"/>
  <c r="M4516" i="1"/>
  <c r="N4516" i="1" s="1"/>
  <c r="T4516" i="1"/>
  <c r="A4517" i="1"/>
  <c r="G4516" i="1"/>
  <c r="F4516" i="1"/>
  <c r="D4517" i="1"/>
  <c r="P4515" i="1"/>
  <c r="E4517" i="1"/>
  <c r="H4515" i="1"/>
  <c r="D4516" i="1"/>
  <c r="O5167" i="1"/>
  <c r="O5168" i="1" s="1"/>
  <c r="O5169" i="1" s="1"/>
  <c r="I4445" i="1"/>
  <c r="J4444" i="1"/>
  <c r="P4516" i="1" l="1"/>
  <c r="T4517" i="1"/>
  <c r="O5170" i="1"/>
  <c r="O5171" i="1" s="1"/>
  <c r="H4516" i="1"/>
  <c r="L4517" i="1"/>
  <c r="U4517" i="1" s="1"/>
  <c r="M4517" i="1"/>
  <c r="N4517" i="1" s="1"/>
  <c r="A4518" i="1"/>
  <c r="D4518" i="1"/>
  <c r="G4517" i="1"/>
  <c r="F4517" i="1"/>
  <c r="E4518" i="1"/>
  <c r="I4446" i="1"/>
  <c r="J4445" i="1"/>
  <c r="L4518" i="1" l="1"/>
  <c r="U4518" i="1" s="1"/>
  <c r="M4518" i="1"/>
  <c r="N4518" i="1" s="1"/>
  <c r="A4519" i="1"/>
  <c r="G4518" i="1"/>
  <c r="F4518" i="1"/>
  <c r="D4519" i="1"/>
  <c r="E4519" i="1"/>
  <c r="H4518" i="1"/>
  <c r="T4518" i="1"/>
  <c r="H4517" i="1"/>
  <c r="P4517" i="1"/>
  <c r="O5172" i="1"/>
  <c r="O5173" i="1" s="1"/>
  <c r="O5174" i="1" s="1"/>
  <c r="I4447" i="1"/>
  <c r="J4446" i="1"/>
  <c r="E4520" i="1" l="1"/>
  <c r="L4519" i="1"/>
  <c r="U4519" i="1" s="1"/>
  <c r="M4519" i="1"/>
  <c r="N4519" i="1" s="1"/>
  <c r="A4520" i="1"/>
  <c r="D4520" i="1"/>
  <c r="F4519" i="1"/>
  <c r="G4519" i="1"/>
  <c r="P4518" i="1"/>
  <c r="O5175" i="1"/>
  <c r="O5176" i="1" s="1"/>
  <c r="T4519" i="1"/>
  <c r="I4448" i="1"/>
  <c r="J4447" i="1"/>
  <c r="T4520" i="1" l="1"/>
  <c r="P4519" i="1"/>
  <c r="L4520" i="1"/>
  <c r="U4520" i="1" s="1"/>
  <c r="M4520" i="1"/>
  <c r="N4520" i="1" s="1"/>
  <c r="A4521" i="1"/>
  <c r="T4521" i="1" s="1"/>
  <c r="D4521" i="1"/>
  <c r="G4520" i="1"/>
  <c r="F4520" i="1"/>
  <c r="P4520" i="1" s="1"/>
  <c r="O5177" i="1"/>
  <c r="O5178" i="1" s="1"/>
  <c r="H4519" i="1"/>
  <c r="E4521" i="1"/>
  <c r="I4449" i="1"/>
  <c r="J4448" i="1"/>
  <c r="O5179" i="1" l="1"/>
  <c r="T4522" i="1"/>
  <c r="H4520" i="1"/>
  <c r="E4522" i="1"/>
  <c r="L4521" i="1"/>
  <c r="U4521" i="1" s="1"/>
  <c r="M4521" i="1"/>
  <c r="N4521" i="1" s="1"/>
  <c r="F4521" i="1"/>
  <c r="H4521" i="1" s="1"/>
  <c r="A4522" i="1"/>
  <c r="D4522" i="1"/>
  <c r="G4521" i="1"/>
  <c r="I4450" i="1"/>
  <c r="J4449" i="1"/>
  <c r="E4523" i="1" l="1"/>
  <c r="L4522" i="1"/>
  <c r="U4522" i="1" s="1"/>
  <c r="M4522" i="1"/>
  <c r="N4522" i="1" s="1"/>
  <c r="A4523" i="1"/>
  <c r="G4522" i="1"/>
  <c r="F4522" i="1"/>
  <c r="P4522" i="1" s="1"/>
  <c r="D4523" i="1"/>
  <c r="P4521" i="1"/>
  <c r="O5180" i="1"/>
  <c r="O5181" i="1" s="1"/>
  <c r="O5182" i="1" s="1"/>
  <c r="O5183" i="1" s="1"/>
  <c r="O5184" i="1" s="1"/>
  <c r="O5185" i="1" s="1"/>
  <c r="I4451" i="1"/>
  <c r="J4450" i="1"/>
  <c r="L4523" i="1" l="1"/>
  <c r="U4523" i="1" s="1"/>
  <c r="M4523" i="1"/>
  <c r="N4523" i="1" s="1"/>
  <c r="F4523" i="1"/>
  <c r="A4524" i="1"/>
  <c r="G4523" i="1"/>
  <c r="D4524" i="1"/>
  <c r="O5186" i="1"/>
  <c r="O5187" i="1" s="1"/>
  <c r="T4523" i="1"/>
  <c r="H4522" i="1"/>
  <c r="E4524" i="1"/>
  <c r="I4452" i="1"/>
  <c r="J4451" i="1"/>
  <c r="P4523" i="1" l="1"/>
  <c r="O5188" i="1"/>
  <c r="H4523" i="1"/>
  <c r="L4524" i="1"/>
  <c r="U4524" i="1" s="1"/>
  <c r="M4524" i="1"/>
  <c r="N4524" i="1" s="1"/>
  <c r="A4525" i="1"/>
  <c r="F4524" i="1"/>
  <c r="P4524" i="1" s="1"/>
  <c r="D4525" i="1"/>
  <c r="G4524" i="1"/>
  <c r="E4525" i="1"/>
  <c r="T4524" i="1"/>
  <c r="I4453" i="1"/>
  <c r="J4452" i="1"/>
  <c r="T4525" i="1" l="1"/>
  <c r="H4524" i="1"/>
  <c r="L4525" i="1"/>
  <c r="U4525" i="1" s="1"/>
  <c r="M4525" i="1"/>
  <c r="N4525" i="1" s="1"/>
  <c r="A4526" i="1"/>
  <c r="D4526" i="1"/>
  <c r="G4525" i="1"/>
  <c r="F4525" i="1"/>
  <c r="P4525" i="1" s="1"/>
  <c r="E4526" i="1"/>
  <c r="O5189" i="1"/>
  <c r="O5190" i="1" s="1"/>
  <c r="O5191" i="1" s="1"/>
  <c r="O5192" i="1" s="1"/>
  <c r="I4454" i="1"/>
  <c r="J4454" i="1" s="1"/>
  <c r="J4453" i="1"/>
  <c r="O5193" i="1" l="1"/>
  <c r="O5194" i="1" s="1"/>
  <c r="L4526" i="1"/>
  <c r="U4526" i="1" s="1"/>
  <c r="M4526" i="1"/>
  <c r="N4526" i="1" s="1"/>
  <c r="F4526" i="1"/>
  <c r="G4526" i="1"/>
  <c r="A4527" i="1"/>
  <c r="D4527" i="1"/>
  <c r="H4525" i="1"/>
  <c r="E4527" i="1"/>
  <c r="T4526" i="1"/>
  <c r="I4455" i="1"/>
  <c r="L4527" i="1" l="1"/>
  <c r="U4527" i="1" s="1"/>
  <c r="M4527" i="1"/>
  <c r="N4527" i="1" s="1"/>
  <c r="A4528" i="1"/>
  <c r="G4527" i="1"/>
  <c r="D4528" i="1"/>
  <c r="F4527" i="1"/>
  <c r="P4527" i="1" s="1"/>
  <c r="P4526" i="1"/>
  <c r="H4526" i="1"/>
  <c r="T4527" i="1"/>
  <c r="E4528" i="1"/>
  <c r="O5195" i="1"/>
  <c r="O5196" i="1" s="1"/>
  <c r="O5197" i="1" s="1"/>
  <c r="O5198" i="1" s="1"/>
  <c r="O5199" i="1" s="1"/>
  <c r="O5200" i="1" s="1"/>
  <c r="O5201" i="1" s="1"/>
  <c r="O5202" i="1" s="1"/>
  <c r="I4456" i="1"/>
  <c r="J4455" i="1"/>
  <c r="T4528" i="1" l="1"/>
  <c r="H4527" i="1"/>
  <c r="L4528" i="1"/>
  <c r="U4528" i="1" s="1"/>
  <c r="M4528" i="1"/>
  <c r="N4528" i="1" s="1"/>
  <c r="G4528" i="1"/>
  <c r="F4528" i="1"/>
  <c r="A4529" i="1"/>
  <c r="D4529" i="1"/>
  <c r="O5203" i="1"/>
  <c r="O5204" i="1" s="1"/>
  <c r="O5205" i="1" s="1"/>
  <c r="O5206" i="1" s="1"/>
  <c r="O5207" i="1" s="1"/>
  <c r="O5208" i="1" s="1"/>
  <c r="O5209" i="1" s="1"/>
  <c r="O5210" i="1" s="1"/>
  <c r="O5211" i="1" s="1"/>
  <c r="O5212" i="1" s="1"/>
  <c r="O5213" i="1" s="1"/>
  <c r="O5214" i="1" s="1"/>
  <c r="O5215" i="1" s="1"/>
  <c r="E4529" i="1"/>
  <c r="I4457" i="1"/>
  <c r="J4456" i="1"/>
  <c r="O5216" i="1" l="1"/>
  <c r="P4528" i="1"/>
  <c r="H4528" i="1"/>
  <c r="M4529" i="1"/>
  <c r="N4529" i="1" s="1"/>
  <c r="L4529" i="1"/>
  <c r="U4529" i="1" s="1"/>
  <c r="F4529" i="1"/>
  <c r="P4529" i="1" s="1"/>
  <c r="A4530" i="1"/>
  <c r="D4530" i="1"/>
  <c r="G4529" i="1"/>
  <c r="T4529" i="1"/>
  <c r="E4530" i="1"/>
  <c r="I4458" i="1"/>
  <c r="J4457" i="1"/>
  <c r="T4530" i="1" l="1"/>
  <c r="L4530" i="1"/>
  <c r="U4530" i="1" s="1"/>
  <c r="M4530" i="1"/>
  <c r="N4530" i="1" s="1"/>
  <c r="F4530" i="1"/>
  <c r="A4531" i="1"/>
  <c r="D4531" i="1"/>
  <c r="G4530" i="1"/>
  <c r="H4529" i="1"/>
  <c r="E4531" i="1"/>
  <c r="O5217" i="1"/>
  <c r="O5218" i="1" s="1"/>
  <c r="O5219" i="1" s="1"/>
  <c r="O5220" i="1" s="1"/>
  <c r="O5221" i="1" s="1"/>
  <c r="O5222" i="1" s="1"/>
  <c r="O5223" i="1" s="1"/>
  <c r="I4459" i="1"/>
  <c r="J4458" i="1"/>
  <c r="H4530" i="1" l="1"/>
  <c r="L4531" i="1"/>
  <c r="U4531" i="1" s="1"/>
  <c r="M4531" i="1"/>
  <c r="N4531" i="1" s="1"/>
  <c r="F4531" i="1"/>
  <c r="A4532" i="1"/>
  <c r="G4531" i="1"/>
  <c r="H4531" i="1" s="1"/>
  <c r="D4532" i="1"/>
  <c r="O5224" i="1"/>
  <c r="O5225" i="1" s="1"/>
  <c r="P4530" i="1"/>
  <c r="E4532" i="1"/>
  <c r="T4531" i="1"/>
  <c r="I4460" i="1"/>
  <c r="J4459" i="1"/>
  <c r="T4532" i="1" l="1"/>
  <c r="E4533" i="1"/>
  <c r="O5226" i="1"/>
  <c r="L4532" i="1"/>
  <c r="U4532" i="1" s="1"/>
  <c r="M4532" i="1"/>
  <c r="N4532" i="1" s="1"/>
  <c r="A4533" i="1"/>
  <c r="G4532" i="1"/>
  <c r="D4533" i="1"/>
  <c r="F4532" i="1"/>
  <c r="P4531" i="1"/>
  <c r="I4461" i="1"/>
  <c r="J4460" i="1"/>
  <c r="P4532" i="1" l="1"/>
  <c r="L4533" i="1"/>
  <c r="U4533" i="1" s="1"/>
  <c r="M4533" i="1"/>
  <c r="N4533" i="1" s="1"/>
  <c r="F4533" i="1"/>
  <c r="G4533" i="1"/>
  <c r="H4533" i="1" s="1"/>
  <c r="A4534" i="1"/>
  <c r="D4534" i="1"/>
  <c r="O5227" i="1"/>
  <c r="O5228" i="1" s="1"/>
  <c r="T4533" i="1"/>
  <c r="H4532" i="1"/>
  <c r="E4534" i="1"/>
  <c r="I4462" i="1"/>
  <c r="J4461" i="1"/>
  <c r="L4534" i="1" l="1"/>
  <c r="U4534" i="1" s="1"/>
  <c r="M4534" i="1"/>
  <c r="N4534" i="1" s="1"/>
  <c r="F4534" i="1"/>
  <c r="A4535" i="1"/>
  <c r="D4535" i="1"/>
  <c r="G4534" i="1"/>
  <c r="H4534" i="1" s="1"/>
  <c r="P4533" i="1"/>
  <c r="O5229" i="1"/>
  <c r="E4535" i="1"/>
  <c r="T4534" i="1"/>
  <c r="I4463" i="1"/>
  <c r="J4462" i="1"/>
  <c r="T4535" i="1" l="1"/>
  <c r="E4536" i="1"/>
  <c r="O5230" i="1"/>
  <c r="L4535" i="1"/>
  <c r="U4535" i="1" s="1"/>
  <c r="M4535" i="1"/>
  <c r="N4535" i="1" s="1"/>
  <c r="A4536" i="1"/>
  <c r="F4535" i="1"/>
  <c r="D4536" i="1"/>
  <c r="G4535" i="1"/>
  <c r="P4534" i="1"/>
  <c r="I4464" i="1"/>
  <c r="J4463" i="1"/>
  <c r="H4535" i="1" l="1"/>
  <c r="L4536" i="1"/>
  <c r="U4536" i="1" s="1"/>
  <c r="M4536" i="1"/>
  <c r="N4536" i="1" s="1"/>
  <c r="F4536" i="1"/>
  <c r="A4537" i="1"/>
  <c r="D4537" i="1"/>
  <c r="G4536" i="1"/>
  <c r="H4536" i="1" s="1"/>
  <c r="T4536" i="1"/>
  <c r="T4537" i="1" s="1"/>
  <c r="O5231" i="1"/>
  <c r="O5232" i="1" s="1"/>
  <c r="O5233" i="1" s="1"/>
  <c r="P4535" i="1"/>
  <c r="E4537" i="1"/>
  <c r="I4465" i="1"/>
  <c r="J4464" i="1"/>
  <c r="O5234" i="1" l="1"/>
  <c r="E4538" i="1"/>
  <c r="L4537" i="1"/>
  <c r="U4537" i="1" s="1"/>
  <c r="M4537" i="1"/>
  <c r="N4537" i="1" s="1"/>
  <c r="A4538" i="1"/>
  <c r="D4538" i="1"/>
  <c r="F4537" i="1"/>
  <c r="G4537" i="1"/>
  <c r="H4537" i="1" s="1"/>
  <c r="P4536" i="1"/>
  <c r="I4466" i="1"/>
  <c r="J4465" i="1"/>
  <c r="L4538" i="1" l="1"/>
  <c r="U4538" i="1" s="1"/>
  <c r="M4538" i="1"/>
  <c r="N4538" i="1" s="1"/>
  <c r="D4539" i="1"/>
  <c r="G4538" i="1"/>
  <c r="F4538" i="1"/>
  <c r="A4539" i="1"/>
  <c r="T4538" i="1"/>
  <c r="T4539" i="1" s="1"/>
  <c r="E4539" i="1"/>
  <c r="P4537" i="1"/>
  <c r="O5235" i="1"/>
  <c r="I4467" i="1"/>
  <c r="J4466" i="1"/>
  <c r="E4540" i="1" l="1"/>
  <c r="M4539" i="1"/>
  <c r="N4539" i="1" s="1"/>
  <c r="L4539" i="1"/>
  <c r="U4539" i="1" s="1"/>
  <c r="F4539" i="1"/>
  <c r="D4540" i="1"/>
  <c r="A4540" i="1"/>
  <c r="G4539" i="1"/>
  <c r="O5236" i="1"/>
  <c r="H4538" i="1"/>
  <c r="P4538" i="1"/>
  <c r="I4468" i="1"/>
  <c r="J4467" i="1"/>
  <c r="P4539" i="1" l="1"/>
  <c r="L4540" i="1"/>
  <c r="U4540" i="1" s="1"/>
  <c r="M4540" i="1"/>
  <c r="N4540" i="1" s="1"/>
  <c r="G4540" i="1"/>
  <c r="F4540" i="1"/>
  <c r="P4540" i="1" s="1"/>
  <c r="D4541" i="1"/>
  <c r="A4541" i="1"/>
  <c r="O5237" i="1"/>
  <c r="H4539" i="1"/>
  <c r="E4541" i="1"/>
  <c r="T4540" i="1"/>
  <c r="I4469" i="1"/>
  <c r="J4468" i="1"/>
  <c r="O5238" i="1" l="1"/>
  <c r="L4541" i="1"/>
  <c r="U4541" i="1" s="1"/>
  <c r="M4541" i="1"/>
  <c r="N4541" i="1" s="1"/>
  <c r="D4542" i="1"/>
  <c r="G4541" i="1"/>
  <c r="A4542" i="1"/>
  <c r="F4541" i="1"/>
  <c r="P4541" i="1" s="1"/>
  <c r="T4541" i="1"/>
  <c r="H4540" i="1"/>
  <c r="E4542" i="1"/>
  <c r="I4470" i="1"/>
  <c r="J4469" i="1"/>
  <c r="L4542" i="1" l="1"/>
  <c r="U4542" i="1" s="1"/>
  <c r="M4542" i="1"/>
  <c r="N4542" i="1" s="1"/>
  <c r="G4542" i="1"/>
  <c r="F4542" i="1"/>
  <c r="A4543" i="1"/>
  <c r="D4543" i="1"/>
  <c r="H4541" i="1"/>
  <c r="E4543" i="1"/>
  <c r="T4542" i="1"/>
  <c r="O5239" i="1"/>
  <c r="O5240" i="1" s="1"/>
  <c r="O5241" i="1" s="1"/>
  <c r="I4471" i="1"/>
  <c r="J4470" i="1"/>
  <c r="E4544" i="1" l="1"/>
  <c r="L4543" i="1"/>
  <c r="U4543" i="1" s="1"/>
  <c r="M4543" i="1"/>
  <c r="N4543" i="1" s="1"/>
  <c r="D4544" i="1"/>
  <c r="G4543" i="1"/>
  <c r="F4543" i="1"/>
  <c r="P4543" i="1" s="1"/>
  <c r="A4544" i="1"/>
  <c r="P4542" i="1"/>
  <c r="O5242" i="1"/>
  <c r="T4543" i="1"/>
  <c r="H4542" i="1"/>
  <c r="I4472" i="1"/>
  <c r="J4471" i="1"/>
  <c r="L4544" i="1" l="1"/>
  <c r="U4544" i="1" s="1"/>
  <c r="M4544" i="1"/>
  <c r="N4544" i="1" s="1"/>
  <c r="A4545" i="1"/>
  <c r="D4545" i="1"/>
  <c r="G4544" i="1"/>
  <c r="F4544" i="1"/>
  <c r="P4544" i="1" s="1"/>
  <c r="T4544" i="1"/>
  <c r="T4545" i="1" s="1"/>
  <c r="O5243" i="1"/>
  <c r="O5244" i="1" s="1"/>
  <c r="O5245" i="1" s="1"/>
  <c r="H4543" i="1"/>
  <c r="E4545" i="1"/>
  <c r="I4473" i="1"/>
  <c r="J4472" i="1"/>
  <c r="H4544" i="1" l="1"/>
  <c r="O5246" i="1"/>
  <c r="E4546" i="1"/>
  <c r="L4545" i="1"/>
  <c r="U4545" i="1" s="1"/>
  <c r="M4545" i="1"/>
  <c r="N4545" i="1" s="1"/>
  <c r="F4545" i="1"/>
  <c r="H4545" i="1" s="1"/>
  <c r="A4546" i="1"/>
  <c r="D4546" i="1"/>
  <c r="G4545" i="1"/>
  <c r="I4474" i="1"/>
  <c r="J4473" i="1"/>
  <c r="O5247" i="1" l="1"/>
  <c r="L4546" i="1"/>
  <c r="E4547" i="1"/>
  <c r="F4546" i="1"/>
  <c r="A4547" i="1"/>
  <c r="G4546" i="1"/>
  <c r="D4547" i="1"/>
  <c r="P4545" i="1"/>
  <c r="T4546" i="1"/>
  <c r="I4475" i="1"/>
  <c r="J4474" i="1"/>
  <c r="L4547" i="1" l="1"/>
  <c r="U4547" i="1" s="1"/>
  <c r="M4547" i="1"/>
  <c r="N4547" i="1" s="1"/>
  <c r="T4547" i="1"/>
  <c r="F4547" i="1"/>
  <c r="A4548" i="1"/>
  <c r="D4548" i="1"/>
  <c r="G4547" i="1"/>
  <c r="E4548" i="1"/>
  <c r="H4546" i="1"/>
  <c r="P4546" i="1"/>
  <c r="O5248" i="1"/>
  <c r="O5249" i="1" s="1"/>
  <c r="I4476" i="1"/>
  <c r="J4475" i="1"/>
  <c r="L4548" i="1" l="1"/>
  <c r="U4548" i="1" s="1"/>
  <c r="M4548" i="1"/>
  <c r="N4548" i="1" s="1"/>
  <c r="G4548" i="1"/>
  <c r="F4548" i="1"/>
  <c r="A4549" i="1"/>
  <c r="D4549" i="1"/>
  <c r="E4549" i="1"/>
  <c r="H4548" i="1"/>
  <c r="O5250" i="1"/>
  <c r="O5251" i="1" s="1"/>
  <c r="P4547" i="1"/>
  <c r="T4548" i="1"/>
  <c r="H4547" i="1"/>
  <c r="I4477" i="1"/>
  <c r="J4476" i="1"/>
  <c r="L4549" i="1" l="1"/>
  <c r="U4549" i="1" s="1"/>
  <c r="M4549" i="1"/>
  <c r="N4549" i="1" s="1"/>
  <c r="G4549" i="1"/>
  <c r="A4550" i="1"/>
  <c r="F4549" i="1"/>
  <c r="D4550" i="1"/>
  <c r="E4550" i="1"/>
  <c r="H4549" i="1"/>
  <c r="T4549" i="1"/>
  <c r="P4548" i="1"/>
  <c r="O5252" i="1"/>
  <c r="I4478" i="1"/>
  <c r="J4477" i="1"/>
  <c r="E4551" i="1" l="1"/>
  <c r="P4549" i="1"/>
  <c r="M4550" i="1"/>
  <c r="N4550" i="1" s="1"/>
  <c r="L4550" i="1"/>
  <c r="U4550" i="1" s="1"/>
  <c r="A4551" i="1"/>
  <c r="F4550" i="1"/>
  <c r="D4551" i="1"/>
  <c r="G4550" i="1"/>
  <c r="O5253" i="1"/>
  <c r="O5254" i="1" s="1"/>
  <c r="O5255" i="1" s="1"/>
  <c r="O5256" i="1" s="1"/>
  <c r="T4550" i="1"/>
  <c r="I4479" i="1"/>
  <c r="J4478" i="1"/>
  <c r="P4550" i="1" l="1"/>
  <c r="L4551" i="1"/>
  <c r="U4551" i="1" s="1"/>
  <c r="M4551" i="1"/>
  <c r="N4551" i="1" s="1"/>
  <c r="F4551" i="1"/>
  <c r="G4551" i="1"/>
  <c r="H4551" i="1" s="1"/>
  <c r="A4552" i="1"/>
  <c r="D4552" i="1"/>
  <c r="H4550" i="1"/>
  <c r="T4551" i="1"/>
  <c r="O5257" i="1"/>
  <c r="E4552" i="1"/>
  <c r="I4480" i="1"/>
  <c r="J4479" i="1"/>
  <c r="T4552" i="1" l="1"/>
  <c r="L4552" i="1"/>
  <c r="U4552" i="1" s="1"/>
  <c r="M4552" i="1"/>
  <c r="N4552" i="1" s="1"/>
  <c r="F4552" i="1"/>
  <c r="G4552" i="1"/>
  <c r="H4552" i="1" s="1"/>
  <c r="A4553" i="1"/>
  <c r="D4553" i="1"/>
  <c r="E4553" i="1"/>
  <c r="E4554" i="1" s="1"/>
  <c r="P4551" i="1"/>
  <c r="O5258" i="1"/>
  <c r="O5259" i="1" s="1"/>
  <c r="O5260" i="1" s="1"/>
  <c r="O5261" i="1" s="1"/>
  <c r="I4481" i="1"/>
  <c r="J4480" i="1"/>
  <c r="L4553" i="1" l="1"/>
  <c r="U4553" i="1" s="1"/>
  <c r="M4553" i="1"/>
  <c r="N4553" i="1" s="1"/>
  <c r="A4554" i="1"/>
  <c r="D4554" i="1"/>
  <c r="G4553" i="1"/>
  <c r="F4553" i="1"/>
  <c r="P4553" i="1" s="1"/>
  <c r="O5262" i="1"/>
  <c r="O5263" i="1" s="1"/>
  <c r="O5264" i="1" s="1"/>
  <c r="O5265" i="1" s="1"/>
  <c r="P4552" i="1"/>
  <c r="T4553" i="1"/>
  <c r="I4482" i="1"/>
  <c r="J4481" i="1"/>
  <c r="T4554" i="1" l="1"/>
  <c r="O5266" i="1"/>
  <c r="O5267" i="1" s="1"/>
  <c r="O5268" i="1" s="1"/>
  <c r="O5269" i="1" s="1"/>
  <c r="O5270" i="1" s="1"/>
  <c r="O5271" i="1" s="1"/>
  <c r="O5272" i="1" s="1"/>
  <c r="O5273" i="1" s="1"/>
  <c r="H4553" i="1"/>
  <c r="L4554" i="1"/>
  <c r="U4554" i="1" s="1"/>
  <c r="M4554" i="1"/>
  <c r="N4554" i="1" s="1"/>
  <c r="A4555" i="1"/>
  <c r="D4555" i="1"/>
  <c r="F4554" i="1"/>
  <c r="G4554" i="1"/>
  <c r="E4555" i="1"/>
  <c r="I4483" i="1"/>
  <c r="J4482" i="1"/>
  <c r="L4555" i="1" l="1"/>
  <c r="U4555" i="1" s="1"/>
  <c r="M4555" i="1"/>
  <c r="N4555" i="1" s="1"/>
  <c r="F4555" i="1"/>
  <c r="G4555" i="1"/>
  <c r="A4556" i="1"/>
  <c r="D4556" i="1"/>
  <c r="T4555" i="1"/>
  <c r="T4556" i="1" s="1"/>
  <c r="E4556" i="1"/>
  <c r="P4554" i="1"/>
  <c r="H4554" i="1"/>
  <c r="O5274" i="1"/>
  <c r="O5275" i="1" s="1"/>
  <c r="O5276" i="1" s="1"/>
  <c r="O5277" i="1" s="1"/>
  <c r="I4484" i="1"/>
  <c r="J4483" i="1"/>
  <c r="E4557" i="1" l="1"/>
  <c r="L4556" i="1"/>
  <c r="U4556" i="1" s="1"/>
  <c r="M4556" i="1"/>
  <c r="N4556" i="1" s="1"/>
  <c r="A4557" i="1"/>
  <c r="G4556" i="1"/>
  <c r="D4557" i="1"/>
  <c r="F4556" i="1"/>
  <c r="P4556" i="1" s="1"/>
  <c r="O5278" i="1"/>
  <c r="O5279" i="1" s="1"/>
  <c r="O5280" i="1" s="1"/>
  <c r="O5281" i="1" s="1"/>
  <c r="P4555" i="1"/>
  <c r="H4555" i="1"/>
  <c r="I4485" i="1"/>
  <c r="J4485" i="1" s="1"/>
  <c r="J4484" i="1"/>
  <c r="L4557" i="1" l="1"/>
  <c r="U4557" i="1" s="1"/>
  <c r="M4557" i="1"/>
  <c r="N4557" i="1" s="1"/>
  <c r="F4557" i="1"/>
  <c r="A4558" i="1"/>
  <c r="G4557" i="1"/>
  <c r="D4558" i="1"/>
  <c r="O5282" i="1"/>
  <c r="O5283" i="1" s="1"/>
  <c r="O5284" i="1" s="1"/>
  <c r="O5285" i="1" s="1"/>
  <c r="O5286" i="1" s="1"/>
  <c r="O5287" i="1" s="1"/>
  <c r="O5288" i="1" s="1"/>
  <c r="O5289" i="1" s="1"/>
  <c r="O5290" i="1" s="1"/>
  <c r="H4556" i="1"/>
  <c r="T4557" i="1"/>
  <c r="E4558" i="1"/>
  <c r="I4486" i="1"/>
  <c r="P4557" i="1" l="1"/>
  <c r="O5291" i="1"/>
  <c r="H4557" i="1"/>
  <c r="L4558" i="1"/>
  <c r="U4558" i="1" s="1"/>
  <c r="M4558" i="1"/>
  <c r="N4558" i="1" s="1"/>
  <c r="F4558" i="1"/>
  <c r="D4559" i="1"/>
  <c r="G4558" i="1"/>
  <c r="A4559" i="1"/>
  <c r="E4559" i="1"/>
  <c r="T4558" i="1"/>
  <c r="T4559" i="1" s="1"/>
  <c r="I4487" i="1"/>
  <c r="J4486" i="1"/>
  <c r="P4558" i="1" l="1"/>
  <c r="H4558" i="1"/>
  <c r="E4560" i="1"/>
  <c r="H4559" i="1"/>
  <c r="L4559" i="1"/>
  <c r="U4559" i="1" s="1"/>
  <c r="M4559" i="1"/>
  <c r="N4559" i="1" s="1"/>
  <c r="A4560" i="1"/>
  <c r="D4560" i="1"/>
  <c r="F4559" i="1"/>
  <c r="G4559" i="1"/>
  <c r="O5292" i="1"/>
  <c r="O5293" i="1" s="1"/>
  <c r="O5294" i="1" s="1"/>
  <c r="O5295" i="1" s="1"/>
  <c r="O5296" i="1" s="1"/>
  <c r="O5297" i="1" s="1"/>
  <c r="O5298" i="1" s="1"/>
  <c r="I4488" i="1"/>
  <c r="J4487" i="1"/>
  <c r="L4560" i="1" l="1"/>
  <c r="U4560" i="1" s="1"/>
  <c r="M4560" i="1"/>
  <c r="N4560" i="1" s="1"/>
  <c r="F4560" i="1"/>
  <c r="A4561" i="1"/>
  <c r="D4561" i="1"/>
  <c r="G4560" i="1"/>
  <c r="E4561" i="1"/>
  <c r="H4560" i="1"/>
  <c r="O5299" i="1"/>
  <c r="O5300" i="1" s="1"/>
  <c r="O5301" i="1" s="1"/>
  <c r="P4559" i="1"/>
  <c r="T4560" i="1"/>
  <c r="T4561" i="1" s="1"/>
  <c r="I4489" i="1"/>
  <c r="J4488" i="1"/>
  <c r="E4562" i="1" l="1"/>
  <c r="M4561" i="1"/>
  <c r="N4561" i="1" s="1"/>
  <c r="L4561" i="1"/>
  <c r="U4561" i="1" s="1"/>
  <c r="F4561" i="1"/>
  <c r="A4562" i="1"/>
  <c r="G4561" i="1"/>
  <c r="D4562" i="1"/>
  <c r="P4560" i="1"/>
  <c r="O5302" i="1"/>
  <c r="I4490" i="1"/>
  <c r="J4489" i="1"/>
  <c r="P4561" i="1" l="1"/>
  <c r="L4562" i="1"/>
  <c r="U4562" i="1" s="1"/>
  <c r="M4562" i="1"/>
  <c r="N4562" i="1" s="1"/>
  <c r="A4563" i="1"/>
  <c r="G4562" i="1"/>
  <c r="F4562" i="1"/>
  <c r="P4562" i="1" s="1"/>
  <c r="D4563" i="1"/>
  <c r="T4562" i="1"/>
  <c r="T4563" i="1" s="1"/>
  <c r="O5303" i="1"/>
  <c r="O5304" i="1" s="1"/>
  <c r="O5305" i="1" s="1"/>
  <c r="O5306" i="1" s="1"/>
  <c r="O5307" i="1" s="1"/>
  <c r="O5308" i="1" s="1"/>
  <c r="H4561" i="1"/>
  <c r="E4563" i="1"/>
  <c r="I4491" i="1"/>
  <c r="J4490" i="1"/>
  <c r="O5309" i="1" l="1"/>
  <c r="O5310" i="1" s="1"/>
  <c r="O5311" i="1" s="1"/>
  <c r="H4562" i="1"/>
  <c r="L4563" i="1"/>
  <c r="U4563" i="1" s="1"/>
  <c r="M4563" i="1"/>
  <c r="N4563" i="1" s="1"/>
  <c r="F4563" i="1"/>
  <c r="D4564" i="1"/>
  <c r="A4564" i="1"/>
  <c r="G4563" i="1"/>
  <c r="E4564" i="1"/>
  <c r="I4492" i="1"/>
  <c r="J4491" i="1"/>
  <c r="P4563" i="1" l="1"/>
  <c r="M4564" i="1"/>
  <c r="N4564" i="1" s="1"/>
  <c r="L4564" i="1"/>
  <c r="U4564" i="1" s="1"/>
  <c r="A4565" i="1"/>
  <c r="D4565" i="1"/>
  <c r="G4564" i="1"/>
  <c r="F4564" i="1"/>
  <c r="H4564" i="1" s="1"/>
  <c r="E4565" i="1"/>
  <c r="T4564" i="1"/>
  <c r="H4563" i="1"/>
  <c r="O5312" i="1"/>
  <c r="O5313" i="1" s="1"/>
  <c r="I4493" i="1"/>
  <c r="J4492" i="1"/>
  <c r="E4566" i="1" l="1"/>
  <c r="P4564" i="1"/>
  <c r="O5314" i="1"/>
  <c r="O5315" i="1" s="1"/>
  <c r="O5316" i="1" s="1"/>
  <c r="O5317" i="1" s="1"/>
  <c r="O5318" i="1" s="1"/>
  <c r="O5319" i="1" s="1"/>
  <c r="O5320" i="1" s="1"/>
  <c r="O5321" i="1" s="1"/>
  <c r="O5322" i="1" s="1"/>
  <c r="O5323" i="1" s="1"/>
  <c r="L4565" i="1"/>
  <c r="U4565" i="1" s="1"/>
  <c r="M4565" i="1"/>
  <c r="N4565" i="1" s="1"/>
  <c r="A4566" i="1"/>
  <c r="D4566" i="1"/>
  <c r="G4565" i="1"/>
  <c r="F4565" i="1"/>
  <c r="T4565" i="1"/>
  <c r="I4494" i="1"/>
  <c r="J4493" i="1"/>
  <c r="P4565" i="1" l="1"/>
  <c r="L4566" i="1"/>
  <c r="U4566" i="1" s="1"/>
  <c r="M4566" i="1"/>
  <c r="N4566" i="1" s="1"/>
  <c r="A4567" i="1"/>
  <c r="G4566" i="1"/>
  <c r="D4567" i="1"/>
  <c r="F4566" i="1"/>
  <c r="P4566" i="1" s="1"/>
  <c r="T4566" i="1"/>
  <c r="T4567" i="1" s="1"/>
  <c r="O5324" i="1"/>
  <c r="O5325" i="1" s="1"/>
  <c r="O5326" i="1" s="1"/>
  <c r="O5327" i="1" s="1"/>
  <c r="H4565" i="1"/>
  <c r="E4567" i="1"/>
  <c r="I4495" i="1"/>
  <c r="J4494" i="1"/>
  <c r="O5328" i="1" l="1"/>
  <c r="O5329" i="1" s="1"/>
  <c r="H4566" i="1"/>
  <c r="E4568" i="1"/>
  <c r="L4567" i="1"/>
  <c r="U4567" i="1" s="1"/>
  <c r="M4567" i="1"/>
  <c r="N4567" i="1" s="1"/>
  <c r="F4567" i="1"/>
  <c r="H4567" i="1" s="1"/>
  <c r="A4568" i="1"/>
  <c r="D4568" i="1"/>
  <c r="G4567" i="1"/>
  <c r="I4496" i="1"/>
  <c r="J4495" i="1"/>
  <c r="E4569" i="1" l="1"/>
  <c r="L4568" i="1"/>
  <c r="U4568" i="1" s="1"/>
  <c r="M4568" i="1"/>
  <c r="N4568" i="1" s="1"/>
  <c r="F4568" i="1"/>
  <c r="A4569" i="1"/>
  <c r="D4569" i="1"/>
  <c r="G4568" i="1"/>
  <c r="O5330" i="1"/>
  <c r="P4567" i="1"/>
  <c r="T4568" i="1"/>
  <c r="I4497" i="1"/>
  <c r="J4496" i="1"/>
  <c r="L4569" i="1" l="1"/>
  <c r="U4569" i="1" s="1"/>
  <c r="M4569" i="1"/>
  <c r="N4569" i="1" s="1"/>
  <c r="F4569" i="1"/>
  <c r="G4569" i="1"/>
  <c r="H4569" i="1" s="1"/>
  <c r="A4570" i="1"/>
  <c r="D4570" i="1"/>
  <c r="P4568" i="1"/>
  <c r="T4569" i="1"/>
  <c r="T4570" i="1" s="1"/>
  <c r="H4568" i="1"/>
  <c r="O5331" i="1"/>
  <c r="O5332" i="1" s="1"/>
  <c r="O5333" i="1" s="1"/>
  <c r="O5334" i="1" s="1"/>
  <c r="E4570" i="1"/>
  <c r="I4498" i="1"/>
  <c r="J4497" i="1"/>
  <c r="E4571" i="1" l="1"/>
  <c r="L4570" i="1"/>
  <c r="U4570" i="1" s="1"/>
  <c r="M4570" i="1"/>
  <c r="N4570" i="1" s="1"/>
  <c r="F4570" i="1"/>
  <c r="A4571" i="1"/>
  <c r="D4571" i="1"/>
  <c r="G4570" i="1"/>
  <c r="P4569" i="1"/>
  <c r="O5335" i="1"/>
  <c r="O5336" i="1" s="1"/>
  <c r="O5337" i="1" s="1"/>
  <c r="I4499" i="1"/>
  <c r="J4498" i="1"/>
  <c r="P4570" i="1" l="1"/>
  <c r="L4571" i="1"/>
  <c r="U4571" i="1" s="1"/>
  <c r="M4571" i="1"/>
  <c r="N4571" i="1" s="1"/>
  <c r="G4571" i="1"/>
  <c r="A4572" i="1"/>
  <c r="F4571" i="1"/>
  <c r="P4571" i="1" s="1"/>
  <c r="D4572" i="1"/>
  <c r="H4570" i="1"/>
  <c r="O5338" i="1"/>
  <c r="O5339" i="1" s="1"/>
  <c r="E4572" i="1"/>
  <c r="T4571" i="1"/>
  <c r="I4500" i="1"/>
  <c r="J4499" i="1"/>
  <c r="T4572" i="1" l="1"/>
  <c r="O5340" i="1"/>
  <c r="H4571" i="1"/>
  <c r="L4572" i="1"/>
  <c r="U4572" i="1" s="1"/>
  <c r="M4572" i="1"/>
  <c r="N4572" i="1" s="1"/>
  <c r="A4573" i="1"/>
  <c r="T4573" i="1" s="1"/>
  <c r="D4573" i="1"/>
  <c r="F4572" i="1"/>
  <c r="H4572" i="1" s="1"/>
  <c r="G4572" i="1"/>
  <c r="E4573" i="1"/>
  <c r="I4501" i="1"/>
  <c r="J4500" i="1"/>
  <c r="L4573" i="1" l="1"/>
  <c r="U4573" i="1" s="1"/>
  <c r="M4573" i="1"/>
  <c r="N4573" i="1" s="1"/>
  <c r="F4573" i="1"/>
  <c r="A4574" i="1"/>
  <c r="D4574" i="1"/>
  <c r="G4573" i="1"/>
  <c r="E4574" i="1"/>
  <c r="P4572" i="1"/>
  <c r="O5341" i="1"/>
  <c r="O5342" i="1" s="1"/>
  <c r="O5343" i="1" s="1"/>
  <c r="O5344" i="1" s="1"/>
  <c r="O5345" i="1" s="1"/>
  <c r="O5346" i="1" s="1"/>
  <c r="I4502" i="1"/>
  <c r="J4501" i="1"/>
  <c r="E4575" i="1" l="1"/>
  <c r="O5347" i="1"/>
  <c r="O5348" i="1" s="1"/>
  <c r="L4574" i="1"/>
  <c r="U4574" i="1" s="1"/>
  <c r="M4574" i="1"/>
  <c r="N4574" i="1" s="1"/>
  <c r="D4575" i="1"/>
  <c r="G4574" i="1"/>
  <c r="H4574" i="1" s="1"/>
  <c r="F4574" i="1"/>
  <c r="A4575" i="1"/>
  <c r="P4573" i="1"/>
  <c r="H4573" i="1"/>
  <c r="T4574" i="1"/>
  <c r="I4503" i="1"/>
  <c r="J4502" i="1"/>
  <c r="T4575" i="1" l="1"/>
  <c r="O5349" i="1"/>
  <c r="O5350" i="1" s="1"/>
  <c r="L4575" i="1"/>
  <c r="U4575" i="1" s="1"/>
  <c r="M4575" i="1"/>
  <c r="N4575" i="1" s="1"/>
  <c r="A4576" i="1"/>
  <c r="D4576" i="1"/>
  <c r="G4575" i="1"/>
  <c r="H4575" i="1" s="1"/>
  <c r="F4575" i="1"/>
  <c r="P4574" i="1"/>
  <c r="E4576" i="1"/>
  <c r="I4504" i="1"/>
  <c r="J4503" i="1"/>
  <c r="E4577" i="1" l="1"/>
  <c r="L4576" i="1"/>
  <c r="U4576" i="1" s="1"/>
  <c r="M4576" i="1"/>
  <c r="N4576" i="1" s="1"/>
  <c r="A4577" i="1"/>
  <c r="G4576" i="1"/>
  <c r="F4576" i="1"/>
  <c r="D4577" i="1"/>
  <c r="O5351" i="1"/>
  <c r="P4575" i="1"/>
  <c r="T4576" i="1"/>
  <c r="I4505" i="1"/>
  <c r="J4504" i="1"/>
  <c r="T4577" i="1" l="1"/>
  <c r="O5352" i="1"/>
  <c r="O5353" i="1" s="1"/>
  <c r="O5354" i="1" s="1"/>
  <c r="H4576" i="1"/>
  <c r="P4576" i="1"/>
  <c r="L4577" i="1"/>
  <c r="E4578" i="1"/>
  <c r="A4578" i="1"/>
  <c r="G4577" i="1"/>
  <c r="H4577" i="1" s="1"/>
  <c r="F4577" i="1"/>
  <c r="I4506" i="1"/>
  <c r="J4505" i="1"/>
  <c r="L4578" i="1" l="1"/>
  <c r="U4578" i="1" s="1"/>
  <c r="T4578" i="1"/>
  <c r="M4578" i="1"/>
  <c r="N4578" i="1" s="1"/>
  <c r="G4578" i="1"/>
  <c r="F4578" i="1"/>
  <c r="A4579" i="1"/>
  <c r="D4579" i="1"/>
  <c r="E4579" i="1"/>
  <c r="D4578" i="1"/>
  <c r="P4577" i="1"/>
  <c r="O5355" i="1"/>
  <c r="O5356" i="1" s="1"/>
  <c r="I4507" i="1"/>
  <c r="J4506" i="1"/>
  <c r="E4580" i="1" l="1"/>
  <c r="P4578" i="1"/>
  <c r="L4579" i="1"/>
  <c r="U4579" i="1" s="1"/>
  <c r="M4579" i="1"/>
  <c r="N4579" i="1" s="1"/>
  <c r="F4579" i="1"/>
  <c r="A4580" i="1"/>
  <c r="D4580" i="1"/>
  <c r="G4579" i="1"/>
  <c r="O5357" i="1"/>
  <c r="T4579" i="1"/>
  <c r="H4578" i="1"/>
  <c r="I4508" i="1"/>
  <c r="J4507" i="1"/>
  <c r="P4579" i="1" l="1"/>
  <c r="T4580" i="1"/>
  <c r="O5358" i="1"/>
  <c r="O5359" i="1" s="1"/>
  <c r="O5360" i="1" s="1"/>
  <c r="O5361" i="1" s="1"/>
  <c r="H4579" i="1"/>
  <c r="L4580" i="1"/>
  <c r="U4580" i="1" s="1"/>
  <c r="M4580" i="1"/>
  <c r="N4580" i="1" s="1"/>
  <c r="G4580" i="1"/>
  <c r="F4580" i="1"/>
  <c r="P4580" i="1" s="1"/>
  <c r="D4581" i="1"/>
  <c r="A4581" i="1"/>
  <c r="E4581" i="1"/>
  <c r="I4509" i="1"/>
  <c r="J4508" i="1"/>
  <c r="H4580" i="1" l="1"/>
  <c r="E4582" i="1"/>
  <c r="L4581" i="1"/>
  <c r="U4581" i="1" s="1"/>
  <c r="M4581" i="1"/>
  <c r="N4581" i="1" s="1"/>
  <c r="F4581" i="1"/>
  <c r="G4581" i="1"/>
  <c r="D4582" i="1"/>
  <c r="A4582" i="1"/>
  <c r="O5362" i="1"/>
  <c r="T4581" i="1"/>
  <c r="I4510" i="1"/>
  <c r="J4509" i="1"/>
  <c r="T4582" i="1" l="1"/>
  <c r="P4581" i="1"/>
  <c r="H4581" i="1"/>
  <c r="O5363" i="1"/>
  <c r="O5364" i="1" s="1"/>
  <c r="E4583" i="1"/>
  <c r="H4582" i="1"/>
  <c r="M4582" i="1"/>
  <c r="N4582" i="1" s="1"/>
  <c r="L4582" i="1"/>
  <c r="U4582" i="1" s="1"/>
  <c r="A4583" i="1"/>
  <c r="D4583" i="1"/>
  <c r="G4582" i="1"/>
  <c r="F4582" i="1"/>
  <c r="P4582" i="1" s="1"/>
  <c r="I4511" i="1"/>
  <c r="J4510" i="1"/>
  <c r="O5365" i="1" l="1"/>
  <c r="O5366" i="1" s="1"/>
  <c r="E4584" i="1"/>
  <c r="L4583" i="1"/>
  <c r="U4583" i="1" s="1"/>
  <c r="M4583" i="1"/>
  <c r="N4583" i="1" s="1"/>
  <c r="G4583" i="1"/>
  <c r="A4584" i="1"/>
  <c r="F4583" i="1"/>
  <c r="D4584" i="1"/>
  <c r="T4583" i="1"/>
  <c r="I4512" i="1"/>
  <c r="J4511" i="1"/>
  <c r="H4583" i="1" l="1"/>
  <c r="L4584" i="1"/>
  <c r="U4584" i="1" s="1"/>
  <c r="M4584" i="1"/>
  <c r="N4584" i="1" s="1"/>
  <c r="A4585" i="1"/>
  <c r="D4585" i="1"/>
  <c r="G4584" i="1"/>
  <c r="F4584" i="1"/>
  <c r="P4584" i="1" s="1"/>
  <c r="T4584" i="1"/>
  <c r="T4585" i="1" s="1"/>
  <c r="E4585" i="1"/>
  <c r="P4583" i="1"/>
  <c r="O5367" i="1"/>
  <c r="I4513" i="1"/>
  <c r="J4512" i="1"/>
  <c r="E4586" i="1" l="1"/>
  <c r="T4586" i="1"/>
  <c r="H4584" i="1"/>
  <c r="L4585" i="1"/>
  <c r="U4585" i="1" s="1"/>
  <c r="M4585" i="1"/>
  <c r="N4585" i="1" s="1"/>
  <c r="F4585" i="1"/>
  <c r="D4586" i="1"/>
  <c r="G4585" i="1"/>
  <c r="A4586" i="1"/>
  <c r="O5368" i="1"/>
  <c r="I4514" i="1"/>
  <c r="J4513" i="1"/>
  <c r="P4585" i="1" l="1"/>
  <c r="O5369" i="1"/>
  <c r="O5370" i="1" s="1"/>
  <c r="O5371" i="1" s="1"/>
  <c r="O5372" i="1" s="1"/>
  <c r="O5373" i="1" s="1"/>
  <c r="O5374" i="1" s="1"/>
  <c r="O5375" i="1" s="1"/>
  <c r="L4586" i="1"/>
  <c r="U4586" i="1" s="1"/>
  <c r="M4586" i="1"/>
  <c r="N4586" i="1" s="1"/>
  <c r="G4586" i="1"/>
  <c r="A4587" i="1"/>
  <c r="F4586" i="1"/>
  <c r="D4587" i="1"/>
  <c r="H4585" i="1"/>
  <c r="E4587" i="1"/>
  <c r="I4515" i="1"/>
  <c r="J4515" i="1" s="1"/>
  <c r="J4514" i="1"/>
  <c r="P4586" i="1" l="1"/>
  <c r="L4587" i="1"/>
  <c r="U4587" i="1" s="1"/>
  <c r="M4587" i="1"/>
  <c r="N4587" i="1" s="1"/>
  <c r="G4587" i="1"/>
  <c r="F4587" i="1"/>
  <c r="P4587" i="1" s="1"/>
  <c r="A4588" i="1"/>
  <c r="D4588" i="1"/>
  <c r="H4586" i="1"/>
  <c r="E4588" i="1"/>
  <c r="T4587" i="1"/>
  <c r="O5376" i="1"/>
  <c r="O5377" i="1" s="1"/>
  <c r="O5378" i="1" s="1"/>
  <c r="O5379" i="1" s="1"/>
  <c r="O5380" i="1" s="1"/>
  <c r="O5381" i="1" s="1"/>
  <c r="O5382" i="1" s="1"/>
  <c r="O5383" i="1" s="1"/>
  <c r="I4516" i="1"/>
  <c r="T4588" i="1" l="1"/>
  <c r="M4588" i="1"/>
  <c r="N4588" i="1" s="1"/>
  <c r="L4588" i="1"/>
  <c r="U4588" i="1" s="1"/>
  <c r="A4589" i="1"/>
  <c r="G4588" i="1"/>
  <c r="D4589" i="1"/>
  <c r="F4588" i="1"/>
  <c r="O5384" i="1"/>
  <c r="O5385" i="1" s="1"/>
  <c r="O5386" i="1" s="1"/>
  <c r="H4587" i="1"/>
  <c r="E4589" i="1"/>
  <c r="I4517" i="1"/>
  <c r="J4516" i="1"/>
  <c r="P4588" i="1" l="1"/>
  <c r="O5387" i="1"/>
  <c r="H4588" i="1"/>
  <c r="L4589" i="1"/>
  <c r="U4589" i="1" s="1"/>
  <c r="M4589" i="1"/>
  <c r="N4589" i="1" s="1"/>
  <c r="F4589" i="1"/>
  <c r="D4590" i="1"/>
  <c r="A4590" i="1"/>
  <c r="G4589" i="1"/>
  <c r="E4590" i="1"/>
  <c r="T4589" i="1"/>
  <c r="I4518" i="1"/>
  <c r="J4517" i="1"/>
  <c r="H4589" i="1" l="1"/>
  <c r="P4589" i="1"/>
  <c r="L4590" i="1"/>
  <c r="U4590" i="1" s="1"/>
  <c r="M4590" i="1"/>
  <c r="N4590" i="1" s="1"/>
  <c r="F4590" i="1"/>
  <c r="A4591" i="1"/>
  <c r="D4591" i="1"/>
  <c r="G4590" i="1"/>
  <c r="T4590" i="1"/>
  <c r="E4591" i="1"/>
  <c r="O5388" i="1"/>
  <c r="O5389" i="1" s="1"/>
  <c r="I4519" i="1"/>
  <c r="J4518" i="1"/>
  <c r="P4590" i="1" l="1"/>
  <c r="E4592" i="1"/>
  <c r="L4591" i="1"/>
  <c r="U4591" i="1" s="1"/>
  <c r="M4591" i="1"/>
  <c r="N4591" i="1" s="1"/>
  <c r="A4592" i="1"/>
  <c r="D4592" i="1"/>
  <c r="G4591" i="1"/>
  <c r="H4591" i="1" s="1"/>
  <c r="F4591" i="1"/>
  <c r="O5390" i="1"/>
  <c r="O5391" i="1" s="1"/>
  <c r="H4590" i="1"/>
  <c r="T4591" i="1"/>
  <c r="I4520" i="1"/>
  <c r="J4519" i="1"/>
  <c r="L4592" i="1" l="1"/>
  <c r="U4592" i="1" s="1"/>
  <c r="M4592" i="1"/>
  <c r="N4592" i="1" s="1"/>
  <c r="A4593" i="1"/>
  <c r="D4593" i="1"/>
  <c r="G4592" i="1"/>
  <c r="F4592" i="1"/>
  <c r="P4592" i="1" s="1"/>
  <c r="T4592" i="1"/>
  <c r="T4593" i="1" s="1"/>
  <c r="O5392" i="1"/>
  <c r="O5393" i="1" s="1"/>
  <c r="O5394" i="1" s="1"/>
  <c r="O5395" i="1" s="1"/>
  <c r="O5396" i="1" s="1"/>
  <c r="O5397" i="1" s="1"/>
  <c r="O5398" i="1" s="1"/>
  <c r="E4593" i="1"/>
  <c r="P4591" i="1"/>
  <c r="I4521" i="1"/>
  <c r="J4520" i="1"/>
  <c r="O5399" i="1" l="1"/>
  <c r="O5400" i="1" s="1"/>
  <c r="H4592" i="1"/>
  <c r="L4593" i="1"/>
  <c r="U4593" i="1" s="1"/>
  <c r="M4593" i="1"/>
  <c r="N4593" i="1" s="1"/>
  <c r="D4594" i="1"/>
  <c r="G4593" i="1"/>
  <c r="F4593" i="1"/>
  <c r="A4594" i="1"/>
  <c r="E4594" i="1"/>
  <c r="I4522" i="1"/>
  <c r="J4521" i="1"/>
  <c r="H4593" i="1" l="1"/>
  <c r="E4595" i="1"/>
  <c r="L4594" i="1"/>
  <c r="U4594" i="1" s="1"/>
  <c r="M4594" i="1"/>
  <c r="N4594" i="1" s="1"/>
  <c r="A4595" i="1"/>
  <c r="D4595" i="1"/>
  <c r="G4594" i="1"/>
  <c r="F4594" i="1"/>
  <c r="P4594" i="1" s="1"/>
  <c r="O5401" i="1"/>
  <c r="O5402" i="1" s="1"/>
  <c r="P4593" i="1"/>
  <c r="T4594" i="1"/>
  <c r="I4523" i="1"/>
  <c r="J4522" i="1"/>
  <c r="L4595" i="1" l="1"/>
  <c r="U4595" i="1" s="1"/>
  <c r="M4595" i="1"/>
  <c r="N4595" i="1" s="1"/>
  <c r="F4595" i="1"/>
  <c r="A4596" i="1"/>
  <c r="D4596" i="1"/>
  <c r="G4595" i="1"/>
  <c r="H4595" i="1" s="1"/>
  <c r="T4595" i="1"/>
  <c r="T4596" i="1" s="1"/>
  <c r="H4594" i="1"/>
  <c r="O5403" i="1"/>
  <c r="E4596" i="1"/>
  <c r="I4524" i="1"/>
  <c r="J4523" i="1"/>
  <c r="E4597" i="1" l="1"/>
  <c r="L4596" i="1"/>
  <c r="U4596" i="1" s="1"/>
  <c r="M4596" i="1"/>
  <c r="N4596" i="1" s="1"/>
  <c r="G4596" i="1"/>
  <c r="F4596" i="1"/>
  <c r="P4596" i="1" s="1"/>
  <c r="A4597" i="1"/>
  <c r="D4597" i="1"/>
  <c r="P4595" i="1"/>
  <c r="O5404" i="1"/>
  <c r="O5405" i="1" s="1"/>
  <c r="I4525" i="1"/>
  <c r="J4524" i="1"/>
  <c r="H4596" i="1" l="1"/>
  <c r="L4597" i="1"/>
  <c r="U4597" i="1" s="1"/>
  <c r="M4597" i="1"/>
  <c r="N4597" i="1" s="1"/>
  <c r="A4598" i="1"/>
  <c r="D4598" i="1"/>
  <c r="G4597" i="1"/>
  <c r="F4597" i="1"/>
  <c r="O5406" i="1"/>
  <c r="O5407" i="1" s="1"/>
  <c r="E4598" i="1"/>
  <c r="T4597" i="1"/>
  <c r="I4526" i="1"/>
  <c r="J4525" i="1"/>
  <c r="O5408" i="1" l="1"/>
  <c r="O5409" i="1" s="1"/>
  <c r="O5410" i="1" s="1"/>
  <c r="H4597" i="1"/>
  <c r="P4597" i="1"/>
  <c r="L4598" i="1"/>
  <c r="U4598" i="1" s="1"/>
  <c r="M4598" i="1"/>
  <c r="N4598" i="1" s="1"/>
  <c r="F4598" i="1"/>
  <c r="A4599" i="1"/>
  <c r="G4598" i="1"/>
  <c r="D4599" i="1"/>
  <c r="T4598" i="1"/>
  <c r="E4599" i="1"/>
  <c r="I4527" i="1"/>
  <c r="J4526" i="1"/>
  <c r="P4598" i="1" l="1"/>
  <c r="H4598" i="1"/>
  <c r="L4599" i="1"/>
  <c r="U4599" i="1" s="1"/>
  <c r="M4599" i="1"/>
  <c r="N4599" i="1" s="1"/>
  <c r="D4600" i="1"/>
  <c r="G4599" i="1"/>
  <c r="A4600" i="1"/>
  <c r="F4599" i="1"/>
  <c r="P4599" i="1" s="1"/>
  <c r="E4600" i="1"/>
  <c r="T4599" i="1"/>
  <c r="O5411" i="1"/>
  <c r="I4528" i="1"/>
  <c r="J4527" i="1"/>
  <c r="L4600" i="1" l="1"/>
  <c r="U4600" i="1" s="1"/>
  <c r="M4600" i="1"/>
  <c r="N4600" i="1" s="1"/>
  <c r="A4601" i="1"/>
  <c r="D4601" i="1"/>
  <c r="G4600" i="1"/>
  <c r="F4600" i="1"/>
  <c r="P4600" i="1" s="1"/>
  <c r="E4601" i="1"/>
  <c r="H4600" i="1"/>
  <c r="O5412" i="1"/>
  <c r="T4600" i="1"/>
  <c r="H4599" i="1"/>
  <c r="I4529" i="1"/>
  <c r="J4528" i="1"/>
  <c r="T4601" i="1" l="1"/>
  <c r="E4602" i="1"/>
  <c r="L4601" i="1"/>
  <c r="U4601" i="1" s="1"/>
  <c r="M4601" i="1"/>
  <c r="N4601" i="1" s="1"/>
  <c r="A4602" i="1"/>
  <c r="T4602" i="1" s="1"/>
  <c r="D4602" i="1"/>
  <c r="G4601" i="1"/>
  <c r="F4601" i="1"/>
  <c r="O5413" i="1"/>
  <c r="I4530" i="1"/>
  <c r="J4529" i="1"/>
  <c r="H4601" i="1" l="1"/>
  <c r="L4602" i="1"/>
  <c r="U4602" i="1" s="1"/>
  <c r="M4602" i="1"/>
  <c r="N4602" i="1" s="1"/>
  <c r="F4602" i="1"/>
  <c r="A4603" i="1"/>
  <c r="D4603" i="1"/>
  <c r="G4602" i="1"/>
  <c r="O5414" i="1"/>
  <c r="P4601" i="1"/>
  <c r="E4603" i="1"/>
  <c r="I4531" i="1"/>
  <c r="J4530" i="1"/>
  <c r="L4603" i="1" l="1"/>
  <c r="U4603" i="1" s="1"/>
  <c r="M4603" i="1"/>
  <c r="N4603" i="1" s="1"/>
  <c r="D4604" i="1"/>
  <c r="G4603" i="1"/>
  <c r="A4604" i="1"/>
  <c r="F4603" i="1"/>
  <c r="P4603" i="1" s="1"/>
  <c r="O5415" i="1"/>
  <c r="H4602" i="1"/>
  <c r="P4602" i="1"/>
  <c r="E4604" i="1"/>
  <c r="T4603" i="1"/>
  <c r="I4532" i="1"/>
  <c r="J4531" i="1"/>
  <c r="T4604" i="1" l="1"/>
  <c r="L4604" i="1"/>
  <c r="U4604" i="1" s="1"/>
  <c r="M4604" i="1"/>
  <c r="N4604" i="1" s="1"/>
  <c r="A4605" i="1"/>
  <c r="T4605" i="1" s="1"/>
  <c r="G4604" i="1"/>
  <c r="D4605" i="1"/>
  <c r="F4604" i="1"/>
  <c r="P4604" i="1" s="1"/>
  <c r="O5416" i="1"/>
  <c r="H4603" i="1"/>
  <c r="E4605" i="1"/>
  <c r="I4533" i="1"/>
  <c r="J4532" i="1"/>
  <c r="O5417" i="1" l="1"/>
  <c r="L4605" i="1"/>
  <c r="E4606" i="1"/>
  <c r="F4605" i="1"/>
  <c r="G4605" i="1"/>
  <c r="A4606" i="1"/>
  <c r="D4606" i="1"/>
  <c r="H4604" i="1"/>
  <c r="I4534" i="1"/>
  <c r="J4533" i="1"/>
  <c r="P4605" i="1" l="1"/>
  <c r="E4607" i="1"/>
  <c r="L4606" i="1"/>
  <c r="U4606" i="1" s="1"/>
  <c r="M4606" i="1"/>
  <c r="N4606" i="1" s="1"/>
  <c r="T4606" i="1"/>
  <c r="T4607" i="1" s="1"/>
  <c r="F4606" i="1"/>
  <c r="P4606" i="1" s="1"/>
  <c r="A4607" i="1"/>
  <c r="D4607" i="1"/>
  <c r="G4606" i="1"/>
  <c r="H4605" i="1"/>
  <c r="O5418" i="1"/>
  <c r="O5419" i="1" s="1"/>
  <c r="O5420" i="1" s="1"/>
  <c r="O5421" i="1" s="1"/>
  <c r="O5422" i="1" s="1"/>
  <c r="O5423" i="1" s="1"/>
  <c r="I4535" i="1"/>
  <c r="J4534" i="1"/>
  <c r="H4606" i="1" l="1"/>
  <c r="L4607" i="1"/>
  <c r="U4607" i="1" s="1"/>
  <c r="M4607" i="1"/>
  <c r="N4607" i="1" s="1"/>
  <c r="D4608" i="1"/>
  <c r="F4607" i="1"/>
  <c r="G4607" i="1"/>
  <c r="A4608" i="1"/>
  <c r="O5424" i="1"/>
  <c r="O5425" i="1" s="1"/>
  <c r="O5426" i="1" s="1"/>
  <c r="E4608" i="1"/>
  <c r="I4536" i="1"/>
  <c r="J4535" i="1"/>
  <c r="L4608" i="1" l="1"/>
  <c r="U4608" i="1" s="1"/>
  <c r="M4608" i="1"/>
  <c r="N4608" i="1" s="1"/>
  <c r="G4608" i="1"/>
  <c r="F4608" i="1"/>
  <c r="P4608" i="1" s="1"/>
  <c r="A4609" i="1"/>
  <c r="D4609" i="1"/>
  <c r="P4607" i="1"/>
  <c r="E4609" i="1"/>
  <c r="H4607" i="1"/>
  <c r="O5427" i="1"/>
  <c r="O5428" i="1" s="1"/>
  <c r="O5429" i="1" s="1"/>
  <c r="O5430" i="1" s="1"/>
  <c r="O5431" i="1" s="1"/>
  <c r="O5432" i="1" s="1"/>
  <c r="O5433" i="1" s="1"/>
  <c r="O5434" i="1" s="1"/>
  <c r="O5435" i="1" s="1"/>
  <c r="T4608" i="1"/>
  <c r="I4537" i="1"/>
  <c r="J4536" i="1"/>
  <c r="T4609" i="1" l="1"/>
  <c r="O5436" i="1"/>
  <c r="O5437" i="1" s="1"/>
  <c r="O5438" i="1" s="1"/>
  <c r="O5439" i="1" s="1"/>
  <c r="E4610" i="1"/>
  <c r="L4609" i="1"/>
  <c r="U4609" i="1" s="1"/>
  <c r="M4609" i="1"/>
  <c r="N4609" i="1" s="1"/>
  <c r="F4609" i="1"/>
  <c r="P4609" i="1" s="1"/>
  <c r="A4610" i="1"/>
  <c r="D4610" i="1"/>
  <c r="G4609" i="1"/>
  <c r="H4608" i="1"/>
  <c r="I4538" i="1"/>
  <c r="J4537" i="1"/>
  <c r="H4609" i="1" l="1"/>
  <c r="E4611" i="1"/>
  <c r="O5440" i="1"/>
  <c r="O5441" i="1" s="1"/>
  <c r="L4610" i="1"/>
  <c r="U4610" i="1" s="1"/>
  <c r="M4610" i="1"/>
  <c r="N4610" i="1" s="1"/>
  <c r="A4611" i="1"/>
  <c r="D4611" i="1"/>
  <c r="F4610" i="1"/>
  <c r="G4610" i="1"/>
  <c r="T4610" i="1"/>
  <c r="I4539" i="1"/>
  <c r="J4538" i="1"/>
  <c r="H4610" i="1" l="1"/>
  <c r="T4611" i="1"/>
  <c r="P4610" i="1"/>
  <c r="E4612" i="1"/>
  <c r="L4611" i="1"/>
  <c r="U4611" i="1" s="1"/>
  <c r="M4611" i="1"/>
  <c r="N4611" i="1" s="1"/>
  <c r="G4611" i="1"/>
  <c r="F4611" i="1"/>
  <c r="D4612" i="1"/>
  <c r="A4612" i="1"/>
  <c r="O5442" i="1"/>
  <c r="O5443" i="1" s="1"/>
  <c r="I4540" i="1"/>
  <c r="J4539" i="1"/>
  <c r="O5444" i="1" l="1"/>
  <c r="O5445" i="1" s="1"/>
  <c r="P4611" i="1"/>
  <c r="H4611" i="1"/>
  <c r="E4613" i="1"/>
  <c r="H4612" i="1"/>
  <c r="L4612" i="1"/>
  <c r="U4612" i="1" s="1"/>
  <c r="M4612" i="1"/>
  <c r="N4612" i="1" s="1"/>
  <c r="A4613" i="1"/>
  <c r="D4613" i="1"/>
  <c r="G4612" i="1"/>
  <c r="F4612" i="1"/>
  <c r="T4612" i="1"/>
  <c r="I4541" i="1"/>
  <c r="J4540" i="1"/>
  <c r="T4613" i="1" l="1"/>
  <c r="E4614" i="1"/>
  <c r="P4612" i="1"/>
  <c r="L4613" i="1"/>
  <c r="U4613" i="1" s="1"/>
  <c r="M4613" i="1"/>
  <c r="N4613" i="1" s="1"/>
  <c r="F4613" i="1"/>
  <c r="A4614" i="1"/>
  <c r="G4613" i="1"/>
  <c r="D4614" i="1"/>
  <c r="O5446" i="1"/>
  <c r="O5447" i="1" s="1"/>
  <c r="O5448" i="1" s="1"/>
  <c r="O5449" i="1" s="1"/>
  <c r="I4542" i="1"/>
  <c r="J4541" i="1"/>
  <c r="P4613" i="1" l="1"/>
  <c r="M4614" i="1"/>
  <c r="N4614" i="1" s="1"/>
  <c r="L4614" i="1"/>
  <c r="U4614" i="1" s="1"/>
  <c r="F4614" i="1"/>
  <c r="A4615" i="1"/>
  <c r="D4615" i="1"/>
  <c r="G4614" i="1"/>
  <c r="O5450" i="1"/>
  <c r="O5451" i="1" s="1"/>
  <c r="O5452" i="1" s="1"/>
  <c r="O5453" i="1" s="1"/>
  <c r="H4613" i="1"/>
  <c r="E4615" i="1"/>
  <c r="T4614" i="1"/>
  <c r="I4543" i="1"/>
  <c r="J4542" i="1"/>
  <c r="H4614" i="1" l="1"/>
  <c r="T4615" i="1"/>
  <c r="O5454" i="1"/>
  <c r="L4615" i="1"/>
  <c r="U4615" i="1" s="1"/>
  <c r="M4615" i="1"/>
  <c r="N4615" i="1" s="1"/>
  <c r="A4616" i="1"/>
  <c r="D4616" i="1"/>
  <c r="F4615" i="1"/>
  <c r="G4615" i="1"/>
  <c r="P4614" i="1"/>
  <c r="E4616" i="1"/>
  <c r="I4544" i="1"/>
  <c r="J4543" i="1"/>
  <c r="P4615" i="1" l="1"/>
  <c r="L4616" i="1"/>
  <c r="U4616" i="1" s="1"/>
  <c r="M4616" i="1"/>
  <c r="N4616" i="1" s="1"/>
  <c r="F4616" i="1"/>
  <c r="A4617" i="1"/>
  <c r="G4616" i="1"/>
  <c r="D4617" i="1"/>
  <c r="H4615" i="1"/>
  <c r="E4617" i="1"/>
  <c r="T4616" i="1"/>
  <c r="O5455" i="1"/>
  <c r="I4545" i="1"/>
  <c r="J4544" i="1"/>
  <c r="T4617" i="1" l="1"/>
  <c r="L4617" i="1"/>
  <c r="U4617" i="1" s="1"/>
  <c r="M4617" i="1"/>
  <c r="N4617" i="1" s="1"/>
  <c r="A4618" i="1"/>
  <c r="F4617" i="1"/>
  <c r="D4618" i="1"/>
  <c r="G4617" i="1"/>
  <c r="H4617" i="1" s="1"/>
  <c r="O5456" i="1"/>
  <c r="O5457" i="1" s="1"/>
  <c r="O5458" i="1" s="1"/>
  <c r="P4616" i="1"/>
  <c r="H4616" i="1"/>
  <c r="E4618" i="1"/>
  <c r="I4546" i="1"/>
  <c r="J4546" i="1" s="1"/>
  <c r="J4545" i="1"/>
  <c r="P4617" i="1" l="1"/>
  <c r="E4619" i="1"/>
  <c r="M4618" i="1"/>
  <c r="N4618" i="1" s="1"/>
  <c r="L4618" i="1"/>
  <c r="U4618" i="1" s="1"/>
  <c r="F4618" i="1"/>
  <c r="A4619" i="1"/>
  <c r="D4619" i="1"/>
  <c r="G4618" i="1"/>
  <c r="T4618" i="1"/>
  <c r="I4547" i="1"/>
  <c r="P4618" i="1" l="1"/>
  <c r="T4619" i="1"/>
  <c r="L4619" i="1"/>
  <c r="U4619" i="1" s="1"/>
  <c r="M4619" i="1"/>
  <c r="N4619" i="1" s="1"/>
  <c r="F4619" i="1"/>
  <c r="A4620" i="1"/>
  <c r="D4620" i="1"/>
  <c r="G4619" i="1"/>
  <c r="H4618" i="1"/>
  <c r="E4620" i="1"/>
  <c r="I4548" i="1"/>
  <c r="J4547" i="1"/>
  <c r="P4619" i="1" l="1"/>
  <c r="L4620" i="1"/>
  <c r="U4620" i="1" s="1"/>
  <c r="M4620" i="1"/>
  <c r="N4620" i="1" s="1"/>
  <c r="F4620" i="1"/>
  <c r="A4621" i="1"/>
  <c r="D4621" i="1"/>
  <c r="G4620" i="1"/>
  <c r="H4619" i="1"/>
  <c r="E4621" i="1"/>
  <c r="T4620" i="1"/>
  <c r="I4549" i="1"/>
  <c r="J4548" i="1"/>
  <c r="T4621" i="1" l="1"/>
  <c r="L4621" i="1"/>
  <c r="U4621" i="1" s="1"/>
  <c r="M4621" i="1"/>
  <c r="N4621" i="1" s="1"/>
  <c r="A4622" i="1"/>
  <c r="D4622" i="1"/>
  <c r="G4621" i="1"/>
  <c r="F4621" i="1"/>
  <c r="P4621" i="1" s="1"/>
  <c r="P4620" i="1"/>
  <c r="H4620" i="1"/>
  <c r="E4622" i="1"/>
  <c r="I4550" i="1"/>
  <c r="J4549" i="1"/>
  <c r="L4622" i="1" l="1"/>
  <c r="U4622" i="1" s="1"/>
  <c r="M4622" i="1"/>
  <c r="N4622" i="1" s="1"/>
  <c r="F4622" i="1"/>
  <c r="A4623" i="1"/>
  <c r="D4623" i="1"/>
  <c r="G4622" i="1"/>
  <c r="H4621" i="1"/>
  <c r="E4623" i="1"/>
  <c r="T4622" i="1"/>
  <c r="I4551" i="1"/>
  <c r="J4550" i="1"/>
  <c r="E4624" i="1" l="1"/>
  <c r="L4623" i="1"/>
  <c r="U4623" i="1" s="1"/>
  <c r="M4623" i="1"/>
  <c r="N4623" i="1" s="1"/>
  <c r="A4624" i="1"/>
  <c r="G4623" i="1"/>
  <c r="F4623" i="1"/>
  <c r="P4623" i="1" s="1"/>
  <c r="D4624" i="1"/>
  <c r="P4622" i="1"/>
  <c r="T4623" i="1"/>
  <c r="H4622" i="1"/>
  <c r="I4552" i="1"/>
  <c r="J4551" i="1"/>
  <c r="H4623" i="1" l="1"/>
  <c r="L4624" i="1"/>
  <c r="U4624" i="1" s="1"/>
  <c r="M4624" i="1"/>
  <c r="N4624" i="1" s="1"/>
  <c r="A4625" i="1"/>
  <c r="G4624" i="1"/>
  <c r="F4624" i="1"/>
  <c r="P4624" i="1" s="1"/>
  <c r="D4625" i="1"/>
  <c r="T4624" i="1"/>
  <c r="T4625" i="1" s="1"/>
  <c r="E4625" i="1"/>
  <c r="I4553" i="1"/>
  <c r="J4552" i="1"/>
  <c r="L4625" i="1" l="1"/>
  <c r="U4625" i="1" s="1"/>
  <c r="M4625" i="1"/>
  <c r="N4625" i="1" s="1"/>
  <c r="A4626" i="1"/>
  <c r="G4625" i="1"/>
  <c r="F4625" i="1"/>
  <c r="D4626" i="1"/>
  <c r="T4626" i="1"/>
  <c r="H4624" i="1"/>
  <c r="E4626" i="1"/>
  <c r="I4554" i="1"/>
  <c r="J4553" i="1"/>
  <c r="P4625" i="1" l="1"/>
  <c r="L4626" i="1"/>
  <c r="U4626" i="1" s="1"/>
  <c r="M4626" i="1"/>
  <c r="N4626" i="1" s="1"/>
  <c r="A4627" i="1"/>
  <c r="G4626" i="1"/>
  <c r="F4626" i="1"/>
  <c r="P4626" i="1" s="1"/>
  <c r="D4627" i="1"/>
  <c r="H4625" i="1"/>
  <c r="E4627" i="1"/>
  <c r="I4555" i="1"/>
  <c r="J4554" i="1"/>
  <c r="L4627" i="1" l="1"/>
  <c r="U4627" i="1" s="1"/>
  <c r="M4627" i="1"/>
  <c r="N4627" i="1" s="1"/>
  <c r="G4627" i="1"/>
  <c r="F4627" i="1"/>
  <c r="P4627" i="1" s="1"/>
  <c r="A4628" i="1"/>
  <c r="D4628" i="1"/>
  <c r="H4626" i="1"/>
  <c r="E4628" i="1"/>
  <c r="T4627" i="1"/>
  <c r="I4556" i="1"/>
  <c r="J4555" i="1"/>
  <c r="E4629" i="1" l="1"/>
  <c r="L4628" i="1"/>
  <c r="U4628" i="1" s="1"/>
  <c r="M4628" i="1"/>
  <c r="N4628" i="1" s="1"/>
  <c r="A4629" i="1"/>
  <c r="G4628" i="1"/>
  <c r="D4629" i="1"/>
  <c r="F4628" i="1"/>
  <c r="P4628" i="1" s="1"/>
  <c r="T4628" i="1"/>
  <c r="H4627" i="1"/>
  <c r="I4557" i="1"/>
  <c r="J4556" i="1"/>
  <c r="L4629" i="1" l="1"/>
  <c r="U4629" i="1" s="1"/>
  <c r="M4629" i="1"/>
  <c r="N4629" i="1" s="1"/>
  <c r="D4630" i="1"/>
  <c r="G4629" i="1"/>
  <c r="A4630" i="1"/>
  <c r="F4629" i="1"/>
  <c r="H4628" i="1"/>
  <c r="T4629" i="1"/>
  <c r="T4630" i="1" s="1"/>
  <c r="E4630" i="1"/>
  <c r="I4558" i="1"/>
  <c r="J4557" i="1"/>
  <c r="P4629" i="1" l="1"/>
  <c r="L4630" i="1"/>
  <c r="U4630" i="1" s="1"/>
  <c r="M4630" i="1"/>
  <c r="N4630" i="1" s="1"/>
  <c r="F4630" i="1"/>
  <c r="A4631" i="1"/>
  <c r="D4631" i="1"/>
  <c r="G4630" i="1"/>
  <c r="H4629" i="1"/>
  <c r="E4631" i="1"/>
  <c r="I4559" i="1"/>
  <c r="J4558" i="1"/>
  <c r="H4630" i="1" l="1"/>
  <c r="L4631" i="1"/>
  <c r="U4631" i="1" s="1"/>
  <c r="M4631" i="1"/>
  <c r="N4631" i="1" s="1"/>
  <c r="F4631" i="1"/>
  <c r="D4632" i="1"/>
  <c r="G4631" i="1"/>
  <c r="A4632" i="1"/>
  <c r="P4630" i="1"/>
  <c r="E4632" i="1"/>
  <c r="T4631" i="1"/>
  <c r="I4560" i="1"/>
  <c r="J4559" i="1"/>
  <c r="E4633" i="1" l="1"/>
  <c r="M4632" i="1"/>
  <c r="N4632" i="1" s="1"/>
  <c r="L4632" i="1"/>
  <c r="U4632" i="1" s="1"/>
  <c r="G4632" i="1"/>
  <c r="A4633" i="1"/>
  <c r="F4632" i="1"/>
  <c r="P4632" i="1" s="1"/>
  <c r="D4633" i="1"/>
  <c r="P4631" i="1"/>
  <c r="T4632" i="1"/>
  <c r="H4631" i="1"/>
  <c r="I4561" i="1"/>
  <c r="J4560" i="1"/>
  <c r="L4633" i="1" l="1"/>
  <c r="U4633" i="1" s="1"/>
  <c r="M4633" i="1"/>
  <c r="N4633" i="1" s="1"/>
  <c r="F4633" i="1"/>
  <c r="A4634" i="1"/>
  <c r="G4633" i="1"/>
  <c r="D4634" i="1"/>
  <c r="T4633" i="1"/>
  <c r="T4634" i="1" s="1"/>
  <c r="H4632" i="1"/>
  <c r="E4634" i="1"/>
  <c r="I4562" i="1"/>
  <c r="J4561" i="1"/>
  <c r="L4634" i="1" l="1"/>
  <c r="U4634" i="1" s="1"/>
  <c r="M4634" i="1"/>
  <c r="N4634" i="1" s="1"/>
  <c r="F4634" i="1"/>
  <c r="G4634" i="1"/>
  <c r="H4634" i="1" s="1"/>
  <c r="A4635" i="1"/>
  <c r="D4635" i="1"/>
  <c r="P4633" i="1"/>
  <c r="H4633" i="1"/>
  <c r="E4635" i="1"/>
  <c r="I4563" i="1"/>
  <c r="J4562" i="1"/>
  <c r="L4635" i="1" l="1"/>
  <c r="U4635" i="1" s="1"/>
  <c r="M4635" i="1"/>
  <c r="N4635" i="1" s="1"/>
  <c r="D4636" i="1"/>
  <c r="G4635" i="1"/>
  <c r="A4636" i="1"/>
  <c r="F4635" i="1"/>
  <c r="P4635" i="1" s="1"/>
  <c r="P4634" i="1"/>
  <c r="E4636" i="1"/>
  <c r="T4635" i="1"/>
  <c r="I4564" i="1"/>
  <c r="J4563" i="1"/>
  <c r="L4636" i="1" l="1"/>
  <c r="E4637" i="1"/>
  <c r="G4636" i="1"/>
  <c r="F4636" i="1"/>
  <c r="A4637" i="1"/>
  <c r="D4637" i="1"/>
  <c r="D4638" i="1" s="1"/>
  <c r="T4636" i="1"/>
  <c r="H4635" i="1"/>
  <c r="I4565" i="1"/>
  <c r="J4564" i="1"/>
  <c r="L4637" i="1" l="1"/>
  <c r="U4637" i="1" s="1"/>
  <c r="T4637" i="1"/>
  <c r="M4637" i="1"/>
  <c r="N4637" i="1" s="1"/>
  <c r="G4637" i="1"/>
  <c r="A4638" i="1"/>
  <c r="F4637" i="1"/>
  <c r="H4636" i="1"/>
  <c r="P4636" i="1"/>
  <c r="E4638" i="1"/>
  <c r="I4566" i="1"/>
  <c r="J4565" i="1"/>
  <c r="P4637" i="1" l="1"/>
  <c r="L4638" i="1"/>
  <c r="U4638" i="1" s="1"/>
  <c r="M4638" i="1"/>
  <c r="N4638" i="1" s="1"/>
  <c r="D4639" i="1"/>
  <c r="G4638" i="1"/>
  <c r="F4638" i="1"/>
  <c r="A4639" i="1"/>
  <c r="H4637" i="1"/>
  <c r="T4638" i="1"/>
  <c r="E4639" i="1"/>
  <c r="I4567" i="1"/>
  <c r="J4566" i="1"/>
  <c r="T4639" i="1" l="1"/>
  <c r="L4639" i="1"/>
  <c r="U4639" i="1" s="1"/>
  <c r="M4639" i="1"/>
  <c r="N4639" i="1" s="1"/>
  <c r="F4639" i="1"/>
  <c r="A4640" i="1"/>
  <c r="G4639" i="1"/>
  <c r="D4640" i="1"/>
  <c r="H4638" i="1"/>
  <c r="P4638" i="1"/>
  <c r="E4640" i="1"/>
  <c r="I4568" i="1"/>
  <c r="J4567" i="1"/>
  <c r="H4639" i="1" l="1"/>
  <c r="L4640" i="1"/>
  <c r="U4640" i="1" s="1"/>
  <c r="M4640" i="1"/>
  <c r="N4640" i="1" s="1"/>
  <c r="A4641" i="1"/>
  <c r="D4641" i="1"/>
  <c r="G4640" i="1"/>
  <c r="F4640" i="1"/>
  <c r="P4640" i="1" s="1"/>
  <c r="P4639" i="1"/>
  <c r="E4641" i="1"/>
  <c r="T4640" i="1"/>
  <c r="I4569" i="1"/>
  <c r="J4568" i="1"/>
  <c r="E4642" i="1" l="1"/>
  <c r="L4641" i="1"/>
  <c r="U4641" i="1" s="1"/>
  <c r="M4641" i="1"/>
  <c r="N4641" i="1" s="1"/>
  <c r="F4641" i="1"/>
  <c r="D4642" i="1"/>
  <c r="G4641" i="1"/>
  <c r="A4642" i="1"/>
  <c r="T4641" i="1"/>
  <c r="H4640" i="1"/>
  <c r="I4570" i="1"/>
  <c r="J4569" i="1"/>
  <c r="L4642" i="1" l="1"/>
  <c r="U4642" i="1" s="1"/>
  <c r="M4642" i="1"/>
  <c r="N4642" i="1" s="1"/>
  <c r="A4643" i="1"/>
  <c r="G4642" i="1"/>
  <c r="F4642" i="1"/>
  <c r="D4643" i="1"/>
  <c r="P4641" i="1"/>
  <c r="H4641" i="1"/>
  <c r="T4642" i="1"/>
  <c r="E4643" i="1"/>
  <c r="I4571" i="1"/>
  <c r="J4570" i="1"/>
  <c r="P4642" i="1" l="1"/>
  <c r="H4642" i="1"/>
  <c r="L4643" i="1"/>
  <c r="U4643" i="1" s="1"/>
  <c r="M4643" i="1"/>
  <c r="N4643" i="1" s="1"/>
  <c r="F4643" i="1"/>
  <c r="A4644" i="1"/>
  <c r="G4643" i="1"/>
  <c r="D4644" i="1"/>
  <c r="E4644" i="1"/>
  <c r="T4643" i="1"/>
  <c r="I4572" i="1"/>
  <c r="J4571" i="1"/>
  <c r="T4644" i="1" l="1"/>
  <c r="L4644" i="1"/>
  <c r="U4644" i="1" s="1"/>
  <c r="M4644" i="1"/>
  <c r="N4644" i="1" s="1"/>
  <c r="A4645" i="1"/>
  <c r="F4644" i="1"/>
  <c r="G4644" i="1"/>
  <c r="D4645" i="1"/>
  <c r="P4643" i="1"/>
  <c r="H4643" i="1"/>
  <c r="E4645" i="1"/>
  <c r="I4573" i="1"/>
  <c r="J4572" i="1"/>
  <c r="L4645" i="1" l="1"/>
  <c r="U4645" i="1" s="1"/>
  <c r="M4645" i="1"/>
  <c r="N4645" i="1" s="1"/>
  <c r="F4645" i="1"/>
  <c r="A4646" i="1"/>
  <c r="G4645" i="1"/>
  <c r="D4646" i="1"/>
  <c r="H4644" i="1"/>
  <c r="P4644" i="1"/>
  <c r="E4646" i="1"/>
  <c r="T4645" i="1"/>
  <c r="I4574" i="1"/>
  <c r="J4573" i="1"/>
  <c r="L4646" i="1" l="1"/>
  <c r="U4646" i="1" s="1"/>
  <c r="M4646" i="1"/>
  <c r="N4646" i="1" s="1"/>
  <c r="A4647" i="1"/>
  <c r="D4647" i="1"/>
  <c r="G4646" i="1"/>
  <c r="F4646" i="1"/>
  <c r="P4646" i="1" s="1"/>
  <c r="T4646" i="1"/>
  <c r="T4647" i="1" s="1"/>
  <c r="P4645" i="1"/>
  <c r="H4645" i="1"/>
  <c r="E4647" i="1"/>
  <c r="I4575" i="1"/>
  <c r="J4574" i="1"/>
  <c r="H4646" i="1" l="1"/>
  <c r="L4647" i="1"/>
  <c r="U4647" i="1" s="1"/>
  <c r="M4647" i="1"/>
  <c r="N4647" i="1" s="1"/>
  <c r="F4647" i="1"/>
  <c r="D4648" i="1"/>
  <c r="A4648" i="1"/>
  <c r="G4647" i="1"/>
  <c r="E4648" i="1"/>
  <c r="I4576" i="1"/>
  <c r="J4575" i="1"/>
  <c r="L4648" i="1" l="1"/>
  <c r="U4648" i="1" s="1"/>
  <c r="M4648" i="1"/>
  <c r="N4648" i="1" s="1"/>
  <c r="G4648" i="1"/>
  <c r="F4648" i="1"/>
  <c r="P4648" i="1" s="1"/>
  <c r="A4649" i="1"/>
  <c r="D4649" i="1"/>
  <c r="P4647" i="1"/>
  <c r="H4647" i="1"/>
  <c r="E4649" i="1"/>
  <c r="T4648" i="1"/>
  <c r="I4577" i="1"/>
  <c r="J4577" i="1" s="1"/>
  <c r="J4576" i="1"/>
  <c r="M4649" i="1" l="1"/>
  <c r="N4649" i="1" s="1"/>
  <c r="L4649" i="1"/>
  <c r="U4649" i="1" s="1"/>
  <c r="G4649" i="1"/>
  <c r="F4649" i="1"/>
  <c r="P4649" i="1" s="1"/>
  <c r="A4650" i="1"/>
  <c r="D4650" i="1"/>
  <c r="T4649" i="1"/>
  <c r="T4650" i="1" s="1"/>
  <c r="H4648" i="1"/>
  <c r="E4650" i="1"/>
  <c r="I4578" i="1"/>
  <c r="L4650" i="1" l="1"/>
  <c r="U4650" i="1" s="1"/>
  <c r="M4650" i="1"/>
  <c r="N4650" i="1" s="1"/>
  <c r="A4651" i="1"/>
  <c r="D4651" i="1"/>
  <c r="G4650" i="1"/>
  <c r="F4650" i="1"/>
  <c r="H4649" i="1"/>
  <c r="E4651" i="1"/>
  <c r="I4579" i="1"/>
  <c r="J4578" i="1"/>
  <c r="P4650" i="1" l="1"/>
  <c r="H4650" i="1"/>
  <c r="L4651" i="1"/>
  <c r="U4651" i="1" s="1"/>
  <c r="M4651" i="1"/>
  <c r="N4651" i="1" s="1"/>
  <c r="A4652" i="1"/>
  <c r="F4651" i="1"/>
  <c r="D4652" i="1"/>
  <c r="G4651" i="1"/>
  <c r="E4652" i="1"/>
  <c r="T4651" i="1"/>
  <c r="I4580" i="1"/>
  <c r="J4579" i="1"/>
  <c r="T4652" i="1" l="1"/>
  <c r="E4653" i="1"/>
  <c r="P4651" i="1"/>
  <c r="L4652" i="1"/>
  <c r="U4652" i="1" s="1"/>
  <c r="M4652" i="1"/>
  <c r="N4652" i="1" s="1"/>
  <c r="F4652" i="1"/>
  <c r="P4652" i="1" s="1"/>
  <c r="A4653" i="1"/>
  <c r="D4653" i="1"/>
  <c r="G4652" i="1"/>
  <c r="H4651" i="1"/>
  <c r="I4581" i="1"/>
  <c r="J4580" i="1"/>
  <c r="L4653" i="1" l="1"/>
  <c r="U4653" i="1" s="1"/>
  <c r="M4653" i="1"/>
  <c r="N4653" i="1" s="1"/>
  <c r="A4654" i="1"/>
  <c r="D4654" i="1"/>
  <c r="F4653" i="1"/>
  <c r="G4653" i="1"/>
  <c r="T4653" i="1"/>
  <c r="T4654" i="1" s="1"/>
  <c r="H4652" i="1"/>
  <c r="E4654" i="1"/>
  <c r="I4582" i="1"/>
  <c r="J4581" i="1"/>
  <c r="P4653" i="1" l="1"/>
  <c r="E4655" i="1"/>
  <c r="L4654" i="1"/>
  <c r="U4654" i="1" s="1"/>
  <c r="M4654" i="1"/>
  <c r="N4654" i="1" s="1"/>
  <c r="F4654" i="1"/>
  <c r="A4655" i="1"/>
  <c r="G4654" i="1"/>
  <c r="D4655" i="1"/>
  <c r="H4653" i="1"/>
  <c r="I4583" i="1"/>
  <c r="J4582" i="1"/>
  <c r="L4655" i="1" l="1"/>
  <c r="U4655" i="1" s="1"/>
  <c r="M4655" i="1"/>
  <c r="N4655" i="1" s="1"/>
  <c r="G4655" i="1"/>
  <c r="F4655" i="1"/>
  <c r="P4655" i="1" s="1"/>
  <c r="D4656" i="1"/>
  <c r="A4656" i="1"/>
  <c r="P4654" i="1"/>
  <c r="H4654" i="1"/>
  <c r="E4656" i="1"/>
  <c r="T4655" i="1"/>
  <c r="I4584" i="1"/>
  <c r="J4583" i="1"/>
  <c r="E4657" i="1" l="1"/>
  <c r="L4656" i="1"/>
  <c r="U4656" i="1" s="1"/>
  <c r="M4656" i="1"/>
  <c r="N4656" i="1" s="1"/>
  <c r="A4657" i="1"/>
  <c r="G4656" i="1"/>
  <c r="D4657" i="1"/>
  <c r="F4656" i="1"/>
  <c r="T4656" i="1"/>
  <c r="H4655" i="1"/>
  <c r="I4585" i="1"/>
  <c r="J4584" i="1"/>
  <c r="P4656" i="1" l="1"/>
  <c r="L4657" i="1"/>
  <c r="U4657" i="1" s="1"/>
  <c r="M4657" i="1"/>
  <c r="N4657" i="1" s="1"/>
  <c r="F4657" i="1"/>
  <c r="A4658" i="1"/>
  <c r="D4658" i="1"/>
  <c r="G4657" i="1"/>
  <c r="H4656" i="1"/>
  <c r="T4657" i="1"/>
  <c r="E4658" i="1"/>
  <c r="I4586" i="1"/>
  <c r="J4585" i="1"/>
  <c r="L4658" i="1" l="1"/>
  <c r="U4658" i="1" s="1"/>
  <c r="M4658" i="1"/>
  <c r="N4658" i="1" s="1"/>
  <c r="F4658" i="1"/>
  <c r="A4659" i="1"/>
  <c r="G4658" i="1"/>
  <c r="D4659" i="1"/>
  <c r="P4657" i="1"/>
  <c r="H4657" i="1"/>
  <c r="E4659" i="1"/>
  <c r="T4658" i="1"/>
  <c r="I4587" i="1"/>
  <c r="J4586" i="1"/>
  <c r="L4659" i="1" l="1"/>
  <c r="U4659" i="1" s="1"/>
  <c r="M4659" i="1"/>
  <c r="N4659" i="1" s="1"/>
  <c r="D4660" i="1"/>
  <c r="F4659" i="1"/>
  <c r="G4659" i="1"/>
  <c r="H4659" i="1" s="1"/>
  <c r="A4660" i="1"/>
  <c r="T4659" i="1"/>
  <c r="T4660" i="1" s="1"/>
  <c r="P4658" i="1"/>
  <c r="H4658" i="1"/>
  <c r="E4660" i="1"/>
  <c r="I4588" i="1"/>
  <c r="J4587" i="1"/>
  <c r="L4660" i="1" l="1"/>
  <c r="U4660" i="1" s="1"/>
  <c r="M4660" i="1"/>
  <c r="N4660" i="1" s="1"/>
  <c r="F4660" i="1"/>
  <c r="A4661" i="1"/>
  <c r="D4661" i="1"/>
  <c r="G4660" i="1"/>
  <c r="H4660" i="1" s="1"/>
  <c r="P4659" i="1"/>
  <c r="E4661" i="1"/>
  <c r="I4589" i="1"/>
  <c r="J4588" i="1"/>
  <c r="P4660" i="1" l="1"/>
  <c r="L4661" i="1"/>
  <c r="U4661" i="1" s="1"/>
  <c r="M4661" i="1"/>
  <c r="N4661" i="1" s="1"/>
  <c r="F4661" i="1"/>
  <c r="H4661" i="1" s="1"/>
  <c r="D4662" i="1"/>
  <c r="A4662" i="1"/>
  <c r="G4661" i="1"/>
  <c r="E4662" i="1"/>
  <c r="T4661" i="1"/>
  <c r="I4590" i="1"/>
  <c r="J4589" i="1"/>
  <c r="E4663" i="1" l="1"/>
  <c r="L4662" i="1"/>
  <c r="U4662" i="1" s="1"/>
  <c r="M4662" i="1"/>
  <c r="N4662" i="1" s="1"/>
  <c r="F4662" i="1"/>
  <c r="A4663" i="1"/>
  <c r="G4662" i="1"/>
  <c r="D4663" i="1"/>
  <c r="P4661" i="1"/>
  <c r="T4662" i="1"/>
  <c r="I4591" i="1"/>
  <c r="J4590" i="1"/>
  <c r="L4663" i="1" l="1"/>
  <c r="U4663" i="1" s="1"/>
  <c r="M4663" i="1"/>
  <c r="N4663" i="1" s="1"/>
  <c r="A4664" i="1"/>
  <c r="F4663" i="1"/>
  <c r="D4664" i="1"/>
  <c r="G4663" i="1"/>
  <c r="P4662" i="1"/>
  <c r="T4663" i="1"/>
  <c r="T4664" i="1" s="1"/>
  <c r="H4662" i="1"/>
  <c r="E4664" i="1"/>
  <c r="I4592" i="1"/>
  <c r="J4591" i="1"/>
  <c r="P4663" i="1" l="1"/>
  <c r="H4663" i="1"/>
  <c r="L4664" i="1"/>
  <c r="U4664" i="1" s="1"/>
  <c r="M4664" i="1"/>
  <c r="N4664" i="1" s="1"/>
  <c r="A4665" i="1"/>
  <c r="D4665" i="1"/>
  <c r="G4664" i="1"/>
  <c r="H4664" i="1" s="1"/>
  <c r="F4664" i="1"/>
  <c r="E4665" i="1"/>
  <c r="I4593" i="1"/>
  <c r="J4592" i="1"/>
  <c r="L4665" i="1" l="1"/>
  <c r="U4665" i="1" s="1"/>
  <c r="M4665" i="1"/>
  <c r="N4665" i="1" s="1"/>
  <c r="D4666" i="1"/>
  <c r="F4665" i="1"/>
  <c r="G4665" i="1"/>
  <c r="H4665" i="1" s="1"/>
  <c r="A4666" i="1"/>
  <c r="E4666" i="1"/>
  <c r="P4664" i="1"/>
  <c r="T4665" i="1"/>
  <c r="I4594" i="1"/>
  <c r="J4593" i="1"/>
  <c r="L4666" i="1" l="1"/>
  <c r="M4666" i="1"/>
  <c r="E4667" i="1"/>
  <c r="G4666" i="1"/>
  <c r="F4666" i="1"/>
  <c r="P4666" i="1" s="1"/>
  <c r="A4667" i="1"/>
  <c r="T4666" i="1"/>
  <c r="P4665" i="1"/>
  <c r="I4595" i="1"/>
  <c r="J4594" i="1"/>
  <c r="H4666" i="1" l="1"/>
  <c r="E4668" i="1"/>
  <c r="L4667" i="1"/>
  <c r="U4667" i="1" s="1"/>
  <c r="M4667" i="1"/>
  <c r="N4667" i="1" s="1"/>
  <c r="T4667" i="1"/>
  <c r="T4668" i="1" s="1"/>
  <c r="A4668" i="1"/>
  <c r="D4668" i="1"/>
  <c r="G4667" i="1"/>
  <c r="H4667" i="1" s="1"/>
  <c r="F4667" i="1"/>
  <c r="D4667" i="1"/>
  <c r="I4596" i="1"/>
  <c r="J4595" i="1"/>
  <c r="L4668" i="1" l="1"/>
  <c r="U4668" i="1" s="1"/>
  <c r="M4668" i="1"/>
  <c r="N4668" i="1" s="1"/>
  <c r="F4668" i="1"/>
  <c r="A4669" i="1"/>
  <c r="D4669" i="1"/>
  <c r="G4668" i="1"/>
  <c r="H4668" i="1" s="1"/>
  <c r="T4669" i="1"/>
  <c r="P4667" i="1"/>
  <c r="E4669" i="1"/>
  <c r="I4597" i="1"/>
  <c r="J4596" i="1"/>
  <c r="L4669" i="1" l="1"/>
  <c r="U4669" i="1" s="1"/>
  <c r="M4669" i="1"/>
  <c r="N4669" i="1" s="1"/>
  <c r="D4670" i="1"/>
  <c r="F4669" i="1"/>
  <c r="A4670" i="1"/>
  <c r="G4669" i="1"/>
  <c r="P4668" i="1"/>
  <c r="E4670" i="1"/>
  <c r="I4598" i="1"/>
  <c r="J4597" i="1"/>
  <c r="L4670" i="1" l="1"/>
  <c r="U4670" i="1" s="1"/>
  <c r="M4670" i="1"/>
  <c r="N4670" i="1" s="1"/>
  <c r="F4670" i="1"/>
  <c r="A4671" i="1"/>
  <c r="G4670" i="1"/>
  <c r="D4671" i="1"/>
  <c r="P4669" i="1"/>
  <c r="H4669" i="1"/>
  <c r="E4671" i="1"/>
  <c r="T4670" i="1"/>
  <c r="I4599" i="1"/>
  <c r="J4598" i="1"/>
  <c r="L4671" i="1" l="1"/>
  <c r="U4671" i="1" s="1"/>
  <c r="M4671" i="1"/>
  <c r="N4671" i="1" s="1"/>
  <c r="G4671" i="1"/>
  <c r="A4672" i="1"/>
  <c r="D4672" i="1"/>
  <c r="F4671" i="1"/>
  <c r="P4671" i="1" s="1"/>
  <c r="T4671" i="1"/>
  <c r="T4672" i="1" s="1"/>
  <c r="P4670" i="1"/>
  <c r="H4670" i="1"/>
  <c r="E4672" i="1"/>
  <c r="I4600" i="1"/>
  <c r="J4599" i="1"/>
  <c r="L4672" i="1" l="1"/>
  <c r="U4672" i="1" s="1"/>
  <c r="M4672" i="1"/>
  <c r="N4672" i="1" s="1"/>
  <c r="A4673" i="1"/>
  <c r="G4672" i="1"/>
  <c r="D4673" i="1"/>
  <c r="F4672" i="1"/>
  <c r="P4672" i="1" s="1"/>
  <c r="T4673" i="1"/>
  <c r="H4671" i="1"/>
  <c r="E4673" i="1"/>
  <c r="I4601" i="1"/>
  <c r="J4600" i="1"/>
  <c r="L4673" i="1" l="1"/>
  <c r="U4673" i="1" s="1"/>
  <c r="M4673" i="1"/>
  <c r="N4673" i="1" s="1"/>
  <c r="F4673" i="1"/>
  <c r="A4674" i="1"/>
  <c r="D4674" i="1"/>
  <c r="G4673" i="1"/>
  <c r="H4672" i="1"/>
  <c r="E4674" i="1"/>
  <c r="I4602" i="1"/>
  <c r="J4601" i="1"/>
  <c r="L4674" i="1" l="1"/>
  <c r="U4674" i="1" s="1"/>
  <c r="M4674" i="1"/>
  <c r="N4674" i="1" s="1"/>
  <c r="A4675" i="1"/>
  <c r="G4674" i="1"/>
  <c r="F4674" i="1"/>
  <c r="D4675" i="1"/>
  <c r="P4673" i="1"/>
  <c r="H4673" i="1"/>
  <c r="E4675" i="1"/>
  <c r="T4674" i="1"/>
  <c r="I4603" i="1"/>
  <c r="J4602" i="1"/>
  <c r="T4675" i="1" l="1"/>
  <c r="P4674" i="1"/>
  <c r="L4675" i="1"/>
  <c r="U4675" i="1" s="1"/>
  <c r="M4675" i="1"/>
  <c r="N4675" i="1" s="1"/>
  <c r="F4675" i="1"/>
  <c r="A4676" i="1"/>
  <c r="D4676" i="1"/>
  <c r="G4675" i="1"/>
  <c r="H4674" i="1"/>
  <c r="E4676" i="1"/>
  <c r="I4604" i="1"/>
  <c r="J4603" i="1"/>
  <c r="L4676" i="1" l="1"/>
  <c r="U4676" i="1" s="1"/>
  <c r="M4676" i="1"/>
  <c r="N4676" i="1" s="1"/>
  <c r="G4676" i="1"/>
  <c r="A4677" i="1"/>
  <c r="F4676" i="1"/>
  <c r="P4676" i="1" s="1"/>
  <c r="D4677" i="1"/>
  <c r="P4675" i="1"/>
  <c r="H4675" i="1"/>
  <c r="E4677" i="1"/>
  <c r="T4676" i="1"/>
  <c r="I4605" i="1"/>
  <c r="J4605" i="1" s="1"/>
  <c r="J4604" i="1"/>
  <c r="T4677" i="1" l="1"/>
  <c r="L4677" i="1"/>
  <c r="U4677" i="1" s="1"/>
  <c r="M4677" i="1"/>
  <c r="N4677" i="1" s="1"/>
  <c r="A4678" i="1"/>
  <c r="D4678" i="1"/>
  <c r="F4677" i="1"/>
  <c r="P4677" i="1" s="1"/>
  <c r="G4677" i="1"/>
  <c r="H4676" i="1"/>
  <c r="E4678" i="1"/>
  <c r="I4606" i="1"/>
  <c r="L4678" i="1" l="1"/>
  <c r="U4678" i="1" s="1"/>
  <c r="M4678" i="1"/>
  <c r="N4678" i="1" s="1"/>
  <c r="A4679" i="1"/>
  <c r="G4678" i="1"/>
  <c r="D4679" i="1"/>
  <c r="F4678" i="1"/>
  <c r="P4678" i="1" s="1"/>
  <c r="H4677" i="1"/>
  <c r="E4679" i="1"/>
  <c r="T4678" i="1"/>
  <c r="I4607" i="1"/>
  <c r="J4606" i="1"/>
  <c r="E4680" i="1" l="1"/>
  <c r="H4678" i="1"/>
  <c r="L4679" i="1"/>
  <c r="U4679" i="1" s="1"/>
  <c r="M4679" i="1"/>
  <c r="N4679" i="1" s="1"/>
  <c r="F4679" i="1"/>
  <c r="D4680" i="1"/>
  <c r="G4679" i="1"/>
  <c r="A4680" i="1"/>
  <c r="T4679" i="1"/>
  <c r="I4608" i="1"/>
  <c r="J4607" i="1"/>
  <c r="T4680" i="1" l="1"/>
  <c r="P4679" i="1"/>
  <c r="H4679" i="1"/>
  <c r="L4680" i="1"/>
  <c r="U4680" i="1" s="1"/>
  <c r="M4680" i="1"/>
  <c r="N4680" i="1" s="1"/>
  <c r="F4680" i="1"/>
  <c r="A4681" i="1"/>
  <c r="G4680" i="1"/>
  <c r="D4681" i="1"/>
  <c r="E4681" i="1"/>
  <c r="I4609" i="1"/>
  <c r="J4608" i="1"/>
  <c r="P4680" i="1" l="1"/>
  <c r="L4681" i="1"/>
  <c r="U4681" i="1" s="1"/>
  <c r="M4681" i="1"/>
  <c r="N4681" i="1" s="1"/>
  <c r="D4682" i="1"/>
  <c r="A4682" i="1"/>
  <c r="G4681" i="1"/>
  <c r="F4681" i="1"/>
  <c r="H4680" i="1"/>
  <c r="E4682" i="1"/>
  <c r="T4681" i="1"/>
  <c r="I4610" i="1"/>
  <c r="J4609" i="1"/>
  <c r="P4681" i="1" l="1"/>
  <c r="E4683" i="1"/>
  <c r="T4682" i="1"/>
  <c r="M4682" i="1"/>
  <c r="N4682" i="1" s="1"/>
  <c r="L4682" i="1"/>
  <c r="U4682" i="1" s="1"/>
  <c r="A4683" i="1"/>
  <c r="D4683" i="1"/>
  <c r="G4682" i="1"/>
  <c r="H4682" i="1" s="1"/>
  <c r="F4682" i="1"/>
  <c r="H4681" i="1"/>
  <c r="I4611" i="1"/>
  <c r="J4610" i="1"/>
  <c r="L4683" i="1" l="1"/>
  <c r="U4683" i="1" s="1"/>
  <c r="M4683" i="1"/>
  <c r="N4683" i="1" s="1"/>
  <c r="F4683" i="1"/>
  <c r="A4684" i="1"/>
  <c r="D4684" i="1"/>
  <c r="G4683" i="1"/>
  <c r="T4683" i="1"/>
  <c r="T4684" i="1" s="1"/>
  <c r="P4682" i="1"/>
  <c r="E4684" i="1"/>
  <c r="I4612" i="1"/>
  <c r="J4611" i="1"/>
  <c r="L4684" i="1" l="1"/>
  <c r="U4684" i="1" s="1"/>
  <c r="M4684" i="1"/>
  <c r="N4684" i="1" s="1"/>
  <c r="A4685" i="1"/>
  <c r="F4684" i="1"/>
  <c r="D4685" i="1"/>
  <c r="G4684" i="1"/>
  <c r="P4683" i="1"/>
  <c r="H4683" i="1"/>
  <c r="E4685" i="1"/>
  <c r="I4613" i="1"/>
  <c r="J4612" i="1"/>
  <c r="L4685" i="1" l="1"/>
  <c r="U4685" i="1" s="1"/>
  <c r="M4685" i="1"/>
  <c r="N4685" i="1" s="1"/>
  <c r="A4686" i="1"/>
  <c r="D4686" i="1"/>
  <c r="G4685" i="1"/>
  <c r="F4685" i="1"/>
  <c r="P4685" i="1" s="1"/>
  <c r="P4684" i="1"/>
  <c r="H4684" i="1"/>
  <c r="E4686" i="1"/>
  <c r="T4685" i="1"/>
  <c r="I4614" i="1"/>
  <c r="J4613" i="1"/>
  <c r="T4686" i="1" l="1"/>
  <c r="L4686" i="1"/>
  <c r="U4686" i="1" s="1"/>
  <c r="M4686" i="1"/>
  <c r="N4686" i="1" s="1"/>
  <c r="F4686" i="1"/>
  <c r="A4687" i="1"/>
  <c r="D4687" i="1"/>
  <c r="G4686" i="1"/>
  <c r="H4685" i="1"/>
  <c r="E4687" i="1"/>
  <c r="I4615" i="1"/>
  <c r="J4614" i="1"/>
  <c r="L4687" i="1" l="1"/>
  <c r="U4687" i="1" s="1"/>
  <c r="M4687" i="1"/>
  <c r="N4687" i="1" s="1"/>
  <c r="D4688" i="1"/>
  <c r="G4687" i="1"/>
  <c r="F4687" i="1"/>
  <c r="P4687" i="1" s="1"/>
  <c r="A4688" i="1"/>
  <c r="P4686" i="1"/>
  <c r="H4686" i="1"/>
  <c r="E4688" i="1"/>
  <c r="T4687" i="1"/>
  <c r="I4616" i="1"/>
  <c r="J4615" i="1"/>
  <c r="L4688" i="1" l="1"/>
  <c r="U4688" i="1" s="1"/>
  <c r="M4688" i="1"/>
  <c r="N4688" i="1" s="1"/>
  <c r="A4689" i="1"/>
  <c r="D4689" i="1"/>
  <c r="F4688" i="1"/>
  <c r="G4688" i="1"/>
  <c r="T4688" i="1"/>
  <c r="T4689" i="1" s="1"/>
  <c r="H4687" i="1"/>
  <c r="E4689" i="1"/>
  <c r="I4617" i="1"/>
  <c r="J4616" i="1"/>
  <c r="H4688" i="1" l="1"/>
  <c r="P4688" i="1"/>
  <c r="L4689" i="1"/>
  <c r="U4689" i="1" s="1"/>
  <c r="M4689" i="1"/>
  <c r="N4689" i="1" s="1"/>
  <c r="G4689" i="1"/>
  <c r="F4689" i="1"/>
  <c r="P4689" i="1" s="1"/>
  <c r="A4690" i="1"/>
  <c r="D4690" i="1"/>
  <c r="E4690" i="1"/>
  <c r="I4618" i="1"/>
  <c r="J4617" i="1"/>
  <c r="L4690" i="1" l="1"/>
  <c r="U4690" i="1" s="1"/>
  <c r="M4690" i="1"/>
  <c r="N4690" i="1" s="1"/>
  <c r="G4690" i="1"/>
  <c r="A4691" i="1"/>
  <c r="F4690" i="1"/>
  <c r="P4690" i="1" s="1"/>
  <c r="D4691" i="1"/>
  <c r="H4689" i="1"/>
  <c r="E4691" i="1"/>
  <c r="T4690" i="1"/>
  <c r="I4619" i="1"/>
  <c r="J4618" i="1"/>
  <c r="E4692" i="1" l="1"/>
  <c r="L4691" i="1"/>
  <c r="U4691" i="1" s="1"/>
  <c r="M4691" i="1"/>
  <c r="N4691" i="1" s="1"/>
  <c r="G4691" i="1"/>
  <c r="F4691" i="1"/>
  <c r="P4691" i="1" s="1"/>
  <c r="A4692" i="1"/>
  <c r="D4692" i="1"/>
  <c r="T4691" i="1"/>
  <c r="H4690" i="1"/>
  <c r="I4620" i="1"/>
  <c r="J4619" i="1"/>
  <c r="L4692" i="1" l="1"/>
  <c r="U4692" i="1" s="1"/>
  <c r="M4692" i="1"/>
  <c r="N4692" i="1" s="1"/>
  <c r="A4693" i="1"/>
  <c r="D4693" i="1"/>
  <c r="G4692" i="1"/>
  <c r="F4692" i="1"/>
  <c r="P4692" i="1" s="1"/>
  <c r="H4691" i="1"/>
  <c r="T4692" i="1"/>
  <c r="T4693" i="1" s="1"/>
  <c r="E4693" i="1"/>
  <c r="I4621" i="1"/>
  <c r="J4620" i="1"/>
  <c r="H4692" i="1" l="1"/>
  <c r="L4693" i="1"/>
  <c r="U4693" i="1" s="1"/>
  <c r="M4693" i="1"/>
  <c r="N4693" i="1" s="1"/>
  <c r="D4694" i="1"/>
  <c r="F4693" i="1"/>
  <c r="G4693" i="1"/>
  <c r="A4694" i="1"/>
  <c r="E4694" i="1"/>
  <c r="I4622" i="1"/>
  <c r="J4621" i="1"/>
  <c r="L4694" i="1" l="1"/>
  <c r="U4694" i="1" s="1"/>
  <c r="M4694" i="1"/>
  <c r="N4694" i="1" s="1"/>
  <c r="A4695" i="1"/>
  <c r="D4695" i="1"/>
  <c r="G4694" i="1"/>
  <c r="F4694" i="1"/>
  <c r="P4694" i="1" s="1"/>
  <c r="P4693" i="1"/>
  <c r="H4693" i="1"/>
  <c r="E4695" i="1"/>
  <c r="T4694" i="1"/>
  <c r="T4695" i="1" s="1"/>
  <c r="I4623" i="1"/>
  <c r="J4622" i="1"/>
  <c r="L4695" i="1" l="1"/>
  <c r="U4695" i="1" s="1"/>
  <c r="M4695" i="1"/>
  <c r="N4695" i="1" s="1"/>
  <c r="F4695" i="1"/>
  <c r="D4696" i="1"/>
  <c r="G4695" i="1"/>
  <c r="A4696" i="1"/>
  <c r="H4694" i="1"/>
  <c r="E4696" i="1"/>
  <c r="I4624" i="1"/>
  <c r="J4623" i="1"/>
  <c r="L4696" i="1" l="1"/>
  <c r="U4696" i="1" s="1"/>
  <c r="M4696" i="1"/>
  <c r="N4696" i="1" s="1"/>
  <c r="D4697" i="1"/>
  <c r="G4696" i="1"/>
  <c r="F4696" i="1"/>
  <c r="A4697" i="1"/>
  <c r="P4695" i="1"/>
  <c r="H4695" i="1"/>
  <c r="E4697" i="1"/>
  <c r="T4696" i="1"/>
  <c r="I4625" i="1"/>
  <c r="J4624" i="1"/>
  <c r="L4697" i="1" l="1"/>
  <c r="E4698" i="1"/>
  <c r="E4699" i="1" s="1"/>
  <c r="A4698" i="1"/>
  <c r="D4698" i="1"/>
  <c r="F4697" i="1"/>
  <c r="G4697" i="1"/>
  <c r="P4696" i="1"/>
  <c r="T4697" i="1"/>
  <c r="H4696" i="1"/>
  <c r="I4626" i="1"/>
  <c r="J4625" i="1"/>
  <c r="P4697" i="1" l="1"/>
  <c r="L4698" i="1"/>
  <c r="U4698" i="1" s="1"/>
  <c r="T4698" i="1"/>
  <c r="M4698" i="1"/>
  <c r="N4698" i="1" s="1"/>
  <c r="D4699" i="1"/>
  <c r="G4698" i="1"/>
  <c r="F4698" i="1"/>
  <c r="A4699" i="1"/>
  <c r="H4697" i="1"/>
  <c r="I4627" i="1"/>
  <c r="J4626" i="1"/>
  <c r="T4699" i="1" l="1"/>
  <c r="H4698" i="1"/>
  <c r="P4698" i="1"/>
  <c r="L4699" i="1"/>
  <c r="U4699" i="1" s="1"/>
  <c r="M4699" i="1"/>
  <c r="N4699" i="1" s="1"/>
  <c r="G4699" i="1"/>
  <c r="H4699" i="1" s="1"/>
  <c r="A4700" i="1"/>
  <c r="D4700" i="1"/>
  <c r="F4699" i="1"/>
  <c r="E4700" i="1"/>
  <c r="I4628" i="1"/>
  <c r="J4627" i="1"/>
  <c r="L4700" i="1" l="1"/>
  <c r="U4700" i="1" s="1"/>
  <c r="M4700" i="1"/>
  <c r="N4700" i="1" s="1"/>
  <c r="F4700" i="1"/>
  <c r="D4701" i="1"/>
  <c r="G4700" i="1"/>
  <c r="A4701" i="1"/>
  <c r="E4701" i="1"/>
  <c r="H4700" i="1"/>
  <c r="T4700" i="1"/>
  <c r="P4699" i="1"/>
  <c r="I4629" i="1"/>
  <c r="J4628" i="1"/>
  <c r="E4702" i="1" l="1"/>
  <c r="L4701" i="1"/>
  <c r="U4701" i="1" s="1"/>
  <c r="M4701" i="1"/>
  <c r="N4701" i="1" s="1"/>
  <c r="G4701" i="1"/>
  <c r="D4702" i="1"/>
  <c r="A4702" i="1"/>
  <c r="F4701" i="1"/>
  <c r="P4701" i="1" s="1"/>
  <c r="P4700" i="1"/>
  <c r="T4701" i="1"/>
  <c r="I4630" i="1"/>
  <c r="J4629" i="1"/>
  <c r="L4702" i="1" l="1"/>
  <c r="U4702" i="1" s="1"/>
  <c r="M4702" i="1"/>
  <c r="N4702" i="1" s="1"/>
  <c r="D4703" i="1"/>
  <c r="G4702" i="1"/>
  <c r="H4702" i="1" s="1"/>
  <c r="F4702" i="1"/>
  <c r="A4703" i="1"/>
  <c r="T4702" i="1"/>
  <c r="T4703" i="1" s="1"/>
  <c r="H4701" i="1"/>
  <c r="E4703" i="1"/>
  <c r="I4631" i="1"/>
  <c r="J4630" i="1"/>
  <c r="L4703" i="1" l="1"/>
  <c r="U4703" i="1" s="1"/>
  <c r="M4703" i="1"/>
  <c r="N4703" i="1" s="1"/>
  <c r="F4703" i="1"/>
  <c r="D4704" i="1"/>
  <c r="G4703" i="1"/>
  <c r="A4704" i="1"/>
  <c r="P4702" i="1"/>
  <c r="E4704" i="1"/>
  <c r="I4632" i="1"/>
  <c r="J4631" i="1"/>
  <c r="L4704" i="1" l="1"/>
  <c r="U4704" i="1" s="1"/>
  <c r="M4704" i="1"/>
  <c r="N4704" i="1" s="1"/>
  <c r="F4704" i="1"/>
  <c r="A4705" i="1"/>
  <c r="D4705" i="1"/>
  <c r="G4704" i="1"/>
  <c r="H4703" i="1"/>
  <c r="P4703" i="1"/>
  <c r="E4705" i="1"/>
  <c r="T4704" i="1"/>
  <c r="I4633" i="1"/>
  <c r="J4632" i="1"/>
  <c r="T4705" i="1" l="1"/>
  <c r="M4705" i="1"/>
  <c r="N4705" i="1" s="1"/>
  <c r="L4705" i="1"/>
  <c r="U4705" i="1" s="1"/>
  <c r="G4705" i="1"/>
  <c r="D4706" i="1"/>
  <c r="A4706" i="1"/>
  <c r="F4705" i="1"/>
  <c r="P4704" i="1"/>
  <c r="H4704" i="1"/>
  <c r="E4706" i="1"/>
  <c r="I4634" i="1"/>
  <c r="J4633" i="1"/>
  <c r="H4705" i="1" l="1"/>
  <c r="P4705" i="1"/>
  <c r="L4706" i="1"/>
  <c r="U4706" i="1" s="1"/>
  <c r="M4706" i="1"/>
  <c r="N4706" i="1" s="1"/>
  <c r="D4707" i="1"/>
  <c r="G4706" i="1"/>
  <c r="A4707" i="1"/>
  <c r="F4706" i="1"/>
  <c r="P4706" i="1" s="1"/>
  <c r="E4707" i="1"/>
  <c r="T4706" i="1"/>
  <c r="I4635" i="1"/>
  <c r="J4634" i="1"/>
  <c r="E4708" i="1" l="1"/>
  <c r="L4707" i="1"/>
  <c r="U4707" i="1" s="1"/>
  <c r="M4707" i="1"/>
  <c r="N4707" i="1" s="1"/>
  <c r="F4707" i="1"/>
  <c r="G4707" i="1"/>
  <c r="D4708" i="1"/>
  <c r="A4708" i="1"/>
  <c r="T4707" i="1"/>
  <c r="H4706" i="1"/>
  <c r="I4636" i="1"/>
  <c r="J4636" i="1" s="1"/>
  <c r="J4635" i="1"/>
  <c r="L4708" i="1" l="1"/>
  <c r="U4708" i="1" s="1"/>
  <c r="M4708" i="1"/>
  <c r="N4708" i="1" s="1"/>
  <c r="A4709" i="1"/>
  <c r="G4708" i="1"/>
  <c r="D4709" i="1"/>
  <c r="F4708" i="1"/>
  <c r="P4707" i="1"/>
  <c r="H4707" i="1"/>
  <c r="T4708" i="1"/>
  <c r="E4709" i="1"/>
  <c r="I4637" i="1"/>
  <c r="P4708" i="1" l="1"/>
  <c r="H4708" i="1"/>
  <c r="L4709" i="1"/>
  <c r="U4709" i="1" s="1"/>
  <c r="M4709" i="1"/>
  <c r="N4709" i="1" s="1"/>
  <c r="A4710" i="1"/>
  <c r="F4709" i="1"/>
  <c r="G4709" i="1"/>
  <c r="D4710" i="1"/>
  <c r="E4710" i="1"/>
  <c r="T4709" i="1"/>
  <c r="I4638" i="1"/>
  <c r="J4637" i="1"/>
  <c r="E4711" i="1" l="1"/>
  <c r="P4709" i="1"/>
  <c r="L4710" i="1"/>
  <c r="U4710" i="1" s="1"/>
  <c r="M4710" i="1"/>
  <c r="N4710" i="1" s="1"/>
  <c r="D4711" i="1"/>
  <c r="F4710" i="1"/>
  <c r="A4711" i="1"/>
  <c r="G4710" i="1"/>
  <c r="T4710" i="1"/>
  <c r="H4709" i="1"/>
  <c r="I4639" i="1"/>
  <c r="J4638" i="1"/>
  <c r="P4710" i="1" l="1"/>
  <c r="L4711" i="1"/>
  <c r="U4711" i="1" s="1"/>
  <c r="M4711" i="1"/>
  <c r="N4711" i="1" s="1"/>
  <c r="F4711" i="1"/>
  <c r="D4712" i="1"/>
  <c r="G4711" i="1"/>
  <c r="A4712" i="1"/>
  <c r="H4710" i="1"/>
  <c r="T4711" i="1"/>
  <c r="E4712" i="1"/>
  <c r="I4640" i="1"/>
  <c r="J4639" i="1"/>
  <c r="T4712" i="1" l="1"/>
  <c r="L4712" i="1"/>
  <c r="U4712" i="1" s="1"/>
  <c r="M4712" i="1"/>
  <c r="N4712" i="1" s="1"/>
  <c r="D4713" i="1"/>
  <c r="G4712" i="1"/>
  <c r="F4712" i="1"/>
  <c r="A4713" i="1"/>
  <c r="H4711" i="1"/>
  <c r="P4711" i="1"/>
  <c r="E4713" i="1"/>
  <c r="I4641" i="1"/>
  <c r="J4640" i="1"/>
  <c r="P4712" i="1" l="1"/>
  <c r="L4713" i="1"/>
  <c r="U4713" i="1" s="1"/>
  <c r="M4713" i="1"/>
  <c r="N4713" i="1" s="1"/>
  <c r="G4713" i="1"/>
  <c r="D4714" i="1"/>
  <c r="F4713" i="1"/>
  <c r="A4714" i="1"/>
  <c r="T4713" i="1"/>
  <c r="T4714" i="1" s="1"/>
  <c r="E4714" i="1"/>
  <c r="H4712" i="1"/>
  <c r="I4642" i="1"/>
  <c r="J4641" i="1"/>
  <c r="P4713" i="1" l="1"/>
  <c r="E4715" i="1"/>
  <c r="L4714" i="1"/>
  <c r="U4714" i="1" s="1"/>
  <c r="M4714" i="1"/>
  <c r="N4714" i="1" s="1"/>
  <c r="F4714" i="1"/>
  <c r="A4715" i="1"/>
  <c r="D4715" i="1"/>
  <c r="G4714" i="1"/>
  <c r="H4713" i="1"/>
  <c r="I4643" i="1"/>
  <c r="J4642" i="1"/>
  <c r="P4714" i="1" l="1"/>
  <c r="L4715" i="1"/>
  <c r="U4715" i="1" s="1"/>
  <c r="M4715" i="1"/>
  <c r="N4715" i="1" s="1"/>
  <c r="G4715" i="1"/>
  <c r="D4716" i="1"/>
  <c r="F4715" i="1"/>
  <c r="P4715" i="1" s="1"/>
  <c r="A4716" i="1"/>
  <c r="H4714" i="1"/>
  <c r="E4716" i="1"/>
  <c r="T4715" i="1"/>
  <c r="I4644" i="1"/>
  <c r="J4643" i="1"/>
  <c r="E4717" i="1" l="1"/>
  <c r="L4716" i="1"/>
  <c r="U4716" i="1" s="1"/>
  <c r="M4716" i="1"/>
  <c r="N4716" i="1" s="1"/>
  <c r="D4717" i="1"/>
  <c r="G4716" i="1"/>
  <c r="F4716" i="1"/>
  <c r="P4716" i="1" s="1"/>
  <c r="A4717" i="1"/>
  <c r="T4716" i="1"/>
  <c r="H4715" i="1"/>
  <c r="I4645" i="1"/>
  <c r="J4644" i="1"/>
  <c r="L4717" i="1" l="1"/>
  <c r="U4717" i="1" s="1"/>
  <c r="M4717" i="1"/>
  <c r="N4717" i="1" s="1"/>
  <c r="G4717" i="1"/>
  <c r="F4717" i="1"/>
  <c r="D4718" i="1"/>
  <c r="A4718" i="1"/>
  <c r="H4716" i="1"/>
  <c r="T4717" i="1"/>
  <c r="T4718" i="1" s="1"/>
  <c r="E4718" i="1"/>
  <c r="I4646" i="1"/>
  <c r="J4645" i="1"/>
  <c r="P4717" i="1" l="1"/>
  <c r="L4718" i="1"/>
  <c r="U4718" i="1" s="1"/>
  <c r="M4718" i="1"/>
  <c r="N4718" i="1" s="1"/>
  <c r="D4719" i="1"/>
  <c r="G4718" i="1"/>
  <c r="F4718" i="1"/>
  <c r="A4719" i="1"/>
  <c r="T4719" i="1"/>
  <c r="H4717" i="1"/>
  <c r="E4719" i="1"/>
  <c r="I4647" i="1"/>
  <c r="J4646" i="1"/>
  <c r="L4719" i="1" l="1"/>
  <c r="U4719" i="1" s="1"/>
  <c r="M4719" i="1"/>
  <c r="N4719" i="1" s="1"/>
  <c r="G4719" i="1"/>
  <c r="A4720" i="1"/>
  <c r="F4719" i="1"/>
  <c r="D4720" i="1"/>
  <c r="P4718" i="1"/>
  <c r="H4718" i="1"/>
  <c r="E4720" i="1"/>
  <c r="I4648" i="1"/>
  <c r="J4647" i="1"/>
  <c r="H4719" i="1" l="1"/>
  <c r="P4719" i="1"/>
  <c r="L4720" i="1"/>
  <c r="U4720" i="1" s="1"/>
  <c r="M4720" i="1"/>
  <c r="N4720" i="1" s="1"/>
  <c r="F4720" i="1"/>
  <c r="A4721" i="1"/>
  <c r="G4720" i="1"/>
  <c r="D4721" i="1"/>
  <c r="E4721" i="1"/>
  <c r="T4720" i="1"/>
  <c r="I4649" i="1"/>
  <c r="J4648" i="1"/>
  <c r="L4721" i="1" l="1"/>
  <c r="U4721" i="1" s="1"/>
  <c r="M4721" i="1"/>
  <c r="N4721" i="1" s="1"/>
  <c r="G4721" i="1"/>
  <c r="D4722" i="1"/>
  <c r="F4721" i="1"/>
  <c r="A4722" i="1"/>
  <c r="T4721" i="1"/>
  <c r="T4722" i="1" s="1"/>
  <c r="P4720" i="1"/>
  <c r="H4720" i="1"/>
  <c r="E4722" i="1"/>
  <c r="I4650" i="1"/>
  <c r="J4649" i="1"/>
  <c r="P4721" i="1" l="1"/>
  <c r="H4721" i="1"/>
  <c r="T4723" i="1"/>
  <c r="L4722" i="1"/>
  <c r="U4722" i="1" s="1"/>
  <c r="M4722" i="1"/>
  <c r="N4722" i="1" s="1"/>
  <c r="G4722" i="1"/>
  <c r="F4722" i="1"/>
  <c r="P4722" i="1" s="1"/>
  <c r="D4723" i="1"/>
  <c r="A4723" i="1"/>
  <c r="E4723" i="1"/>
  <c r="E4724" i="1" s="1"/>
  <c r="I4651" i="1"/>
  <c r="J4650" i="1"/>
  <c r="H4722" i="1" l="1"/>
  <c r="L4723" i="1"/>
  <c r="U4723" i="1" s="1"/>
  <c r="M4723" i="1"/>
  <c r="N4723" i="1" s="1"/>
  <c r="G4723" i="1"/>
  <c r="D4724" i="1"/>
  <c r="A4724" i="1"/>
  <c r="T4724" i="1" s="1"/>
  <c r="F4723" i="1"/>
  <c r="I4652" i="1"/>
  <c r="J4651" i="1"/>
  <c r="H4723" i="1" l="1"/>
  <c r="P4723" i="1"/>
  <c r="L4724" i="1"/>
  <c r="U4724" i="1" s="1"/>
  <c r="M4724" i="1"/>
  <c r="N4724" i="1" s="1"/>
  <c r="D4725" i="1"/>
  <c r="G4724" i="1"/>
  <c r="F4724" i="1"/>
  <c r="A4725" i="1"/>
  <c r="E4725" i="1"/>
  <c r="I4653" i="1"/>
  <c r="J4652" i="1"/>
  <c r="P4724" i="1" l="1"/>
  <c r="H4724" i="1"/>
  <c r="E4726" i="1"/>
  <c r="L4725" i="1"/>
  <c r="U4725" i="1" s="1"/>
  <c r="M4725" i="1"/>
  <c r="N4725" i="1" s="1"/>
  <c r="D4726" i="1"/>
  <c r="F4725" i="1"/>
  <c r="G4725" i="1"/>
  <c r="A4726" i="1"/>
  <c r="T4725" i="1"/>
  <c r="T4726" i="1" s="1"/>
  <c r="I4654" i="1"/>
  <c r="J4653" i="1"/>
  <c r="P4725" i="1" l="1"/>
  <c r="H4725" i="1"/>
  <c r="E4727" i="1"/>
  <c r="L4726" i="1"/>
  <c r="U4726" i="1" s="1"/>
  <c r="M4726" i="1"/>
  <c r="N4726" i="1" s="1"/>
  <c r="D4727" i="1"/>
  <c r="G4726" i="1"/>
  <c r="H4726" i="1" s="1"/>
  <c r="F4726" i="1"/>
  <c r="A4727" i="1"/>
  <c r="I4655" i="1"/>
  <c r="J4654" i="1"/>
  <c r="L4727" i="1" l="1"/>
  <c r="E4728" i="1"/>
  <c r="A4728" i="1"/>
  <c r="F4727" i="1"/>
  <c r="G4727" i="1"/>
  <c r="D4728" i="1"/>
  <c r="P4726" i="1"/>
  <c r="T4727" i="1"/>
  <c r="I4656" i="1"/>
  <c r="J4655" i="1"/>
  <c r="P4727" i="1" l="1"/>
  <c r="L4728" i="1"/>
  <c r="U4728" i="1" s="1"/>
  <c r="T4728" i="1"/>
  <c r="M4728" i="1"/>
  <c r="N4728" i="1" s="1"/>
  <c r="D4729" i="1"/>
  <c r="G4728" i="1"/>
  <c r="A4729" i="1"/>
  <c r="F4728" i="1"/>
  <c r="E4729" i="1"/>
  <c r="H4727" i="1"/>
  <c r="I4657" i="1"/>
  <c r="J4656" i="1"/>
  <c r="L4729" i="1" l="1"/>
  <c r="U4729" i="1" s="1"/>
  <c r="M4729" i="1"/>
  <c r="N4729" i="1" s="1"/>
  <c r="F4729" i="1"/>
  <c r="G4729" i="1"/>
  <c r="H4729" i="1" s="1"/>
  <c r="A4730" i="1"/>
  <c r="D4730" i="1"/>
  <c r="H4728" i="1"/>
  <c r="P4728" i="1"/>
  <c r="T4729" i="1"/>
  <c r="E4730" i="1"/>
  <c r="I4658" i="1"/>
  <c r="J4657" i="1"/>
  <c r="L4730" i="1" l="1"/>
  <c r="U4730" i="1" s="1"/>
  <c r="M4730" i="1"/>
  <c r="N4730" i="1" s="1"/>
  <c r="D4731" i="1"/>
  <c r="G4730" i="1"/>
  <c r="F4730" i="1"/>
  <c r="P4730" i="1" s="1"/>
  <c r="A4731" i="1"/>
  <c r="P4729" i="1"/>
  <c r="E4731" i="1"/>
  <c r="T4730" i="1"/>
  <c r="I4659" i="1"/>
  <c r="J4658" i="1"/>
  <c r="E4732" i="1" l="1"/>
  <c r="L4731" i="1"/>
  <c r="U4731" i="1" s="1"/>
  <c r="M4731" i="1"/>
  <c r="N4731" i="1" s="1"/>
  <c r="D4732" i="1"/>
  <c r="G4731" i="1"/>
  <c r="F4731" i="1"/>
  <c r="A4732" i="1"/>
  <c r="T4731" i="1"/>
  <c r="H4730" i="1"/>
  <c r="I4660" i="1"/>
  <c r="J4659" i="1"/>
  <c r="L4732" i="1" l="1"/>
  <c r="U4732" i="1" s="1"/>
  <c r="M4732" i="1"/>
  <c r="N4732" i="1" s="1"/>
  <c r="F4732" i="1"/>
  <c r="G4732" i="1"/>
  <c r="A4733" i="1"/>
  <c r="D4733" i="1"/>
  <c r="P4731" i="1"/>
  <c r="H4731" i="1"/>
  <c r="T4732" i="1"/>
  <c r="E4733" i="1"/>
  <c r="I4661" i="1"/>
  <c r="J4660" i="1"/>
  <c r="P4732" i="1" l="1"/>
  <c r="L4733" i="1"/>
  <c r="U4733" i="1" s="1"/>
  <c r="M4733" i="1"/>
  <c r="N4733" i="1" s="1"/>
  <c r="F4733" i="1"/>
  <c r="D4734" i="1"/>
  <c r="G4733" i="1"/>
  <c r="A4734" i="1"/>
  <c r="H4732" i="1"/>
  <c r="E4734" i="1"/>
  <c r="T4733" i="1"/>
  <c r="I4662" i="1"/>
  <c r="J4661" i="1"/>
  <c r="E4735" i="1" l="1"/>
  <c r="L4734" i="1"/>
  <c r="U4734" i="1" s="1"/>
  <c r="M4734" i="1"/>
  <c r="N4734" i="1" s="1"/>
  <c r="F4734" i="1"/>
  <c r="A4735" i="1"/>
  <c r="D4735" i="1"/>
  <c r="G4734" i="1"/>
  <c r="H4733" i="1"/>
  <c r="P4733" i="1"/>
  <c r="T4734" i="1"/>
  <c r="I4663" i="1"/>
  <c r="J4662" i="1"/>
  <c r="P4734" i="1" l="1"/>
  <c r="L4735" i="1"/>
  <c r="U4735" i="1" s="1"/>
  <c r="M4735" i="1"/>
  <c r="N4735" i="1" s="1"/>
  <c r="F4735" i="1"/>
  <c r="G4735" i="1"/>
  <c r="A4736" i="1"/>
  <c r="D4736" i="1"/>
  <c r="T4735" i="1"/>
  <c r="T4736" i="1" s="1"/>
  <c r="H4734" i="1"/>
  <c r="E4736" i="1"/>
  <c r="I4664" i="1"/>
  <c r="J4663" i="1"/>
  <c r="L4736" i="1" l="1"/>
  <c r="U4736" i="1" s="1"/>
  <c r="M4736" i="1"/>
  <c r="N4736" i="1" s="1"/>
  <c r="G4736" i="1"/>
  <c r="A4737" i="1"/>
  <c r="F4736" i="1"/>
  <c r="P4736" i="1" s="1"/>
  <c r="D4737" i="1"/>
  <c r="P4735" i="1"/>
  <c r="H4735" i="1"/>
  <c r="E4737" i="1"/>
  <c r="I4665" i="1"/>
  <c r="J4664" i="1"/>
  <c r="H4736" i="1" l="1"/>
  <c r="L4737" i="1"/>
  <c r="U4737" i="1" s="1"/>
  <c r="M4737" i="1"/>
  <c r="N4737" i="1" s="1"/>
  <c r="F4737" i="1"/>
  <c r="D4738" i="1"/>
  <c r="A4738" i="1"/>
  <c r="G4737" i="1"/>
  <c r="E4738" i="1"/>
  <c r="T4737" i="1"/>
  <c r="I4666" i="1"/>
  <c r="J4666" i="1" s="1"/>
  <c r="J4665" i="1"/>
  <c r="E4739" i="1" l="1"/>
  <c r="L4738" i="1"/>
  <c r="U4738" i="1" s="1"/>
  <c r="M4738" i="1"/>
  <c r="N4738" i="1" s="1"/>
  <c r="A4739" i="1"/>
  <c r="D4739" i="1"/>
  <c r="G4738" i="1"/>
  <c r="F4738" i="1"/>
  <c r="P4738" i="1" s="1"/>
  <c r="P4737" i="1"/>
  <c r="T4738" i="1"/>
  <c r="H4737" i="1"/>
  <c r="I4667" i="1"/>
  <c r="L4739" i="1" l="1"/>
  <c r="U4739" i="1" s="1"/>
  <c r="M4739" i="1"/>
  <c r="N4739" i="1" s="1"/>
  <c r="D4740" i="1"/>
  <c r="G4739" i="1"/>
  <c r="F4739" i="1"/>
  <c r="A4740" i="1"/>
  <c r="T4739" i="1"/>
  <c r="T4740" i="1" s="1"/>
  <c r="H4738" i="1"/>
  <c r="E4740" i="1"/>
  <c r="I4668" i="1"/>
  <c r="J4667" i="1"/>
  <c r="L4740" i="1" l="1"/>
  <c r="U4740" i="1" s="1"/>
  <c r="M4740" i="1"/>
  <c r="N4740" i="1" s="1"/>
  <c r="G4740" i="1"/>
  <c r="A4741" i="1"/>
  <c r="D4741" i="1"/>
  <c r="F4740" i="1"/>
  <c r="P4740" i="1" s="1"/>
  <c r="H4739" i="1"/>
  <c r="P4739" i="1"/>
  <c r="E4741" i="1"/>
  <c r="I4669" i="1"/>
  <c r="J4668" i="1"/>
  <c r="H4740" i="1" l="1"/>
  <c r="L4741" i="1"/>
  <c r="U4741" i="1" s="1"/>
  <c r="M4741" i="1"/>
  <c r="N4741" i="1" s="1"/>
  <c r="G4741" i="1"/>
  <c r="F4741" i="1"/>
  <c r="A4742" i="1"/>
  <c r="D4742" i="1"/>
  <c r="E4742" i="1"/>
  <c r="T4741" i="1"/>
  <c r="I4670" i="1"/>
  <c r="J4669" i="1"/>
  <c r="E4743" i="1" l="1"/>
  <c r="L4742" i="1"/>
  <c r="U4742" i="1" s="1"/>
  <c r="M4742" i="1"/>
  <c r="N4742" i="1" s="1"/>
  <c r="A4743" i="1"/>
  <c r="D4743" i="1"/>
  <c r="G4742" i="1"/>
  <c r="F4742" i="1"/>
  <c r="P4742" i="1" s="1"/>
  <c r="P4741" i="1"/>
  <c r="T4742" i="1"/>
  <c r="H4741" i="1"/>
  <c r="I4671" i="1"/>
  <c r="J4670" i="1"/>
  <c r="L4743" i="1" l="1"/>
  <c r="U4743" i="1" s="1"/>
  <c r="M4743" i="1"/>
  <c r="N4743" i="1" s="1"/>
  <c r="G4743" i="1"/>
  <c r="A4744" i="1"/>
  <c r="F4743" i="1"/>
  <c r="D4744" i="1"/>
  <c r="T4743" i="1"/>
  <c r="T4744" i="1" s="1"/>
  <c r="H4742" i="1"/>
  <c r="E4744" i="1"/>
  <c r="I4672" i="1"/>
  <c r="J4671" i="1"/>
  <c r="H4743" i="1" l="1"/>
  <c r="P4743" i="1"/>
  <c r="L4744" i="1"/>
  <c r="U4744" i="1" s="1"/>
  <c r="M4744" i="1"/>
  <c r="N4744" i="1" s="1"/>
  <c r="D4745" i="1"/>
  <c r="G4744" i="1"/>
  <c r="F4744" i="1"/>
  <c r="H4744" i="1" s="1"/>
  <c r="A4745" i="1"/>
  <c r="E4745" i="1"/>
  <c r="I4673" i="1"/>
  <c r="J4672" i="1"/>
  <c r="E4746" i="1" l="1"/>
  <c r="P4744" i="1"/>
  <c r="E4747" i="1"/>
  <c r="L4745" i="1"/>
  <c r="U4745" i="1" s="1"/>
  <c r="M4745" i="1"/>
  <c r="N4745" i="1" s="1"/>
  <c r="D4746" i="1"/>
  <c r="G4745" i="1"/>
  <c r="H4745" i="1" s="1"/>
  <c r="F4745" i="1"/>
  <c r="A4746" i="1"/>
  <c r="T4745" i="1"/>
  <c r="T4746" i="1" s="1"/>
  <c r="I4674" i="1"/>
  <c r="J4673" i="1"/>
  <c r="P4745" i="1" l="1"/>
  <c r="L4746" i="1"/>
  <c r="U4746" i="1" s="1"/>
  <c r="M4746" i="1"/>
  <c r="N4746" i="1" s="1"/>
  <c r="F4746" i="1"/>
  <c r="A4747" i="1"/>
  <c r="D4747" i="1"/>
  <c r="G4746" i="1"/>
  <c r="I4675" i="1"/>
  <c r="J4674" i="1"/>
  <c r="L4747" i="1" l="1"/>
  <c r="U4747" i="1" s="1"/>
  <c r="M4747" i="1"/>
  <c r="N4747" i="1" s="1"/>
  <c r="G4747" i="1"/>
  <c r="F4747" i="1"/>
  <c r="A4748" i="1"/>
  <c r="D4748" i="1"/>
  <c r="P4746" i="1"/>
  <c r="H4746" i="1"/>
  <c r="E4748" i="1"/>
  <c r="T4747" i="1"/>
  <c r="I4676" i="1"/>
  <c r="J4675" i="1"/>
  <c r="L4748" i="1" l="1"/>
  <c r="U4748" i="1" s="1"/>
  <c r="M4748" i="1"/>
  <c r="N4748" i="1" s="1"/>
  <c r="G4748" i="1"/>
  <c r="D4749" i="1"/>
  <c r="F4748" i="1"/>
  <c r="P4748" i="1" s="1"/>
  <c r="A4749" i="1"/>
  <c r="T4748" i="1"/>
  <c r="T4749" i="1" s="1"/>
  <c r="H4747" i="1"/>
  <c r="P4747" i="1"/>
  <c r="E4749" i="1"/>
  <c r="I4677" i="1"/>
  <c r="J4676" i="1"/>
  <c r="L4749" i="1" l="1"/>
  <c r="U4749" i="1" s="1"/>
  <c r="M4749" i="1"/>
  <c r="N4749" i="1" s="1"/>
  <c r="D4750" i="1"/>
  <c r="G4749" i="1"/>
  <c r="F4749" i="1"/>
  <c r="A4750" i="1"/>
  <c r="H4748" i="1"/>
  <c r="E4750" i="1"/>
  <c r="I4678" i="1"/>
  <c r="J4677" i="1"/>
  <c r="P4749" i="1" l="1"/>
  <c r="L4750" i="1"/>
  <c r="U4750" i="1" s="1"/>
  <c r="M4750" i="1"/>
  <c r="N4750" i="1" s="1"/>
  <c r="F4750" i="1"/>
  <c r="A4751" i="1"/>
  <c r="D4751" i="1"/>
  <c r="G4750" i="1"/>
  <c r="H4749" i="1"/>
  <c r="E4751" i="1"/>
  <c r="T4750" i="1"/>
  <c r="I4679" i="1"/>
  <c r="J4678" i="1"/>
  <c r="E4752" i="1" l="1"/>
  <c r="L4751" i="1"/>
  <c r="U4751" i="1" s="1"/>
  <c r="M4751" i="1"/>
  <c r="N4751" i="1" s="1"/>
  <c r="G4751" i="1"/>
  <c r="F4751" i="1"/>
  <c r="D4752" i="1"/>
  <c r="A4752" i="1"/>
  <c r="P4750" i="1"/>
  <c r="T4751" i="1"/>
  <c r="H4750" i="1"/>
  <c r="I4680" i="1"/>
  <c r="J4679" i="1"/>
  <c r="M4752" i="1" l="1"/>
  <c r="N4752" i="1" s="1"/>
  <c r="L4752" i="1"/>
  <c r="U4752" i="1" s="1"/>
  <c r="G4752" i="1"/>
  <c r="F4752" i="1"/>
  <c r="P4752" i="1" s="1"/>
  <c r="A4753" i="1"/>
  <c r="D4753" i="1"/>
  <c r="P4751" i="1"/>
  <c r="T4752" i="1"/>
  <c r="T4753" i="1" s="1"/>
  <c r="H4751" i="1"/>
  <c r="E4753" i="1"/>
  <c r="I4681" i="1"/>
  <c r="J4680" i="1"/>
  <c r="L4753" i="1" l="1"/>
  <c r="U4753" i="1" s="1"/>
  <c r="M4753" i="1"/>
  <c r="N4753" i="1" s="1"/>
  <c r="D4754" i="1"/>
  <c r="F4753" i="1"/>
  <c r="G4753" i="1"/>
  <c r="A4754" i="1"/>
  <c r="H4752" i="1"/>
  <c r="E4754" i="1"/>
  <c r="I4682" i="1"/>
  <c r="J4681" i="1"/>
  <c r="L4754" i="1" l="1"/>
  <c r="U4754" i="1" s="1"/>
  <c r="M4754" i="1"/>
  <c r="N4754" i="1" s="1"/>
  <c r="D4755" i="1"/>
  <c r="G4754" i="1"/>
  <c r="F4754" i="1"/>
  <c r="A4755" i="1"/>
  <c r="H4753" i="1"/>
  <c r="P4753" i="1"/>
  <c r="E4755" i="1"/>
  <c r="T4754" i="1"/>
  <c r="I4683" i="1"/>
  <c r="J4682" i="1"/>
  <c r="L4755" i="1" l="1"/>
  <c r="U4755" i="1" s="1"/>
  <c r="M4755" i="1"/>
  <c r="N4755" i="1" s="1"/>
  <c r="D4756" i="1"/>
  <c r="G4755" i="1"/>
  <c r="F4755" i="1"/>
  <c r="P4755" i="1" s="1"/>
  <c r="A4756" i="1"/>
  <c r="P4754" i="1"/>
  <c r="T4755" i="1"/>
  <c r="T4756" i="1" s="1"/>
  <c r="H4754" i="1"/>
  <c r="E4756" i="1"/>
  <c r="I4684" i="1"/>
  <c r="J4683" i="1"/>
  <c r="L4756" i="1" l="1"/>
  <c r="U4756" i="1" s="1"/>
  <c r="M4756" i="1"/>
  <c r="N4756" i="1" s="1"/>
  <c r="G4756" i="1"/>
  <c r="F4756" i="1"/>
  <c r="D4757" i="1"/>
  <c r="A4757" i="1"/>
  <c r="H4755" i="1"/>
  <c r="E4757" i="1"/>
  <c r="I4685" i="1"/>
  <c r="J4684" i="1"/>
  <c r="P4756" i="1" l="1"/>
  <c r="L4757" i="1"/>
  <c r="U4757" i="1" s="1"/>
  <c r="M4757" i="1"/>
  <c r="N4757" i="1" s="1"/>
  <c r="G4757" i="1"/>
  <c r="F4757" i="1"/>
  <c r="P4757" i="1" s="1"/>
  <c r="A4758" i="1"/>
  <c r="D4758" i="1"/>
  <c r="H4756" i="1"/>
  <c r="E4758" i="1"/>
  <c r="T4757" i="1"/>
  <c r="I4686" i="1"/>
  <c r="J4685" i="1"/>
  <c r="L4758" i="1" l="1"/>
  <c r="E4759" i="1"/>
  <c r="G4758" i="1"/>
  <c r="A4759" i="1"/>
  <c r="D4759" i="1"/>
  <c r="F4758" i="1"/>
  <c r="P4758" i="1" s="1"/>
  <c r="T4758" i="1"/>
  <c r="H4757" i="1"/>
  <c r="I4687" i="1"/>
  <c r="J4686" i="1"/>
  <c r="H4758" i="1" l="1"/>
  <c r="L4759" i="1"/>
  <c r="U4759" i="1" s="1"/>
  <c r="M4759" i="1"/>
  <c r="N4759" i="1" s="1"/>
  <c r="T4759" i="1"/>
  <c r="G4759" i="1"/>
  <c r="F4759" i="1"/>
  <c r="D4760" i="1"/>
  <c r="A4760" i="1"/>
  <c r="E4760" i="1"/>
  <c r="I4688" i="1"/>
  <c r="J4687" i="1"/>
  <c r="L4760" i="1" l="1"/>
  <c r="U4760" i="1" s="1"/>
  <c r="M4760" i="1"/>
  <c r="N4760" i="1" s="1"/>
  <c r="G4760" i="1"/>
  <c r="A4761" i="1"/>
  <c r="D4761" i="1"/>
  <c r="F4760" i="1"/>
  <c r="P4760" i="1" s="1"/>
  <c r="P4759" i="1"/>
  <c r="T4760" i="1"/>
  <c r="T4761" i="1" s="1"/>
  <c r="H4759" i="1"/>
  <c r="E4761" i="1"/>
  <c r="I4689" i="1"/>
  <c r="J4688" i="1"/>
  <c r="L4761" i="1" l="1"/>
  <c r="U4761" i="1" s="1"/>
  <c r="M4761" i="1"/>
  <c r="N4761" i="1" s="1"/>
  <c r="G4761" i="1"/>
  <c r="F4761" i="1"/>
  <c r="P4761" i="1" s="1"/>
  <c r="D4762" i="1"/>
  <c r="A4762" i="1"/>
  <c r="H4760" i="1"/>
  <c r="E4762" i="1"/>
  <c r="I4690" i="1"/>
  <c r="J4689" i="1"/>
  <c r="L4762" i="1" l="1"/>
  <c r="U4762" i="1" s="1"/>
  <c r="M4762" i="1"/>
  <c r="N4762" i="1" s="1"/>
  <c r="G4762" i="1"/>
  <c r="A4763" i="1"/>
  <c r="D4763" i="1"/>
  <c r="F4762" i="1"/>
  <c r="P4762" i="1" s="1"/>
  <c r="H4761" i="1"/>
  <c r="E4763" i="1"/>
  <c r="T4762" i="1"/>
  <c r="I4691" i="1"/>
  <c r="J4690" i="1"/>
  <c r="L4763" i="1" l="1"/>
  <c r="U4763" i="1" s="1"/>
  <c r="M4763" i="1"/>
  <c r="N4763" i="1" s="1"/>
  <c r="D4764" i="1"/>
  <c r="G4763" i="1"/>
  <c r="H4763" i="1" s="1"/>
  <c r="F4763" i="1"/>
  <c r="A4764" i="1"/>
  <c r="E4764" i="1"/>
  <c r="T4763" i="1"/>
  <c r="H4762" i="1"/>
  <c r="I4692" i="1"/>
  <c r="J4691" i="1"/>
  <c r="E4765" i="1" l="1"/>
  <c r="L4764" i="1"/>
  <c r="U4764" i="1" s="1"/>
  <c r="M4764" i="1"/>
  <c r="N4764" i="1" s="1"/>
  <c r="D4765" i="1"/>
  <c r="F4764" i="1"/>
  <c r="A4765" i="1"/>
  <c r="G4764" i="1"/>
  <c r="P4763" i="1"/>
  <c r="T4764" i="1"/>
  <c r="I4693" i="1"/>
  <c r="J4692" i="1"/>
  <c r="P4764" i="1" l="1"/>
  <c r="L4765" i="1"/>
  <c r="U4765" i="1" s="1"/>
  <c r="M4765" i="1"/>
  <c r="N4765" i="1" s="1"/>
  <c r="G4765" i="1"/>
  <c r="F4765" i="1"/>
  <c r="P4765" i="1" s="1"/>
  <c r="A4766" i="1"/>
  <c r="D4766" i="1"/>
  <c r="T4765" i="1"/>
  <c r="T4766" i="1" s="1"/>
  <c r="H4764" i="1"/>
  <c r="E4766" i="1"/>
  <c r="I4694" i="1"/>
  <c r="J4693" i="1"/>
  <c r="L4766" i="1" l="1"/>
  <c r="U4766" i="1" s="1"/>
  <c r="M4766" i="1"/>
  <c r="N4766" i="1" s="1"/>
  <c r="F4766" i="1"/>
  <c r="A4767" i="1"/>
  <c r="D4767" i="1"/>
  <c r="G4766" i="1"/>
  <c r="H4765" i="1"/>
  <c r="E4767" i="1"/>
  <c r="I4695" i="1"/>
  <c r="J4694" i="1"/>
  <c r="P4766" i="1" l="1"/>
  <c r="L4767" i="1"/>
  <c r="U4767" i="1" s="1"/>
  <c r="M4767" i="1"/>
  <c r="N4767" i="1" s="1"/>
  <c r="D4768" i="1"/>
  <c r="G4767" i="1"/>
  <c r="H4767" i="1" s="1"/>
  <c r="F4767" i="1"/>
  <c r="P4767" i="1" s="1"/>
  <c r="A4768" i="1"/>
  <c r="H4766" i="1"/>
  <c r="E4768" i="1"/>
  <c r="T4767" i="1"/>
  <c r="I4696" i="1"/>
  <c r="J4695" i="1"/>
  <c r="L4768" i="1" l="1"/>
  <c r="U4768" i="1" s="1"/>
  <c r="M4768" i="1"/>
  <c r="N4768" i="1" s="1"/>
  <c r="F4768" i="1"/>
  <c r="A4769" i="1"/>
  <c r="D4769" i="1"/>
  <c r="G4768" i="1"/>
  <c r="H4768" i="1" s="1"/>
  <c r="T4768" i="1"/>
  <c r="T4769" i="1" s="1"/>
  <c r="E4769" i="1"/>
  <c r="I4697" i="1"/>
  <c r="J4697" i="1" s="1"/>
  <c r="J4696" i="1"/>
  <c r="E4770" i="1" l="1"/>
  <c r="L4769" i="1"/>
  <c r="U4769" i="1" s="1"/>
  <c r="M4769" i="1"/>
  <c r="N4769" i="1" s="1"/>
  <c r="G4769" i="1"/>
  <c r="F4769" i="1"/>
  <c r="P4769" i="1" s="1"/>
  <c r="A4770" i="1"/>
  <c r="D4770" i="1"/>
  <c r="P4768" i="1"/>
  <c r="I4698" i="1"/>
  <c r="M4770" i="1" l="1"/>
  <c r="N4770" i="1" s="1"/>
  <c r="L4770" i="1"/>
  <c r="U4770" i="1" s="1"/>
  <c r="F4770" i="1"/>
  <c r="A4771" i="1"/>
  <c r="D4771" i="1"/>
  <c r="G4770" i="1"/>
  <c r="T4770" i="1"/>
  <c r="T4771" i="1" s="1"/>
  <c r="H4769" i="1"/>
  <c r="E4771" i="1"/>
  <c r="I4699" i="1"/>
  <c r="J4698" i="1"/>
  <c r="L4771" i="1" l="1"/>
  <c r="U4771" i="1" s="1"/>
  <c r="M4771" i="1"/>
  <c r="N4771" i="1" s="1"/>
  <c r="D4772" i="1"/>
  <c r="G4771" i="1"/>
  <c r="F4771" i="1"/>
  <c r="P4771" i="1" s="1"/>
  <c r="A4772" i="1"/>
  <c r="T4772" i="1" s="1"/>
  <c r="P4770" i="1"/>
  <c r="H4770" i="1"/>
  <c r="E4772" i="1"/>
  <c r="I4700" i="1"/>
  <c r="J4699" i="1"/>
  <c r="H4771" i="1" l="1"/>
  <c r="L4772" i="1"/>
  <c r="U4772" i="1" s="1"/>
  <c r="M4772" i="1"/>
  <c r="N4772" i="1" s="1"/>
  <c r="G4772" i="1"/>
  <c r="F4772" i="1"/>
  <c r="D4773" i="1"/>
  <c r="A4773" i="1"/>
  <c r="E4773" i="1"/>
  <c r="I4701" i="1"/>
  <c r="J4700" i="1"/>
  <c r="H4772" i="1" l="1"/>
  <c r="L4773" i="1"/>
  <c r="U4773" i="1" s="1"/>
  <c r="M4773" i="1"/>
  <c r="N4773" i="1" s="1"/>
  <c r="D4774" i="1"/>
  <c r="G4773" i="1"/>
  <c r="A4774" i="1"/>
  <c r="F4773" i="1"/>
  <c r="P4773" i="1" s="1"/>
  <c r="P4772" i="1"/>
  <c r="E4774" i="1"/>
  <c r="T4773" i="1"/>
  <c r="I4702" i="1"/>
  <c r="J4701" i="1"/>
  <c r="E4775" i="1" l="1"/>
  <c r="L4774" i="1"/>
  <c r="U4774" i="1" s="1"/>
  <c r="M4774" i="1"/>
  <c r="N4774" i="1" s="1"/>
  <c r="F4774" i="1"/>
  <c r="A4775" i="1"/>
  <c r="D4775" i="1"/>
  <c r="G4774" i="1"/>
  <c r="T4774" i="1"/>
  <c r="H4773" i="1"/>
  <c r="I4703" i="1"/>
  <c r="J4702" i="1"/>
  <c r="L4775" i="1" l="1"/>
  <c r="U4775" i="1" s="1"/>
  <c r="M4775" i="1"/>
  <c r="N4775" i="1" s="1"/>
  <c r="G4775" i="1"/>
  <c r="F4775" i="1"/>
  <c r="P4775" i="1" s="1"/>
  <c r="A4776" i="1"/>
  <c r="D4776" i="1"/>
  <c r="P4774" i="1"/>
  <c r="H4774" i="1"/>
  <c r="T4775" i="1"/>
  <c r="E4776" i="1"/>
  <c r="I4704" i="1"/>
  <c r="J4703" i="1"/>
  <c r="H4775" i="1" l="1"/>
  <c r="L4776" i="1"/>
  <c r="U4776" i="1" s="1"/>
  <c r="M4776" i="1"/>
  <c r="N4776" i="1" s="1"/>
  <c r="D4777" i="1"/>
  <c r="F4776" i="1"/>
  <c r="A4777" i="1"/>
  <c r="G4776" i="1"/>
  <c r="E4777" i="1"/>
  <c r="T4776" i="1"/>
  <c r="I4705" i="1"/>
  <c r="J4704" i="1"/>
  <c r="E4778" i="1" l="1"/>
  <c r="L4777" i="1"/>
  <c r="U4777" i="1" s="1"/>
  <c r="M4777" i="1"/>
  <c r="N4777" i="1" s="1"/>
  <c r="D4778" i="1"/>
  <c r="G4777" i="1"/>
  <c r="F4777" i="1"/>
  <c r="P4777" i="1" s="1"/>
  <c r="A4778" i="1"/>
  <c r="P4776" i="1"/>
  <c r="T4777" i="1"/>
  <c r="H4776" i="1"/>
  <c r="I4706" i="1"/>
  <c r="J4705" i="1"/>
  <c r="L4778" i="1" l="1"/>
  <c r="U4778" i="1" s="1"/>
  <c r="M4778" i="1"/>
  <c r="N4778" i="1" s="1"/>
  <c r="F4778" i="1"/>
  <c r="D4779" i="1"/>
  <c r="A4779" i="1"/>
  <c r="G4778" i="1"/>
  <c r="T4778" i="1"/>
  <c r="T4779" i="1" s="1"/>
  <c r="H4777" i="1"/>
  <c r="E4779" i="1"/>
  <c r="I4707" i="1"/>
  <c r="J4706" i="1"/>
  <c r="L4779" i="1" l="1"/>
  <c r="U4779" i="1" s="1"/>
  <c r="M4779" i="1"/>
  <c r="N4779" i="1" s="1"/>
  <c r="D4780" i="1"/>
  <c r="G4779" i="1"/>
  <c r="A4780" i="1"/>
  <c r="F4779" i="1"/>
  <c r="P4779" i="1" s="1"/>
  <c r="P4778" i="1"/>
  <c r="H4778" i="1"/>
  <c r="E4780" i="1"/>
  <c r="I4708" i="1"/>
  <c r="J4707" i="1"/>
  <c r="M4780" i="1" l="1"/>
  <c r="N4780" i="1" s="1"/>
  <c r="L4780" i="1"/>
  <c r="U4780" i="1" s="1"/>
  <c r="A4781" i="1"/>
  <c r="D4781" i="1"/>
  <c r="G4780" i="1"/>
  <c r="F4780" i="1"/>
  <c r="P4780" i="1" s="1"/>
  <c r="H4779" i="1"/>
  <c r="E4781" i="1"/>
  <c r="T4780" i="1"/>
  <c r="I4709" i="1"/>
  <c r="J4708" i="1"/>
  <c r="E4782" i="1" l="1"/>
  <c r="L4781" i="1"/>
  <c r="U4781" i="1" s="1"/>
  <c r="M4781" i="1"/>
  <c r="N4781" i="1" s="1"/>
  <c r="D4782" i="1"/>
  <c r="G4781" i="1"/>
  <c r="F4781" i="1"/>
  <c r="P4781" i="1" s="1"/>
  <c r="A4782" i="1"/>
  <c r="T4781" i="1"/>
  <c r="H4780" i="1"/>
  <c r="I4710" i="1"/>
  <c r="J4709" i="1"/>
  <c r="L4782" i="1" l="1"/>
  <c r="U4782" i="1" s="1"/>
  <c r="M4782" i="1"/>
  <c r="N4782" i="1" s="1"/>
  <c r="F4782" i="1"/>
  <c r="A4783" i="1"/>
  <c r="D4783" i="1"/>
  <c r="G4782" i="1"/>
  <c r="H4781" i="1"/>
  <c r="T4782" i="1"/>
  <c r="T4783" i="1" s="1"/>
  <c r="E4783" i="1"/>
  <c r="I4711" i="1"/>
  <c r="J4710" i="1"/>
  <c r="L4783" i="1" l="1"/>
  <c r="U4783" i="1" s="1"/>
  <c r="M4783" i="1"/>
  <c r="N4783" i="1" s="1"/>
  <c r="G4783" i="1"/>
  <c r="F4783" i="1"/>
  <c r="P4783" i="1" s="1"/>
  <c r="A4784" i="1"/>
  <c r="D4784" i="1"/>
  <c r="T4784" i="1"/>
  <c r="P4782" i="1"/>
  <c r="H4782" i="1"/>
  <c r="E4784" i="1"/>
  <c r="I4712" i="1"/>
  <c r="J4711" i="1"/>
  <c r="H4783" i="1" l="1"/>
  <c r="L4784" i="1"/>
  <c r="U4784" i="1" s="1"/>
  <c r="M4784" i="1"/>
  <c r="N4784" i="1" s="1"/>
  <c r="D4785" i="1"/>
  <c r="F4784" i="1"/>
  <c r="G4784" i="1"/>
  <c r="A4785" i="1"/>
  <c r="E4785" i="1"/>
  <c r="I4713" i="1"/>
  <c r="J4712" i="1"/>
  <c r="L4785" i="1" l="1"/>
  <c r="U4785" i="1" s="1"/>
  <c r="M4785" i="1"/>
  <c r="N4785" i="1" s="1"/>
  <c r="G4785" i="1"/>
  <c r="F4785" i="1"/>
  <c r="P4785" i="1" s="1"/>
  <c r="D4786" i="1"/>
  <c r="A4786" i="1"/>
  <c r="P4784" i="1"/>
  <c r="H4784" i="1"/>
  <c r="E4786" i="1"/>
  <c r="T4785" i="1"/>
  <c r="I4714" i="1"/>
  <c r="J4713" i="1"/>
  <c r="L4786" i="1" l="1"/>
  <c r="U4786" i="1" s="1"/>
  <c r="M4786" i="1"/>
  <c r="N4786" i="1" s="1"/>
  <c r="D4787" i="1"/>
  <c r="G4786" i="1"/>
  <c r="F4786" i="1"/>
  <c r="P4786" i="1" s="1"/>
  <c r="A4787" i="1"/>
  <c r="T4786" i="1"/>
  <c r="T4787" i="1" s="1"/>
  <c r="H4785" i="1"/>
  <c r="E4787" i="1"/>
  <c r="I4715" i="1"/>
  <c r="J4714" i="1"/>
  <c r="L4787" i="1" l="1"/>
  <c r="U4787" i="1" s="1"/>
  <c r="M4787" i="1"/>
  <c r="N4787" i="1" s="1"/>
  <c r="G4787" i="1"/>
  <c r="F4787" i="1"/>
  <c r="P4787" i="1" s="1"/>
  <c r="A4788" i="1"/>
  <c r="D4788" i="1"/>
  <c r="H4786" i="1"/>
  <c r="E4788" i="1"/>
  <c r="I4716" i="1"/>
  <c r="J4715" i="1"/>
  <c r="L4788" i="1" l="1"/>
  <c r="U4788" i="1" s="1"/>
  <c r="M4788" i="1"/>
  <c r="N4788" i="1" s="1"/>
  <c r="D4789" i="1"/>
  <c r="F4788" i="1"/>
  <c r="A4789" i="1"/>
  <c r="G4788" i="1"/>
  <c r="H4787" i="1"/>
  <c r="E4789" i="1"/>
  <c r="T4788" i="1"/>
  <c r="I4717" i="1"/>
  <c r="J4716" i="1"/>
  <c r="L4789" i="1" l="1"/>
  <c r="E4790" i="1"/>
  <c r="G4789" i="1"/>
  <c r="A4790" i="1"/>
  <c r="F4789" i="1"/>
  <c r="P4789" i="1" s="1"/>
  <c r="H4788" i="1"/>
  <c r="P4788" i="1"/>
  <c r="T4789" i="1"/>
  <c r="I4718" i="1"/>
  <c r="J4717" i="1"/>
  <c r="L4790" i="1" l="1"/>
  <c r="U4790" i="1" s="1"/>
  <c r="T4790" i="1"/>
  <c r="M4790" i="1"/>
  <c r="N4790" i="1" s="1"/>
  <c r="A4791" i="1"/>
  <c r="G4790" i="1"/>
  <c r="D4791" i="1"/>
  <c r="F4790" i="1"/>
  <c r="H4789" i="1"/>
  <c r="E4791" i="1"/>
  <c r="D4790" i="1"/>
  <c r="I4719" i="1"/>
  <c r="J4718" i="1"/>
  <c r="H4790" i="1" l="1"/>
  <c r="P4790" i="1"/>
  <c r="L4791" i="1"/>
  <c r="U4791" i="1" s="1"/>
  <c r="M4791" i="1"/>
  <c r="N4791" i="1" s="1"/>
  <c r="D4792" i="1"/>
  <c r="G4791" i="1"/>
  <c r="A4792" i="1"/>
  <c r="F4791" i="1"/>
  <c r="P4791" i="1" s="1"/>
  <c r="T4791" i="1"/>
  <c r="E4792" i="1"/>
  <c r="I4720" i="1"/>
  <c r="J4719" i="1"/>
  <c r="L4792" i="1" l="1"/>
  <c r="U4792" i="1" s="1"/>
  <c r="M4792" i="1"/>
  <c r="N4792" i="1" s="1"/>
  <c r="F4792" i="1"/>
  <c r="A4793" i="1"/>
  <c r="D4793" i="1"/>
  <c r="G4792" i="1"/>
  <c r="H4791" i="1"/>
  <c r="E4793" i="1"/>
  <c r="T4792" i="1"/>
  <c r="I4721" i="1"/>
  <c r="J4720" i="1"/>
  <c r="E4794" i="1" l="1"/>
  <c r="L4793" i="1"/>
  <c r="U4793" i="1" s="1"/>
  <c r="M4793" i="1"/>
  <c r="N4793" i="1" s="1"/>
  <c r="G4793" i="1"/>
  <c r="F4793" i="1"/>
  <c r="P4793" i="1" s="1"/>
  <c r="D4794" i="1"/>
  <c r="A4794" i="1"/>
  <c r="P4792" i="1"/>
  <c r="T4793" i="1"/>
  <c r="H4792" i="1"/>
  <c r="I4722" i="1"/>
  <c r="J4721" i="1"/>
  <c r="L4794" i="1" l="1"/>
  <c r="U4794" i="1" s="1"/>
  <c r="M4794" i="1"/>
  <c r="N4794" i="1" s="1"/>
  <c r="A4795" i="1"/>
  <c r="G4794" i="1"/>
  <c r="D4795" i="1"/>
  <c r="F4794" i="1"/>
  <c r="P4794" i="1" s="1"/>
  <c r="T4794" i="1"/>
  <c r="T4795" i="1" s="1"/>
  <c r="H4793" i="1"/>
  <c r="E4795" i="1"/>
  <c r="I4723" i="1"/>
  <c r="J4722" i="1"/>
  <c r="L4795" i="1" l="1"/>
  <c r="U4795" i="1" s="1"/>
  <c r="M4795" i="1"/>
  <c r="N4795" i="1" s="1"/>
  <c r="D4796" i="1"/>
  <c r="G4795" i="1"/>
  <c r="F4795" i="1"/>
  <c r="A4796" i="1"/>
  <c r="H4794" i="1"/>
  <c r="E4796" i="1"/>
  <c r="I4724" i="1"/>
  <c r="J4723" i="1"/>
  <c r="L4796" i="1" l="1"/>
  <c r="U4796" i="1" s="1"/>
  <c r="M4796" i="1"/>
  <c r="N4796" i="1" s="1"/>
  <c r="A4797" i="1"/>
  <c r="G4796" i="1"/>
  <c r="H4796" i="1" s="1"/>
  <c r="D4797" i="1"/>
  <c r="F4796" i="1"/>
  <c r="P4795" i="1"/>
  <c r="H4795" i="1"/>
  <c r="E4797" i="1"/>
  <c r="T4796" i="1"/>
  <c r="I4725" i="1"/>
  <c r="J4724" i="1"/>
  <c r="P4796" i="1" l="1"/>
  <c r="L4797" i="1"/>
  <c r="U4797" i="1" s="1"/>
  <c r="M4797" i="1"/>
  <c r="N4797" i="1" s="1"/>
  <c r="G4797" i="1"/>
  <c r="F4797" i="1"/>
  <c r="P4797" i="1" s="1"/>
  <c r="A4798" i="1"/>
  <c r="D4798" i="1"/>
  <c r="T4797" i="1"/>
  <c r="T4798" i="1" s="1"/>
  <c r="E4798" i="1"/>
  <c r="I4726" i="1"/>
  <c r="J4725" i="1"/>
  <c r="L4798" i="1" l="1"/>
  <c r="U4798" i="1" s="1"/>
  <c r="M4798" i="1"/>
  <c r="N4798" i="1" s="1"/>
  <c r="D4799" i="1"/>
  <c r="G4798" i="1"/>
  <c r="F4798" i="1"/>
  <c r="A4799" i="1"/>
  <c r="H4797" i="1"/>
  <c r="E4799" i="1"/>
  <c r="I4727" i="1"/>
  <c r="J4727" i="1" s="1"/>
  <c r="J4726" i="1"/>
  <c r="P4798" i="1" l="1"/>
  <c r="L4799" i="1"/>
  <c r="U4799" i="1" s="1"/>
  <c r="M4799" i="1"/>
  <c r="N4799" i="1" s="1"/>
  <c r="D4800" i="1"/>
  <c r="A4800" i="1"/>
  <c r="G4799" i="1"/>
  <c r="F4799" i="1"/>
  <c r="P4799" i="1" s="1"/>
  <c r="H4798" i="1"/>
  <c r="E4800" i="1"/>
  <c r="T4799" i="1"/>
  <c r="I4728" i="1"/>
  <c r="E4801" i="1" l="1"/>
  <c r="H4799" i="1"/>
  <c r="L4800" i="1"/>
  <c r="U4800" i="1" s="1"/>
  <c r="M4800" i="1"/>
  <c r="N4800" i="1" s="1"/>
  <c r="F4800" i="1"/>
  <c r="D4801" i="1"/>
  <c r="A4801" i="1"/>
  <c r="G4800" i="1"/>
  <c r="T4800" i="1"/>
  <c r="I4729" i="1"/>
  <c r="J4728" i="1"/>
  <c r="P4800" i="1" l="1"/>
  <c r="L4801" i="1"/>
  <c r="U4801" i="1" s="1"/>
  <c r="M4801" i="1"/>
  <c r="N4801" i="1" s="1"/>
  <c r="G4801" i="1"/>
  <c r="F4801" i="1"/>
  <c r="P4801" i="1" s="1"/>
  <c r="A4802" i="1"/>
  <c r="D4802" i="1"/>
  <c r="T4801" i="1"/>
  <c r="T4802" i="1" s="1"/>
  <c r="H4800" i="1"/>
  <c r="E4802" i="1"/>
  <c r="I4730" i="1"/>
  <c r="J4729" i="1"/>
  <c r="L4802" i="1" l="1"/>
  <c r="U4802" i="1" s="1"/>
  <c r="M4802" i="1"/>
  <c r="N4802" i="1" s="1"/>
  <c r="A4803" i="1"/>
  <c r="G4802" i="1"/>
  <c r="D4803" i="1"/>
  <c r="F4802" i="1"/>
  <c r="P4802" i="1" s="1"/>
  <c r="H4801" i="1"/>
  <c r="E4803" i="1"/>
  <c r="I4731" i="1"/>
  <c r="J4730" i="1"/>
  <c r="L4803" i="1" l="1"/>
  <c r="U4803" i="1" s="1"/>
  <c r="M4803" i="1"/>
  <c r="N4803" i="1" s="1"/>
  <c r="G4803" i="1"/>
  <c r="F4803" i="1"/>
  <c r="A4804" i="1"/>
  <c r="D4804" i="1"/>
  <c r="H4802" i="1"/>
  <c r="E4804" i="1"/>
  <c r="T4803" i="1"/>
  <c r="I4732" i="1"/>
  <c r="J4731" i="1"/>
  <c r="E4805" i="1" l="1"/>
  <c r="L4804" i="1"/>
  <c r="U4804" i="1" s="1"/>
  <c r="M4804" i="1"/>
  <c r="N4804" i="1" s="1"/>
  <c r="D4805" i="1"/>
  <c r="G4804" i="1"/>
  <c r="A4805" i="1"/>
  <c r="F4804" i="1"/>
  <c r="P4804" i="1" s="1"/>
  <c r="P4803" i="1"/>
  <c r="T4804" i="1"/>
  <c r="H4803" i="1"/>
  <c r="I4733" i="1"/>
  <c r="J4732" i="1"/>
  <c r="L4805" i="1" l="1"/>
  <c r="U4805" i="1" s="1"/>
  <c r="M4805" i="1"/>
  <c r="N4805" i="1" s="1"/>
  <c r="D4806" i="1"/>
  <c r="F4805" i="1"/>
  <c r="G4805" i="1"/>
  <c r="A4806" i="1"/>
  <c r="T4805" i="1"/>
  <c r="T4806" i="1" s="1"/>
  <c r="H4804" i="1"/>
  <c r="E4806" i="1"/>
  <c r="I4734" i="1"/>
  <c r="J4733" i="1"/>
  <c r="L4806" i="1" l="1"/>
  <c r="U4806" i="1" s="1"/>
  <c r="M4806" i="1"/>
  <c r="N4806" i="1" s="1"/>
  <c r="F4806" i="1"/>
  <c r="A4807" i="1"/>
  <c r="D4807" i="1"/>
  <c r="G4806" i="1"/>
  <c r="P4805" i="1"/>
  <c r="H4805" i="1"/>
  <c r="E4807" i="1"/>
  <c r="I4735" i="1"/>
  <c r="J4734" i="1"/>
  <c r="L4807" i="1" l="1"/>
  <c r="U4807" i="1" s="1"/>
  <c r="M4807" i="1"/>
  <c r="N4807" i="1" s="1"/>
  <c r="D4808" i="1"/>
  <c r="G4807" i="1"/>
  <c r="F4807" i="1"/>
  <c r="A4808" i="1"/>
  <c r="P4806" i="1"/>
  <c r="H4806" i="1"/>
  <c r="E4808" i="1"/>
  <c r="T4807" i="1"/>
  <c r="I4736" i="1"/>
  <c r="J4735" i="1"/>
  <c r="P4807" i="1" l="1"/>
  <c r="T4808" i="1"/>
  <c r="H4807" i="1"/>
  <c r="L4808" i="1"/>
  <c r="U4808" i="1" s="1"/>
  <c r="M4808" i="1"/>
  <c r="N4808" i="1" s="1"/>
  <c r="D4809" i="1"/>
  <c r="G4808" i="1"/>
  <c r="A4809" i="1"/>
  <c r="F4808" i="1"/>
  <c r="E4809" i="1"/>
  <c r="I4737" i="1"/>
  <c r="J4736" i="1"/>
  <c r="P4808" i="1" l="1"/>
  <c r="L4809" i="1"/>
  <c r="U4809" i="1" s="1"/>
  <c r="M4809" i="1"/>
  <c r="N4809" i="1" s="1"/>
  <c r="D4810" i="1"/>
  <c r="G4809" i="1"/>
  <c r="F4809" i="1"/>
  <c r="A4810" i="1"/>
  <c r="H4808" i="1"/>
  <c r="E4810" i="1"/>
  <c r="T4809" i="1"/>
  <c r="I4738" i="1"/>
  <c r="J4737" i="1"/>
  <c r="E4811" i="1" l="1"/>
  <c r="L4810" i="1"/>
  <c r="U4810" i="1" s="1"/>
  <c r="M4810" i="1"/>
  <c r="N4810" i="1" s="1"/>
  <c r="A4811" i="1"/>
  <c r="D4811" i="1"/>
  <c r="G4810" i="1"/>
  <c r="F4810" i="1"/>
  <c r="P4810" i="1" s="1"/>
  <c r="P4809" i="1"/>
  <c r="T4810" i="1"/>
  <c r="H4809" i="1"/>
  <c r="I4739" i="1"/>
  <c r="J4738" i="1"/>
  <c r="L4811" i="1" l="1"/>
  <c r="U4811" i="1" s="1"/>
  <c r="M4811" i="1"/>
  <c r="N4811" i="1" s="1"/>
  <c r="D4812" i="1"/>
  <c r="G4811" i="1"/>
  <c r="F4811" i="1"/>
  <c r="A4812" i="1"/>
  <c r="T4811" i="1"/>
  <c r="T4812" i="1" s="1"/>
  <c r="H4810" i="1"/>
  <c r="E4812" i="1"/>
  <c r="I4740" i="1"/>
  <c r="J4739" i="1"/>
  <c r="L4812" i="1" l="1"/>
  <c r="U4812" i="1" s="1"/>
  <c r="M4812" i="1"/>
  <c r="N4812" i="1" s="1"/>
  <c r="G4812" i="1"/>
  <c r="D4813" i="1"/>
  <c r="F4812" i="1"/>
  <c r="P4812" i="1" s="1"/>
  <c r="A4813" i="1"/>
  <c r="P4811" i="1"/>
  <c r="H4811" i="1"/>
  <c r="E4813" i="1"/>
  <c r="I4741" i="1"/>
  <c r="J4740" i="1"/>
  <c r="L4813" i="1" l="1"/>
  <c r="U4813" i="1" s="1"/>
  <c r="M4813" i="1"/>
  <c r="N4813" i="1" s="1"/>
  <c r="G4813" i="1"/>
  <c r="F4813" i="1"/>
  <c r="P4813" i="1" s="1"/>
  <c r="A4814" i="1"/>
  <c r="D4814" i="1"/>
  <c r="H4812" i="1"/>
  <c r="E4814" i="1"/>
  <c r="T4813" i="1"/>
  <c r="I4742" i="1"/>
  <c r="J4741" i="1"/>
  <c r="E4815" i="1" l="1"/>
  <c r="L4814" i="1"/>
  <c r="U4814" i="1" s="1"/>
  <c r="M4814" i="1"/>
  <c r="N4814" i="1" s="1"/>
  <c r="A4815" i="1"/>
  <c r="F4814" i="1"/>
  <c r="G4814" i="1"/>
  <c r="D4815" i="1"/>
  <c r="T4814" i="1"/>
  <c r="H4813" i="1"/>
  <c r="I4743" i="1"/>
  <c r="J4742" i="1"/>
  <c r="H4814" i="1" l="1"/>
  <c r="P4814" i="1"/>
  <c r="L4815" i="1"/>
  <c r="U4815" i="1" s="1"/>
  <c r="M4815" i="1"/>
  <c r="N4815" i="1" s="1"/>
  <c r="G4815" i="1"/>
  <c r="F4815" i="1"/>
  <c r="P4815" i="1" s="1"/>
  <c r="D4816" i="1"/>
  <c r="A4816" i="1"/>
  <c r="T4815" i="1"/>
  <c r="E4816" i="1"/>
  <c r="I4744" i="1"/>
  <c r="J4743" i="1"/>
  <c r="T4816" i="1" l="1"/>
  <c r="L4816" i="1"/>
  <c r="U4816" i="1" s="1"/>
  <c r="M4816" i="1"/>
  <c r="N4816" i="1" s="1"/>
  <c r="F4816" i="1"/>
  <c r="A4817" i="1"/>
  <c r="D4817" i="1"/>
  <c r="G4816" i="1"/>
  <c r="T4817" i="1"/>
  <c r="H4815" i="1"/>
  <c r="E4817" i="1"/>
  <c r="I4745" i="1"/>
  <c r="J4744" i="1"/>
  <c r="L4817" i="1" l="1"/>
  <c r="U4817" i="1" s="1"/>
  <c r="M4817" i="1"/>
  <c r="N4817" i="1" s="1"/>
  <c r="G4817" i="1"/>
  <c r="F4817" i="1"/>
  <c r="P4817" i="1" s="1"/>
  <c r="A4818" i="1"/>
  <c r="D4818" i="1"/>
  <c r="P4816" i="1"/>
  <c r="H4816" i="1"/>
  <c r="E4818" i="1"/>
  <c r="I4746" i="1"/>
  <c r="J4745" i="1"/>
  <c r="L4818" i="1" l="1"/>
  <c r="U4818" i="1" s="1"/>
  <c r="M4818" i="1"/>
  <c r="N4818" i="1" s="1"/>
  <c r="F4818" i="1"/>
  <c r="A4819" i="1"/>
  <c r="D4819" i="1"/>
  <c r="G4818" i="1"/>
  <c r="H4817" i="1"/>
  <c r="E4819" i="1"/>
  <c r="T4818" i="1"/>
  <c r="I4747" i="1"/>
  <c r="J4746" i="1"/>
  <c r="L4819" i="1" l="1"/>
  <c r="M4819" i="1"/>
  <c r="E4820" i="1"/>
  <c r="F4819" i="1"/>
  <c r="A4820" i="1"/>
  <c r="G4819" i="1"/>
  <c r="D4820" i="1"/>
  <c r="D4821" i="1" s="1"/>
  <c r="P4818" i="1"/>
  <c r="T4819" i="1"/>
  <c r="H4818" i="1"/>
  <c r="I4748" i="1"/>
  <c r="J4747" i="1"/>
  <c r="P4819" i="1" l="1"/>
  <c r="E4821" i="1"/>
  <c r="L4820" i="1"/>
  <c r="U4820" i="1" s="1"/>
  <c r="T4820" i="1"/>
  <c r="M4820" i="1"/>
  <c r="N4820" i="1" s="1"/>
  <c r="G4820" i="1"/>
  <c r="F4820" i="1"/>
  <c r="A4821" i="1"/>
  <c r="H4819" i="1"/>
  <c r="I4749" i="1"/>
  <c r="J4748" i="1"/>
  <c r="L4821" i="1" l="1"/>
  <c r="U4821" i="1" s="1"/>
  <c r="M4821" i="1"/>
  <c r="N4821" i="1" s="1"/>
  <c r="G4821" i="1"/>
  <c r="F4821" i="1"/>
  <c r="A4822" i="1"/>
  <c r="D4822" i="1"/>
  <c r="P4820" i="1"/>
  <c r="T4821" i="1"/>
  <c r="T4822" i="1" s="1"/>
  <c r="H4820" i="1"/>
  <c r="E4822" i="1"/>
  <c r="I4750" i="1"/>
  <c r="J4749" i="1"/>
  <c r="P4821" i="1" l="1"/>
  <c r="H4821" i="1"/>
  <c r="L4822" i="1"/>
  <c r="U4822" i="1" s="1"/>
  <c r="M4822" i="1"/>
  <c r="N4822" i="1" s="1"/>
  <c r="F4822" i="1"/>
  <c r="A4823" i="1"/>
  <c r="T4823" i="1" s="1"/>
  <c r="D4823" i="1"/>
  <c r="G4822" i="1"/>
  <c r="E4823" i="1"/>
  <c r="I4751" i="1"/>
  <c r="J4750" i="1"/>
  <c r="E4824" i="1" l="1"/>
  <c r="L4823" i="1"/>
  <c r="U4823" i="1" s="1"/>
  <c r="M4823" i="1"/>
  <c r="N4823" i="1" s="1"/>
  <c r="G4823" i="1"/>
  <c r="F4823" i="1"/>
  <c r="P4823" i="1" s="1"/>
  <c r="A4824" i="1"/>
  <c r="D4824" i="1"/>
  <c r="P4822" i="1"/>
  <c r="H4822" i="1"/>
  <c r="I4752" i="1"/>
  <c r="J4751" i="1"/>
  <c r="L4824" i="1" l="1"/>
  <c r="U4824" i="1" s="1"/>
  <c r="M4824" i="1"/>
  <c r="N4824" i="1" s="1"/>
  <c r="A4825" i="1"/>
  <c r="D4825" i="1"/>
  <c r="F4824" i="1"/>
  <c r="G4824" i="1"/>
  <c r="H4823" i="1"/>
  <c r="E4825" i="1"/>
  <c r="T4824" i="1"/>
  <c r="I4753" i="1"/>
  <c r="J4752" i="1"/>
  <c r="E4826" i="1" l="1"/>
  <c r="P4824" i="1"/>
  <c r="L4825" i="1"/>
  <c r="U4825" i="1" s="1"/>
  <c r="M4825" i="1"/>
  <c r="N4825" i="1" s="1"/>
  <c r="G4825" i="1"/>
  <c r="F4825" i="1"/>
  <c r="P4825" i="1" s="1"/>
  <c r="D4826" i="1"/>
  <c r="A4826" i="1"/>
  <c r="T4825" i="1"/>
  <c r="H4824" i="1"/>
  <c r="I4754" i="1"/>
  <c r="J4753" i="1"/>
  <c r="T4826" i="1" l="1"/>
  <c r="H4825" i="1"/>
  <c r="L4826" i="1"/>
  <c r="U4826" i="1" s="1"/>
  <c r="M4826" i="1"/>
  <c r="N4826" i="1" s="1"/>
  <c r="A4827" i="1"/>
  <c r="F4826" i="1"/>
  <c r="G4826" i="1"/>
  <c r="D4827" i="1"/>
  <c r="E4827" i="1"/>
  <c r="I4755" i="1"/>
  <c r="J4754" i="1"/>
  <c r="H4826" i="1" l="1"/>
  <c r="L4827" i="1"/>
  <c r="U4827" i="1" s="1"/>
  <c r="M4827" i="1"/>
  <c r="N4827" i="1" s="1"/>
  <c r="G4827" i="1"/>
  <c r="F4827" i="1"/>
  <c r="P4827" i="1" s="1"/>
  <c r="A4828" i="1"/>
  <c r="D4828" i="1"/>
  <c r="P4826" i="1"/>
  <c r="E4828" i="1"/>
  <c r="T4827" i="1"/>
  <c r="I4756" i="1"/>
  <c r="J4755" i="1"/>
  <c r="E4829" i="1" l="1"/>
  <c r="L4828" i="1"/>
  <c r="U4828" i="1" s="1"/>
  <c r="M4828" i="1"/>
  <c r="N4828" i="1" s="1"/>
  <c r="A4829" i="1"/>
  <c r="F4828" i="1"/>
  <c r="G4828" i="1"/>
  <c r="D4829" i="1"/>
  <c r="T4828" i="1"/>
  <c r="H4827" i="1"/>
  <c r="I4757" i="1"/>
  <c r="J4756" i="1"/>
  <c r="P4828" i="1" l="1"/>
  <c r="L4829" i="1"/>
  <c r="U4829" i="1" s="1"/>
  <c r="M4829" i="1"/>
  <c r="N4829" i="1" s="1"/>
  <c r="G4829" i="1"/>
  <c r="F4829" i="1"/>
  <c r="D4830" i="1"/>
  <c r="A4830" i="1"/>
  <c r="H4828" i="1"/>
  <c r="T4829" i="1"/>
  <c r="E4830" i="1"/>
  <c r="I4758" i="1"/>
  <c r="J4758" i="1" s="1"/>
  <c r="J4757" i="1"/>
  <c r="P4829" i="1" l="1"/>
  <c r="L4830" i="1"/>
  <c r="U4830" i="1" s="1"/>
  <c r="M4830" i="1"/>
  <c r="N4830" i="1" s="1"/>
  <c r="D4831" i="1"/>
  <c r="G4830" i="1"/>
  <c r="F4830" i="1"/>
  <c r="P4830" i="1" s="1"/>
  <c r="A4831" i="1"/>
  <c r="H4829" i="1"/>
  <c r="E4831" i="1"/>
  <c r="T4830" i="1"/>
  <c r="I4759" i="1"/>
  <c r="L4831" i="1" l="1"/>
  <c r="U4831" i="1" s="1"/>
  <c r="M4831" i="1"/>
  <c r="N4831" i="1" s="1"/>
  <c r="F4831" i="1"/>
  <c r="A4832" i="1"/>
  <c r="G4831" i="1"/>
  <c r="D4832" i="1"/>
  <c r="T4831" i="1"/>
  <c r="T4832" i="1" s="1"/>
  <c r="H4830" i="1"/>
  <c r="E4832" i="1"/>
  <c r="I4760" i="1"/>
  <c r="J4759" i="1"/>
  <c r="L4832" i="1" l="1"/>
  <c r="U4832" i="1" s="1"/>
  <c r="M4832" i="1"/>
  <c r="N4832" i="1" s="1"/>
  <c r="G4832" i="1"/>
  <c r="A4833" i="1"/>
  <c r="F4832" i="1"/>
  <c r="P4832" i="1" s="1"/>
  <c r="D4833" i="1"/>
  <c r="T4833" i="1"/>
  <c r="P4831" i="1"/>
  <c r="H4831" i="1"/>
  <c r="E4833" i="1"/>
  <c r="I4761" i="1"/>
  <c r="J4760" i="1"/>
  <c r="H4832" i="1" l="1"/>
  <c r="L4833" i="1"/>
  <c r="U4833" i="1" s="1"/>
  <c r="M4833" i="1"/>
  <c r="N4833" i="1" s="1"/>
  <c r="D4834" i="1"/>
  <c r="G4833" i="1"/>
  <c r="F4833" i="1"/>
  <c r="P4833" i="1" s="1"/>
  <c r="A4834" i="1"/>
  <c r="E4834" i="1"/>
  <c r="I4762" i="1"/>
  <c r="J4761" i="1"/>
  <c r="L4834" i="1" l="1"/>
  <c r="U4834" i="1" s="1"/>
  <c r="M4834" i="1"/>
  <c r="N4834" i="1" s="1"/>
  <c r="G4834" i="1"/>
  <c r="A4835" i="1"/>
  <c r="D4835" i="1"/>
  <c r="F4834" i="1"/>
  <c r="P4834" i="1" s="1"/>
  <c r="H4833" i="1"/>
  <c r="T4834" i="1"/>
  <c r="T4835" i="1" s="1"/>
  <c r="E4835" i="1"/>
  <c r="I4763" i="1"/>
  <c r="J4762" i="1"/>
  <c r="L4835" i="1" l="1"/>
  <c r="U4835" i="1" s="1"/>
  <c r="M4835" i="1"/>
  <c r="N4835" i="1" s="1"/>
  <c r="D4836" i="1"/>
  <c r="G4835" i="1"/>
  <c r="A4836" i="1"/>
  <c r="F4835" i="1"/>
  <c r="H4834" i="1"/>
  <c r="E4836" i="1"/>
  <c r="I4764" i="1"/>
  <c r="J4763" i="1"/>
  <c r="P4835" i="1" l="1"/>
  <c r="L4836" i="1"/>
  <c r="U4836" i="1" s="1"/>
  <c r="M4836" i="1"/>
  <c r="N4836" i="1" s="1"/>
  <c r="G4836" i="1"/>
  <c r="D4837" i="1"/>
  <c r="F4836" i="1"/>
  <c r="A4837" i="1"/>
  <c r="H4835" i="1"/>
  <c r="E4837" i="1"/>
  <c r="T4836" i="1"/>
  <c r="I4765" i="1"/>
  <c r="J4764" i="1"/>
  <c r="L4837" i="1" l="1"/>
  <c r="U4837" i="1" s="1"/>
  <c r="M4837" i="1"/>
  <c r="N4837" i="1" s="1"/>
  <c r="F4837" i="1"/>
  <c r="A4838" i="1"/>
  <c r="D4838" i="1"/>
  <c r="G4837" i="1"/>
  <c r="H4836" i="1"/>
  <c r="P4836" i="1"/>
  <c r="T4837" i="1"/>
  <c r="E4838" i="1"/>
  <c r="I4766" i="1"/>
  <c r="J4765" i="1"/>
  <c r="P4837" i="1" l="1"/>
  <c r="L4838" i="1"/>
  <c r="U4838" i="1" s="1"/>
  <c r="M4838" i="1"/>
  <c r="N4838" i="1" s="1"/>
  <c r="D4839" i="1"/>
  <c r="F4838" i="1"/>
  <c r="G4838" i="1"/>
  <c r="A4839" i="1"/>
  <c r="H4837" i="1"/>
  <c r="E4839" i="1"/>
  <c r="T4838" i="1"/>
  <c r="I4767" i="1"/>
  <c r="J4766" i="1"/>
  <c r="L4839" i="1" l="1"/>
  <c r="U4839" i="1" s="1"/>
  <c r="M4839" i="1"/>
  <c r="N4839" i="1" s="1"/>
  <c r="F4839" i="1"/>
  <c r="A4840" i="1"/>
  <c r="D4840" i="1"/>
  <c r="G4839" i="1"/>
  <c r="H4839" i="1" s="1"/>
  <c r="P4838" i="1"/>
  <c r="T4839" i="1"/>
  <c r="T4840" i="1" s="1"/>
  <c r="H4838" i="1"/>
  <c r="E4840" i="1"/>
  <c r="I4768" i="1"/>
  <c r="J4767" i="1"/>
  <c r="M4840" i="1" l="1"/>
  <c r="N4840" i="1" s="1"/>
  <c r="L4840" i="1"/>
  <c r="U4840" i="1" s="1"/>
  <c r="D4841" i="1"/>
  <c r="A4841" i="1"/>
  <c r="G4840" i="1"/>
  <c r="F4840" i="1"/>
  <c r="P4839" i="1"/>
  <c r="E4841" i="1"/>
  <c r="I4769" i="1"/>
  <c r="J4768" i="1"/>
  <c r="P4840" i="1" l="1"/>
  <c r="L4841" i="1"/>
  <c r="U4841" i="1" s="1"/>
  <c r="M4841" i="1"/>
  <c r="N4841" i="1" s="1"/>
  <c r="F4841" i="1"/>
  <c r="A4842" i="1"/>
  <c r="D4842" i="1"/>
  <c r="G4841" i="1"/>
  <c r="H4840" i="1"/>
  <c r="E4842" i="1"/>
  <c r="T4841" i="1"/>
  <c r="I4770" i="1"/>
  <c r="J4769" i="1"/>
  <c r="L4842" i="1" l="1"/>
  <c r="U4842" i="1" s="1"/>
  <c r="M4842" i="1"/>
  <c r="N4842" i="1" s="1"/>
  <c r="D4843" i="1"/>
  <c r="G4842" i="1"/>
  <c r="F4842" i="1"/>
  <c r="P4842" i="1" s="1"/>
  <c r="A4843" i="1"/>
  <c r="P4841" i="1"/>
  <c r="T4842" i="1"/>
  <c r="T4843" i="1" s="1"/>
  <c r="H4841" i="1"/>
  <c r="E4843" i="1"/>
  <c r="I4771" i="1"/>
  <c r="J4770" i="1"/>
  <c r="L4843" i="1" l="1"/>
  <c r="U4843" i="1" s="1"/>
  <c r="M4843" i="1"/>
  <c r="N4843" i="1" s="1"/>
  <c r="A4844" i="1"/>
  <c r="D4844" i="1"/>
  <c r="F4843" i="1"/>
  <c r="G4843" i="1"/>
  <c r="T4844" i="1"/>
  <c r="H4842" i="1"/>
  <c r="E4844" i="1"/>
  <c r="I4772" i="1"/>
  <c r="J4771" i="1"/>
  <c r="P4843" i="1" l="1"/>
  <c r="L4844" i="1"/>
  <c r="U4844" i="1" s="1"/>
  <c r="M4844" i="1"/>
  <c r="N4844" i="1" s="1"/>
  <c r="D4845" i="1"/>
  <c r="G4844" i="1"/>
  <c r="A4845" i="1"/>
  <c r="F4844" i="1"/>
  <c r="P4844" i="1" s="1"/>
  <c r="H4843" i="1"/>
  <c r="E4845" i="1"/>
  <c r="I4773" i="1"/>
  <c r="J4772" i="1"/>
  <c r="L4845" i="1" l="1"/>
  <c r="U4845" i="1" s="1"/>
  <c r="M4845" i="1"/>
  <c r="N4845" i="1" s="1"/>
  <c r="A4846" i="1"/>
  <c r="G4845" i="1"/>
  <c r="D4846" i="1"/>
  <c r="F4845" i="1"/>
  <c r="H4844" i="1"/>
  <c r="E4846" i="1"/>
  <c r="T4845" i="1"/>
  <c r="I4774" i="1"/>
  <c r="J4773" i="1"/>
  <c r="E4847" i="1" l="1"/>
  <c r="P4845" i="1"/>
  <c r="L4846" i="1"/>
  <c r="U4846" i="1" s="1"/>
  <c r="M4846" i="1"/>
  <c r="N4846" i="1" s="1"/>
  <c r="D4847" i="1"/>
  <c r="G4846" i="1"/>
  <c r="F4846" i="1"/>
  <c r="A4847" i="1"/>
  <c r="T4846" i="1"/>
  <c r="H4845" i="1"/>
  <c r="I4775" i="1"/>
  <c r="J4774" i="1"/>
  <c r="T4847" i="1" l="1"/>
  <c r="P4846" i="1"/>
  <c r="H4846" i="1"/>
  <c r="L4847" i="1"/>
  <c r="U4847" i="1" s="1"/>
  <c r="M4847" i="1"/>
  <c r="N4847" i="1" s="1"/>
  <c r="A4848" i="1"/>
  <c r="G4847" i="1"/>
  <c r="H4847" i="1" s="1"/>
  <c r="D4848" i="1"/>
  <c r="F4847" i="1"/>
  <c r="E4848" i="1"/>
  <c r="I4776" i="1"/>
  <c r="J4775" i="1"/>
  <c r="L4848" i="1" l="1"/>
  <c r="U4848" i="1" s="1"/>
  <c r="M4848" i="1"/>
  <c r="N4848" i="1" s="1"/>
  <c r="D4849" i="1"/>
  <c r="G4848" i="1"/>
  <c r="F4848" i="1"/>
  <c r="A4849" i="1"/>
  <c r="E4849" i="1"/>
  <c r="T4848" i="1"/>
  <c r="T4849" i="1" s="1"/>
  <c r="P4847" i="1"/>
  <c r="I4777" i="1"/>
  <c r="J4776" i="1"/>
  <c r="E4850" i="1" l="1"/>
  <c r="L4849" i="1"/>
  <c r="U4849" i="1" s="1"/>
  <c r="M4849" i="1"/>
  <c r="N4849" i="1" s="1"/>
  <c r="D4850" i="1"/>
  <c r="G4849" i="1"/>
  <c r="F4849" i="1"/>
  <c r="P4849" i="1" s="1"/>
  <c r="A4850" i="1"/>
  <c r="H4848" i="1"/>
  <c r="P4848" i="1"/>
  <c r="I4778" i="1"/>
  <c r="J4777" i="1"/>
  <c r="L4850" i="1" l="1"/>
  <c r="M4850" i="1"/>
  <c r="E4851" i="1"/>
  <c r="G4850" i="1"/>
  <c r="A4851" i="1"/>
  <c r="F4850" i="1"/>
  <c r="P4850" i="1" s="1"/>
  <c r="H4849" i="1"/>
  <c r="T4850" i="1"/>
  <c r="I4779" i="1"/>
  <c r="J4778" i="1"/>
  <c r="L4851" i="1" l="1"/>
  <c r="U4851" i="1" s="1"/>
  <c r="M4851" i="1"/>
  <c r="N4851" i="1" s="1"/>
  <c r="T4851" i="1"/>
  <c r="G4851" i="1"/>
  <c r="A4852" i="1"/>
  <c r="F4851" i="1"/>
  <c r="D4851" i="1"/>
  <c r="D4852" i="1" s="1"/>
  <c r="E4852" i="1"/>
  <c r="H4850" i="1"/>
  <c r="I4780" i="1"/>
  <c r="J4779" i="1"/>
  <c r="H4851" i="1" l="1"/>
  <c r="P4851" i="1"/>
  <c r="L4852" i="1"/>
  <c r="U4852" i="1" s="1"/>
  <c r="M4852" i="1"/>
  <c r="N4852" i="1" s="1"/>
  <c r="D4853" i="1"/>
  <c r="G4852" i="1"/>
  <c r="F4852" i="1"/>
  <c r="P4852" i="1" s="1"/>
  <c r="A4853" i="1"/>
  <c r="T4852" i="1"/>
  <c r="E4853" i="1"/>
  <c r="I4781" i="1"/>
  <c r="J4780" i="1"/>
  <c r="T4853" i="1" l="1"/>
  <c r="L4853" i="1"/>
  <c r="U4853" i="1" s="1"/>
  <c r="M4853" i="1"/>
  <c r="N4853" i="1" s="1"/>
  <c r="D4854" i="1"/>
  <c r="G4853" i="1"/>
  <c r="F4853" i="1"/>
  <c r="A4854" i="1"/>
  <c r="T4854" i="1" s="1"/>
  <c r="H4852" i="1"/>
  <c r="E4854" i="1"/>
  <c r="I4782" i="1"/>
  <c r="J4781" i="1"/>
  <c r="L4854" i="1" l="1"/>
  <c r="U4854" i="1" s="1"/>
  <c r="M4854" i="1"/>
  <c r="N4854" i="1" s="1"/>
  <c r="D4855" i="1"/>
  <c r="G4854" i="1"/>
  <c r="A4855" i="1"/>
  <c r="F4854" i="1"/>
  <c r="H4854" i="1" s="1"/>
  <c r="P4853" i="1"/>
  <c r="H4853" i="1"/>
  <c r="E4855" i="1"/>
  <c r="I4783" i="1"/>
  <c r="J4782" i="1"/>
  <c r="P4854" i="1" l="1"/>
  <c r="L4855" i="1"/>
  <c r="U4855" i="1" s="1"/>
  <c r="M4855" i="1"/>
  <c r="N4855" i="1" s="1"/>
  <c r="F4855" i="1"/>
  <c r="D4856" i="1"/>
  <c r="A4856" i="1"/>
  <c r="G4855" i="1"/>
  <c r="E4856" i="1"/>
  <c r="E4857" i="1" s="1"/>
  <c r="T4855" i="1"/>
  <c r="I4784" i="1"/>
  <c r="J4783" i="1"/>
  <c r="L4856" i="1" l="1"/>
  <c r="U4856" i="1" s="1"/>
  <c r="M4856" i="1"/>
  <c r="N4856" i="1" s="1"/>
  <c r="D4857" i="1"/>
  <c r="G4856" i="1"/>
  <c r="A4857" i="1"/>
  <c r="F4856" i="1"/>
  <c r="P4855" i="1"/>
  <c r="T4856" i="1"/>
  <c r="H4855" i="1"/>
  <c r="I4785" i="1"/>
  <c r="J4784" i="1"/>
  <c r="H4856" i="1" l="1"/>
  <c r="P4856" i="1"/>
  <c r="L4857" i="1"/>
  <c r="U4857" i="1" s="1"/>
  <c r="M4857" i="1"/>
  <c r="N4857" i="1" s="1"/>
  <c r="D4858" i="1"/>
  <c r="F4857" i="1"/>
  <c r="A4858" i="1"/>
  <c r="G4857" i="1"/>
  <c r="T4857" i="1"/>
  <c r="E4858" i="1"/>
  <c r="I4786" i="1"/>
  <c r="J4785" i="1"/>
  <c r="P4857" i="1" l="1"/>
  <c r="H4857" i="1"/>
  <c r="L4858" i="1"/>
  <c r="U4858" i="1" s="1"/>
  <c r="M4858" i="1"/>
  <c r="N4858" i="1" s="1"/>
  <c r="D4859" i="1"/>
  <c r="F4858" i="1"/>
  <c r="G4858" i="1"/>
  <c r="H4858" i="1" s="1"/>
  <c r="A4859" i="1"/>
  <c r="E4859" i="1"/>
  <c r="T4858" i="1"/>
  <c r="I4787" i="1"/>
  <c r="J4786" i="1"/>
  <c r="L4859" i="1" l="1"/>
  <c r="U4859" i="1" s="1"/>
  <c r="M4859" i="1"/>
  <c r="N4859" i="1" s="1"/>
  <c r="A4860" i="1"/>
  <c r="F4859" i="1"/>
  <c r="G4859" i="1"/>
  <c r="D4860" i="1"/>
  <c r="P4858" i="1"/>
  <c r="T4859" i="1"/>
  <c r="T4860" i="1" s="1"/>
  <c r="E4860" i="1"/>
  <c r="I4788" i="1"/>
  <c r="J4787" i="1"/>
  <c r="P4859" i="1" l="1"/>
  <c r="L4860" i="1"/>
  <c r="U4860" i="1" s="1"/>
  <c r="M4860" i="1"/>
  <c r="N4860" i="1" s="1"/>
  <c r="D4861" i="1"/>
  <c r="G4860" i="1"/>
  <c r="A4861" i="1"/>
  <c r="F4860" i="1"/>
  <c r="P4860" i="1" s="1"/>
  <c r="H4859" i="1"/>
  <c r="E4861" i="1"/>
  <c r="I4789" i="1"/>
  <c r="J4789" i="1" s="1"/>
  <c r="J4788" i="1"/>
  <c r="L4861" i="1" l="1"/>
  <c r="U4861" i="1" s="1"/>
  <c r="M4861" i="1"/>
  <c r="N4861" i="1" s="1"/>
  <c r="G4861" i="1"/>
  <c r="F4861" i="1"/>
  <c r="A4862" i="1"/>
  <c r="D4862" i="1"/>
  <c r="H4860" i="1"/>
  <c r="E4862" i="1"/>
  <c r="E4863" i="1" s="1"/>
  <c r="T4861" i="1"/>
  <c r="I4790" i="1"/>
  <c r="L4862" i="1" l="1"/>
  <c r="U4862" i="1" s="1"/>
  <c r="M4862" i="1"/>
  <c r="N4862" i="1" s="1"/>
  <c r="G4862" i="1"/>
  <c r="F4862" i="1"/>
  <c r="D4863" i="1"/>
  <c r="A4863" i="1"/>
  <c r="P4861" i="1"/>
  <c r="T4862" i="1"/>
  <c r="H4861" i="1"/>
  <c r="I4791" i="1"/>
  <c r="J4790" i="1"/>
  <c r="L4863" i="1" l="1"/>
  <c r="U4863" i="1" s="1"/>
  <c r="M4863" i="1"/>
  <c r="N4863" i="1" s="1"/>
  <c r="A4864" i="1"/>
  <c r="D4864" i="1"/>
  <c r="G4863" i="1"/>
  <c r="F4863" i="1"/>
  <c r="H4862" i="1"/>
  <c r="P4862" i="1"/>
  <c r="T4863" i="1"/>
  <c r="E4864" i="1"/>
  <c r="I4792" i="1"/>
  <c r="J4791" i="1"/>
  <c r="P4863" i="1" l="1"/>
  <c r="H4863" i="1"/>
  <c r="L4864" i="1"/>
  <c r="U4864" i="1" s="1"/>
  <c r="M4864" i="1"/>
  <c r="N4864" i="1" s="1"/>
  <c r="D4865" i="1"/>
  <c r="G4864" i="1"/>
  <c r="A4865" i="1"/>
  <c r="F4864" i="1"/>
  <c r="P4864" i="1" s="1"/>
  <c r="E4865" i="1"/>
  <c r="T4864" i="1"/>
  <c r="I4793" i="1"/>
  <c r="J4792" i="1"/>
  <c r="T4865" i="1" l="1"/>
  <c r="L4865" i="1"/>
  <c r="U4865" i="1" s="1"/>
  <c r="M4865" i="1"/>
  <c r="N4865" i="1" s="1"/>
  <c r="D4866" i="1"/>
  <c r="G4865" i="1"/>
  <c r="F4865" i="1"/>
  <c r="P4865" i="1" s="1"/>
  <c r="A4866" i="1"/>
  <c r="H4864" i="1"/>
  <c r="E4866" i="1"/>
  <c r="I4794" i="1"/>
  <c r="J4793" i="1"/>
  <c r="L4866" i="1" l="1"/>
  <c r="U4866" i="1" s="1"/>
  <c r="M4866" i="1"/>
  <c r="N4866" i="1" s="1"/>
  <c r="D4867" i="1"/>
  <c r="G4866" i="1"/>
  <c r="F4866" i="1"/>
  <c r="P4866" i="1" s="1"/>
  <c r="A4867" i="1"/>
  <c r="H4865" i="1"/>
  <c r="E4867" i="1"/>
  <c r="T4866" i="1"/>
  <c r="I4795" i="1"/>
  <c r="J4794" i="1"/>
  <c r="E4868" i="1" l="1"/>
  <c r="L4867" i="1"/>
  <c r="U4867" i="1" s="1"/>
  <c r="M4867" i="1"/>
  <c r="N4867" i="1" s="1"/>
  <c r="A4868" i="1"/>
  <c r="G4867" i="1"/>
  <c r="D4868" i="1"/>
  <c r="F4867" i="1"/>
  <c r="P4867" i="1" s="1"/>
  <c r="T4867" i="1"/>
  <c r="H4866" i="1"/>
  <c r="I4796" i="1"/>
  <c r="J4795" i="1"/>
  <c r="L4868" i="1" l="1"/>
  <c r="U4868" i="1" s="1"/>
  <c r="M4868" i="1"/>
  <c r="N4868" i="1" s="1"/>
  <c r="D4869" i="1"/>
  <c r="G4868" i="1"/>
  <c r="A4869" i="1"/>
  <c r="F4868" i="1"/>
  <c r="H4867" i="1"/>
  <c r="T4868" i="1"/>
  <c r="T4869" i="1" s="1"/>
  <c r="E4869" i="1"/>
  <c r="I4797" i="1"/>
  <c r="J4796" i="1"/>
  <c r="P4868" i="1" l="1"/>
  <c r="L4869" i="1"/>
  <c r="U4869" i="1" s="1"/>
  <c r="M4869" i="1"/>
  <c r="N4869" i="1" s="1"/>
  <c r="G4869" i="1"/>
  <c r="F4869" i="1"/>
  <c r="A4870" i="1"/>
  <c r="D4870" i="1"/>
  <c r="H4868" i="1"/>
  <c r="E4870" i="1"/>
  <c r="I4798" i="1"/>
  <c r="J4797" i="1"/>
  <c r="L4870" i="1" l="1"/>
  <c r="U4870" i="1" s="1"/>
  <c r="M4870" i="1"/>
  <c r="N4870" i="1" s="1"/>
  <c r="D4871" i="1"/>
  <c r="F4870" i="1"/>
  <c r="G4870" i="1"/>
  <c r="A4871" i="1"/>
  <c r="P4869" i="1"/>
  <c r="H4869" i="1"/>
  <c r="E4871" i="1"/>
  <c r="T4870" i="1"/>
  <c r="I4799" i="1"/>
  <c r="J4798" i="1"/>
  <c r="L4871" i="1" l="1"/>
  <c r="U4871" i="1" s="1"/>
  <c r="M4871" i="1"/>
  <c r="N4871" i="1" s="1"/>
  <c r="A4872" i="1"/>
  <c r="D4872" i="1"/>
  <c r="F4871" i="1"/>
  <c r="G4871" i="1"/>
  <c r="P4870" i="1"/>
  <c r="T4871" i="1"/>
  <c r="T4872" i="1" s="1"/>
  <c r="H4870" i="1"/>
  <c r="E4872" i="1"/>
  <c r="I4800" i="1"/>
  <c r="J4799" i="1"/>
  <c r="P4871" i="1" l="1"/>
  <c r="H4871" i="1"/>
  <c r="L4872" i="1"/>
  <c r="U4872" i="1" s="1"/>
  <c r="M4872" i="1"/>
  <c r="N4872" i="1" s="1"/>
  <c r="D4873" i="1"/>
  <c r="F4872" i="1"/>
  <c r="A4873" i="1"/>
  <c r="G4872" i="1"/>
  <c r="E4873" i="1"/>
  <c r="I4801" i="1"/>
  <c r="J4800" i="1"/>
  <c r="P4872" i="1" l="1"/>
  <c r="H4872" i="1"/>
  <c r="L4873" i="1"/>
  <c r="U4873" i="1" s="1"/>
  <c r="M4873" i="1"/>
  <c r="N4873" i="1" s="1"/>
  <c r="G4873" i="1"/>
  <c r="F4873" i="1"/>
  <c r="A4874" i="1"/>
  <c r="D4874" i="1"/>
  <c r="E4874" i="1"/>
  <c r="T4873" i="1"/>
  <c r="I4802" i="1"/>
  <c r="J4801" i="1"/>
  <c r="P4873" i="1" l="1"/>
  <c r="E4875" i="1"/>
  <c r="L4874" i="1"/>
  <c r="U4874" i="1" s="1"/>
  <c r="M4874" i="1"/>
  <c r="N4874" i="1" s="1"/>
  <c r="D4875" i="1"/>
  <c r="G4874" i="1"/>
  <c r="H4874" i="1" s="1"/>
  <c r="F4874" i="1"/>
  <c r="A4875" i="1"/>
  <c r="T4874" i="1"/>
  <c r="H4873" i="1"/>
  <c r="I4803" i="1"/>
  <c r="J4802" i="1"/>
  <c r="P4874" i="1" l="1"/>
  <c r="L4875" i="1"/>
  <c r="U4875" i="1" s="1"/>
  <c r="M4875" i="1"/>
  <c r="N4875" i="1" s="1"/>
  <c r="D4876" i="1"/>
  <c r="G4875" i="1"/>
  <c r="F4875" i="1"/>
  <c r="A4876" i="1"/>
  <c r="T4875" i="1"/>
  <c r="T4876" i="1" s="1"/>
  <c r="E4876" i="1"/>
  <c r="I4804" i="1"/>
  <c r="J4803" i="1"/>
  <c r="P4875" i="1" l="1"/>
  <c r="H4875" i="1"/>
  <c r="T4877" i="1"/>
  <c r="L4876" i="1"/>
  <c r="U4876" i="1" s="1"/>
  <c r="M4876" i="1"/>
  <c r="N4876" i="1" s="1"/>
  <c r="D4877" i="1"/>
  <c r="G4876" i="1"/>
  <c r="F4876" i="1"/>
  <c r="P4876" i="1" s="1"/>
  <c r="A4877" i="1"/>
  <c r="E4877" i="1"/>
  <c r="I4805" i="1"/>
  <c r="J4804" i="1"/>
  <c r="H4876" i="1" l="1"/>
  <c r="E4878" i="1"/>
  <c r="L4877" i="1"/>
  <c r="U4877" i="1" s="1"/>
  <c r="M4877" i="1"/>
  <c r="N4877" i="1" s="1"/>
  <c r="A4878" i="1"/>
  <c r="D4878" i="1"/>
  <c r="F4877" i="1"/>
  <c r="H4877" i="1" s="1"/>
  <c r="G4877" i="1"/>
  <c r="I4806" i="1"/>
  <c r="J4805" i="1"/>
  <c r="L4878" i="1" l="1"/>
  <c r="U4878" i="1" s="1"/>
  <c r="M4878" i="1"/>
  <c r="N4878" i="1" s="1"/>
  <c r="D4879" i="1"/>
  <c r="A4879" i="1"/>
  <c r="G4878" i="1"/>
  <c r="F4878" i="1"/>
  <c r="E4879" i="1"/>
  <c r="T4878" i="1"/>
  <c r="T4879" i="1" s="1"/>
  <c r="P4877" i="1"/>
  <c r="I4807" i="1"/>
  <c r="J4806" i="1"/>
  <c r="E4880" i="1" l="1"/>
  <c r="L4879" i="1"/>
  <c r="U4879" i="1" s="1"/>
  <c r="M4879" i="1"/>
  <c r="N4879" i="1" s="1"/>
  <c r="F4879" i="1"/>
  <c r="A4880" i="1"/>
  <c r="G4879" i="1"/>
  <c r="D4880" i="1"/>
  <c r="H4878" i="1"/>
  <c r="P4878" i="1"/>
  <c r="I4808" i="1"/>
  <c r="J4807" i="1"/>
  <c r="L4880" i="1" l="1"/>
  <c r="M4880" i="1"/>
  <c r="E4881" i="1"/>
  <c r="F4880" i="1"/>
  <c r="H4880" i="1" s="1"/>
  <c r="G4880" i="1"/>
  <c r="A4881" i="1"/>
  <c r="D4881" i="1"/>
  <c r="P4879" i="1"/>
  <c r="H4879" i="1"/>
  <c r="T4880" i="1"/>
  <c r="I4809" i="1"/>
  <c r="J4808" i="1"/>
  <c r="L4881" i="1" l="1"/>
  <c r="U4881" i="1" s="1"/>
  <c r="T4881" i="1"/>
  <c r="M4881" i="1"/>
  <c r="N4881" i="1" s="1"/>
  <c r="D4882" i="1"/>
  <c r="A4882" i="1"/>
  <c r="F4881" i="1"/>
  <c r="G4881" i="1"/>
  <c r="P4880" i="1"/>
  <c r="E4882" i="1"/>
  <c r="I4810" i="1"/>
  <c r="J4809" i="1"/>
  <c r="H4881" i="1" l="1"/>
  <c r="P4881" i="1"/>
  <c r="L4882" i="1"/>
  <c r="U4882" i="1" s="1"/>
  <c r="M4882" i="1"/>
  <c r="N4882" i="1" s="1"/>
  <c r="A4883" i="1"/>
  <c r="D4883" i="1"/>
  <c r="G4882" i="1"/>
  <c r="F4882" i="1"/>
  <c r="T4882" i="1"/>
  <c r="E4883" i="1"/>
  <c r="I4811" i="1"/>
  <c r="J4810" i="1"/>
  <c r="T4883" i="1" l="1"/>
  <c r="L4883" i="1"/>
  <c r="U4883" i="1" s="1"/>
  <c r="M4883" i="1"/>
  <c r="N4883" i="1" s="1"/>
  <c r="D4884" i="1"/>
  <c r="G4883" i="1"/>
  <c r="A4884" i="1"/>
  <c r="F4883" i="1"/>
  <c r="P4883" i="1" s="1"/>
  <c r="H4882" i="1"/>
  <c r="P4882" i="1"/>
  <c r="E4884" i="1"/>
  <c r="I4812" i="1"/>
  <c r="J4811" i="1"/>
  <c r="L4884" i="1" l="1"/>
  <c r="U4884" i="1" s="1"/>
  <c r="M4884" i="1"/>
  <c r="N4884" i="1" s="1"/>
  <c r="D4885" i="1"/>
  <c r="F4884" i="1"/>
  <c r="A4885" i="1"/>
  <c r="G4884" i="1"/>
  <c r="H4884" i="1" s="1"/>
  <c r="H4883" i="1"/>
  <c r="E4885" i="1"/>
  <c r="T4884" i="1"/>
  <c r="I4813" i="1"/>
  <c r="J4812" i="1"/>
  <c r="E4886" i="1" l="1"/>
  <c r="L4885" i="1"/>
  <c r="U4885" i="1" s="1"/>
  <c r="M4885" i="1"/>
  <c r="N4885" i="1" s="1"/>
  <c r="D4886" i="1"/>
  <c r="G4885" i="1"/>
  <c r="F4885" i="1"/>
  <c r="A4886" i="1"/>
  <c r="P4884" i="1"/>
  <c r="T4885" i="1"/>
  <c r="I4814" i="1"/>
  <c r="J4813" i="1"/>
  <c r="H4885" i="1" l="1"/>
  <c r="L4886" i="1"/>
  <c r="U4886" i="1" s="1"/>
  <c r="M4886" i="1"/>
  <c r="N4886" i="1" s="1"/>
  <c r="A4887" i="1"/>
  <c r="D4887" i="1"/>
  <c r="G4886" i="1"/>
  <c r="F4886" i="1"/>
  <c r="P4885" i="1"/>
  <c r="T4886" i="1"/>
  <c r="E4887" i="1"/>
  <c r="I4815" i="1"/>
  <c r="J4814" i="1"/>
  <c r="P4886" i="1" l="1"/>
  <c r="T4887" i="1"/>
  <c r="L4887" i="1"/>
  <c r="U4887" i="1" s="1"/>
  <c r="M4887" i="1"/>
  <c r="N4887" i="1" s="1"/>
  <c r="G4887" i="1"/>
  <c r="D4888" i="1"/>
  <c r="F4887" i="1"/>
  <c r="P4887" i="1" s="1"/>
  <c r="A4888" i="1"/>
  <c r="H4886" i="1"/>
  <c r="E4888" i="1"/>
  <c r="I4816" i="1"/>
  <c r="J4815" i="1"/>
  <c r="L4888" i="1" l="1"/>
  <c r="U4888" i="1" s="1"/>
  <c r="M4888" i="1"/>
  <c r="N4888" i="1" s="1"/>
  <c r="G4888" i="1"/>
  <c r="D4889" i="1"/>
  <c r="F4888" i="1"/>
  <c r="P4888" i="1" s="1"/>
  <c r="A4889" i="1"/>
  <c r="H4887" i="1"/>
  <c r="E4889" i="1"/>
  <c r="T4888" i="1"/>
  <c r="I4817" i="1"/>
  <c r="J4816" i="1"/>
  <c r="E4890" i="1" l="1"/>
  <c r="L4889" i="1"/>
  <c r="U4889" i="1" s="1"/>
  <c r="M4889" i="1"/>
  <c r="N4889" i="1" s="1"/>
  <c r="D4890" i="1"/>
  <c r="G4889" i="1"/>
  <c r="F4889" i="1"/>
  <c r="P4889" i="1" s="1"/>
  <c r="A4890" i="1"/>
  <c r="H4888" i="1"/>
  <c r="T4889" i="1"/>
  <c r="I4818" i="1"/>
  <c r="J4817" i="1"/>
  <c r="L4890" i="1" l="1"/>
  <c r="U4890" i="1" s="1"/>
  <c r="M4890" i="1"/>
  <c r="N4890" i="1" s="1"/>
  <c r="D4891" i="1"/>
  <c r="G4890" i="1"/>
  <c r="F4890" i="1"/>
  <c r="A4891" i="1"/>
  <c r="T4890" i="1"/>
  <c r="T4891" i="1" s="1"/>
  <c r="H4889" i="1"/>
  <c r="E4891" i="1"/>
  <c r="I4819" i="1"/>
  <c r="J4819" i="1" s="1"/>
  <c r="J4818" i="1"/>
  <c r="L4891" i="1" l="1"/>
  <c r="U4891" i="1" s="1"/>
  <c r="M4891" i="1"/>
  <c r="N4891" i="1" s="1"/>
  <c r="A4892" i="1"/>
  <c r="G4891" i="1"/>
  <c r="D4892" i="1"/>
  <c r="F4891" i="1"/>
  <c r="P4890" i="1"/>
  <c r="H4890" i="1"/>
  <c r="E4892" i="1"/>
  <c r="I4820" i="1"/>
  <c r="P4891" i="1" l="1"/>
  <c r="L4892" i="1"/>
  <c r="U4892" i="1" s="1"/>
  <c r="M4892" i="1"/>
  <c r="N4892" i="1" s="1"/>
  <c r="G4892" i="1"/>
  <c r="D4893" i="1"/>
  <c r="F4892" i="1"/>
  <c r="P4892" i="1" s="1"/>
  <c r="A4893" i="1"/>
  <c r="H4891" i="1"/>
  <c r="E4893" i="1"/>
  <c r="T4892" i="1"/>
  <c r="I4821" i="1"/>
  <c r="J4820" i="1"/>
  <c r="E4894" i="1" l="1"/>
  <c r="L4893" i="1"/>
  <c r="U4893" i="1" s="1"/>
  <c r="M4893" i="1"/>
  <c r="N4893" i="1" s="1"/>
  <c r="G4893" i="1"/>
  <c r="F4893" i="1"/>
  <c r="P4893" i="1" s="1"/>
  <c r="D4894" i="1"/>
  <c r="A4894" i="1"/>
  <c r="T4893" i="1"/>
  <c r="H4892" i="1"/>
  <c r="I4822" i="1"/>
  <c r="J4821" i="1"/>
  <c r="L4894" i="1" l="1"/>
  <c r="U4894" i="1" s="1"/>
  <c r="M4894" i="1"/>
  <c r="N4894" i="1" s="1"/>
  <c r="D4895" i="1"/>
  <c r="F4894" i="1"/>
  <c r="P4894" i="1" s="1"/>
  <c r="G4894" i="1"/>
  <c r="A4895" i="1"/>
  <c r="H4893" i="1"/>
  <c r="T4894" i="1"/>
  <c r="T4895" i="1" s="1"/>
  <c r="E4895" i="1"/>
  <c r="I4823" i="1"/>
  <c r="J4822" i="1"/>
  <c r="L4895" i="1" l="1"/>
  <c r="U4895" i="1" s="1"/>
  <c r="M4895" i="1"/>
  <c r="N4895" i="1" s="1"/>
  <c r="G4895" i="1"/>
  <c r="D4896" i="1"/>
  <c r="F4895" i="1"/>
  <c r="A4896" i="1"/>
  <c r="H4894" i="1"/>
  <c r="E4896" i="1"/>
  <c r="I4824" i="1"/>
  <c r="J4823" i="1"/>
  <c r="L4896" i="1" l="1"/>
  <c r="U4896" i="1" s="1"/>
  <c r="M4896" i="1"/>
  <c r="N4896" i="1" s="1"/>
  <c r="D4897" i="1"/>
  <c r="G4896" i="1"/>
  <c r="F4896" i="1"/>
  <c r="A4897" i="1"/>
  <c r="P4895" i="1"/>
  <c r="H4895" i="1"/>
  <c r="E4897" i="1"/>
  <c r="T4896" i="1"/>
  <c r="I4825" i="1"/>
  <c r="J4824" i="1"/>
  <c r="L4897" i="1" l="1"/>
  <c r="U4897" i="1" s="1"/>
  <c r="M4897" i="1"/>
  <c r="N4897" i="1" s="1"/>
  <c r="F4897" i="1"/>
  <c r="A4898" i="1"/>
  <c r="D4898" i="1"/>
  <c r="G4897" i="1"/>
  <c r="H4897" i="1" s="1"/>
  <c r="P4896" i="1"/>
  <c r="T4897" i="1"/>
  <c r="T4898" i="1" s="1"/>
  <c r="H4896" i="1"/>
  <c r="E4898" i="1"/>
  <c r="I4826" i="1"/>
  <c r="J4825" i="1"/>
  <c r="L4898" i="1" l="1"/>
  <c r="U4898" i="1" s="1"/>
  <c r="M4898" i="1"/>
  <c r="N4898" i="1" s="1"/>
  <c r="D4899" i="1"/>
  <c r="G4898" i="1"/>
  <c r="F4898" i="1"/>
  <c r="P4898" i="1" s="1"/>
  <c r="A4899" i="1"/>
  <c r="P4897" i="1"/>
  <c r="E4899" i="1"/>
  <c r="I4827" i="1"/>
  <c r="J4826" i="1"/>
  <c r="L4899" i="1" l="1"/>
  <c r="U4899" i="1" s="1"/>
  <c r="M4899" i="1"/>
  <c r="N4899" i="1" s="1"/>
  <c r="A4900" i="1"/>
  <c r="D4900" i="1"/>
  <c r="G4899" i="1"/>
  <c r="F4899" i="1"/>
  <c r="P4899" i="1" s="1"/>
  <c r="H4898" i="1"/>
  <c r="E4900" i="1"/>
  <c r="T4899" i="1"/>
  <c r="I4828" i="1"/>
  <c r="J4827" i="1"/>
  <c r="E4901" i="1" l="1"/>
  <c r="L4900" i="1"/>
  <c r="U4900" i="1" s="1"/>
  <c r="M4900" i="1"/>
  <c r="N4900" i="1" s="1"/>
  <c r="D4901" i="1"/>
  <c r="G4900" i="1"/>
  <c r="F4900" i="1"/>
  <c r="P4900" i="1" s="1"/>
  <c r="A4901" i="1"/>
  <c r="T4900" i="1"/>
  <c r="H4899" i="1"/>
  <c r="I4829" i="1"/>
  <c r="J4828" i="1"/>
  <c r="L4901" i="1" l="1"/>
  <c r="U4901" i="1" s="1"/>
  <c r="M4901" i="1"/>
  <c r="N4901" i="1" s="1"/>
  <c r="A4902" i="1"/>
  <c r="G4901" i="1"/>
  <c r="D4902" i="1"/>
  <c r="F4901" i="1"/>
  <c r="P4901" i="1" s="1"/>
  <c r="H4900" i="1"/>
  <c r="T4901" i="1"/>
  <c r="T4902" i="1" s="1"/>
  <c r="E4902" i="1"/>
  <c r="I4830" i="1"/>
  <c r="J4829" i="1"/>
  <c r="L4902" i="1" l="1"/>
  <c r="U4902" i="1" s="1"/>
  <c r="M4902" i="1"/>
  <c r="N4902" i="1" s="1"/>
  <c r="D4903" i="1"/>
  <c r="A4903" i="1"/>
  <c r="G4902" i="1"/>
  <c r="F4902" i="1"/>
  <c r="H4901" i="1"/>
  <c r="E4903" i="1"/>
  <c r="I4831" i="1"/>
  <c r="J4830" i="1"/>
  <c r="P4902" i="1" l="1"/>
  <c r="L4903" i="1"/>
  <c r="U4903" i="1" s="1"/>
  <c r="M4903" i="1"/>
  <c r="N4903" i="1" s="1"/>
  <c r="A4904" i="1"/>
  <c r="F4903" i="1"/>
  <c r="D4904" i="1"/>
  <c r="G4903" i="1"/>
  <c r="H4902" i="1"/>
  <c r="E4904" i="1"/>
  <c r="T4903" i="1"/>
  <c r="I4832" i="1"/>
  <c r="J4831" i="1"/>
  <c r="L4904" i="1" l="1"/>
  <c r="U4904" i="1" s="1"/>
  <c r="M4904" i="1"/>
  <c r="N4904" i="1" s="1"/>
  <c r="D4905" i="1"/>
  <c r="G4904" i="1"/>
  <c r="F4904" i="1"/>
  <c r="P4904" i="1" s="1"/>
  <c r="A4905" i="1"/>
  <c r="P4903" i="1"/>
  <c r="T4904" i="1"/>
  <c r="T4905" i="1" s="1"/>
  <c r="H4903" i="1"/>
  <c r="E4905" i="1"/>
  <c r="I4833" i="1"/>
  <c r="J4832" i="1"/>
  <c r="L4905" i="1" l="1"/>
  <c r="U4905" i="1" s="1"/>
  <c r="M4905" i="1"/>
  <c r="N4905" i="1" s="1"/>
  <c r="F4905" i="1"/>
  <c r="A4906" i="1"/>
  <c r="G4905" i="1"/>
  <c r="D4906" i="1"/>
  <c r="T4906" i="1"/>
  <c r="H4904" i="1"/>
  <c r="E4906" i="1"/>
  <c r="I4834" i="1"/>
  <c r="J4833" i="1"/>
  <c r="L4906" i="1" l="1"/>
  <c r="U4906" i="1" s="1"/>
  <c r="M4906" i="1"/>
  <c r="N4906" i="1" s="1"/>
  <c r="D4907" i="1"/>
  <c r="G4906" i="1"/>
  <c r="F4906" i="1"/>
  <c r="P4906" i="1" s="1"/>
  <c r="A4907" i="1"/>
  <c r="T4907" i="1"/>
  <c r="P4905" i="1"/>
  <c r="H4905" i="1"/>
  <c r="E4907" i="1"/>
  <c r="I4835" i="1"/>
  <c r="J4834" i="1"/>
  <c r="L4907" i="1" l="1"/>
  <c r="U4907" i="1" s="1"/>
  <c r="M4907" i="1"/>
  <c r="N4907" i="1" s="1"/>
  <c r="D4908" i="1"/>
  <c r="G4907" i="1"/>
  <c r="A4908" i="1"/>
  <c r="F4907" i="1"/>
  <c r="P4907" i="1" s="1"/>
  <c r="H4906" i="1"/>
  <c r="E4908" i="1"/>
  <c r="I4836" i="1"/>
  <c r="J4835" i="1"/>
  <c r="L4908" i="1" l="1"/>
  <c r="U4908" i="1" s="1"/>
  <c r="M4908" i="1"/>
  <c r="N4908" i="1" s="1"/>
  <c r="D4909" i="1"/>
  <c r="G4908" i="1"/>
  <c r="F4908" i="1"/>
  <c r="P4908" i="1" s="1"/>
  <c r="A4909" i="1"/>
  <c r="H4907" i="1"/>
  <c r="E4909" i="1"/>
  <c r="T4908" i="1"/>
  <c r="I4837" i="1"/>
  <c r="J4836" i="1"/>
  <c r="E4910" i="1" l="1"/>
  <c r="L4909" i="1"/>
  <c r="U4909" i="1" s="1"/>
  <c r="M4909" i="1"/>
  <c r="N4909" i="1" s="1"/>
  <c r="F4909" i="1"/>
  <c r="D4910" i="1"/>
  <c r="G4909" i="1"/>
  <c r="A4910" i="1"/>
  <c r="T4909" i="1"/>
  <c r="H4908" i="1"/>
  <c r="I4838" i="1"/>
  <c r="J4837" i="1"/>
  <c r="L4910" i="1" l="1"/>
  <c r="U4910" i="1" s="1"/>
  <c r="M4910" i="1"/>
  <c r="N4910" i="1" s="1"/>
  <c r="F4910" i="1"/>
  <c r="A4911" i="1"/>
  <c r="D4911" i="1"/>
  <c r="G4910" i="1"/>
  <c r="H4910" i="1" s="1"/>
  <c r="P4909" i="1"/>
  <c r="H4909" i="1"/>
  <c r="T4910" i="1"/>
  <c r="E4911" i="1"/>
  <c r="I4839" i="1"/>
  <c r="J4838" i="1"/>
  <c r="L4911" i="1" l="1"/>
  <c r="M4911" i="1"/>
  <c r="E4912" i="1"/>
  <c r="G4911" i="1"/>
  <c r="F4911" i="1"/>
  <c r="A4912" i="1"/>
  <c r="D4912" i="1"/>
  <c r="D4913" i="1" s="1"/>
  <c r="H4911" i="1"/>
  <c r="P4910" i="1"/>
  <c r="T4911" i="1"/>
  <c r="I4840" i="1"/>
  <c r="J4839" i="1"/>
  <c r="P4911" i="1" l="1"/>
  <c r="L4912" i="1"/>
  <c r="U4912" i="1" s="1"/>
  <c r="M4912" i="1"/>
  <c r="N4912" i="1" s="1"/>
  <c r="T4912" i="1"/>
  <c r="G4912" i="1"/>
  <c r="A4913" i="1"/>
  <c r="F4912" i="1"/>
  <c r="E4913" i="1"/>
  <c r="I4841" i="1"/>
  <c r="J4840" i="1"/>
  <c r="H4912" i="1" l="1"/>
  <c r="E4914" i="1"/>
  <c r="P4912" i="1"/>
  <c r="L4913" i="1"/>
  <c r="U4913" i="1" s="1"/>
  <c r="M4913" i="1"/>
  <c r="N4913" i="1" s="1"/>
  <c r="D4914" i="1"/>
  <c r="G4913" i="1"/>
  <c r="F4913" i="1"/>
  <c r="P4913" i="1" s="1"/>
  <c r="A4914" i="1"/>
  <c r="T4913" i="1"/>
  <c r="T4914" i="1" s="1"/>
  <c r="I4842" i="1"/>
  <c r="J4841" i="1"/>
  <c r="H4913" i="1" l="1"/>
  <c r="L4914" i="1"/>
  <c r="U4914" i="1" s="1"/>
  <c r="M4914" i="1"/>
  <c r="N4914" i="1" s="1"/>
  <c r="D4915" i="1"/>
  <c r="G4914" i="1"/>
  <c r="F4914" i="1"/>
  <c r="P4914" i="1" s="1"/>
  <c r="A4915" i="1"/>
  <c r="E4915" i="1"/>
  <c r="I4843" i="1"/>
  <c r="J4842" i="1"/>
  <c r="L4915" i="1" l="1"/>
  <c r="U4915" i="1" s="1"/>
  <c r="M4915" i="1"/>
  <c r="N4915" i="1" s="1"/>
  <c r="F4915" i="1"/>
  <c r="A4916" i="1"/>
  <c r="D4916" i="1"/>
  <c r="G4915" i="1"/>
  <c r="H4914" i="1"/>
  <c r="E4916" i="1"/>
  <c r="T4915" i="1"/>
  <c r="I4844" i="1"/>
  <c r="J4843" i="1"/>
  <c r="E4917" i="1" l="1"/>
  <c r="L4916" i="1"/>
  <c r="U4916" i="1" s="1"/>
  <c r="M4916" i="1"/>
  <c r="N4916" i="1" s="1"/>
  <c r="D4917" i="1"/>
  <c r="G4916" i="1"/>
  <c r="F4916" i="1"/>
  <c r="P4916" i="1" s="1"/>
  <c r="A4917" i="1"/>
  <c r="P4915" i="1"/>
  <c r="T4916" i="1"/>
  <c r="H4915" i="1"/>
  <c r="I4845" i="1"/>
  <c r="J4844" i="1"/>
  <c r="L4917" i="1" l="1"/>
  <c r="U4917" i="1" s="1"/>
  <c r="M4917" i="1"/>
  <c r="N4917" i="1" s="1"/>
  <c r="A4918" i="1"/>
  <c r="D4918" i="1"/>
  <c r="F4917" i="1"/>
  <c r="G4917" i="1"/>
  <c r="T4917" i="1"/>
  <c r="T4918" i="1" s="1"/>
  <c r="H4916" i="1"/>
  <c r="E4918" i="1"/>
  <c r="I4846" i="1"/>
  <c r="J4845" i="1"/>
  <c r="P4917" i="1" l="1"/>
  <c r="L4918" i="1"/>
  <c r="U4918" i="1" s="1"/>
  <c r="M4918" i="1"/>
  <c r="N4918" i="1" s="1"/>
  <c r="D4919" i="1"/>
  <c r="G4918" i="1"/>
  <c r="F4918" i="1"/>
  <c r="P4918" i="1" s="1"/>
  <c r="A4919" i="1"/>
  <c r="H4917" i="1"/>
  <c r="E4919" i="1"/>
  <c r="I4847" i="1"/>
  <c r="J4846" i="1"/>
  <c r="L4919" i="1" l="1"/>
  <c r="U4919" i="1" s="1"/>
  <c r="M4919" i="1"/>
  <c r="N4919" i="1" s="1"/>
  <c r="A4920" i="1"/>
  <c r="G4919" i="1"/>
  <c r="D4920" i="1"/>
  <c r="F4919" i="1"/>
  <c r="P4919" i="1" s="1"/>
  <c r="H4918" i="1"/>
  <c r="E4920" i="1"/>
  <c r="T4919" i="1"/>
  <c r="I4848" i="1"/>
  <c r="J4847" i="1"/>
  <c r="E4921" i="1" l="1"/>
  <c r="L4920" i="1"/>
  <c r="U4920" i="1" s="1"/>
  <c r="M4920" i="1"/>
  <c r="N4920" i="1" s="1"/>
  <c r="D4921" i="1"/>
  <c r="G4920" i="1"/>
  <c r="F4920" i="1"/>
  <c r="P4920" i="1" s="1"/>
  <c r="A4921" i="1"/>
  <c r="T4920" i="1"/>
  <c r="H4919" i="1"/>
  <c r="I4849" i="1"/>
  <c r="J4848" i="1"/>
  <c r="L4921" i="1" l="1"/>
  <c r="U4921" i="1" s="1"/>
  <c r="M4921" i="1"/>
  <c r="N4921" i="1" s="1"/>
  <c r="G4921" i="1"/>
  <c r="F4921" i="1"/>
  <c r="A4922" i="1"/>
  <c r="D4922" i="1"/>
  <c r="H4920" i="1"/>
  <c r="T4921" i="1"/>
  <c r="T4922" i="1" s="1"/>
  <c r="E4922" i="1"/>
  <c r="I4850" i="1"/>
  <c r="J4850" i="1" s="1"/>
  <c r="J4849" i="1"/>
  <c r="P4921" i="1" l="1"/>
  <c r="E4923" i="1"/>
  <c r="L4922" i="1"/>
  <c r="U4922" i="1" s="1"/>
  <c r="M4922" i="1"/>
  <c r="N4922" i="1" s="1"/>
  <c r="D4923" i="1"/>
  <c r="F4922" i="1"/>
  <c r="A4923" i="1"/>
  <c r="G4922" i="1"/>
  <c r="H4921" i="1"/>
  <c r="I4851" i="1"/>
  <c r="P4922" i="1" l="1"/>
  <c r="H4922" i="1"/>
  <c r="L4923" i="1"/>
  <c r="U4923" i="1" s="1"/>
  <c r="M4923" i="1"/>
  <c r="N4923" i="1" s="1"/>
  <c r="A4924" i="1"/>
  <c r="G4923" i="1"/>
  <c r="F4923" i="1"/>
  <c r="D4924" i="1"/>
  <c r="E4924" i="1"/>
  <c r="T4923" i="1"/>
  <c r="I4852" i="1"/>
  <c r="J4851" i="1"/>
  <c r="E4925" i="1" l="1"/>
  <c r="P4923" i="1"/>
  <c r="L4924" i="1"/>
  <c r="U4924" i="1" s="1"/>
  <c r="M4924" i="1"/>
  <c r="N4924" i="1" s="1"/>
  <c r="D4925" i="1"/>
  <c r="G4924" i="1"/>
  <c r="H4924" i="1" s="1"/>
  <c r="A4925" i="1"/>
  <c r="F4924" i="1"/>
  <c r="T4924" i="1"/>
  <c r="H4923" i="1"/>
  <c r="I4853" i="1"/>
  <c r="J4852" i="1"/>
  <c r="L4925" i="1" l="1"/>
  <c r="U4925" i="1" s="1"/>
  <c r="M4925" i="1"/>
  <c r="N4925" i="1" s="1"/>
  <c r="A4926" i="1"/>
  <c r="G4925" i="1"/>
  <c r="D4926" i="1"/>
  <c r="F4925" i="1"/>
  <c r="P4925" i="1" s="1"/>
  <c r="T4925" i="1"/>
  <c r="T4926" i="1" s="1"/>
  <c r="P4924" i="1"/>
  <c r="E4926" i="1"/>
  <c r="I4854" i="1"/>
  <c r="J4853" i="1"/>
  <c r="L4926" i="1" l="1"/>
  <c r="U4926" i="1" s="1"/>
  <c r="M4926" i="1"/>
  <c r="N4926" i="1" s="1"/>
  <c r="D4927" i="1"/>
  <c r="G4926" i="1"/>
  <c r="F4926" i="1"/>
  <c r="A4927" i="1"/>
  <c r="H4925" i="1"/>
  <c r="E4927" i="1"/>
  <c r="I4855" i="1"/>
  <c r="J4854" i="1"/>
  <c r="L4927" i="1" l="1"/>
  <c r="U4927" i="1" s="1"/>
  <c r="M4927" i="1"/>
  <c r="N4927" i="1" s="1"/>
  <c r="A4928" i="1"/>
  <c r="D4928" i="1"/>
  <c r="G4927" i="1"/>
  <c r="F4927" i="1"/>
  <c r="P4927" i="1" s="1"/>
  <c r="P4926" i="1"/>
  <c r="H4926" i="1"/>
  <c r="E4928" i="1"/>
  <c r="T4927" i="1"/>
  <c r="I4856" i="1"/>
  <c r="J4855" i="1"/>
  <c r="T4928" i="1" l="1"/>
  <c r="H4927" i="1"/>
  <c r="L4928" i="1"/>
  <c r="U4928" i="1" s="1"/>
  <c r="M4928" i="1"/>
  <c r="N4928" i="1" s="1"/>
  <c r="D4929" i="1"/>
  <c r="G4928" i="1"/>
  <c r="A4929" i="1"/>
  <c r="F4928" i="1"/>
  <c r="E4929" i="1"/>
  <c r="I4857" i="1"/>
  <c r="J4856" i="1"/>
  <c r="P4928" i="1" l="1"/>
  <c r="L4929" i="1"/>
  <c r="U4929" i="1" s="1"/>
  <c r="M4929" i="1"/>
  <c r="N4929" i="1" s="1"/>
  <c r="A4930" i="1"/>
  <c r="D4930" i="1"/>
  <c r="G4929" i="1"/>
  <c r="F4929" i="1"/>
  <c r="P4929" i="1" s="1"/>
  <c r="H4928" i="1"/>
  <c r="T4929" i="1"/>
  <c r="E4930" i="1"/>
  <c r="I4858" i="1"/>
  <c r="J4857" i="1"/>
  <c r="E4931" i="1" l="1"/>
  <c r="L4930" i="1"/>
  <c r="U4930" i="1" s="1"/>
  <c r="M4930" i="1"/>
  <c r="N4930" i="1" s="1"/>
  <c r="D4931" i="1"/>
  <c r="G4930" i="1"/>
  <c r="F4930" i="1"/>
  <c r="P4930" i="1" s="1"/>
  <c r="A4931" i="1"/>
  <c r="H4929" i="1"/>
  <c r="T4930" i="1"/>
  <c r="I4859" i="1"/>
  <c r="J4858" i="1"/>
  <c r="L4931" i="1" l="1"/>
  <c r="U4931" i="1" s="1"/>
  <c r="M4931" i="1"/>
  <c r="N4931" i="1" s="1"/>
  <c r="G4931" i="1"/>
  <c r="F4931" i="1"/>
  <c r="P4931" i="1" s="1"/>
  <c r="D4932" i="1"/>
  <c r="A4932" i="1"/>
  <c r="T4931" i="1"/>
  <c r="T4932" i="1" s="1"/>
  <c r="H4930" i="1"/>
  <c r="E4932" i="1"/>
  <c r="I4860" i="1"/>
  <c r="J4859" i="1"/>
  <c r="L4932" i="1" l="1"/>
  <c r="U4932" i="1" s="1"/>
  <c r="M4932" i="1"/>
  <c r="N4932" i="1" s="1"/>
  <c r="D4933" i="1"/>
  <c r="G4932" i="1"/>
  <c r="F4932" i="1"/>
  <c r="A4933" i="1"/>
  <c r="H4931" i="1"/>
  <c r="E4933" i="1"/>
  <c r="I4861" i="1"/>
  <c r="J4860" i="1"/>
  <c r="P4932" i="1" l="1"/>
  <c r="L4933" i="1"/>
  <c r="U4933" i="1" s="1"/>
  <c r="M4933" i="1"/>
  <c r="N4933" i="1" s="1"/>
  <c r="G4933" i="1"/>
  <c r="F4933" i="1"/>
  <c r="P4933" i="1" s="1"/>
  <c r="A4934" i="1"/>
  <c r="D4934" i="1"/>
  <c r="H4932" i="1"/>
  <c r="E4934" i="1"/>
  <c r="T4933" i="1"/>
  <c r="I4862" i="1"/>
  <c r="J4861" i="1"/>
  <c r="H4933" i="1" l="1"/>
  <c r="E4935" i="1"/>
  <c r="L4934" i="1"/>
  <c r="U4934" i="1" s="1"/>
  <c r="M4934" i="1"/>
  <c r="N4934" i="1" s="1"/>
  <c r="G4934" i="1"/>
  <c r="F4934" i="1"/>
  <c r="D4935" i="1"/>
  <c r="A4935" i="1"/>
  <c r="T4934" i="1"/>
  <c r="I4863" i="1"/>
  <c r="J4862" i="1"/>
  <c r="P4934" i="1" l="1"/>
  <c r="L4935" i="1"/>
  <c r="U4935" i="1" s="1"/>
  <c r="M4935" i="1"/>
  <c r="N4935" i="1" s="1"/>
  <c r="G4935" i="1"/>
  <c r="F4935" i="1"/>
  <c r="A4936" i="1"/>
  <c r="D4936" i="1"/>
  <c r="H4934" i="1"/>
  <c r="T4935" i="1"/>
  <c r="E4936" i="1"/>
  <c r="I4864" i="1"/>
  <c r="J4863" i="1"/>
  <c r="T4936" i="1" l="1"/>
  <c r="L4936" i="1"/>
  <c r="U4936" i="1" s="1"/>
  <c r="M4936" i="1"/>
  <c r="N4936" i="1" s="1"/>
  <c r="D4937" i="1"/>
  <c r="F4936" i="1"/>
  <c r="G4936" i="1"/>
  <c r="A4937" i="1"/>
  <c r="P4935" i="1"/>
  <c r="H4935" i="1"/>
  <c r="E4937" i="1"/>
  <c r="I4865" i="1"/>
  <c r="J4864" i="1"/>
  <c r="L4937" i="1" l="1"/>
  <c r="U4937" i="1" s="1"/>
  <c r="M4937" i="1"/>
  <c r="N4937" i="1" s="1"/>
  <c r="F4937" i="1"/>
  <c r="A4938" i="1"/>
  <c r="D4938" i="1"/>
  <c r="G4937" i="1"/>
  <c r="P4936" i="1"/>
  <c r="H4936" i="1"/>
  <c r="E4938" i="1"/>
  <c r="T4937" i="1"/>
  <c r="I4866" i="1"/>
  <c r="J4865" i="1"/>
  <c r="T4938" i="1" l="1"/>
  <c r="L4938" i="1"/>
  <c r="U4938" i="1" s="1"/>
  <c r="M4938" i="1"/>
  <c r="N4938" i="1" s="1"/>
  <c r="D4939" i="1"/>
  <c r="G4938" i="1"/>
  <c r="A4939" i="1"/>
  <c r="F4938" i="1"/>
  <c r="P4938" i="1" s="1"/>
  <c r="P4937" i="1"/>
  <c r="H4937" i="1"/>
  <c r="E4939" i="1"/>
  <c r="I4867" i="1"/>
  <c r="J4866" i="1"/>
  <c r="L4939" i="1" l="1"/>
  <c r="U4939" i="1" s="1"/>
  <c r="M4939" i="1"/>
  <c r="N4939" i="1" s="1"/>
  <c r="G4939" i="1"/>
  <c r="F4939" i="1"/>
  <c r="P4939" i="1" s="1"/>
  <c r="A4940" i="1"/>
  <c r="D4940" i="1"/>
  <c r="H4938" i="1"/>
  <c r="E4940" i="1"/>
  <c r="E4941" i="1" s="1"/>
  <c r="T4939" i="1"/>
  <c r="I4868" i="1"/>
  <c r="J4867" i="1"/>
  <c r="L4940" i="1" l="1"/>
  <c r="U4940" i="1" s="1"/>
  <c r="M4940" i="1"/>
  <c r="N4940" i="1" s="1"/>
  <c r="G4940" i="1"/>
  <c r="F4940" i="1"/>
  <c r="A4941" i="1"/>
  <c r="D4941" i="1"/>
  <c r="T4940" i="1"/>
  <c r="H4939" i="1"/>
  <c r="I4869" i="1"/>
  <c r="J4868" i="1"/>
  <c r="H4940" i="1" l="1"/>
  <c r="L4941" i="1"/>
  <c r="U4941" i="1" s="1"/>
  <c r="M4941" i="1"/>
  <c r="N4941" i="1" s="1"/>
  <c r="G4941" i="1"/>
  <c r="F4941" i="1"/>
  <c r="D4942" i="1"/>
  <c r="A4942" i="1"/>
  <c r="P4940" i="1"/>
  <c r="T4941" i="1"/>
  <c r="E4942" i="1"/>
  <c r="I4870" i="1"/>
  <c r="J4869" i="1"/>
  <c r="T4942" i="1" l="1"/>
  <c r="L4942" i="1"/>
  <c r="E4943" i="1"/>
  <c r="E4944" i="1" s="1"/>
  <c r="A4943" i="1"/>
  <c r="D4943" i="1"/>
  <c r="G4942" i="1"/>
  <c r="F4942" i="1"/>
  <c r="P4941" i="1"/>
  <c r="H4941" i="1"/>
  <c r="I4871" i="1"/>
  <c r="J4870" i="1"/>
  <c r="P4942" i="1" l="1"/>
  <c r="H4942" i="1"/>
  <c r="T4943" i="1"/>
  <c r="T4944" i="1" s="1"/>
  <c r="L4943" i="1"/>
  <c r="U4943" i="1" s="1"/>
  <c r="M4943" i="1"/>
  <c r="N4943" i="1" s="1"/>
  <c r="G4943" i="1"/>
  <c r="H4943" i="1" s="1"/>
  <c r="F4943" i="1"/>
  <c r="D4944" i="1"/>
  <c r="A4944" i="1"/>
  <c r="I4872" i="1"/>
  <c r="J4871" i="1"/>
  <c r="P4943" i="1" l="1"/>
  <c r="L4944" i="1"/>
  <c r="U4944" i="1" s="1"/>
  <c r="M4944" i="1"/>
  <c r="N4944" i="1" s="1"/>
  <c r="D4945" i="1"/>
  <c r="G4944" i="1"/>
  <c r="F4944" i="1"/>
  <c r="A4945" i="1"/>
  <c r="E4945" i="1"/>
  <c r="I4873" i="1"/>
  <c r="J4872" i="1"/>
  <c r="L4945" i="1" l="1"/>
  <c r="U4945" i="1" s="1"/>
  <c r="M4945" i="1"/>
  <c r="N4945" i="1" s="1"/>
  <c r="G4945" i="1"/>
  <c r="F4945" i="1"/>
  <c r="A4946" i="1"/>
  <c r="D4946" i="1"/>
  <c r="P4944" i="1"/>
  <c r="H4944" i="1"/>
  <c r="T4945" i="1"/>
  <c r="E4946" i="1"/>
  <c r="I4874" i="1"/>
  <c r="J4873" i="1"/>
  <c r="L4946" i="1" l="1"/>
  <c r="U4946" i="1" s="1"/>
  <c r="M4946" i="1"/>
  <c r="N4946" i="1" s="1"/>
  <c r="G4946" i="1"/>
  <c r="D4947" i="1"/>
  <c r="A4947" i="1"/>
  <c r="F4946" i="1"/>
  <c r="P4946" i="1" s="1"/>
  <c r="H4945" i="1"/>
  <c r="P4945" i="1"/>
  <c r="E4947" i="1"/>
  <c r="T4946" i="1"/>
  <c r="I4875" i="1"/>
  <c r="J4874" i="1"/>
  <c r="T4947" i="1" l="1"/>
  <c r="L4947" i="1"/>
  <c r="U4947" i="1" s="1"/>
  <c r="M4947" i="1"/>
  <c r="N4947" i="1" s="1"/>
  <c r="D4948" i="1"/>
  <c r="A4948" i="1"/>
  <c r="G4947" i="1"/>
  <c r="F4947" i="1"/>
  <c r="P4947" i="1" s="1"/>
  <c r="H4946" i="1"/>
  <c r="E4948" i="1"/>
  <c r="I4876" i="1"/>
  <c r="J4875" i="1"/>
  <c r="L4948" i="1" l="1"/>
  <c r="U4948" i="1" s="1"/>
  <c r="M4948" i="1"/>
  <c r="N4948" i="1" s="1"/>
  <c r="D4949" i="1"/>
  <c r="F4948" i="1"/>
  <c r="A4949" i="1"/>
  <c r="G4948" i="1"/>
  <c r="H4947" i="1"/>
  <c r="E4949" i="1"/>
  <c r="T4948" i="1"/>
  <c r="I4877" i="1"/>
  <c r="J4876" i="1"/>
  <c r="L4949" i="1" l="1"/>
  <c r="U4949" i="1" s="1"/>
  <c r="M4949" i="1"/>
  <c r="N4949" i="1" s="1"/>
  <c r="A4950" i="1"/>
  <c r="F4949" i="1"/>
  <c r="D4950" i="1"/>
  <c r="G4949" i="1"/>
  <c r="H4949" i="1" s="1"/>
  <c r="E4950" i="1"/>
  <c r="E4951" i="1" s="1"/>
  <c r="P4948" i="1"/>
  <c r="T4949" i="1"/>
  <c r="H4948" i="1"/>
  <c r="I4878" i="1"/>
  <c r="J4877" i="1"/>
  <c r="P4949" i="1" l="1"/>
  <c r="L4950" i="1"/>
  <c r="U4950" i="1" s="1"/>
  <c r="M4950" i="1"/>
  <c r="N4950" i="1" s="1"/>
  <c r="D4951" i="1"/>
  <c r="G4950" i="1"/>
  <c r="F4950" i="1"/>
  <c r="A4951" i="1"/>
  <c r="T4950" i="1"/>
  <c r="T4951" i="1" s="1"/>
  <c r="I4879" i="1"/>
  <c r="J4878" i="1"/>
  <c r="H4950" i="1" l="1"/>
  <c r="P4950" i="1"/>
  <c r="L4951" i="1"/>
  <c r="U4951" i="1" s="1"/>
  <c r="M4951" i="1"/>
  <c r="N4951" i="1" s="1"/>
  <c r="F4951" i="1"/>
  <c r="A4952" i="1"/>
  <c r="D4952" i="1"/>
  <c r="G4951" i="1"/>
  <c r="E4952" i="1"/>
  <c r="I4880" i="1"/>
  <c r="J4880" i="1" s="1"/>
  <c r="J4879" i="1"/>
  <c r="L4952" i="1" l="1"/>
  <c r="U4952" i="1" s="1"/>
  <c r="M4952" i="1"/>
  <c r="N4952" i="1" s="1"/>
  <c r="D4953" i="1"/>
  <c r="F4952" i="1"/>
  <c r="G4952" i="1"/>
  <c r="A4953" i="1"/>
  <c r="P4951" i="1"/>
  <c r="H4951" i="1"/>
  <c r="E4953" i="1"/>
  <c r="T4952" i="1"/>
  <c r="I4881" i="1"/>
  <c r="H4952" i="1" l="1"/>
  <c r="P4952" i="1"/>
  <c r="L4953" i="1"/>
  <c r="U4953" i="1" s="1"/>
  <c r="M4953" i="1"/>
  <c r="N4953" i="1" s="1"/>
  <c r="F4953" i="1"/>
  <c r="A4954" i="1"/>
  <c r="G4953" i="1"/>
  <c r="D4954" i="1"/>
  <c r="T4953" i="1"/>
  <c r="E4954" i="1"/>
  <c r="I4882" i="1"/>
  <c r="J4881" i="1"/>
  <c r="H4953" i="1" l="1"/>
  <c r="L4954" i="1"/>
  <c r="U4954" i="1" s="1"/>
  <c r="M4954" i="1"/>
  <c r="N4954" i="1" s="1"/>
  <c r="D4955" i="1"/>
  <c r="A4955" i="1"/>
  <c r="G4954" i="1"/>
  <c r="F4954" i="1"/>
  <c r="E4955" i="1"/>
  <c r="P4953" i="1"/>
  <c r="T4954" i="1"/>
  <c r="I4883" i="1"/>
  <c r="J4882" i="1"/>
  <c r="H4954" i="1" l="1"/>
  <c r="P4954" i="1"/>
  <c r="E4956" i="1"/>
  <c r="L4955" i="1"/>
  <c r="U4955" i="1" s="1"/>
  <c r="M4955" i="1"/>
  <c r="N4955" i="1" s="1"/>
  <c r="D4956" i="1"/>
  <c r="G4955" i="1"/>
  <c r="H4955" i="1" s="1"/>
  <c r="F4955" i="1"/>
  <c r="A4956" i="1"/>
  <c r="T4955" i="1"/>
  <c r="T4956" i="1" s="1"/>
  <c r="I4884" i="1"/>
  <c r="J4883" i="1"/>
  <c r="E4957" i="1" l="1"/>
  <c r="L4956" i="1"/>
  <c r="U4956" i="1" s="1"/>
  <c r="M4956" i="1"/>
  <c r="N4956" i="1" s="1"/>
  <c r="D4957" i="1"/>
  <c r="G4956" i="1"/>
  <c r="F4956" i="1"/>
  <c r="A4957" i="1"/>
  <c r="P4955" i="1"/>
  <c r="I4885" i="1"/>
  <c r="J4884" i="1"/>
  <c r="P4956" i="1" l="1"/>
  <c r="H4956" i="1"/>
  <c r="E4958" i="1"/>
  <c r="L4957" i="1"/>
  <c r="U4957" i="1" s="1"/>
  <c r="M4957" i="1"/>
  <c r="N4957" i="1" s="1"/>
  <c r="D4958" i="1"/>
  <c r="A4958" i="1"/>
  <c r="G4957" i="1"/>
  <c r="F4957" i="1"/>
  <c r="P4957" i="1" s="1"/>
  <c r="T4957" i="1"/>
  <c r="I4886" i="1"/>
  <c r="J4885" i="1"/>
  <c r="H4957" i="1" l="1"/>
  <c r="E4959" i="1"/>
  <c r="L4958" i="1"/>
  <c r="U4958" i="1" s="1"/>
  <c r="M4958" i="1"/>
  <c r="N4958" i="1" s="1"/>
  <c r="D4959" i="1"/>
  <c r="G4958" i="1"/>
  <c r="F4958" i="1"/>
  <c r="H4958" i="1" s="1"/>
  <c r="A4959" i="1"/>
  <c r="T4958" i="1"/>
  <c r="I4887" i="1"/>
  <c r="J4886" i="1"/>
  <c r="L4959" i="1" l="1"/>
  <c r="U4959" i="1" s="1"/>
  <c r="M4959" i="1"/>
  <c r="N4959" i="1" s="1"/>
  <c r="A4960" i="1"/>
  <c r="D4960" i="1"/>
  <c r="G4959" i="1"/>
  <c r="F4959" i="1"/>
  <c r="P4959" i="1" s="1"/>
  <c r="P4958" i="1"/>
  <c r="T4959" i="1"/>
  <c r="T4960" i="1" s="1"/>
  <c r="E4960" i="1"/>
  <c r="I4888" i="1"/>
  <c r="J4887" i="1"/>
  <c r="L4960" i="1" l="1"/>
  <c r="U4960" i="1" s="1"/>
  <c r="M4960" i="1"/>
  <c r="N4960" i="1" s="1"/>
  <c r="G4960" i="1"/>
  <c r="A4961" i="1"/>
  <c r="D4961" i="1"/>
  <c r="F4960" i="1"/>
  <c r="P4960" i="1" s="1"/>
  <c r="H4959" i="1"/>
  <c r="E4961" i="1"/>
  <c r="I4889" i="1"/>
  <c r="J4888" i="1"/>
  <c r="L4961" i="1" l="1"/>
  <c r="U4961" i="1" s="1"/>
  <c r="M4961" i="1"/>
  <c r="N4961" i="1" s="1"/>
  <c r="G4961" i="1"/>
  <c r="F4961" i="1"/>
  <c r="D4962" i="1"/>
  <c r="A4962" i="1"/>
  <c r="H4960" i="1"/>
  <c r="E4962" i="1"/>
  <c r="E4963" i="1" s="1"/>
  <c r="T4961" i="1"/>
  <c r="I4890" i="1"/>
  <c r="J4889" i="1"/>
  <c r="L4962" i="1" l="1"/>
  <c r="U4962" i="1" s="1"/>
  <c r="M4962" i="1"/>
  <c r="N4962" i="1" s="1"/>
  <c r="A4963" i="1"/>
  <c r="G4962" i="1"/>
  <c r="F4962" i="1"/>
  <c r="D4963" i="1"/>
  <c r="H4961" i="1"/>
  <c r="P4961" i="1"/>
  <c r="T4962" i="1"/>
  <c r="I4891" i="1"/>
  <c r="J4890" i="1"/>
  <c r="H4962" i="1" l="1"/>
  <c r="L4963" i="1"/>
  <c r="U4963" i="1" s="1"/>
  <c r="M4963" i="1"/>
  <c r="N4963" i="1" s="1"/>
  <c r="F4963" i="1"/>
  <c r="A4964" i="1"/>
  <c r="G4963" i="1"/>
  <c r="D4964" i="1"/>
  <c r="T4963" i="1"/>
  <c r="T4964" i="1" s="1"/>
  <c r="P4962" i="1"/>
  <c r="E4964" i="1"/>
  <c r="I4892" i="1"/>
  <c r="J4891" i="1"/>
  <c r="L4964" i="1" l="1"/>
  <c r="U4964" i="1" s="1"/>
  <c r="M4964" i="1"/>
  <c r="N4964" i="1" s="1"/>
  <c r="G4964" i="1"/>
  <c r="D4965" i="1"/>
  <c r="A4965" i="1"/>
  <c r="F4964" i="1"/>
  <c r="P4964" i="1" s="1"/>
  <c r="P4963" i="1"/>
  <c r="H4963" i="1"/>
  <c r="E4965" i="1"/>
  <c r="I4893" i="1"/>
  <c r="J4892" i="1"/>
  <c r="L4965" i="1" l="1"/>
  <c r="U4965" i="1" s="1"/>
  <c r="M4965" i="1"/>
  <c r="N4965" i="1" s="1"/>
  <c r="F4965" i="1"/>
  <c r="A4966" i="1"/>
  <c r="G4965" i="1"/>
  <c r="D4966" i="1"/>
  <c r="H4964" i="1"/>
  <c r="E4966" i="1"/>
  <c r="E4967" i="1" s="1"/>
  <c r="T4965" i="1"/>
  <c r="I4894" i="1"/>
  <c r="J4893" i="1"/>
  <c r="L4966" i="1" l="1"/>
  <c r="U4966" i="1" s="1"/>
  <c r="M4966" i="1"/>
  <c r="N4966" i="1" s="1"/>
  <c r="D4967" i="1"/>
  <c r="G4966" i="1"/>
  <c r="A4967" i="1"/>
  <c r="F4966" i="1"/>
  <c r="P4965" i="1"/>
  <c r="T4966" i="1"/>
  <c r="H4965" i="1"/>
  <c r="I4895" i="1"/>
  <c r="J4894" i="1"/>
  <c r="H4966" i="1" l="1"/>
  <c r="P4966" i="1"/>
  <c r="L4967" i="1"/>
  <c r="U4967" i="1" s="1"/>
  <c r="M4967" i="1"/>
  <c r="N4967" i="1" s="1"/>
  <c r="G4967" i="1"/>
  <c r="D4968" i="1"/>
  <c r="F4967" i="1"/>
  <c r="A4968" i="1"/>
  <c r="T4967" i="1"/>
  <c r="E4968" i="1"/>
  <c r="I4896" i="1"/>
  <c r="J4895" i="1"/>
  <c r="P4967" i="1" l="1"/>
  <c r="H4967" i="1"/>
  <c r="L4968" i="1"/>
  <c r="U4968" i="1" s="1"/>
  <c r="M4968" i="1"/>
  <c r="N4968" i="1" s="1"/>
  <c r="G4968" i="1"/>
  <c r="A4969" i="1"/>
  <c r="D4969" i="1"/>
  <c r="F4968" i="1"/>
  <c r="P4968" i="1" s="1"/>
  <c r="E4969" i="1"/>
  <c r="T4968" i="1"/>
  <c r="I4897" i="1"/>
  <c r="J4896" i="1"/>
  <c r="T4969" i="1" l="1"/>
  <c r="H4968" i="1"/>
  <c r="L4969" i="1"/>
  <c r="U4969" i="1" s="1"/>
  <c r="M4969" i="1"/>
  <c r="N4969" i="1" s="1"/>
  <c r="G4969" i="1"/>
  <c r="F4969" i="1"/>
  <c r="D4970" i="1"/>
  <c r="A4970" i="1"/>
  <c r="E4970" i="1"/>
  <c r="I4898" i="1"/>
  <c r="J4897" i="1"/>
  <c r="P4969" i="1" l="1"/>
  <c r="M4970" i="1"/>
  <c r="L4970" i="1"/>
  <c r="E4971" i="1"/>
  <c r="A4971" i="1"/>
  <c r="D4971" i="1"/>
  <c r="G4970" i="1"/>
  <c r="F4970" i="1"/>
  <c r="H4969" i="1"/>
  <c r="T4970" i="1"/>
  <c r="I4899" i="1"/>
  <c r="J4898" i="1"/>
  <c r="P4970" i="1" l="1"/>
  <c r="H4970" i="1"/>
  <c r="L4971" i="1"/>
  <c r="U4971" i="1" s="1"/>
  <c r="T4971" i="1"/>
  <c r="M4971" i="1"/>
  <c r="N4971" i="1" s="1"/>
  <c r="D4972" i="1"/>
  <c r="G4971" i="1"/>
  <c r="F4971" i="1"/>
  <c r="A4972" i="1"/>
  <c r="E4972" i="1"/>
  <c r="I4900" i="1"/>
  <c r="J4899" i="1"/>
  <c r="L4972" i="1" l="1"/>
  <c r="U4972" i="1" s="1"/>
  <c r="M4972" i="1"/>
  <c r="N4972" i="1" s="1"/>
  <c r="G4972" i="1"/>
  <c r="F4972" i="1"/>
  <c r="A4973" i="1"/>
  <c r="D4973" i="1"/>
  <c r="P4971" i="1"/>
  <c r="T4972" i="1"/>
  <c r="T4973" i="1" s="1"/>
  <c r="H4971" i="1"/>
  <c r="E4973" i="1"/>
  <c r="I4901" i="1"/>
  <c r="J4900" i="1"/>
  <c r="P4972" i="1" l="1"/>
  <c r="H4972" i="1"/>
  <c r="L4973" i="1"/>
  <c r="U4973" i="1" s="1"/>
  <c r="M4973" i="1"/>
  <c r="N4973" i="1" s="1"/>
  <c r="A4974" i="1"/>
  <c r="D4974" i="1"/>
  <c r="G4973" i="1"/>
  <c r="F4973" i="1"/>
  <c r="E4974" i="1"/>
  <c r="I4902" i="1"/>
  <c r="J4901" i="1"/>
  <c r="P4973" i="1" l="1"/>
  <c r="L4974" i="1"/>
  <c r="U4974" i="1" s="1"/>
  <c r="M4974" i="1"/>
  <c r="N4974" i="1" s="1"/>
  <c r="G4974" i="1"/>
  <c r="F4974" i="1"/>
  <c r="P4974" i="1" s="1"/>
  <c r="D4975" i="1"/>
  <c r="A4975" i="1"/>
  <c r="H4973" i="1"/>
  <c r="T4974" i="1"/>
  <c r="E4975" i="1"/>
  <c r="I4903" i="1"/>
  <c r="J4902" i="1"/>
  <c r="T4975" i="1" l="1"/>
  <c r="L4975" i="1"/>
  <c r="U4975" i="1" s="1"/>
  <c r="M4975" i="1"/>
  <c r="N4975" i="1" s="1"/>
  <c r="D4976" i="1"/>
  <c r="F4975" i="1"/>
  <c r="G4975" i="1"/>
  <c r="A4976" i="1"/>
  <c r="H4974" i="1"/>
  <c r="E4976" i="1"/>
  <c r="I4904" i="1"/>
  <c r="J4903" i="1"/>
  <c r="P4975" i="1" l="1"/>
  <c r="L4976" i="1"/>
  <c r="U4976" i="1" s="1"/>
  <c r="M4976" i="1"/>
  <c r="N4976" i="1" s="1"/>
  <c r="D4977" i="1"/>
  <c r="F4976" i="1"/>
  <c r="A4977" i="1"/>
  <c r="G4976" i="1"/>
  <c r="H4975" i="1"/>
  <c r="E4977" i="1"/>
  <c r="T4976" i="1"/>
  <c r="I4905" i="1"/>
  <c r="J4904" i="1"/>
  <c r="T4977" i="1" l="1"/>
  <c r="L4977" i="1"/>
  <c r="U4977" i="1" s="1"/>
  <c r="M4977" i="1"/>
  <c r="N4977" i="1" s="1"/>
  <c r="A4978" i="1"/>
  <c r="D4978" i="1"/>
  <c r="G4977" i="1"/>
  <c r="F4977" i="1"/>
  <c r="P4976" i="1"/>
  <c r="H4976" i="1"/>
  <c r="E4978" i="1"/>
  <c r="I4906" i="1"/>
  <c r="J4905" i="1"/>
  <c r="P4977" i="1" l="1"/>
  <c r="L4978" i="1"/>
  <c r="U4978" i="1" s="1"/>
  <c r="M4978" i="1"/>
  <c r="N4978" i="1" s="1"/>
  <c r="G4978" i="1"/>
  <c r="D4979" i="1"/>
  <c r="A4979" i="1"/>
  <c r="F4978" i="1"/>
  <c r="P4978" i="1" s="1"/>
  <c r="H4977" i="1"/>
  <c r="E4979" i="1"/>
  <c r="T4978" i="1"/>
  <c r="I4907" i="1"/>
  <c r="J4906" i="1"/>
  <c r="T4979" i="1" l="1"/>
  <c r="L4979" i="1"/>
  <c r="U4979" i="1" s="1"/>
  <c r="M4979" i="1"/>
  <c r="N4979" i="1" s="1"/>
  <c r="D4980" i="1"/>
  <c r="G4979" i="1"/>
  <c r="F4979" i="1"/>
  <c r="P4979" i="1" s="1"/>
  <c r="A4980" i="1"/>
  <c r="H4978" i="1"/>
  <c r="E4980" i="1"/>
  <c r="I4908" i="1"/>
  <c r="J4907" i="1"/>
  <c r="L4980" i="1" l="1"/>
  <c r="U4980" i="1" s="1"/>
  <c r="M4980" i="1"/>
  <c r="N4980" i="1" s="1"/>
  <c r="D4981" i="1"/>
  <c r="G4980" i="1"/>
  <c r="A4981" i="1"/>
  <c r="F4980" i="1"/>
  <c r="H4979" i="1"/>
  <c r="E4981" i="1"/>
  <c r="T4980" i="1"/>
  <c r="I4909" i="1"/>
  <c r="J4908" i="1"/>
  <c r="E4982" i="1" l="1"/>
  <c r="P4980" i="1"/>
  <c r="L4981" i="1"/>
  <c r="U4981" i="1" s="1"/>
  <c r="M4981" i="1"/>
  <c r="N4981" i="1" s="1"/>
  <c r="D4982" i="1"/>
  <c r="A4982" i="1"/>
  <c r="G4981" i="1"/>
  <c r="H4981" i="1" s="1"/>
  <c r="F4981" i="1"/>
  <c r="T4981" i="1"/>
  <c r="H4980" i="1"/>
  <c r="I4910" i="1"/>
  <c r="J4909" i="1"/>
  <c r="L4982" i="1" l="1"/>
  <c r="U4982" i="1" s="1"/>
  <c r="M4982" i="1"/>
  <c r="N4982" i="1" s="1"/>
  <c r="F4982" i="1"/>
  <c r="A4983" i="1"/>
  <c r="D4983" i="1"/>
  <c r="G4982" i="1"/>
  <c r="T4982" i="1"/>
  <c r="T4983" i="1" s="1"/>
  <c r="P4981" i="1"/>
  <c r="E4983" i="1"/>
  <c r="I4911" i="1"/>
  <c r="J4911" i="1" s="1"/>
  <c r="J4910" i="1"/>
  <c r="P4982" i="1" l="1"/>
  <c r="H4982" i="1"/>
  <c r="L4983" i="1"/>
  <c r="U4983" i="1" s="1"/>
  <c r="M4983" i="1"/>
  <c r="N4983" i="1" s="1"/>
  <c r="F4983" i="1"/>
  <c r="A4984" i="1"/>
  <c r="D4984" i="1"/>
  <c r="G4983" i="1"/>
  <c r="E4984" i="1"/>
  <c r="I4912" i="1"/>
  <c r="P4983" i="1" l="1"/>
  <c r="H4983" i="1"/>
  <c r="L4984" i="1"/>
  <c r="U4984" i="1" s="1"/>
  <c r="M4984" i="1"/>
  <c r="N4984" i="1" s="1"/>
  <c r="D4985" i="1"/>
  <c r="F4984" i="1"/>
  <c r="A4985" i="1"/>
  <c r="G4984" i="1"/>
  <c r="E4985" i="1"/>
  <c r="T4984" i="1"/>
  <c r="I4913" i="1"/>
  <c r="J4912" i="1"/>
  <c r="L4985" i="1" l="1"/>
  <c r="U4985" i="1" s="1"/>
  <c r="M4985" i="1"/>
  <c r="N4985" i="1" s="1"/>
  <c r="A4986" i="1"/>
  <c r="D4986" i="1"/>
  <c r="G4985" i="1"/>
  <c r="F4985" i="1"/>
  <c r="P4985" i="1" s="1"/>
  <c r="E4986" i="1"/>
  <c r="H4985" i="1"/>
  <c r="P4984" i="1"/>
  <c r="T4985" i="1"/>
  <c r="H4984" i="1"/>
  <c r="I4914" i="1"/>
  <c r="J4913" i="1"/>
  <c r="E4987" i="1" l="1"/>
  <c r="L4986" i="1"/>
  <c r="U4986" i="1" s="1"/>
  <c r="M4986" i="1"/>
  <c r="N4986" i="1" s="1"/>
  <c r="F4986" i="1"/>
  <c r="P4986" i="1" s="1"/>
  <c r="A4987" i="1"/>
  <c r="G4986" i="1"/>
  <c r="D4987" i="1"/>
  <c r="T4986" i="1"/>
  <c r="I4915" i="1"/>
  <c r="J4914" i="1"/>
  <c r="L4987" i="1" l="1"/>
  <c r="U4987" i="1" s="1"/>
  <c r="M4987" i="1"/>
  <c r="N4987" i="1" s="1"/>
  <c r="G4987" i="1"/>
  <c r="F4987" i="1"/>
  <c r="P4987" i="1" s="1"/>
  <c r="D4988" i="1"/>
  <c r="A4988" i="1"/>
  <c r="H4986" i="1"/>
  <c r="T4987" i="1"/>
  <c r="T4988" i="1" s="1"/>
  <c r="E4988" i="1"/>
  <c r="I4916" i="1"/>
  <c r="J4915" i="1"/>
  <c r="L4988" i="1" l="1"/>
  <c r="U4988" i="1" s="1"/>
  <c r="M4988" i="1"/>
  <c r="N4988" i="1" s="1"/>
  <c r="D4989" i="1"/>
  <c r="A4989" i="1"/>
  <c r="G4988" i="1"/>
  <c r="F4988" i="1"/>
  <c r="P4988" i="1" s="1"/>
  <c r="H4987" i="1"/>
  <c r="E4989" i="1"/>
  <c r="I4917" i="1"/>
  <c r="J4916" i="1"/>
  <c r="L4989" i="1" l="1"/>
  <c r="U4989" i="1" s="1"/>
  <c r="M4989" i="1"/>
  <c r="N4989" i="1" s="1"/>
  <c r="D4990" i="1"/>
  <c r="G4989" i="1"/>
  <c r="A4990" i="1"/>
  <c r="F4989" i="1"/>
  <c r="H4988" i="1"/>
  <c r="E4990" i="1"/>
  <c r="T4989" i="1"/>
  <c r="I4918" i="1"/>
  <c r="J4917" i="1"/>
  <c r="E4991" i="1" l="1"/>
  <c r="P4989" i="1"/>
  <c r="L4990" i="1"/>
  <c r="U4990" i="1" s="1"/>
  <c r="M4990" i="1"/>
  <c r="N4990" i="1" s="1"/>
  <c r="D4991" i="1"/>
  <c r="G4990" i="1"/>
  <c r="F4990" i="1"/>
  <c r="A4991" i="1"/>
  <c r="T4990" i="1"/>
  <c r="H4989" i="1"/>
  <c r="I4919" i="1"/>
  <c r="J4918" i="1"/>
  <c r="T4991" i="1" l="1"/>
  <c r="P4990" i="1"/>
  <c r="H4990" i="1"/>
  <c r="L4991" i="1"/>
  <c r="U4991" i="1" s="1"/>
  <c r="M4991" i="1"/>
  <c r="N4991" i="1" s="1"/>
  <c r="A4992" i="1"/>
  <c r="D4992" i="1"/>
  <c r="G4991" i="1"/>
  <c r="H4991" i="1" s="1"/>
  <c r="F4991" i="1"/>
  <c r="E4992" i="1"/>
  <c r="I4920" i="1"/>
  <c r="J4919" i="1"/>
  <c r="L4992" i="1" l="1"/>
  <c r="U4992" i="1" s="1"/>
  <c r="M4992" i="1"/>
  <c r="N4992" i="1" s="1"/>
  <c r="A4993" i="1"/>
  <c r="G4992" i="1"/>
  <c r="D4993" i="1"/>
  <c r="F4992" i="1"/>
  <c r="P4992" i="1" s="1"/>
  <c r="E4993" i="1"/>
  <c r="T4992" i="1"/>
  <c r="P4991" i="1"/>
  <c r="I4921" i="1"/>
  <c r="J4920" i="1"/>
  <c r="E4994" i="1" l="1"/>
  <c r="H4992" i="1"/>
  <c r="L4993" i="1"/>
  <c r="U4993" i="1" s="1"/>
  <c r="M4993" i="1"/>
  <c r="N4993" i="1" s="1"/>
  <c r="D4994" i="1"/>
  <c r="F4993" i="1"/>
  <c r="P4993" i="1" s="1"/>
  <c r="A4994" i="1"/>
  <c r="G4993" i="1"/>
  <c r="T4993" i="1"/>
  <c r="I4922" i="1"/>
  <c r="J4921" i="1"/>
  <c r="L4994" i="1" l="1"/>
  <c r="U4994" i="1" s="1"/>
  <c r="M4994" i="1"/>
  <c r="N4994" i="1" s="1"/>
  <c r="F4994" i="1"/>
  <c r="A4995" i="1"/>
  <c r="G4994" i="1"/>
  <c r="D4995" i="1"/>
  <c r="T4994" i="1"/>
  <c r="T4995" i="1" s="1"/>
  <c r="H4993" i="1"/>
  <c r="E4995" i="1"/>
  <c r="I4923" i="1"/>
  <c r="J4922" i="1"/>
  <c r="L4995" i="1" l="1"/>
  <c r="U4995" i="1" s="1"/>
  <c r="M4995" i="1"/>
  <c r="N4995" i="1" s="1"/>
  <c r="G4995" i="1"/>
  <c r="D4996" i="1"/>
  <c r="F4995" i="1"/>
  <c r="P4995" i="1" s="1"/>
  <c r="A4996" i="1"/>
  <c r="P4994" i="1"/>
  <c r="H4994" i="1"/>
  <c r="E4996" i="1"/>
  <c r="I4924" i="1"/>
  <c r="J4923" i="1"/>
  <c r="L4996" i="1" l="1"/>
  <c r="U4996" i="1" s="1"/>
  <c r="M4996" i="1"/>
  <c r="N4996" i="1" s="1"/>
  <c r="D4997" i="1"/>
  <c r="G4996" i="1"/>
  <c r="F4996" i="1"/>
  <c r="P4996" i="1" s="1"/>
  <c r="A4997" i="1"/>
  <c r="E4997" i="1"/>
  <c r="H4996" i="1"/>
  <c r="H4995" i="1"/>
  <c r="T4996" i="1"/>
  <c r="I4925" i="1"/>
  <c r="J4924" i="1"/>
  <c r="E4998" i="1" l="1"/>
  <c r="L4997" i="1"/>
  <c r="U4997" i="1" s="1"/>
  <c r="M4997" i="1"/>
  <c r="N4997" i="1" s="1"/>
  <c r="D4998" i="1"/>
  <c r="A4998" i="1"/>
  <c r="G4997" i="1"/>
  <c r="F4997" i="1"/>
  <c r="P4997" i="1" s="1"/>
  <c r="T4997" i="1"/>
  <c r="I4926" i="1"/>
  <c r="J4925" i="1"/>
  <c r="L4998" i="1" l="1"/>
  <c r="U4998" i="1" s="1"/>
  <c r="M4998" i="1"/>
  <c r="N4998" i="1" s="1"/>
  <c r="F4998" i="1"/>
  <c r="A4999" i="1"/>
  <c r="G4998" i="1"/>
  <c r="D4999" i="1"/>
  <c r="H4997" i="1"/>
  <c r="T4998" i="1"/>
  <c r="T4999" i="1" s="1"/>
  <c r="E4999" i="1"/>
  <c r="I4927" i="1"/>
  <c r="J4926" i="1"/>
  <c r="L4999" i="1" l="1"/>
  <c r="U4999" i="1" s="1"/>
  <c r="M4999" i="1"/>
  <c r="N4999" i="1" s="1"/>
  <c r="F4999" i="1"/>
  <c r="D5000" i="1"/>
  <c r="G4999" i="1"/>
  <c r="A5000" i="1"/>
  <c r="H4998" i="1"/>
  <c r="P4998" i="1"/>
  <c r="E5000" i="1"/>
  <c r="I4928" i="1"/>
  <c r="J4927" i="1"/>
  <c r="L5000" i="1" l="1"/>
  <c r="U5000" i="1" s="1"/>
  <c r="M5000" i="1"/>
  <c r="N5000" i="1" s="1"/>
  <c r="D5001" i="1"/>
  <c r="G5000" i="1"/>
  <c r="A5001" i="1"/>
  <c r="F5000" i="1"/>
  <c r="P5000" i="1" s="1"/>
  <c r="P4999" i="1"/>
  <c r="H4999" i="1"/>
  <c r="E5001" i="1"/>
  <c r="T5000" i="1"/>
  <c r="I4929" i="1"/>
  <c r="J4928" i="1"/>
  <c r="L5001" i="1" l="1"/>
  <c r="M5001" i="1"/>
  <c r="E5002" i="1"/>
  <c r="G5001" i="1"/>
  <c r="F5001" i="1"/>
  <c r="A5002" i="1"/>
  <c r="H5000" i="1"/>
  <c r="T5001" i="1"/>
  <c r="I4930" i="1"/>
  <c r="J4929" i="1"/>
  <c r="P5001" i="1" l="1"/>
  <c r="L5002" i="1"/>
  <c r="U5002" i="1" s="1"/>
  <c r="M5002" i="1"/>
  <c r="N5002" i="1" s="1"/>
  <c r="T5002" i="1"/>
  <c r="F5002" i="1"/>
  <c r="A5003" i="1"/>
  <c r="G5002" i="1"/>
  <c r="D5002" i="1"/>
  <c r="D5003" i="1" s="1"/>
  <c r="E5003" i="1"/>
  <c r="H5001" i="1"/>
  <c r="I4931" i="1"/>
  <c r="J4930" i="1"/>
  <c r="L5003" i="1" l="1"/>
  <c r="U5003" i="1" s="1"/>
  <c r="M5003" i="1"/>
  <c r="N5003" i="1" s="1"/>
  <c r="D5004" i="1"/>
  <c r="G5003" i="1"/>
  <c r="F5003" i="1"/>
  <c r="P5003" i="1" s="1"/>
  <c r="A5004" i="1"/>
  <c r="P5002" i="1"/>
  <c r="T5003" i="1"/>
  <c r="T5004" i="1" s="1"/>
  <c r="H5002" i="1"/>
  <c r="E5004" i="1"/>
  <c r="I4932" i="1"/>
  <c r="J4931" i="1"/>
  <c r="L5004" i="1" l="1"/>
  <c r="U5004" i="1" s="1"/>
  <c r="M5004" i="1"/>
  <c r="N5004" i="1" s="1"/>
  <c r="D5005" i="1"/>
  <c r="G5004" i="1"/>
  <c r="F5004" i="1"/>
  <c r="P5004" i="1" s="1"/>
  <c r="A5005" i="1"/>
  <c r="E5005" i="1"/>
  <c r="H5003" i="1"/>
  <c r="I4933" i="1"/>
  <c r="J4932" i="1"/>
  <c r="E5006" i="1" l="1"/>
  <c r="L5005" i="1"/>
  <c r="U5005" i="1" s="1"/>
  <c r="M5005" i="1"/>
  <c r="N5005" i="1" s="1"/>
  <c r="F5005" i="1"/>
  <c r="A5006" i="1"/>
  <c r="D5006" i="1"/>
  <c r="G5005" i="1"/>
  <c r="H5004" i="1"/>
  <c r="T5005" i="1"/>
  <c r="I4934" i="1"/>
  <c r="J4933" i="1"/>
  <c r="L5006" i="1" l="1"/>
  <c r="U5006" i="1" s="1"/>
  <c r="M5006" i="1"/>
  <c r="N5006" i="1" s="1"/>
  <c r="G5006" i="1"/>
  <c r="A5007" i="1"/>
  <c r="D5007" i="1"/>
  <c r="F5006" i="1"/>
  <c r="P5006" i="1" s="1"/>
  <c r="P5005" i="1"/>
  <c r="T5006" i="1"/>
  <c r="T5007" i="1" s="1"/>
  <c r="H5005" i="1"/>
  <c r="E5007" i="1"/>
  <c r="I4935" i="1"/>
  <c r="J4934" i="1"/>
  <c r="H5006" i="1" l="1"/>
  <c r="L5007" i="1"/>
  <c r="U5007" i="1" s="1"/>
  <c r="M5007" i="1"/>
  <c r="N5007" i="1" s="1"/>
  <c r="A5008" i="1"/>
  <c r="D5008" i="1"/>
  <c r="G5007" i="1"/>
  <c r="F5007" i="1"/>
  <c r="E5008" i="1"/>
  <c r="I4936" i="1"/>
  <c r="J4935" i="1"/>
  <c r="P5007" i="1" l="1"/>
  <c r="L5008" i="1"/>
  <c r="U5008" i="1" s="1"/>
  <c r="M5008" i="1"/>
  <c r="N5008" i="1" s="1"/>
  <c r="D5009" i="1"/>
  <c r="G5008" i="1"/>
  <c r="F5008" i="1"/>
  <c r="P5008" i="1" s="1"/>
  <c r="A5009" i="1"/>
  <c r="H5007" i="1"/>
  <c r="E5009" i="1"/>
  <c r="T5008" i="1"/>
  <c r="I4937" i="1"/>
  <c r="J4936" i="1"/>
  <c r="E5010" i="1" l="1"/>
  <c r="L5009" i="1"/>
  <c r="U5009" i="1" s="1"/>
  <c r="M5009" i="1"/>
  <c r="N5009" i="1" s="1"/>
  <c r="F5009" i="1"/>
  <c r="A5010" i="1"/>
  <c r="D5010" i="1"/>
  <c r="G5009" i="1"/>
  <c r="H5008" i="1"/>
  <c r="T5009" i="1"/>
  <c r="I4938" i="1"/>
  <c r="J4937" i="1"/>
  <c r="L5010" i="1" l="1"/>
  <c r="U5010" i="1" s="1"/>
  <c r="M5010" i="1"/>
  <c r="N5010" i="1" s="1"/>
  <c r="F5010" i="1"/>
  <c r="A5011" i="1"/>
  <c r="G5010" i="1"/>
  <c r="H5010" i="1" s="1"/>
  <c r="D5011" i="1"/>
  <c r="P5009" i="1"/>
  <c r="T5010" i="1"/>
  <c r="T5011" i="1" s="1"/>
  <c r="H5009" i="1"/>
  <c r="E5011" i="1"/>
  <c r="I4939" i="1"/>
  <c r="J4938" i="1"/>
  <c r="L5011" i="1" l="1"/>
  <c r="U5011" i="1" s="1"/>
  <c r="M5011" i="1"/>
  <c r="N5011" i="1" s="1"/>
  <c r="G5011" i="1"/>
  <c r="D5012" i="1"/>
  <c r="F5011" i="1"/>
  <c r="P5011" i="1" s="1"/>
  <c r="A5012" i="1"/>
  <c r="T5012" i="1"/>
  <c r="P5010" i="1"/>
  <c r="E5012" i="1"/>
  <c r="I4940" i="1"/>
  <c r="J4939" i="1"/>
  <c r="L5012" i="1" l="1"/>
  <c r="U5012" i="1" s="1"/>
  <c r="M5012" i="1"/>
  <c r="N5012" i="1" s="1"/>
  <c r="D5013" i="1"/>
  <c r="A5013" i="1"/>
  <c r="F5012" i="1"/>
  <c r="G5012" i="1"/>
  <c r="H5012" i="1" s="1"/>
  <c r="H5011" i="1"/>
  <c r="E5013" i="1"/>
  <c r="I4941" i="1"/>
  <c r="J4940" i="1"/>
  <c r="P5012" i="1" l="1"/>
  <c r="L5013" i="1"/>
  <c r="U5013" i="1" s="1"/>
  <c r="M5013" i="1"/>
  <c r="N5013" i="1" s="1"/>
  <c r="D5014" i="1"/>
  <c r="A5014" i="1"/>
  <c r="G5013" i="1"/>
  <c r="F5013" i="1"/>
  <c r="P5013" i="1" s="1"/>
  <c r="E5014" i="1"/>
  <c r="T5013" i="1"/>
  <c r="I4942" i="1"/>
  <c r="J4942" i="1" s="1"/>
  <c r="J4941" i="1"/>
  <c r="E5015" i="1" l="1"/>
  <c r="L5014" i="1"/>
  <c r="U5014" i="1" s="1"/>
  <c r="M5014" i="1"/>
  <c r="N5014" i="1" s="1"/>
  <c r="A5015" i="1"/>
  <c r="G5014" i="1"/>
  <c r="F5014" i="1"/>
  <c r="P5014" i="1" s="1"/>
  <c r="D5015" i="1"/>
  <c r="T5014" i="1"/>
  <c r="H5013" i="1"/>
  <c r="I4943" i="1"/>
  <c r="H5014" i="1" l="1"/>
  <c r="L5015" i="1"/>
  <c r="U5015" i="1" s="1"/>
  <c r="M5015" i="1"/>
  <c r="N5015" i="1" s="1"/>
  <c r="D5016" i="1"/>
  <c r="G5015" i="1"/>
  <c r="F5015" i="1"/>
  <c r="P5015" i="1" s="1"/>
  <c r="A5016" i="1"/>
  <c r="T5015" i="1"/>
  <c r="T5016" i="1" s="1"/>
  <c r="E5016" i="1"/>
  <c r="I4944" i="1"/>
  <c r="J4943" i="1"/>
  <c r="L5016" i="1" l="1"/>
  <c r="U5016" i="1" s="1"/>
  <c r="M5016" i="1"/>
  <c r="N5016" i="1" s="1"/>
  <c r="A5017" i="1"/>
  <c r="D5017" i="1"/>
  <c r="G5016" i="1"/>
  <c r="F5016" i="1"/>
  <c r="T5017" i="1"/>
  <c r="H5015" i="1"/>
  <c r="E5017" i="1"/>
  <c r="I4945" i="1"/>
  <c r="J4944" i="1"/>
  <c r="P5016" i="1" l="1"/>
  <c r="H5016" i="1"/>
  <c r="L5017" i="1"/>
  <c r="U5017" i="1" s="1"/>
  <c r="M5017" i="1"/>
  <c r="N5017" i="1" s="1"/>
  <c r="G5017" i="1"/>
  <c r="F5017" i="1"/>
  <c r="P5017" i="1" s="1"/>
  <c r="D5018" i="1"/>
  <c r="A5018" i="1"/>
  <c r="E5018" i="1"/>
  <c r="I4946" i="1"/>
  <c r="J4945" i="1"/>
  <c r="L5018" i="1" l="1"/>
  <c r="U5018" i="1" s="1"/>
  <c r="M5018" i="1"/>
  <c r="N5018" i="1" s="1"/>
  <c r="D5019" i="1"/>
  <c r="G5018" i="1"/>
  <c r="F5018" i="1"/>
  <c r="P5018" i="1" s="1"/>
  <c r="A5019" i="1"/>
  <c r="H5017" i="1"/>
  <c r="E5019" i="1"/>
  <c r="T5018" i="1"/>
  <c r="I4947" i="1"/>
  <c r="J4946" i="1"/>
  <c r="E5020" i="1" l="1"/>
  <c r="L5019" i="1"/>
  <c r="U5019" i="1" s="1"/>
  <c r="M5019" i="1"/>
  <c r="N5019" i="1" s="1"/>
  <c r="D5020" i="1"/>
  <c r="F5019" i="1"/>
  <c r="G5019" i="1"/>
  <c r="A5020" i="1"/>
  <c r="T5019" i="1"/>
  <c r="H5018" i="1"/>
  <c r="I4948" i="1"/>
  <c r="J4947" i="1"/>
  <c r="L5020" i="1" l="1"/>
  <c r="U5020" i="1" s="1"/>
  <c r="M5020" i="1"/>
  <c r="N5020" i="1" s="1"/>
  <c r="G5020" i="1"/>
  <c r="F5020" i="1"/>
  <c r="P5020" i="1" s="1"/>
  <c r="A5021" i="1"/>
  <c r="D5021" i="1"/>
  <c r="P5019" i="1"/>
  <c r="H5019" i="1"/>
  <c r="T5020" i="1"/>
  <c r="E5021" i="1"/>
  <c r="I4949" i="1"/>
  <c r="J4948" i="1"/>
  <c r="H5020" i="1" l="1"/>
  <c r="L5021" i="1"/>
  <c r="U5021" i="1" s="1"/>
  <c r="M5021" i="1"/>
  <c r="N5021" i="1" s="1"/>
  <c r="A5022" i="1"/>
  <c r="G5021" i="1"/>
  <c r="F5021" i="1"/>
  <c r="P5021" i="1" s="1"/>
  <c r="D5022" i="1"/>
  <c r="E5022" i="1"/>
  <c r="T5021" i="1"/>
  <c r="I4950" i="1"/>
  <c r="J4949" i="1"/>
  <c r="L5022" i="1" l="1"/>
  <c r="U5022" i="1" s="1"/>
  <c r="M5022" i="1"/>
  <c r="N5022" i="1" s="1"/>
  <c r="F5022" i="1"/>
  <c r="A5023" i="1"/>
  <c r="D5023" i="1"/>
  <c r="G5022" i="1"/>
  <c r="E5023" i="1"/>
  <c r="H5022" i="1"/>
  <c r="T5022" i="1"/>
  <c r="H5021" i="1"/>
  <c r="I4951" i="1"/>
  <c r="J4950" i="1"/>
  <c r="E5024" i="1" l="1"/>
  <c r="M5023" i="1"/>
  <c r="N5023" i="1" s="1"/>
  <c r="L5023" i="1"/>
  <c r="U5023" i="1" s="1"/>
  <c r="D5024" i="1"/>
  <c r="F5023" i="1"/>
  <c r="G5023" i="1"/>
  <c r="A5024" i="1"/>
  <c r="P5022" i="1"/>
  <c r="T5023" i="1"/>
  <c r="I4952" i="1"/>
  <c r="J4951" i="1"/>
  <c r="P5023" i="1" l="1"/>
  <c r="L5024" i="1"/>
  <c r="U5024" i="1" s="1"/>
  <c r="M5024" i="1"/>
  <c r="N5024" i="1" s="1"/>
  <c r="D5025" i="1"/>
  <c r="G5024" i="1"/>
  <c r="F5024" i="1"/>
  <c r="P5024" i="1" s="1"/>
  <c r="A5025" i="1"/>
  <c r="T5024" i="1"/>
  <c r="T5025" i="1" s="1"/>
  <c r="H5023" i="1"/>
  <c r="E5025" i="1"/>
  <c r="I4953" i="1"/>
  <c r="J4952" i="1"/>
  <c r="L5025" i="1" l="1"/>
  <c r="U5025" i="1" s="1"/>
  <c r="M5025" i="1"/>
  <c r="N5025" i="1" s="1"/>
  <c r="A5026" i="1"/>
  <c r="D5026" i="1"/>
  <c r="G5025" i="1"/>
  <c r="F5025" i="1"/>
  <c r="H5024" i="1"/>
  <c r="E5026" i="1"/>
  <c r="I4954" i="1"/>
  <c r="J4953" i="1"/>
  <c r="P5025" i="1" l="1"/>
  <c r="L5026" i="1"/>
  <c r="U5026" i="1" s="1"/>
  <c r="M5026" i="1"/>
  <c r="N5026" i="1" s="1"/>
  <c r="D5027" i="1"/>
  <c r="F5026" i="1"/>
  <c r="G5026" i="1"/>
  <c r="A5027" i="1"/>
  <c r="H5025" i="1"/>
  <c r="E5027" i="1"/>
  <c r="T5026" i="1"/>
  <c r="I4955" i="1"/>
  <c r="J4954" i="1"/>
  <c r="P5026" i="1" l="1"/>
  <c r="E5028" i="1"/>
  <c r="L5027" i="1"/>
  <c r="U5027" i="1" s="1"/>
  <c r="M5027" i="1"/>
  <c r="N5027" i="1" s="1"/>
  <c r="F5027" i="1"/>
  <c r="A5028" i="1"/>
  <c r="D5028" i="1"/>
  <c r="G5027" i="1"/>
  <c r="T5027" i="1"/>
  <c r="H5026" i="1"/>
  <c r="I4956" i="1"/>
  <c r="J4955" i="1"/>
  <c r="P5027" i="1" l="1"/>
  <c r="L5028" i="1"/>
  <c r="U5028" i="1" s="1"/>
  <c r="M5028" i="1"/>
  <c r="N5028" i="1" s="1"/>
  <c r="G5028" i="1"/>
  <c r="D5029" i="1"/>
  <c r="F5028" i="1"/>
  <c r="P5028" i="1" s="1"/>
  <c r="A5029" i="1"/>
  <c r="H5027" i="1"/>
  <c r="T5028" i="1"/>
  <c r="E5029" i="1"/>
  <c r="I4957" i="1"/>
  <c r="J4956" i="1"/>
  <c r="T5029" i="1" l="1"/>
  <c r="L5029" i="1"/>
  <c r="U5029" i="1" s="1"/>
  <c r="M5029" i="1"/>
  <c r="N5029" i="1" s="1"/>
  <c r="F5029" i="1"/>
  <c r="A5030" i="1"/>
  <c r="D5030" i="1"/>
  <c r="G5029" i="1"/>
  <c r="T5030" i="1"/>
  <c r="H5028" i="1"/>
  <c r="E5030" i="1"/>
  <c r="I4958" i="1"/>
  <c r="J4957" i="1"/>
  <c r="L5030" i="1" l="1"/>
  <c r="U5030" i="1" s="1"/>
  <c r="M5030" i="1"/>
  <c r="N5030" i="1" s="1"/>
  <c r="G5030" i="1"/>
  <c r="A5031" i="1"/>
  <c r="D5031" i="1"/>
  <c r="F5030" i="1"/>
  <c r="P5030" i="1" s="1"/>
  <c r="T5031" i="1"/>
  <c r="P5029" i="1"/>
  <c r="H5029" i="1"/>
  <c r="E5031" i="1"/>
  <c r="I4959" i="1"/>
  <c r="J4958" i="1"/>
  <c r="L5031" i="1" l="1"/>
  <c r="E5032" i="1"/>
  <c r="F5031" i="1"/>
  <c r="A5032" i="1"/>
  <c r="G5031" i="1"/>
  <c r="H5031" i="1" s="1"/>
  <c r="D5032" i="1"/>
  <c r="D5033" i="1" s="1"/>
  <c r="H5030" i="1"/>
  <c r="I4960" i="1"/>
  <c r="J4959" i="1"/>
  <c r="L5032" i="1" l="1"/>
  <c r="U5032" i="1" s="1"/>
  <c r="M5032" i="1"/>
  <c r="N5032" i="1" s="1"/>
  <c r="T5032" i="1"/>
  <c r="G5032" i="1"/>
  <c r="F5032" i="1"/>
  <c r="A5033" i="1"/>
  <c r="P5031" i="1"/>
  <c r="E5033" i="1"/>
  <c r="I4961" i="1"/>
  <c r="J4960" i="1"/>
  <c r="E5034" i="1" l="1"/>
  <c r="L5033" i="1"/>
  <c r="U5033" i="1" s="1"/>
  <c r="M5033" i="1"/>
  <c r="N5033" i="1" s="1"/>
  <c r="G5033" i="1"/>
  <c r="D5034" i="1"/>
  <c r="F5033" i="1"/>
  <c r="P5033" i="1" s="1"/>
  <c r="A5034" i="1"/>
  <c r="H5032" i="1"/>
  <c r="P5032" i="1"/>
  <c r="T5033" i="1"/>
  <c r="I4962" i="1"/>
  <c r="J4961" i="1"/>
  <c r="T5034" i="1" l="1"/>
  <c r="M5034" i="1"/>
  <c r="N5034" i="1" s="1"/>
  <c r="L5034" i="1"/>
  <c r="U5034" i="1" s="1"/>
  <c r="F5034" i="1"/>
  <c r="D5035" i="1"/>
  <c r="G5034" i="1"/>
  <c r="A5035" i="1"/>
  <c r="H5033" i="1"/>
  <c r="E5035" i="1"/>
  <c r="I4963" i="1"/>
  <c r="J4962" i="1"/>
  <c r="P5034" i="1" l="1"/>
  <c r="L5035" i="1"/>
  <c r="U5035" i="1" s="1"/>
  <c r="M5035" i="1"/>
  <c r="N5035" i="1" s="1"/>
  <c r="F5035" i="1"/>
  <c r="A5036" i="1"/>
  <c r="D5036" i="1"/>
  <c r="G5035" i="1"/>
  <c r="H5034" i="1"/>
  <c r="E5036" i="1"/>
  <c r="T5035" i="1"/>
  <c r="I4964" i="1"/>
  <c r="J4963" i="1"/>
  <c r="T5036" i="1" l="1"/>
  <c r="L5036" i="1"/>
  <c r="U5036" i="1" s="1"/>
  <c r="M5036" i="1"/>
  <c r="N5036" i="1" s="1"/>
  <c r="A5037" i="1"/>
  <c r="D5037" i="1"/>
  <c r="G5036" i="1"/>
  <c r="F5036" i="1"/>
  <c r="P5035" i="1"/>
  <c r="H5035" i="1"/>
  <c r="E5037" i="1"/>
  <c r="I4965" i="1"/>
  <c r="J4964" i="1"/>
  <c r="P5036" i="1" l="1"/>
  <c r="L5037" i="1"/>
  <c r="U5037" i="1" s="1"/>
  <c r="M5037" i="1"/>
  <c r="N5037" i="1" s="1"/>
  <c r="F5037" i="1"/>
  <c r="A5038" i="1"/>
  <c r="G5037" i="1"/>
  <c r="D5038" i="1"/>
  <c r="H5036" i="1"/>
  <c r="E5038" i="1"/>
  <c r="T5037" i="1"/>
  <c r="I4966" i="1"/>
  <c r="J4965" i="1"/>
  <c r="E5039" i="1" l="1"/>
  <c r="L5038" i="1"/>
  <c r="U5038" i="1" s="1"/>
  <c r="M5038" i="1"/>
  <c r="N5038" i="1" s="1"/>
  <c r="G5038" i="1"/>
  <c r="F5038" i="1"/>
  <c r="P5038" i="1" s="1"/>
  <c r="D5039" i="1"/>
  <c r="A5039" i="1"/>
  <c r="P5037" i="1"/>
  <c r="T5038" i="1"/>
  <c r="H5037" i="1"/>
  <c r="I4967" i="1"/>
  <c r="J4966" i="1"/>
  <c r="L5039" i="1" l="1"/>
  <c r="U5039" i="1" s="1"/>
  <c r="M5039" i="1"/>
  <c r="N5039" i="1" s="1"/>
  <c r="G5039" i="1"/>
  <c r="F5039" i="1"/>
  <c r="P5039" i="1" s="1"/>
  <c r="D5040" i="1"/>
  <c r="A5040" i="1"/>
  <c r="T5039" i="1"/>
  <c r="T5040" i="1" s="1"/>
  <c r="H5038" i="1"/>
  <c r="E5040" i="1"/>
  <c r="I4968" i="1"/>
  <c r="J4967" i="1"/>
  <c r="H5039" i="1" l="1"/>
  <c r="L5040" i="1"/>
  <c r="U5040" i="1" s="1"/>
  <c r="M5040" i="1"/>
  <c r="N5040" i="1" s="1"/>
  <c r="D5041" i="1"/>
  <c r="G5040" i="1"/>
  <c r="F5040" i="1"/>
  <c r="A5041" i="1"/>
  <c r="E5041" i="1"/>
  <c r="I4969" i="1"/>
  <c r="J4968" i="1"/>
  <c r="L5041" i="1" l="1"/>
  <c r="U5041" i="1" s="1"/>
  <c r="M5041" i="1"/>
  <c r="N5041" i="1" s="1"/>
  <c r="D5042" i="1"/>
  <c r="F5041" i="1"/>
  <c r="G5041" i="1"/>
  <c r="A5042" i="1"/>
  <c r="P5040" i="1"/>
  <c r="H5040" i="1"/>
  <c r="E5042" i="1"/>
  <c r="T5041" i="1"/>
  <c r="I4970" i="1"/>
  <c r="J4970" i="1" s="1"/>
  <c r="J4969" i="1"/>
  <c r="L5042" i="1" l="1"/>
  <c r="U5042" i="1" s="1"/>
  <c r="M5042" i="1"/>
  <c r="N5042" i="1" s="1"/>
  <c r="G5042" i="1"/>
  <c r="D5043" i="1"/>
  <c r="F5042" i="1"/>
  <c r="P5042" i="1" s="1"/>
  <c r="A5043" i="1"/>
  <c r="P5041" i="1"/>
  <c r="T5042" i="1"/>
  <c r="H5041" i="1"/>
  <c r="E5043" i="1"/>
  <c r="I4971" i="1"/>
  <c r="T5043" i="1" l="1"/>
  <c r="L5043" i="1"/>
  <c r="U5043" i="1" s="1"/>
  <c r="M5043" i="1"/>
  <c r="N5043" i="1" s="1"/>
  <c r="D5044" i="1"/>
  <c r="G5043" i="1"/>
  <c r="F5043" i="1"/>
  <c r="P5043" i="1" s="1"/>
  <c r="A5044" i="1"/>
  <c r="H5042" i="1"/>
  <c r="E5044" i="1"/>
  <c r="I4972" i="1"/>
  <c r="J4971" i="1"/>
  <c r="M5044" i="1" l="1"/>
  <c r="N5044" i="1" s="1"/>
  <c r="L5044" i="1"/>
  <c r="U5044" i="1" s="1"/>
  <c r="A5045" i="1"/>
  <c r="G5044" i="1"/>
  <c r="F5044" i="1"/>
  <c r="P5044" i="1" s="1"/>
  <c r="D5045" i="1"/>
  <c r="H5043" i="1"/>
  <c r="E5045" i="1"/>
  <c r="T5044" i="1"/>
  <c r="I4973" i="1"/>
  <c r="J4972" i="1"/>
  <c r="H5044" i="1" l="1"/>
  <c r="E5046" i="1"/>
  <c r="L5045" i="1"/>
  <c r="U5045" i="1" s="1"/>
  <c r="M5045" i="1"/>
  <c r="N5045" i="1" s="1"/>
  <c r="D5046" i="1"/>
  <c r="A5046" i="1"/>
  <c r="G5045" i="1"/>
  <c r="F5045" i="1"/>
  <c r="T5045" i="1"/>
  <c r="I4974" i="1"/>
  <c r="J4973" i="1"/>
  <c r="T5046" i="1" l="1"/>
  <c r="P5045" i="1"/>
  <c r="E5047" i="1"/>
  <c r="H5046" i="1"/>
  <c r="L5046" i="1"/>
  <c r="U5046" i="1" s="1"/>
  <c r="M5046" i="1"/>
  <c r="N5046" i="1" s="1"/>
  <c r="D5047" i="1"/>
  <c r="A5047" i="1"/>
  <c r="G5046" i="1"/>
  <c r="F5046" i="1"/>
  <c r="P5046" i="1" s="1"/>
  <c r="H5045" i="1"/>
  <c r="I4975" i="1"/>
  <c r="J4974" i="1"/>
  <c r="L5047" i="1" l="1"/>
  <c r="U5047" i="1" s="1"/>
  <c r="M5047" i="1"/>
  <c r="N5047" i="1" s="1"/>
  <c r="D5048" i="1"/>
  <c r="F5047" i="1"/>
  <c r="G5047" i="1"/>
  <c r="A5048" i="1"/>
  <c r="E5048" i="1"/>
  <c r="H5047" i="1"/>
  <c r="T5047" i="1"/>
  <c r="I4976" i="1"/>
  <c r="J4975" i="1"/>
  <c r="E5049" i="1" l="1"/>
  <c r="L5048" i="1"/>
  <c r="U5048" i="1" s="1"/>
  <c r="M5048" i="1"/>
  <c r="N5048" i="1" s="1"/>
  <c r="A5049" i="1"/>
  <c r="G5048" i="1"/>
  <c r="D5049" i="1"/>
  <c r="F5048" i="1"/>
  <c r="P5048" i="1" s="1"/>
  <c r="P5047" i="1"/>
  <c r="T5048" i="1"/>
  <c r="I4977" i="1"/>
  <c r="J4976" i="1"/>
  <c r="L5049" i="1" l="1"/>
  <c r="U5049" i="1" s="1"/>
  <c r="M5049" i="1"/>
  <c r="N5049" i="1" s="1"/>
  <c r="D5050" i="1"/>
  <c r="F5049" i="1"/>
  <c r="G5049" i="1"/>
  <c r="A5050" i="1"/>
  <c r="T5049" i="1"/>
  <c r="T5050" i="1" s="1"/>
  <c r="H5048" i="1"/>
  <c r="E5050" i="1"/>
  <c r="I4978" i="1"/>
  <c r="J4977" i="1"/>
  <c r="L5050" i="1" l="1"/>
  <c r="U5050" i="1" s="1"/>
  <c r="M5050" i="1"/>
  <c r="N5050" i="1" s="1"/>
  <c r="A5051" i="1"/>
  <c r="D5051" i="1"/>
  <c r="F5050" i="1"/>
  <c r="G5050" i="1"/>
  <c r="T5051" i="1"/>
  <c r="P5049" i="1"/>
  <c r="H5049" i="1"/>
  <c r="E5051" i="1"/>
  <c r="I4979" i="1"/>
  <c r="J4978" i="1"/>
  <c r="P5050" i="1" l="1"/>
  <c r="H5050" i="1"/>
  <c r="L5051" i="1"/>
  <c r="U5051" i="1" s="1"/>
  <c r="M5051" i="1"/>
  <c r="N5051" i="1" s="1"/>
  <c r="D5052" i="1"/>
  <c r="G5051" i="1"/>
  <c r="A5052" i="1"/>
  <c r="F5051" i="1"/>
  <c r="E5052" i="1"/>
  <c r="I4980" i="1"/>
  <c r="J4979" i="1"/>
  <c r="H5051" i="1" l="1"/>
  <c r="L5052" i="1"/>
  <c r="U5052" i="1" s="1"/>
  <c r="M5052" i="1"/>
  <c r="N5052" i="1" s="1"/>
  <c r="F5052" i="1"/>
  <c r="A5053" i="1"/>
  <c r="D5053" i="1"/>
  <c r="G5052" i="1"/>
  <c r="H5052" i="1" s="1"/>
  <c r="E5053" i="1"/>
  <c r="T5052" i="1"/>
  <c r="P5051" i="1"/>
  <c r="I4981" i="1"/>
  <c r="J4980" i="1"/>
  <c r="E5054" i="1" l="1"/>
  <c r="P5052" i="1"/>
  <c r="L5053" i="1"/>
  <c r="U5053" i="1" s="1"/>
  <c r="M5053" i="1"/>
  <c r="N5053" i="1" s="1"/>
  <c r="D5054" i="1"/>
  <c r="A5054" i="1"/>
  <c r="G5053" i="1"/>
  <c r="H5053" i="1" s="1"/>
  <c r="F5053" i="1"/>
  <c r="T5053" i="1"/>
  <c r="I4982" i="1"/>
  <c r="J4981" i="1"/>
  <c r="L5054" i="1" l="1"/>
  <c r="U5054" i="1" s="1"/>
  <c r="M5054" i="1"/>
  <c r="N5054" i="1" s="1"/>
  <c r="A5055" i="1"/>
  <c r="D5055" i="1"/>
  <c r="G5054" i="1"/>
  <c r="F5054" i="1"/>
  <c r="P5054" i="1" s="1"/>
  <c r="T5054" i="1"/>
  <c r="T5055" i="1" s="1"/>
  <c r="P5053" i="1"/>
  <c r="E5055" i="1"/>
  <c r="I4983" i="1"/>
  <c r="J4982" i="1"/>
  <c r="H5054" i="1" l="1"/>
  <c r="L5055" i="1"/>
  <c r="U5055" i="1" s="1"/>
  <c r="M5055" i="1"/>
  <c r="N5055" i="1" s="1"/>
  <c r="D5056" i="1"/>
  <c r="G5055" i="1"/>
  <c r="F5055" i="1"/>
  <c r="A5056" i="1"/>
  <c r="E5056" i="1"/>
  <c r="I4984" i="1"/>
  <c r="J4983" i="1"/>
  <c r="P5055" i="1" l="1"/>
  <c r="L5056" i="1"/>
  <c r="U5056" i="1" s="1"/>
  <c r="M5056" i="1"/>
  <c r="N5056" i="1" s="1"/>
  <c r="G5056" i="1"/>
  <c r="F5056" i="1"/>
  <c r="P5056" i="1" s="1"/>
  <c r="A5057" i="1"/>
  <c r="D5057" i="1"/>
  <c r="H5055" i="1"/>
  <c r="E5057" i="1"/>
  <c r="T5056" i="1"/>
  <c r="I4985" i="1"/>
  <c r="J4984" i="1"/>
  <c r="E5058" i="1" l="1"/>
  <c r="L5057" i="1"/>
  <c r="U5057" i="1" s="1"/>
  <c r="M5057" i="1"/>
  <c r="N5057" i="1" s="1"/>
  <c r="A5058" i="1"/>
  <c r="D5058" i="1"/>
  <c r="G5057" i="1"/>
  <c r="F5057" i="1"/>
  <c r="P5057" i="1" s="1"/>
  <c r="T5057" i="1"/>
  <c r="H5056" i="1"/>
  <c r="I4986" i="1"/>
  <c r="J4985" i="1"/>
  <c r="L5058" i="1" l="1"/>
  <c r="U5058" i="1" s="1"/>
  <c r="M5058" i="1"/>
  <c r="N5058" i="1" s="1"/>
  <c r="D5059" i="1"/>
  <c r="G5058" i="1"/>
  <c r="A5059" i="1"/>
  <c r="F5058" i="1"/>
  <c r="P5058" i="1" s="1"/>
  <c r="H5057" i="1"/>
  <c r="T5058" i="1"/>
  <c r="T5059" i="1" s="1"/>
  <c r="E5059" i="1"/>
  <c r="I4987" i="1"/>
  <c r="J4986" i="1"/>
  <c r="L5059" i="1" l="1"/>
  <c r="U5059" i="1" s="1"/>
  <c r="M5059" i="1"/>
  <c r="N5059" i="1" s="1"/>
  <c r="D5060" i="1"/>
  <c r="G5059" i="1"/>
  <c r="F5059" i="1"/>
  <c r="A5060" i="1"/>
  <c r="T5060" i="1"/>
  <c r="H5058" i="1"/>
  <c r="E5060" i="1"/>
  <c r="I4988" i="1"/>
  <c r="J4987" i="1"/>
  <c r="H5059" i="1" l="1"/>
  <c r="P5059" i="1"/>
  <c r="L5060" i="1"/>
  <c r="U5060" i="1" s="1"/>
  <c r="M5060" i="1"/>
  <c r="N5060" i="1" s="1"/>
  <c r="A5061" i="1"/>
  <c r="T5061" i="1" s="1"/>
  <c r="D5061" i="1"/>
  <c r="G5060" i="1"/>
  <c r="F5060" i="1"/>
  <c r="E5061" i="1"/>
  <c r="I4989" i="1"/>
  <c r="J4988" i="1"/>
  <c r="H5060" i="1" l="1"/>
  <c r="L5061" i="1"/>
  <c r="U5061" i="1" s="1"/>
  <c r="M5061" i="1"/>
  <c r="N5061" i="1" s="1"/>
  <c r="F5061" i="1"/>
  <c r="A5062" i="1"/>
  <c r="D5062" i="1"/>
  <c r="G5061" i="1"/>
  <c r="E5062" i="1"/>
  <c r="P5060" i="1"/>
  <c r="I4990" i="1"/>
  <c r="J4989" i="1"/>
  <c r="P5061" i="1" l="1"/>
  <c r="L5062" i="1"/>
  <c r="E5063" i="1"/>
  <c r="F5062" i="1"/>
  <c r="A5063" i="1"/>
  <c r="D5063" i="1"/>
  <c r="G5062" i="1"/>
  <c r="H5061" i="1"/>
  <c r="T5062" i="1"/>
  <c r="I4991" i="1"/>
  <c r="J4990" i="1"/>
  <c r="P5062" i="1" l="1"/>
  <c r="L5063" i="1"/>
  <c r="U5063" i="1" s="1"/>
  <c r="T5063" i="1"/>
  <c r="M5063" i="1"/>
  <c r="N5063" i="1" s="1"/>
  <c r="F5063" i="1"/>
  <c r="A5064" i="1"/>
  <c r="D5064" i="1"/>
  <c r="G5063" i="1"/>
  <c r="E5064" i="1"/>
  <c r="H5062" i="1"/>
  <c r="I4992" i="1"/>
  <c r="J4991" i="1"/>
  <c r="L5064" i="1" l="1"/>
  <c r="U5064" i="1" s="1"/>
  <c r="M5064" i="1"/>
  <c r="N5064" i="1" s="1"/>
  <c r="D5065" i="1"/>
  <c r="F5064" i="1"/>
  <c r="A5065" i="1"/>
  <c r="G5064" i="1"/>
  <c r="T5064" i="1"/>
  <c r="T5065" i="1" s="1"/>
  <c r="P5063" i="1"/>
  <c r="H5063" i="1"/>
  <c r="E5065" i="1"/>
  <c r="I4993" i="1"/>
  <c r="J4992" i="1"/>
  <c r="P5064" i="1" l="1"/>
  <c r="L5065" i="1"/>
  <c r="U5065" i="1" s="1"/>
  <c r="M5065" i="1"/>
  <c r="N5065" i="1" s="1"/>
  <c r="F5065" i="1"/>
  <c r="D5066" i="1"/>
  <c r="A5066" i="1"/>
  <c r="G5065" i="1"/>
  <c r="H5064" i="1"/>
  <c r="E5066" i="1"/>
  <c r="I4994" i="1"/>
  <c r="J4993" i="1"/>
  <c r="P5065" i="1" l="1"/>
  <c r="H5065" i="1"/>
  <c r="L5066" i="1"/>
  <c r="U5066" i="1" s="1"/>
  <c r="M5066" i="1"/>
  <c r="N5066" i="1" s="1"/>
  <c r="A5067" i="1"/>
  <c r="D5067" i="1"/>
  <c r="F5066" i="1"/>
  <c r="G5066" i="1"/>
  <c r="E5067" i="1"/>
  <c r="T5066" i="1"/>
  <c r="I4995" i="1"/>
  <c r="J4994" i="1"/>
  <c r="E5068" i="1" l="1"/>
  <c r="P5066" i="1"/>
  <c r="L5067" i="1"/>
  <c r="U5067" i="1" s="1"/>
  <c r="M5067" i="1"/>
  <c r="N5067" i="1" s="1"/>
  <c r="G5067" i="1"/>
  <c r="F5067" i="1"/>
  <c r="A5068" i="1"/>
  <c r="D5068" i="1"/>
  <c r="T5067" i="1"/>
  <c r="H5066" i="1"/>
  <c r="I4996" i="1"/>
  <c r="J4995" i="1"/>
  <c r="L5068" i="1" l="1"/>
  <c r="U5068" i="1" s="1"/>
  <c r="M5068" i="1"/>
  <c r="N5068" i="1" s="1"/>
  <c r="F5068" i="1"/>
  <c r="D5069" i="1"/>
  <c r="G5068" i="1"/>
  <c r="H5068" i="1" s="1"/>
  <c r="A5069" i="1"/>
  <c r="P5067" i="1"/>
  <c r="T5068" i="1"/>
  <c r="T5069" i="1" s="1"/>
  <c r="H5067" i="1"/>
  <c r="E5069" i="1"/>
  <c r="I4997" i="1"/>
  <c r="J4996" i="1"/>
  <c r="L5069" i="1" l="1"/>
  <c r="U5069" i="1" s="1"/>
  <c r="M5069" i="1"/>
  <c r="N5069" i="1" s="1"/>
  <c r="G5069" i="1"/>
  <c r="A5070" i="1"/>
  <c r="D5070" i="1"/>
  <c r="F5069" i="1"/>
  <c r="P5069" i="1" s="1"/>
  <c r="P5068" i="1"/>
  <c r="E5070" i="1"/>
  <c r="I4998" i="1"/>
  <c r="J4997" i="1"/>
  <c r="L5070" i="1" l="1"/>
  <c r="U5070" i="1" s="1"/>
  <c r="M5070" i="1"/>
  <c r="N5070" i="1" s="1"/>
  <c r="G5070" i="1"/>
  <c r="F5070" i="1"/>
  <c r="P5070" i="1" s="1"/>
  <c r="A5071" i="1"/>
  <c r="D5071" i="1"/>
  <c r="H5069" i="1"/>
  <c r="E5071" i="1"/>
  <c r="T5070" i="1"/>
  <c r="I4999" i="1"/>
  <c r="J4998" i="1"/>
  <c r="E5072" i="1" l="1"/>
  <c r="L5071" i="1"/>
  <c r="U5071" i="1" s="1"/>
  <c r="M5071" i="1"/>
  <c r="N5071" i="1" s="1"/>
  <c r="A5072" i="1"/>
  <c r="D5072" i="1"/>
  <c r="G5071" i="1"/>
  <c r="F5071" i="1"/>
  <c r="P5071" i="1" s="1"/>
  <c r="T5071" i="1"/>
  <c r="H5070" i="1"/>
  <c r="I5000" i="1"/>
  <c r="J4999" i="1"/>
  <c r="L5072" i="1" l="1"/>
  <c r="U5072" i="1" s="1"/>
  <c r="M5072" i="1"/>
  <c r="N5072" i="1" s="1"/>
  <c r="D5073" i="1"/>
  <c r="F5072" i="1"/>
  <c r="G5072" i="1"/>
  <c r="A5073" i="1"/>
  <c r="H5071" i="1"/>
  <c r="T5072" i="1"/>
  <c r="T5073" i="1" s="1"/>
  <c r="E5073" i="1"/>
  <c r="I5001" i="1"/>
  <c r="J5001" i="1" s="1"/>
  <c r="J5000" i="1"/>
  <c r="L5073" i="1" l="1"/>
  <c r="U5073" i="1" s="1"/>
  <c r="M5073" i="1"/>
  <c r="N5073" i="1" s="1"/>
  <c r="F5073" i="1"/>
  <c r="A5074" i="1"/>
  <c r="G5073" i="1"/>
  <c r="H5073" i="1" s="1"/>
  <c r="D5074" i="1"/>
  <c r="P5072" i="1"/>
  <c r="T5074" i="1"/>
  <c r="H5072" i="1"/>
  <c r="E5074" i="1"/>
  <c r="I5002" i="1"/>
  <c r="L5074" i="1" l="1"/>
  <c r="U5074" i="1" s="1"/>
  <c r="M5074" i="1"/>
  <c r="N5074" i="1" s="1"/>
  <c r="G5074" i="1"/>
  <c r="F5074" i="1"/>
  <c r="P5074" i="1" s="1"/>
  <c r="D5075" i="1"/>
  <c r="A5075" i="1"/>
  <c r="P5073" i="1"/>
  <c r="E5075" i="1"/>
  <c r="I5003" i="1"/>
  <c r="J5002" i="1"/>
  <c r="H5074" i="1" l="1"/>
  <c r="L5075" i="1"/>
  <c r="U5075" i="1" s="1"/>
  <c r="M5075" i="1"/>
  <c r="N5075" i="1" s="1"/>
  <c r="F5075" i="1"/>
  <c r="A5076" i="1"/>
  <c r="D5076" i="1"/>
  <c r="G5075" i="1"/>
  <c r="E5076" i="1"/>
  <c r="T5075" i="1"/>
  <c r="I5004" i="1"/>
  <c r="J5003" i="1"/>
  <c r="E5077" i="1" l="1"/>
  <c r="P5075" i="1"/>
  <c r="L5076" i="1"/>
  <c r="U5076" i="1" s="1"/>
  <c r="M5076" i="1"/>
  <c r="N5076" i="1" s="1"/>
  <c r="G5076" i="1"/>
  <c r="F5076" i="1"/>
  <c r="A5077" i="1"/>
  <c r="D5077" i="1"/>
  <c r="T5076" i="1"/>
  <c r="H5075" i="1"/>
  <c r="I5005" i="1"/>
  <c r="J5004" i="1"/>
  <c r="L5077" i="1" l="1"/>
  <c r="U5077" i="1" s="1"/>
  <c r="M5077" i="1"/>
  <c r="N5077" i="1" s="1"/>
  <c r="D5078" i="1"/>
  <c r="F5077" i="1"/>
  <c r="G5077" i="1"/>
  <c r="A5078" i="1"/>
  <c r="P5076" i="1"/>
  <c r="T5077" i="1"/>
  <c r="H5076" i="1"/>
  <c r="E5078" i="1"/>
  <c r="I5006" i="1"/>
  <c r="J5005" i="1"/>
  <c r="T5078" i="1" l="1"/>
  <c r="L5078" i="1"/>
  <c r="U5078" i="1" s="1"/>
  <c r="M5078" i="1"/>
  <c r="N5078" i="1" s="1"/>
  <c r="G5078" i="1"/>
  <c r="F5078" i="1"/>
  <c r="P5078" i="1" s="1"/>
  <c r="D5079" i="1"/>
  <c r="A5079" i="1"/>
  <c r="P5077" i="1"/>
  <c r="H5077" i="1"/>
  <c r="E5079" i="1"/>
  <c r="I5007" i="1"/>
  <c r="J5006" i="1"/>
  <c r="L5079" i="1" l="1"/>
  <c r="U5079" i="1" s="1"/>
  <c r="M5079" i="1"/>
  <c r="N5079" i="1" s="1"/>
  <c r="D5080" i="1"/>
  <c r="G5079" i="1"/>
  <c r="F5079" i="1"/>
  <c r="A5080" i="1"/>
  <c r="H5078" i="1"/>
  <c r="E5080" i="1"/>
  <c r="E5081" i="1" s="1"/>
  <c r="T5079" i="1"/>
  <c r="I5008" i="1"/>
  <c r="J5007" i="1"/>
  <c r="L5080" i="1" l="1"/>
  <c r="U5080" i="1" s="1"/>
  <c r="M5080" i="1"/>
  <c r="N5080" i="1" s="1"/>
  <c r="F5080" i="1"/>
  <c r="A5081" i="1"/>
  <c r="D5081" i="1"/>
  <c r="G5080" i="1"/>
  <c r="H5080" i="1" s="1"/>
  <c r="P5079" i="1"/>
  <c r="T5080" i="1"/>
  <c r="H5079" i="1"/>
  <c r="I5009" i="1"/>
  <c r="J5008" i="1"/>
  <c r="L5081" i="1" l="1"/>
  <c r="U5081" i="1" s="1"/>
  <c r="M5081" i="1"/>
  <c r="N5081" i="1" s="1"/>
  <c r="D5082" i="1"/>
  <c r="F5081" i="1"/>
  <c r="A5082" i="1"/>
  <c r="G5081" i="1"/>
  <c r="P5080" i="1"/>
  <c r="T5081" i="1"/>
  <c r="T5082" i="1" s="1"/>
  <c r="E5082" i="1"/>
  <c r="I5010" i="1"/>
  <c r="J5009" i="1"/>
  <c r="H5081" i="1" l="1"/>
  <c r="P5081" i="1"/>
  <c r="L5082" i="1"/>
  <c r="U5082" i="1" s="1"/>
  <c r="M5082" i="1"/>
  <c r="N5082" i="1" s="1"/>
  <c r="F5082" i="1"/>
  <c r="A5083" i="1"/>
  <c r="D5083" i="1"/>
  <c r="G5082" i="1"/>
  <c r="E5083" i="1"/>
  <c r="I5011" i="1"/>
  <c r="J5010" i="1"/>
  <c r="P5082" i="1" l="1"/>
  <c r="L5083" i="1"/>
  <c r="U5083" i="1" s="1"/>
  <c r="M5083" i="1"/>
  <c r="N5083" i="1" s="1"/>
  <c r="A5084" i="1"/>
  <c r="D5084" i="1"/>
  <c r="G5083" i="1"/>
  <c r="F5083" i="1"/>
  <c r="P5083" i="1" s="1"/>
  <c r="E5084" i="1"/>
  <c r="H5082" i="1"/>
  <c r="T5083" i="1"/>
  <c r="I5012" i="1"/>
  <c r="J5011" i="1"/>
  <c r="E5085" i="1" l="1"/>
  <c r="H5083" i="1"/>
  <c r="L5084" i="1"/>
  <c r="U5084" i="1" s="1"/>
  <c r="M5084" i="1"/>
  <c r="N5084" i="1" s="1"/>
  <c r="G5084" i="1"/>
  <c r="A5085" i="1"/>
  <c r="D5085" i="1"/>
  <c r="F5084" i="1"/>
  <c r="T5084" i="1"/>
  <c r="I5013" i="1"/>
  <c r="J5012" i="1"/>
  <c r="H5084" i="1" l="1"/>
  <c r="L5085" i="1"/>
  <c r="U5085" i="1" s="1"/>
  <c r="M5085" i="1"/>
  <c r="N5085" i="1" s="1"/>
  <c r="A5086" i="1"/>
  <c r="F5085" i="1"/>
  <c r="G5085" i="1"/>
  <c r="D5086" i="1"/>
  <c r="T5085" i="1"/>
  <c r="T5086" i="1" s="1"/>
  <c r="P5084" i="1"/>
  <c r="E5086" i="1"/>
  <c r="I5014" i="1"/>
  <c r="J5013" i="1"/>
  <c r="P5085" i="1" l="1"/>
  <c r="L5086" i="1"/>
  <c r="U5086" i="1" s="1"/>
  <c r="M5086" i="1"/>
  <c r="N5086" i="1" s="1"/>
  <c r="A5087" i="1"/>
  <c r="D5087" i="1"/>
  <c r="G5086" i="1"/>
  <c r="F5086" i="1"/>
  <c r="H5085" i="1"/>
  <c r="E5087" i="1"/>
  <c r="I5015" i="1"/>
  <c r="J5014" i="1"/>
  <c r="H5086" i="1" l="1"/>
  <c r="P5086" i="1"/>
  <c r="L5087" i="1"/>
  <c r="U5087" i="1" s="1"/>
  <c r="M5087" i="1"/>
  <c r="N5087" i="1" s="1"/>
  <c r="F5087" i="1"/>
  <c r="D5088" i="1"/>
  <c r="A5088" i="1"/>
  <c r="G5087" i="1"/>
  <c r="E5088" i="1"/>
  <c r="T5087" i="1"/>
  <c r="I5016" i="1"/>
  <c r="J5015" i="1"/>
  <c r="E5089" i="1" l="1"/>
  <c r="L5088" i="1"/>
  <c r="U5088" i="1" s="1"/>
  <c r="M5088" i="1"/>
  <c r="N5088" i="1" s="1"/>
  <c r="F5088" i="1"/>
  <c r="A5089" i="1"/>
  <c r="G5088" i="1"/>
  <c r="D5089" i="1"/>
  <c r="P5087" i="1"/>
  <c r="T5088" i="1"/>
  <c r="H5087" i="1"/>
  <c r="I5017" i="1"/>
  <c r="J5016" i="1"/>
  <c r="P5088" i="1" l="1"/>
  <c r="L5089" i="1"/>
  <c r="U5089" i="1" s="1"/>
  <c r="M5089" i="1"/>
  <c r="N5089" i="1" s="1"/>
  <c r="A5090" i="1"/>
  <c r="G5089" i="1"/>
  <c r="F5089" i="1"/>
  <c r="D5090" i="1"/>
  <c r="T5089" i="1"/>
  <c r="T5090" i="1" s="1"/>
  <c r="H5088" i="1"/>
  <c r="E5090" i="1"/>
  <c r="I5018" i="1"/>
  <c r="J5017" i="1"/>
  <c r="P5089" i="1" l="1"/>
  <c r="H5089" i="1"/>
  <c r="L5090" i="1"/>
  <c r="U5090" i="1" s="1"/>
  <c r="M5090" i="1"/>
  <c r="N5090" i="1" s="1"/>
  <c r="G5090" i="1"/>
  <c r="A5091" i="1"/>
  <c r="D5091" i="1"/>
  <c r="F5090" i="1"/>
  <c r="P5090" i="1" s="1"/>
  <c r="E5091" i="1"/>
  <c r="I5019" i="1"/>
  <c r="J5018" i="1"/>
  <c r="L5091" i="1" l="1"/>
  <c r="U5091" i="1" s="1"/>
  <c r="M5091" i="1"/>
  <c r="N5091" i="1" s="1"/>
  <c r="D5092" i="1"/>
  <c r="F5091" i="1"/>
  <c r="G5091" i="1"/>
  <c r="A5092" i="1"/>
  <c r="H5090" i="1"/>
  <c r="E5092" i="1"/>
  <c r="T5091" i="1"/>
  <c r="I5020" i="1"/>
  <c r="J5019" i="1"/>
  <c r="L5092" i="1" l="1"/>
  <c r="E5093" i="1"/>
  <c r="G5092" i="1"/>
  <c r="A5093" i="1"/>
  <c r="F5092" i="1"/>
  <c r="P5092" i="1" s="1"/>
  <c r="P5091" i="1"/>
  <c r="T5092" i="1"/>
  <c r="H5091" i="1"/>
  <c r="I5021" i="1"/>
  <c r="J5020" i="1"/>
  <c r="L5093" i="1" l="1"/>
  <c r="U5093" i="1" s="1"/>
  <c r="M5093" i="1"/>
  <c r="N5093" i="1" s="1"/>
  <c r="T5093" i="1"/>
  <c r="G5093" i="1"/>
  <c r="D5094" i="1"/>
  <c r="A5094" i="1"/>
  <c r="F5093" i="1"/>
  <c r="E5094" i="1"/>
  <c r="D5093" i="1"/>
  <c r="H5092" i="1"/>
  <c r="I5022" i="1"/>
  <c r="J5021" i="1"/>
  <c r="E5095" i="1" l="1"/>
  <c r="H5093" i="1"/>
  <c r="P5093" i="1"/>
  <c r="L5094" i="1"/>
  <c r="U5094" i="1" s="1"/>
  <c r="M5094" i="1"/>
  <c r="N5094" i="1" s="1"/>
  <c r="D5095" i="1"/>
  <c r="G5094" i="1"/>
  <c r="H5094" i="1" s="1"/>
  <c r="F5094" i="1"/>
  <c r="A5095" i="1"/>
  <c r="T5094" i="1"/>
  <c r="T5095" i="1" s="1"/>
  <c r="I5023" i="1"/>
  <c r="J5022" i="1"/>
  <c r="L5095" i="1" l="1"/>
  <c r="U5095" i="1" s="1"/>
  <c r="M5095" i="1"/>
  <c r="N5095" i="1" s="1"/>
  <c r="G5095" i="1"/>
  <c r="A5096" i="1"/>
  <c r="F5095" i="1"/>
  <c r="P5095" i="1" s="1"/>
  <c r="D5096" i="1"/>
  <c r="P5094" i="1"/>
  <c r="E5096" i="1"/>
  <c r="I5024" i="1"/>
  <c r="J5023" i="1"/>
  <c r="L5096" i="1" l="1"/>
  <c r="U5096" i="1" s="1"/>
  <c r="M5096" i="1"/>
  <c r="N5096" i="1" s="1"/>
  <c r="G5096" i="1"/>
  <c r="F5096" i="1"/>
  <c r="P5096" i="1" s="1"/>
  <c r="A5097" i="1"/>
  <c r="D5097" i="1"/>
  <c r="H5095" i="1"/>
  <c r="E5097" i="1"/>
  <c r="E5098" i="1" s="1"/>
  <c r="T5096" i="1"/>
  <c r="I5025" i="1"/>
  <c r="J5024" i="1"/>
  <c r="L5097" i="1" l="1"/>
  <c r="U5097" i="1" s="1"/>
  <c r="M5097" i="1"/>
  <c r="N5097" i="1" s="1"/>
  <c r="F5097" i="1"/>
  <c r="D5098" i="1"/>
  <c r="G5097" i="1"/>
  <c r="H5097" i="1" s="1"/>
  <c r="A5098" i="1"/>
  <c r="T5097" i="1"/>
  <c r="H5096" i="1"/>
  <c r="I5026" i="1"/>
  <c r="J5025" i="1"/>
  <c r="L5098" i="1" l="1"/>
  <c r="U5098" i="1" s="1"/>
  <c r="M5098" i="1"/>
  <c r="N5098" i="1" s="1"/>
  <c r="G5098" i="1"/>
  <c r="F5098" i="1"/>
  <c r="A5099" i="1"/>
  <c r="D5099" i="1"/>
  <c r="P5097" i="1"/>
  <c r="T5098" i="1"/>
  <c r="T5099" i="1" s="1"/>
  <c r="E5099" i="1"/>
  <c r="I5027" i="1"/>
  <c r="J5026" i="1"/>
  <c r="L5099" i="1" l="1"/>
  <c r="U5099" i="1" s="1"/>
  <c r="M5099" i="1"/>
  <c r="N5099" i="1" s="1"/>
  <c r="G5099" i="1"/>
  <c r="A5100" i="1"/>
  <c r="F5099" i="1"/>
  <c r="P5099" i="1" s="1"/>
  <c r="D5100" i="1"/>
  <c r="P5098" i="1"/>
  <c r="H5098" i="1"/>
  <c r="E5100" i="1"/>
  <c r="I5028" i="1"/>
  <c r="J5027" i="1"/>
  <c r="L5100" i="1" l="1"/>
  <c r="U5100" i="1" s="1"/>
  <c r="M5100" i="1"/>
  <c r="N5100" i="1" s="1"/>
  <c r="D5101" i="1"/>
  <c r="G5100" i="1"/>
  <c r="F5100" i="1"/>
  <c r="A5101" i="1"/>
  <c r="H5099" i="1"/>
  <c r="E5101" i="1"/>
  <c r="T5100" i="1"/>
  <c r="I5029" i="1"/>
  <c r="J5028" i="1"/>
  <c r="E5102" i="1" l="1"/>
  <c r="L5101" i="1"/>
  <c r="U5101" i="1" s="1"/>
  <c r="M5101" i="1"/>
  <c r="N5101" i="1" s="1"/>
  <c r="F5101" i="1"/>
  <c r="A5102" i="1"/>
  <c r="G5101" i="1"/>
  <c r="D5102" i="1"/>
  <c r="P5100" i="1"/>
  <c r="T5101" i="1"/>
  <c r="H5100" i="1"/>
  <c r="I5030" i="1"/>
  <c r="J5029" i="1"/>
  <c r="E5103" i="1" l="1"/>
  <c r="L5102" i="1"/>
  <c r="U5102" i="1" s="1"/>
  <c r="M5102" i="1"/>
  <c r="N5102" i="1" s="1"/>
  <c r="D5103" i="1"/>
  <c r="A5103" i="1"/>
  <c r="G5102" i="1"/>
  <c r="F5102" i="1"/>
  <c r="P5102" i="1" s="1"/>
  <c r="P5101" i="1"/>
  <c r="T5102" i="1"/>
  <c r="H5101" i="1"/>
  <c r="I5031" i="1"/>
  <c r="J5031" i="1" s="1"/>
  <c r="J5030" i="1"/>
  <c r="H5102" i="1" l="1"/>
  <c r="L5103" i="1"/>
  <c r="U5103" i="1" s="1"/>
  <c r="M5103" i="1"/>
  <c r="N5103" i="1" s="1"/>
  <c r="F5103" i="1"/>
  <c r="D5104" i="1"/>
  <c r="A5104" i="1"/>
  <c r="G5103" i="1"/>
  <c r="T5103" i="1"/>
  <c r="T5104" i="1" s="1"/>
  <c r="E5104" i="1"/>
  <c r="I5032" i="1"/>
  <c r="L5104" i="1" l="1"/>
  <c r="U5104" i="1" s="1"/>
  <c r="M5104" i="1"/>
  <c r="N5104" i="1" s="1"/>
  <c r="F5104" i="1"/>
  <c r="A5105" i="1"/>
  <c r="G5104" i="1"/>
  <c r="H5104" i="1" s="1"/>
  <c r="D5105" i="1"/>
  <c r="T5105" i="1"/>
  <c r="P5103" i="1"/>
  <c r="H5103" i="1"/>
  <c r="E5105" i="1"/>
  <c r="I5033" i="1"/>
  <c r="J5032" i="1"/>
  <c r="L5105" i="1" l="1"/>
  <c r="U5105" i="1" s="1"/>
  <c r="M5105" i="1"/>
  <c r="N5105" i="1" s="1"/>
  <c r="D5106" i="1"/>
  <c r="F5105" i="1"/>
  <c r="G5105" i="1"/>
  <c r="A5106" i="1"/>
  <c r="P5104" i="1"/>
  <c r="E5106" i="1"/>
  <c r="I5034" i="1"/>
  <c r="J5033" i="1"/>
  <c r="L5106" i="1" l="1"/>
  <c r="U5106" i="1" s="1"/>
  <c r="M5106" i="1"/>
  <c r="N5106" i="1" s="1"/>
  <c r="G5106" i="1"/>
  <c r="F5106" i="1"/>
  <c r="P5106" i="1" s="1"/>
  <c r="A5107" i="1"/>
  <c r="D5107" i="1"/>
  <c r="P5105" i="1"/>
  <c r="H5105" i="1"/>
  <c r="E5107" i="1"/>
  <c r="T5106" i="1"/>
  <c r="I5035" i="1"/>
  <c r="J5034" i="1"/>
  <c r="H5106" i="1" l="1"/>
  <c r="L5107" i="1"/>
  <c r="U5107" i="1" s="1"/>
  <c r="M5107" i="1"/>
  <c r="N5107" i="1" s="1"/>
  <c r="F5107" i="1"/>
  <c r="A5108" i="1"/>
  <c r="G5107" i="1"/>
  <c r="D5108" i="1"/>
  <c r="T5107" i="1"/>
  <c r="T5108" i="1" s="1"/>
  <c r="E5108" i="1"/>
  <c r="I5036" i="1"/>
  <c r="J5035" i="1"/>
  <c r="P5107" i="1" l="1"/>
  <c r="L5108" i="1"/>
  <c r="U5108" i="1" s="1"/>
  <c r="M5108" i="1"/>
  <c r="N5108" i="1" s="1"/>
  <c r="F5108" i="1"/>
  <c r="A5109" i="1"/>
  <c r="D5109" i="1"/>
  <c r="G5108" i="1"/>
  <c r="H5107" i="1"/>
  <c r="E5109" i="1"/>
  <c r="I5037" i="1"/>
  <c r="J5036" i="1"/>
  <c r="L5109" i="1" l="1"/>
  <c r="U5109" i="1" s="1"/>
  <c r="M5109" i="1"/>
  <c r="N5109" i="1" s="1"/>
  <c r="A5110" i="1"/>
  <c r="G5109" i="1"/>
  <c r="D5110" i="1"/>
  <c r="F5109" i="1"/>
  <c r="P5109" i="1" s="1"/>
  <c r="P5108" i="1"/>
  <c r="H5108" i="1"/>
  <c r="E5110" i="1"/>
  <c r="T5109" i="1"/>
  <c r="I5038" i="1"/>
  <c r="J5037" i="1"/>
  <c r="T5110" i="1" l="1"/>
  <c r="L5110" i="1"/>
  <c r="U5110" i="1" s="1"/>
  <c r="M5110" i="1"/>
  <c r="N5110" i="1" s="1"/>
  <c r="A5111" i="1"/>
  <c r="D5111" i="1"/>
  <c r="F5110" i="1"/>
  <c r="G5110" i="1"/>
  <c r="H5110" i="1" s="1"/>
  <c r="H5109" i="1"/>
  <c r="E5111" i="1"/>
  <c r="I5039" i="1"/>
  <c r="J5038" i="1"/>
  <c r="P5110" i="1" l="1"/>
  <c r="L5111" i="1"/>
  <c r="U5111" i="1" s="1"/>
  <c r="M5111" i="1"/>
  <c r="N5111" i="1" s="1"/>
  <c r="F5111" i="1"/>
  <c r="H5111" i="1" s="1"/>
  <c r="A5112" i="1"/>
  <c r="G5111" i="1"/>
  <c r="D5112" i="1"/>
  <c r="E5112" i="1"/>
  <c r="T5111" i="1"/>
  <c r="I5040" i="1"/>
  <c r="J5039" i="1"/>
  <c r="E5113" i="1" l="1"/>
  <c r="P5111" i="1"/>
  <c r="L5112" i="1"/>
  <c r="U5112" i="1" s="1"/>
  <c r="M5112" i="1"/>
  <c r="N5112" i="1" s="1"/>
  <c r="D5113" i="1"/>
  <c r="G5112" i="1"/>
  <c r="F5112" i="1"/>
  <c r="A5113" i="1"/>
  <c r="T5112" i="1"/>
  <c r="I5041" i="1"/>
  <c r="J5040" i="1"/>
  <c r="T5113" i="1" l="1"/>
  <c r="P5112" i="1"/>
  <c r="H5112" i="1"/>
  <c r="L5113" i="1"/>
  <c r="U5113" i="1" s="1"/>
  <c r="M5113" i="1"/>
  <c r="N5113" i="1" s="1"/>
  <c r="A5114" i="1"/>
  <c r="G5113" i="1"/>
  <c r="H5113" i="1" s="1"/>
  <c r="D5114" i="1"/>
  <c r="F5113" i="1"/>
  <c r="E5114" i="1"/>
  <c r="I5042" i="1"/>
  <c r="J5041" i="1"/>
  <c r="L5114" i="1" l="1"/>
  <c r="U5114" i="1" s="1"/>
  <c r="M5114" i="1"/>
  <c r="N5114" i="1" s="1"/>
  <c r="F5114" i="1"/>
  <c r="A5115" i="1"/>
  <c r="D5115" i="1"/>
  <c r="G5114" i="1"/>
  <c r="H5114" i="1" s="1"/>
  <c r="E5115" i="1"/>
  <c r="E5116" i="1" s="1"/>
  <c r="T5114" i="1"/>
  <c r="P5113" i="1"/>
  <c r="I5043" i="1"/>
  <c r="J5042" i="1"/>
  <c r="P5114" i="1" l="1"/>
  <c r="L5115" i="1"/>
  <c r="U5115" i="1" s="1"/>
  <c r="M5115" i="1"/>
  <c r="N5115" i="1" s="1"/>
  <c r="F5115" i="1"/>
  <c r="A5116" i="1"/>
  <c r="D5116" i="1"/>
  <c r="G5115" i="1"/>
  <c r="T5115" i="1"/>
  <c r="I5044" i="1"/>
  <c r="J5043" i="1"/>
  <c r="P5115" i="1" l="1"/>
  <c r="L5116" i="1"/>
  <c r="U5116" i="1" s="1"/>
  <c r="M5116" i="1"/>
  <c r="N5116" i="1" s="1"/>
  <c r="G5116" i="1"/>
  <c r="A5117" i="1"/>
  <c r="F5116" i="1"/>
  <c r="D5117" i="1"/>
  <c r="T5116" i="1"/>
  <c r="T5117" i="1" s="1"/>
  <c r="H5115" i="1"/>
  <c r="E5117" i="1"/>
  <c r="I5045" i="1"/>
  <c r="J5044" i="1"/>
  <c r="P5116" i="1" l="1"/>
  <c r="H5116" i="1"/>
  <c r="L5117" i="1"/>
  <c r="U5117" i="1" s="1"/>
  <c r="M5117" i="1"/>
  <c r="N5117" i="1" s="1"/>
  <c r="F5117" i="1"/>
  <c r="A5118" i="1"/>
  <c r="D5118" i="1"/>
  <c r="G5117" i="1"/>
  <c r="E5118" i="1"/>
  <c r="I5046" i="1"/>
  <c r="J5045" i="1"/>
  <c r="P5117" i="1" l="1"/>
  <c r="L5118" i="1"/>
  <c r="U5118" i="1" s="1"/>
  <c r="M5118" i="1"/>
  <c r="N5118" i="1" s="1"/>
  <c r="D5119" i="1"/>
  <c r="F5118" i="1"/>
  <c r="G5118" i="1"/>
  <c r="A5119" i="1"/>
  <c r="H5117" i="1"/>
  <c r="E5119" i="1"/>
  <c r="T5118" i="1"/>
  <c r="I5047" i="1"/>
  <c r="J5046" i="1"/>
  <c r="E5120" i="1" l="1"/>
  <c r="L5119" i="1"/>
  <c r="U5119" i="1" s="1"/>
  <c r="M5119" i="1"/>
  <c r="N5119" i="1" s="1"/>
  <c r="F5119" i="1"/>
  <c r="A5120" i="1"/>
  <c r="G5119" i="1"/>
  <c r="D5120" i="1"/>
  <c r="P5118" i="1"/>
  <c r="T5119" i="1"/>
  <c r="H5118" i="1"/>
  <c r="I5048" i="1"/>
  <c r="J5047" i="1"/>
  <c r="P5119" i="1" l="1"/>
  <c r="L5120" i="1"/>
  <c r="U5120" i="1" s="1"/>
  <c r="M5120" i="1"/>
  <c r="N5120" i="1" s="1"/>
  <c r="F5120" i="1"/>
  <c r="D5121" i="1"/>
  <c r="G5120" i="1"/>
  <c r="A5121" i="1"/>
  <c r="T5120" i="1"/>
  <c r="T5121" i="1" s="1"/>
  <c r="H5119" i="1"/>
  <c r="E5121" i="1"/>
  <c r="I5049" i="1"/>
  <c r="J5048" i="1"/>
  <c r="L5121" i="1" l="1"/>
  <c r="U5121" i="1" s="1"/>
  <c r="M5121" i="1"/>
  <c r="N5121" i="1" s="1"/>
  <c r="G5121" i="1"/>
  <c r="A5122" i="1"/>
  <c r="F5121" i="1"/>
  <c r="D5122" i="1"/>
  <c r="P5120" i="1"/>
  <c r="H5120" i="1"/>
  <c r="E5122" i="1"/>
  <c r="I5050" i="1"/>
  <c r="J5049" i="1"/>
  <c r="P5121" i="1" l="1"/>
  <c r="L5122" i="1"/>
  <c r="U5122" i="1" s="1"/>
  <c r="M5122" i="1"/>
  <c r="N5122" i="1" s="1"/>
  <c r="F5122" i="1"/>
  <c r="A5123" i="1"/>
  <c r="D5123" i="1"/>
  <c r="G5122" i="1"/>
  <c r="H5121" i="1"/>
  <c r="E5123" i="1"/>
  <c r="T5122" i="1"/>
  <c r="I5051" i="1"/>
  <c r="J5050" i="1"/>
  <c r="L5123" i="1" l="1"/>
  <c r="E5124" i="1"/>
  <c r="A5124" i="1"/>
  <c r="F5123" i="1"/>
  <c r="D5124" i="1"/>
  <c r="G5123" i="1"/>
  <c r="P5122" i="1"/>
  <c r="T5123" i="1"/>
  <c r="H5122" i="1"/>
  <c r="I5052" i="1"/>
  <c r="J5051" i="1"/>
  <c r="E5125" i="1" l="1"/>
  <c r="P5123" i="1"/>
  <c r="L5124" i="1"/>
  <c r="U5124" i="1" s="1"/>
  <c r="T5124" i="1"/>
  <c r="T5125" i="1" s="1"/>
  <c r="M5124" i="1"/>
  <c r="N5124" i="1" s="1"/>
  <c r="A5125" i="1"/>
  <c r="F5124" i="1"/>
  <c r="P5124" i="1" s="1"/>
  <c r="D5125" i="1"/>
  <c r="G5124" i="1"/>
  <c r="H5123" i="1"/>
  <c r="I5053" i="1"/>
  <c r="J5052" i="1"/>
  <c r="L5125" i="1" l="1"/>
  <c r="U5125" i="1" s="1"/>
  <c r="M5125" i="1"/>
  <c r="N5125" i="1" s="1"/>
  <c r="D5126" i="1"/>
  <c r="G5125" i="1"/>
  <c r="A5126" i="1"/>
  <c r="F5125" i="1"/>
  <c r="P5125" i="1" s="1"/>
  <c r="H5124" i="1"/>
  <c r="E5126" i="1"/>
  <c r="I5054" i="1"/>
  <c r="J5053" i="1"/>
  <c r="L5126" i="1" l="1"/>
  <c r="U5126" i="1" s="1"/>
  <c r="M5126" i="1"/>
  <c r="N5126" i="1" s="1"/>
  <c r="A5127" i="1"/>
  <c r="F5126" i="1"/>
  <c r="D5127" i="1"/>
  <c r="G5126" i="1"/>
  <c r="H5125" i="1"/>
  <c r="E5127" i="1"/>
  <c r="T5126" i="1"/>
  <c r="I5055" i="1"/>
  <c r="J5054" i="1"/>
  <c r="E5128" i="1" l="1"/>
  <c r="P5126" i="1"/>
  <c r="L5127" i="1"/>
  <c r="U5127" i="1" s="1"/>
  <c r="M5127" i="1"/>
  <c r="N5127" i="1" s="1"/>
  <c r="A5128" i="1"/>
  <c r="D5128" i="1"/>
  <c r="F5127" i="1"/>
  <c r="P5127" i="1" s="1"/>
  <c r="G5127" i="1"/>
  <c r="T5127" i="1"/>
  <c r="H5126" i="1"/>
  <c r="I5056" i="1"/>
  <c r="J5055" i="1"/>
  <c r="M5128" i="1" l="1"/>
  <c r="N5128" i="1" s="1"/>
  <c r="L5128" i="1"/>
  <c r="U5128" i="1" s="1"/>
  <c r="A5129" i="1"/>
  <c r="D5129" i="1"/>
  <c r="G5128" i="1"/>
  <c r="F5128" i="1"/>
  <c r="T5128" i="1"/>
  <c r="T5129" i="1" s="1"/>
  <c r="H5127" i="1"/>
  <c r="E5129" i="1"/>
  <c r="I5057" i="1"/>
  <c r="J5056" i="1"/>
  <c r="H5128" i="1" l="1"/>
  <c r="P5128" i="1"/>
  <c r="L5129" i="1"/>
  <c r="U5129" i="1" s="1"/>
  <c r="M5129" i="1"/>
  <c r="N5129" i="1" s="1"/>
  <c r="F5129" i="1"/>
  <c r="A5130" i="1"/>
  <c r="D5130" i="1"/>
  <c r="G5129" i="1"/>
  <c r="E5130" i="1"/>
  <c r="I5058" i="1"/>
  <c r="J5057" i="1"/>
  <c r="P5129" i="1" l="1"/>
  <c r="L5130" i="1"/>
  <c r="U5130" i="1" s="1"/>
  <c r="M5130" i="1"/>
  <c r="N5130" i="1" s="1"/>
  <c r="G5130" i="1"/>
  <c r="F5130" i="1"/>
  <c r="A5131" i="1"/>
  <c r="D5131" i="1"/>
  <c r="H5129" i="1"/>
  <c r="E5131" i="1"/>
  <c r="T5130" i="1"/>
  <c r="I5059" i="1"/>
  <c r="J5058" i="1"/>
  <c r="E5132" i="1" l="1"/>
  <c r="P5130" i="1"/>
  <c r="L5131" i="1"/>
  <c r="U5131" i="1" s="1"/>
  <c r="M5131" i="1"/>
  <c r="N5131" i="1" s="1"/>
  <c r="G5131" i="1"/>
  <c r="F5131" i="1"/>
  <c r="A5132" i="1"/>
  <c r="D5132" i="1"/>
  <c r="T5131" i="1"/>
  <c r="H5130" i="1"/>
  <c r="I5060" i="1"/>
  <c r="J5059" i="1"/>
  <c r="L5132" i="1" l="1"/>
  <c r="U5132" i="1" s="1"/>
  <c r="M5132" i="1"/>
  <c r="N5132" i="1" s="1"/>
  <c r="G5132" i="1"/>
  <c r="F5132" i="1"/>
  <c r="P5132" i="1" s="1"/>
  <c r="A5133" i="1"/>
  <c r="D5133" i="1"/>
  <c r="P5131" i="1"/>
  <c r="T5132" i="1"/>
  <c r="T5133" i="1" s="1"/>
  <c r="H5131" i="1"/>
  <c r="E5133" i="1"/>
  <c r="I5061" i="1"/>
  <c r="J5060" i="1"/>
  <c r="H5132" i="1" l="1"/>
  <c r="L5133" i="1"/>
  <c r="U5133" i="1" s="1"/>
  <c r="M5133" i="1"/>
  <c r="N5133" i="1" s="1"/>
  <c r="A5134" i="1"/>
  <c r="D5134" i="1"/>
  <c r="G5133" i="1"/>
  <c r="H5133" i="1" s="1"/>
  <c r="F5133" i="1"/>
  <c r="E5134" i="1"/>
  <c r="I5062" i="1"/>
  <c r="J5062" i="1" s="1"/>
  <c r="J5061" i="1"/>
  <c r="P5133" i="1" l="1"/>
  <c r="L5134" i="1"/>
  <c r="U5134" i="1" s="1"/>
  <c r="M5134" i="1"/>
  <c r="N5134" i="1" s="1"/>
  <c r="G5134" i="1"/>
  <c r="D5135" i="1"/>
  <c r="F5134" i="1"/>
  <c r="P5134" i="1" s="1"/>
  <c r="A5135" i="1"/>
  <c r="T5134" i="1"/>
  <c r="T5135" i="1" s="1"/>
  <c r="E5135" i="1"/>
  <c r="I5063" i="1"/>
  <c r="L5135" i="1" l="1"/>
  <c r="U5135" i="1" s="1"/>
  <c r="M5135" i="1"/>
  <c r="N5135" i="1" s="1"/>
  <c r="G5135" i="1"/>
  <c r="F5135" i="1"/>
  <c r="P5135" i="1" s="1"/>
  <c r="A5136" i="1"/>
  <c r="D5136" i="1"/>
  <c r="H5134" i="1"/>
  <c r="E5136" i="1"/>
  <c r="I5064" i="1"/>
  <c r="J5063" i="1"/>
  <c r="M5136" i="1" l="1"/>
  <c r="N5136" i="1" s="1"/>
  <c r="L5136" i="1"/>
  <c r="U5136" i="1" s="1"/>
  <c r="F5136" i="1"/>
  <c r="G5136" i="1"/>
  <c r="A5137" i="1"/>
  <c r="D5137" i="1"/>
  <c r="H5135" i="1"/>
  <c r="E5137" i="1"/>
  <c r="T5136" i="1"/>
  <c r="I5065" i="1"/>
  <c r="J5064" i="1"/>
  <c r="E5138" i="1" l="1"/>
  <c r="L5137" i="1"/>
  <c r="U5137" i="1" s="1"/>
  <c r="M5137" i="1"/>
  <c r="N5137" i="1" s="1"/>
  <c r="F5137" i="1"/>
  <c r="A5138" i="1"/>
  <c r="D5138" i="1"/>
  <c r="G5137" i="1"/>
  <c r="P5136" i="1"/>
  <c r="T5137" i="1"/>
  <c r="H5136" i="1"/>
  <c r="I5066" i="1"/>
  <c r="J5065" i="1"/>
  <c r="L5138" i="1" l="1"/>
  <c r="U5138" i="1" s="1"/>
  <c r="M5138" i="1"/>
  <c r="N5138" i="1" s="1"/>
  <c r="G5138" i="1"/>
  <c r="A5139" i="1"/>
  <c r="F5138" i="1"/>
  <c r="P5138" i="1" s="1"/>
  <c r="D5139" i="1"/>
  <c r="P5137" i="1"/>
  <c r="T5138" i="1"/>
  <c r="T5139" i="1" s="1"/>
  <c r="H5137" i="1"/>
  <c r="E5139" i="1"/>
  <c r="I5067" i="1"/>
  <c r="J5066" i="1"/>
  <c r="H5138" i="1" l="1"/>
  <c r="E5140" i="1"/>
  <c r="L5139" i="1"/>
  <c r="U5139" i="1" s="1"/>
  <c r="M5139" i="1"/>
  <c r="N5139" i="1" s="1"/>
  <c r="G5139" i="1"/>
  <c r="F5139" i="1"/>
  <c r="P5139" i="1" s="1"/>
  <c r="A5140" i="1"/>
  <c r="D5140" i="1"/>
  <c r="I5068" i="1"/>
  <c r="J5067" i="1"/>
  <c r="L5140" i="1" l="1"/>
  <c r="U5140" i="1" s="1"/>
  <c r="M5140" i="1"/>
  <c r="N5140" i="1" s="1"/>
  <c r="F5140" i="1"/>
  <c r="D5141" i="1"/>
  <c r="G5140" i="1"/>
  <c r="A5141" i="1"/>
  <c r="H5139" i="1"/>
  <c r="E5141" i="1"/>
  <c r="T5140" i="1"/>
  <c r="I5069" i="1"/>
  <c r="J5068" i="1"/>
  <c r="E5142" i="1" l="1"/>
  <c r="L5141" i="1"/>
  <c r="U5141" i="1" s="1"/>
  <c r="M5141" i="1"/>
  <c r="N5141" i="1" s="1"/>
  <c r="G5141" i="1"/>
  <c r="F5141" i="1"/>
  <c r="P5141" i="1" s="1"/>
  <c r="A5142" i="1"/>
  <c r="D5142" i="1"/>
  <c r="P5140" i="1"/>
  <c r="T5141" i="1"/>
  <c r="H5140" i="1"/>
  <c r="I5070" i="1"/>
  <c r="J5069" i="1"/>
  <c r="L5142" i="1" l="1"/>
  <c r="U5142" i="1" s="1"/>
  <c r="M5142" i="1"/>
  <c r="N5142" i="1" s="1"/>
  <c r="A5143" i="1"/>
  <c r="D5143" i="1"/>
  <c r="F5142" i="1"/>
  <c r="G5142" i="1"/>
  <c r="T5142" i="1"/>
  <c r="T5143" i="1" s="1"/>
  <c r="H5141" i="1"/>
  <c r="E5143" i="1"/>
  <c r="I5071" i="1"/>
  <c r="J5070" i="1"/>
  <c r="P5142" i="1" l="1"/>
  <c r="L5143" i="1"/>
  <c r="U5143" i="1" s="1"/>
  <c r="M5143" i="1"/>
  <c r="N5143" i="1" s="1"/>
  <c r="F5143" i="1"/>
  <c r="A5144" i="1"/>
  <c r="D5144" i="1"/>
  <c r="G5143" i="1"/>
  <c r="H5142" i="1"/>
  <c r="E5144" i="1"/>
  <c r="I5072" i="1"/>
  <c r="J5071" i="1"/>
  <c r="P5143" i="1" l="1"/>
  <c r="H5143" i="1"/>
  <c r="L5144" i="1"/>
  <c r="U5144" i="1" s="1"/>
  <c r="M5144" i="1"/>
  <c r="N5144" i="1" s="1"/>
  <c r="A5145" i="1"/>
  <c r="D5145" i="1"/>
  <c r="G5144" i="1"/>
  <c r="F5144" i="1"/>
  <c r="P5144" i="1" s="1"/>
  <c r="E5145" i="1"/>
  <c r="T5144" i="1"/>
  <c r="I5073" i="1"/>
  <c r="J5072" i="1"/>
  <c r="T5145" i="1" l="1"/>
  <c r="L5145" i="1"/>
  <c r="U5145" i="1" s="1"/>
  <c r="M5145" i="1"/>
  <c r="N5145" i="1" s="1"/>
  <c r="G5145" i="1"/>
  <c r="F5145" i="1"/>
  <c r="A5146" i="1"/>
  <c r="D5146" i="1"/>
  <c r="H5144" i="1"/>
  <c r="E5146" i="1"/>
  <c r="I5074" i="1"/>
  <c r="J5073" i="1"/>
  <c r="L5146" i="1" l="1"/>
  <c r="U5146" i="1" s="1"/>
  <c r="M5146" i="1"/>
  <c r="N5146" i="1" s="1"/>
  <c r="G5146" i="1"/>
  <c r="F5146" i="1"/>
  <c r="P5146" i="1" s="1"/>
  <c r="A5147" i="1"/>
  <c r="D5147" i="1"/>
  <c r="P5145" i="1"/>
  <c r="H5145" i="1"/>
  <c r="E5147" i="1"/>
  <c r="T5146" i="1"/>
  <c r="I5075" i="1"/>
  <c r="J5074" i="1"/>
  <c r="L5147" i="1" l="1"/>
  <c r="U5147" i="1" s="1"/>
  <c r="M5147" i="1"/>
  <c r="N5147" i="1" s="1"/>
  <c r="F5147" i="1"/>
  <c r="A5148" i="1"/>
  <c r="D5148" i="1"/>
  <c r="G5147" i="1"/>
  <c r="H5147" i="1" s="1"/>
  <c r="T5147" i="1"/>
  <c r="T5148" i="1" s="1"/>
  <c r="H5146" i="1"/>
  <c r="E5148" i="1"/>
  <c r="I5076" i="1"/>
  <c r="J5075" i="1"/>
  <c r="P5147" i="1" l="1"/>
  <c r="L5148" i="1"/>
  <c r="U5148" i="1" s="1"/>
  <c r="M5148" i="1"/>
  <c r="N5148" i="1" s="1"/>
  <c r="A5149" i="1"/>
  <c r="D5149" i="1"/>
  <c r="G5148" i="1"/>
  <c r="F5148" i="1"/>
  <c r="P5148" i="1" s="1"/>
  <c r="E5149" i="1"/>
  <c r="I5077" i="1"/>
  <c r="J5076" i="1"/>
  <c r="L5149" i="1" l="1"/>
  <c r="U5149" i="1" s="1"/>
  <c r="M5149" i="1"/>
  <c r="N5149" i="1" s="1"/>
  <c r="F5149" i="1"/>
  <c r="A5150" i="1"/>
  <c r="D5150" i="1"/>
  <c r="G5149" i="1"/>
  <c r="H5148" i="1"/>
  <c r="T5149" i="1"/>
  <c r="T5150" i="1" s="1"/>
  <c r="E5150" i="1"/>
  <c r="I5078" i="1"/>
  <c r="J5077" i="1"/>
  <c r="L5150" i="1" l="1"/>
  <c r="U5150" i="1" s="1"/>
  <c r="M5150" i="1"/>
  <c r="N5150" i="1" s="1"/>
  <c r="D5151" i="1"/>
  <c r="G5150" i="1"/>
  <c r="F5150" i="1"/>
  <c r="P5150" i="1" s="1"/>
  <c r="A5151" i="1"/>
  <c r="P5149" i="1"/>
  <c r="H5149" i="1"/>
  <c r="E5151" i="1"/>
  <c r="I5079" i="1"/>
  <c r="J5078" i="1"/>
  <c r="L5151" i="1" l="1"/>
  <c r="U5151" i="1" s="1"/>
  <c r="M5151" i="1"/>
  <c r="N5151" i="1" s="1"/>
  <c r="A5152" i="1"/>
  <c r="D5152" i="1"/>
  <c r="F5151" i="1"/>
  <c r="G5151" i="1"/>
  <c r="H5150" i="1"/>
  <c r="E5152" i="1"/>
  <c r="T5151" i="1"/>
  <c r="I5080" i="1"/>
  <c r="J5079" i="1"/>
  <c r="E5153" i="1" l="1"/>
  <c r="M5152" i="1"/>
  <c r="N5152" i="1" s="1"/>
  <c r="L5152" i="1"/>
  <c r="U5152" i="1" s="1"/>
  <c r="G5152" i="1"/>
  <c r="F5152" i="1"/>
  <c r="P5152" i="1" s="1"/>
  <c r="A5153" i="1"/>
  <c r="D5153" i="1"/>
  <c r="P5151" i="1"/>
  <c r="T5152" i="1"/>
  <c r="H5151" i="1"/>
  <c r="I5081" i="1"/>
  <c r="J5080" i="1"/>
  <c r="L5153" i="1" l="1"/>
  <c r="U5153" i="1" s="1"/>
  <c r="M5153" i="1"/>
  <c r="N5153" i="1" s="1"/>
  <c r="D5154" i="1"/>
  <c r="G5153" i="1"/>
  <c r="F5153" i="1"/>
  <c r="P5153" i="1" s="1"/>
  <c r="A5154" i="1"/>
  <c r="T5153" i="1"/>
  <c r="T5154" i="1" s="1"/>
  <c r="H5152" i="1"/>
  <c r="E5154" i="1"/>
  <c r="I5082" i="1"/>
  <c r="J5081" i="1"/>
  <c r="L5154" i="1" l="1"/>
  <c r="E5155" i="1"/>
  <c r="A5155" i="1"/>
  <c r="G5154" i="1"/>
  <c r="F5154" i="1"/>
  <c r="P5154" i="1" s="1"/>
  <c r="D5155" i="1"/>
  <c r="D5156" i="1" s="1"/>
  <c r="H5153" i="1"/>
  <c r="H5154" i="1"/>
  <c r="I5083" i="1"/>
  <c r="J5082" i="1"/>
  <c r="E5156" i="1" l="1"/>
  <c r="L5155" i="1"/>
  <c r="U5155" i="1" s="1"/>
  <c r="M5155" i="1"/>
  <c r="N5155" i="1" s="1"/>
  <c r="T5155" i="1"/>
  <c r="G5155" i="1"/>
  <c r="F5155" i="1"/>
  <c r="A5156" i="1"/>
  <c r="I5084" i="1"/>
  <c r="J5083" i="1"/>
  <c r="P5155" i="1" l="1"/>
  <c r="T5156" i="1"/>
  <c r="H5155" i="1"/>
  <c r="L5156" i="1"/>
  <c r="U5156" i="1" s="1"/>
  <c r="M5156" i="1"/>
  <c r="N5156" i="1" s="1"/>
  <c r="G5156" i="1"/>
  <c r="F5156" i="1"/>
  <c r="A5157" i="1"/>
  <c r="D5157" i="1"/>
  <c r="E5157" i="1"/>
  <c r="I5085" i="1"/>
  <c r="J5084" i="1"/>
  <c r="L5157" i="1" l="1"/>
  <c r="U5157" i="1" s="1"/>
  <c r="M5157" i="1"/>
  <c r="N5157" i="1" s="1"/>
  <c r="A5158" i="1"/>
  <c r="D5158" i="1"/>
  <c r="G5157" i="1"/>
  <c r="F5157" i="1"/>
  <c r="P5157" i="1" s="1"/>
  <c r="E5158" i="1"/>
  <c r="P5156" i="1"/>
  <c r="H5156" i="1"/>
  <c r="T5157" i="1"/>
  <c r="I5086" i="1"/>
  <c r="J5085" i="1"/>
  <c r="T5158" i="1" l="1"/>
  <c r="E5159" i="1"/>
  <c r="T5159" i="1"/>
  <c r="H5157" i="1"/>
  <c r="L5158" i="1"/>
  <c r="U5158" i="1" s="1"/>
  <c r="M5158" i="1"/>
  <c r="N5158" i="1" s="1"/>
  <c r="F5158" i="1"/>
  <c r="P5158" i="1" s="1"/>
  <c r="D5159" i="1"/>
  <c r="A5159" i="1"/>
  <c r="G5158" i="1"/>
  <c r="I5087" i="1"/>
  <c r="J5086" i="1"/>
  <c r="H5158" i="1" l="1"/>
  <c r="L5159" i="1"/>
  <c r="U5159" i="1" s="1"/>
  <c r="M5159" i="1"/>
  <c r="N5159" i="1" s="1"/>
  <c r="G5159" i="1"/>
  <c r="F5159" i="1"/>
  <c r="A5160" i="1"/>
  <c r="D5160" i="1"/>
  <c r="E5160" i="1"/>
  <c r="I5088" i="1"/>
  <c r="J5087" i="1"/>
  <c r="P5159" i="1" l="1"/>
  <c r="L5160" i="1"/>
  <c r="U5160" i="1" s="1"/>
  <c r="M5160" i="1"/>
  <c r="N5160" i="1" s="1"/>
  <c r="D5161" i="1"/>
  <c r="G5160" i="1"/>
  <c r="F5160" i="1"/>
  <c r="P5160" i="1" s="1"/>
  <c r="A5161" i="1"/>
  <c r="H5159" i="1"/>
  <c r="E5161" i="1"/>
  <c r="T5160" i="1"/>
  <c r="I5089" i="1"/>
  <c r="J5088" i="1"/>
  <c r="E5162" i="1" l="1"/>
  <c r="L5161" i="1"/>
  <c r="U5161" i="1" s="1"/>
  <c r="M5161" i="1"/>
  <c r="N5161" i="1" s="1"/>
  <c r="A5162" i="1"/>
  <c r="F5161" i="1"/>
  <c r="D5162" i="1"/>
  <c r="G5161" i="1"/>
  <c r="T5161" i="1"/>
  <c r="H5160" i="1"/>
  <c r="I5090" i="1"/>
  <c r="J5089" i="1"/>
  <c r="P5161" i="1" l="1"/>
  <c r="L5162" i="1"/>
  <c r="U5162" i="1" s="1"/>
  <c r="M5162" i="1"/>
  <c r="N5162" i="1" s="1"/>
  <c r="A5163" i="1"/>
  <c r="F5162" i="1"/>
  <c r="D5163" i="1"/>
  <c r="G5162" i="1"/>
  <c r="H5161" i="1"/>
  <c r="T5162" i="1"/>
  <c r="E5163" i="1"/>
  <c r="I5091" i="1"/>
  <c r="J5090" i="1"/>
  <c r="P5162" i="1" l="1"/>
  <c r="H5162" i="1"/>
  <c r="L5163" i="1"/>
  <c r="U5163" i="1" s="1"/>
  <c r="M5163" i="1"/>
  <c r="N5163" i="1" s="1"/>
  <c r="F5163" i="1"/>
  <c r="A5164" i="1"/>
  <c r="G5163" i="1"/>
  <c r="D5164" i="1"/>
  <c r="E5164" i="1"/>
  <c r="T5163" i="1"/>
  <c r="I5092" i="1"/>
  <c r="J5092" i="1" s="1"/>
  <c r="J5091" i="1"/>
  <c r="L5164" i="1" l="1"/>
  <c r="U5164" i="1" s="1"/>
  <c r="M5164" i="1"/>
  <c r="N5164" i="1" s="1"/>
  <c r="A5165" i="1"/>
  <c r="G5164" i="1"/>
  <c r="D5165" i="1"/>
  <c r="F5164" i="1"/>
  <c r="P5164" i="1" s="1"/>
  <c r="P5163" i="1"/>
  <c r="T5164" i="1"/>
  <c r="T5165" i="1" s="1"/>
  <c r="H5163" i="1"/>
  <c r="E5165" i="1"/>
  <c r="I5093" i="1"/>
  <c r="H5164" i="1" l="1"/>
  <c r="L5165" i="1"/>
  <c r="U5165" i="1" s="1"/>
  <c r="M5165" i="1"/>
  <c r="N5165" i="1" s="1"/>
  <c r="G5165" i="1"/>
  <c r="A5166" i="1"/>
  <c r="F5165" i="1"/>
  <c r="P5165" i="1" s="1"/>
  <c r="D5166" i="1"/>
  <c r="E5166" i="1"/>
  <c r="I5094" i="1"/>
  <c r="J5093" i="1"/>
  <c r="L5166" i="1" l="1"/>
  <c r="U5166" i="1" s="1"/>
  <c r="M5166" i="1"/>
  <c r="N5166" i="1" s="1"/>
  <c r="D5167" i="1"/>
  <c r="G5166" i="1"/>
  <c r="F5166" i="1"/>
  <c r="P5166" i="1" s="1"/>
  <c r="A5167" i="1"/>
  <c r="H5165" i="1"/>
  <c r="E5167" i="1"/>
  <c r="T5166" i="1"/>
  <c r="I5095" i="1"/>
  <c r="J5094" i="1"/>
  <c r="E5168" i="1" l="1"/>
  <c r="L5167" i="1"/>
  <c r="U5167" i="1" s="1"/>
  <c r="M5167" i="1"/>
  <c r="N5167" i="1" s="1"/>
  <c r="A5168" i="1"/>
  <c r="G5167" i="1"/>
  <c r="D5168" i="1"/>
  <c r="F5167" i="1"/>
  <c r="P5167" i="1" s="1"/>
  <c r="H5166" i="1"/>
  <c r="T5167" i="1"/>
  <c r="I5096" i="1"/>
  <c r="J5095" i="1"/>
  <c r="L5168" i="1" l="1"/>
  <c r="U5168" i="1" s="1"/>
  <c r="M5168" i="1"/>
  <c r="N5168" i="1" s="1"/>
  <c r="A5169" i="1"/>
  <c r="D5169" i="1"/>
  <c r="F5168" i="1"/>
  <c r="G5168" i="1"/>
  <c r="T5168" i="1"/>
  <c r="T5169" i="1" s="1"/>
  <c r="H5167" i="1"/>
  <c r="E5169" i="1"/>
  <c r="I5097" i="1"/>
  <c r="J5096" i="1"/>
  <c r="P5168" i="1" l="1"/>
  <c r="L5169" i="1"/>
  <c r="U5169" i="1" s="1"/>
  <c r="M5169" i="1"/>
  <c r="N5169" i="1" s="1"/>
  <c r="D5170" i="1"/>
  <c r="A5170" i="1"/>
  <c r="F5169" i="1"/>
  <c r="G5169" i="1"/>
  <c r="H5169" i="1" s="1"/>
  <c r="H5168" i="1"/>
  <c r="E5170" i="1"/>
  <c r="I5098" i="1"/>
  <c r="J5097" i="1"/>
  <c r="L5170" i="1" l="1"/>
  <c r="U5170" i="1" s="1"/>
  <c r="M5170" i="1"/>
  <c r="N5170" i="1" s="1"/>
  <c r="D5171" i="1"/>
  <c r="G5170" i="1"/>
  <c r="F5170" i="1"/>
  <c r="P5170" i="1" s="1"/>
  <c r="A5171" i="1"/>
  <c r="P5169" i="1"/>
  <c r="E5171" i="1"/>
  <c r="T5170" i="1"/>
  <c r="I5099" i="1"/>
  <c r="J5098" i="1"/>
  <c r="E5172" i="1" l="1"/>
  <c r="L5171" i="1"/>
  <c r="U5171" i="1" s="1"/>
  <c r="M5171" i="1"/>
  <c r="N5171" i="1" s="1"/>
  <c r="A5172" i="1"/>
  <c r="G5171" i="1"/>
  <c r="F5171" i="1"/>
  <c r="P5171" i="1" s="1"/>
  <c r="D5172" i="1"/>
  <c r="T5171" i="1"/>
  <c r="H5170" i="1"/>
  <c r="I5100" i="1"/>
  <c r="J5099" i="1"/>
  <c r="L5172" i="1" l="1"/>
  <c r="U5172" i="1" s="1"/>
  <c r="M5172" i="1"/>
  <c r="N5172" i="1" s="1"/>
  <c r="A5173" i="1"/>
  <c r="D5173" i="1"/>
  <c r="G5172" i="1"/>
  <c r="F5172" i="1"/>
  <c r="P5172" i="1" s="1"/>
  <c r="H5171" i="1"/>
  <c r="T5172" i="1"/>
  <c r="T5173" i="1" s="1"/>
  <c r="E5173" i="1"/>
  <c r="I5101" i="1"/>
  <c r="J5100" i="1"/>
  <c r="L5173" i="1" l="1"/>
  <c r="U5173" i="1" s="1"/>
  <c r="M5173" i="1"/>
  <c r="N5173" i="1" s="1"/>
  <c r="G5173" i="1"/>
  <c r="F5173" i="1"/>
  <c r="P5173" i="1" s="1"/>
  <c r="A5174" i="1"/>
  <c r="D5174" i="1"/>
  <c r="H5172" i="1"/>
  <c r="E5174" i="1"/>
  <c r="I5102" i="1"/>
  <c r="J5101" i="1"/>
  <c r="L5174" i="1" l="1"/>
  <c r="U5174" i="1" s="1"/>
  <c r="M5174" i="1"/>
  <c r="N5174" i="1" s="1"/>
  <c r="G5174" i="1"/>
  <c r="A5175" i="1"/>
  <c r="F5174" i="1"/>
  <c r="P5174" i="1" s="1"/>
  <c r="D5175" i="1"/>
  <c r="H5173" i="1"/>
  <c r="E5175" i="1"/>
  <c r="T5174" i="1"/>
  <c r="I5103" i="1"/>
  <c r="J5102" i="1"/>
  <c r="E5176" i="1" l="1"/>
  <c r="L5175" i="1"/>
  <c r="U5175" i="1" s="1"/>
  <c r="M5175" i="1"/>
  <c r="N5175" i="1" s="1"/>
  <c r="D5176" i="1"/>
  <c r="F5175" i="1"/>
  <c r="G5175" i="1"/>
  <c r="A5176" i="1"/>
  <c r="T5175" i="1"/>
  <c r="H5174" i="1"/>
  <c r="I5104" i="1"/>
  <c r="J5103" i="1"/>
  <c r="L5176" i="1" l="1"/>
  <c r="U5176" i="1" s="1"/>
  <c r="M5176" i="1"/>
  <c r="N5176" i="1" s="1"/>
  <c r="A5177" i="1"/>
  <c r="F5176" i="1"/>
  <c r="D5177" i="1"/>
  <c r="G5176" i="1"/>
  <c r="H5176" i="1" s="1"/>
  <c r="P5175" i="1"/>
  <c r="H5175" i="1"/>
  <c r="T5176" i="1"/>
  <c r="E5177" i="1"/>
  <c r="I5105" i="1"/>
  <c r="J5104" i="1"/>
  <c r="P5176" i="1" l="1"/>
  <c r="L5177" i="1"/>
  <c r="U5177" i="1" s="1"/>
  <c r="M5177" i="1"/>
  <c r="N5177" i="1" s="1"/>
  <c r="A5178" i="1"/>
  <c r="G5177" i="1"/>
  <c r="F5177" i="1"/>
  <c r="P5177" i="1" s="1"/>
  <c r="D5178" i="1"/>
  <c r="E5178" i="1"/>
  <c r="E5179" i="1" s="1"/>
  <c r="T5177" i="1"/>
  <c r="I5106" i="1"/>
  <c r="J5105" i="1"/>
  <c r="H5177" i="1" l="1"/>
  <c r="L5178" i="1"/>
  <c r="U5178" i="1" s="1"/>
  <c r="M5178" i="1"/>
  <c r="N5178" i="1" s="1"/>
  <c r="A5179" i="1"/>
  <c r="D5179" i="1"/>
  <c r="G5178" i="1"/>
  <c r="H5178" i="1" s="1"/>
  <c r="F5178" i="1"/>
  <c r="T5178" i="1"/>
  <c r="T5179" i="1" s="1"/>
  <c r="I5107" i="1"/>
  <c r="J5106" i="1"/>
  <c r="L5179" i="1" l="1"/>
  <c r="U5179" i="1" s="1"/>
  <c r="M5179" i="1"/>
  <c r="N5179" i="1" s="1"/>
  <c r="A5180" i="1"/>
  <c r="G5179" i="1"/>
  <c r="H5179" i="1" s="1"/>
  <c r="D5180" i="1"/>
  <c r="F5179" i="1"/>
  <c r="T5180" i="1"/>
  <c r="P5178" i="1"/>
  <c r="E5180" i="1"/>
  <c r="I5108" i="1"/>
  <c r="J5107" i="1"/>
  <c r="P5179" i="1" l="1"/>
  <c r="L5180" i="1"/>
  <c r="U5180" i="1" s="1"/>
  <c r="M5180" i="1"/>
  <c r="N5180" i="1" s="1"/>
  <c r="F5180" i="1"/>
  <c r="A5181" i="1"/>
  <c r="D5181" i="1"/>
  <c r="G5180" i="1"/>
  <c r="E5181" i="1"/>
  <c r="I5109" i="1"/>
  <c r="J5108" i="1"/>
  <c r="L5181" i="1" l="1"/>
  <c r="U5181" i="1" s="1"/>
  <c r="M5181" i="1"/>
  <c r="N5181" i="1" s="1"/>
  <c r="A5182" i="1"/>
  <c r="G5181" i="1"/>
  <c r="D5182" i="1"/>
  <c r="F5181" i="1"/>
  <c r="P5181" i="1" s="1"/>
  <c r="P5180" i="1"/>
  <c r="H5180" i="1"/>
  <c r="E5182" i="1"/>
  <c r="T5181" i="1"/>
  <c r="I5110" i="1"/>
  <c r="J5109" i="1"/>
  <c r="T5182" i="1" l="1"/>
  <c r="L5182" i="1"/>
  <c r="U5182" i="1" s="1"/>
  <c r="M5182" i="1"/>
  <c r="N5182" i="1" s="1"/>
  <c r="G5182" i="1"/>
  <c r="F5182" i="1"/>
  <c r="A5183" i="1"/>
  <c r="D5183" i="1"/>
  <c r="H5181" i="1"/>
  <c r="E5183" i="1"/>
  <c r="I5111" i="1"/>
  <c r="J5110" i="1"/>
  <c r="L5183" i="1" l="1"/>
  <c r="U5183" i="1" s="1"/>
  <c r="M5183" i="1"/>
  <c r="N5183" i="1" s="1"/>
  <c r="A5184" i="1"/>
  <c r="F5183" i="1"/>
  <c r="D5184" i="1"/>
  <c r="G5183" i="1"/>
  <c r="P5182" i="1"/>
  <c r="H5182" i="1"/>
  <c r="E5184" i="1"/>
  <c r="T5183" i="1"/>
  <c r="T5184" i="1" s="1"/>
  <c r="I5112" i="1"/>
  <c r="J5111" i="1"/>
  <c r="P5183" i="1" l="1"/>
  <c r="E5185" i="1"/>
  <c r="F5184" i="1"/>
  <c r="G5184" i="1"/>
  <c r="A5185" i="1"/>
  <c r="D5185" i="1"/>
  <c r="D5186" i="1" s="1"/>
  <c r="H5183" i="1"/>
  <c r="H5184" i="1"/>
  <c r="I5113" i="1"/>
  <c r="J5112" i="1"/>
  <c r="L5185" i="1" l="1"/>
  <c r="U5185" i="1" s="1"/>
  <c r="T5185" i="1"/>
  <c r="M5185" i="1"/>
  <c r="N5185" i="1" s="1"/>
  <c r="F5185" i="1"/>
  <c r="G5185" i="1"/>
  <c r="A5186" i="1"/>
  <c r="P5184" i="1"/>
  <c r="E5186" i="1"/>
  <c r="I5114" i="1"/>
  <c r="J5113" i="1"/>
  <c r="E5187" i="1" l="1"/>
  <c r="T5186" i="1"/>
  <c r="L5186" i="1"/>
  <c r="U5186" i="1" s="1"/>
  <c r="M5186" i="1"/>
  <c r="N5186" i="1" s="1"/>
  <c r="A5187" i="1"/>
  <c r="G5186" i="1"/>
  <c r="F5186" i="1"/>
  <c r="D5187" i="1"/>
  <c r="P5185" i="1"/>
  <c r="H5185" i="1"/>
  <c r="I5115" i="1"/>
  <c r="J5114" i="1"/>
  <c r="P5186" i="1" l="1"/>
  <c r="T5187" i="1"/>
  <c r="M5187" i="1"/>
  <c r="N5187" i="1" s="1"/>
  <c r="L5187" i="1"/>
  <c r="U5187" i="1" s="1"/>
  <c r="G5187" i="1"/>
  <c r="A5188" i="1"/>
  <c r="D5188" i="1"/>
  <c r="F5187" i="1"/>
  <c r="P5187" i="1" s="1"/>
  <c r="H5186" i="1"/>
  <c r="E5188" i="1"/>
  <c r="I5116" i="1"/>
  <c r="J5115" i="1"/>
  <c r="L5188" i="1" l="1"/>
  <c r="U5188" i="1" s="1"/>
  <c r="M5188" i="1"/>
  <c r="N5188" i="1" s="1"/>
  <c r="G5188" i="1"/>
  <c r="F5188" i="1"/>
  <c r="A5189" i="1"/>
  <c r="D5189" i="1"/>
  <c r="H5187" i="1"/>
  <c r="E5189" i="1"/>
  <c r="T5188" i="1"/>
  <c r="I5117" i="1"/>
  <c r="J5116" i="1"/>
  <c r="L5189" i="1" l="1"/>
  <c r="U5189" i="1" s="1"/>
  <c r="M5189" i="1"/>
  <c r="N5189" i="1" s="1"/>
  <c r="A5190" i="1"/>
  <c r="D5190" i="1"/>
  <c r="F5189" i="1"/>
  <c r="G5189" i="1"/>
  <c r="H5189" i="1" s="1"/>
  <c r="E5190" i="1"/>
  <c r="H5188" i="1"/>
  <c r="P5188" i="1"/>
  <c r="T5189" i="1"/>
  <c r="I5118" i="1"/>
  <c r="J5117" i="1"/>
  <c r="T5190" i="1" l="1"/>
  <c r="E5191" i="1"/>
  <c r="P5189" i="1"/>
  <c r="L5190" i="1"/>
  <c r="U5190" i="1" s="1"/>
  <c r="M5190" i="1"/>
  <c r="N5190" i="1" s="1"/>
  <c r="A5191" i="1"/>
  <c r="G5190" i="1"/>
  <c r="H5190" i="1" s="1"/>
  <c r="F5190" i="1"/>
  <c r="D5191" i="1"/>
  <c r="I5119" i="1"/>
  <c r="J5118" i="1"/>
  <c r="L5191" i="1" l="1"/>
  <c r="U5191" i="1" s="1"/>
  <c r="M5191" i="1"/>
  <c r="N5191" i="1" s="1"/>
  <c r="F5191" i="1"/>
  <c r="A5192" i="1"/>
  <c r="D5192" i="1"/>
  <c r="G5191" i="1"/>
  <c r="T5191" i="1"/>
  <c r="T5192" i="1" s="1"/>
  <c r="P5190" i="1"/>
  <c r="E5192" i="1"/>
  <c r="I5120" i="1"/>
  <c r="J5119" i="1"/>
  <c r="L5192" i="1" l="1"/>
  <c r="U5192" i="1" s="1"/>
  <c r="M5192" i="1"/>
  <c r="N5192" i="1" s="1"/>
  <c r="A5193" i="1"/>
  <c r="D5193" i="1"/>
  <c r="G5192" i="1"/>
  <c r="F5192" i="1"/>
  <c r="T5193" i="1"/>
  <c r="P5191" i="1"/>
  <c r="H5191" i="1"/>
  <c r="E5193" i="1"/>
  <c r="I5121" i="1"/>
  <c r="J5120" i="1"/>
  <c r="H5192" i="1" l="1"/>
  <c r="P5192" i="1"/>
  <c r="L5193" i="1"/>
  <c r="U5193" i="1" s="1"/>
  <c r="M5193" i="1"/>
  <c r="N5193" i="1" s="1"/>
  <c r="F5193" i="1"/>
  <c r="A5194" i="1"/>
  <c r="D5194" i="1"/>
  <c r="G5193" i="1"/>
  <c r="E5194" i="1"/>
  <c r="I5122" i="1"/>
  <c r="J5121" i="1"/>
  <c r="P5193" i="1" l="1"/>
  <c r="L5194" i="1"/>
  <c r="U5194" i="1" s="1"/>
  <c r="M5194" i="1"/>
  <c r="N5194" i="1" s="1"/>
  <c r="F5194" i="1"/>
  <c r="A5195" i="1"/>
  <c r="D5195" i="1"/>
  <c r="G5194" i="1"/>
  <c r="T5194" i="1"/>
  <c r="T5195" i="1" s="1"/>
  <c r="H5193" i="1"/>
  <c r="E5195" i="1"/>
  <c r="I5123" i="1"/>
  <c r="J5123" i="1" s="1"/>
  <c r="J5122" i="1"/>
  <c r="L5195" i="1" l="1"/>
  <c r="U5195" i="1" s="1"/>
  <c r="M5195" i="1"/>
  <c r="N5195" i="1" s="1"/>
  <c r="A5196" i="1"/>
  <c r="D5196" i="1"/>
  <c r="G5195" i="1"/>
  <c r="F5195" i="1"/>
  <c r="P5195" i="1" s="1"/>
  <c r="P5194" i="1"/>
  <c r="H5194" i="1"/>
  <c r="E5196" i="1"/>
  <c r="I5124" i="1"/>
  <c r="L5196" i="1" l="1"/>
  <c r="U5196" i="1" s="1"/>
  <c r="M5196" i="1"/>
  <c r="N5196" i="1" s="1"/>
  <c r="A5197" i="1"/>
  <c r="D5197" i="1"/>
  <c r="F5196" i="1"/>
  <c r="G5196" i="1"/>
  <c r="H5195" i="1"/>
  <c r="E5197" i="1"/>
  <c r="T5196" i="1"/>
  <c r="I5125" i="1"/>
  <c r="J5124" i="1"/>
  <c r="E5198" i="1" l="1"/>
  <c r="P5196" i="1"/>
  <c r="L5197" i="1"/>
  <c r="U5197" i="1" s="1"/>
  <c r="M5197" i="1"/>
  <c r="N5197" i="1" s="1"/>
  <c r="G5197" i="1"/>
  <c r="A5198" i="1"/>
  <c r="D5198" i="1"/>
  <c r="F5197" i="1"/>
  <c r="T5197" i="1"/>
  <c r="H5196" i="1"/>
  <c r="I5126" i="1"/>
  <c r="J5125" i="1"/>
  <c r="H5197" i="1" l="1"/>
  <c r="L5198" i="1"/>
  <c r="U5198" i="1" s="1"/>
  <c r="M5198" i="1"/>
  <c r="N5198" i="1" s="1"/>
  <c r="A5199" i="1"/>
  <c r="G5198" i="1"/>
  <c r="D5199" i="1"/>
  <c r="F5198" i="1"/>
  <c r="P5198" i="1" s="1"/>
  <c r="T5198" i="1"/>
  <c r="T5199" i="1" s="1"/>
  <c r="P5197" i="1"/>
  <c r="E5199" i="1"/>
  <c r="I5127" i="1"/>
  <c r="J5126" i="1"/>
  <c r="L5199" i="1" l="1"/>
  <c r="U5199" i="1" s="1"/>
  <c r="M5199" i="1"/>
  <c r="N5199" i="1" s="1"/>
  <c r="A5200" i="1"/>
  <c r="T5200" i="1" s="1"/>
  <c r="G5199" i="1"/>
  <c r="D5200" i="1"/>
  <c r="F5199" i="1"/>
  <c r="P5199" i="1" s="1"/>
  <c r="H5198" i="1"/>
  <c r="E5200" i="1"/>
  <c r="I5128" i="1"/>
  <c r="J5127" i="1"/>
  <c r="E5201" i="1" l="1"/>
  <c r="M5200" i="1"/>
  <c r="N5200" i="1" s="1"/>
  <c r="L5200" i="1"/>
  <c r="U5200" i="1" s="1"/>
  <c r="F5200" i="1"/>
  <c r="A5201" i="1"/>
  <c r="D5201" i="1"/>
  <c r="G5200" i="1"/>
  <c r="H5199" i="1"/>
  <c r="I5129" i="1"/>
  <c r="J5128" i="1"/>
  <c r="P5200" i="1" l="1"/>
  <c r="M5201" i="1"/>
  <c r="N5201" i="1" s="1"/>
  <c r="L5201" i="1"/>
  <c r="U5201" i="1" s="1"/>
  <c r="D5202" i="1"/>
  <c r="A5202" i="1"/>
  <c r="G5201" i="1"/>
  <c r="F5201" i="1"/>
  <c r="P5201" i="1" s="1"/>
  <c r="T5201" i="1"/>
  <c r="T5202" i="1" s="1"/>
  <c r="H5200" i="1"/>
  <c r="E5202" i="1"/>
  <c r="I5130" i="1"/>
  <c r="J5129" i="1"/>
  <c r="H5201" i="1" l="1"/>
  <c r="L5202" i="1"/>
  <c r="U5202" i="1" s="1"/>
  <c r="M5202" i="1"/>
  <c r="N5202" i="1" s="1"/>
  <c r="A5203" i="1"/>
  <c r="G5202" i="1"/>
  <c r="D5203" i="1"/>
  <c r="F5202" i="1"/>
  <c r="P5202" i="1" s="1"/>
  <c r="E5203" i="1"/>
  <c r="I5131" i="1"/>
  <c r="J5130" i="1"/>
  <c r="L5203" i="1" l="1"/>
  <c r="U5203" i="1" s="1"/>
  <c r="M5203" i="1"/>
  <c r="N5203" i="1" s="1"/>
  <c r="D5204" i="1"/>
  <c r="F5203" i="1"/>
  <c r="A5204" i="1"/>
  <c r="G5203" i="1"/>
  <c r="H5202" i="1"/>
  <c r="T5203" i="1"/>
  <c r="T5204" i="1" s="1"/>
  <c r="E5204" i="1"/>
  <c r="I5132" i="1"/>
  <c r="J5131" i="1"/>
  <c r="H5203" i="1" l="1"/>
  <c r="L5204" i="1"/>
  <c r="U5204" i="1" s="1"/>
  <c r="M5204" i="1"/>
  <c r="N5204" i="1" s="1"/>
  <c r="A5205" i="1"/>
  <c r="D5205" i="1"/>
  <c r="G5204" i="1"/>
  <c r="F5204" i="1"/>
  <c r="T5205" i="1"/>
  <c r="P5203" i="1"/>
  <c r="E5205" i="1"/>
  <c r="I5133" i="1"/>
  <c r="J5132" i="1"/>
  <c r="P5204" i="1" l="1"/>
  <c r="H5204" i="1"/>
  <c r="L5205" i="1"/>
  <c r="U5205" i="1" s="1"/>
  <c r="M5205" i="1"/>
  <c r="N5205" i="1" s="1"/>
  <c r="A5206" i="1"/>
  <c r="D5206" i="1"/>
  <c r="G5205" i="1"/>
  <c r="F5205" i="1"/>
  <c r="P5205" i="1" s="1"/>
  <c r="E5206" i="1"/>
  <c r="I5134" i="1"/>
  <c r="J5133" i="1"/>
  <c r="H5205" i="1" l="1"/>
  <c r="L5206" i="1"/>
  <c r="U5206" i="1" s="1"/>
  <c r="M5206" i="1"/>
  <c r="N5206" i="1" s="1"/>
  <c r="F5206" i="1"/>
  <c r="A5207" i="1"/>
  <c r="G5206" i="1"/>
  <c r="D5207" i="1"/>
  <c r="T5206" i="1"/>
  <c r="T5207" i="1" s="1"/>
  <c r="E5207" i="1"/>
  <c r="I5135" i="1"/>
  <c r="J5134" i="1"/>
  <c r="H5206" i="1" l="1"/>
  <c r="L5207" i="1"/>
  <c r="U5207" i="1" s="1"/>
  <c r="M5207" i="1"/>
  <c r="N5207" i="1" s="1"/>
  <c r="F5207" i="1"/>
  <c r="A5208" i="1"/>
  <c r="D5208" i="1"/>
  <c r="G5207" i="1"/>
  <c r="P5206" i="1"/>
  <c r="E5208" i="1"/>
  <c r="I5136" i="1"/>
  <c r="J5135" i="1"/>
  <c r="P5207" i="1" l="1"/>
  <c r="H5207" i="1"/>
  <c r="L5208" i="1"/>
  <c r="U5208" i="1" s="1"/>
  <c r="M5208" i="1"/>
  <c r="N5208" i="1" s="1"/>
  <c r="A5209" i="1"/>
  <c r="G5208" i="1"/>
  <c r="D5209" i="1"/>
  <c r="F5208" i="1"/>
  <c r="P5208" i="1" s="1"/>
  <c r="E5209" i="1"/>
  <c r="T5208" i="1"/>
  <c r="I5137" i="1"/>
  <c r="J5136" i="1"/>
  <c r="T5209" i="1" l="1"/>
  <c r="H5208" i="1"/>
  <c r="L5209" i="1"/>
  <c r="U5209" i="1" s="1"/>
  <c r="M5209" i="1"/>
  <c r="N5209" i="1" s="1"/>
  <c r="F5209" i="1"/>
  <c r="D5210" i="1"/>
  <c r="A5210" i="1"/>
  <c r="G5209" i="1"/>
  <c r="E5210" i="1"/>
  <c r="I5138" i="1"/>
  <c r="J5137" i="1"/>
  <c r="H5209" i="1" l="1"/>
  <c r="L5210" i="1"/>
  <c r="U5210" i="1" s="1"/>
  <c r="M5210" i="1"/>
  <c r="N5210" i="1" s="1"/>
  <c r="F5210" i="1"/>
  <c r="A5211" i="1"/>
  <c r="G5210" i="1"/>
  <c r="D5211" i="1"/>
  <c r="P5209" i="1"/>
  <c r="E5211" i="1"/>
  <c r="T5210" i="1"/>
  <c r="I5139" i="1"/>
  <c r="J5138" i="1"/>
  <c r="E5212" i="1" l="1"/>
  <c r="T5211" i="1"/>
  <c r="L5211" i="1"/>
  <c r="U5211" i="1" s="1"/>
  <c r="M5211" i="1"/>
  <c r="N5211" i="1" s="1"/>
  <c r="A5212" i="1"/>
  <c r="D5212" i="1"/>
  <c r="G5211" i="1"/>
  <c r="F5211" i="1"/>
  <c r="P5210" i="1"/>
  <c r="H5210" i="1"/>
  <c r="I5140" i="1"/>
  <c r="J5139" i="1"/>
  <c r="H5211" i="1" l="1"/>
  <c r="L5212" i="1"/>
  <c r="U5212" i="1" s="1"/>
  <c r="M5212" i="1"/>
  <c r="N5212" i="1" s="1"/>
  <c r="F5212" i="1"/>
  <c r="A5213" i="1"/>
  <c r="D5213" i="1"/>
  <c r="G5212" i="1"/>
  <c r="T5212" i="1"/>
  <c r="T5213" i="1" s="1"/>
  <c r="P5211" i="1"/>
  <c r="E5213" i="1"/>
  <c r="I5141" i="1"/>
  <c r="J5140" i="1"/>
  <c r="H5212" i="1" l="1"/>
  <c r="L5213" i="1"/>
  <c r="U5213" i="1" s="1"/>
  <c r="M5213" i="1"/>
  <c r="N5213" i="1" s="1"/>
  <c r="D5214" i="1"/>
  <c r="G5213" i="1"/>
  <c r="F5213" i="1"/>
  <c r="P5213" i="1" s="1"/>
  <c r="A5214" i="1"/>
  <c r="P5212" i="1"/>
  <c r="E5214" i="1"/>
  <c r="I5142" i="1"/>
  <c r="J5141" i="1"/>
  <c r="L5214" i="1" l="1"/>
  <c r="U5214" i="1" s="1"/>
  <c r="M5214" i="1"/>
  <c r="N5214" i="1" s="1"/>
  <c r="F5214" i="1"/>
  <c r="A5215" i="1"/>
  <c r="D5215" i="1"/>
  <c r="G5214" i="1"/>
  <c r="H5213" i="1"/>
  <c r="E5215" i="1"/>
  <c r="T5214" i="1"/>
  <c r="I5143" i="1"/>
  <c r="J5142" i="1"/>
  <c r="L5215" i="1" l="1"/>
  <c r="E5216" i="1"/>
  <c r="A5216" i="1"/>
  <c r="G5215" i="1"/>
  <c r="F5215" i="1"/>
  <c r="P5215" i="1" s="1"/>
  <c r="D5216" i="1"/>
  <c r="D5217" i="1" s="1"/>
  <c r="P5214" i="1"/>
  <c r="T5215" i="1"/>
  <c r="H5214" i="1"/>
  <c r="I5144" i="1"/>
  <c r="J5143" i="1"/>
  <c r="E5217" i="1" l="1"/>
  <c r="L5216" i="1"/>
  <c r="U5216" i="1" s="1"/>
  <c r="M5216" i="1"/>
  <c r="N5216" i="1" s="1"/>
  <c r="T5216" i="1"/>
  <c r="G5216" i="1"/>
  <c r="F5216" i="1"/>
  <c r="A5217" i="1"/>
  <c r="H5215" i="1"/>
  <c r="I5145" i="1"/>
  <c r="J5144" i="1"/>
  <c r="P5216" i="1" l="1"/>
  <c r="L5217" i="1"/>
  <c r="U5217" i="1" s="1"/>
  <c r="M5217" i="1"/>
  <c r="N5217" i="1" s="1"/>
  <c r="F5217" i="1"/>
  <c r="A5218" i="1"/>
  <c r="D5218" i="1"/>
  <c r="G5217" i="1"/>
  <c r="T5217" i="1"/>
  <c r="T5218" i="1" s="1"/>
  <c r="H5216" i="1"/>
  <c r="E5218" i="1"/>
  <c r="I5146" i="1"/>
  <c r="J5145" i="1"/>
  <c r="L5218" i="1" l="1"/>
  <c r="U5218" i="1" s="1"/>
  <c r="M5218" i="1"/>
  <c r="N5218" i="1" s="1"/>
  <c r="A5219" i="1"/>
  <c r="D5219" i="1"/>
  <c r="G5218" i="1"/>
  <c r="F5218" i="1"/>
  <c r="P5217" i="1"/>
  <c r="H5217" i="1"/>
  <c r="E5219" i="1"/>
  <c r="I5147" i="1"/>
  <c r="J5146" i="1"/>
  <c r="E5220" i="1" l="1"/>
  <c r="P5218" i="1"/>
  <c r="L5219" i="1"/>
  <c r="U5219" i="1" s="1"/>
  <c r="M5219" i="1"/>
  <c r="N5219" i="1" s="1"/>
  <c r="F5219" i="1"/>
  <c r="A5220" i="1"/>
  <c r="G5219" i="1"/>
  <c r="D5220" i="1"/>
  <c r="H5218" i="1"/>
  <c r="T5219" i="1"/>
  <c r="I5148" i="1"/>
  <c r="J5147" i="1"/>
  <c r="P5219" i="1" l="1"/>
  <c r="L5220" i="1"/>
  <c r="U5220" i="1" s="1"/>
  <c r="M5220" i="1"/>
  <c r="N5220" i="1" s="1"/>
  <c r="A5221" i="1"/>
  <c r="F5220" i="1"/>
  <c r="D5221" i="1"/>
  <c r="G5220" i="1"/>
  <c r="T5220" i="1"/>
  <c r="T5221" i="1" s="1"/>
  <c r="H5219" i="1"/>
  <c r="E5221" i="1"/>
  <c r="I5149" i="1"/>
  <c r="J5148" i="1"/>
  <c r="P5220" i="1" l="1"/>
  <c r="H5220" i="1"/>
  <c r="T5222" i="1"/>
  <c r="L5221" i="1"/>
  <c r="U5221" i="1" s="1"/>
  <c r="M5221" i="1"/>
  <c r="N5221" i="1" s="1"/>
  <c r="F5221" i="1"/>
  <c r="D5222" i="1"/>
  <c r="G5221" i="1"/>
  <c r="A5222" i="1"/>
  <c r="E5222" i="1"/>
  <c r="I5150" i="1"/>
  <c r="J5149" i="1"/>
  <c r="P5221" i="1" l="1"/>
  <c r="H5221" i="1"/>
  <c r="E5223" i="1"/>
  <c r="L5222" i="1"/>
  <c r="U5222" i="1" s="1"/>
  <c r="M5222" i="1"/>
  <c r="N5222" i="1" s="1"/>
  <c r="G5222" i="1"/>
  <c r="F5222" i="1"/>
  <c r="A5223" i="1"/>
  <c r="D5223" i="1"/>
  <c r="I5151" i="1"/>
  <c r="J5150" i="1"/>
  <c r="E5224" i="1" l="1"/>
  <c r="H5222" i="1"/>
  <c r="L5223" i="1"/>
  <c r="U5223" i="1" s="1"/>
  <c r="M5223" i="1"/>
  <c r="N5223" i="1" s="1"/>
  <c r="A5224" i="1"/>
  <c r="D5224" i="1"/>
  <c r="G5223" i="1"/>
  <c r="H5223" i="1" s="1"/>
  <c r="F5223" i="1"/>
  <c r="P5222" i="1"/>
  <c r="T5223" i="1"/>
  <c r="I5152" i="1"/>
  <c r="J5151" i="1"/>
  <c r="P5223" i="1" l="1"/>
  <c r="L5224" i="1"/>
  <c r="U5224" i="1" s="1"/>
  <c r="M5224" i="1"/>
  <c r="N5224" i="1" s="1"/>
  <c r="A5225" i="1"/>
  <c r="D5225" i="1"/>
  <c r="G5224" i="1"/>
  <c r="F5224" i="1"/>
  <c r="T5224" i="1"/>
  <c r="T5225" i="1" s="1"/>
  <c r="E5225" i="1"/>
  <c r="I5153" i="1"/>
  <c r="J5152" i="1"/>
  <c r="P5224" i="1" l="1"/>
  <c r="H5224" i="1"/>
  <c r="L5225" i="1"/>
  <c r="U5225" i="1" s="1"/>
  <c r="M5225" i="1"/>
  <c r="N5225" i="1" s="1"/>
  <c r="D5226" i="1"/>
  <c r="F5225" i="1"/>
  <c r="A5226" i="1"/>
  <c r="G5225" i="1"/>
  <c r="H5225" i="1" s="1"/>
  <c r="E5226" i="1"/>
  <c r="I5154" i="1"/>
  <c r="J5154" i="1" s="1"/>
  <c r="J5153" i="1"/>
  <c r="P5225" i="1" l="1"/>
  <c r="L5226" i="1"/>
  <c r="U5226" i="1" s="1"/>
  <c r="M5226" i="1"/>
  <c r="N5226" i="1" s="1"/>
  <c r="A5227" i="1"/>
  <c r="G5226" i="1"/>
  <c r="F5226" i="1"/>
  <c r="D5227" i="1"/>
  <c r="E5227" i="1"/>
  <c r="T5226" i="1"/>
  <c r="I5155" i="1"/>
  <c r="E5228" i="1" l="1"/>
  <c r="H5226" i="1"/>
  <c r="P5226" i="1"/>
  <c r="L5227" i="1"/>
  <c r="U5227" i="1" s="1"/>
  <c r="M5227" i="1"/>
  <c r="N5227" i="1" s="1"/>
  <c r="A5228" i="1"/>
  <c r="D5228" i="1"/>
  <c r="G5227" i="1"/>
  <c r="F5227" i="1"/>
  <c r="T5227" i="1"/>
  <c r="I5156" i="1"/>
  <c r="J5155" i="1"/>
  <c r="P5227" i="1" l="1"/>
  <c r="L5228" i="1"/>
  <c r="U5228" i="1" s="1"/>
  <c r="M5228" i="1"/>
  <c r="N5228" i="1" s="1"/>
  <c r="A5229" i="1"/>
  <c r="D5229" i="1"/>
  <c r="G5228" i="1"/>
  <c r="H5228" i="1" s="1"/>
  <c r="F5228" i="1"/>
  <c r="H5227" i="1"/>
  <c r="T5228" i="1"/>
  <c r="E5229" i="1"/>
  <c r="I5157" i="1"/>
  <c r="J5156" i="1"/>
  <c r="T5229" i="1" l="1"/>
  <c r="P5228" i="1"/>
  <c r="L5229" i="1"/>
  <c r="U5229" i="1" s="1"/>
  <c r="M5229" i="1"/>
  <c r="N5229" i="1" s="1"/>
  <c r="A5230" i="1"/>
  <c r="G5229" i="1"/>
  <c r="F5229" i="1"/>
  <c r="D5230" i="1"/>
  <c r="E5230" i="1"/>
  <c r="I5158" i="1"/>
  <c r="J5157" i="1"/>
  <c r="P5229" i="1" l="1"/>
  <c r="L5230" i="1"/>
  <c r="U5230" i="1" s="1"/>
  <c r="M5230" i="1"/>
  <c r="N5230" i="1" s="1"/>
  <c r="A5231" i="1"/>
  <c r="G5230" i="1"/>
  <c r="F5230" i="1"/>
  <c r="D5231" i="1"/>
  <c r="H5229" i="1"/>
  <c r="E5231" i="1"/>
  <c r="T5230" i="1"/>
  <c r="I5159" i="1"/>
  <c r="J5158" i="1"/>
  <c r="H5230" i="1" l="1"/>
  <c r="P5230" i="1"/>
  <c r="T5231" i="1"/>
  <c r="L5231" i="1"/>
  <c r="U5231" i="1" s="1"/>
  <c r="M5231" i="1"/>
  <c r="N5231" i="1" s="1"/>
  <c r="A5232" i="1"/>
  <c r="D5232" i="1"/>
  <c r="F5231" i="1"/>
  <c r="P5231" i="1" s="1"/>
  <c r="G5231" i="1"/>
  <c r="E5232" i="1"/>
  <c r="I5160" i="1"/>
  <c r="J5159" i="1"/>
  <c r="L5232" i="1" l="1"/>
  <c r="U5232" i="1" s="1"/>
  <c r="M5232" i="1"/>
  <c r="N5232" i="1" s="1"/>
  <c r="A5233" i="1"/>
  <c r="G5232" i="1"/>
  <c r="D5233" i="1"/>
  <c r="F5232" i="1"/>
  <c r="P5232" i="1" s="1"/>
  <c r="T5232" i="1"/>
  <c r="T5233" i="1" s="1"/>
  <c r="H5231" i="1"/>
  <c r="E5233" i="1"/>
  <c r="I5161" i="1"/>
  <c r="J5160" i="1"/>
  <c r="L5233" i="1" l="1"/>
  <c r="U5233" i="1" s="1"/>
  <c r="M5233" i="1"/>
  <c r="N5233" i="1" s="1"/>
  <c r="F5233" i="1"/>
  <c r="A5234" i="1"/>
  <c r="D5234" i="1"/>
  <c r="G5233" i="1"/>
  <c r="H5232" i="1"/>
  <c r="E5234" i="1"/>
  <c r="I5162" i="1"/>
  <c r="J5161" i="1"/>
  <c r="L5234" i="1" l="1"/>
  <c r="U5234" i="1" s="1"/>
  <c r="M5234" i="1"/>
  <c r="N5234" i="1" s="1"/>
  <c r="F5234" i="1"/>
  <c r="A5235" i="1"/>
  <c r="G5234" i="1"/>
  <c r="D5235" i="1"/>
  <c r="P5233" i="1"/>
  <c r="H5233" i="1"/>
  <c r="E5235" i="1"/>
  <c r="T5234" i="1"/>
  <c r="I5163" i="1"/>
  <c r="J5162" i="1"/>
  <c r="P5234" i="1" l="1"/>
  <c r="T5235" i="1"/>
  <c r="E5236" i="1"/>
  <c r="L5235" i="1"/>
  <c r="U5235" i="1" s="1"/>
  <c r="M5235" i="1"/>
  <c r="N5235" i="1" s="1"/>
  <c r="F5235" i="1"/>
  <c r="A5236" i="1"/>
  <c r="G5235" i="1"/>
  <c r="D5236" i="1"/>
  <c r="H5234" i="1"/>
  <c r="I5164" i="1"/>
  <c r="J5163" i="1"/>
  <c r="P5235" i="1" l="1"/>
  <c r="L5236" i="1"/>
  <c r="U5236" i="1" s="1"/>
  <c r="M5236" i="1"/>
  <c r="N5236" i="1" s="1"/>
  <c r="A5237" i="1"/>
  <c r="G5236" i="1"/>
  <c r="D5237" i="1"/>
  <c r="F5236" i="1"/>
  <c r="H5235" i="1"/>
  <c r="T5236" i="1"/>
  <c r="E5237" i="1"/>
  <c r="I5165" i="1"/>
  <c r="J5164" i="1"/>
  <c r="H5236" i="1" l="1"/>
  <c r="P5236" i="1"/>
  <c r="L5237" i="1"/>
  <c r="U5237" i="1" s="1"/>
  <c r="M5237" i="1"/>
  <c r="N5237" i="1" s="1"/>
  <c r="F5237" i="1"/>
  <c r="A5238" i="1"/>
  <c r="D5238" i="1"/>
  <c r="G5237" i="1"/>
  <c r="E5238" i="1"/>
  <c r="T5237" i="1"/>
  <c r="I5166" i="1"/>
  <c r="J5165" i="1"/>
  <c r="P5237" i="1" l="1"/>
  <c r="E5239" i="1"/>
  <c r="H5237" i="1"/>
  <c r="L5238" i="1"/>
  <c r="U5238" i="1" s="1"/>
  <c r="M5238" i="1"/>
  <c r="N5238" i="1" s="1"/>
  <c r="F5238" i="1"/>
  <c r="P5238" i="1" s="1"/>
  <c r="A5239" i="1"/>
  <c r="D5239" i="1"/>
  <c r="G5238" i="1"/>
  <c r="T5238" i="1"/>
  <c r="I5167" i="1"/>
  <c r="J5166" i="1"/>
  <c r="L5239" i="1" l="1"/>
  <c r="U5239" i="1" s="1"/>
  <c r="M5239" i="1"/>
  <c r="N5239" i="1" s="1"/>
  <c r="F5239" i="1"/>
  <c r="A5240" i="1"/>
  <c r="G5239" i="1"/>
  <c r="D5240" i="1"/>
  <c r="T5239" i="1"/>
  <c r="T5240" i="1" s="1"/>
  <c r="H5238" i="1"/>
  <c r="E5240" i="1"/>
  <c r="I5168" i="1"/>
  <c r="J5167" i="1"/>
  <c r="E5241" i="1" l="1"/>
  <c r="M5240" i="1"/>
  <c r="N5240" i="1" s="1"/>
  <c r="L5240" i="1"/>
  <c r="U5240" i="1" s="1"/>
  <c r="A5241" i="1"/>
  <c r="G5240" i="1"/>
  <c r="D5241" i="1"/>
  <c r="F5240" i="1"/>
  <c r="P5239" i="1"/>
  <c r="H5239" i="1"/>
  <c r="I5169" i="1"/>
  <c r="J5168" i="1"/>
  <c r="H5240" i="1" l="1"/>
  <c r="L5241" i="1"/>
  <c r="U5241" i="1" s="1"/>
  <c r="M5241" i="1"/>
  <c r="N5241" i="1" s="1"/>
  <c r="F5241" i="1"/>
  <c r="A5242" i="1"/>
  <c r="D5242" i="1"/>
  <c r="G5241" i="1"/>
  <c r="T5241" i="1"/>
  <c r="T5242" i="1" s="1"/>
  <c r="P5240" i="1"/>
  <c r="E5242" i="1"/>
  <c r="I5170" i="1"/>
  <c r="J5169" i="1"/>
  <c r="H5241" i="1" l="1"/>
  <c r="L5242" i="1"/>
  <c r="U5242" i="1" s="1"/>
  <c r="M5242" i="1"/>
  <c r="N5242" i="1" s="1"/>
  <c r="F5242" i="1"/>
  <c r="A5243" i="1"/>
  <c r="G5242" i="1"/>
  <c r="D5243" i="1"/>
  <c r="P5241" i="1"/>
  <c r="E5243" i="1"/>
  <c r="I5171" i="1"/>
  <c r="J5170" i="1"/>
  <c r="H5242" i="1" l="1"/>
  <c r="L5243" i="1"/>
  <c r="U5243" i="1" s="1"/>
  <c r="M5243" i="1"/>
  <c r="N5243" i="1" s="1"/>
  <c r="A5244" i="1"/>
  <c r="G5243" i="1"/>
  <c r="D5244" i="1"/>
  <c r="F5243" i="1"/>
  <c r="P5243" i="1" s="1"/>
  <c r="P5242" i="1"/>
  <c r="E5244" i="1"/>
  <c r="T5243" i="1"/>
  <c r="I5172" i="1"/>
  <c r="J5171" i="1"/>
  <c r="T5244" i="1" l="1"/>
  <c r="E5245" i="1"/>
  <c r="T5245" i="1"/>
  <c r="L5244" i="1"/>
  <c r="U5244" i="1" s="1"/>
  <c r="M5244" i="1"/>
  <c r="N5244" i="1" s="1"/>
  <c r="D5245" i="1"/>
  <c r="F5244" i="1"/>
  <c r="G5244" i="1"/>
  <c r="A5245" i="1"/>
  <c r="H5243" i="1"/>
  <c r="I5173" i="1"/>
  <c r="J5172" i="1"/>
  <c r="P5244" i="1" l="1"/>
  <c r="H5244" i="1"/>
  <c r="L5245" i="1"/>
  <c r="M5245" i="1"/>
  <c r="E5246" i="1"/>
  <c r="A5246" i="1"/>
  <c r="D5246" i="1"/>
  <c r="F5245" i="1"/>
  <c r="P5245" i="1" s="1"/>
  <c r="G5245" i="1"/>
  <c r="I5174" i="1"/>
  <c r="J5173" i="1"/>
  <c r="E5247" i="1" l="1"/>
  <c r="L5246" i="1"/>
  <c r="U5246" i="1" s="1"/>
  <c r="M5246" i="1"/>
  <c r="N5246" i="1" s="1"/>
  <c r="T5246" i="1"/>
  <c r="F5246" i="1"/>
  <c r="A5247" i="1"/>
  <c r="D5247" i="1"/>
  <c r="G5246" i="1"/>
  <c r="H5245" i="1"/>
  <c r="I5175" i="1"/>
  <c r="J5174" i="1"/>
  <c r="P5246" i="1" l="1"/>
  <c r="L5247" i="1"/>
  <c r="U5247" i="1" s="1"/>
  <c r="M5247" i="1"/>
  <c r="N5247" i="1" s="1"/>
  <c r="A5248" i="1"/>
  <c r="F5247" i="1"/>
  <c r="G5247" i="1"/>
  <c r="D5248" i="1"/>
  <c r="H5246" i="1"/>
  <c r="T5247" i="1"/>
  <c r="T5248" i="1" s="1"/>
  <c r="E5248" i="1"/>
  <c r="I5176" i="1"/>
  <c r="J5175" i="1"/>
  <c r="P5247" i="1" l="1"/>
  <c r="L5248" i="1"/>
  <c r="U5248" i="1" s="1"/>
  <c r="M5248" i="1"/>
  <c r="N5248" i="1" s="1"/>
  <c r="A5249" i="1"/>
  <c r="D5249" i="1"/>
  <c r="G5248" i="1"/>
  <c r="F5248" i="1"/>
  <c r="H5247" i="1"/>
  <c r="E5249" i="1"/>
  <c r="I5177" i="1"/>
  <c r="J5176" i="1"/>
  <c r="P5248" i="1" l="1"/>
  <c r="L5249" i="1"/>
  <c r="U5249" i="1" s="1"/>
  <c r="M5249" i="1"/>
  <c r="N5249" i="1" s="1"/>
  <c r="A5250" i="1"/>
  <c r="F5249" i="1"/>
  <c r="D5250" i="1"/>
  <c r="G5249" i="1"/>
  <c r="H5248" i="1"/>
  <c r="E5250" i="1"/>
  <c r="T5249" i="1"/>
  <c r="I5178" i="1"/>
  <c r="J5177" i="1"/>
  <c r="E5251" i="1" l="1"/>
  <c r="P5249" i="1"/>
  <c r="L5250" i="1"/>
  <c r="U5250" i="1" s="1"/>
  <c r="M5250" i="1"/>
  <c r="N5250" i="1" s="1"/>
  <c r="D5251" i="1"/>
  <c r="F5250" i="1"/>
  <c r="G5250" i="1"/>
  <c r="A5251" i="1"/>
  <c r="T5250" i="1"/>
  <c r="H5249" i="1"/>
  <c r="I5179" i="1"/>
  <c r="J5178" i="1"/>
  <c r="T5251" i="1" l="1"/>
  <c r="P5250" i="1"/>
  <c r="H5250" i="1"/>
  <c r="L5251" i="1"/>
  <c r="U5251" i="1" s="1"/>
  <c r="M5251" i="1"/>
  <c r="N5251" i="1" s="1"/>
  <c r="A5252" i="1"/>
  <c r="G5251" i="1"/>
  <c r="F5251" i="1"/>
  <c r="D5252" i="1"/>
  <c r="E5252" i="1"/>
  <c r="I5180" i="1"/>
  <c r="J5179" i="1"/>
  <c r="P5251" i="1" l="1"/>
  <c r="H5251" i="1"/>
  <c r="L5252" i="1"/>
  <c r="U5252" i="1" s="1"/>
  <c r="M5252" i="1"/>
  <c r="N5252" i="1" s="1"/>
  <c r="G5252" i="1"/>
  <c r="A5253" i="1"/>
  <c r="D5253" i="1"/>
  <c r="F5252" i="1"/>
  <c r="E5253" i="1"/>
  <c r="T5252" i="1"/>
  <c r="I5181" i="1"/>
  <c r="J5180" i="1"/>
  <c r="P5252" i="1" l="1"/>
  <c r="E5254" i="1"/>
  <c r="T5253" i="1"/>
  <c r="L5253" i="1"/>
  <c r="U5253" i="1" s="1"/>
  <c r="M5253" i="1"/>
  <c r="N5253" i="1" s="1"/>
  <c r="A5254" i="1"/>
  <c r="D5254" i="1"/>
  <c r="G5253" i="1"/>
  <c r="F5253" i="1"/>
  <c r="H5252" i="1"/>
  <c r="I5182" i="1"/>
  <c r="J5181" i="1"/>
  <c r="H5253" i="1" l="1"/>
  <c r="L5254" i="1"/>
  <c r="U5254" i="1" s="1"/>
  <c r="M5254" i="1"/>
  <c r="N5254" i="1" s="1"/>
  <c r="A5255" i="1"/>
  <c r="D5255" i="1"/>
  <c r="G5254" i="1"/>
  <c r="F5254" i="1"/>
  <c r="P5254" i="1" s="1"/>
  <c r="T5254" i="1"/>
  <c r="T5255" i="1" s="1"/>
  <c r="P5253" i="1"/>
  <c r="E5255" i="1"/>
  <c r="I5183" i="1"/>
  <c r="J5182" i="1"/>
  <c r="L5255" i="1" l="1"/>
  <c r="U5255" i="1" s="1"/>
  <c r="M5255" i="1"/>
  <c r="N5255" i="1" s="1"/>
  <c r="F5255" i="1"/>
  <c r="A5256" i="1"/>
  <c r="G5255" i="1"/>
  <c r="D5256" i="1"/>
  <c r="H5254" i="1"/>
  <c r="E5256" i="1"/>
  <c r="I5184" i="1"/>
  <c r="J5184" i="1" s="1"/>
  <c r="J5183" i="1"/>
  <c r="L5256" i="1" l="1"/>
  <c r="U5256" i="1" s="1"/>
  <c r="M5256" i="1"/>
  <c r="N5256" i="1" s="1"/>
  <c r="D5257" i="1"/>
  <c r="G5256" i="1"/>
  <c r="A5257" i="1"/>
  <c r="F5256" i="1"/>
  <c r="P5255" i="1"/>
  <c r="H5255" i="1"/>
  <c r="E5257" i="1"/>
  <c r="T5256" i="1"/>
  <c r="I5185" i="1"/>
  <c r="H5256" i="1" l="1"/>
  <c r="P5256" i="1"/>
  <c r="L5257" i="1"/>
  <c r="U5257" i="1" s="1"/>
  <c r="M5257" i="1"/>
  <c r="N5257" i="1" s="1"/>
  <c r="D5258" i="1"/>
  <c r="G5257" i="1"/>
  <c r="F5257" i="1"/>
  <c r="A5258" i="1"/>
  <c r="T5257" i="1"/>
  <c r="E5258" i="1"/>
  <c r="I5186" i="1"/>
  <c r="J5185" i="1"/>
  <c r="H5257" i="1" l="1"/>
  <c r="P5257" i="1"/>
  <c r="L5258" i="1"/>
  <c r="U5258" i="1" s="1"/>
  <c r="M5258" i="1"/>
  <c r="N5258" i="1" s="1"/>
  <c r="D5259" i="1"/>
  <c r="G5258" i="1"/>
  <c r="A5259" i="1"/>
  <c r="F5258" i="1"/>
  <c r="P5258" i="1" s="1"/>
  <c r="E5259" i="1"/>
  <c r="T5258" i="1"/>
  <c r="I5187" i="1"/>
  <c r="J5186" i="1"/>
  <c r="H5258" i="1" l="1"/>
  <c r="L5259" i="1"/>
  <c r="U5259" i="1" s="1"/>
  <c r="M5259" i="1"/>
  <c r="N5259" i="1" s="1"/>
  <c r="D5260" i="1"/>
  <c r="A5260" i="1"/>
  <c r="G5259" i="1"/>
  <c r="F5259" i="1"/>
  <c r="T5259" i="1"/>
  <c r="T5260" i="1" s="1"/>
  <c r="E5260" i="1"/>
  <c r="I5188" i="1"/>
  <c r="J5187" i="1"/>
  <c r="P5259" i="1" l="1"/>
  <c r="L5260" i="1"/>
  <c r="U5260" i="1" s="1"/>
  <c r="M5260" i="1"/>
  <c r="N5260" i="1" s="1"/>
  <c r="F5260" i="1"/>
  <c r="A5261" i="1"/>
  <c r="D5261" i="1"/>
  <c r="G5260" i="1"/>
  <c r="H5259" i="1"/>
  <c r="E5261" i="1"/>
  <c r="I5189" i="1"/>
  <c r="J5188" i="1"/>
  <c r="H5260" i="1" l="1"/>
  <c r="L5261" i="1"/>
  <c r="U5261" i="1" s="1"/>
  <c r="M5261" i="1"/>
  <c r="N5261" i="1" s="1"/>
  <c r="D5262" i="1"/>
  <c r="G5261" i="1"/>
  <c r="F5261" i="1"/>
  <c r="A5262" i="1"/>
  <c r="P5260" i="1"/>
  <c r="E5262" i="1"/>
  <c r="T5261" i="1"/>
  <c r="I5190" i="1"/>
  <c r="J5189" i="1"/>
  <c r="P5261" i="1" l="1"/>
  <c r="E5263" i="1"/>
  <c r="L5262" i="1"/>
  <c r="U5262" i="1" s="1"/>
  <c r="M5262" i="1"/>
  <c r="N5262" i="1" s="1"/>
  <c r="D5263" i="1"/>
  <c r="A5263" i="1"/>
  <c r="G5262" i="1"/>
  <c r="F5262" i="1"/>
  <c r="P5262" i="1" s="1"/>
  <c r="T5262" i="1"/>
  <c r="H5261" i="1"/>
  <c r="I5191" i="1"/>
  <c r="J5190" i="1"/>
  <c r="L5263" i="1" l="1"/>
  <c r="U5263" i="1" s="1"/>
  <c r="M5263" i="1"/>
  <c r="N5263" i="1" s="1"/>
  <c r="A5264" i="1"/>
  <c r="F5263" i="1"/>
  <c r="D5264" i="1"/>
  <c r="G5263" i="1"/>
  <c r="H5262" i="1"/>
  <c r="T5263" i="1"/>
  <c r="T5264" i="1" s="1"/>
  <c r="E5264" i="1"/>
  <c r="I5192" i="1"/>
  <c r="J5191" i="1"/>
  <c r="P5263" i="1" l="1"/>
  <c r="L5264" i="1"/>
  <c r="U5264" i="1" s="1"/>
  <c r="M5264" i="1"/>
  <c r="N5264" i="1" s="1"/>
  <c r="D5265" i="1"/>
  <c r="F5264" i="1"/>
  <c r="A5265" i="1"/>
  <c r="G5264" i="1"/>
  <c r="H5263" i="1"/>
  <c r="E5265" i="1"/>
  <c r="I5193" i="1"/>
  <c r="J5192" i="1"/>
  <c r="L5265" i="1" l="1"/>
  <c r="U5265" i="1" s="1"/>
  <c r="M5265" i="1"/>
  <c r="N5265" i="1" s="1"/>
  <c r="D5266" i="1"/>
  <c r="G5265" i="1"/>
  <c r="F5265" i="1"/>
  <c r="P5265" i="1" s="1"/>
  <c r="A5266" i="1"/>
  <c r="P5264" i="1"/>
  <c r="H5264" i="1"/>
  <c r="E5266" i="1"/>
  <c r="T5265" i="1"/>
  <c r="I5194" i="1"/>
  <c r="J5193" i="1"/>
  <c r="T5266" i="1" l="1"/>
  <c r="L5266" i="1"/>
  <c r="U5266" i="1" s="1"/>
  <c r="M5266" i="1"/>
  <c r="N5266" i="1" s="1"/>
  <c r="D5267" i="1"/>
  <c r="F5266" i="1"/>
  <c r="A5267" i="1"/>
  <c r="G5266" i="1"/>
  <c r="H5265" i="1"/>
  <c r="E5267" i="1"/>
  <c r="I5195" i="1"/>
  <c r="J5194" i="1"/>
  <c r="L5267" i="1" l="1"/>
  <c r="U5267" i="1" s="1"/>
  <c r="M5267" i="1"/>
  <c r="N5267" i="1" s="1"/>
  <c r="F5267" i="1"/>
  <c r="A5268" i="1"/>
  <c r="D5268" i="1"/>
  <c r="G5267" i="1"/>
  <c r="P5266" i="1"/>
  <c r="H5266" i="1"/>
  <c r="E5268" i="1"/>
  <c r="T5267" i="1"/>
  <c r="I5196" i="1"/>
  <c r="J5195" i="1"/>
  <c r="P5267" i="1" l="1"/>
  <c r="L5268" i="1"/>
  <c r="U5268" i="1" s="1"/>
  <c r="M5268" i="1"/>
  <c r="N5268" i="1" s="1"/>
  <c r="F5268" i="1"/>
  <c r="A5269" i="1"/>
  <c r="G5268" i="1"/>
  <c r="D5269" i="1"/>
  <c r="T5268" i="1"/>
  <c r="T5269" i="1" s="1"/>
  <c r="H5267" i="1"/>
  <c r="E5269" i="1"/>
  <c r="I5197" i="1"/>
  <c r="J5196" i="1"/>
  <c r="E5270" i="1" l="1"/>
  <c r="L5269" i="1"/>
  <c r="U5269" i="1" s="1"/>
  <c r="M5269" i="1"/>
  <c r="N5269" i="1" s="1"/>
  <c r="A5270" i="1"/>
  <c r="F5269" i="1"/>
  <c r="D5270" i="1"/>
  <c r="G5269" i="1"/>
  <c r="P5268" i="1"/>
  <c r="H5268" i="1"/>
  <c r="I5198" i="1"/>
  <c r="J5197" i="1"/>
  <c r="P5269" i="1" l="1"/>
  <c r="H5269" i="1"/>
  <c r="L5270" i="1"/>
  <c r="U5270" i="1" s="1"/>
  <c r="M5270" i="1"/>
  <c r="N5270" i="1" s="1"/>
  <c r="G5270" i="1"/>
  <c r="F5270" i="1"/>
  <c r="D5271" i="1"/>
  <c r="A5271" i="1"/>
  <c r="E5271" i="1"/>
  <c r="T5270" i="1"/>
  <c r="I5199" i="1"/>
  <c r="J5198" i="1"/>
  <c r="E5272" i="1" l="1"/>
  <c r="L5271" i="1"/>
  <c r="U5271" i="1" s="1"/>
  <c r="M5271" i="1"/>
  <c r="N5271" i="1" s="1"/>
  <c r="F5271" i="1"/>
  <c r="A5272" i="1"/>
  <c r="G5271" i="1"/>
  <c r="D5272" i="1"/>
  <c r="P5270" i="1"/>
  <c r="T5271" i="1"/>
  <c r="H5270" i="1"/>
  <c r="I5200" i="1"/>
  <c r="J5199" i="1"/>
  <c r="H5271" i="1" l="1"/>
  <c r="L5272" i="1"/>
  <c r="U5272" i="1" s="1"/>
  <c r="M5272" i="1"/>
  <c r="N5272" i="1" s="1"/>
  <c r="D5273" i="1"/>
  <c r="A5273" i="1"/>
  <c r="G5272" i="1"/>
  <c r="F5272" i="1"/>
  <c r="P5272" i="1" s="1"/>
  <c r="P5271" i="1"/>
  <c r="T5272" i="1"/>
  <c r="E5273" i="1"/>
  <c r="I5201" i="1"/>
  <c r="J5200" i="1"/>
  <c r="T5273" i="1" l="1"/>
  <c r="L5273" i="1"/>
  <c r="U5273" i="1" s="1"/>
  <c r="M5273" i="1"/>
  <c r="N5273" i="1" s="1"/>
  <c r="G5273" i="1"/>
  <c r="F5273" i="1"/>
  <c r="P5273" i="1" s="1"/>
  <c r="D5274" i="1"/>
  <c r="A5274" i="1"/>
  <c r="H5272" i="1"/>
  <c r="E5274" i="1"/>
  <c r="I5202" i="1"/>
  <c r="J5201" i="1"/>
  <c r="L5274" i="1" l="1"/>
  <c r="U5274" i="1" s="1"/>
  <c r="M5274" i="1"/>
  <c r="N5274" i="1" s="1"/>
  <c r="D5275" i="1"/>
  <c r="G5274" i="1"/>
  <c r="F5274" i="1"/>
  <c r="P5274" i="1" s="1"/>
  <c r="A5275" i="1"/>
  <c r="H5273" i="1"/>
  <c r="E5275" i="1"/>
  <c r="T5274" i="1"/>
  <c r="I5203" i="1"/>
  <c r="J5202" i="1"/>
  <c r="E5276" i="1" l="1"/>
  <c r="L5275" i="1"/>
  <c r="U5275" i="1" s="1"/>
  <c r="M5275" i="1"/>
  <c r="N5275" i="1" s="1"/>
  <c r="G5275" i="1"/>
  <c r="F5275" i="1"/>
  <c r="P5275" i="1" s="1"/>
  <c r="D5276" i="1"/>
  <c r="A5276" i="1"/>
  <c r="T5275" i="1"/>
  <c r="H5274" i="1"/>
  <c r="I5204" i="1"/>
  <c r="J5203" i="1"/>
  <c r="L5276" i="1" l="1"/>
  <c r="M5276" i="1"/>
  <c r="E5277" i="1"/>
  <c r="F5276" i="1"/>
  <c r="A5277" i="1"/>
  <c r="G5276" i="1"/>
  <c r="D5277" i="1"/>
  <c r="D5278" i="1" s="1"/>
  <c r="H5275" i="1"/>
  <c r="T5276" i="1"/>
  <c r="I5205" i="1"/>
  <c r="J5204" i="1"/>
  <c r="P5276" i="1" l="1"/>
  <c r="L5277" i="1"/>
  <c r="U5277" i="1" s="1"/>
  <c r="M5277" i="1"/>
  <c r="N5277" i="1" s="1"/>
  <c r="T5277" i="1"/>
  <c r="A5278" i="1"/>
  <c r="F5277" i="1"/>
  <c r="G5277" i="1"/>
  <c r="E5278" i="1"/>
  <c r="H5276" i="1"/>
  <c r="I5206" i="1"/>
  <c r="J5205" i="1"/>
  <c r="E5279" i="1" l="1"/>
  <c r="H5277" i="1"/>
  <c r="P5277" i="1"/>
  <c r="L5278" i="1"/>
  <c r="U5278" i="1" s="1"/>
  <c r="M5278" i="1"/>
  <c r="N5278" i="1" s="1"/>
  <c r="D5279" i="1"/>
  <c r="F5278" i="1"/>
  <c r="P5278" i="1" s="1"/>
  <c r="G5278" i="1"/>
  <c r="A5279" i="1"/>
  <c r="T5278" i="1"/>
  <c r="T5279" i="1" s="1"/>
  <c r="I5207" i="1"/>
  <c r="J5206" i="1"/>
  <c r="L5279" i="1" l="1"/>
  <c r="U5279" i="1" s="1"/>
  <c r="M5279" i="1"/>
  <c r="N5279" i="1" s="1"/>
  <c r="F5279" i="1"/>
  <c r="A5280" i="1"/>
  <c r="G5279" i="1"/>
  <c r="D5280" i="1"/>
  <c r="H5278" i="1"/>
  <c r="E5280" i="1"/>
  <c r="I5208" i="1"/>
  <c r="J5207" i="1"/>
  <c r="L5280" i="1" l="1"/>
  <c r="U5280" i="1" s="1"/>
  <c r="M5280" i="1"/>
  <c r="N5280" i="1" s="1"/>
  <c r="G5280" i="1"/>
  <c r="F5280" i="1"/>
  <c r="P5280" i="1" s="1"/>
  <c r="A5281" i="1"/>
  <c r="D5281" i="1"/>
  <c r="P5279" i="1"/>
  <c r="H5279" i="1"/>
  <c r="E5281" i="1"/>
  <c r="T5280" i="1"/>
  <c r="I5209" i="1"/>
  <c r="J5208" i="1"/>
  <c r="L5281" i="1" l="1"/>
  <c r="U5281" i="1" s="1"/>
  <c r="M5281" i="1"/>
  <c r="N5281" i="1" s="1"/>
  <c r="A5282" i="1"/>
  <c r="G5281" i="1"/>
  <c r="D5282" i="1"/>
  <c r="F5281" i="1"/>
  <c r="P5281" i="1" s="1"/>
  <c r="T5281" i="1"/>
  <c r="T5282" i="1" s="1"/>
  <c r="H5280" i="1"/>
  <c r="E5282" i="1"/>
  <c r="I5210" i="1"/>
  <c r="J5209" i="1"/>
  <c r="H5281" i="1" l="1"/>
  <c r="L5282" i="1"/>
  <c r="U5282" i="1" s="1"/>
  <c r="M5282" i="1"/>
  <c r="N5282" i="1" s="1"/>
  <c r="D5283" i="1"/>
  <c r="G5282" i="1"/>
  <c r="F5282" i="1"/>
  <c r="P5282" i="1" s="1"/>
  <c r="A5283" i="1"/>
  <c r="E5283" i="1"/>
  <c r="I5211" i="1"/>
  <c r="J5210" i="1"/>
  <c r="L5283" i="1" l="1"/>
  <c r="U5283" i="1" s="1"/>
  <c r="M5283" i="1"/>
  <c r="N5283" i="1" s="1"/>
  <c r="F5283" i="1"/>
  <c r="G5283" i="1"/>
  <c r="A5284" i="1"/>
  <c r="D5284" i="1"/>
  <c r="H5282" i="1"/>
  <c r="E5284" i="1"/>
  <c r="T5283" i="1"/>
  <c r="I5212" i="1"/>
  <c r="J5211" i="1"/>
  <c r="E5285" i="1" l="1"/>
  <c r="L5284" i="1"/>
  <c r="U5284" i="1" s="1"/>
  <c r="M5284" i="1"/>
  <c r="N5284" i="1" s="1"/>
  <c r="D5285" i="1"/>
  <c r="F5284" i="1"/>
  <c r="G5284" i="1"/>
  <c r="A5285" i="1"/>
  <c r="P5283" i="1"/>
  <c r="T5284" i="1"/>
  <c r="H5283" i="1"/>
  <c r="I5213" i="1"/>
  <c r="J5212" i="1"/>
  <c r="L5285" i="1" l="1"/>
  <c r="U5285" i="1" s="1"/>
  <c r="M5285" i="1"/>
  <c r="N5285" i="1" s="1"/>
  <c r="F5285" i="1"/>
  <c r="A5286" i="1"/>
  <c r="D5286" i="1"/>
  <c r="G5285" i="1"/>
  <c r="H5285" i="1" s="1"/>
  <c r="P5284" i="1"/>
  <c r="T5285" i="1"/>
  <c r="T5286" i="1" s="1"/>
  <c r="H5284" i="1"/>
  <c r="E5286" i="1"/>
  <c r="I5214" i="1"/>
  <c r="J5213" i="1"/>
  <c r="L5286" i="1" l="1"/>
  <c r="U5286" i="1" s="1"/>
  <c r="M5286" i="1"/>
  <c r="N5286" i="1" s="1"/>
  <c r="A5287" i="1"/>
  <c r="G5286" i="1"/>
  <c r="F5286" i="1"/>
  <c r="P5286" i="1" s="1"/>
  <c r="D5287" i="1"/>
  <c r="P5285" i="1"/>
  <c r="E5287" i="1"/>
  <c r="I5215" i="1"/>
  <c r="J5215" i="1" s="1"/>
  <c r="J5214" i="1"/>
  <c r="L5287" i="1" l="1"/>
  <c r="U5287" i="1" s="1"/>
  <c r="M5287" i="1"/>
  <c r="N5287" i="1" s="1"/>
  <c r="A5288" i="1"/>
  <c r="F5287" i="1"/>
  <c r="D5288" i="1"/>
  <c r="G5287" i="1"/>
  <c r="H5286" i="1"/>
  <c r="E5288" i="1"/>
  <c r="T5287" i="1"/>
  <c r="I5216" i="1"/>
  <c r="T5288" i="1" l="1"/>
  <c r="E5289" i="1"/>
  <c r="P5287" i="1"/>
  <c r="L5288" i="1"/>
  <c r="U5288" i="1" s="1"/>
  <c r="M5288" i="1"/>
  <c r="N5288" i="1" s="1"/>
  <c r="D5289" i="1"/>
  <c r="G5288" i="1"/>
  <c r="F5288" i="1"/>
  <c r="A5289" i="1"/>
  <c r="H5287" i="1"/>
  <c r="I5217" i="1"/>
  <c r="J5216" i="1"/>
  <c r="H5288" i="1" l="1"/>
  <c r="L5289" i="1"/>
  <c r="U5289" i="1" s="1"/>
  <c r="M5289" i="1"/>
  <c r="N5289" i="1" s="1"/>
  <c r="F5289" i="1"/>
  <c r="A5290" i="1"/>
  <c r="D5290" i="1"/>
  <c r="G5289" i="1"/>
  <c r="H5289" i="1" s="1"/>
  <c r="E5290" i="1"/>
  <c r="P5288" i="1"/>
  <c r="T5289" i="1"/>
  <c r="I5218" i="1"/>
  <c r="J5217" i="1"/>
  <c r="E5291" i="1" l="1"/>
  <c r="L5290" i="1"/>
  <c r="U5290" i="1" s="1"/>
  <c r="M5290" i="1"/>
  <c r="N5290" i="1" s="1"/>
  <c r="A5291" i="1"/>
  <c r="D5291" i="1"/>
  <c r="G5290" i="1"/>
  <c r="F5290" i="1"/>
  <c r="P5289" i="1"/>
  <c r="T5290" i="1"/>
  <c r="I5219" i="1"/>
  <c r="J5218" i="1"/>
  <c r="T5291" i="1" l="1"/>
  <c r="P5290" i="1"/>
  <c r="L5291" i="1"/>
  <c r="U5291" i="1" s="1"/>
  <c r="M5291" i="1"/>
  <c r="N5291" i="1" s="1"/>
  <c r="F5291" i="1"/>
  <c r="A5292" i="1"/>
  <c r="G5291" i="1"/>
  <c r="D5292" i="1"/>
  <c r="H5290" i="1"/>
  <c r="E5292" i="1"/>
  <c r="I5220" i="1"/>
  <c r="J5219" i="1"/>
  <c r="E5293" i="1" l="1"/>
  <c r="L5292" i="1"/>
  <c r="U5292" i="1" s="1"/>
  <c r="M5292" i="1"/>
  <c r="N5292" i="1" s="1"/>
  <c r="A5293" i="1"/>
  <c r="F5292" i="1"/>
  <c r="D5293" i="1"/>
  <c r="G5292" i="1"/>
  <c r="P5291" i="1"/>
  <c r="H5291" i="1"/>
  <c r="T5292" i="1"/>
  <c r="I5221" i="1"/>
  <c r="J5220" i="1"/>
  <c r="M5293" i="1" l="1"/>
  <c r="N5293" i="1" s="1"/>
  <c r="L5293" i="1"/>
  <c r="U5293" i="1" s="1"/>
  <c r="F5293" i="1"/>
  <c r="D5294" i="1"/>
  <c r="G5293" i="1"/>
  <c r="H5293" i="1" s="1"/>
  <c r="A5294" i="1"/>
  <c r="P5292" i="1"/>
  <c r="T5293" i="1"/>
  <c r="T5294" i="1" s="1"/>
  <c r="H5292" i="1"/>
  <c r="E5294" i="1"/>
  <c r="I5222" i="1"/>
  <c r="J5221" i="1"/>
  <c r="L5294" i="1" l="1"/>
  <c r="U5294" i="1" s="1"/>
  <c r="M5294" i="1"/>
  <c r="N5294" i="1" s="1"/>
  <c r="A5295" i="1"/>
  <c r="D5295" i="1"/>
  <c r="G5294" i="1"/>
  <c r="F5294" i="1"/>
  <c r="P5294" i="1" s="1"/>
  <c r="P5293" i="1"/>
  <c r="E5295" i="1"/>
  <c r="I5223" i="1"/>
  <c r="J5222" i="1"/>
  <c r="L5295" i="1" l="1"/>
  <c r="U5295" i="1" s="1"/>
  <c r="M5295" i="1"/>
  <c r="N5295" i="1" s="1"/>
  <c r="D5296" i="1"/>
  <c r="F5295" i="1"/>
  <c r="G5295" i="1"/>
  <c r="A5296" i="1"/>
  <c r="H5294" i="1"/>
  <c r="E5296" i="1"/>
  <c r="T5295" i="1"/>
  <c r="I5224" i="1"/>
  <c r="J5223" i="1"/>
  <c r="E5297" i="1" l="1"/>
  <c r="L5296" i="1"/>
  <c r="U5296" i="1" s="1"/>
  <c r="M5296" i="1"/>
  <c r="N5296" i="1" s="1"/>
  <c r="D5297" i="1"/>
  <c r="A5297" i="1"/>
  <c r="G5296" i="1"/>
  <c r="F5296" i="1"/>
  <c r="P5295" i="1"/>
  <c r="T5296" i="1"/>
  <c r="H5295" i="1"/>
  <c r="I5225" i="1"/>
  <c r="J5224" i="1"/>
  <c r="H5296" i="1" l="1"/>
  <c r="L5297" i="1"/>
  <c r="U5297" i="1" s="1"/>
  <c r="M5297" i="1"/>
  <c r="N5297" i="1" s="1"/>
  <c r="F5297" i="1"/>
  <c r="A5298" i="1"/>
  <c r="G5297" i="1"/>
  <c r="D5298" i="1"/>
  <c r="P5296" i="1"/>
  <c r="T5297" i="1"/>
  <c r="E5298" i="1"/>
  <c r="I5226" i="1"/>
  <c r="J5225" i="1"/>
  <c r="H5297" i="1" l="1"/>
  <c r="T5298" i="1"/>
  <c r="L5298" i="1"/>
  <c r="U5298" i="1" s="1"/>
  <c r="M5298" i="1"/>
  <c r="N5298" i="1" s="1"/>
  <c r="A5299" i="1"/>
  <c r="G5298" i="1"/>
  <c r="F5298" i="1"/>
  <c r="D5299" i="1"/>
  <c r="P5297" i="1"/>
  <c r="E5299" i="1"/>
  <c r="I5227" i="1"/>
  <c r="J5226" i="1"/>
  <c r="H5298" i="1" l="1"/>
  <c r="P5298" i="1"/>
  <c r="L5299" i="1"/>
  <c r="U5299" i="1" s="1"/>
  <c r="M5299" i="1"/>
  <c r="N5299" i="1" s="1"/>
  <c r="A5300" i="1"/>
  <c r="F5299" i="1"/>
  <c r="D5300" i="1"/>
  <c r="G5299" i="1"/>
  <c r="E5300" i="1"/>
  <c r="T5299" i="1"/>
  <c r="I5228" i="1"/>
  <c r="J5227" i="1"/>
  <c r="P5299" i="1" l="1"/>
  <c r="T5300" i="1"/>
  <c r="L5300" i="1"/>
  <c r="U5300" i="1" s="1"/>
  <c r="M5300" i="1"/>
  <c r="N5300" i="1" s="1"/>
  <c r="G5300" i="1"/>
  <c r="F5300" i="1"/>
  <c r="P5300" i="1" s="1"/>
  <c r="D5301" i="1"/>
  <c r="A5301" i="1"/>
  <c r="H5299" i="1"/>
  <c r="E5301" i="1"/>
  <c r="I5229" i="1"/>
  <c r="J5228" i="1"/>
  <c r="M5301" i="1" l="1"/>
  <c r="N5301" i="1" s="1"/>
  <c r="L5301" i="1"/>
  <c r="U5301" i="1" s="1"/>
  <c r="G5301" i="1"/>
  <c r="F5301" i="1"/>
  <c r="P5301" i="1" s="1"/>
  <c r="D5302" i="1"/>
  <c r="A5302" i="1"/>
  <c r="E5302" i="1"/>
  <c r="E5303" i="1" s="1"/>
  <c r="H5300" i="1"/>
  <c r="T5301" i="1"/>
  <c r="I5230" i="1"/>
  <c r="J5229" i="1"/>
  <c r="L5302" i="1" l="1"/>
  <c r="U5302" i="1" s="1"/>
  <c r="M5302" i="1"/>
  <c r="N5302" i="1" s="1"/>
  <c r="F5302" i="1"/>
  <c r="G5302" i="1"/>
  <c r="D5303" i="1"/>
  <c r="A5303" i="1"/>
  <c r="H5301" i="1"/>
  <c r="T5302" i="1"/>
  <c r="I5231" i="1"/>
  <c r="J5230" i="1"/>
  <c r="L5303" i="1" l="1"/>
  <c r="U5303" i="1" s="1"/>
  <c r="M5303" i="1"/>
  <c r="N5303" i="1" s="1"/>
  <c r="G5303" i="1"/>
  <c r="F5303" i="1"/>
  <c r="D5304" i="1"/>
  <c r="A5304" i="1"/>
  <c r="H5302" i="1"/>
  <c r="P5302" i="1"/>
  <c r="T5303" i="1"/>
  <c r="E5304" i="1"/>
  <c r="I5232" i="1"/>
  <c r="J5231" i="1"/>
  <c r="E5305" i="1" l="1"/>
  <c r="L5304" i="1"/>
  <c r="U5304" i="1" s="1"/>
  <c r="M5304" i="1"/>
  <c r="N5304" i="1" s="1"/>
  <c r="A5305" i="1"/>
  <c r="G5304" i="1"/>
  <c r="F5304" i="1"/>
  <c r="D5305" i="1"/>
  <c r="P5303" i="1"/>
  <c r="H5303" i="1"/>
  <c r="T5304" i="1"/>
  <c r="I5233" i="1"/>
  <c r="J5232" i="1"/>
  <c r="P5304" i="1" l="1"/>
  <c r="T5305" i="1"/>
  <c r="L5305" i="1"/>
  <c r="U5305" i="1" s="1"/>
  <c r="M5305" i="1"/>
  <c r="N5305" i="1" s="1"/>
  <c r="G5305" i="1"/>
  <c r="F5305" i="1"/>
  <c r="P5305" i="1" s="1"/>
  <c r="D5306" i="1"/>
  <c r="A5306" i="1"/>
  <c r="H5304" i="1"/>
  <c r="E5306" i="1"/>
  <c r="I5234" i="1"/>
  <c r="J5233" i="1"/>
  <c r="L5306" i="1" l="1"/>
  <c r="U5306" i="1" s="1"/>
  <c r="M5306" i="1"/>
  <c r="N5306" i="1" s="1"/>
  <c r="A5307" i="1"/>
  <c r="D5307" i="1"/>
  <c r="F5306" i="1"/>
  <c r="G5306" i="1"/>
  <c r="H5305" i="1"/>
  <c r="E5307" i="1"/>
  <c r="T5306" i="1"/>
  <c r="I5235" i="1"/>
  <c r="J5234" i="1"/>
  <c r="P5306" i="1" l="1"/>
  <c r="L5307" i="1"/>
  <c r="M5307" i="1"/>
  <c r="E5308" i="1"/>
  <c r="F5307" i="1"/>
  <c r="P5307" i="1" s="1"/>
  <c r="A5308" i="1"/>
  <c r="G5307" i="1"/>
  <c r="T5307" i="1"/>
  <c r="H5306" i="1"/>
  <c r="I5236" i="1"/>
  <c r="J5235" i="1"/>
  <c r="L5308" i="1" l="1"/>
  <c r="U5308" i="1" s="1"/>
  <c r="T5308" i="1"/>
  <c r="M5308" i="1"/>
  <c r="N5308" i="1" s="1"/>
  <c r="A5309" i="1"/>
  <c r="G5308" i="1"/>
  <c r="F5308" i="1"/>
  <c r="D5308" i="1"/>
  <c r="D5309" i="1" s="1"/>
  <c r="E5309" i="1"/>
  <c r="H5307" i="1"/>
  <c r="I5237" i="1"/>
  <c r="J5236" i="1"/>
  <c r="P5308" i="1" l="1"/>
  <c r="T5309" i="1"/>
  <c r="L5309" i="1"/>
  <c r="U5309" i="1" s="1"/>
  <c r="M5309" i="1"/>
  <c r="N5309" i="1" s="1"/>
  <c r="A5310" i="1"/>
  <c r="G5309" i="1"/>
  <c r="F5309" i="1"/>
  <c r="P5309" i="1" s="1"/>
  <c r="D5310" i="1"/>
  <c r="H5308" i="1"/>
  <c r="E5310" i="1"/>
  <c r="I5238" i="1"/>
  <c r="J5237" i="1"/>
  <c r="L5310" i="1" l="1"/>
  <c r="U5310" i="1" s="1"/>
  <c r="M5310" i="1"/>
  <c r="N5310" i="1" s="1"/>
  <c r="D5311" i="1"/>
  <c r="A5311" i="1"/>
  <c r="G5310" i="1"/>
  <c r="F5310" i="1"/>
  <c r="P5310" i="1" s="1"/>
  <c r="E5311" i="1"/>
  <c r="E5312" i="1" s="1"/>
  <c r="H5310" i="1"/>
  <c r="H5309" i="1"/>
  <c r="T5310" i="1"/>
  <c r="I5239" i="1"/>
  <c r="J5238" i="1"/>
  <c r="L5311" i="1" l="1"/>
  <c r="U5311" i="1" s="1"/>
  <c r="M5311" i="1"/>
  <c r="N5311" i="1" s="1"/>
  <c r="G5311" i="1"/>
  <c r="F5311" i="1"/>
  <c r="P5311" i="1" s="1"/>
  <c r="D5312" i="1"/>
  <c r="A5312" i="1"/>
  <c r="E5313" i="1" s="1"/>
  <c r="T5311" i="1"/>
  <c r="T5312" i="1" s="1"/>
  <c r="I5240" i="1"/>
  <c r="J5239" i="1"/>
  <c r="L5312" i="1" l="1"/>
  <c r="U5312" i="1" s="1"/>
  <c r="M5312" i="1"/>
  <c r="N5312" i="1" s="1"/>
  <c r="G5312" i="1"/>
  <c r="F5312" i="1"/>
  <c r="D5313" i="1"/>
  <c r="A5313" i="1"/>
  <c r="H5311" i="1"/>
  <c r="I5241" i="1"/>
  <c r="J5240" i="1"/>
  <c r="L5313" i="1" l="1"/>
  <c r="U5313" i="1" s="1"/>
  <c r="M5313" i="1"/>
  <c r="N5313" i="1" s="1"/>
  <c r="A5314" i="1"/>
  <c r="G5313" i="1"/>
  <c r="F5313" i="1"/>
  <c r="D5314" i="1"/>
  <c r="P5312" i="1"/>
  <c r="H5312" i="1"/>
  <c r="E5314" i="1"/>
  <c r="T5313" i="1"/>
  <c r="I5242" i="1"/>
  <c r="J5241" i="1"/>
  <c r="H5313" i="1" l="1"/>
  <c r="T5314" i="1"/>
  <c r="P5313" i="1"/>
  <c r="L5314" i="1"/>
  <c r="U5314" i="1" s="1"/>
  <c r="M5314" i="1"/>
  <c r="N5314" i="1" s="1"/>
  <c r="G5314" i="1"/>
  <c r="D5315" i="1"/>
  <c r="F5314" i="1"/>
  <c r="A5315" i="1"/>
  <c r="E5315" i="1"/>
  <c r="I5243" i="1"/>
  <c r="J5242" i="1"/>
  <c r="L5315" i="1" l="1"/>
  <c r="U5315" i="1" s="1"/>
  <c r="M5315" i="1"/>
  <c r="N5315" i="1" s="1"/>
  <c r="A5316" i="1"/>
  <c r="G5315" i="1"/>
  <c r="F5315" i="1"/>
  <c r="P5315" i="1" s="1"/>
  <c r="D5316" i="1"/>
  <c r="P5314" i="1"/>
  <c r="H5314" i="1"/>
  <c r="T5315" i="1"/>
  <c r="E5316" i="1"/>
  <c r="I5244" i="1"/>
  <c r="J5243" i="1"/>
  <c r="H5315" i="1" l="1"/>
  <c r="L5316" i="1"/>
  <c r="U5316" i="1" s="1"/>
  <c r="M5316" i="1"/>
  <c r="N5316" i="1" s="1"/>
  <c r="A5317" i="1"/>
  <c r="G5316" i="1"/>
  <c r="F5316" i="1"/>
  <c r="P5316" i="1" s="1"/>
  <c r="D5317" i="1"/>
  <c r="E5317" i="1"/>
  <c r="T5316" i="1"/>
  <c r="I5245" i="1"/>
  <c r="J5245" i="1" s="1"/>
  <c r="J5244" i="1"/>
  <c r="E5318" i="1" l="1"/>
  <c r="L5317" i="1"/>
  <c r="U5317" i="1" s="1"/>
  <c r="M5317" i="1"/>
  <c r="N5317" i="1" s="1"/>
  <c r="G5317" i="1"/>
  <c r="A5318" i="1"/>
  <c r="F5317" i="1"/>
  <c r="P5317" i="1" s="1"/>
  <c r="D5318" i="1"/>
  <c r="T5317" i="1"/>
  <c r="H5316" i="1"/>
  <c r="I5246" i="1"/>
  <c r="L5318" i="1" l="1"/>
  <c r="U5318" i="1" s="1"/>
  <c r="M5318" i="1"/>
  <c r="N5318" i="1" s="1"/>
  <c r="F5318" i="1"/>
  <c r="G5318" i="1"/>
  <c r="A5319" i="1"/>
  <c r="D5319" i="1"/>
  <c r="H5317" i="1"/>
  <c r="T5318" i="1"/>
  <c r="E5319" i="1"/>
  <c r="I5247" i="1"/>
  <c r="J5246" i="1"/>
  <c r="T5319" i="1" l="1"/>
  <c r="L5319" i="1"/>
  <c r="U5319" i="1" s="1"/>
  <c r="M5319" i="1"/>
  <c r="N5319" i="1" s="1"/>
  <c r="G5319" i="1"/>
  <c r="A5320" i="1"/>
  <c r="F5319" i="1"/>
  <c r="P5319" i="1" s="1"/>
  <c r="D5320" i="1"/>
  <c r="T5320" i="1"/>
  <c r="P5318" i="1"/>
  <c r="H5318" i="1"/>
  <c r="E5320" i="1"/>
  <c r="I5248" i="1"/>
  <c r="J5247" i="1"/>
  <c r="L5320" i="1" l="1"/>
  <c r="U5320" i="1" s="1"/>
  <c r="M5320" i="1"/>
  <c r="N5320" i="1" s="1"/>
  <c r="G5320" i="1"/>
  <c r="F5320" i="1"/>
  <c r="D5321" i="1"/>
  <c r="A5321" i="1"/>
  <c r="H5319" i="1"/>
  <c r="T5321" i="1"/>
  <c r="E5321" i="1"/>
  <c r="I5249" i="1"/>
  <c r="J5248" i="1"/>
  <c r="P5320" i="1" l="1"/>
  <c r="L5321" i="1"/>
  <c r="U5321" i="1" s="1"/>
  <c r="M5321" i="1"/>
  <c r="N5321" i="1" s="1"/>
  <c r="A5322" i="1"/>
  <c r="F5321" i="1"/>
  <c r="G5321" i="1"/>
  <c r="D5322" i="1"/>
  <c r="T5322" i="1"/>
  <c r="H5320" i="1"/>
  <c r="E5322" i="1"/>
  <c r="I5250" i="1"/>
  <c r="J5249" i="1"/>
  <c r="P5321" i="1" l="1"/>
  <c r="L5322" i="1"/>
  <c r="U5322" i="1" s="1"/>
  <c r="M5322" i="1"/>
  <c r="N5322" i="1" s="1"/>
  <c r="G5322" i="1"/>
  <c r="F5322" i="1"/>
  <c r="D5323" i="1"/>
  <c r="A5323" i="1"/>
  <c r="H5321" i="1"/>
  <c r="E5323" i="1"/>
  <c r="I5251" i="1"/>
  <c r="J5250" i="1"/>
  <c r="L5323" i="1" l="1"/>
  <c r="U5323" i="1" s="1"/>
  <c r="M5323" i="1"/>
  <c r="N5323" i="1" s="1"/>
  <c r="G5323" i="1"/>
  <c r="A5324" i="1"/>
  <c r="D5324" i="1"/>
  <c r="F5323" i="1"/>
  <c r="P5323" i="1" s="1"/>
  <c r="P5322" i="1"/>
  <c r="H5322" i="1"/>
  <c r="E5324" i="1"/>
  <c r="T5323" i="1"/>
  <c r="I5252" i="1"/>
  <c r="J5251" i="1"/>
  <c r="L5324" i="1" l="1"/>
  <c r="U5324" i="1" s="1"/>
  <c r="M5324" i="1"/>
  <c r="N5324" i="1" s="1"/>
  <c r="A5325" i="1"/>
  <c r="G5324" i="1"/>
  <c r="D5325" i="1"/>
  <c r="F5324" i="1"/>
  <c r="P5324" i="1" s="1"/>
  <c r="H5323" i="1"/>
  <c r="T5324" i="1"/>
  <c r="T5325" i="1" s="1"/>
  <c r="E5325" i="1"/>
  <c r="I5253" i="1"/>
  <c r="J5252" i="1"/>
  <c r="L5325" i="1" l="1"/>
  <c r="U5325" i="1" s="1"/>
  <c r="M5325" i="1"/>
  <c r="N5325" i="1" s="1"/>
  <c r="G5325" i="1"/>
  <c r="F5325" i="1"/>
  <c r="A5326" i="1"/>
  <c r="D5326" i="1"/>
  <c r="H5324" i="1"/>
  <c r="E5326" i="1"/>
  <c r="I5254" i="1"/>
  <c r="J5253" i="1"/>
  <c r="L5326" i="1" l="1"/>
  <c r="U5326" i="1" s="1"/>
  <c r="M5326" i="1"/>
  <c r="N5326" i="1" s="1"/>
  <c r="G5326" i="1"/>
  <c r="F5326" i="1"/>
  <c r="P5326" i="1" s="1"/>
  <c r="D5327" i="1"/>
  <c r="A5327" i="1"/>
  <c r="P5325" i="1"/>
  <c r="H5325" i="1"/>
  <c r="E5327" i="1"/>
  <c r="T5326" i="1"/>
  <c r="I5255" i="1"/>
  <c r="J5254" i="1"/>
  <c r="T5327" i="1" l="1"/>
  <c r="L5327" i="1"/>
  <c r="U5327" i="1" s="1"/>
  <c r="M5327" i="1"/>
  <c r="N5327" i="1" s="1"/>
  <c r="A5328" i="1"/>
  <c r="G5327" i="1"/>
  <c r="D5328" i="1"/>
  <c r="F5327" i="1"/>
  <c r="P5327" i="1" s="1"/>
  <c r="H5326" i="1"/>
  <c r="E5328" i="1"/>
  <c r="I5256" i="1"/>
  <c r="J5255" i="1"/>
  <c r="L5328" i="1" l="1"/>
  <c r="U5328" i="1" s="1"/>
  <c r="M5328" i="1"/>
  <c r="N5328" i="1" s="1"/>
  <c r="G5328" i="1"/>
  <c r="F5328" i="1"/>
  <c r="D5329" i="1"/>
  <c r="A5329" i="1"/>
  <c r="H5327" i="1"/>
  <c r="E5329" i="1"/>
  <c r="T5328" i="1"/>
  <c r="I5257" i="1"/>
  <c r="J5256" i="1"/>
  <c r="E5330" i="1" l="1"/>
  <c r="L5329" i="1"/>
  <c r="U5329" i="1" s="1"/>
  <c r="M5329" i="1"/>
  <c r="N5329" i="1" s="1"/>
  <c r="G5329" i="1"/>
  <c r="D5330" i="1"/>
  <c r="A5330" i="1"/>
  <c r="F5329" i="1"/>
  <c r="P5329" i="1" s="1"/>
  <c r="P5328" i="1"/>
  <c r="T5329" i="1"/>
  <c r="H5328" i="1"/>
  <c r="I5258" i="1"/>
  <c r="J5257" i="1"/>
  <c r="L5330" i="1" l="1"/>
  <c r="U5330" i="1" s="1"/>
  <c r="M5330" i="1"/>
  <c r="N5330" i="1" s="1"/>
  <c r="F5330" i="1"/>
  <c r="D5331" i="1"/>
  <c r="G5330" i="1"/>
  <c r="H5330" i="1" s="1"/>
  <c r="A5331" i="1"/>
  <c r="T5330" i="1"/>
  <c r="T5331" i="1" s="1"/>
  <c r="H5329" i="1"/>
  <c r="E5331" i="1"/>
  <c r="I5259" i="1"/>
  <c r="J5258" i="1"/>
  <c r="L5331" i="1" l="1"/>
  <c r="U5331" i="1" s="1"/>
  <c r="M5331" i="1"/>
  <c r="N5331" i="1" s="1"/>
  <c r="G5331" i="1"/>
  <c r="F5331" i="1"/>
  <c r="P5331" i="1" s="1"/>
  <c r="D5332" i="1"/>
  <c r="A5332" i="1"/>
  <c r="P5330" i="1"/>
  <c r="E5332" i="1"/>
  <c r="I5260" i="1"/>
  <c r="J5259" i="1"/>
  <c r="L5332" i="1" l="1"/>
  <c r="U5332" i="1" s="1"/>
  <c r="M5332" i="1"/>
  <c r="N5332" i="1" s="1"/>
  <c r="G5332" i="1"/>
  <c r="D5333" i="1"/>
  <c r="F5332" i="1"/>
  <c r="P5332" i="1" s="1"/>
  <c r="A5333" i="1"/>
  <c r="H5331" i="1"/>
  <c r="E5333" i="1"/>
  <c r="T5332" i="1"/>
  <c r="I5261" i="1"/>
  <c r="J5260" i="1"/>
  <c r="E5334" i="1" l="1"/>
  <c r="M5333" i="1"/>
  <c r="N5333" i="1" s="1"/>
  <c r="L5333" i="1"/>
  <c r="U5333" i="1" s="1"/>
  <c r="F5333" i="1"/>
  <c r="G5333" i="1"/>
  <c r="A5334" i="1"/>
  <c r="D5334" i="1"/>
  <c r="T5333" i="1"/>
  <c r="H5332" i="1"/>
  <c r="I5262" i="1"/>
  <c r="J5261" i="1"/>
  <c r="L5334" i="1" l="1"/>
  <c r="U5334" i="1" s="1"/>
  <c r="M5334" i="1"/>
  <c r="N5334" i="1" s="1"/>
  <c r="G5334" i="1"/>
  <c r="D5335" i="1"/>
  <c r="F5334" i="1"/>
  <c r="P5334" i="1" s="1"/>
  <c r="A5335" i="1"/>
  <c r="P5333" i="1"/>
  <c r="H5333" i="1"/>
  <c r="T5334" i="1"/>
  <c r="E5335" i="1"/>
  <c r="I5263" i="1"/>
  <c r="J5262" i="1"/>
  <c r="L5335" i="1" l="1"/>
  <c r="U5335" i="1" s="1"/>
  <c r="M5335" i="1"/>
  <c r="N5335" i="1" s="1"/>
  <c r="G5335" i="1"/>
  <c r="F5335" i="1"/>
  <c r="D5336" i="1"/>
  <c r="A5336" i="1"/>
  <c r="H5334" i="1"/>
  <c r="E5336" i="1"/>
  <c r="T5335" i="1"/>
  <c r="I5264" i="1"/>
  <c r="J5263" i="1"/>
  <c r="L5336" i="1" l="1"/>
  <c r="M5336" i="1"/>
  <c r="E5337" i="1"/>
  <c r="F5336" i="1"/>
  <c r="A5337" i="1"/>
  <c r="G5336" i="1"/>
  <c r="D5337" i="1"/>
  <c r="D5338" i="1" s="1"/>
  <c r="P5335" i="1"/>
  <c r="T5336" i="1"/>
  <c r="H5335" i="1"/>
  <c r="I5265" i="1"/>
  <c r="J5264" i="1"/>
  <c r="L5337" i="1" l="1"/>
  <c r="U5337" i="1" s="1"/>
  <c r="M5337" i="1"/>
  <c r="N5337" i="1" s="1"/>
  <c r="T5337" i="1"/>
  <c r="A5338" i="1"/>
  <c r="F5337" i="1"/>
  <c r="G5337" i="1"/>
  <c r="H5337" i="1" s="1"/>
  <c r="P5336" i="1"/>
  <c r="E5338" i="1"/>
  <c r="H5336" i="1"/>
  <c r="I5266" i="1"/>
  <c r="J5265" i="1"/>
  <c r="E5339" i="1" l="1"/>
  <c r="P5337" i="1"/>
  <c r="L5338" i="1"/>
  <c r="U5338" i="1" s="1"/>
  <c r="M5338" i="1"/>
  <c r="N5338" i="1" s="1"/>
  <c r="D5339" i="1"/>
  <c r="G5338" i="1"/>
  <c r="F5338" i="1"/>
  <c r="A5339" i="1"/>
  <c r="T5338" i="1"/>
  <c r="I5267" i="1"/>
  <c r="J5266" i="1"/>
  <c r="P5338" i="1" l="1"/>
  <c r="T5339" i="1"/>
  <c r="H5338" i="1"/>
  <c r="L5339" i="1"/>
  <c r="U5339" i="1" s="1"/>
  <c r="M5339" i="1"/>
  <c r="N5339" i="1" s="1"/>
  <c r="F5339" i="1"/>
  <c r="A5340" i="1"/>
  <c r="D5340" i="1"/>
  <c r="G5339" i="1"/>
  <c r="E5340" i="1"/>
  <c r="I5268" i="1"/>
  <c r="J5267" i="1"/>
  <c r="H5339" i="1" l="1"/>
  <c r="P5339" i="1"/>
  <c r="L5340" i="1"/>
  <c r="U5340" i="1" s="1"/>
  <c r="M5340" i="1"/>
  <c r="N5340" i="1" s="1"/>
  <c r="F5340" i="1"/>
  <c r="A5341" i="1"/>
  <c r="G5340" i="1"/>
  <c r="D5341" i="1"/>
  <c r="E5341" i="1"/>
  <c r="T5340" i="1"/>
  <c r="I5269" i="1"/>
  <c r="J5268" i="1"/>
  <c r="L5341" i="1" l="1"/>
  <c r="U5341" i="1" s="1"/>
  <c r="M5341" i="1"/>
  <c r="N5341" i="1" s="1"/>
  <c r="G5341" i="1"/>
  <c r="A5342" i="1"/>
  <c r="D5342" i="1"/>
  <c r="F5341" i="1"/>
  <c r="P5341" i="1" s="1"/>
  <c r="E5342" i="1"/>
  <c r="H5341" i="1"/>
  <c r="P5340" i="1"/>
  <c r="T5341" i="1"/>
  <c r="H5340" i="1"/>
  <c r="I5270" i="1"/>
  <c r="J5269" i="1"/>
  <c r="E5343" i="1" l="1"/>
  <c r="L5342" i="1"/>
  <c r="U5342" i="1" s="1"/>
  <c r="M5342" i="1"/>
  <c r="N5342" i="1" s="1"/>
  <c r="A5343" i="1"/>
  <c r="D5343" i="1"/>
  <c r="G5342" i="1"/>
  <c r="F5342" i="1"/>
  <c r="T5342" i="1"/>
  <c r="I5271" i="1"/>
  <c r="J5270" i="1"/>
  <c r="P5342" i="1" l="1"/>
  <c r="L5343" i="1"/>
  <c r="U5343" i="1" s="1"/>
  <c r="M5343" i="1"/>
  <c r="N5343" i="1" s="1"/>
  <c r="F5343" i="1"/>
  <c r="A5344" i="1"/>
  <c r="D5344" i="1"/>
  <c r="G5343" i="1"/>
  <c r="H5342" i="1"/>
  <c r="T5343" i="1"/>
  <c r="E5344" i="1"/>
  <c r="I5272" i="1"/>
  <c r="J5271" i="1"/>
  <c r="L5344" i="1" l="1"/>
  <c r="U5344" i="1" s="1"/>
  <c r="M5344" i="1"/>
  <c r="N5344" i="1" s="1"/>
  <c r="G5344" i="1"/>
  <c r="A5345" i="1"/>
  <c r="F5344" i="1"/>
  <c r="P5344" i="1" s="1"/>
  <c r="D5345" i="1"/>
  <c r="E5345" i="1"/>
  <c r="H5344" i="1"/>
  <c r="P5343" i="1"/>
  <c r="H5343" i="1"/>
  <c r="T5344" i="1"/>
  <c r="I5273" i="1"/>
  <c r="J5272" i="1"/>
  <c r="T5345" i="1" l="1"/>
  <c r="E5346" i="1"/>
  <c r="L5345" i="1"/>
  <c r="U5345" i="1" s="1"/>
  <c r="M5345" i="1"/>
  <c r="N5345" i="1" s="1"/>
  <c r="D5346" i="1"/>
  <c r="A5346" i="1"/>
  <c r="G5345" i="1"/>
  <c r="F5345" i="1"/>
  <c r="I5274" i="1"/>
  <c r="J5273" i="1"/>
  <c r="H5345" i="1" l="1"/>
  <c r="L5346" i="1"/>
  <c r="U5346" i="1" s="1"/>
  <c r="M5346" i="1"/>
  <c r="N5346" i="1" s="1"/>
  <c r="D5347" i="1"/>
  <c r="F5346" i="1"/>
  <c r="G5346" i="1"/>
  <c r="H5346" i="1" s="1"/>
  <c r="A5347" i="1"/>
  <c r="T5346" i="1"/>
  <c r="T5347" i="1" s="1"/>
  <c r="P5345" i="1"/>
  <c r="E5347" i="1"/>
  <c r="I5275" i="1"/>
  <c r="J5274" i="1"/>
  <c r="L5347" i="1" l="1"/>
  <c r="U5347" i="1" s="1"/>
  <c r="M5347" i="1"/>
  <c r="N5347" i="1" s="1"/>
  <c r="D5348" i="1"/>
  <c r="A5348" i="1"/>
  <c r="F5347" i="1"/>
  <c r="G5347" i="1"/>
  <c r="P5346" i="1"/>
  <c r="E5348" i="1"/>
  <c r="I5276" i="1"/>
  <c r="J5276" i="1" s="1"/>
  <c r="J5275" i="1"/>
  <c r="P5347" i="1" l="1"/>
  <c r="L5348" i="1"/>
  <c r="U5348" i="1" s="1"/>
  <c r="M5348" i="1"/>
  <c r="N5348" i="1" s="1"/>
  <c r="F5348" i="1"/>
  <c r="G5348" i="1"/>
  <c r="A5349" i="1"/>
  <c r="D5349" i="1"/>
  <c r="H5347" i="1"/>
  <c r="E5349" i="1"/>
  <c r="T5348" i="1"/>
  <c r="I5277" i="1"/>
  <c r="P5348" i="1" l="1"/>
  <c r="L5349" i="1"/>
  <c r="U5349" i="1" s="1"/>
  <c r="M5349" i="1"/>
  <c r="N5349" i="1" s="1"/>
  <c r="G5349" i="1"/>
  <c r="A5350" i="1"/>
  <c r="F5349" i="1"/>
  <c r="P5349" i="1" s="1"/>
  <c r="D5350" i="1"/>
  <c r="T5349" i="1"/>
  <c r="T5350" i="1" s="1"/>
  <c r="H5348" i="1"/>
  <c r="E5350" i="1"/>
  <c r="I5278" i="1"/>
  <c r="J5277" i="1"/>
  <c r="L5350" i="1" l="1"/>
  <c r="U5350" i="1" s="1"/>
  <c r="M5350" i="1"/>
  <c r="N5350" i="1" s="1"/>
  <c r="D5351" i="1"/>
  <c r="A5351" i="1"/>
  <c r="G5350" i="1"/>
  <c r="F5350" i="1"/>
  <c r="H5349" i="1"/>
  <c r="E5351" i="1"/>
  <c r="I5279" i="1"/>
  <c r="J5278" i="1"/>
  <c r="P5350" i="1" l="1"/>
  <c r="L5351" i="1"/>
  <c r="U5351" i="1" s="1"/>
  <c r="M5351" i="1"/>
  <c r="N5351" i="1" s="1"/>
  <c r="F5351" i="1"/>
  <c r="A5352" i="1"/>
  <c r="D5352" i="1"/>
  <c r="G5351" i="1"/>
  <c r="H5350" i="1"/>
  <c r="E5352" i="1"/>
  <c r="T5351" i="1"/>
  <c r="I5280" i="1"/>
  <c r="J5279" i="1"/>
  <c r="E5353" i="1" l="1"/>
  <c r="L5352" i="1"/>
  <c r="U5352" i="1" s="1"/>
  <c r="M5352" i="1"/>
  <c r="N5352" i="1" s="1"/>
  <c r="D5353" i="1"/>
  <c r="G5352" i="1"/>
  <c r="A5353" i="1"/>
  <c r="F5352" i="1"/>
  <c r="P5352" i="1" s="1"/>
  <c r="P5351" i="1"/>
  <c r="T5352" i="1"/>
  <c r="H5351" i="1"/>
  <c r="I5281" i="1"/>
  <c r="J5280" i="1"/>
  <c r="M5353" i="1" l="1"/>
  <c r="N5353" i="1" s="1"/>
  <c r="L5353" i="1"/>
  <c r="U5353" i="1" s="1"/>
  <c r="D5354" i="1"/>
  <c r="A5354" i="1"/>
  <c r="G5353" i="1"/>
  <c r="F5353" i="1"/>
  <c r="P5353" i="1" s="1"/>
  <c r="T5353" i="1"/>
  <c r="T5354" i="1" s="1"/>
  <c r="H5352" i="1"/>
  <c r="E5354" i="1"/>
  <c r="I5282" i="1"/>
  <c r="J5281" i="1"/>
  <c r="H5353" i="1" l="1"/>
  <c r="L5354" i="1"/>
  <c r="U5354" i="1" s="1"/>
  <c r="M5354" i="1"/>
  <c r="N5354" i="1" s="1"/>
  <c r="A5355" i="1"/>
  <c r="F5354" i="1"/>
  <c r="G5354" i="1"/>
  <c r="H5354" i="1" s="1"/>
  <c r="D5355" i="1"/>
  <c r="E5355" i="1"/>
  <c r="I5283" i="1"/>
  <c r="J5282" i="1"/>
  <c r="L5355" i="1" l="1"/>
  <c r="U5355" i="1" s="1"/>
  <c r="M5355" i="1"/>
  <c r="N5355" i="1" s="1"/>
  <c r="D5356" i="1"/>
  <c r="F5355" i="1"/>
  <c r="A5356" i="1"/>
  <c r="G5355" i="1"/>
  <c r="P5354" i="1"/>
  <c r="E5356" i="1"/>
  <c r="E5357" i="1" s="1"/>
  <c r="T5355" i="1"/>
  <c r="I5284" i="1"/>
  <c r="J5283" i="1"/>
  <c r="L5356" i="1" l="1"/>
  <c r="U5356" i="1" s="1"/>
  <c r="M5356" i="1"/>
  <c r="N5356" i="1" s="1"/>
  <c r="A5357" i="1"/>
  <c r="F5356" i="1"/>
  <c r="G5356" i="1"/>
  <c r="D5357" i="1"/>
  <c r="P5355" i="1"/>
  <c r="T5356" i="1"/>
  <c r="H5355" i="1"/>
  <c r="I5285" i="1"/>
  <c r="J5284" i="1"/>
  <c r="H5356" i="1" l="1"/>
  <c r="P5356" i="1"/>
  <c r="L5357" i="1"/>
  <c r="U5357" i="1" s="1"/>
  <c r="M5357" i="1"/>
  <c r="N5357" i="1" s="1"/>
  <c r="D5358" i="1"/>
  <c r="G5357" i="1"/>
  <c r="A5358" i="1"/>
  <c r="F5357" i="1"/>
  <c r="T5357" i="1"/>
  <c r="E5358" i="1"/>
  <c r="I5286" i="1"/>
  <c r="J5285" i="1"/>
  <c r="T5358" i="1" l="1"/>
  <c r="L5358" i="1"/>
  <c r="U5358" i="1" s="1"/>
  <c r="M5358" i="1"/>
  <c r="N5358" i="1" s="1"/>
  <c r="F5358" i="1"/>
  <c r="D5359" i="1"/>
  <c r="G5358" i="1"/>
  <c r="A5359" i="1"/>
  <c r="P5357" i="1"/>
  <c r="H5357" i="1"/>
  <c r="E5359" i="1"/>
  <c r="I5287" i="1"/>
  <c r="J5286" i="1"/>
  <c r="L5359" i="1" l="1"/>
  <c r="U5359" i="1" s="1"/>
  <c r="M5359" i="1"/>
  <c r="N5359" i="1" s="1"/>
  <c r="D5360" i="1"/>
  <c r="G5359" i="1"/>
  <c r="A5360" i="1"/>
  <c r="F5359" i="1"/>
  <c r="P5359" i="1" s="1"/>
  <c r="P5358" i="1"/>
  <c r="H5358" i="1"/>
  <c r="E5360" i="1"/>
  <c r="T5359" i="1"/>
  <c r="I5288" i="1"/>
  <c r="J5287" i="1"/>
  <c r="L5360" i="1" l="1"/>
  <c r="U5360" i="1" s="1"/>
  <c r="M5360" i="1"/>
  <c r="N5360" i="1" s="1"/>
  <c r="F5360" i="1"/>
  <c r="A5361" i="1"/>
  <c r="D5361" i="1"/>
  <c r="G5360" i="1"/>
  <c r="T5360" i="1"/>
  <c r="T5361" i="1" s="1"/>
  <c r="H5359" i="1"/>
  <c r="E5361" i="1"/>
  <c r="I5289" i="1"/>
  <c r="J5288" i="1"/>
  <c r="L5361" i="1" l="1"/>
  <c r="U5361" i="1" s="1"/>
  <c r="M5361" i="1"/>
  <c r="N5361" i="1" s="1"/>
  <c r="D5362" i="1"/>
  <c r="A5362" i="1"/>
  <c r="G5361" i="1"/>
  <c r="F5361" i="1"/>
  <c r="P5361" i="1" s="1"/>
  <c r="P5360" i="1"/>
  <c r="H5360" i="1"/>
  <c r="E5362" i="1"/>
  <c r="I5290" i="1"/>
  <c r="J5289" i="1"/>
  <c r="L5362" i="1" l="1"/>
  <c r="U5362" i="1" s="1"/>
  <c r="M5362" i="1"/>
  <c r="N5362" i="1" s="1"/>
  <c r="D5363" i="1"/>
  <c r="G5362" i="1"/>
  <c r="F5362" i="1"/>
  <c r="A5363" i="1"/>
  <c r="H5361" i="1"/>
  <c r="E5363" i="1"/>
  <c r="T5362" i="1"/>
  <c r="I5291" i="1"/>
  <c r="J5290" i="1"/>
  <c r="E5364" i="1" l="1"/>
  <c r="L5363" i="1"/>
  <c r="U5363" i="1" s="1"/>
  <c r="M5363" i="1"/>
  <c r="N5363" i="1" s="1"/>
  <c r="D5364" i="1"/>
  <c r="A5364" i="1"/>
  <c r="G5363" i="1"/>
  <c r="F5363" i="1"/>
  <c r="H5362" i="1"/>
  <c r="P5362" i="1"/>
  <c r="T5363" i="1"/>
  <c r="I5292" i="1"/>
  <c r="J5291" i="1"/>
  <c r="P5363" i="1" l="1"/>
  <c r="L5364" i="1"/>
  <c r="U5364" i="1" s="1"/>
  <c r="M5364" i="1"/>
  <c r="N5364" i="1" s="1"/>
  <c r="D5365" i="1"/>
  <c r="A5365" i="1"/>
  <c r="F5364" i="1"/>
  <c r="G5364" i="1"/>
  <c r="H5364" i="1" s="1"/>
  <c r="T5364" i="1"/>
  <c r="T5365" i="1" s="1"/>
  <c r="H5363" i="1"/>
  <c r="E5365" i="1"/>
  <c r="I5293" i="1"/>
  <c r="J5292" i="1"/>
  <c r="P5364" i="1" l="1"/>
  <c r="L5365" i="1"/>
  <c r="U5365" i="1" s="1"/>
  <c r="M5365" i="1"/>
  <c r="N5365" i="1" s="1"/>
  <c r="D5366" i="1"/>
  <c r="A5366" i="1"/>
  <c r="G5365" i="1"/>
  <c r="F5365" i="1"/>
  <c r="E5366" i="1"/>
  <c r="I5294" i="1"/>
  <c r="J5293" i="1"/>
  <c r="L5366" i="1" l="1"/>
  <c r="U5366" i="1" s="1"/>
  <c r="M5366" i="1"/>
  <c r="N5366" i="1" s="1"/>
  <c r="F5366" i="1"/>
  <c r="G5366" i="1"/>
  <c r="H5366" i="1" s="1"/>
  <c r="A5367" i="1"/>
  <c r="D5367" i="1"/>
  <c r="P5365" i="1"/>
  <c r="H5365" i="1"/>
  <c r="E5367" i="1"/>
  <c r="T5366" i="1"/>
  <c r="I5295" i="1"/>
  <c r="J5294" i="1"/>
  <c r="L5367" i="1" l="1"/>
  <c r="M5367" i="1"/>
  <c r="E5368" i="1"/>
  <c r="E5369" i="1" s="1"/>
  <c r="A5368" i="1"/>
  <c r="G5367" i="1"/>
  <c r="F5367" i="1"/>
  <c r="P5366" i="1"/>
  <c r="T5367" i="1"/>
  <c r="I5296" i="1"/>
  <c r="J5295" i="1"/>
  <c r="P5367" i="1" l="1"/>
  <c r="L5368" i="1"/>
  <c r="U5368" i="1" s="1"/>
  <c r="T5368" i="1"/>
  <c r="M5368" i="1"/>
  <c r="N5368" i="1" s="1"/>
  <c r="D5369" i="1"/>
  <c r="A5369" i="1"/>
  <c r="F5368" i="1"/>
  <c r="G5368" i="1"/>
  <c r="D5368" i="1"/>
  <c r="H5367" i="1"/>
  <c r="I5297" i="1"/>
  <c r="J5296" i="1"/>
  <c r="T5369" i="1" l="1"/>
  <c r="H5368" i="1"/>
  <c r="P5368" i="1"/>
  <c r="L5369" i="1"/>
  <c r="U5369" i="1" s="1"/>
  <c r="M5369" i="1"/>
  <c r="N5369" i="1" s="1"/>
  <c r="A5370" i="1"/>
  <c r="D5370" i="1"/>
  <c r="F5369" i="1"/>
  <c r="G5369" i="1"/>
  <c r="E5370" i="1"/>
  <c r="I5298" i="1"/>
  <c r="J5297" i="1"/>
  <c r="P5369" i="1" l="1"/>
  <c r="H5369" i="1"/>
  <c r="L5370" i="1"/>
  <c r="U5370" i="1" s="1"/>
  <c r="M5370" i="1"/>
  <c r="N5370" i="1" s="1"/>
  <c r="G5370" i="1"/>
  <c r="F5370" i="1"/>
  <c r="P5370" i="1" s="1"/>
  <c r="D5371" i="1"/>
  <c r="A5371" i="1"/>
  <c r="E5371" i="1"/>
  <c r="T5370" i="1"/>
  <c r="I5299" i="1"/>
  <c r="J5298" i="1"/>
  <c r="L5371" i="1" l="1"/>
  <c r="U5371" i="1" s="1"/>
  <c r="M5371" i="1"/>
  <c r="N5371" i="1" s="1"/>
  <c r="G5371" i="1"/>
  <c r="A5372" i="1"/>
  <c r="D5372" i="1"/>
  <c r="F5371" i="1"/>
  <c r="P5371" i="1" s="1"/>
  <c r="T5371" i="1"/>
  <c r="T5372" i="1" s="1"/>
  <c r="H5370" i="1"/>
  <c r="E5372" i="1"/>
  <c r="I5300" i="1"/>
  <c r="J5299" i="1"/>
  <c r="L5372" i="1" l="1"/>
  <c r="U5372" i="1" s="1"/>
  <c r="M5372" i="1"/>
  <c r="N5372" i="1" s="1"/>
  <c r="G5372" i="1"/>
  <c r="D5373" i="1"/>
  <c r="A5373" i="1"/>
  <c r="F5372" i="1"/>
  <c r="P5372" i="1" s="1"/>
  <c r="T5373" i="1"/>
  <c r="H5371" i="1"/>
  <c r="E5373" i="1"/>
  <c r="I5301" i="1"/>
  <c r="J5300" i="1"/>
  <c r="L5373" i="1" l="1"/>
  <c r="U5373" i="1" s="1"/>
  <c r="M5373" i="1"/>
  <c r="N5373" i="1" s="1"/>
  <c r="G5373" i="1"/>
  <c r="F5373" i="1"/>
  <c r="D5374" i="1"/>
  <c r="A5374" i="1"/>
  <c r="H5372" i="1"/>
  <c r="E5374" i="1"/>
  <c r="I5302" i="1"/>
  <c r="J5301" i="1"/>
  <c r="P5373" i="1" l="1"/>
  <c r="L5374" i="1"/>
  <c r="U5374" i="1" s="1"/>
  <c r="M5374" i="1"/>
  <c r="N5374" i="1" s="1"/>
  <c r="F5374" i="1"/>
  <c r="A5375" i="1"/>
  <c r="D5375" i="1"/>
  <c r="G5374" i="1"/>
  <c r="H5373" i="1"/>
  <c r="E5375" i="1"/>
  <c r="T5374" i="1"/>
  <c r="I5303" i="1"/>
  <c r="J5302" i="1"/>
  <c r="E5376" i="1" l="1"/>
  <c r="L5375" i="1"/>
  <c r="U5375" i="1" s="1"/>
  <c r="M5375" i="1"/>
  <c r="N5375" i="1" s="1"/>
  <c r="F5375" i="1"/>
  <c r="D5376" i="1"/>
  <c r="G5375" i="1"/>
  <c r="H5375" i="1" s="1"/>
  <c r="A5376" i="1"/>
  <c r="P5374" i="1"/>
  <c r="T5375" i="1"/>
  <c r="H5374" i="1"/>
  <c r="I5304" i="1"/>
  <c r="J5303" i="1"/>
  <c r="L5376" i="1" l="1"/>
  <c r="U5376" i="1" s="1"/>
  <c r="M5376" i="1"/>
  <c r="N5376" i="1" s="1"/>
  <c r="F5376" i="1"/>
  <c r="G5376" i="1"/>
  <c r="D5377" i="1"/>
  <c r="A5377" i="1"/>
  <c r="P5375" i="1"/>
  <c r="T5376" i="1"/>
  <c r="T5377" i="1" s="1"/>
  <c r="E5377" i="1"/>
  <c r="I5305" i="1"/>
  <c r="J5304" i="1"/>
  <c r="L5377" i="1" l="1"/>
  <c r="U5377" i="1" s="1"/>
  <c r="M5377" i="1"/>
  <c r="N5377" i="1" s="1"/>
  <c r="A5378" i="1"/>
  <c r="F5377" i="1"/>
  <c r="P5377" i="1" s="1"/>
  <c r="G5377" i="1"/>
  <c r="D5378" i="1"/>
  <c r="P5376" i="1"/>
  <c r="H5376" i="1"/>
  <c r="E5378" i="1"/>
  <c r="I5306" i="1"/>
  <c r="J5305" i="1"/>
  <c r="H5377" i="1" l="1"/>
  <c r="L5378" i="1"/>
  <c r="U5378" i="1" s="1"/>
  <c r="M5378" i="1"/>
  <c r="N5378" i="1" s="1"/>
  <c r="G5378" i="1"/>
  <c r="F5378" i="1"/>
  <c r="P5378" i="1" s="1"/>
  <c r="D5379" i="1"/>
  <c r="A5379" i="1"/>
  <c r="E5379" i="1"/>
  <c r="T5378" i="1"/>
  <c r="I5307" i="1"/>
  <c r="J5307" i="1" s="1"/>
  <c r="J5306" i="1"/>
  <c r="E5380" i="1" l="1"/>
  <c r="T5379" i="1"/>
  <c r="L5379" i="1"/>
  <c r="U5379" i="1" s="1"/>
  <c r="M5379" i="1"/>
  <c r="N5379" i="1" s="1"/>
  <c r="D5380" i="1"/>
  <c r="F5379" i="1"/>
  <c r="A5380" i="1"/>
  <c r="G5379" i="1"/>
  <c r="H5378" i="1"/>
  <c r="I5308" i="1"/>
  <c r="P5379" i="1" l="1"/>
  <c r="L5380" i="1"/>
  <c r="U5380" i="1" s="1"/>
  <c r="M5380" i="1"/>
  <c r="N5380" i="1" s="1"/>
  <c r="F5380" i="1"/>
  <c r="A5381" i="1"/>
  <c r="D5381" i="1"/>
  <c r="G5380" i="1"/>
  <c r="T5380" i="1"/>
  <c r="T5381" i="1" s="1"/>
  <c r="H5379" i="1"/>
  <c r="E5381" i="1"/>
  <c r="I5309" i="1"/>
  <c r="J5308" i="1"/>
  <c r="L5381" i="1" l="1"/>
  <c r="U5381" i="1" s="1"/>
  <c r="M5381" i="1"/>
  <c r="N5381" i="1" s="1"/>
  <c r="D5382" i="1"/>
  <c r="G5381" i="1"/>
  <c r="F5381" i="1"/>
  <c r="P5381" i="1" s="1"/>
  <c r="A5382" i="1"/>
  <c r="P5380" i="1"/>
  <c r="H5380" i="1"/>
  <c r="E5382" i="1"/>
  <c r="I5310" i="1"/>
  <c r="J5309" i="1"/>
  <c r="L5382" i="1" l="1"/>
  <c r="U5382" i="1" s="1"/>
  <c r="M5382" i="1"/>
  <c r="N5382" i="1" s="1"/>
  <c r="F5382" i="1"/>
  <c r="G5382" i="1"/>
  <c r="D5383" i="1"/>
  <c r="A5383" i="1"/>
  <c r="H5381" i="1"/>
  <c r="E5383" i="1"/>
  <c r="T5382" i="1"/>
  <c r="I5311" i="1"/>
  <c r="J5310" i="1"/>
  <c r="L5383" i="1" l="1"/>
  <c r="U5383" i="1" s="1"/>
  <c r="M5383" i="1"/>
  <c r="N5383" i="1" s="1"/>
  <c r="A5384" i="1"/>
  <c r="F5383" i="1"/>
  <c r="G5383" i="1"/>
  <c r="D5384" i="1"/>
  <c r="E5384" i="1"/>
  <c r="H5383" i="1"/>
  <c r="P5382" i="1"/>
  <c r="T5383" i="1"/>
  <c r="H5382" i="1"/>
  <c r="I5312" i="1"/>
  <c r="J5311" i="1"/>
  <c r="E5385" i="1" l="1"/>
  <c r="P5383" i="1"/>
  <c r="L5384" i="1"/>
  <c r="U5384" i="1" s="1"/>
  <c r="M5384" i="1"/>
  <c r="N5384" i="1" s="1"/>
  <c r="G5384" i="1"/>
  <c r="F5384" i="1"/>
  <c r="D5385" i="1"/>
  <c r="A5385" i="1"/>
  <c r="T5384" i="1"/>
  <c r="I5313" i="1"/>
  <c r="J5312" i="1"/>
  <c r="H5384" i="1" l="1"/>
  <c r="T5385" i="1"/>
  <c r="P5384" i="1"/>
  <c r="L5385" i="1"/>
  <c r="U5385" i="1" s="1"/>
  <c r="M5385" i="1"/>
  <c r="N5385" i="1" s="1"/>
  <c r="A5386" i="1"/>
  <c r="D5386" i="1"/>
  <c r="F5385" i="1"/>
  <c r="G5385" i="1"/>
  <c r="E5386" i="1"/>
  <c r="I5314" i="1"/>
  <c r="J5313" i="1"/>
  <c r="P5385" i="1" l="1"/>
  <c r="H5385" i="1"/>
  <c r="L5386" i="1"/>
  <c r="U5386" i="1" s="1"/>
  <c r="M5386" i="1"/>
  <c r="N5386" i="1" s="1"/>
  <c r="A5387" i="1"/>
  <c r="G5386" i="1"/>
  <c r="F5386" i="1"/>
  <c r="D5387" i="1"/>
  <c r="E5387" i="1"/>
  <c r="T5386" i="1"/>
  <c r="I5315" i="1"/>
  <c r="J5314" i="1"/>
  <c r="H5386" i="1" l="1"/>
  <c r="P5386" i="1"/>
  <c r="L5387" i="1"/>
  <c r="U5387" i="1" s="1"/>
  <c r="M5387" i="1"/>
  <c r="N5387" i="1" s="1"/>
  <c r="D5388" i="1"/>
  <c r="G5387" i="1"/>
  <c r="A5388" i="1"/>
  <c r="F5387" i="1"/>
  <c r="T5387" i="1"/>
  <c r="E5388" i="1"/>
  <c r="I5316" i="1"/>
  <c r="J5315" i="1"/>
  <c r="P5387" i="1" l="1"/>
  <c r="L5388" i="1"/>
  <c r="U5388" i="1" s="1"/>
  <c r="M5388" i="1"/>
  <c r="N5388" i="1" s="1"/>
  <c r="D5389" i="1"/>
  <c r="A5389" i="1"/>
  <c r="F5388" i="1"/>
  <c r="G5388" i="1"/>
  <c r="H5387" i="1"/>
  <c r="E5389" i="1"/>
  <c r="T5388" i="1"/>
  <c r="I5317" i="1"/>
  <c r="J5316" i="1"/>
  <c r="P5388" i="1" l="1"/>
  <c r="E5390" i="1"/>
  <c r="L5389" i="1"/>
  <c r="U5389" i="1" s="1"/>
  <c r="M5389" i="1"/>
  <c r="N5389" i="1" s="1"/>
  <c r="F5389" i="1"/>
  <c r="D5390" i="1"/>
  <c r="G5389" i="1"/>
  <c r="H5389" i="1" s="1"/>
  <c r="A5390" i="1"/>
  <c r="E5391" i="1" s="1"/>
  <c r="T5389" i="1"/>
  <c r="H5388" i="1"/>
  <c r="I5318" i="1"/>
  <c r="J5317" i="1"/>
  <c r="L5390" i="1" l="1"/>
  <c r="U5390" i="1" s="1"/>
  <c r="M5390" i="1"/>
  <c r="N5390" i="1" s="1"/>
  <c r="F5390" i="1"/>
  <c r="A5391" i="1"/>
  <c r="G5390" i="1"/>
  <c r="D5391" i="1"/>
  <c r="P5389" i="1"/>
  <c r="T5390" i="1"/>
  <c r="I5319" i="1"/>
  <c r="J5318" i="1"/>
  <c r="L5391" i="1" l="1"/>
  <c r="U5391" i="1" s="1"/>
  <c r="M5391" i="1"/>
  <c r="N5391" i="1" s="1"/>
  <c r="A5392" i="1"/>
  <c r="F5391" i="1"/>
  <c r="G5391" i="1"/>
  <c r="D5392" i="1"/>
  <c r="P5390" i="1"/>
  <c r="H5390" i="1"/>
  <c r="T5391" i="1"/>
  <c r="E5392" i="1"/>
  <c r="I5320" i="1"/>
  <c r="J5319" i="1"/>
  <c r="H5391" i="1" l="1"/>
  <c r="P5391" i="1"/>
  <c r="L5392" i="1"/>
  <c r="U5392" i="1" s="1"/>
  <c r="M5392" i="1"/>
  <c r="N5392" i="1" s="1"/>
  <c r="G5392" i="1"/>
  <c r="F5392" i="1"/>
  <c r="P5392" i="1" s="1"/>
  <c r="A5393" i="1"/>
  <c r="D5393" i="1"/>
  <c r="E5393" i="1"/>
  <c r="T5392" i="1"/>
  <c r="I5321" i="1"/>
  <c r="J5320" i="1"/>
  <c r="M5393" i="1" l="1"/>
  <c r="N5393" i="1" s="1"/>
  <c r="L5393" i="1"/>
  <c r="U5393" i="1" s="1"/>
  <c r="D5394" i="1"/>
  <c r="A5394" i="1"/>
  <c r="F5393" i="1"/>
  <c r="G5393" i="1"/>
  <c r="T5393" i="1"/>
  <c r="T5394" i="1" s="1"/>
  <c r="H5392" i="1"/>
  <c r="E5394" i="1"/>
  <c r="I5322" i="1"/>
  <c r="J5321" i="1"/>
  <c r="P5393" i="1" l="1"/>
  <c r="L5394" i="1"/>
  <c r="U5394" i="1" s="1"/>
  <c r="M5394" i="1"/>
  <c r="N5394" i="1" s="1"/>
  <c r="A5395" i="1"/>
  <c r="G5394" i="1"/>
  <c r="D5395" i="1"/>
  <c r="F5394" i="1"/>
  <c r="T5395" i="1"/>
  <c r="H5393" i="1"/>
  <c r="E5395" i="1"/>
  <c r="I5323" i="1"/>
  <c r="J5322" i="1"/>
  <c r="P5394" i="1" l="1"/>
  <c r="L5395" i="1"/>
  <c r="U5395" i="1" s="1"/>
  <c r="M5395" i="1"/>
  <c r="N5395" i="1" s="1"/>
  <c r="F5395" i="1"/>
  <c r="D5396" i="1"/>
  <c r="A5396" i="1"/>
  <c r="G5395" i="1"/>
  <c r="H5394" i="1"/>
  <c r="E5396" i="1"/>
  <c r="I5324" i="1"/>
  <c r="J5323" i="1"/>
  <c r="P5395" i="1" l="1"/>
  <c r="H5395" i="1"/>
  <c r="L5396" i="1"/>
  <c r="U5396" i="1" s="1"/>
  <c r="M5396" i="1"/>
  <c r="N5396" i="1" s="1"/>
  <c r="A5397" i="1"/>
  <c r="G5396" i="1"/>
  <c r="D5397" i="1"/>
  <c r="F5396" i="1"/>
  <c r="P5396" i="1" s="1"/>
  <c r="E5397" i="1"/>
  <c r="T5396" i="1"/>
  <c r="I5325" i="1"/>
  <c r="J5324" i="1"/>
  <c r="T5397" i="1" l="1"/>
  <c r="L5397" i="1"/>
  <c r="M5397" i="1"/>
  <c r="E5398" i="1"/>
  <c r="F5397" i="1"/>
  <c r="A5398" i="1"/>
  <c r="D5398" i="1" s="1"/>
  <c r="G5397" i="1"/>
  <c r="H5396" i="1"/>
  <c r="I5326" i="1"/>
  <c r="J5325" i="1"/>
  <c r="P5397" i="1" l="1"/>
  <c r="H5397" i="1"/>
  <c r="L5398" i="1"/>
  <c r="U5398" i="1" s="1"/>
  <c r="M5398" i="1"/>
  <c r="N5398" i="1" s="1"/>
  <c r="T5398" i="1"/>
  <c r="G5398" i="1"/>
  <c r="F5398" i="1"/>
  <c r="D5399" i="1"/>
  <c r="A5399" i="1"/>
  <c r="E5399" i="1"/>
  <c r="I5327" i="1"/>
  <c r="J5326" i="1"/>
  <c r="L5399" i="1" l="1"/>
  <c r="U5399" i="1" s="1"/>
  <c r="M5399" i="1"/>
  <c r="N5399" i="1" s="1"/>
  <c r="D5400" i="1"/>
  <c r="A5400" i="1"/>
  <c r="G5399" i="1"/>
  <c r="F5399" i="1"/>
  <c r="P5399" i="1" s="1"/>
  <c r="P5398" i="1"/>
  <c r="T5399" i="1"/>
  <c r="T5400" i="1" s="1"/>
  <c r="H5398" i="1"/>
  <c r="E5400" i="1"/>
  <c r="I5328" i="1"/>
  <c r="J5327" i="1"/>
  <c r="L5400" i="1" l="1"/>
  <c r="U5400" i="1" s="1"/>
  <c r="M5400" i="1"/>
  <c r="N5400" i="1" s="1"/>
  <c r="A5401" i="1"/>
  <c r="G5400" i="1"/>
  <c r="F5400" i="1"/>
  <c r="P5400" i="1" s="1"/>
  <c r="D5401" i="1"/>
  <c r="H5399" i="1"/>
  <c r="E5401" i="1"/>
  <c r="I5329" i="1"/>
  <c r="J5328" i="1"/>
  <c r="H5400" i="1" l="1"/>
  <c r="L5401" i="1"/>
  <c r="U5401" i="1" s="1"/>
  <c r="M5401" i="1"/>
  <c r="N5401" i="1" s="1"/>
  <c r="D5402" i="1"/>
  <c r="G5401" i="1"/>
  <c r="A5402" i="1"/>
  <c r="F5401" i="1"/>
  <c r="P5401" i="1" s="1"/>
  <c r="E5402" i="1"/>
  <c r="T5401" i="1"/>
  <c r="I5330" i="1"/>
  <c r="J5329" i="1"/>
  <c r="E5403" i="1" l="1"/>
  <c r="L5402" i="1"/>
  <c r="U5402" i="1" s="1"/>
  <c r="M5402" i="1"/>
  <c r="N5402" i="1" s="1"/>
  <c r="A5403" i="1"/>
  <c r="F5402" i="1"/>
  <c r="G5402" i="1"/>
  <c r="D5403" i="1"/>
  <c r="T5402" i="1"/>
  <c r="H5401" i="1"/>
  <c r="I5331" i="1"/>
  <c r="J5330" i="1"/>
  <c r="M5403" i="1" l="1"/>
  <c r="N5403" i="1" s="1"/>
  <c r="L5403" i="1"/>
  <c r="U5403" i="1" s="1"/>
  <c r="D5404" i="1"/>
  <c r="F5403" i="1"/>
  <c r="A5404" i="1"/>
  <c r="G5403" i="1"/>
  <c r="P5402" i="1"/>
  <c r="H5402" i="1"/>
  <c r="T5403" i="1"/>
  <c r="E5404" i="1"/>
  <c r="I5332" i="1"/>
  <c r="J5331" i="1"/>
  <c r="L5404" i="1" l="1"/>
  <c r="U5404" i="1" s="1"/>
  <c r="M5404" i="1"/>
  <c r="N5404" i="1" s="1"/>
  <c r="F5404" i="1"/>
  <c r="G5404" i="1"/>
  <c r="A5405" i="1"/>
  <c r="D5405" i="1"/>
  <c r="H5403" i="1"/>
  <c r="P5403" i="1"/>
  <c r="E5405" i="1"/>
  <c r="T5404" i="1"/>
  <c r="I5333" i="1"/>
  <c r="J5332" i="1"/>
  <c r="L5405" i="1" l="1"/>
  <c r="U5405" i="1" s="1"/>
  <c r="M5405" i="1"/>
  <c r="N5405" i="1" s="1"/>
  <c r="A5406" i="1"/>
  <c r="D5406" i="1"/>
  <c r="F5405" i="1"/>
  <c r="G5405" i="1"/>
  <c r="T5405" i="1"/>
  <c r="T5406" i="1" s="1"/>
  <c r="P5404" i="1"/>
  <c r="H5404" i="1"/>
  <c r="E5406" i="1"/>
  <c r="I5334" i="1"/>
  <c r="J5333" i="1"/>
  <c r="P5405" i="1" l="1"/>
  <c r="H5405" i="1"/>
  <c r="L5406" i="1"/>
  <c r="U5406" i="1" s="1"/>
  <c r="M5406" i="1"/>
  <c r="N5406" i="1" s="1"/>
  <c r="A5407" i="1"/>
  <c r="D5407" i="1"/>
  <c r="F5406" i="1"/>
  <c r="G5406" i="1"/>
  <c r="E5407" i="1"/>
  <c r="I5335" i="1"/>
  <c r="J5334" i="1"/>
  <c r="P5406" i="1" l="1"/>
  <c r="L5407" i="1"/>
  <c r="U5407" i="1" s="1"/>
  <c r="M5407" i="1"/>
  <c r="N5407" i="1" s="1"/>
  <c r="D5408" i="1"/>
  <c r="A5408" i="1"/>
  <c r="F5407" i="1"/>
  <c r="G5407" i="1"/>
  <c r="H5406" i="1"/>
  <c r="T5407" i="1"/>
  <c r="E5408" i="1"/>
  <c r="I5336" i="1"/>
  <c r="J5336" i="1" s="1"/>
  <c r="J5335" i="1"/>
  <c r="H5407" i="1" l="1"/>
  <c r="P5407" i="1"/>
  <c r="L5408" i="1"/>
  <c r="U5408" i="1" s="1"/>
  <c r="M5408" i="1"/>
  <c r="N5408" i="1" s="1"/>
  <c r="A5409" i="1"/>
  <c r="F5408" i="1"/>
  <c r="G5408" i="1"/>
  <c r="D5409" i="1"/>
  <c r="E5409" i="1"/>
  <c r="T5408" i="1"/>
  <c r="I5337" i="1"/>
  <c r="E5410" i="1" l="1"/>
  <c r="P5408" i="1"/>
  <c r="L5409" i="1"/>
  <c r="U5409" i="1" s="1"/>
  <c r="M5409" i="1"/>
  <c r="N5409" i="1" s="1"/>
  <c r="G5409" i="1"/>
  <c r="F5409" i="1"/>
  <c r="P5409" i="1" s="1"/>
  <c r="D5410" i="1"/>
  <c r="A5410" i="1"/>
  <c r="T5409" i="1"/>
  <c r="H5408" i="1"/>
  <c r="I5338" i="1"/>
  <c r="J5337" i="1"/>
  <c r="T5410" i="1" l="1"/>
  <c r="H5409" i="1"/>
  <c r="L5410" i="1"/>
  <c r="U5410" i="1" s="1"/>
  <c r="M5410" i="1"/>
  <c r="N5410" i="1" s="1"/>
  <c r="A5411" i="1"/>
  <c r="G5410" i="1"/>
  <c r="F5410" i="1"/>
  <c r="P5410" i="1" s="1"/>
  <c r="D5411" i="1"/>
  <c r="E5411" i="1"/>
  <c r="I5339" i="1"/>
  <c r="J5338" i="1"/>
  <c r="L5411" i="1" l="1"/>
  <c r="U5411" i="1" s="1"/>
  <c r="M5411" i="1"/>
  <c r="N5411" i="1" s="1"/>
  <c r="A5412" i="1"/>
  <c r="F5411" i="1"/>
  <c r="G5411" i="1"/>
  <c r="D5412" i="1"/>
  <c r="H5410" i="1"/>
  <c r="E5412" i="1"/>
  <c r="E5413" i="1" s="1"/>
  <c r="T5411" i="1"/>
  <c r="I5340" i="1"/>
  <c r="J5339" i="1"/>
  <c r="P5411" i="1" l="1"/>
  <c r="L5412" i="1"/>
  <c r="U5412" i="1" s="1"/>
  <c r="M5412" i="1"/>
  <c r="N5412" i="1" s="1"/>
  <c r="F5412" i="1"/>
  <c r="G5412" i="1"/>
  <c r="D5413" i="1"/>
  <c r="A5413" i="1"/>
  <c r="T5412" i="1"/>
  <c r="H5411" i="1"/>
  <c r="I5341" i="1"/>
  <c r="J5340" i="1"/>
  <c r="L5413" i="1" l="1"/>
  <c r="U5413" i="1" s="1"/>
  <c r="M5413" i="1"/>
  <c r="N5413" i="1" s="1"/>
  <c r="A5414" i="1"/>
  <c r="F5413" i="1"/>
  <c r="G5413" i="1"/>
  <c r="H5413" i="1" s="1"/>
  <c r="D5414" i="1"/>
  <c r="H5412" i="1"/>
  <c r="P5412" i="1"/>
  <c r="T5413" i="1"/>
  <c r="E5414" i="1"/>
  <c r="E5415" i="1" s="1"/>
  <c r="I5342" i="1"/>
  <c r="J5341" i="1"/>
  <c r="P5413" i="1" l="1"/>
  <c r="L5414" i="1"/>
  <c r="U5414" i="1" s="1"/>
  <c r="M5414" i="1"/>
  <c r="N5414" i="1" s="1"/>
  <c r="A5415" i="1"/>
  <c r="G5414" i="1"/>
  <c r="D5415" i="1"/>
  <c r="F5414" i="1"/>
  <c r="T5414" i="1"/>
  <c r="I5343" i="1"/>
  <c r="J5342" i="1"/>
  <c r="H5414" i="1" l="1"/>
  <c r="L5415" i="1"/>
  <c r="U5415" i="1" s="1"/>
  <c r="M5415" i="1"/>
  <c r="N5415" i="1" s="1"/>
  <c r="A5416" i="1"/>
  <c r="F5415" i="1"/>
  <c r="G5415" i="1"/>
  <c r="D5416" i="1"/>
  <c r="T5415" i="1"/>
  <c r="T5416" i="1" s="1"/>
  <c r="P5414" i="1"/>
  <c r="E5416" i="1"/>
  <c r="I5344" i="1"/>
  <c r="J5343" i="1"/>
  <c r="P5415" i="1" l="1"/>
  <c r="H5415" i="1"/>
  <c r="L5416" i="1"/>
  <c r="U5416" i="1" s="1"/>
  <c r="M5416" i="1"/>
  <c r="N5416" i="1" s="1"/>
  <c r="A5417" i="1"/>
  <c r="F5416" i="1"/>
  <c r="G5416" i="1"/>
  <c r="D5417" i="1"/>
  <c r="E5417" i="1"/>
  <c r="I5345" i="1"/>
  <c r="J5344" i="1"/>
  <c r="L5417" i="1" l="1"/>
  <c r="U5417" i="1" s="1"/>
  <c r="M5417" i="1"/>
  <c r="N5417" i="1" s="1"/>
  <c r="A5418" i="1"/>
  <c r="F5417" i="1"/>
  <c r="P5417" i="1" s="1"/>
  <c r="G5417" i="1"/>
  <c r="D5418" i="1"/>
  <c r="P5416" i="1"/>
  <c r="H5416" i="1"/>
  <c r="E5418" i="1"/>
  <c r="T5417" i="1"/>
  <c r="I5346" i="1"/>
  <c r="J5345" i="1"/>
  <c r="L5418" i="1" l="1"/>
  <c r="U5418" i="1" s="1"/>
  <c r="M5418" i="1"/>
  <c r="N5418" i="1" s="1"/>
  <c r="G5418" i="1"/>
  <c r="F5418" i="1"/>
  <c r="P5418" i="1" s="1"/>
  <c r="A5419" i="1"/>
  <c r="D5419" i="1"/>
  <c r="T5418" i="1"/>
  <c r="T5419" i="1" s="1"/>
  <c r="H5417" i="1"/>
  <c r="E5419" i="1"/>
  <c r="I5347" i="1"/>
  <c r="J5346" i="1"/>
  <c r="L5419" i="1" l="1"/>
  <c r="U5419" i="1" s="1"/>
  <c r="M5419" i="1"/>
  <c r="N5419" i="1" s="1"/>
  <c r="A5420" i="1"/>
  <c r="F5419" i="1"/>
  <c r="G5419" i="1"/>
  <c r="D5420" i="1"/>
  <c r="T5420" i="1"/>
  <c r="H5418" i="1"/>
  <c r="E5420" i="1"/>
  <c r="I5348" i="1"/>
  <c r="J5347" i="1"/>
  <c r="P5419" i="1" l="1"/>
  <c r="L5420" i="1"/>
  <c r="U5420" i="1" s="1"/>
  <c r="M5420" i="1"/>
  <c r="N5420" i="1" s="1"/>
  <c r="G5420" i="1"/>
  <c r="F5420" i="1"/>
  <c r="P5420" i="1" s="1"/>
  <c r="D5421" i="1"/>
  <c r="A5421" i="1"/>
  <c r="H5419" i="1"/>
  <c r="E5421" i="1"/>
  <c r="I5349" i="1"/>
  <c r="J5348" i="1"/>
  <c r="L5421" i="1" l="1"/>
  <c r="U5421" i="1" s="1"/>
  <c r="M5421" i="1"/>
  <c r="N5421" i="1" s="1"/>
  <c r="D5422" i="1"/>
  <c r="A5422" i="1"/>
  <c r="F5421" i="1"/>
  <c r="G5421" i="1"/>
  <c r="H5420" i="1"/>
  <c r="E5422" i="1"/>
  <c r="T5421" i="1"/>
  <c r="I5350" i="1"/>
  <c r="J5349" i="1"/>
  <c r="L5422" i="1" l="1"/>
  <c r="U5422" i="1" s="1"/>
  <c r="M5422" i="1"/>
  <c r="N5422" i="1" s="1"/>
  <c r="A5423" i="1"/>
  <c r="G5422" i="1"/>
  <c r="F5422" i="1"/>
  <c r="D5423" i="1"/>
  <c r="E5423" i="1"/>
  <c r="E5424" i="1" s="1"/>
  <c r="H5422" i="1"/>
  <c r="P5421" i="1"/>
  <c r="T5422" i="1"/>
  <c r="H5421" i="1"/>
  <c r="I5351" i="1"/>
  <c r="J5350" i="1"/>
  <c r="P5422" i="1" l="1"/>
  <c r="L5423" i="1"/>
  <c r="U5423" i="1" s="1"/>
  <c r="M5423" i="1"/>
  <c r="N5423" i="1" s="1"/>
  <c r="D5424" i="1"/>
  <c r="F5423" i="1"/>
  <c r="G5423" i="1"/>
  <c r="H5423" i="1" s="1"/>
  <c r="A5424" i="1"/>
  <c r="T5423" i="1"/>
  <c r="T5424" i="1" s="1"/>
  <c r="I5352" i="1"/>
  <c r="J5351" i="1"/>
  <c r="P5423" i="1" l="1"/>
  <c r="L5424" i="1"/>
  <c r="U5424" i="1" s="1"/>
  <c r="M5424" i="1"/>
  <c r="N5424" i="1" s="1"/>
  <c r="A5425" i="1"/>
  <c r="D5425" i="1"/>
  <c r="G5424" i="1"/>
  <c r="F5424" i="1"/>
  <c r="E5425" i="1"/>
  <c r="I5353" i="1"/>
  <c r="J5352" i="1"/>
  <c r="P5424" i="1" l="1"/>
  <c r="H5424" i="1"/>
  <c r="L5425" i="1"/>
  <c r="U5425" i="1" s="1"/>
  <c r="M5425" i="1"/>
  <c r="N5425" i="1" s="1"/>
  <c r="A5426" i="1"/>
  <c r="G5425" i="1"/>
  <c r="F5425" i="1"/>
  <c r="D5426" i="1"/>
  <c r="T5425" i="1"/>
  <c r="E5426" i="1"/>
  <c r="I5354" i="1"/>
  <c r="J5353" i="1"/>
  <c r="P5425" i="1" l="1"/>
  <c r="L5426" i="1"/>
  <c r="U5426" i="1" s="1"/>
  <c r="M5426" i="1"/>
  <c r="N5426" i="1" s="1"/>
  <c r="D5427" i="1"/>
  <c r="F5426" i="1"/>
  <c r="G5426" i="1"/>
  <c r="A5427" i="1"/>
  <c r="H5425" i="1"/>
  <c r="E5427" i="1"/>
  <c r="T5426" i="1"/>
  <c r="I5355" i="1"/>
  <c r="J5354" i="1"/>
  <c r="L5427" i="1" l="1"/>
  <c r="U5427" i="1" s="1"/>
  <c r="M5427" i="1"/>
  <c r="N5427" i="1" s="1"/>
  <c r="D5428" i="1"/>
  <c r="F5427" i="1"/>
  <c r="A5428" i="1"/>
  <c r="G5427" i="1"/>
  <c r="H5427" i="1" s="1"/>
  <c r="E5428" i="1"/>
  <c r="P5426" i="1"/>
  <c r="T5427" i="1"/>
  <c r="H5426" i="1"/>
  <c r="I5356" i="1"/>
  <c r="J5355" i="1"/>
  <c r="L5428" i="1" l="1"/>
  <c r="M5428" i="1"/>
  <c r="E5429" i="1"/>
  <c r="G5428" i="1"/>
  <c r="F5428" i="1"/>
  <c r="H5428" i="1" s="1"/>
  <c r="A5429" i="1"/>
  <c r="D5429" i="1"/>
  <c r="P5427" i="1"/>
  <c r="T5428" i="1"/>
  <c r="I5357" i="1"/>
  <c r="J5356" i="1"/>
  <c r="L5429" i="1" l="1"/>
  <c r="U5429" i="1" s="1"/>
  <c r="T5429" i="1"/>
  <c r="M5429" i="1"/>
  <c r="N5429" i="1" s="1"/>
  <c r="A5430" i="1"/>
  <c r="D5430" i="1"/>
  <c r="G5429" i="1"/>
  <c r="F5429" i="1"/>
  <c r="E5430" i="1"/>
  <c r="P5428" i="1"/>
  <c r="I5358" i="1"/>
  <c r="J5357" i="1"/>
  <c r="E5431" i="1" l="1"/>
  <c r="P5429" i="1"/>
  <c r="L5430" i="1"/>
  <c r="U5430" i="1" s="1"/>
  <c r="M5430" i="1"/>
  <c r="N5430" i="1" s="1"/>
  <c r="A5431" i="1"/>
  <c r="G5430" i="1"/>
  <c r="D5431" i="1"/>
  <c r="F5430" i="1"/>
  <c r="T5430" i="1"/>
  <c r="H5429" i="1"/>
  <c r="I5359" i="1"/>
  <c r="J5358" i="1"/>
  <c r="H5430" i="1" l="1"/>
  <c r="L5431" i="1"/>
  <c r="U5431" i="1" s="1"/>
  <c r="M5431" i="1"/>
  <c r="N5431" i="1" s="1"/>
  <c r="A5432" i="1"/>
  <c r="D5432" i="1"/>
  <c r="F5431" i="1"/>
  <c r="G5431" i="1"/>
  <c r="T5431" i="1"/>
  <c r="T5432" i="1" s="1"/>
  <c r="P5430" i="1"/>
  <c r="E5432" i="1"/>
  <c r="I5360" i="1"/>
  <c r="J5359" i="1"/>
  <c r="L5432" i="1" l="1"/>
  <c r="U5432" i="1" s="1"/>
  <c r="M5432" i="1"/>
  <c r="N5432" i="1" s="1"/>
  <c r="A5433" i="1"/>
  <c r="G5432" i="1"/>
  <c r="D5433" i="1"/>
  <c r="F5432" i="1"/>
  <c r="P5432" i="1" s="1"/>
  <c r="T5433" i="1"/>
  <c r="P5431" i="1"/>
  <c r="H5431" i="1"/>
  <c r="E5433" i="1"/>
  <c r="I5361" i="1"/>
  <c r="J5360" i="1"/>
  <c r="H5432" i="1" l="1"/>
  <c r="L5433" i="1"/>
  <c r="U5433" i="1" s="1"/>
  <c r="M5433" i="1"/>
  <c r="N5433" i="1" s="1"/>
  <c r="A5434" i="1"/>
  <c r="F5433" i="1"/>
  <c r="G5433" i="1"/>
  <c r="D5434" i="1"/>
  <c r="E5434" i="1"/>
  <c r="I5362" i="1"/>
  <c r="J5361" i="1"/>
  <c r="P5433" i="1" l="1"/>
  <c r="L5434" i="1"/>
  <c r="U5434" i="1" s="1"/>
  <c r="M5434" i="1"/>
  <c r="N5434" i="1" s="1"/>
  <c r="A5435" i="1"/>
  <c r="F5434" i="1"/>
  <c r="G5434" i="1"/>
  <c r="D5435" i="1"/>
  <c r="H5433" i="1"/>
  <c r="E5435" i="1"/>
  <c r="T5434" i="1"/>
  <c r="I5363" i="1"/>
  <c r="J5362" i="1"/>
  <c r="T5435" i="1" l="1"/>
  <c r="P5434" i="1"/>
  <c r="M5435" i="1"/>
  <c r="N5435" i="1" s="1"/>
  <c r="L5435" i="1"/>
  <c r="U5435" i="1" s="1"/>
  <c r="D5436" i="1"/>
  <c r="F5435" i="1"/>
  <c r="A5436" i="1"/>
  <c r="G5435" i="1"/>
  <c r="H5434" i="1"/>
  <c r="E5436" i="1"/>
  <c r="I5364" i="1"/>
  <c r="J5363" i="1"/>
  <c r="L5436" i="1" l="1"/>
  <c r="U5436" i="1" s="1"/>
  <c r="M5436" i="1"/>
  <c r="N5436" i="1" s="1"/>
  <c r="G5436" i="1"/>
  <c r="F5436" i="1"/>
  <c r="P5436" i="1" s="1"/>
  <c r="A5437" i="1"/>
  <c r="D5437" i="1"/>
  <c r="P5435" i="1"/>
  <c r="H5435" i="1"/>
  <c r="E5437" i="1"/>
  <c r="T5436" i="1"/>
  <c r="I5365" i="1"/>
  <c r="J5364" i="1"/>
  <c r="L5437" i="1" l="1"/>
  <c r="U5437" i="1" s="1"/>
  <c r="M5437" i="1"/>
  <c r="N5437" i="1" s="1"/>
  <c r="D5438" i="1"/>
  <c r="G5437" i="1"/>
  <c r="A5438" i="1"/>
  <c r="F5437" i="1"/>
  <c r="P5437" i="1" s="1"/>
  <c r="T5437" i="1"/>
  <c r="T5438" i="1" s="1"/>
  <c r="H5436" i="1"/>
  <c r="E5438" i="1"/>
  <c r="I5366" i="1"/>
  <c r="J5365" i="1"/>
  <c r="L5438" i="1" l="1"/>
  <c r="U5438" i="1" s="1"/>
  <c r="M5438" i="1"/>
  <c r="N5438" i="1" s="1"/>
  <c r="G5438" i="1"/>
  <c r="D5439" i="1"/>
  <c r="A5439" i="1"/>
  <c r="F5438" i="1"/>
  <c r="P5438" i="1" s="1"/>
  <c r="H5437" i="1"/>
  <c r="E5439" i="1"/>
  <c r="I5367" i="1"/>
  <c r="J5367" i="1" s="1"/>
  <c r="J5366" i="1"/>
  <c r="L5439" i="1" l="1"/>
  <c r="U5439" i="1" s="1"/>
  <c r="M5439" i="1"/>
  <c r="N5439" i="1" s="1"/>
  <c r="A5440" i="1"/>
  <c r="F5439" i="1"/>
  <c r="D5440" i="1"/>
  <c r="G5439" i="1"/>
  <c r="H5438" i="1"/>
  <c r="E5440" i="1"/>
  <c r="T5439" i="1"/>
  <c r="I5368" i="1"/>
  <c r="E5441" i="1" l="1"/>
  <c r="P5439" i="1"/>
  <c r="L5440" i="1"/>
  <c r="U5440" i="1" s="1"/>
  <c r="M5440" i="1"/>
  <c r="N5440" i="1" s="1"/>
  <c r="G5440" i="1"/>
  <c r="F5440" i="1"/>
  <c r="P5440" i="1" s="1"/>
  <c r="D5441" i="1"/>
  <c r="A5441" i="1"/>
  <c r="T5440" i="1"/>
  <c r="H5439" i="1"/>
  <c r="I5369" i="1"/>
  <c r="J5368" i="1"/>
  <c r="T5441" i="1" l="1"/>
  <c r="H5440" i="1"/>
  <c r="L5441" i="1"/>
  <c r="U5441" i="1" s="1"/>
  <c r="M5441" i="1"/>
  <c r="N5441" i="1" s="1"/>
  <c r="A5442" i="1"/>
  <c r="G5441" i="1"/>
  <c r="F5441" i="1"/>
  <c r="D5442" i="1"/>
  <c r="E5442" i="1"/>
  <c r="I5370" i="1"/>
  <c r="J5369" i="1"/>
  <c r="P5441" i="1" l="1"/>
  <c r="H5441" i="1"/>
  <c r="L5442" i="1"/>
  <c r="U5442" i="1" s="1"/>
  <c r="M5442" i="1"/>
  <c r="N5442" i="1" s="1"/>
  <c r="F5442" i="1"/>
  <c r="A5443" i="1"/>
  <c r="G5442" i="1"/>
  <c r="D5443" i="1"/>
  <c r="E5443" i="1"/>
  <c r="T5442" i="1"/>
  <c r="I5371" i="1"/>
  <c r="J5370" i="1"/>
  <c r="P5442" i="1" l="1"/>
  <c r="E5444" i="1"/>
  <c r="L5443" i="1"/>
  <c r="U5443" i="1" s="1"/>
  <c r="M5443" i="1"/>
  <c r="N5443" i="1" s="1"/>
  <c r="D5444" i="1"/>
  <c r="A5444" i="1"/>
  <c r="G5443" i="1"/>
  <c r="F5443" i="1"/>
  <c r="T5443" i="1"/>
  <c r="H5442" i="1"/>
  <c r="I5372" i="1"/>
  <c r="J5371" i="1"/>
  <c r="P5443" i="1" l="1"/>
  <c r="L5444" i="1"/>
  <c r="U5444" i="1" s="1"/>
  <c r="M5444" i="1"/>
  <c r="N5444" i="1" s="1"/>
  <c r="F5444" i="1"/>
  <c r="A5445" i="1"/>
  <c r="D5445" i="1"/>
  <c r="G5444" i="1"/>
  <c r="H5443" i="1"/>
  <c r="T5444" i="1"/>
  <c r="E5445" i="1"/>
  <c r="I5373" i="1"/>
  <c r="J5372" i="1"/>
  <c r="L5445" i="1" l="1"/>
  <c r="U5445" i="1" s="1"/>
  <c r="M5445" i="1"/>
  <c r="N5445" i="1" s="1"/>
  <c r="F5445" i="1"/>
  <c r="G5445" i="1"/>
  <c r="H5445" i="1" s="1"/>
  <c r="D5446" i="1"/>
  <c r="A5446" i="1"/>
  <c r="E5446" i="1"/>
  <c r="P5444" i="1"/>
  <c r="H5444" i="1"/>
  <c r="T5445" i="1"/>
  <c r="I5374" i="1"/>
  <c r="J5373" i="1"/>
  <c r="E5447" i="1" l="1"/>
  <c r="T5446" i="1"/>
  <c r="L5446" i="1"/>
  <c r="U5446" i="1" s="1"/>
  <c r="M5446" i="1"/>
  <c r="N5446" i="1" s="1"/>
  <c r="A5447" i="1"/>
  <c r="G5446" i="1"/>
  <c r="F5446" i="1"/>
  <c r="D5447" i="1"/>
  <c r="P5445" i="1"/>
  <c r="I5375" i="1"/>
  <c r="J5374" i="1"/>
  <c r="L5447" i="1" l="1"/>
  <c r="U5447" i="1" s="1"/>
  <c r="M5447" i="1"/>
  <c r="N5447" i="1" s="1"/>
  <c r="D5448" i="1"/>
  <c r="F5447" i="1"/>
  <c r="A5448" i="1"/>
  <c r="G5447" i="1"/>
  <c r="T5447" i="1"/>
  <c r="T5448" i="1" s="1"/>
  <c r="P5446" i="1"/>
  <c r="H5446" i="1"/>
  <c r="E5448" i="1"/>
  <c r="I5376" i="1"/>
  <c r="J5375" i="1"/>
  <c r="L5448" i="1" l="1"/>
  <c r="U5448" i="1" s="1"/>
  <c r="M5448" i="1"/>
  <c r="N5448" i="1" s="1"/>
  <c r="A5449" i="1"/>
  <c r="T5449" i="1" s="1"/>
  <c r="G5448" i="1"/>
  <c r="D5449" i="1"/>
  <c r="F5448" i="1"/>
  <c r="P5448" i="1" s="1"/>
  <c r="P5447" i="1"/>
  <c r="H5447" i="1"/>
  <c r="E5449" i="1"/>
  <c r="I5377" i="1"/>
  <c r="J5376" i="1"/>
  <c r="E5450" i="1" l="1"/>
  <c r="L5449" i="1"/>
  <c r="U5449" i="1" s="1"/>
  <c r="M5449" i="1"/>
  <c r="N5449" i="1" s="1"/>
  <c r="A5450" i="1"/>
  <c r="F5449" i="1"/>
  <c r="G5449" i="1"/>
  <c r="D5450" i="1"/>
  <c r="T5450" i="1"/>
  <c r="H5448" i="1"/>
  <c r="I5378" i="1"/>
  <c r="J5377" i="1"/>
  <c r="H5449" i="1" l="1"/>
  <c r="P5449" i="1"/>
  <c r="L5450" i="1"/>
  <c r="U5450" i="1" s="1"/>
  <c r="M5450" i="1"/>
  <c r="N5450" i="1" s="1"/>
  <c r="A5451" i="1"/>
  <c r="G5450" i="1"/>
  <c r="D5451" i="1"/>
  <c r="F5450" i="1"/>
  <c r="E5451" i="1"/>
  <c r="I5379" i="1"/>
  <c r="J5378" i="1"/>
  <c r="L5451" i="1" l="1"/>
  <c r="U5451" i="1" s="1"/>
  <c r="M5451" i="1"/>
  <c r="N5451" i="1" s="1"/>
  <c r="G5451" i="1"/>
  <c r="D5452" i="1"/>
  <c r="A5452" i="1"/>
  <c r="F5451" i="1"/>
  <c r="P5451" i="1" s="1"/>
  <c r="E5452" i="1"/>
  <c r="P5450" i="1"/>
  <c r="H5450" i="1"/>
  <c r="T5451" i="1"/>
  <c r="I5380" i="1"/>
  <c r="J5379" i="1"/>
  <c r="E5453" i="1" l="1"/>
  <c r="T5452" i="1"/>
  <c r="H5451" i="1"/>
  <c r="L5452" i="1"/>
  <c r="U5452" i="1" s="1"/>
  <c r="M5452" i="1"/>
  <c r="N5452" i="1" s="1"/>
  <c r="A5453" i="1"/>
  <c r="F5452" i="1"/>
  <c r="P5452" i="1" s="1"/>
  <c r="D5453" i="1"/>
  <c r="G5452" i="1"/>
  <c r="I5381" i="1"/>
  <c r="J5380" i="1"/>
  <c r="L5453" i="1" l="1"/>
  <c r="U5453" i="1" s="1"/>
  <c r="M5453" i="1"/>
  <c r="N5453" i="1" s="1"/>
  <c r="D5454" i="1"/>
  <c r="A5454" i="1"/>
  <c r="F5453" i="1"/>
  <c r="G5453" i="1"/>
  <c r="H5453" i="1" s="1"/>
  <c r="T5453" i="1"/>
  <c r="T5454" i="1" s="1"/>
  <c r="H5452" i="1"/>
  <c r="E5454" i="1"/>
  <c r="I5382" i="1"/>
  <c r="J5381" i="1"/>
  <c r="P5453" i="1" l="1"/>
  <c r="L5454" i="1"/>
  <c r="U5454" i="1" s="1"/>
  <c r="M5454" i="1"/>
  <c r="N5454" i="1" s="1"/>
  <c r="G5454" i="1"/>
  <c r="F5454" i="1"/>
  <c r="P5454" i="1" s="1"/>
  <c r="A5455" i="1"/>
  <c r="D5455" i="1"/>
  <c r="E5455" i="1"/>
  <c r="I5383" i="1"/>
  <c r="J5382" i="1"/>
  <c r="L5455" i="1" l="1"/>
  <c r="U5455" i="1" s="1"/>
  <c r="M5455" i="1"/>
  <c r="N5455" i="1" s="1"/>
  <c r="A5456" i="1"/>
  <c r="F5455" i="1"/>
  <c r="G5455" i="1"/>
  <c r="D5456" i="1"/>
  <c r="H5454" i="1"/>
  <c r="E5456" i="1"/>
  <c r="T5455" i="1"/>
  <c r="I5384" i="1"/>
  <c r="J5383" i="1"/>
  <c r="P5455" i="1" l="1"/>
  <c r="E5457" i="1"/>
  <c r="L5456" i="1"/>
  <c r="U5456" i="1" s="1"/>
  <c r="M5456" i="1"/>
  <c r="N5456" i="1" s="1"/>
  <c r="A5457" i="1"/>
  <c r="G5456" i="1"/>
  <c r="F5456" i="1"/>
  <c r="D5457" i="1"/>
  <c r="T5456" i="1"/>
  <c r="H5455" i="1"/>
  <c r="I5385" i="1"/>
  <c r="J5384" i="1"/>
  <c r="P5456" i="1" l="1"/>
  <c r="L5457" i="1"/>
  <c r="U5457" i="1" s="1"/>
  <c r="M5457" i="1"/>
  <c r="N5457" i="1" s="1"/>
  <c r="A5458" i="1"/>
  <c r="F5457" i="1"/>
  <c r="G5457" i="1"/>
  <c r="D5458" i="1"/>
  <c r="H5456" i="1"/>
  <c r="T5457" i="1"/>
  <c r="E5458" i="1"/>
  <c r="I5386" i="1"/>
  <c r="J5385" i="1"/>
  <c r="P5457" i="1" l="1"/>
  <c r="M5458" i="1"/>
  <c r="L5458" i="1"/>
  <c r="F5458" i="1"/>
  <c r="G5458" i="1"/>
  <c r="H5458" i="1" s="1"/>
  <c r="H5457" i="1"/>
  <c r="T5458" i="1"/>
  <c r="I5387" i="1"/>
  <c r="J5386" i="1"/>
  <c r="P5458" i="1" l="1"/>
  <c r="I5388" i="1"/>
  <c r="J5387" i="1"/>
  <c r="I5389" i="1" l="1"/>
  <c r="J5388" i="1"/>
  <c r="I5390" i="1" l="1"/>
  <c r="J5389" i="1"/>
  <c r="I5391" i="1" l="1"/>
  <c r="J5390" i="1"/>
  <c r="I5392" i="1" l="1"/>
  <c r="J5391" i="1"/>
  <c r="I5393" i="1" l="1"/>
  <c r="J5392" i="1"/>
  <c r="I5394" i="1" l="1"/>
  <c r="J5393" i="1"/>
  <c r="I5395" i="1" l="1"/>
  <c r="J5394" i="1"/>
  <c r="I5396" i="1" l="1"/>
  <c r="J5395" i="1"/>
  <c r="I5397" i="1" l="1"/>
  <c r="J5397" i="1" s="1"/>
  <c r="J5396" i="1"/>
  <c r="I5398" i="1" l="1"/>
  <c r="I5399" i="1" l="1"/>
  <c r="J5398" i="1"/>
  <c r="I5400" i="1" l="1"/>
  <c r="J5399" i="1"/>
  <c r="I5401" i="1" l="1"/>
  <c r="J5400" i="1"/>
  <c r="I5402" i="1" l="1"/>
  <c r="J5401" i="1"/>
  <c r="I5403" i="1" l="1"/>
  <c r="J5402" i="1"/>
  <c r="I5404" i="1" l="1"/>
  <c r="J5403" i="1"/>
  <c r="I5405" i="1" l="1"/>
  <c r="J5404" i="1"/>
  <c r="I5406" i="1" l="1"/>
  <c r="J5405" i="1"/>
  <c r="I5407" i="1" l="1"/>
  <c r="J5406" i="1"/>
  <c r="I5408" i="1" l="1"/>
  <c r="J5407" i="1"/>
  <c r="I5409" i="1" l="1"/>
  <c r="J5408" i="1"/>
  <c r="I5410" i="1" l="1"/>
  <c r="J5409" i="1"/>
  <c r="I5411" i="1" l="1"/>
  <c r="J5410" i="1"/>
  <c r="I5412" i="1" l="1"/>
  <c r="J5411" i="1"/>
  <c r="I5413" i="1" l="1"/>
  <c r="J5412" i="1"/>
  <c r="I5414" i="1" l="1"/>
  <c r="J5413" i="1"/>
  <c r="I5415" i="1" l="1"/>
  <c r="J5414" i="1"/>
  <c r="I5416" i="1" l="1"/>
  <c r="J5415" i="1"/>
  <c r="I5417" i="1" l="1"/>
  <c r="J5416" i="1"/>
  <c r="I5418" i="1" l="1"/>
  <c r="J5417" i="1"/>
  <c r="I5419" i="1" l="1"/>
  <c r="J5418" i="1"/>
  <c r="I5420" i="1" l="1"/>
  <c r="J5419" i="1"/>
  <c r="I5421" i="1" l="1"/>
  <c r="J5420" i="1"/>
  <c r="I5422" i="1" l="1"/>
  <c r="J5421" i="1"/>
  <c r="I5423" i="1" l="1"/>
  <c r="J5422" i="1"/>
  <c r="I5424" i="1" l="1"/>
  <c r="J5423" i="1"/>
  <c r="I5425" i="1" l="1"/>
  <c r="J5424" i="1"/>
  <c r="I5426" i="1" l="1"/>
  <c r="J5425" i="1"/>
  <c r="I5427" i="1" l="1"/>
  <c r="J5426" i="1"/>
  <c r="I5428" i="1" l="1"/>
  <c r="J5428" i="1" s="1"/>
  <c r="J5427" i="1"/>
  <c r="I5429" i="1" l="1"/>
  <c r="I5430" i="1" l="1"/>
  <c r="J5429" i="1"/>
  <c r="I5431" i="1" l="1"/>
  <c r="J5430" i="1"/>
  <c r="I5432" i="1" l="1"/>
  <c r="J5431" i="1"/>
  <c r="I5433" i="1" l="1"/>
  <c r="J5432" i="1"/>
  <c r="I5434" i="1" l="1"/>
  <c r="J5433" i="1"/>
  <c r="I5435" i="1" l="1"/>
  <c r="J5434" i="1"/>
  <c r="I5436" i="1" l="1"/>
  <c r="J5435" i="1"/>
  <c r="I5437" i="1" l="1"/>
  <c r="J5436" i="1"/>
  <c r="I5438" i="1" l="1"/>
  <c r="J5437" i="1"/>
  <c r="I5439" i="1" l="1"/>
  <c r="J5438" i="1"/>
  <c r="I5440" i="1" l="1"/>
  <c r="J5439" i="1"/>
  <c r="I5441" i="1" l="1"/>
  <c r="J5440" i="1"/>
  <c r="I5442" i="1" l="1"/>
  <c r="J5441" i="1"/>
  <c r="I5443" i="1" l="1"/>
  <c r="J5442" i="1"/>
  <c r="I5444" i="1" l="1"/>
  <c r="J5443" i="1"/>
  <c r="I5445" i="1" l="1"/>
  <c r="J5444" i="1"/>
  <c r="I5446" i="1" l="1"/>
  <c r="J5445" i="1"/>
  <c r="I5447" i="1" l="1"/>
  <c r="J5446" i="1"/>
  <c r="I5448" i="1" l="1"/>
  <c r="J5447" i="1"/>
  <c r="I5449" i="1" l="1"/>
  <c r="J5448" i="1"/>
  <c r="I5450" i="1" l="1"/>
  <c r="J5449" i="1"/>
  <c r="I5451" i="1" l="1"/>
  <c r="J5450" i="1"/>
  <c r="I5452" i="1" l="1"/>
  <c r="J5451" i="1"/>
  <c r="I5453" i="1" l="1"/>
  <c r="J5452" i="1"/>
  <c r="I5454" i="1" l="1"/>
  <c r="J5453" i="1"/>
  <c r="I5455" i="1" l="1"/>
  <c r="J5454" i="1"/>
  <c r="I5456" i="1" l="1"/>
  <c r="J5455" i="1"/>
  <c r="I5457" i="1" l="1"/>
  <c r="J5456" i="1"/>
  <c r="I5458" i="1" l="1"/>
  <c r="J5458" i="1" s="1"/>
  <c r="J5457" i="1"/>
  <c r="M4181" i="1" l="1"/>
  <c r="N4181" i="1" s="1"/>
  <c r="AA147" i="1"/>
  <c r="R4181" i="1" l="1"/>
  <c r="U4181" i="1"/>
  <c r="AC147" i="1"/>
  <c r="Y147" i="1"/>
  <c r="Z148" i="1" l="1"/>
  <c r="C4182" i="1"/>
  <c r="K4182" i="1" l="1"/>
  <c r="C4183" i="1"/>
  <c r="K4183" i="1" l="1"/>
  <c r="C4184" i="1"/>
  <c r="Q4182" i="1"/>
  <c r="R4182" i="1" s="1"/>
  <c r="C4185" i="1" l="1"/>
  <c r="K4184" i="1"/>
  <c r="B4182" i="1"/>
  <c r="Q4183" i="1"/>
  <c r="R4183" i="1" s="1"/>
  <c r="B4183" i="1" l="1"/>
  <c r="Q4184" i="1"/>
  <c r="R4184" i="1" s="1"/>
  <c r="K4185" i="1"/>
  <c r="C4186" i="1"/>
  <c r="K4186" i="1" l="1"/>
  <c r="C4187" i="1"/>
  <c r="Q4185" i="1"/>
  <c r="R4185" i="1" s="1"/>
  <c r="B4184" i="1"/>
  <c r="C4188" i="1" l="1"/>
  <c r="K4187" i="1"/>
  <c r="B4185" i="1"/>
  <c r="Q4186" i="1"/>
  <c r="R4186" i="1" s="1"/>
  <c r="B4186" i="1" l="1"/>
  <c r="Q4187" i="1"/>
  <c r="R4187" i="1" s="1"/>
  <c r="K4188" i="1"/>
  <c r="C4189" i="1"/>
  <c r="Q4188" i="1" l="1"/>
  <c r="R4188" i="1" s="1"/>
  <c r="K4189" i="1"/>
  <c r="C4190" i="1"/>
  <c r="B4187" i="1"/>
  <c r="C4191" i="1" l="1"/>
  <c r="K4190" i="1"/>
  <c r="Q4189" i="1"/>
  <c r="R4189" i="1" s="1"/>
  <c r="B4188" i="1"/>
  <c r="B4189" i="1" l="1"/>
  <c r="Q4190" i="1"/>
  <c r="R4190" i="1" s="1"/>
  <c r="K4191" i="1"/>
  <c r="C4192" i="1"/>
  <c r="K4192" i="1" l="1"/>
  <c r="C4193" i="1"/>
  <c r="Q4191" i="1"/>
  <c r="R4191" i="1" s="1"/>
  <c r="B4190" i="1"/>
  <c r="B4191" i="1" l="1"/>
  <c r="K4193" i="1"/>
  <c r="C4194" i="1"/>
  <c r="Q4192" i="1"/>
  <c r="R4192" i="1" s="1"/>
  <c r="C4195" i="1" l="1"/>
  <c r="K4194" i="1"/>
  <c r="B4192" i="1"/>
  <c r="Q4193" i="1"/>
  <c r="R4193" i="1" s="1"/>
  <c r="Q4194" i="1" l="1"/>
  <c r="R4194" i="1" s="1"/>
  <c r="B4193" i="1"/>
  <c r="C4196" i="1"/>
  <c r="K4195" i="1"/>
  <c r="B4194" i="1" l="1"/>
  <c r="Q4195" i="1"/>
  <c r="R4195" i="1" s="1"/>
  <c r="C4197" i="1"/>
  <c r="K4196" i="1"/>
  <c r="B4195" i="1" l="1"/>
  <c r="Q4196" i="1"/>
  <c r="R4196" i="1" s="1"/>
  <c r="C4198" i="1"/>
  <c r="K4197" i="1"/>
  <c r="Q4197" i="1" l="1"/>
  <c r="R4197" i="1" s="1"/>
  <c r="K4198" i="1"/>
  <c r="C4199" i="1"/>
  <c r="B4196" i="1"/>
  <c r="C4200" i="1" l="1"/>
  <c r="K4199" i="1"/>
  <c r="Q4198" i="1"/>
  <c r="R4198" i="1" s="1"/>
  <c r="B4197" i="1"/>
  <c r="B4198" i="1" l="1"/>
  <c r="Q4199" i="1"/>
  <c r="R4199" i="1" s="1"/>
  <c r="C4201" i="1"/>
  <c r="K4200" i="1"/>
  <c r="Q4200" i="1" l="1"/>
  <c r="R4200" i="1" s="1"/>
  <c r="K4201" i="1"/>
  <c r="C4202" i="1"/>
  <c r="B4199" i="1"/>
  <c r="B4200" i="1" l="1"/>
  <c r="Q4201" i="1"/>
  <c r="R4201" i="1" s="1"/>
  <c r="K4202" i="1"/>
  <c r="C4203" i="1"/>
  <c r="C4204" i="1" l="1"/>
  <c r="K4203" i="1"/>
  <c r="Q4202" i="1"/>
  <c r="R4202" i="1" s="1"/>
  <c r="B4201" i="1"/>
  <c r="B4202" i="1" l="1"/>
  <c r="Q4203" i="1"/>
  <c r="R4203" i="1" s="1"/>
  <c r="K4204" i="1"/>
  <c r="C4205" i="1"/>
  <c r="K4205" i="1" l="1"/>
  <c r="C4206" i="1"/>
  <c r="Q4204" i="1"/>
  <c r="R4204" i="1" s="1"/>
  <c r="B4203" i="1"/>
  <c r="C4207" i="1" l="1"/>
  <c r="K4206" i="1"/>
  <c r="B4204" i="1"/>
  <c r="Q4205" i="1"/>
  <c r="R4205" i="1" s="1"/>
  <c r="B4205" i="1" l="1"/>
  <c r="Q4206" i="1"/>
  <c r="R4206" i="1" s="1"/>
  <c r="K4207" i="1"/>
  <c r="C4208" i="1"/>
  <c r="K4208" i="1" l="1"/>
  <c r="C4209" i="1"/>
  <c r="Q4207" i="1"/>
  <c r="R4207" i="1" s="1"/>
  <c r="B4206" i="1"/>
  <c r="B4207" i="1" l="1"/>
  <c r="K4209" i="1"/>
  <c r="C4210" i="1"/>
  <c r="Q4208" i="1"/>
  <c r="R4208" i="1" s="1"/>
  <c r="B4208" i="1" l="1"/>
  <c r="K4210" i="1"/>
  <c r="C4211" i="1"/>
  <c r="Q4209" i="1"/>
  <c r="R4209" i="1" s="1"/>
  <c r="C4212" i="1" l="1"/>
  <c r="K4212" i="1" s="1"/>
  <c r="K4211" i="1"/>
  <c r="B4209" i="1"/>
  <c r="Q4210" i="1"/>
  <c r="R4210" i="1" s="1"/>
  <c r="B4210" i="1" l="1"/>
  <c r="Q4211" i="1"/>
  <c r="R4211" i="1" s="1"/>
  <c r="Q4212" i="1"/>
  <c r="M4212" i="1"/>
  <c r="AB148" i="1" s="1"/>
  <c r="AA148" i="1" s="1"/>
  <c r="U4212" i="1"/>
  <c r="R4212" i="1" l="1"/>
  <c r="Y148" i="1"/>
  <c r="AC148" i="1"/>
  <c r="B4211" i="1"/>
  <c r="B4212" i="1"/>
  <c r="Z149" i="1" l="1"/>
  <c r="C4213" i="1"/>
  <c r="K4213" i="1" l="1"/>
  <c r="C4214" i="1"/>
  <c r="C4215" i="1" l="1"/>
  <c r="K4214" i="1"/>
  <c r="Q4213" i="1"/>
  <c r="R4213" i="1" s="1"/>
  <c r="B4213" i="1" l="1"/>
  <c r="Q4214" i="1"/>
  <c r="R4214" i="1" s="1"/>
  <c r="K4215" i="1"/>
  <c r="C4216" i="1"/>
  <c r="K4216" i="1" l="1"/>
  <c r="C4217" i="1"/>
  <c r="Q4215" i="1"/>
  <c r="R4215" i="1" s="1"/>
  <c r="B4214" i="1"/>
  <c r="B4215" i="1" l="1"/>
  <c r="K4217" i="1"/>
  <c r="C4218" i="1"/>
  <c r="Q4216" i="1"/>
  <c r="R4216" i="1" s="1"/>
  <c r="Q4217" i="1" l="1"/>
  <c r="R4217" i="1" s="1"/>
  <c r="K4218" i="1"/>
  <c r="C4219" i="1"/>
  <c r="B4216" i="1"/>
  <c r="C4220" i="1" l="1"/>
  <c r="K4219" i="1"/>
  <c r="Q4218" i="1"/>
  <c r="R4218" i="1" s="1"/>
  <c r="B4217" i="1"/>
  <c r="B4218" i="1" l="1"/>
  <c r="Q4219" i="1"/>
  <c r="R4219" i="1" s="1"/>
  <c r="K4220" i="1"/>
  <c r="C4221" i="1"/>
  <c r="K4221" i="1" l="1"/>
  <c r="C4222" i="1"/>
  <c r="Q4220" i="1"/>
  <c r="R4220" i="1" s="1"/>
  <c r="B4219" i="1"/>
  <c r="B4220" i="1" l="1"/>
  <c r="C4223" i="1"/>
  <c r="K4222" i="1"/>
  <c r="Q4221" i="1"/>
  <c r="R4221" i="1" s="1"/>
  <c r="Q4222" i="1" l="1"/>
  <c r="R4222" i="1" s="1"/>
  <c r="K4223" i="1"/>
  <c r="C4224" i="1"/>
  <c r="B4221" i="1"/>
  <c r="B4222" i="1" l="1"/>
  <c r="K4224" i="1"/>
  <c r="C4225" i="1"/>
  <c r="Q4223" i="1"/>
  <c r="R4223" i="1" s="1"/>
  <c r="B4223" i="1" l="1"/>
  <c r="K4225" i="1"/>
  <c r="C4226" i="1"/>
  <c r="Q4224" i="1"/>
  <c r="R4224" i="1" s="1"/>
  <c r="B4224" i="1" l="1"/>
  <c r="Q4225" i="1"/>
  <c r="R4225" i="1" s="1"/>
  <c r="K4226" i="1"/>
  <c r="C4227" i="1"/>
  <c r="B4225" i="1" l="1"/>
  <c r="C4228" i="1"/>
  <c r="K4227" i="1"/>
  <c r="Q4226" i="1"/>
  <c r="R4226" i="1" s="1"/>
  <c r="B4226" i="1" l="1"/>
  <c r="Q4227" i="1"/>
  <c r="R4227" i="1" s="1"/>
  <c r="K4228" i="1"/>
  <c r="C4229" i="1"/>
  <c r="B4227" i="1" l="1"/>
  <c r="Q4228" i="1"/>
  <c r="R4228" i="1" s="1"/>
  <c r="K4229" i="1"/>
  <c r="C4230" i="1"/>
  <c r="Q4229" i="1" l="1"/>
  <c r="R4229" i="1" s="1"/>
  <c r="C4231" i="1"/>
  <c r="K4230" i="1"/>
  <c r="B4228" i="1"/>
  <c r="K4231" i="1" l="1"/>
  <c r="C4232" i="1"/>
  <c r="B4229" i="1"/>
  <c r="Q4230" i="1"/>
  <c r="R4230" i="1" s="1"/>
  <c r="Q4231" i="1" l="1"/>
  <c r="R4231" i="1" s="1"/>
  <c r="B4230" i="1"/>
  <c r="K4232" i="1"/>
  <c r="C4233" i="1"/>
  <c r="B4231" i="1" l="1"/>
  <c r="Q4232" i="1"/>
  <c r="R4232" i="1" s="1"/>
  <c r="K4233" i="1"/>
  <c r="C4234" i="1"/>
  <c r="Q4233" i="1" l="1"/>
  <c r="R4233" i="1" s="1"/>
  <c r="B4232" i="1"/>
  <c r="K4234" i="1"/>
  <c r="C4235" i="1"/>
  <c r="B4233" i="1" l="1"/>
  <c r="C4236" i="1"/>
  <c r="K4235" i="1"/>
  <c r="Q4234" i="1"/>
  <c r="R4234" i="1" s="1"/>
  <c r="Q4235" i="1" l="1"/>
  <c r="R4235" i="1" s="1"/>
  <c r="B4234" i="1"/>
  <c r="K4236" i="1"/>
  <c r="C4237" i="1"/>
  <c r="C4238" i="1" l="1"/>
  <c r="K4237" i="1"/>
  <c r="Q4236" i="1"/>
  <c r="R4236" i="1" s="1"/>
  <c r="B4235" i="1"/>
  <c r="B4236" i="1" l="1"/>
  <c r="Q4237" i="1"/>
  <c r="R4237" i="1" s="1"/>
  <c r="K4238" i="1"/>
  <c r="C4239" i="1"/>
  <c r="B4237" i="1" l="1"/>
  <c r="K4239" i="1"/>
  <c r="C4240" i="1"/>
  <c r="K4240" i="1" s="1"/>
  <c r="Q4238" i="1"/>
  <c r="R4238" i="1" s="1"/>
  <c r="B4238" i="1" l="1"/>
  <c r="Q4239" i="1"/>
  <c r="R4239" i="1" s="1"/>
  <c r="U4240" i="1"/>
  <c r="Q4240" i="1"/>
  <c r="B4240" i="1" s="1"/>
  <c r="M4240" i="1"/>
  <c r="AB149" i="1" l="1"/>
  <c r="AA149" i="1" s="1"/>
  <c r="R4240" i="1"/>
  <c r="B4239" i="1"/>
  <c r="Y149" i="1" l="1"/>
  <c r="AC149" i="1"/>
  <c r="C4241" i="1" l="1"/>
  <c r="C4242" i="1" s="1"/>
  <c r="C4243" i="1" s="1"/>
  <c r="C4244" i="1" s="1"/>
  <c r="C4245" i="1" s="1"/>
  <c r="C4246" i="1" s="1"/>
  <c r="C4247" i="1" s="1"/>
  <c r="C4248" i="1" s="1"/>
  <c r="C4249" i="1" s="1"/>
  <c r="C4250" i="1" s="1"/>
  <c r="C4251" i="1" s="1"/>
  <c r="C4252" i="1" s="1"/>
  <c r="C4253" i="1" s="1"/>
  <c r="C4254" i="1" s="1"/>
  <c r="C4255" i="1" s="1"/>
  <c r="C4256" i="1" s="1"/>
  <c r="C4257" i="1" s="1"/>
  <c r="C4258" i="1" s="1"/>
  <c r="C4259" i="1" s="1"/>
  <c r="C4260" i="1" s="1"/>
  <c r="C4261" i="1" s="1"/>
  <c r="C4262" i="1" s="1"/>
  <c r="C4263" i="1" s="1"/>
  <c r="C4264" i="1" s="1"/>
  <c r="C4265" i="1" s="1"/>
  <c r="C4266" i="1" s="1"/>
  <c r="C4267" i="1" s="1"/>
  <c r="C4268" i="1" s="1"/>
  <c r="C4269" i="1" s="1"/>
  <c r="C4270" i="1" s="1"/>
  <c r="C4271" i="1" s="1"/>
  <c r="Z150" i="1"/>
  <c r="K4241" i="1" l="1"/>
  <c r="Q4241" i="1" s="1"/>
  <c r="R4241" i="1" s="1"/>
  <c r="K4242" i="1"/>
  <c r="B4241" i="1" l="1"/>
  <c r="Q4242" i="1"/>
  <c r="R4242" i="1" s="1"/>
  <c r="K4243" i="1"/>
  <c r="B4242" i="1" l="1"/>
  <c r="Q4243" i="1"/>
  <c r="R4243" i="1" s="1"/>
  <c r="K4244" i="1"/>
  <c r="B4243" i="1" l="1"/>
  <c r="K4245" i="1"/>
  <c r="Q4244" i="1"/>
  <c r="R4244" i="1" s="1"/>
  <c r="B4244" i="1" l="1"/>
  <c r="Q4245" i="1"/>
  <c r="R4245" i="1" s="1"/>
  <c r="K4246" i="1"/>
  <c r="B4245" i="1" l="1"/>
  <c r="Q4246" i="1"/>
  <c r="R4246" i="1" s="1"/>
  <c r="K4247" i="1"/>
  <c r="B4246" i="1" l="1"/>
  <c r="K4248" i="1"/>
  <c r="Q4247" i="1"/>
  <c r="R4247" i="1" s="1"/>
  <c r="B4247" i="1" l="1"/>
  <c r="Q4248" i="1"/>
  <c r="R4248" i="1" s="1"/>
  <c r="K4249" i="1"/>
  <c r="B4248" i="1" l="1"/>
  <c r="Q4249" i="1"/>
  <c r="R4249" i="1" s="1"/>
  <c r="K4250" i="1"/>
  <c r="B4249" i="1" l="1"/>
  <c r="K4251" i="1"/>
  <c r="Q4250" i="1"/>
  <c r="R4250" i="1" s="1"/>
  <c r="B4250" i="1" l="1"/>
  <c r="K4252" i="1"/>
  <c r="Q4251" i="1"/>
  <c r="R4251" i="1" s="1"/>
  <c r="B4251" i="1" l="1"/>
  <c r="K4253" i="1"/>
  <c r="Q4252" i="1"/>
  <c r="R4252" i="1" s="1"/>
  <c r="B4252" i="1" l="1"/>
  <c r="Q4253" i="1"/>
  <c r="R4253" i="1" s="1"/>
  <c r="K4254" i="1"/>
  <c r="B4253" i="1" l="1"/>
  <c r="Q4254" i="1"/>
  <c r="R4254" i="1" s="1"/>
  <c r="K4255" i="1"/>
  <c r="B4254" i="1" l="1"/>
  <c r="Q4255" i="1"/>
  <c r="R4255" i="1" s="1"/>
  <c r="K4256" i="1"/>
  <c r="B4255" i="1" l="1"/>
  <c r="K4257" i="1"/>
  <c r="Q4256" i="1"/>
  <c r="R4256" i="1" s="1"/>
  <c r="B4256" i="1" l="1"/>
  <c r="Q4257" i="1"/>
  <c r="R4257" i="1" s="1"/>
  <c r="K4258" i="1"/>
  <c r="B4257" i="1" l="1"/>
  <c r="Q4258" i="1"/>
  <c r="R4258" i="1" s="1"/>
  <c r="K4259" i="1"/>
  <c r="B4258" i="1" l="1"/>
  <c r="K4260" i="1"/>
  <c r="Q4259" i="1"/>
  <c r="R4259" i="1" s="1"/>
  <c r="B4259" i="1" l="1"/>
  <c r="Q4260" i="1"/>
  <c r="R4260" i="1" s="1"/>
  <c r="K4261" i="1"/>
  <c r="B4260" i="1" l="1"/>
  <c r="Q4261" i="1"/>
  <c r="R4261" i="1" s="1"/>
  <c r="K4262" i="1"/>
  <c r="B4261" i="1" l="1"/>
  <c r="K4263" i="1"/>
  <c r="Q4262" i="1"/>
  <c r="R4262" i="1" s="1"/>
  <c r="B4262" i="1" l="1"/>
  <c r="Q4263" i="1"/>
  <c r="R4263" i="1" s="1"/>
  <c r="K4264" i="1"/>
  <c r="B4263" i="1" l="1"/>
  <c r="Q4264" i="1"/>
  <c r="R4264" i="1" s="1"/>
  <c r="K4265" i="1"/>
  <c r="B4264" i="1" l="1"/>
  <c r="Q4265" i="1"/>
  <c r="R4265" i="1" s="1"/>
  <c r="K4266" i="1"/>
  <c r="B4265" i="1" l="1"/>
  <c r="Q4266" i="1"/>
  <c r="R4266" i="1" s="1"/>
  <c r="K4267" i="1"/>
  <c r="B4266" i="1" l="1"/>
  <c r="K4268" i="1"/>
  <c r="Q4267" i="1"/>
  <c r="R4267" i="1" s="1"/>
  <c r="B4267" i="1" l="1"/>
  <c r="Q4268" i="1"/>
  <c r="R4268" i="1" s="1"/>
  <c r="K4269" i="1"/>
  <c r="B4268" i="1" l="1"/>
  <c r="K4271" i="1"/>
  <c r="K4270" i="1"/>
  <c r="Q4269" i="1"/>
  <c r="R4269" i="1" s="1"/>
  <c r="B4269" i="1" l="1"/>
  <c r="Q4270" i="1"/>
  <c r="R4270" i="1" s="1"/>
  <c r="M4271" i="1"/>
  <c r="U4271" i="1"/>
  <c r="Q4271" i="1"/>
  <c r="R4271" i="1" l="1"/>
  <c r="B4271" i="1"/>
  <c r="AB150" i="1"/>
  <c r="AA150" i="1" s="1"/>
  <c r="B4270" i="1"/>
  <c r="Y150" i="1" l="1"/>
  <c r="C4272" i="1" s="1"/>
  <c r="C4273" i="1" s="1"/>
  <c r="C4274" i="1" s="1"/>
  <c r="C4275" i="1" s="1"/>
  <c r="C4276" i="1" s="1"/>
  <c r="C4277" i="1" s="1"/>
  <c r="C4278" i="1" s="1"/>
  <c r="C4279" i="1" s="1"/>
  <c r="C4280" i="1" s="1"/>
  <c r="C4281" i="1" s="1"/>
  <c r="C4282" i="1" s="1"/>
  <c r="C4283" i="1" s="1"/>
  <c r="C4284" i="1" s="1"/>
  <c r="C4285" i="1" s="1"/>
  <c r="C4286" i="1" s="1"/>
  <c r="C4287" i="1" s="1"/>
  <c r="C4288" i="1" s="1"/>
  <c r="C4289" i="1" s="1"/>
  <c r="C4290" i="1" s="1"/>
  <c r="C4291" i="1" s="1"/>
  <c r="C4292" i="1" s="1"/>
  <c r="C4293" i="1" s="1"/>
  <c r="C4294" i="1" s="1"/>
  <c r="C4295" i="1" s="1"/>
  <c r="C4296" i="1" s="1"/>
  <c r="C4297" i="1" s="1"/>
  <c r="C4298" i="1" s="1"/>
  <c r="C4299" i="1" s="1"/>
  <c r="C4300" i="1" s="1"/>
  <c r="C4301" i="1" s="1"/>
  <c r="AC150" i="1"/>
  <c r="K4272" i="1" l="1"/>
  <c r="Z151" i="1"/>
  <c r="Q4272" i="1" l="1"/>
  <c r="R4272" i="1" s="1"/>
  <c r="K4273" i="1"/>
  <c r="Q4273" i="1" l="1"/>
  <c r="R4273" i="1" s="1"/>
  <c r="B4272" i="1"/>
  <c r="K4274" i="1"/>
  <c r="Q4274" i="1" l="1"/>
  <c r="R4274" i="1" s="1"/>
  <c r="B4273" i="1"/>
  <c r="K4275" i="1"/>
  <c r="Q4275" i="1" l="1"/>
  <c r="R4275" i="1" s="1"/>
  <c r="B4274" i="1"/>
  <c r="K4276" i="1"/>
  <c r="Q4276" i="1" l="1"/>
  <c r="R4276" i="1" s="1"/>
  <c r="B4275" i="1"/>
  <c r="K4277" i="1"/>
  <c r="Q4277" i="1" l="1"/>
  <c r="R4277" i="1" s="1"/>
  <c r="B4276" i="1"/>
  <c r="K4278" i="1"/>
  <c r="Q4278" i="1" l="1"/>
  <c r="R4278" i="1" s="1"/>
  <c r="B4277" i="1"/>
  <c r="K4279" i="1"/>
  <c r="Q4279" i="1" l="1"/>
  <c r="R4279" i="1" s="1"/>
  <c r="B4278" i="1"/>
  <c r="K4280" i="1"/>
  <c r="Q4280" i="1" l="1"/>
  <c r="R4280" i="1" s="1"/>
  <c r="B4279" i="1"/>
  <c r="K4281" i="1"/>
  <c r="Q4281" i="1" l="1"/>
  <c r="R4281" i="1" s="1"/>
  <c r="B4280" i="1"/>
  <c r="K4282" i="1"/>
  <c r="Q4282" i="1" l="1"/>
  <c r="R4282" i="1" s="1"/>
  <c r="B4281" i="1"/>
  <c r="K4283" i="1"/>
  <c r="Q4283" i="1" l="1"/>
  <c r="R4283" i="1" s="1"/>
  <c r="B4282" i="1"/>
  <c r="K4284" i="1"/>
  <c r="Q4284" i="1" l="1"/>
  <c r="R4284" i="1" s="1"/>
  <c r="B4283" i="1"/>
  <c r="K4285" i="1"/>
  <c r="Q4285" i="1" l="1"/>
  <c r="R4285" i="1" s="1"/>
  <c r="B4284" i="1"/>
  <c r="K4286" i="1"/>
  <c r="Q4286" i="1" l="1"/>
  <c r="R4286" i="1" s="1"/>
  <c r="B4285" i="1"/>
  <c r="K4287" i="1"/>
  <c r="Q4287" i="1" l="1"/>
  <c r="R4287" i="1" s="1"/>
  <c r="B4286" i="1"/>
  <c r="K4288" i="1"/>
  <c r="Q4288" i="1" l="1"/>
  <c r="R4288" i="1" s="1"/>
  <c r="B4287" i="1"/>
  <c r="K4289" i="1"/>
  <c r="Q4289" i="1" l="1"/>
  <c r="R4289" i="1" s="1"/>
  <c r="B4288" i="1"/>
  <c r="K4290" i="1"/>
  <c r="Q4290" i="1" l="1"/>
  <c r="R4290" i="1" s="1"/>
  <c r="B4289" i="1"/>
  <c r="K4291" i="1"/>
  <c r="Q4291" i="1" l="1"/>
  <c r="R4291" i="1" s="1"/>
  <c r="B4290" i="1"/>
  <c r="K4292" i="1"/>
  <c r="Q4292" i="1" l="1"/>
  <c r="R4292" i="1" s="1"/>
  <c r="B4291" i="1"/>
  <c r="K4293" i="1"/>
  <c r="Q4293" i="1" l="1"/>
  <c r="R4293" i="1" s="1"/>
  <c r="B4292" i="1"/>
  <c r="K4294" i="1"/>
  <c r="B4293" i="1" l="1"/>
  <c r="Q4294" i="1"/>
  <c r="R4294" i="1" s="1"/>
  <c r="K4295" i="1"/>
  <c r="B4294" i="1" l="1"/>
  <c r="Q4295" i="1"/>
  <c r="R4295" i="1" s="1"/>
  <c r="K4296" i="1"/>
  <c r="B4295" i="1" l="1"/>
  <c r="Q4296" i="1"/>
  <c r="R4296" i="1" s="1"/>
  <c r="K4297" i="1"/>
  <c r="B4296" i="1" l="1"/>
  <c r="Q4297" i="1"/>
  <c r="R4297" i="1" s="1"/>
  <c r="K4298" i="1"/>
  <c r="Q4298" i="1" l="1"/>
  <c r="R4298" i="1" s="1"/>
  <c r="B4297" i="1"/>
  <c r="K4299" i="1"/>
  <c r="B4298" i="1" l="1"/>
  <c r="Q4299" i="1"/>
  <c r="R4299" i="1" s="1"/>
  <c r="K4301" i="1"/>
  <c r="M4301" i="1" s="1"/>
  <c r="K4300" i="1"/>
  <c r="AB151" i="1" l="1"/>
  <c r="AA151" i="1" s="1"/>
  <c r="Q4300" i="1"/>
  <c r="R4300" i="1" s="1"/>
  <c r="B4299" i="1"/>
  <c r="Q4301" i="1"/>
  <c r="U4301" i="1"/>
  <c r="Y151" i="1" l="1"/>
  <c r="AC151" i="1"/>
  <c r="R4301" i="1"/>
  <c r="B4301" i="1"/>
  <c r="B4300" i="1"/>
  <c r="C4302" i="1" l="1"/>
  <c r="Z152" i="1"/>
  <c r="C4303" i="1" l="1"/>
  <c r="K4302" i="1"/>
  <c r="Q4302" i="1" l="1"/>
  <c r="R4302" i="1" s="1"/>
  <c r="C4304" i="1"/>
  <c r="K4303" i="1"/>
  <c r="Q4303" i="1" l="1"/>
  <c r="R4303" i="1" s="1"/>
  <c r="B4302" i="1"/>
  <c r="C4305" i="1"/>
  <c r="K4304" i="1"/>
  <c r="B4303" i="1" l="1"/>
  <c r="Q4304" i="1"/>
  <c r="R4304" i="1" s="1"/>
  <c r="C4306" i="1"/>
  <c r="K4305" i="1"/>
  <c r="Q4305" i="1" l="1"/>
  <c r="R4305" i="1" s="1"/>
  <c r="B4304" i="1"/>
  <c r="C4307" i="1"/>
  <c r="K4306" i="1"/>
  <c r="B4305" i="1" l="1"/>
  <c r="Q4306" i="1"/>
  <c r="R4306" i="1" s="1"/>
  <c r="C4308" i="1"/>
  <c r="K4307" i="1"/>
  <c r="B4306" i="1" l="1"/>
  <c r="Q4307" i="1"/>
  <c r="R4307" i="1" s="1"/>
  <c r="C4309" i="1"/>
  <c r="K4308" i="1"/>
  <c r="B4307" i="1" l="1"/>
  <c r="Q4308" i="1"/>
  <c r="R4308" i="1" s="1"/>
  <c r="C4310" i="1"/>
  <c r="K4309" i="1"/>
  <c r="B4308" i="1" l="1"/>
  <c r="Q4309" i="1"/>
  <c r="R4309" i="1" s="1"/>
  <c r="C4311" i="1"/>
  <c r="K4310" i="1"/>
  <c r="B4309" i="1" l="1"/>
  <c r="Q4310" i="1"/>
  <c r="R4310" i="1" s="1"/>
  <c r="C4312" i="1"/>
  <c r="K4311" i="1"/>
  <c r="Q4311" i="1" l="1"/>
  <c r="R4311" i="1" s="1"/>
  <c r="B4310" i="1"/>
  <c r="C4313" i="1"/>
  <c r="K4312" i="1"/>
  <c r="Q4312" i="1" l="1"/>
  <c r="R4312" i="1" s="1"/>
  <c r="B4311" i="1"/>
  <c r="C4314" i="1"/>
  <c r="K4313" i="1"/>
  <c r="Q4313" i="1" l="1"/>
  <c r="R4313" i="1" s="1"/>
  <c r="B4312" i="1"/>
  <c r="C4315" i="1"/>
  <c r="K4314" i="1"/>
  <c r="B4313" i="1" l="1"/>
  <c r="Q4314" i="1"/>
  <c r="R4314" i="1" s="1"/>
  <c r="C4316" i="1"/>
  <c r="K4315" i="1"/>
  <c r="B4314" i="1" l="1"/>
  <c r="Q4315" i="1"/>
  <c r="R4315" i="1" s="1"/>
  <c r="C4317" i="1"/>
  <c r="K4316" i="1"/>
  <c r="Q4316" i="1" l="1"/>
  <c r="R4316" i="1" s="1"/>
  <c r="B4315" i="1"/>
  <c r="C4318" i="1"/>
  <c r="K4317" i="1"/>
  <c r="Q4317" i="1" l="1"/>
  <c r="R4317" i="1" s="1"/>
  <c r="B4316" i="1"/>
  <c r="C4319" i="1"/>
  <c r="K4318" i="1"/>
  <c r="Q4318" i="1" l="1"/>
  <c r="R4318" i="1" s="1"/>
  <c r="B4317" i="1"/>
  <c r="C4320" i="1"/>
  <c r="K4319" i="1"/>
  <c r="Q4319" i="1" l="1"/>
  <c r="R4319" i="1" s="1"/>
  <c r="B4318" i="1"/>
  <c r="C4321" i="1"/>
  <c r="K4320" i="1"/>
  <c r="Q4320" i="1" l="1"/>
  <c r="R4320" i="1" s="1"/>
  <c r="B4319" i="1"/>
  <c r="C4322" i="1"/>
  <c r="K4321" i="1"/>
  <c r="Q4321" i="1" l="1"/>
  <c r="R4321" i="1" s="1"/>
  <c r="B4320" i="1"/>
  <c r="C4323" i="1"/>
  <c r="K4322" i="1"/>
  <c r="Q4322" i="1" l="1"/>
  <c r="R4322" i="1" s="1"/>
  <c r="B4321" i="1"/>
  <c r="C4324" i="1"/>
  <c r="K4323" i="1"/>
  <c r="Q4323" i="1" l="1"/>
  <c r="R4323" i="1" s="1"/>
  <c r="B4322" i="1"/>
  <c r="C4325" i="1"/>
  <c r="K4324" i="1"/>
  <c r="B4323" i="1" l="1"/>
  <c r="Q4324" i="1"/>
  <c r="R4324" i="1" s="1"/>
  <c r="C4326" i="1"/>
  <c r="K4325" i="1"/>
  <c r="Q4325" i="1" l="1"/>
  <c r="R4325" i="1" s="1"/>
  <c r="B4324" i="1"/>
  <c r="C4327" i="1"/>
  <c r="K4326" i="1"/>
  <c r="B4325" i="1" l="1"/>
  <c r="Q4326" i="1"/>
  <c r="R4326" i="1" s="1"/>
  <c r="C4328" i="1"/>
  <c r="K4327" i="1"/>
  <c r="B4326" i="1" l="1"/>
  <c r="Q4327" i="1"/>
  <c r="R4327" i="1" s="1"/>
  <c r="C4329" i="1"/>
  <c r="K4328" i="1"/>
  <c r="B4327" i="1" l="1"/>
  <c r="Q4328" i="1"/>
  <c r="R4328" i="1" s="1"/>
  <c r="C4330" i="1"/>
  <c r="K4329" i="1"/>
  <c r="B4328" i="1" l="1"/>
  <c r="Q4329" i="1"/>
  <c r="R4329" i="1" s="1"/>
  <c r="C4331" i="1"/>
  <c r="K4330" i="1"/>
  <c r="B4329" i="1" l="1"/>
  <c r="Q4330" i="1"/>
  <c r="R4330" i="1" s="1"/>
  <c r="C4332" i="1"/>
  <c r="K4332" i="1" s="1"/>
  <c r="M4332" i="1" s="1"/>
  <c r="K4331" i="1"/>
  <c r="AB152" i="1" l="1"/>
  <c r="AA152" i="1" s="1"/>
  <c r="B4330" i="1"/>
  <c r="Q4331" i="1"/>
  <c r="R4331" i="1" s="1"/>
  <c r="U4332" i="1"/>
  <c r="Q4332" i="1"/>
  <c r="Y152" i="1" l="1"/>
  <c r="AC152" i="1"/>
  <c r="R4332" i="1"/>
  <c r="B4331" i="1"/>
  <c r="B4332" i="1"/>
  <c r="C4333" i="1" l="1"/>
  <c r="Z153" i="1"/>
  <c r="C4334" i="1" l="1"/>
  <c r="K4333" i="1"/>
  <c r="Q4333" i="1" l="1"/>
  <c r="R4333" i="1" s="1"/>
  <c r="C4335" i="1"/>
  <c r="K4334" i="1"/>
  <c r="Q4334" i="1" l="1"/>
  <c r="R4334" i="1" s="1"/>
  <c r="B4333" i="1"/>
  <c r="C4336" i="1"/>
  <c r="K4335" i="1"/>
  <c r="B4334" i="1" l="1"/>
  <c r="Q4335" i="1"/>
  <c r="R4335" i="1" s="1"/>
  <c r="K4336" i="1"/>
  <c r="C4337" i="1"/>
  <c r="Q4336" i="1" l="1"/>
  <c r="R4336" i="1" s="1"/>
  <c r="B4335" i="1"/>
  <c r="K4337" i="1"/>
  <c r="C4338" i="1"/>
  <c r="B4336" i="1" l="1"/>
  <c r="Q4337" i="1"/>
  <c r="R4337" i="1" s="1"/>
  <c r="C4339" i="1"/>
  <c r="K4338" i="1"/>
  <c r="Q4338" i="1" l="1"/>
  <c r="R4338" i="1" s="1"/>
  <c r="B4337" i="1"/>
  <c r="C4340" i="1"/>
  <c r="K4339" i="1"/>
  <c r="Q4339" i="1" l="1"/>
  <c r="R4339" i="1" s="1"/>
  <c r="B4338" i="1"/>
  <c r="K4340" i="1"/>
  <c r="C4341" i="1"/>
  <c r="B4339" i="1" l="1"/>
  <c r="Q4340" i="1"/>
  <c r="R4340" i="1" s="1"/>
  <c r="C4342" i="1"/>
  <c r="K4341" i="1"/>
  <c r="B4340" i="1" l="1"/>
  <c r="Q4341" i="1"/>
  <c r="R4341" i="1" s="1"/>
  <c r="K4342" i="1"/>
  <c r="C4343" i="1"/>
  <c r="Q4342" i="1" l="1"/>
  <c r="R4342" i="1" s="1"/>
  <c r="B4341" i="1"/>
  <c r="C4344" i="1"/>
  <c r="K4343" i="1"/>
  <c r="B4342" i="1" l="1"/>
  <c r="Q4343" i="1"/>
  <c r="R4343" i="1" s="1"/>
  <c r="K4344" i="1"/>
  <c r="C4345" i="1"/>
  <c r="Q4344" i="1" l="1"/>
  <c r="R4344" i="1" s="1"/>
  <c r="B4343" i="1"/>
  <c r="C4346" i="1"/>
  <c r="K4345" i="1"/>
  <c r="B4344" i="1" l="1"/>
  <c r="Q4345" i="1"/>
  <c r="R4345" i="1" s="1"/>
  <c r="C4347" i="1"/>
  <c r="K4346" i="1"/>
  <c r="B4345" i="1" l="1"/>
  <c r="Q4346" i="1"/>
  <c r="R4346" i="1" s="1"/>
  <c r="C4348" i="1"/>
  <c r="K4347" i="1"/>
  <c r="Q4347" i="1" l="1"/>
  <c r="R4347" i="1" s="1"/>
  <c r="B4346" i="1"/>
  <c r="C4349" i="1"/>
  <c r="K4348" i="1"/>
  <c r="B4347" i="1" l="1"/>
  <c r="Q4348" i="1"/>
  <c r="R4348" i="1" s="1"/>
  <c r="K4349" i="1"/>
  <c r="C4350" i="1"/>
  <c r="B4348" i="1" l="1"/>
  <c r="Q4349" i="1"/>
  <c r="R4349" i="1" s="1"/>
  <c r="C4351" i="1"/>
  <c r="K4350" i="1"/>
  <c r="Q4350" i="1" l="1"/>
  <c r="R4350" i="1" s="1"/>
  <c r="B4349" i="1"/>
  <c r="K4351" i="1"/>
  <c r="C4352" i="1"/>
  <c r="B4350" i="1" l="1"/>
  <c r="Q4351" i="1"/>
  <c r="R4351" i="1" s="1"/>
  <c r="C4353" i="1"/>
  <c r="K4352" i="1"/>
  <c r="Q4352" i="1" l="1"/>
  <c r="R4352" i="1" s="1"/>
  <c r="B4351" i="1"/>
  <c r="K4353" i="1"/>
  <c r="C4354" i="1"/>
  <c r="Q4353" i="1" l="1"/>
  <c r="R4353" i="1" s="1"/>
  <c r="B4352" i="1"/>
  <c r="K4354" i="1"/>
  <c r="C4355" i="1"/>
  <c r="Q4354" i="1" l="1"/>
  <c r="R4354" i="1" s="1"/>
  <c r="B4353" i="1"/>
  <c r="C4356" i="1"/>
  <c r="K4355" i="1"/>
  <c r="B4354" i="1" l="1"/>
  <c r="Q4355" i="1"/>
  <c r="R4355" i="1" s="1"/>
  <c r="C4357" i="1"/>
  <c r="K4356" i="1"/>
  <c r="Q4356" i="1" l="1"/>
  <c r="R4356" i="1" s="1"/>
  <c r="B4355" i="1"/>
  <c r="C4358" i="1"/>
  <c r="K4357" i="1"/>
  <c r="Q4357" i="1" l="1"/>
  <c r="R4357" i="1" s="1"/>
  <c r="B4356" i="1"/>
  <c r="C4359" i="1"/>
  <c r="K4358" i="1"/>
  <c r="Q4358" i="1" l="1"/>
  <c r="R4358" i="1" s="1"/>
  <c r="B4357" i="1"/>
  <c r="C4360" i="1"/>
  <c r="K4359" i="1"/>
  <c r="B4358" i="1" l="1"/>
  <c r="Q4359" i="1"/>
  <c r="R4359" i="1" s="1"/>
  <c r="C4361" i="1"/>
  <c r="K4360" i="1"/>
  <c r="Q4360" i="1" l="1"/>
  <c r="R4360" i="1" s="1"/>
  <c r="B4359" i="1"/>
  <c r="C4362" i="1"/>
  <c r="K4362" i="1" s="1"/>
  <c r="M4362" i="1" s="1"/>
  <c r="K4361" i="1"/>
  <c r="AB153" i="1" l="1"/>
  <c r="AA153" i="1" s="1"/>
  <c r="B4360" i="1"/>
  <c r="Q4361" i="1"/>
  <c r="R4361" i="1" s="1"/>
  <c r="U4362" i="1"/>
  <c r="Q4362" i="1"/>
  <c r="Y153" i="1" l="1"/>
  <c r="AC153" i="1"/>
  <c r="R4362" i="1"/>
  <c r="B4361" i="1"/>
  <c r="B4362" i="1"/>
  <c r="C4363" i="1" l="1"/>
  <c r="Z154" i="1"/>
  <c r="C4364" i="1" l="1"/>
  <c r="K4363" i="1"/>
  <c r="Q4363" i="1" l="1"/>
  <c r="R4363" i="1" s="1"/>
  <c r="K4364" i="1"/>
  <c r="C4365" i="1"/>
  <c r="Q4364" i="1" l="1"/>
  <c r="R4364" i="1" s="1"/>
  <c r="B4363" i="1"/>
  <c r="K4365" i="1"/>
  <c r="C4366" i="1"/>
  <c r="B4364" i="1" l="1"/>
  <c r="K4366" i="1"/>
  <c r="C4367" i="1"/>
  <c r="Q4365" i="1"/>
  <c r="R4365" i="1" s="1"/>
  <c r="B4365" i="1" l="1"/>
  <c r="K4367" i="1"/>
  <c r="C4368" i="1"/>
  <c r="Q4366" i="1"/>
  <c r="R4366" i="1" s="1"/>
  <c r="B4366" i="1" l="1"/>
  <c r="Q4367" i="1"/>
  <c r="R4367" i="1" s="1"/>
  <c r="C4369" i="1"/>
  <c r="K4368" i="1"/>
  <c r="B4367" i="1" l="1"/>
  <c r="Q4368" i="1"/>
  <c r="R4368" i="1" s="1"/>
  <c r="C4370" i="1"/>
  <c r="K4369" i="1"/>
  <c r="Q4369" i="1" l="1"/>
  <c r="R4369" i="1" s="1"/>
  <c r="C4371" i="1"/>
  <c r="K4370" i="1"/>
  <c r="B4368" i="1"/>
  <c r="B4369" i="1" l="1"/>
  <c r="Q4370" i="1"/>
  <c r="R4370" i="1" s="1"/>
  <c r="C4372" i="1"/>
  <c r="K4371" i="1"/>
  <c r="B4370" i="1" l="1"/>
  <c r="Q4371" i="1"/>
  <c r="R4371" i="1" s="1"/>
  <c r="C4373" i="1"/>
  <c r="K4372" i="1"/>
  <c r="Q4372" i="1" l="1"/>
  <c r="R4372" i="1" s="1"/>
  <c r="K4373" i="1"/>
  <c r="C4374" i="1"/>
  <c r="B4371" i="1"/>
  <c r="B4372" i="1" l="1"/>
  <c r="C4375" i="1"/>
  <c r="K4374" i="1"/>
  <c r="Q4373" i="1"/>
  <c r="R4373" i="1" s="1"/>
  <c r="B4373" i="1" l="1"/>
  <c r="Q4374" i="1"/>
  <c r="R4374" i="1" s="1"/>
  <c r="K4375" i="1"/>
  <c r="C4376" i="1"/>
  <c r="Q4375" i="1" l="1"/>
  <c r="R4375" i="1" s="1"/>
  <c r="B4374" i="1"/>
  <c r="K4376" i="1"/>
  <c r="C4377" i="1"/>
  <c r="K4377" i="1" l="1"/>
  <c r="C4378" i="1"/>
  <c r="B4375" i="1"/>
  <c r="Q4376" i="1"/>
  <c r="R4376" i="1" s="1"/>
  <c r="B4376" i="1" l="1"/>
  <c r="C4379" i="1"/>
  <c r="K4378" i="1"/>
  <c r="Q4377" i="1"/>
  <c r="R4377" i="1" s="1"/>
  <c r="B4377" i="1" l="1"/>
  <c r="Q4378" i="1"/>
  <c r="R4378" i="1" s="1"/>
  <c r="C4380" i="1"/>
  <c r="K4379" i="1"/>
  <c r="B4378" i="1" l="1"/>
  <c r="Q4379" i="1"/>
  <c r="R4379" i="1" s="1"/>
  <c r="C4381" i="1"/>
  <c r="K4380" i="1"/>
  <c r="Q4380" i="1" l="1"/>
  <c r="R4380" i="1" s="1"/>
  <c r="C4382" i="1"/>
  <c r="K4381" i="1"/>
  <c r="B4379" i="1"/>
  <c r="B4380" i="1" l="1"/>
  <c r="C4383" i="1"/>
  <c r="K4382" i="1"/>
  <c r="Q4381" i="1"/>
  <c r="R4381" i="1" s="1"/>
  <c r="B4381" i="1" l="1"/>
  <c r="Q4382" i="1"/>
  <c r="R4382" i="1" s="1"/>
  <c r="K4383" i="1"/>
  <c r="C4384" i="1"/>
  <c r="Q4383" i="1" l="1"/>
  <c r="R4383" i="1" s="1"/>
  <c r="K4384" i="1"/>
  <c r="C4385" i="1"/>
  <c r="B4382" i="1"/>
  <c r="B4383" i="1" l="1"/>
  <c r="Q4384" i="1"/>
  <c r="R4384" i="1" s="1"/>
  <c r="C4386" i="1"/>
  <c r="K4385" i="1"/>
  <c r="B4384" i="1" l="1"/>
  <c r="Q4385" i="1"/>
  <c r="R4385" i="1" s="1"/>
  <c r="C4387" i="1"/>
  <c r="K4386" i="1"/>
  <c r="B4385" i="1" l="1"/>
  <c r="Q4386" i="1"/>
  <c r="R4386" i="1" s="1"/>
  <c r="C4388" i="1"/>
  <c r="K4387" i="1"/>
  <c r="B4386" i="1" l="1"/>
  <c r="Q4387" i="1"/>
  <c r="R4387" i="1" s="1"/>
  <c r="K4388" i="1"/>
  <c r="C4389" i="1"/>
  <c r="B4387" i="1" l="1"/>
  <c r="Q4388" i="1"/>
  <c r="R4388" i="1" s="1"/>
  <c r="K4389" i="1"/>
  <c r="C4390" i="1"/>
  <c r="B4388" i="1" l="1"/>
  <c r="Q4389" i="1"/>
  <c r="R4389" i="1" s="1"/>
  <c r="C4391" i="1"/>
  <c r="K4390" i="1"/>
  <c r="B4389" i="1" l="1"/>
  <c r="Q4390" i="1"/>
  <c r="R4390" i="1" s="1"/>
  <c r="C4392" i="1"/>
  <c r="K4391" i="1"/>
  <c r="B4390" i="1" l="1"/>
  <c r="Q4391" i="1"/>
  <c r="R4391" i="1" s="1"/>
  <c r="C4393" i="1"/>
  <c r="K4393" i="1" s="1"/>
  <c r="M4393" i="1" s="1"/>
  <c r="K4392" i="1"/>
  <c r="AB154" i="1" l="1"/>
  <c r="AA154" i="1" s="1"/>
  <c r="Y154" i="1" s="1"/>
  <c r="B4391" i="1"/>
  <c r="Q4392" i="1"/>
  <c r="R4392" i="1" s="1"/>
  <c r="Q4393" i="1"/>
  <c r="U4393" i="1"/>
  <c r="AC154" i="1" l="1"/>
  <c r="R4393" i="1"/>
  <c r="Z155" i="1"/>
  <c r="C4394" i="1"/>
  <c r="B4392" i="1"/>
  <c r="B4393" i="1"/>
  <c r="C4395" i="1" l="1"/>
  <c r="K4394" i="1"/>
  <c r="Q4394" i="1" l="1"/>
  <c r="R4394" i="1" s="1"/>
  <c r="K4395" i="1"/>
  <c r="C4396" i="1"/>
  <c r="B4394" i="1" l="1"/>
  <c r="Q4395" i="1"/>
  <c r="R4395" i="1" s="1"/>
  <c r="K4396" i="1"/>
  <c r="C4397" i="1"/>
  <c r="B4395" i="1" l="1"/>
  <c r="C4398" i="1"/>
  <c r="K4397" i="1"/>
  <c r="Q4396" i="1"/>
  <c r="R4396" i="1" s="1"/>
  <c r="B4396" i="1" l="1"/>
  <c r="C4399" i="1"/>
  <c r="K4398" i="1"/>
  <c r="Q4397" i="1"/>
  <c r="R4397" i="1" s="1"/>
  <c r="B4397" i="1" l="1"/>
  <c r="Q4398" i="1"/>
  <c r="R4398" i="1" s="1"/>
  <c r="K4399" i="1"/>
  <c r="C4400" i="1"/>
  <c r="B4398" i="1" l="1"/>
  <c r="C4401" i="1"/>
  <c r="K4400" i="1"/>
  <c r="Q4399" i="1"/>
  <c r="R4399" i="1" s="1"/>
  <c r="B4399" i="1" l="1"/>
  <c r="Q4400" i="1"/>
  <c r="R4400" i="1" s="1"/>
  <c r="C4402" i="1"/>
  <c r="K4401" i="1"/>
  <c r="B4400" i="1" l="1"/>
  <c r="Q4401" i="1"/>
  <c r="R4401" i="1" s="1"/>
  <c r="C4403" i="1"/>
  <c r="K4402" i="1"/>
  <c r="B4401" i="1" l="1"/>
  <c r="K4403" i="1"/>
  <c r="C4404" i="1"/>
  <c r="Q4402" i="1"/>
  <c r="R4402" i="1" s="1"/>
  <c r="K4404" i="1" l="1"/>
  <c r="C4405" i="1"/>
  <c r="Q4403" i="1"/>
  <c r="R4403" i="1" s="1"/>
  <c r="B4402" i="1"/>
  <c r="B4403" i="1" l="1"/>
  <c r="C4406" i="1"/>
  <c r="K4405" i="1"/>
  <c r="Q4404" i="1"/>
  <c r="R4404" i="1" s="1"/>
  <c r="B4404" i="1" l="1"/>
  <c r="Q4405" i="1"/>
  <c r="R4405" i="1" s="1"/>
  <c r="K4406" i="1"/>
  <c r="C4407" i="1"/>
  <c r="B4405" i="1" l="1"/>
  <c r="Q4406" i="1"/>
  <c r="R4406" i="1" s="1"/>
  <c r="C4408" i="1"/>
  <c r="K4407" i="1"/>
  <c r="Q4407" i="1" l="1"/>
  <c r="R4407" i="1" s="1"/>
  <c r="C4409" i="1"/>
  <c r="K4408" i="1"/>
  <c r="B4406" i="1"/>
  <c r="B4407" i="1" l="1"/>
  <c r="Q4408" i="1"/>
  <c r="R4408" i="1" s="1"/>
  <c r="C4410" i="1"/>
  <c r="K4409" i="1"/>
  <c r="B4408" i="1" l="1"/>
  <c r="Q4409" i="1"/>
  <c r="R4409" i="1" s="1"/>
  <c r="C4411" i="1"/>
  <c r="K4410" i="1"/>
  <c r="B4409" i="1" l="1"/>
  <c r="Q4410" i="1"/>
  <c r="R4410" i="1" s="1"/>
  <c r="C4412" i="1"/>
  <c r="K4411" i="1"/>
  <c r="B4410" i="1" l="1"/>
  <c r="Q4411" i="1"/>
  <c r="R4411" i="1" s="1"/>
  <c r="C4413" i="1"/>
  <c r="K4412" i="1"/>
  <c r="B4411" i="1" l="1"/>
  <c r="Q4412" i="1"/>
  <c r="R4412" i="1" s="1"/>
  <c r="K4413" i="1"/>
  <c r="C4414" i="1"/>
  <c r="B4412" i="1" l="1"/>
  <c r="K4414" i="1"/>
  <c r="C4415" i="1"/>
  <c r="Q4413" i="1"/>
  <c r="R4413" i="1" s="1"/>
  <c r="B4413" i="1" l="1"/>
  <c r="C4416" i="1"/>
  <c r="K4415" i="1"/>
  <c r="Q4414" i="1"/>
  <c r="R4414" i="1" s="1"/>
  <c r="B4414" i="1" l="1"/>
  <c r="Q4415" i="1"/>
  <c r="R4415" i="1" s="1"/>
  <c r="C4417" i="1"/>
  <c r="K4416" i="1"/>
  <c r="C4418" i="1" l="1"/>
  <c r="K4417" i="1"/>
  <c r="B4415" i="1"/>
  <c r="Q4416" i="1"/>
  <c r="R4416" i="1" s="1"/>
  <c r="B4416" i="1" l="1"/>
  <c r="Q4417" i="1"/>
  <c r="R4417" i="1" s="1"/>
  <c r="K4418" i="1"/>
  <c r="C4419" i="1"/>
  <c r="B4417" i="1" l="1"/>
  <c r="C4420" i="1"/>
  <c r="K4419" i="1"/>
  <c r="Q4418" i="1"/>
  <c r="R4418" i="1" s="1"/>
  <c r="Q4419" i="1" l="1"/>
  <c r="R4419" i="1" s="1"/>
  <c r="C4421" i="1"/>
  <c r="K4420" i="1"/>
  <c r="B4418" i="1"/>
  <c r="Q4420" i="1" l="1"/>
  <c r="R4420" i="1" s="1"/>
  <c r="C4422" i="1"/>
  <c r="K4421" i="1"/>
  <c r="B4419" i="1"/>
  <c r="B4420" i="1" l="1"/>
  <c r="C4423" i="1"/>
  <c r="K4422" i="1"/>
  <c r="Q4421" i="1"/>
  <c r="R4421" i="1" s="1"/>
  <c r="Q4422" i="1" l="1"/>
  <c r="R4422" i="1" s="1"/>
  <c r="C4424" i="1"/>
  <c r="K4424" i="1" s="1"/>
  <c r="M4424" i="1" s="1"/>
  <c r="K4423" i="1"/>
  <c r="B4421" i="1"/>
  <c r="AB155" i="1" l="1"/>
  <c r="AA155" i="1" s="1"/>
  <c r="B4422" i="1"/>
  <c r="Q4423" i="1"/>
  <c r="R4423" i="1" s="1"/>
  <c r="U4424" i="1"/>
  <c r="Q4424" i="1"/>
  <c r="Y155" i="1" l="1"/>
  <c r="AC155" i="1"/>
  <c r="B4424" i="1"/>
  <c r="B4423" i="1"/>
  <c r="R4424" i="1"/>
  <c r="Z156" i="1" l="1"/>
  <c r="C4425" i="1"/>
  <c r="K4425" i="1" l="1"/>
  <c r="C4426" i="1"/>
  <c r="K4426" i="1" l="1"/>
  <c r="C4427" i="1"/>
  <c r="Q4425" i="1"/>
  <c r="R4425" i="1" s="1"/>
  <c r="K4427" i="1" l="1"/>
  <c r="C4428" i="1"/>
  <c r="Q4426" i="1"/>
  <c r="R4426" i="1" s="1"/>
  <c r="B4425" i="1"/>
  <c r="B4426" i="1" l="1"/>
  <c r="K4428" i="1"/>
  <c r="C4429" i="1"/>
  <c r="Q4427" i="1"/>
  <c r="R4427" i="1" s="1"/>
  <c r="K4429" i="1" l="1"/>
  <c r="C4430" i="1"/>
  <c r="Q4428" i="1"/>
  <c r="R4428" i="1" s="1"/>
  <c r="B4427" i="1"/>
  <c r="B4428" i="1" l="1"/>
  <c r="C4431" i="1"/>
  <c r="K4430" i="1"/>
  <c r="Q4429" i="1"/>
  <c r="R4429" i="1" s="1"/>
  <c r="B4429" i="1" l="1"/>
  <c r="Q4430" i="1"/>
  <c r="R4430" i="1" s="1"/>
  <c r="C4432" i="1"/>
  <c r="K4431" i="1"/>
  <c r="B4430" i="1" l="1"/>
  <c r="Q4431" i="1"/>
  <c r="R4431" i="1" s="1"/>
  <c r="K4432" i="1"/>
  <c r="C4433" i="1"/>
  <c r="B4431" i="1" l="1"/>
  <c r="K4433" i="1"/>
  <c r="C4434" i="1"/>
  <c r="Q4432" i="1"/>
  <c r="R4432" i="1" s="1"/>
  <c r="B4432" i="1" l="1"/>
  <c r="Q4433" i="1"/>
  <c r="R4433" i="1" s="1"/>
  <c r="K4434" i="1"/>
  <c r="C4435" i="1"/>
  <c r="B4433" i="1" l="1"/>
  <c r="Q4434" i="1"/>
  <c r="R4434" i="1" s="1"/>
  <c r="C4436" i="1"/>
  <c r="K4435" i="1"/>
  <c r="B4434" i="1" l="1"/>
  <c r="C4437" i="1"/>
  <c r="K4436" i="1"/>
  <c r="Q4435" i="1"/>
  <c r="R4435" i="1" s="1"/>
  <c r="B4435" i="1" l="1"/>
  <c r="Q4436" i="1"/>
  <c r="R4436" i="1" s="1"/>
  <c r="C4438" i="1"/>
  <c r="K4437" i="1"/>
  <c r="Q4437" i="1" l="1"/>
  <c r="R4437" i="1" s="1"/>
  <c r="B4436" i="1"/>
  <c r="K4438" i="1"/>
  <c r="C4439" i="1"/>
  <c r="B4437" i="1" l="1"/>
  <c r="K4439" i="1"/>
  <c r="C4440" i="1"/>
  <c r="Q4438" i="1"/>
  <c r="R4438" i="1" s="1"/>
  <c r="K4440" i="1" l="1"/>
  <c r="C4441" i="1"/>
  <c r="Q4439" i="1"/>
  <c r="R4439" i="1" s="1"/>
  <c r="B4438" i="1"/>
  <c r="Q4440" i="1" l="1"/>
  <c r="R4440" i="1" s="1"/>
  <c r="B4439" i="1"/>
  <c r="C4442" i="1"/>
  <c r="K4441" i="1"/>
  <c r="Q4441" i="1" l="1"/>
  <c r="R4441" i="1" s="1"/>
  <c r="C4443" i="1"/>
  <c r="K4442" i="1"/>
  <c r="B4440" i="1"/>
  <c r="Q4442" i="1" l="1"/>
  <c r="R4442" i="1" s="1"/>
  <c r="K4443" i="1"/>
  <c r="C4444" i="1"/>
  <c r="B4441" i="1"/>
  <c r="B4442" i="1" l="1"/>
  <c r="K4444" i="1"/>
  <c r="C4445" i="1"/>
  <c r="Q4443" i="1"/>
  <c r="R4443" i="1" s="1"/>
  <c r="B4443" i="1" l="1"/>
  <c r="C4446" i="1"/>
  <c r="K4445" i="1"/>
  <c r="Q4444" i="1"/>
  <c r="R4444" i="1" s="1"/>
  <c r="C4447" i="1" l="1"/>
  <c r="K4446" i="1"/>
  <c r="B4444" i="1"/>
  <c r="Q4445" i="1"/>
  <c r="R4445" i="1" s="1"/>
  <c r="B4445" i="1" l="1"/>
  <c r="Q4446" i="1"/>
  <c r="R4446" i="1" s="1"/>
  <c r="K4447" i="1"/>
  <c r="C4448" i="1"/>
  <c r="B4446" i="1" l="1"/>
  <c r="K4448" i="1"/>
  <c r="C4449" i="1"/>
  <c r="Q4447" i="1"/>
  <c r="R4447" i="1" s="1"/>
  <c r="B4447" i="1" l="1"/>
  <c r="C4450" i="1"/>
  <c r="K4449" i="1"/>
  <c r="Q4448" i="1"/>
  <c r="R4448" i="1" s="1"/>
  <c r="B4448" i="1" l="1"/>
  <c r="Q4449" i="1"/>
  <c r="R4449" i="1" s="1"/>
  <c r="C4451" i="1"/>
  <c r="K4450" i="1"/>
  <c r="B4449" i="1" l="1"/>
  <c r="Q4450" i="1"/>
  <c r="R4450" i="1" s="1"/>
  <c r="K4451" i="1"/>
  <c r="C4452" i="1"/>
  <c r="K4452" i="1" l="1"/>
  <c r="C4453" i="1"/>
  <c r="Q4451" i="1"/>
  <c r="R4451" i="1" s="1"/>
  <c r="B4450" i="1"/>
  <c r="B4451" i="1" l="1"/>
  <c r="C4454" i="1"/>
  <c r="K4454" i="1" s="1"/>
  <c r="M4454" i="1" s="1"/>
  <c r="K4453" i="1"/>
  <c r="Q4452" i="1"/>
  <c r="R4452" i="1" s="1"/>
  <c r="AB156" i="1" l="1"/>
  <c r="AA156" i="1" s="1"/>
  <c r="Q4453" i="1"/>
  <c r="R4453" i="1" s="1"/>
  <c r="Q4454" i="1"/>
  <c r="B4452" i="1"/>
  <c r="Y156" i="1" l="1"/>
  <c r="AC156" i="1"/>
  <c r="B4454" i="1"/>
  <c r="B4453" i="1"/>
  <c r="U4454" i="1"/>
  <c r="R4454" i="1"/>
  <c r="C4455" i="1" l="1"/>
  <c r="Z157" i="1"/>
  <c r="C4456" i="1" l="1"/>
  <c r="K4455" i="1"/>
  <c r="Q4455" i="1" l="1"/>
  <c r="R4455" i="1" s="1"/>
  <c r="C4457" i="1"/>
  <c r="K4456" i="1"/>
  <c r="B4455" i="1" l="1"/>
  <c r="Q4456" i="1"/>
  <c r="R4456" i="1" s="1"/>
  <c r="K4457" i="1"/>
  <c r="C4458" i="1"/>
  <c r="B4456" i="1" l="1"/>
  <c r="K4458" i="1"/>
  <c r="C4459" i="1"/>
  <c r="Q4457" i="1"/>
  <c r="R4457" i="1" s="1"/>
  <c r="C4460" i="1" l="1"/>
  <c r="K4459" i="1"/>
  <c r="Q4458" i="1"/>
  <c r="R4458" i="1" s="1"/>
  <c r="B4457" i="1"/>
  <c r="B4458" i="1" l="1"/>
  <c r="Q4459" i="1"/>
  <c r="R4459" i="1" s="1"/>
  <c r="K4460" i="1"/>
  <c r="C4461" i="1"/>
  <c r="B4459" i="1" l="1"/>
  <c r="C4462" i="1"/>
  <c r="K4461" i="1"/>
  <c r="Q4460" i="1"/>
  <c r="R4460" i="1" s="1"/>
  <c r="Q4461" i="1" l="1"/>
  <c r="R4461" i="1" s="1"/>
  <c r="K4462" i="1"/>
  <c r="C4463" i="1"/>
  <c r="B4460" i="1"/>
  <c r="B4461" i="1" l="1"/>
  <c r="C4464" i="1"/>
  <c r="K4463" i="1"/>
  <c r="Q4462" i="1"/>
  <c r="R4462" i="1" s="1"/>
  <c r="B4462" i="1" l="1"/>
  <c r="Q4463" i="1"/>
  <c r="R4463" i="1" s="1"/>
  <c r="C4465" i="1"/>
  <c r="K4464" i="1"/>
  <c r="B4463" i="1" l="1"/>
  <c r="Q4464" i="1"/>
  <c r="R4464" i="1" s="1"/>
  <c r="K4465" i="1"/>
  <c r="C4466" i="1"/>
  <c r="B4464" i="1" l="1"/>
  <c r="C4467" i="1"/>
  <c r="K4466" i="1"/>
  <c r="Q4465" i="1"/>
  <c r="R4465" i="1" s="1"/>
  <c r="Q4466" i="1" l="1"/>
  <c r="R4466" i="1" s="1"/>
  <c r="C4468" i="1"/>
  <c r="K4467" i="1"/>
  <c r="B4465" i="1"/>
  <c r="Q4467" i="1" l="1"/>
  <c r="R4467" i="1" s="1"/>
  <c r="K4468" i="1"/>
  <c r="C4469" i="1"/>
  <c r="B4466" i="1"/>
  <c r="C4470" i="1" l="1"/>
  <c r="K4469" i="1"/>
  <c r="B4467" i="1"/>
  <c r="Q4468" i="1"/>
  <c r="R4468" i="1" s="1"/>
  <c r="B4468" i="1" l="1"/>
  <c r="Q4469" i="1"/>
  <c r="R4469" i="1" s="1"/>
  <c r="K4470" i="1"/>
  <c r="C4471" i="1"/>
  <c r="K4471" i="1" l="1"/>
  <c r="C4472" i="1"/>
  <c r="Q4470" i="1"/>
  <c r="R4470" i="1" s="1"/>
  <c r="B4469" i="1"/>
  <c r="B4470" i="1" l="1"/>
  <c r="K4472" i="1"/>
  <c r="C4473" i="1"/>
  <c r="Q4471" i="1"/>
  <c r="R4471" i="1" s="1"/>
  <c r="B4471" i="1" l="1"/>
  <c r="C4474" i="1"/>
  <c r="K4473" i="1"/>
  <c r="Q4472" i="1"/>
  <c r="R4472" i="1" s="1"/>
  <c r="Q4473" i="1" l="1"/>
  <c r="R4473" i="1" s="1"/>
  <c r="C4475" i="1"/>
  <c r="K4474" i="1"/>
  <c r="B4472" i="1"/>
  <c r="Q4474" i="1" l="1"/>
  <c r="R4474" i="1" s="1"/>
  <c r="K4475" i="1"/>
  <c r="C4476" i="1"/>
  <c r="B4473" i="1"/>
  <c r="B4474" i="1" l="1"/>
  <c r="Q4475" i="1"/>
  <c r="R4475" i="1" s="1"/>
  <c r="C4477" i="1"/>
  <c r="K4476" i="1"/>
  <c r="B4475" i="1" l="1"/>
  <c r="Q4476" i="1"/>
  <c r="R4476" i="1" s="1"/>
  <c r="K4477" i="1"/>
  <c r="C4478" i="1"/>
  <c r="B4476" i="1" l="1"/>
  <c r="K4478" i="1"/>
  <c r="C4479" i="1"/>
  <c r="Q4477" i="1"/>
  <c r="R4477" i="1" s="1"/>
  <c r="B4477" i="1" l="1"/>
  <c r="C4480" i="1"/>
  <c r="K4479" i="1"/>
  <c r="Q4478" i="1"/>
  <c r="R4478" i="1" s="1"/>
  <c r="B4478" i="1" l="1"/>
  <c r="Q4479" i="1"/>
  <c r="R4479" i="1" s="1"/>
  <c r="K4480" i="1"/>
  <c r="C4481" i="1"/>
  <c r="B4479" i="1" l="1"/>
  <c r="C4482" i="1"/>
  <c r="K4481" i="1"/>
  <c r="Q4480" i="1"/>
  <c r="R4480" i="1" s="1"/>
  <c r="B4480" i="1" l="1"/>
  <c r="Q4481" i="1"/>
  <c r="R4481" i="1" s="1"/>
  <c r="K4482" i="1"/>
  <c r="C4483" i="1"/>
  <c r="B4481" i="1" l="1"/>
  <c r="K4483" i="1"/>
  <c r="C4484" i="1"/>
  <c r="Q4482" i="1"/>
  <c r="R4482" i="1" s="1"/>
  <c r="B4482" i="1" l="1"/>
  <c r="C4485" i="1"/>
  <c r="K4485" i="1" s="1"/>
  <c r="M4485" i="1" s="1"/>
  <c r="K4484" i="1"/>
  <c r="Q4483" i="1"/>
  <c r="R4483" i="1" s="1"/>
  <c r="AB157" i="1" l="1"/>
  <c r="AA157" i="1" s="1"/>
  <c r="Y157" i="1" s="1"/>
  <c r="B4483" i="1"/>
  <c r="Q4484" i="1"/>
  <c r="R4484" i="1" s="1"/>
  <c r="Q4485" i="1"/>
  <c r="AC157" i="1" l="1"/>
  <c r="B4485" i="1"/>
  <c r="C4486" i="1"/>
  <c r="Z158" i="1"/>
  <c r="B4484" i="1"/>
  <c r="R4485" i="1"/>
  <c r="U4485" i="1"/>
  <c r="K4486" i="1" l="1"/>
  <c r="C4487" i="1"/>
  <c r="K4487" i="1" l="1"/>
  <c r="C4488" i="1"/>
  <c r="Q4486" i="1"/>
  <c r="R4486" i="1" s="1"/>
  <c r="B4486" i="1" l="1"/>
  <c r="C4489" i="1"/>
  <c r="K4488" i="1"/>
  <c r="Q4487" i="1"/>
  <c r="R4487" i="1" s="1"/>
  <c r="B4487" i="1" l="1"/>
  <c r="K4489" i="1"/>
  <c r="C4490" i="1"/>
  <c r="Q4488" i="1"/>
  <c r="R4488" i="1" s="1"/>
  <c r="B4488" i="1" l="1"/>
  <c r="C4491" i="1"/>
  <c r="K4490" i="1"/>
  <c r="Q4489" i="1"/>
  <c r="R4489" i="1" s="1"/>
  <c r="Q4490" i="1" l="1"/>
  <c r="R4490" i="1" s="1"/>
  <c r="C4492" i="1"/>
  <c r="K4491" i="1"/>
  <c r="B4489" i="1"/>
  <c r="K4492" i="1" l="1"/>
  <c r="C4493" i="1"/>
  <c r="B4490" i="1"/>
  <c r="Q4491" i="1"/>
  <c r="R4491" i="1" s="1"/>
  <c r="B4491" i="1" l="1"/>
  <c r="C4494" i="1"/>
  <c r="K4493" i="1"/>
  <c r="Q4492" i="1"/>
  <c r="R4492" i="1" s="1"/>
  <c r="B4492" i="1" l="1"/>
  <c r="Q4493" i="1"/>
  <c r="R4493" i="1" s="1"/>
  <c r="C4495" i="1"/>
  <c r="K4494" i="1"/>
  <c r="C4496" i="1" l="1"/>
  <c r="K4495" i="1"/>
  <c r="Q4494" i="1"/>
  <c r="R4494" i="1" s="1"/>
  <c r="B4493" i="1"/>
  <c r="B4494" i="1" l="1"/>
  <c r="Q4495" i="1"/>
  <c r="R4495" i="1" s="1"/>
  <c r="K4496" i="1"/>
  <c r="C4497" i="1"/>
  <c r="K4497" i="1" l="1"/>
  <c r="C4498" i="1"/>
  <c r="Q4496" i="1"/>
  <c r="R4496" i="1" s="1"/>
  <c r="B4495" i="1"/>
  <c r="B4496" i="1" l="1"/>
  <c r="K4498" i="1"/>
  <c r="C4499" i="1"/>
  <c r="Q4497" i="1"/>
  <c r="R4497" i="1" s="1"/>
  <c r="B4497" i="1" l="1"/>
  <c r="K4499" i="1"/>
  <c r="C4500" i="1"/>
  <c r="Q4498" i="1"/>
  <c r="R4498" i="1" s="1"/>
  <c r="B4498" i="1" l="1"/>
  <c r="C4501" i="1"/>
  <c r="K4500" i="1"/>
  <c r="Q4499" i="1"/>
  <c r="R4499" i="1" s="1"/>
  <c r="B4499" i="1" l="1"/>
  <c r="Q4500" i="1"/>
  <c r="R4500" i="1" s="1"/>
  <c r="C4502" i="1"/>
  <c r="K4501" i="1"/>
  <c r="B4500" i="1" l="1"/>
  <c r="Q4501" i="1"/>
  <c r="R4501" i="1" s="1"/>
  <c r="C4503" i="1"/>
  <c r="K4502" i="1"/>
  <c r="B4501" i="1" l="1"/>
  <c r="Q4502" i="1"/>
  <c r="R4502" i="1" s="1"/>
  <c r="C4504" i="1"/>
  <c r="K4503" i="1"/>
  <c r="B4502" i="1" l="1"/>
  <c r="Q4503" i="1"/>
  <c r="R4503" i="1" s="1"/>
  <c r="K4504" i="1"/>
  <c r="C4505" i="1"/>
  <c r="B4503" i="1" l="1"/>
  <c r="K4505" i="1"/>
  <c r="C4506" i="1"/>
  <c r="Q4504" i="1"/>
  <c r="R4504" i="1" s="1"/>
  <c r="Q4505" i="1" l="1"/>
  <c r="R4505" i="1" s="1"/>
  <c r="K4506" i="1"/>
  <c r="C4507" i="1"/>
  <c r="B4504" i="1"/>
  <c r="B4505" i="1" l="1"/>
  <c r="C4508" i="1"/>
  <c r="K4507" i="1"/>
  <c r="Q4506" i="1"/>
  <c r="R4506" i="1" s="1"/>
  <c r="Q4507" i="1" l="1"/>
  <c r="R4507" i="1" s="1"/>
  <c r="C4509" i="1"/>
  <c r="K4508" i="1"/>
  <c r="B4506" i="1"/>
  <c r="B4507" i="1" l="1"/>
  <c r="Q4508" i="1"/>
  <c r="R4508" i="1" s="1"/>
  <c r="C4510" i="1"/>
  <c r="K4509" i="1"/>
  <c r="Q4509" i="1" l="1"/>
  <c r="R4509" i="1" s="1"/>
  <c r="C4511" i="1"/>
  <c r="K4510" i="1"/>
  <c r="B4508" i="1"/>
  <c r="B4509" i="1" l="1"/>
  <c r="C4512" i="1"/>
  <c r="K4511" i="1"/>
  <c r="Q4510" i="1"/>
  <c r="R4510" i="1" s="1"/>
  <c r="B4510" i="1" l="1"/>
  <c r="Q4511" i="1"/>
  <c r="R4511" i="1" s="1"/>
  <c r="C4513" i="1"/>
  <c r="K4512" i="1"/>
  <c r="B4511" i="1" l="1"/>
  <c r="C4514" i="1"/>
  <c r="K4513" i="1"/>
  <c r="Q4512" i="1"/>
  <c r="R4512" i="1" s="1"/>
  <c r="B4512" i="1" l="1"/>
  <c r="C4515" i="1"/>
  <c r="K4515" i="1" s="1"/>
  <c r="M4515" i="1" s="1"/>
  <c r="K4514" i="1"/>
  <c r="Q4513" i="1"/>
  <c r="R4513" i="1" s="1"/>
  <c r="AB158" i="1" l="1"/>
  <c r="AA158" i="1" s="1"/>
  <c r="Y158" i="1" s="1"/>
  <c r="Q4515" i="1"/>
  <c r="Q4514" i="1"/>
  <c r="R4514" i="1" s="1"/>
  <c r="B4513" i="1"/>
  <c r="AC158" i="1" l="1"/>
  <c r="B4515" i="1"/>
  <c r="C4516" i="1"/>
  <c r="Z159" i="1"/>
  <c r="B4514" i="1"/>
  <c r="U4515" i="1"/>
  <c r="R4515" i="1"/>
  <c r="C4517" i="1" l="1"/>
  <c r="K4516" i="1"/>
  <c r="Q4516" i="1" l="1"/>
  <c r="R4516" i="1" s="1"/>
  <c r="C4518" i="1"/>
  <c r="K4517" i="1"/>
  <c r="B4516" i="1" l="1"/>
  <c r="Q4517" i="1"/>
  <c r="R4517" i="1" s="1"/>
  <c r="C4519" i="1"/>
  <c r="K4518" i="1"/>
  <c r="Q4518" i="1" l="1"/>
  <c r="R4518" i="1" s="1"/>
  <c r="C4520" i="1"/>
  <c r="K4519" i="1"/>
  <c r="B4517" i="1"/>
  <c r="Q4519" i="1" l="1"/>
  <c r="R4519" i="1" s="1"/>
  <c r="C4521" i="1"/>
  <c r="K4520" i="1"/>
  <c r="B4518" i="1"/>
  <c r="B4519" i="1" l="1"/>
  <c r="Q4520" i="1"/>
  <c r="R4520" i="1" s="1"/>
  <c r="C4522" i="1"/>
  <c r="K4521" i="1"/>
  <c r="B4520" i="1" l="1"/>
  <c r="Q4521" i="1"/>
  <c r="R4521" i="1" s="1"/>
  <c r="K4522" i="1"/>
  <c r="C4523" i="1"/>
  <c r="B4521" i="1" l="1"/>
  <c r="K4523" i="1"/>
  <c r="C4524" i="1"/>
  <c r="Q4522" i="1"/>
  <c r="R4522" i="1" s="1"/>
  <c r="B4522" i="1" l="1"/>
  <c r="K4524" i="1"/>
  <c r="C4525" i="1"/>
  <c r="Q4523" i="1"/>
  <c r="R4523" i="1" s="1"/>
  <c r="B4523" i="1" l="1"/>
  <c r="K4525" i="1"/>
  <c r="C4526" i="1"/>
  <c r="Q4524" i="1"/>
  <c r="R4524" i="1" s="1"/>
  <c r="K4526" i="1" l="1"/>
  <c r="C4527" i="1"/>
  <c r="Q4525" i="1"/>
  <c r="R4525" i="1" s="1"/>
  <c r="B4524" i="1"/>
  <c r="B4525" i="1" l="1"/>
  <c r="K4527" i="1"/>
  <c r="C4528" i="1"/>
  <c r="Q4526" i="1"/>
  <c r="R4526" i="1" s="1"/>
  <c r="B4526" i="1" l="1"/>
  <c r="K4528" i="1"/>
  <c r="C4529" i="1"/>
  <c r="Q4527" i="1"/>
  <c r="R4527" i="1" s="1"/>
  <c r="B4527" i="1" l="1"/>
  <c r="C4530" i="1"/>
  <c r="K4529" i="1"/>
  <c r="Q4528" i="1"/>
  <c r="R4528" i="1" s="1"/>
  <c r="Q4529" i="1" l="1"/>
  <c r="R4529" i="1" s="1"/>
  <c r="B4528" i="1"/>
  <c r="K4530" i="1"/>
  <c r="C4531" i="1"/>
  <c r="B4529" i="1" l="1"/>
  <c r="K4531" i="1"/>
  <c r="C4532" i="1"/>
  <c r="Q4530" i="1"/>
  <c r="R4530" i="1" s="1"/>
  <c r="B4530" i="1" l="1"/>
  <c r="K4532" i="1"/>
  <c r="C4533" i="1"/>
  <c r="Q4531" i="1"/>
  <c r="R4531" i="1" s="1"/>
  <c r="B4531" i="1" l="1"/>
  <c r="K4533" i="1"/>
  <c r="C4534" i="1"/>
  <c r="Q4532" i="1"/>
  <c r="R4532" i="1" s="1"/>
  <c r="B4532" i="1" l="1"/>
  <c r="K4534" i="1"/>
  <c r="C4535" i="1"/>
  <c r="Q4533" i="1"/>
  <c r="R4533" i="1" s="1"/>
  <c r="K4535" i="1" l="1"/>
  <c r="C4536" i="1"/>
  <c r="Q4534" i="1"/>
  <c r="R4534" i="1" s="1"/>
  <c r="B4533" i="1"/>
  <c r="K4536" i="1" l="1"/>
  <c r="C4537" i="1"/>
  <c r="B4534" i="1"/>
  <c r="Q4535" i="1"/>
  <c r="R4535" i="1" s="1"/>
  <c r="K4537" i="1" l="1"/>
  <c r="C4538" i="1"/>
  <c r="Q4536" i="1"/>
  <c r="R4536" i="1" s="1"/>
  <c r="B4535" i="1"/>
  <c r="B4536" i="1" l="1"/>
  <c r="C4539" i="1"/>
  <c r="K4538" i="1"/>
  <c r="Q4537" i="1"/>
  <c r="R4537" i="1" s="1"/>
  <c r="Q4538" i="1" l="1"/>
  <c r="R4538" i="1" s="1"/>
  <c r="K4539" i="1"/>
  <c r="C4540" i="1"/>
  <c r="B4537" i="1"/>
  <c r="C4541" i="1" l="1"/>
  <c r="K4540" i="1"/>
  <c r="B4538" i="1"/>
  <c r="Q4539" i="1"/>
  <c r="R4539" i="1" s="1"/>
  <c r="C4542" i="1" l="1"/>
  <c r="K4541" i="1"/>
  <c r="B4539" i="1"/>
  <c r="Q4540" i="1"/>
  <c r="R4540" i="1" s="1"/>
  <c r="Q4541" i="1" l="1"/>
  <c r="R4541" i="1" s="1"/>
  <c r="B4540" i="1"/>
  <c r="C4543" i="1"/>
  <c r="K4542" i="1"/>
  <c r="Q4542" i="1" l="1"/>
  <c r="R4542" i="1" s="1"/>
  <c r="C4544" i="1"/>
  <c r="K4543" i="1"/>
  <c r="B4541" i="1"/>
  <c r="C4545" i="1" l="1"/>
  <c r="K4544" i="1"/>
  <c r="Q4543" i="1"/>
  <c r="R4543" i="1" s="1"/>
  <c r="B4542" i="1"/>
  <c r="Q4544" i="1" l="1"/>
  <c r="R4544" i="1" s="1"/>
  <c r="K4545" i="1"/>
  <c r="C4546" i="1"/>
  <c r="K4546" i="1" s="1"/>
  <c r="M4546" i="1" s="1"/>
  <c r="B4543" i="1"/>
  <c r="AB159" i="1" l="1"/>
  <c r="AA159" i="1" s="1"/>
  <c r="B4544" i="1"/>
  <c r="Q4546" i="1"/>
  <c r="Q4545" i="1"/>
  <c r="R4545" i="1" s="1"/>
  <c r="Y159" i="1" l="1"/>
  <c r="AC159" i="1"/>
  <c r="B4546" i="1"/>
  <c r="B4545" i="1"/>
  <c r="U4546" i="1"/>
  <c r="R4546" i="1"/>
  <c r="C4547" i="1" l="1"/>
  <c r="Z160" i="1"/>
  <c r="C4548" i="1" l="1"/>
  <c r="K4547" i="1"/>
  <c r="Q4547" i="1" l="1"/>
  <c r="R4547" i="1" s="1"/>
  <c r="K4548" i="1"/>
  <c r="C4549" i="1"/>
  <c r="Q4548" i="1" l="1"/>
  <c r="R4548" i="1" s="1"/>
  <c r="B4547" i="1"/>
  <c r="K4549" i="1"/>
  <c r="C4550" i="1"/>
  <c r="Q4549" i="1" l="1"/>
  <c r="R4549" i="1" s="1"/>
  <c r="B4548" i="1"/>
  <c r="K4550" i="1"/>
  <c r="C4551" i="1"/>
  <c r="Q4550" i="1" l="1"/>
  <c r="R4550" i="1" s="1"/>
  <c r="B4549" i="1"/>
  <c r="C4552" i="1"/>
  <c r="K4551" i="1"/>
  <c r="Q4551" i="1" l="1"/>
  <c r="R4551" i="1" s="1"/>
  <c r="B4550" i="1"/>
  <c r="K4552" i="1"/>
  <c r="C4553" i="1"/>
  <c r="Q4552" i="1" l="1"/>
  <c r="R4552" i="1" s="1"/>
  <c r="B4551" i="1"/>
  <c r="C4554" i="1"/>
  <c r="K4553" i="1"/>
  <c r="Q4553" i="1" l="1"/>
  <c r="R4553" i="1" s="1"/>
  <c r="B4552" i="1"/>
  <c r="C4555" i="1"/>
  <c r="K4554" i="1"/>
  <c r="B4553" i="1" l="1"/>
  <c r="Q4554" i="1"/>
  <c r="R4554" i="1" s="1"/>
  <c r="K4555" i="1"/>
  <c r="C4556" i="1"/>
  <c r="Q4555" i="1" l="1"/>
  <c r="R4555" i="1" s="1"/>
  <c r="B4554" i="1"/>
  <c r="K4556" i="1"/>
  <c r="C4557" i="1"/>
  <c r="B4555" i="1" l="1"/>
  <c r="Q4556" i="1"/>
  <c r="R4556" i="1" s="1"/>
  <c r="C4558" i="1"/>
  <c r="K4557" i="1"/>
  <c r="Q4557" i="1" l="1"/>
  <c r="R4557" i="1" s="1"/>
  <c r="B4556" i="1"/>
  <c r="C4559" i="1"/>
  <c r="K4558" i="1"/>
  <c r="Q4558" i="1" l="1"/>
  <c r="R4558" i="1" s="1"/>
  <c r="B4557" i="1"/>
  <c r="K4559" i="1"/>
  <c r="C4560" i="1"/>
  <c r="Q4559" i="1" l="1"/>
  <c r="R4559" i="1" s="1"/>
  <c r="B4558" i="1"/>
  <c r="C4561" i="1"/>
  <c r="K4560" i="1"/>
  <c r="B4559" i="1" l="1"/>
  <c r="Q4560" i="1"/>
  <c r="R4560" i="1" s="1"/>
  <c r="K4561" i="1"/>
  <c r="C4562" i="1"/>
  <c r="Q4561" i="1" l="1"/>
  <c r="R4561" i="1" s="1"/>
  <c r="B4560" i="1"/>
  <c r="K4562" i="1"/>
  <c r="C4563" i="1"/>
  <c r="Q4562" i="1" l="1"/>
  <c r="R4562" i="1" s="1"/>
  <c r="B4561" i="1"/>
  <c r="K4563" i="1"/>
  <c r="C4564" i="1"/>
  <c r="Q4563" i="1" l="1"/>
  <c r="R4563" i="1" s="1"/>
  <c r="B4562" i="1"/>
  <c r="C4565" i="1"/>
  <c r="K4564" i="1"/>
  <c r="Q4564" i="1" l="1"/>
  <c r="R4564" i="1" s="1"/>
  <c r="B4563" i="1"/>
  <c r="K4565" i="1"/>
  <c r="C4566" i="1"/>
  <c r="B4564" i="1" l="1"/>
  <c r="Q4565" i="1"/>
  <c r="R4565" i="1" s="1"/>
  <c r="C4567" i="1"/>
  <c r="K4566" i="1"/>
  <c r="B4565" i="1" l="1"/>
  <c r="Q4566" i="1"/>
  <c r="R4566" i="1" s="1"/>
  <c r="C4568" i="1"/>
  <c r="K4567" i="1"/>
  <c r="B4566" i="1" l="1"/>
  <c r="Q4567" i="1"/>
  <c r="R4567" i="1" s="1"/>
  <c r="C4569" i="1"/>
  <c r="K4568" i="1"/>
  <c r="B4567" i="1" l="1"/>
  <c r="Q4568" i="1"/>
  <c r="R4568" i="1" s="1"/>
  <c r="K4569" i="1"/>
  <c r="C4570" i="1"/>
  <c r="Q4569" i="1" l="1"/>
  <c r="R4569" i="1" s="1"/>
  <c r="B4568" i="1"/>
  <c r="C4571" i="1"/>
  <c r="K4570" i="1"/>
  <c r="Q4570" i="1" l="1"/>
  <c r="R4570" i="1" s="1"/>
  <c r="B4569" i="1"/>
  <c r="K4571" i="1"/>
  <c r="C4572" i="1"/>
  <c r="Q4571" i="1" l="1"/>
  <c r="R4571" i="1" s="1"/>
  <c r="B4570" i="1"/>
  <c r="C4573" i="1"/>
  <c r="K4572" i="1"/>
  <c r="Q4572" i="1" l="1"/>
  <c r="R4572" i="1" s="1"/>
  <c r="B4571" i="1"/>
  <c r="C4574" i="1"/>
  <c r="K4573" i="1"/>
  <c r="Q4573" i="1" l="1"/>
  <c r="R4573" i="1" s="1"/>
  <c r="B4572" i="1"/>
  <c r="C4575" i="1"/>
  <c r="K4574" i="1"/>
  <c r="Q4574" i="1" l="1"/>
  <c r="R4574" i="1" s="1"/>
  <c r="B4573" i="1"/>
  <c r="C4576" i="1"/>
  <c r="K4575" i="1"/>
  <c r="Q4575" i="1" l="1"/>
  <c r="R4575" i="1" s="1"/>
  <c r="B4574" i="1"/>
  <c r="C4577" i="1"/>
  <c r="K4577" i="1" s="1"/>
  <c r="M4577" i="1" s="1"/>
  <c r="K4576" i="1"/>
  <c r="AB160" i="1" l="1"/>
  <c r="AA160" i="1" s="1"/>
  <c r="B4575" i="1"/>
  <c r="Q4576" i="1"/>
  <c r="R4576" i="1" s="1"/>
  <c r="Q4577" i="1"/>
  <c r="Y160" i="1" l="1"/>
  <c r="AC160" i="1"/>
  <c r="B4577" i="1"/>
  <c r="B4576" i="1"/>
  <c r="R4577" i="1"/>
  <c r="U4577" i="1"/>
  <c r="C4578" i="1" l="1"/>
  <c r="Z161" i="1"/>
  <c r="C4579" i="1" l="1"/>
  <c r="K4578" i="1"/>
  <c r="Q4578" i="1" l="1"/>
  <c r="R4578" i="1" s="1"/>
  <c r="C4580" i="1"/>
  <c r="K4579" i="1"/>
  <c r="B4578" i="1" l="1"/>
  <c r="Q4579" i="1"/>
  <c r="R4579" i="1" s="1"/>
  <c r="K4580" i="1"/>
  <c r="C4581" i="1"/>
  <c r="Q4580" i="1" l="1"/>
  <c r="R4580" i="1" s="1"/>
  <c r="B4579" i="1"/>
  <c r="C4582" i="1"/>
  <c r="K4581" i="1"/>
  <c r="Q4581" i="1" l="1"/>
  <c r="R4581" i="1" s="1"/>
  <c r="B4580" i="1"/>
  <c r="K4582" i="1"/>
  <c r="C4583" i="1"/>
  <c r="Q4582" i="1" l="1"/>
  <c r="R4582" i="1" s="1"/>
  <c r="B4581" i="1"/>
  <c r="C4584" i="1"/>
  <c r="K4583" i="1"/>
  <c r="Q4583" i="1" l="1"/>
  <c r="R4583" i="1" s="1"/>
  <c r="B4582" i="1"/>
  <c r="K4584" i="1"/>
  <c r="C4585" i="1"/>
  <c r="Q4584" i="1" l="1"/>
  <c r="R4584" i="1" s="1"/>
  <c r="B4583" i="1"/>
  <c r="C4586" i="1"/>
  <c r="K4585" i="1"/>
  <c r="Q4585" i="1" l="1"/>
  <c r="R4585" i="1" s="1"/>
  <c r="B4584" i="1"/>
  <c r="C4587" i="1"/>
  <c r="K4586" i="1"/>
  <c r="Q4586" i="1" l="1"/>
  <c r="R4586" i="1" s="1"/>
  <c r="B4585" i="1"/>
  <c r="K4587" i="1"/>
  <c r="C4588" i="1"/>
  <c r="Q4587" i="1" l="1"/>
  <c r="R4587" i="1" s="1"/>
  <c r="B4586" i="1"/>
  <c r="C4589" i="1"/>
  <c r="K4588" i="1"/>
  <c r="Q4588" i="1" l="1"/>
  <c r="R4588" i="1" s="1"/>
  <c r="B4587" i="1"/>
  <c r="C4590" i="1"/>
  <c r="K4589" i="1"/>
  <c r="B4588" i="1" l="1"/>
  <c r="Q4589" i="1"/>
  <c r="R4589" i="1" s="1"/>
  <c r="C4591" i="1"/>
  <c r="K4590" i="1"/>
  <c r="B4589" i="1" l="1"/>
  <c r="Q4590" i="1"/>
  <c r="R4590" i="1" s="1"/>
  <c r="C4592" i="1"/>
  <c r="K4591" i="1"/>
  <c r="B4590" i="1" l="1"/>
  <c r="Q4591" i="1"/>
  <c r="R4591" i="1" s="1"/>
  <c r="C4593" i="1"/>
  <c r="K4592" i="1"/>
  <c r="Q4592" i="1" l="1"/>
  <c r="R4592" i="1" s="1"/>
  <c r="B4591" i="1"/>
  <c r="K4593" i="1"/>
  <c r="C4594" i="1"/>
  <c r="B4592" i="1" l="1"/>
  <c r="Q4593" i="1"/>
  <c r="R4593" i="1" s="1"/>
  <c r="C4595" i="1"/>
  <c r="K4594" i="1"/>
  <c r="B4593" i="1" l="1"/>
  <c r="Q4594" i="1"/>
  <c r="R4594" i="1" s="1"/>
  <c r="K4595" i="1"/>
  <c r="C4596" i="1"/>
  <c r="B4594" i="1" l="1"/>
  <c r="Q4595" i="1"/>
  <c r="R4595" i="1" s="1"/>
  <c r="K4596" i="1"/>
  <c r="C4597" i="1"/>
  <c r="Q4596" i="1" l="1"/>
  <c r="R4596" i="1" s="1"/>
  <c r="B4595" i="1"/>
  <c r="C4598" i="1"/>
  <c r="K4597" i="1"/>
  <c r="Q4597" i="1" l="1"/>
  <c r="R4597" i="1" s="1"/>
  <c r="B4596" i="1"/>
  <c r="C4599" i="1"/>
  <c r="K4598" i="1"/>
  <c r="Q4598" i="1" l="1"/>
  <c r="R4598" i="1" s="1"/>
  <c r="B4597" i="1"/>
  <c r="C4600" i="1"/>
  <c r="K4599" i="1"/>
  <c r="Q4599" i="1" l="1"/>
  <c r="R4599" i="1" s="1"/>
  <c r="B4598" i="1"/>
  <c r="K4600" i="1"/>
  <c r="C4601" i="1"/>
  <c r="B4599" i="1" l="1"/>
  <c r="Q4600" i="1"/>
  <c r="R4600" i="1" s="1"/>
  <c r="K4601" i="1"/>
  <c r="C4602" i="1"/>
  <c r="Q4601" i="1" l="1"/>
  <c r="R4601" i="1" s="1"/>
  <c r="B4600" i="1"/>
  <c r="K4602" i="1"/>
  <c r="C4603" i="1"/>
  <c r="Q4602" i="1" l="1"/>
  <c r="R4602" i="1" s="1"/>
  <c r="B4601" i="1"/>
  <c r="K4603" i="1"/>
  <c r="C4604" i="1"/>
  <c r="Q4603" i="1" l="1"/>
  <c r="R4603" i="1" s="1"/>
  <c r="B4602" i="1"/>
  <c r="K4604" i="1"/>
  <c r="C4605" i="1"/>
  <c r="K4605" i="1" s="1"/>
  <c r="M4605" i="1" s="1"/>
  <c r="AB161" i="1" l="1"/>
  <c r="AA161" i="1" s="1"/>
  <c r="B4603" i="1"/>
  <c r="Q4604" i="1"/>
  <c r="R4604" i="1" s="1"/>
  <c r="U4605" i="1"/>
  <c r="Q4605" i="1"/>
  <c r="Y161" i="1" l="1"/>
  <c r="AC161" i="1"/>
  <c r="B4605" i="1"/>
  <c r="B4604" i="1"/>
  <c r="R4605" i="1"/>
  <c r="Z162" i="1" l="1"/>
  <c r="C4606" i="1"/>
  <c r="C4607" i="1" l="1"/>
  <c r="K4606" i="1"/>
  <c r="Q4606" i="1" l="1"/>
  <c r="R4606" i="1" s="1"/>
  <c r="C4608" i="1"/>
  <c r="K4607" i="1"/>
  <c r="B4606" i="1" l="1"/>
  <c r="Q4607" i="1"/>
  <c r="R4607" i="1" s="1"/>
  <c r="C4609" i="1"/>
  <c r="K4608" i="1"/>
  <c r="B4607" i="1" l="1"/>
  <c r="Q4608" i="1"/>
  <c r="R4608" i="1" s="1"/>
  <c r="C4610" i="1"/>
  <c r="K4609" i="1"/>
  <c r="B4608" i="1" l="1"/>
  <c r="Q4609" i="1"/>
  <c r="R4609" i="1" s="1"/>
  <c r="C4611" i="1"/>
  <c r="K4610" i="1"/>
  <c r="B4609" i="1" l="1"/>
  <c r="Q4610" i="1"/>
  <c r="R4610" i="1" s="1"/>
  <c r="C4612" i="1"/>
  <c r="K4611" i="1"/>
  <c r="B4610" i="1" l="1"/>
  <c r="Q4611" i="1"/>
  <c r="R4611" i="1" s="1"/>
  <c r="K4612" i="1"/>
  <c r="C4613" i="1"/>
  <c r="B4611" i="1" l="1"/>
  <c r="Q4612" i="1"/>
  <c r="R4612" i="1" s="1"/>
  <c r="K4613" i="1"/>
  <c r="C4614" i="1"/>
  <c r="B4612" i="1" l="1"/>
  <c r="Q4613" i="1"/>
  <c r="R4613" i="1" s="1"/>
  <c r="C4615" i="1"/>
  <c r="K4614" i="1"/>
  <c r="B4613" i="1" l="1"/>
  <c r="Q4614" i="1"/>
  <c r="R4614" i="1" s="1"/>
  <c r="K4615" i="1"/>
  <c r="C4616" i="1"/>
  <c r="B4614" i="1" l="1"/>
  <c r="Q4615" i="1"/>
  <c r="R4615" i="1" s="1"/>
  <c r="K4616" i="1"/>
  <c r="C4617" i="1"/>
  <c r="B4615" i="1" l="1"/>
  <c r="Q4616" i="1"/>
  <c r="R4616" i="1" s="1"/>
  <c r="C4618" i="1"/>
  <c r="K4617" i="1"/>
  <c r="B4616" i="1" l="1"/>
  <c r="Q4617" i="1"/>
  <c r="R4617" i="1" s="1"/>
  <c r="K4618" i="1"/>
  <c r="C4619" i="1"/>
  <c r="B4617" i="1" l="1"/>
  <c r="Q4618" i="1"/>
  <c r="R4618" i="1" s="1"/>
  <c r="C4620" i="1"/>
  <c r="K4619" i="1"/>
  <c r="B4618" i="1" l="1"/>
  <c r="Q4619" i="1"/>
  <c r="R4619" i="1" s="1"/>
  <c r="C4621" i="1"/>
  <c r="K4620" i="1"/>
  <c r="B4619" i="1" l="1"/>
  <c r="Q4620" i="1"/>
  <c r="R4620" i="1" s="1"/>
  <c r="K4621" i="1"/>
  <c r="C4622" i="1"/>
  <c r="B4620" i="1" l="1"/>
  <c r="Q4621" i="1"/>
  <c r="R4621" i="1" s="1"/>
  <c r="C4623" i="1"/>
  <c r="K4622" i="1"/>
  <c r="B4621" i="1" l="1"/>
  <c r="Q4622" i="1"/>
  <c r="R4622" i="1" s="1"/>
  <c r="K4623" i="1"/>
  <c r="C4624" i="1"/>
  <c r="B4622" i="1" l="1"/>
  <c r="Q4623" i="1"/>
  <c r="R4623" i="1" s="1"/>
  <c r="K4624" i="1"/>
  <c r="C4625" i="1"/>
  <c r="B4623" i="1" l="1"/>
  <c r="Q4624" i="1"/>
  <c r="R4624" i="1" s="1"/>
  <c r="K4625" i="1"/>
  <c r="C4626" i="1"/>
  <c r="B4624" i="1" l="1"/>
  <c r="Q4625" i="1"/>
  <c r="R4625" i="1" s="1"/>
  <c r="C4627" i="1"/>
  <c r="K4626" i="1"/>
  <c r="B4625" i="1" l="1"/>
  <c r="Q4626" i="1"/>
  <c r="R4626" i="1" s="1"/>
  <c r="C4628" i="1"/>
  <c r="K4627" i="1"/>
  <c r="B4626" i="1" l="1"/>
  <c r="Q4627" i="1"/>
  <c r="R4627" i="1" s="1"/>
  <c r="C4629" i="1"/>
  <c r="K4628" i="1"/>
  <c r="B4627" i="1" l="1"/>
  <c r="Q4628" i="1"/>
  <c r="R4628" i="1" s="1"/>
  <c r="K4629" i="1"/>
  <c r="C4630" i="1"/>
  <c r="B4628" i="1" l="1"/>
  <c r="Q4629" i="1"/>
  <c r="R4629" i="1" s="1"/>
  <c r="C4631" i="1"/>
  <c r="K4630" i="1"/>
  <c r="B4629" i="1" l="1"/>
  <c r="Q4630" i="1"/>
  <c r="R4630" i="1" s="1"/>
  <c r="K4631" i="1"/>
  <c r="C4632" i="1"/>
  <c r="B4630" i="1" l="1"/>
  <c r="Q4631" i="1"/>
  <c r="R4631" i="1" s="1"/>
  <c r="K4632" i="1"/>
  <c r="C4633" i="1"/>
  <c r="B4631" i="1" l="1"/>
  <c r="Q4632" i="1"/>
  <c r="R4632" i="1" s="1"/>
  <c r="C4634" i="1"/>
  <c r="K4633" i="1"/>
  <c r="B4632" i="1" l="1"/>
  <c r="Q4633" i="1"/>
  <c r="R4633" i="1" s="1"/>
  <c r="C4635" i="1"/>
  <c r="K4634" i="1"/>
  <c r="B4633" i="1" l="1"/>
  <c r="Q4634" i="1"/>
  <c r="R4634" i="1" s="1"/>
  <c r="K4635" i="1"/>
  <c r="C4636" i="1"/>
  <c r="K4636" i="1" s="1"/>
  <c r="M4636" i="1" s="1"/>
  <c r="AB162" i="1" l="1"/>
  <c r="AA162" i="1" s="1"/>
  <c r="Y162" i="1" s="1"/>
  <c r="B4634" i="1"/>
  <c r="Q4635" i="1"/>
  <c r="R4635" i="1" s="1"/>
  <c r="Q4636" i="1"/>
  <c r="B4636" i="1" l="1"/>
  <c r="AC162" i="1"/>
  <c r="C4637" i="1"/>
  <c r="Z163" i="1"/>
  <c r="AA163" i="1"/>
  <c r="Y163" i="1" s="1"/>
  <c r="B4635" i="1"/>
  <c r="R4636" i="1"/>
  <c r="U4636" i="1"/>
  <c r="C4667" i="1" l="1"/>
  <c r="Z164" i="1"/>
  <c r="AC163" i="1"/>
  <c r="K4637" i="1"/>
  <c r="C4638" i="1"/>
  <c r="Q4637" i="1" l="1"/>
  <c r="R4637" i="1" s="1"/>
  <c r="K4638" i="1"/>
  <c r="C4639" i="1"/>
  <c r="C4668" i="1"/>
  <c r="K4667" i="1"/>
  <c r="Q4667" i="1" l="1"/>
  <c r="R4667" i="1" s="1"/>
  <c r="B4637" i="1"/>
  <c r="Q4638" i="1"/>
  <c r="R4638" i="1" s="1"/>
  <c r="K4668" i="1"/>
  <c r="C4669" i="1"/>
  <c r="K4639" i="1"/>
  <c r="C4640" i="1"/>
  <c r="B4667" i="1" l="1"/>
  <c r="Q4668" i="1"/>
  <c r="R4668" i="1" s="1"/>
  <c r="B4638" i="1"/>
  <c r="Q4639" i="1"/>
  <c r="R4639" i="1" s="1"/>
  <c r="C4670" i="1"/>
  <c r="K4669" i="1"/>
  <c r="K4640" i="1"/>
  <c r="C4641" i="1"/>
  <c r="B4668" i="1" l="1"/>
  <c r="Q4669" i="1"/>
  <c r="R4669" i="1" s="1"/>
  <c r="B4639" i="1"/>
  <c r="Q4640" i="1"/>
  <c r="R4640" i="1" s="1"/>
  <c r="K4670" i="1"/>
  <c r="C4671" i="1"/>
  <c r="C4642" i="1"/>
  <c r="K4641" i="1"/>
  <c r="B4669" i="1" l="1"/>
  <c r="Q4670" i="1"/>
  <c r="R4670" i="1" s="1"/>
  <c r="B4640" i="1"/>
  <c r="Q4641" i="1"/>
  <c r="R4641" i="1" s="1"/>
  <c r="K4671" i="1"/>
  <c r="C4672" i="1"/>
  <c r="C4643" i="1"/>
  <c r="K4642" i="1"/>
  <c r="Q4671" i="1" l="1"/>
  <c r="R4671" i="1" s="1"/>
  <c r="B4670" i="1"/>
  <c r="Q4642" i="1"/>
  <c r="R4642" i="1" s="1"/>
  <c r="B4641" i="1"/>
  <c r="K4643" i="1"/>
  <c r="C4644" i="1"/>
  <c r="K4672" i="1"/>
  <c r="C4673" i="1"/>
  <c r="B4671" i="1" l="1"/>
  <c r="Q4672" i="1"/>
  <c r="R4672" i="1" s="1"/>
  <c r="B4642" i="1"/>
  <c r="Q4643" i="1"/>
  <c r="R4643" i="1" s="1"/>
  <c r="C4674" i="1"/>
  <c r="K4673" i="1"/>
  <c r="C4645" i="1"/>
  <c r="K4644" i="1"/>
  <c r="B4672" i="1" l="1"/>
  <c r="Q4673" i="1"/>
  <c r="R4673" i="1" s="1"/>
  <c r="B4643" i="1"/>
  <c r="Q4644" i="1"/>
  <c r="R4644" i="1" s="1"/>
  <c r="C4646" i="1"/>
  <c r="K4645" i="1"/>
  <c r="C4675" i="1"/>
  <c r="K4674" i="1"/>
  <c r="B4673" i="1" l="1"/>
  <c r="Q4674" i="1"/>
  <c r="R4674" i="1" s="1"/>
  <c r="B4644" i="1"/>
  <c r="Q4645" i="1"/>
  <c r="R4645" i="1" s="1"/>
  <c r="K4646" i="1"/>
  <c r="C4647" i="1"/>
  <c r="K4675" i="1"/>
  <c r="C4676" i="1"/>
  <c r="B4674" i="1" l="1"/>
  <c r="Q4675" i="1"/>
  <c r="R4675" i="1" s="1"/>
  <c r="B4645" i="1"/>
  <c r="Q4646" i="1"/>
  <c r="R4646" i="1" s="1"/>
  <c r="C4648" i="1"/>
  <c r="K4647" i="1"/>
  <c r="C4677" i="1"/>
  <c r="K4676" i="1"/>
  <c r="Q4676" i="1" l="1"/>
  <c r="R4676" i="1" s="1"/>
  <c r="B4675" i="1"/>
  <c r="B4646" i="1"/>
  <c r="Q4647" i="1"/>
  <c r="R4647" i="1" s="1"/>
  <c r="K4677" i="1"/>
  <c r="C4678" i="1"/>
  <c r="K4648" i="1"/>
  <c r="C4649" i="1"/>
  <c r="B4676" i="1" l="1"/>
  <c r="Q4677" i="1"/>
  <c r="R4677" i="1" s="1"/>
  <c r="Q4648" i="1"/>
  <c r="R4648" i="1" s="1"/>
  <c r="B4647" i="1"/>
  <c r="K4649" i="1"/>
  <c r="C4650" i="1"/>
  <c r="C4679" i="1"/>
  <c r="K4678" i="1"/>
  <c r="Q4678" i="1" l="1"/>
  <c r="R4678" i="1" s="1"/>
  <c r="B4677" i="1"/>
  <c r="Q4649" i="1"/>
  <c r="R4649" i="1" s="1"/>
  <c r="B4648" i="1"/>
  <c r="C4651" i="1"/>
  <c r="K4650" i="1"/>
  <c r="K4679" i="1"/>
  <c r="C4680" i="1"/>
  <c r="B4678" i="1" l="1"/>
  <c r="Q4679" i="1"/>
  <c r="R4679" i="1" s="1"/>
  <c r="Q4650" i="1"/>
  <c r="R4650" i="1" s="1"/>
  <c r="B4649" i="1"/>
  <c r="C4652" i="1"/>
  <c r="K4651" i="1"/>
  <c r="C4681" i="1"/>
  <c r="K4680" i="1"/>
  <c r="B4679" i="1" l="1"/>
  <c r="Q4680" i="1"/>
  <c r="R4680" i="1" s="1"/>
  <c r="B4650" i="1"/>
  <c r="Q4651" i="1"/>
  <c r="R4651" i="1" s="1"/>
  <c r="C4653" i="1"/>
  <c r="K4652" i="1"/>
  <c r="C4682" i="1"/>
  <c r="K4681" i="1"/>
  <c r="B4680" i="1" l="1"/>
  <c r="Q4681" i="1"/>
  <c r="R4681" i="1" s="1"/>
  <c r="B4651" i="1"/>
  <c r="Q4652" i="1"/>
  <c r="R4652" i="1" s="1"/>
  <c r="K4682" i="1"/>
  <c r="C4683" i="1"/>
  <c r="K4653" i="1"/>
  <c r="C4654" i="1"/>
  <c r="Q4682" i="1" l="1"/>
  <c r="R4682" i="1" s="1"/>
  <c r="B4681" i="1"/>
  <c r="B4652" i="1"/>
  <c r="Q4653" i="1"/>
  <c r="R4653" i="1" s="1"/>
  <c r="C4684" i="1"/>
  <c r="K4683" i="1"/>
  <c r="C4655" i="1"/>
  <c r="K4654" i="1"/>
  <c r="B4682" i="1" l="1"/>
  <c r="Q4683" i="1"/>
  <c r="R4683" i="1" s="1"/>
  <c r="B4653" i="1"/>
  <c r="Q4654" i="1"/>
  <c r="R4654" i="1" s="1"/>
  <c r="C4656" i="1"/>
  <c r="K4655" i="1"/>
  <c r="K4684" i="1"/>
  <c r="C4685" i="1"/>
  <c r="B4683" i="1" l="1"/>
  <c r="Q4684" i="1"/>
  <c r="R4684" i="1" s="1"/>
  <c r="B4654" i="1"/>
  <c r="Q4655" i="1"/>
  <c r="R4655" i="1" s="1"/>
  <c r="K4656" i="1"/>
  <c r="C4657" i="1"/>
  <c r="C4686" i="1"/>
  <c r="K4685" i="1"/>
  <c r="Q4685" i="1" l="1"/>
  <c r="R4685" i="1" s="1"/>
  <c r="B4684" i="1"/>
  <c r="B4655" i="1"/>
  <c r="Q4656" i="1"/>
  <c r="R4656" i="1" s="1"/>
  <c r="K4686" i="1"/>
  <c r="C4687" i="1"/>
  <c r="K4657" i="1"/>
  <c r="C4658" i="1"/>
  <c r="B4685" i="1" l="1"/>
  <c r="Q4686" i="1"/>
  <c r="R4686" i="1" s="1"/>
  <c r="B4656" i="1"/>
  <c r="Q4657" i="1"/>
  <c r="R4657" i="1" s="1"/>
  <c r="K4658" i="1"/>
  <c r="C4659" i="1"/>
  <c r="C4688" i="1"/>
  <c r="K4687" i="1"/>
  <c r="Q4687" i="1" l="1"/>
  <c r="R4687" i="1" s="1"/>
  <c r="B4686" i="1"/>
  <c r="B4657" i="1"/>
  <c r="Q4658" i="1"/>
  <c r="R4658" i="1" s="1"/>
  <c r="K4659" i="1"/>
  <c r="C4660" i="1"/>
  <c r="K4688" i="1"/>
  <c r="C4689" i="1"/>
  <c r="B4687" i="1" l="1"/>
  <c r="Q4688" i="1"/>
  <c r="R4688" i="1" s="1"/>
  <c r="B4658" i="1"/>
  <c r="Q4659" i="1"/>
  <c r="R4659" i="1" s="1"/>
  <c r="C4661" i="1"/>
  <c r="K4660" i="1"/>
  <c r="C4690" i="1"/>
  <c r="K4689" i="1"/>
  <c r="B4688" i="1" l="1"/>
  <c r="Q4689" i="1"/>
  <c r="R4689" i="1" s="1"/>
  <c r="Q4660" i="1"/>
  <c r="R4660" i="1" s="1"/>
  <c r="B4659" i="1"/>
  <c r="C4691" i="1"/>
  <c r="K4690" i="1"/>
  <c r="C4662" i="1"/>
  <c r="K4661" i="1"/>
  <c r="B4689" i="1" l="1"/>
  <c r="Q4690" i="1"/>
  <c r="R4690" i="1" s="1"/>
  <c r="B4660" i="1"/>
  <c r="Q4661" i="1"/>
  <c r="R4661" i="1" s="1"/>
  <c r="C4692" i="1"/>
  <c r="K4691" i="1"/>
  <c r="K4662" i="1"/>
  <c r="C4663" i="1"/>
  <c r="B4690" i="1" l="1"/>
  <c r="Q4691" i="1"/>
  <c r="R4691" i="1" s="1"/>
  <c r="B4661" i="1"/>
  <c r="Q4662" i="1"/>
  <c r="R4662" i="1" s="1"/>
  <c r="K4692" i="1"/>
  <c r="C4693" i="1"/>
  <c r="C4664" i="1"/>
  <c r="K4663" i="1"/>
  <c r="B4691" i="1" l="1"/>
  <c r="Q4692" i="1"/>
  <c r="R4692" i="1" s="1"/>
  <c r="Q4663" i="1"/>
  <c r="R4663" i="1" s="1"/>
  <c r="B4662" i="1"/>
  <c r="K4664" i="1"/>
  <c r="C4665" i="1"/>
  <c r="K4693" i="1"/>
  <c r="C4694" i="1"/>
  <c r="B4692" i="1" l="1"/>
  <c r="Q4693" i="1"/>
  <c r="R4693" i="1" s="1"/>
  <c r="B4663" i="1"/>
  <c r="Q4664" i="1"/>
  <c r="R4664" i="1" s="1"/>
  <c r="C4666" i="1"/>
  <c r="K4666" i="1" s="1"/>
  <c r="K4665" i="1"/>
  <c r="K4694" i="1"/>
  <c r="C4695" i="1"/>
  <c r="B4693" i="1" l="1"/>
  <c r="Q4694" i="1"/>
  <c r="R4694" i="1" s="1"/>
  <c r="B4664" i="1"/>
  <c r="Q4665" i="1"/>
  <c r="R4665" i="1" s="1"/>
  <c r="Q4666" i="1"/>
  <c r="N4666" i="1"/>
  <c r="C4696" i="1"/>
  <c r="K4695" i="1"/>
  <c r="B4694" i="1" l="1"/>
  <c r="Q4695" i="1"/>
  <c r="R4695" i="1" s="1"/>
  <c r="R4666" i="1"/>
  <c r="B4666" i="1"/>
  <c r="B4665" i="1"/>
  <c r="U4666" i="1"/>
  <c r="K4696" i="1"/>
  <c r="C4697" i="1"/>
  <c r="K4697" i="1" s="1"/>
  <c r="M4697" i="1" s="1"/>
  <c r="AB164" i="1" l="1"/>
  <c r="AA164" i="1" s="1"/>
  <c r="B4695" i="1"/>
  <c r="Q4696" i="1"/>
  <c r="R4696" i="1" s="1"/>
  <c r="Q4697" i="1"/>
  <c r="Y164" i="1" l="1"/>
  <c r="AC164" i="1"/>
  <c r="B4697" i="1"/>
  <c r="B4696" i="1"/>
  <c r="R4697" i="1"/>
  <c r="U4697" i="1"/>
  <c r="Z165" i="1" l="1"/>
  <c r="C4698" i="1"/>
  <c r="K4698" i="1" l="1"/>
  <c r="C4699" i="1"/>
  <c r="Q4698" i="1" l="1"/>
  <c r="R4698" i="1" s="1"/>
  <c r="K4699" i="1"/>
  <c r="C4700" i="1"/>
  <c r="B4698" i="1" l="1"/>
  <c r="Q4699" i="1"/>
  <c r="R4699" i="1" s="1"/>
  <c r="C4701" i="1"/>
  <c r="K4700" i="1"/>
  <c r="Q4700" i="1" l="1"/>
  <c r="R4700" i="1" s="1"/>
  <c r="B4699" i="1"/>
  <c r="K4701" i="1"/>
  <c r="C4702" i="1"/>
  <c r="Q4701" i="1" l="1"/>
  <c r="R4701" i="1" s="1"/>
  <c r="B4700" i="1"/>
  <c r="C4703" i="1"/>
  <c r="K4702" i="1"/>
  <c r="B4701" i="1" l="1"/>
  <c r="Q4702" i="1"/>
  <c r="R4702" i="1" s="1"/>
  <c r="K4703" i="1"/>
  <c r="C4704" i="1"/>
  <c r="B4702" i="1" l="1"/>
  <c r="Q4703" i="1"/>
  <c r="R4703" i="1" s="1"/>
  <c r="C4705" i="1"/>
  <c r="K4704" i="1"/>
  <c r="B4703" i="1" l="1"/>
  <c r="Q4704" i="1"/>
  <c r="R4704" i="1" s="1"/>
  <c r="C4706" i="1"/>
  <c r="K4705" i="1"/>
  <c r="Q4705" i="1" l="1"/>
  <c r="R4705" i="1" s="1"/>
  <c r="B4704" i="1"/>
  <c r="C4707" i="1"/>
  <c r="K4706" i="1"/>
  <c r="Q4706" i="1" l="1"/>
  <c r="R4706" i="1" s="1"/>
  <c r="B4705" i="1"/>
  <c r="K4707" i="1"/>
  <c r="C4708" i="1"/>
  <c r="B4706" i="1" l="1"/>
  <c r="Q4707" i="1"/>
  <c r="R4707" i="1" s="1"/>
  <c r="C4709" i="1"/>
  <c r="K4708" i="1"/>
  <c r="B4707" i="1" l="1"/>
  <c r="Q4708" i="1"/>
  <c r="R4708" i="1" s="1"/>
  <c r="K4709" i="1"/>
  <c r="C4710" i="1"/>
  <c r="B4708" i="1" l="1"/>
  <c r="Q4709" i="1"/>
  <c r="R4709" i="1" s="1"/>
  <c r="C4711" i="1"/>
  <c r="K4710" i="1"/>
  <c r="Q4710" i="1" l="1"/>
  <c r="R4710" i="1" s="1"/>
  <c r="B4709" i="1"/>
  <c r="K4711" i="1"/>
  <c r="C4712" i="1"/>
  <c r="Q4711" i="1" l="1"/>
  <c r="R4711" i="1" s="1"/>
  <c r="B4710" i="1"/>
  <c r="C4713" i="1"/>
  <c r="K4712" i="1"/>
  <c r="B4711" i="1" l="1"/>
  <c r="Q4712" i="1"/>
  <c r="R4712" i="1" s="1"/>
  <c r="C4714" i="1"/>
  <c r="K4713" i="1"/>
  <c r="Q4713" i="1" l="1"/>
  <c r="R4713" i="1" s="1"/>
  <c r="B4712" i="1"/>
  <c r="K4714" i="1"/>
  <c r="C4715" i="1"/>
  <c r="Q4714" i="1" l="1"/>
  <c r="R4714" i="1" s="1"/>
  <c r="B4713" i="1"/>
  <c r="C4716" i="1"/>
  <c r="K4715" i="1"/>
  <c r="B4714" i="1" l="1"/>
  <c r="Q4715" i="1"/>
  <c r="R4715" i="1" s="1"/>
  <c r="C4717" i="1"/>
  <c r="K4716" i="1"/>
  <c r="B4715" i="1" l="1"/>
  <c r="Q4716" i="1"/>
  <c r="R4716" i="1" s="1"/>
  <c r="K4717" i="1"/>
  <c r="C4718" i="1"/>
  <c r="Q4717" i="1" l="1"/>
  <c r="R4717" i="1" s="1"/>
  <c r="B4716" i="1"/>
  <c r="K4718" i="1"/>
  <c r="C4719" i="1"/>
  <c r="Q4718" i="1" l="1"/>
  <c r="R4718" i="1" s="1"/>
  <c r="B4717" i="1"/>
  <c r="C4720" i="1"/>
  <c r="K4719" i="1"/>
  <c r="B4718" i="1" l="1"/>
  <c r="Q4719" i="1"/>
  <c r="R4719" i="1" s="1"/>
  <c r="C4721" i="1"/>
  <c r="K4720" i="1"/>
  <c r="B4719" i="1" l="1"/>
  <c r="Q4720" i="1"/>
  <c r="R4720" i="1" s="1"/>
  <c r="K4721" i="1"/>
  <c r="C4722" i="1"/>
  <c r="Q4721" i="1" l="1"/>
  <c r="R4721" i="1" s="1"/>
  <c r="B4720" i="1"/>
  <c r="K4722" i="1"/>
  <c r="C4723" i="1"/>
  <c r="B4721" i="1" l="1"/>
  <c r="Q4722" i="1"/>
  <c r="R4722" i="1" s="1"/>
  <c r="K4723" i="1"/>
  <c r="C4724" i="1"/>
  <c r="Q4723" i="1" l="1"/>
  <c r="R4723" i="1" s="1"/>
  <c r="B4722" i="1"/>
  <c r="C4725" i="1"/>
  <c r="K4724" i="1"/>
  <c r="B4723" i="1" l="1"/>
  <c r="Q4724" i="1"/>
  <c r="R4724" i="1" s="1"/>
  <c r="K4725" i="1"/>
  <c r="C4726" i="1"/>
  <c r="B4724" i="1" l="1"/>
  <c r="Q4725" i="1"/>
  <c r="R4725" i="1" s="1"/>
  <c r="K4726" i="1"/>
  <c r="C4727" i="1"/>
  <c r="K4727" i="1" s="1"/>
  <c r="B4725" i="1" l="1"/>
  <c r="Q4726" i="1"/>
  <c r="R4726" i="1" s="1"/>
  <c r="Q4727" i="1"/>
  <c r="B4727" i="1" l="1"/>
  <c r="B4726" i="1"/>
  <c r="M4727" i="1"/>
  <c r="N4727" i="1" s="1"/>
  <c r="AA165" i="1"/>
  <c r="AC165" i="1" s="1"/>
  <c r="R4727" i="1" l="1"/>
  <c r="U4727" i="1"/>
  <c r="Y165" i="1"/>
  <c r="Z166" i="1" l="1"/>
  <c r="C4728" i="1"/>
  <c r="K4728" i="1" l="1"/>
  <c r="C4729" i="1"/>
  <c r="K4729" i="1" l="1"/>
  <c r="C4730" i="1"/>
  <c r="Q4728" i="1"/>
  <c r="R4728" i="1" s="1"/>
  <c r="Q4729" i="1" l="1"/>
  <c r="R4729" i="1" s="1"/>
  <c r="K4730" i="1"/>
  <c r="C4731" i="1"/>
  <c r="B4728" i="1"/>
  <c r="B4729" i="1" l="1"/>
  <c r="K4731" i="1"/>
  <c r="C4732" i="1"/>
  <c r="Q4730" i="1"/>
  <c r="R4730" i="1" s="1"/>
  <c r="B4730" i="1" l="1"/>
  <c r="Q4731" i="1"/>
  <c r="R4731" i="1" s="1"/>
  <c r="K4732" i="1"/>
  <c r="C4733" i="1"/>
  <c r="B4731" i="1" l="1"/>
  <c r="Q4732" i="1"/>
  <c r="R4732" i="1" s="1"/>
  <c r="K4733" i="1"/>
  <c r="C4734" i="1"/>
  <c r="B4732" i="1" l="1"/>
  <c r="K4734" i="1"/>
  <c r="C4735" i="1"/>
  <c r="Q4733" i="1"/>
  <c r="R4733" i="1" s="1"/>
  <c r="B4733" i="1" l="1"/>
  <c r="Q4734" i="1"/>
  <c r="R4734" i="1" s="1"/>
  <c r="K4735" i="1"/>
  <c r="C4736" i="1"/>
  <c r="B4734" i="1" l="1"/>
  <c r="K4736" i="1"/>
  <c r="C4737" i="1"/>
  <c r="Q4735" i="1"/>
  <c r="R4735" i="1" s="1"/>
  <c r="B4735" i="1" l="1"/>
  <c r="K4737" i="1"/>
  <c r="C4738" i="1"/>
  <c r="Q4736" i="1"/>
  <c r="R4736" i="1" s="1"/>
  <c r="B4736" i="1" l="1"/>
  <c r="Q4737" i="1"/>
  <c r="R4737" i="1" s="1"/>
  <c r="K4738" i="1"/>
  <c r="C4739" i="1"/>
  <c r="K4739" i="1" l="1"/>
  <c r="C4740" i="1"/>
  <c r="Q4738" i="1"/>
  <c r="R4738" i="1" s="1"/>
  <c r="B4737" i="1"/>
  <c r="B4738" i="1" l="1"/>
  <c r="K4740" i="1"/>
  <c r="C4741" i="1"/>
  <c r="Q4739" i="1"/>
  <c r="R4739" i="1" s="1"/>
  <c r="Q4740" i="1" l="1"/>
  <c r="R4740" i="1" s="1"/>
  <c r="K4741" i="1"/>
  <c r="C4742" i="1"/>
  <c r="B4739" i="1"/>
  <c r="B4740" i="1" l="1"/>
  <c r="K4742" i="1"/>
  <c r="C4743" i="1"/>
  <c r="Q4741" i="1"/>
  <c r="R4741" i="1" s="1"/>
  <c r="K4743" i="1" l="1"/>
  <c r="C4744" i="1"/>
  <c r="Q4742" i="1"/>
  <c r="R4742" i="1" s="1"/>
  <c r="B4741" i="1"/>
  <c r="K4744" i="1" l="1"/>
  <c r="C4745" i="1"/>
  <c r="Q4743" i="1"/>
  <c r="R4743" i="1" s="1"/>
  <c r="B4742" i="1"/>
  <c r="B4743" i="1" l="1"/>
  <c r="K4745" i="1"/>
  <c r="C4746" i="1"/>
  <c r="Q4744" i="1"/>
  <c r="R4744" i="1" s="1"/>
  <c r="Q4745" i="1" l="1"/>
  <c r="R4745" i="1" s="1"/>
  <c r="B4744" i="1"/>
  <c r="K4746" i="1"/>
  <c r="C4747" i="1"/>
  <c r="B4745" i="1" l="1"/>
  <c r="K4747" i="1"/>
  <c r="C4748" i="1"/>
  <c r="Q4746" i="1"/>
  <c r="R4746" i="1" s="1"/>
  <c r="K4748" i="1" l="1"/>
  <c r="C4749" i="1"/>
  <c r="Q4747" i="1"/>
  <c r="R4747" i="1" s="1"/>
  <c r="B4746" i="1"/>
  <c r="B4747" i="1" l="1"/>
  <c r="K4749" i="1"/>
  <c r="C4750" i="1"/>
  <c r="Q4748" i="1"/>
  <c r="R4748" i="1" s="1"/>
  <c r="B4748" i="1" l="1"/>
  <c r="K4750" i="1"/>
  <c r="C4751" i="1"/>
  <c r="Q4749" i="1"/>
  <c r="R4749" i="1" s="1"/>
  <c r="K4751" i="1" l="1"/>
  <c r="C4752" i="1"/>
  <c r="B4749" i="1"/>
  <c r="Q4750" i="1"/>
  <c r="R4750" i="1" s="1"/>
  <c r="B4750" i="1" l="1"/>
  <c r="K4752" i="1"/>
  <c r="C4753" i="1"/>
  <c r="Q4751" i="1"/>
  <c r="R4751" i="1" s="1"/>
  <c r="B4751" i="1" l="1"/>
  <c r="K4753" i="1"/>
  <c r="C4754" i="1"/>
  <c r="Q4752" i="1"/>
  <c r="R4752" i="1" s="1"/>
  <c r="K4754" i="1" l="1"/>
  <c r="C4755" i="1"/>
  <c r="Q4753" i="1"/>
  <c r="R4753" i="1" s="1"/>
  <c r="B4752" i="1"/>
  <c r="B4753" i="1" l="1"/>
  <c r="K4755" i="1"/>
  <c r="C4756" i="1"/>
  <c r="Q4754" i="1"/>
  <c r="R4754" i="1" s="1"/>
  <c r="Q4755" i="1" l="1"/>
  <c r="R4755" i="1" s="1"/>
  <c r="K4756" i="1"/>
  <c r="C4757" i="1"/>
  <c r="B4754" i="1"/>
  <c r="K4757" i="1" l="1"/>
  <c r="C4758" i="1"/>
  <c r="K4758" i="1" s="1"/>
  <c r="Q4756" i="1"/>
  <c r="R4756" i="1" s="1"/>
  <c r="B4755" i="1"/>
  <c r="B4756" i="1" l="1"/>
  <c r="Q4758" i="1"/>
  <c r="M4758" i="1"/>
  <c r="U4758" i="1"/>
  <c r="Q4757" i="1"/>
  <c r="R4757" i="1" s="1"/>
  <c r="AB166" i="1" l="1"/>
  <c r="AA166" i="1" s="1"/>
  <c r="R4758" i="1"/>
  <c r="B4757" i="1"/>
  <c r="B4758" i="1"/>
  <c r="Y166" i="1" l="1"/>
  <c r="AC166" i="1"/>
  <c r="Z167" i="1" l="1"/>
  <c r="C4759" i="1"/>
  <c r="C4760" i="1" l="1"/>
  <c r="K4759" i="1"/>
  <c r="Q4759" i="1" l="1"/>
  <c r="R4759" i="1" s="1"/>
  <c r="K4760" i="1"/>
  <c r="C4761" i="1"/>
  <c r="B4759" i="1" l="1"/>
  <c r="Q4760" i="1"/>
  <c r="R4760" i="1" s="1"/>
  <c r="K4761" i="1"/>
  <c r="C4762" i="1"/>
  <c r="B4760" i="1" l="1"/>
  <c r="Q4761" i="1"/>
  <c r="R4761" i="1" s="1"/>
  <c r="C4763" i="1"/>
  <c r="K4762" i="1"/>
  <c r="B4761" i="1" l="1"/>
  <c r="Q4762" i="1"/>
  <c r="R4762" i="1" s="1"/>
  <c r="K4763" i="1"/>
  <c r="C4764" i="1"/>
  <c r="B4762" i="1" l="1"/>
  <c r="Q4763" i="1"/>
  <c r="R4763" i="1" s="1"/>
  <c r="C4765" i="1"/>
  <c r="K4764" i="1"/>
  <c r="B4763" i="1" l="1"/>
  <c r="Q4764" i="1"/>
  <c r="R4764" i="1" s="1"/>
  <c r="K4765" i="1"/>
  <c r="C4766" i="1"/>
  <c r="B4764" i="1" l="1"/>
  <c r="Q4765" i="1"/>
  <c r="R4765" i="1" s="1"/>
  <c r="K4766" i="1"/>
  <c r="C4767" i="1"/>
  <c r="B4765" i="1" l="1"/>
  <c r="Q4766" i="1"/>
  <c r="R4766" i="1" s="1"/>
  <c r="K4767" i="1"/>
  <c r="C4768" i="1"/>
  <c r="B4766" i="1" l="1"/>
  <c r="Q4767" i="1"/>
  <c r="R4767" i="1" s="1"/>
  <c r="K4768" i="1"/>
  <c r="C4769" i="1"/>
  <c r="B4767" i="1" l="1"/>
  <c r="Q4768" i="1"/>
  <c r="R4768" i="1" s="1"/>
  <c r="K4769" i="1"/>
  <c r="C4770" i="1"/>
  <c r="B4768" i="1" l="1"/>
  <c r="Q4769" i="1"/>
  <c r="R4769" i="1" s="1"/>
  <c r="K4770" i="1"/>
  <c r="C4771" i="1"/>
  <c r="B4769" i="1" l="1"/>
  <c r="Q4770" i="1"/>
  <c r="R4770" i="1" s="1"/>
  <c r="C4772" i="1"/>
  <c r="K4771" i="1"/>
  <c r="B4770" i="1" l="1"/>
  <c r="Q4771" i="1"/>
  <c r="R4771" i="1" s="1"/>
  <c r="K4772" i="1"/>
  <c r="C4773" i="1"/>
  <c r="Q4772" i="1" l="1"/>
  <c r="R4772" i="1" s="1"/>
  <c r="B4771" i="1"/>
  <c r="K4773" i="1"/>
  <c r="C4774" i="1"/>
  <c r="Q4773" i="1" l="1"/>
  <c r="R4773" i="1" s="1"/>
  <c r="B4772" i="1"/>
  <c r="K4774" i="1"/>
  <c r="C4775" i="1"/>
  <c r="B4773" i="1" l="1"/>
  <c r="Q4774" i="1"/>
  <c r="R4774" i="1" s="1"/>
  <c r="C4776" i="1"/>
  <c r="K4775" i="1"/>
  <c r="B4774" i="1" l="1"/>
  <c r="Q4775" i="1"/>
  <c r="R4775" i="1" s="1"/>
  <c r="K4776" i="1"/>
  <c r="C4777" i="1"/>
  <c r="B4775" i="1" l="1"/>
  <c r="Q4776" i="1"/>
  <c r="R4776" i="1" s="1"/>
  <c r="C4778" i="1"/>
  <c r="K4777" i="1"/>
  <c r="B4776" i="1" l="1"/>
  <c r="Q4777" i="1"/>
  <c r="R4777" i="1" s="1"/>
  <c r="K4778" i="1"/>
  <c r="C4779" i="1"/>
  <c r="B4777" i="1" l="1"/>
  <c r="Q4778" i="1"/>
  <c r="R4778" i="1" s="1"/>
  <c r="K4779" i="1"/>
  <c r="C4780" i="1"/>
  <c r="B4778" i="1" l="1"/>
  <c r="Q4779" i="1"/>
  <c r="R4779" i="1" s="1"/>
  <c r="K4780" i="1"/>
  <c r="C4781" i="1"/>
  <c r="B4779" i="1" l="1"/>
  <c r="Q4780" i="1"/>
  <c r="R4780" i="1" s="1"/>
  <c r="C4782" i="1"/>
  <c r="K4781" i="1"/>
  <c r="Q4781" i="1" l="1"/>
  <c r="R4781" i="1" s="1"/>
  <c r="B4780" i="1"/>
  <c r="K4782" i="1"/>
  <c r="C4783" i="1"/>
  <c r="B4781" i="1" l="1"/>
  <c r="Q4782" i="1"/>
  <c r="R4782" i="1" s="1"/>
  <c r="K4783" i="1"/>
  <c r="C4784" i="1"/>
  <c r="B4782" i="1" l="1"/>
  <c r="Q4783" i="1"/>
  <c r="R4783" i="1" s="1"/>
  <c r="K4784" i="1"/>
  <c r="C4785" i="1"/>
  <c r="B4783" i="1" l="1"/>
  <c r="Q4784" i="1"/>
  <c r="R4784" i="1" s="1"/>
  <c r="C4786" i="1"/>
  <c r="K4785" i="1"/>
  <c r="Q4785" i="1" l="1"/>
  <c r="R4785" i="1" s="1"/>
  <c r="B4784" i="1"/>
  <c r="K4786" i="1"/>
  <c r="C4787" i="1"/>
  <c r="B4785" i="1" l="1"/>
  <c r="Q4786" i="1"/>
  <c r="R4786" i="1" s="1"/>
  <c r="K4787" i="1"/>
  <c r="C4788" i="1"/>
  <c r="B4786" i="1" l="1"/>
  <c r="Q4787" i="1"/>
  <c r="R4787" i="1" s="1"/>
  <c r="K4788" i="1"/>
  <c r="C4789" i="1"/>
  <c r="K4789" i="1" s="1"/>
  <c r="M4789" i="1" s="1"/>
  <c r="AB167" i="1" l="1"/>
  <c r="AA167" i="1" s="1"/>
  <c r="Y167" i="1" s="1"/>
  <c r="B4787" i="1"/>
  <c r="Q4788" i="1"/>
  <c r="R4788" i="1" s="1"/>
  <c r="U4789" i="1"/>
  <c r="Q4789" i="1"/>
  <c r="B4789" i="1" l="1"/>
  <c r="AC167" i="1"/>
  <c r="AA168" i="1"/>
  <c r="Y168" i="1" s="1"/>
  <c r="Z168" i="1"/>
  <c r="C4790" i="1"/>
  <c r="B4788" i="1"/>
  <c r="R4789" i="1"/>
  <c r="AC168" i="1" l="1"/>
  <c r="K4790" i="1"/>
  <c r="C4791" i="1"/>
  <c r="AA169" i="1"/>
  <c r="Y169" i="1" s="1"/>
  <c r="C4820" i="1"/>
  <c r="Z169" i="1"/>
  <c r="AC169" i="1" l="1"/>
  <c r="Q4790" i="1"/>
  <c r="R4790" i="1" s="1"/>
  <c r="K4820" i="1"/>
  <c r="C4821" i="1"/>
  <c r="C4851" i="1"/>
  <c r="Z170" i="1"/>
  <c r="AA170" i="1"/>
  <c r="Y170" i="1" s="1"/>
  <c r="C4792" i="1"/>
  <c r="K4791" i="1"/>
  <c r="Q4820" i="1" l="1"/>
  <c r="R4820" i="1" s="1"/>
  <c r="AC170" i="1"/>
  <c r="B4790" i="1"/>
  <c r="Q4791" i="1"/>
  <c r="R4791" i="1" s="1"/>
  <c r="C4793" i="1"/>
  <c r="K4792" i="1"/>
  <c r="C4881" i="1"/>
  <c r="Z171" i="1"/>
  <c r="AA171" i="1"/>
  <c r="Y171" i="1" s="1"/>
  <c r="K4851" i="1"/>
  <c r="C4852" i="1"/>
  <c r="C4822" i="1"/>
  <c r="K4821" i="1"/>
  <c r="Q4851" i="1" l="1"/>
  <c r="R4851" i="1" s="1"/>
  <c r="B4820" i="1"/>
  <c r="Q4821" i="1"/>
  <c r="R4821" i="1" s="1"/>
  <c r="B4791" i="1"/>
  <c r="Q4792" i="1"/>
  <c r="R4792" i="1" s="1"/>
  <c r="C4823" i="1"/>
  <c r="K4822" i="1"/>
  <c r="K4852" i="1"/>
  <c r="C4853" i="1"/>
  <c r="Z172" i="1"/>
  <c r="C4912" i="1"/>
  <c r="AC171" i="1"/>
  <c r="C4882" i="1"/>
  <c r="K4881" i="1"/>
  <c r="C4794" i="1"/>
  <c r="K4793" i="1"/>
  <c r="Q4881" i="1" l="1"/>
  <c r="R4881" i="1" s="1"/>
  <c r="B4851" i="1"/>
  <c r="Q4852" i="1"/>
  <c r="R4852" i="1" s="1"/>
  <c r="B4821" i="1"/>
  <c r="Q4822" i="1"/>
  <c r="R4822" i="1" s="1"/>
  <c r="B4792" i="1"/>
  <c r="Q4793" i="1"/>
  <c r="R4793" i="1" s="1"/>
  <c r="C4913" i="1"/>
  <c r="K4912" i="1"/>
  <c r="K4853" i="1"/>
  <c r="C4854" i="1"/>
  <c r="C4795" i="1"/>
  <c r="K4794" i="1"/>
  <c r="C4883" i="1"/>
  <c r="K4882" i="1"/>
  <c r="C4824" i="1"/>
  <c r="K4823" i="1"/>
  <c r="Q4912" i="1" l="1"/>
  <c r="R4912" i="1" s="1"/>
  <c r="B4881" i="1"/>
  <c r="Q4882" i="1"/>
  <c r="R4882" i="1" s="1"/>
  <c r="B4852" i="1"/>
  <c r="Q4853" i="1"/>
  <c r="R4853" i="1" s="1"/>
  <c r="B4822" i="1"/>
  <c r="Q4823" i="1"/>
  <c r="R4823" i="1" s="1"/>
  <c r="B4793" i="1"/>
  <c r="Q4794" i="1"/>
  <c r="R4794" i="1" s="1"/>
  <c r="K4795" i="1"/>
  <c r="C4796" i="1"/>
  <c r="K4854" i="1"/>
  <c r="C4855" i="1"/>
  <c r="C4825" i="1"/>
  <c r="K4824" i="1"/>
  <c r="C4884" i="1"/>
  <c r="K4883" i="1"/>
  <c r="K4913" i="1"/>
  <c r="C4914" i="1"/>
  <c r="B4912" i="1" l="1"/>
  <c r="Q4913" i="1"/>
  <c r="R4913" i="1" s="1"/>
  <c r="B4882" i="1"/>
  <c r="Q4883" i="1"/>
  <c r="R4883" i="1" s="1"/>
  <c r="B4853" i="1"/>
  <c r="Q4854" i="1"/>
  <c r="R4854" i="1" s="1"/>
  <c r="Q4824" i="1"/>
  <c r="R4824" i="1" s="1"/>
  <c r="B4823" i="1"/>
  <c r="B4794" i="1"/>
  <c r="Q4795" i="1"/>
  <c r="R4795" i="1" s="1"/>
  <c r="K4914" i="1"/>
  <c r="C4915" i="1"/>
  <c r="C4826" i="1"/>
  <c r="K4825" i="1"/>
  <c r="C4885" i="1"/>
  <c r="K4884" i="1"/>
  <c r="K4855" i="1"/>
  <c r="C4856" i="1"/>
  <c r="C4797" i="1"/>
  <c r="K4796" i="1"/>
  <c r="B4913" i="1" l="1"/>
  <c r="Q4914" i="1"/>
  <c r="R4914" i="1" s="1"/>
  <c r="B4883" i="1"/>
  <c r="Q4884" i="1"/>
  <c r="R4884" i="1" s="1"/>
  <c r="B4854" i="1"/>
  <c r="Q4855" i="1"/>
  <c r="R4855" i="1" s="1"/>
  <c r="Q4825" i="1"/>
  <c r="R4825" i="1" s="1"/>
  <c r="B4824" i="1"/>
  <c r="B4795" i="1"/>
  <c r="Q4796" i="1"/>
  <c r="R4796" i="1" s="1"/>
  <c r="K4885" i="1"/>
  <c r="C4886" i="1"/>
  <c r="C4798" i="1"/>
  <c r="K4797" i="1"/>
  <c r="C4827" i="1"/>
  <c r="K4826" i="1"/>
  <c r="K4915" i="1"/>
  <c r="C4916" i="1"/>
  <c r="K4856" i="1"/>
  <c r="C4857" i="1"/>
  <c r="B4914" i="1" l="1"/>
  <c r="Q4915" i="1"/>
  <c r="R4915" i="1" s="1"/>
  <c r="B4884" i="1"/>
  <c r="Q4885" i="1"/>
  <c r="R4885" i="1" s="1"/>
  <c r="B4855" i="1"/>
  <c r="Q4856" i="1"/>
  <c r="R4856" i="1" s="1"/>
  <c r="Q4826" i="1"/>
  <c r="R4826" i="1" s="1"/>
  <c r="B4825" i="1"/>
  <c r="B4796" i="1"/>
  <c r="Q4797" i="1"/>
  <c r="R4797" i="1" s="1"/>
  <c r="C4828" i="1"/>
  <c r="K4827" i="1"/>
  <c r="K4857" i="1"/>
  <c r="C4858" i="1"/>
  <c r="K4798" i="1"/>
  <c r="C4799" i="1"/>
  <c r="C4887" i="1"/>
  <c r="K4886" i="1"/>
  <c r="K4916" i="1"/>
  <c r="C4917" i="1"/>
  <c r="B4915" i="1" l="1"/>
  <c r="Q4916" i="1"/>
  <c r="R4916" i="1" s="1"/>
  <c r="B4885" i="1"/>
  <c r="Q4886" i="1"/>
  <c r="R4886" i="1" s="1"/>
  <c r="B4856" i="1"/>
  <c r="Q4857" i="1"/>
  <c r="R4857" i="1" s="1"/>
  <c r="B4826" i="1"/>
  <c r="Q4827" i="1"/>
  <c r="R4827" i="1" s="1"/>
  <c r="B4797" i="1"/>
  <c r="Q4798" i="1"/>
  <c r="R4798" i="1" s="1"/>
  <c r="K4917" i="1"/>
  <c r="C4918" i="1"/>
  <c r="K4799" i="1"/>
  <c r="C4800" i="1"/>
  <c r="C4859" i="1"/>
  <c r="K4858" i="1"/>
  <c r="C4888" i="1"/>
  <c r="K4887" i="1"/>
  <c r="C4829" i="1"/>
  <c r="K4828" i="1"/>
  <c r="B4916" i="1" l="1"/>
  <c r="Q4917" i="1"/>
  <c r="R4917" i="1" s="1"/>
  <c r="B4886" i="1"/>
  <c r="Q4887" i="1"/>
  <c r="R4887" i="1" s="1"/>
  <c r="Q4858" i="1"/>
  <c r="R4858" i="1" s="1"/>
  <c r="B4857" i="1"/>
  <c r="Q4828" i="1"/>
  <c r="R4828" i="1" s="1"/>
  <c r="B4827" i="1"/>
  <c r="Q4799" i="1"/>
  <c r="R4799" i="1" s="1"/>
  <c r="B4798" i="1"/>
  <c r="C4830" i="1"/>
  <c r="K4829" i="1"/>
  <c r="K4888" i="1"/>
  <c r="C4889" i="1"/>
  <c r="C4860" i="1"/>
  <c r="K4859" i="1"/>
  <c r="K4800" i="1"/>
  <c r="C4801" i="1"/>
  <c r="K4918" i="1"/>
  <c r="C4919" i="1"/>
  <c r="B4917" i="1" l="1"/>
  <c r="Q4918" i="1"/>
  <c r="R4918" i="1" s="1"/>
  <c r="B4887" i="1"/>
  <c r="Q4888" i="1"/>
  <c r="R4888" i="1" s="1"/>
  <c r="B4858" i="1"/>
  <c r="Q4859" i="1"/>
  <c r="R4859" i="1" s="1"/>
  <c r="Q4829" i="1"/>
  <c r="R4829" i="1" s="1"/>
  <c r="B4828" i="1"/>
  <c r="B4799" i="1"/>
  <c r="Q4800" i="1"/>
  <c r="R4800" i="1" s="1"/>
  <c r="C4890" i="1"/>
  <c r="K4889" i="1"/>
  <c r="K4860" i="1"/>
  <c r="C4861" i="1"/>
  <c r="K4801" i="1"/>
  <c r="C4802" i="1"/>
  <c r="C4920" i="1"/>
  <c r="K4919" i="1"/>
  <c r="K4830" i="1"/>
  <c r="C4831" i="1"/>
  <c r="B4918" i="1" l="1"/>
  <c r="Q4919" i="1"/>
  <c r="R4919" i="1" s="1"/>
  <c r="B4888" i="1"/>
  <c r="Q4889" i="1"/>
  <c r="R4889" i="1" s="1"/>
  <c r="B4859" i="1"/>
  <c r="Q4860" i="1"/>
  <c r="R4860" i="1" s="1"/>
  <c r="B4829" i="1"/>
  <c r="Q4830" i="1"/>
  <c r="R4830" i="1" s="1"/>
  <c r="B4800" i="1"/>
  <c r="Q4801" i="1"/>
  <c r="R4801" i="1" s="1"/>
  <c r="K4861" i="1"/>
  <c r="C4862" i="1"/>
  <c r="K4831" i="1"/>
  <c r="C4832" i="1"/>
  <c r="C4921" i="1"/>
  <c r="K4920" i="1"/>
  <c r="C4803" i="1"/>
  <c r="K4802" i="1"/>
  <c r="C4891" i="1"/>
  <c r="K4890" i="1"/>
  <c r="B4919" i="1" l="1"/>
  <c r="Q4920" i="1"/>
  <c r="R4920" i="1" s="1"/>
  <c r="B4889" i="1"/>
  <c r="Q4890" i="1"/>
  <c r="R4890" i="1" s="1"/>
  <c r="B4860" i="1"/>
  <c r="Q4861" i="1"/>
  <c r="R4861" i="1" s="1"/>
  <c r="B4830" i="1"/>
  <c r="Q4831" i="1"/>
  <c r="R4831" i="1" s="1"/>
  <c r="B4801" i="1"/>
  <c r="Q4802" i="1"/>
  <c r="R4802" i="1" s="1"/>
  <c r="K4832" i="1"/>
  <c r="C4833" i="1"/>
  <c r="K4803" i="1"/>
  <c r="C4804" i="1"/>
  <c r="C4922" i="1"/>
  <c r="K4921" i="1"/>
  <c r="K4891" i="1"/>
  <c r="C4892" i="1"/>
  <c r="K4862" i="1"/>
  <c r="C4863" i="1"/>
  <c r="B4920" i="1" l="1"/>
  <c r="Q4921" i="1"/>
  <c r="R4921" i="1" s="1"/>
  <c r="B4890" i="1"/>
  <c r="Q4891" i="1"/>
  <c r="R4891" i="1" s="1"/>
  <c r="B4861" i="1"/>
  <c r="Q4862" i="1"/>
  <c r="R4862" i="1" s="1"/>
  <c r="B4831" i="1"/>
  <c r="Q4832" i="1"/>
  <c r="R4832" i="1" s="1"/>
  <c r="B4802" i="1"/>
  <c r="Q4803" i="1"/>
  <c r="R4803" i="1" s="1"/>
  <c r="C4893" i="1"/>
  <c r="K4892" i="1"/>
  <c r="C4864" i="1"/>
  <c r="K4863" i="1"/>
  <c r="K4833" i="1"/>
  <c r="C4834" i="1"/>
  <c r="K4922" i="1"/>
  <c r="C4923" i="1"/>
  <c r="C4805" i="1"/>
  <c r="K4804" i="1"/>
  <c r="Q4922" i="1" l="1"/>
  <c r="R4922" i="1" s="1"/>
  <c r="B4921" i="1"/>
  <c r="B4891" i="1"/>
  <c r="Q4892" i="1"/>
  <c r="R4892" i="1" s="1"/>
  <c r="B4862" i="1"/>
  <c r="Q4863" i="1"/>
  <c r="R4863" i="1" s="1"/>
  <c r="Q4833" i="1"/>
  <c r="R4833" i="1" s="1"/>
  <c r="B4832" i="1"/>
  <c r="B4803" i="1"/>
  <c r="Q4804" i="1"/>
  <c r="R4804" i="1" s="1"/>
  <c r="K4923" i="1"/>
  <c r="C4924" i="1"/>
  <c r="C4806" i="1"/>
  <c r="K4805" i="1"/>
  <c r="K4834" i="1"/>
  <c r="C4835" i="1"/>
  <c r="K4893" i="1"/>
  <c r="C4894" i="1"/>
  <c r="K4864" i="1"/>
  <c r="C4865" i="1"/>
  <c r="B4922" i="1" l="1"/>
  <c r="Q4923" i="1"/>
  <c r="R4923" i="1" s="1"/>
  <c r="B4892" i="1"/>
  <c r="Q4893" i="1"/>
  <c r="R4893" i="1" s="1"/>
  <c r="B4863" i="1"/>
  <c r="Q4864" i="1"/>
  <c r="R4864" i="1" s="1"/>
  <c r="B4833" i="1"/>
  <c r="Q4834" i="1"/>
  <c r="R4834" i="1" s="1"/>
  <c r="B4804" i="1"/>
  <c r="Q4805" i="1"/>
  <c r="R4805" i="1" s="1"/>
  <c r="K4924" i="1"/>
  <c r="C4925" i="1"/>
  <c r="C4895" i="1"/>
  <c r="K4894" i="1"/>
  <c r="K4806" i="1"/>
  <c r="C4807" i="1"/>
  <c r="C4836" i="1"/>
  <c r="K4835" i="1"/>
  <c r="K4865" i="1"/>
  <c r="C4866" i="1"/>
  <c r="B4923" i="1" l="1"/>
  <c r="Q4924" i="1"/>
  <c r="R4924" i="1" s="1"/>
  <c r="B4893" i="1"/>
  <c r="Q4894" i="1"/>
  <c r="R4894" i="1" s="1"/>
  <c r="Q4865" i="1"/>
  <c r="R4865" i="1" s="1"/>
  <c r="B4864" i="1"/>
  <c r="Q4835" i="1"/>
  <c r="R4835" i="1" s="1"/>
  <c r="B4834" i="1"/>
  <c r="B4805" i="1"/>
  <c r="Q4806" i="1"/>
  <c r="R4806" i="1" s="1"/>
  <c r="K4807" i="1"/>
  <c r="C4808" i="1"/>
  <c r="K4836" i="1"/>
  <c r="C4837" i="1"/>
  <c r="C4896" i="1"/>
  <c r="K4895" i="1"/>
  <c r="K4925" i="1"/>
  <c r="C4926" i="1"/>
  <c r="K4866" i="1"/>
  <c r="C4867" i="1"/>
  <c r="B4924" i="1" l="1"/>
  <c r="Q4925" i="1"/>
  <c r="R4925" i="1" s="1"/>
  <c r="B4894" i="1"/>
  <c r="Q4895" i="1"/>
  <c r="R4895" i="1" s="1"/>
  <c r="B4865" i="1"/>
  <c r="Q4866" i="1"/>
  <c r="R4866" i="1" s="1"/>
  <c r="Q4836" i="1"/>
  <c r="R4836" i="1" s="1"/>
  <c r="B4835" i="1"/>
  <c r="B4806" i="1"/>
  <c r="Q4807" i="1"/>
  <c r="R4807" i="1" s="1"/>
  <c r="K4837" i="1"/>
  <c r="C4838" i="1"/>
  <c r="C4868" i="1"/>
  <c r="K4867" i="1"/>
  <c r="K4926" i="1"/>
  <c r="C4927" i="1"/>
  <c r="K4896" i="1"/>
  <c r="C4897" i="1"/>
  <c r="C4809" i="1"/>
  <c r="K4808" i="1"/>
  <c r="B4925" i="1" l="1"/>
  <c r="Q4926" i="1"/>
  <c r="R4926" i="1" s="1"/>
  <c r="B4895" i="1"/>
  <c r="Q4896" i="1"/>
  <c r="R4896" i="1" s="1"/>
  <c r="B4866" i="1"/>
  <c r="Q4867" i="1"/>
  <c r="R4867" i="1" s="1"/>
  <c r="B4836" i="1"/>
  <c r="Q4837" i="1"/>
  <c r="R4837" i="1" s="1"/>
  <c r="B4807" i="1"/>
  <c r="Q4808" i="1"/>
  <c r="R4808" i="1" s="1"/>
  <c r="C4928" i="1"/>
  <c r="K4927" i="1"/>
  <c r="C4898" i="1"/>
  <c r="K4897" i="1"/>
  <c r="K4838" i="1"/>
  <c r="C4839" i="1"/>
  <c r="C4810" i="1"/>
  <c r="K4809" i="1"/>
  <c r="C4869" i="1"/>
  <c r="K4868" i="1"/>
  <c r="B4926" i="1" l="1"/>
  <c r="Q4927" i="1"/>
  <c r="R4927" i="1" s="1"/>
  <c r="B4896" i="1"/>
  <c r="Q4897" i="1"/>
  <c r="R4897" i="1" s="1"/>
  <c r="Q4868" i="1"/>
  <c r="R4868" i="1" s="1"/>
  <c r="B4867" i="1"/>
  <c r="B4837" i="1"/>
  <c r="Q4838" i="1"/>
  <c r="R4838" i="1" s="1"/>
  <c r="B4808" i="1"/>
  <c r="Q4809" i="1"/>
  <c r="R4809" i="1" s="1"/>
  <c r="C4811" i="1"/>
  <c r="K4810" i="1"/>
  <c r="C4840" i="1"/>
  <c r="K4839" i="1"/>
  <c r="C4899" i="1"/>
  <c r="K4898" i="1"/>
  <c r="K4869" i="1"/>
  <c r="C4870" i="1"/>
  <c r="C4929" i="1"/>
  <c r="K4928" i="1"/>
  <c r="Q4928" i="1" l="1"/>
  <c r="R4928" i="1" s="1"/>
  <c r="B4927" i="1"/>
  <c r="B4897" i="1"/>
  <c r="Q4898" i="1"/>
  <c r="R4898" i="1" s="1"/>
  <c r="B4868" i="1"/>
  <c r="Q4869" i="1"/>
  <c r="R4869" i="1" s="1"/>
  <c r="Q4839" i="1"/>
  <c r="R4839" i="1" s="1"/>
  <c r="B4838" i="1"/>
  <c r="B4809" i="1"/>
  <c r="Q4810" i="1"/>
  <c r="R4810" i="1" s="1"/>
  <c r="K4929" i="1"/>
  <c r="C4930" i="1"/>
  <c r="C4871" i="1"/>
  <c r="K4870" i="1"/>
  <c r="C4812" i="1"/>
  <c r="K4811" i="1"/>
  <c r="K4899" i="1"/>
  <c r="C4900" i="1"/>
  <c r="K4840" i="1"/>
  <c r="C4841" i="1"/>
  <c r="B4928" i="1" l="1"/>
  <c r="Q4929" i="1"/>
  <c r="R4929" i="1" s="1"/>
  <c r="Q4899" i="1"/>
  <c r="R4899" i="1" s="1"/>
  <c r="B4898" i="1"/>
  <c r="B4869" i="1"/>
  <c r="Q4870" i="1"/>
  <c r="R4870" i="1" s="1"/>
  <c r="B4839" i="1"/>
  <c r="Q4840" i="1"/>
  <c r="R4840" i="1" s="1"/>
  <c r="B4810" i="1"/>
  <c r="Q4811" i="1"/>
  <c r="R4811" i="1" s="1"/>
  <c r="C4842" i="1"/>
  <c r="K4841" i="1"/>
  <c r="K4871" i="1"/>
  <c r="C4872" i="1"/>
  <c r="K4900" i="1"/>
  <c r="C4901" i="1"/>
  <c r="K4930" i="1"/>
  <c r="C4931" i="1"/>
  <c r="K4812" i="1"/>
  <c r="C4813" i="1"/>
  <c r="B4929" i="1" l="1"/>
  <c r="Q4930" i="1"/>
  <c r="R4930" i="1" s="1"/>
  <c r="B4899" i="1"/>
  <c r="Q4900" i="1"/>
  <c r="R4900" i="1" s="1"/>
  <c r="B4870" i="1"/>
  <c r="Q4871" i="1"/>
  <c r="R4871" i="1" s="1"/>
  <c r="B4840" i="1"/>
  <c r="Q4841" i="1"/>
  <c r="R4841" i="1" s="1"/>
  <c r="B4811" i="1"/>
  <c r="Q4812" i="1"/>
  <c r="R4812" i="1" s="1"/>
  <c r="K4813" i="1"/>
  <c r="C4814" i="1"/>
  <c r="C4902" i="1"/>
  <c r="K4901" i="1"/>
  <c r="C4932" i="1"/>
  <c r="K4931" i="1"/>
  <c r="K4872" i="1"/>
  <c r="C4873" i="1"/>
  <c r="K4842" i="1"/>
  <c r="C4843" i="1"/>
  <c r="B4930" i="1" l="1"/>
  <c r="Q4931" i="1"/>
  <c r="R4931" i="1" s="1"/>
  <c r="B4900" i="1"/>
  <c r="Q4901" i="1"/>
  <c r="R4901" i="1" s="1"/>
  <c r="B4871" i="1"/>
  <c r="Q4872" i="1"/>
  <c r="R4872" i="1" s="1"/>
  <c r="B4841" i="1"/>
  <c r="Q4842" i="1"/>
  <c r="R4842" i="1" s="1"/>
  <c r="Q4813" i="1"/>
  <c r="R4813" i="1" s="1"/>
  <c r="B4812" i="1"/>
  <c r="K4873" i="1"/>
  <c r="C4874" i="1"/>
  <c r="C4933" i="1"/>
  <c r="K4932" i="1"/>
  <c r="K4902" i="1"/>
  <c r="C4903" i="1"/>
  <c r="K4843" i="1"/>
  <c r="C4844" i="1"/>
  <c r="C4815" i="1"/>
  <c r="K4814" i="1"/>
  <c r="B4931" i="1" l="1"/>
  <c r="Q4932" i="1"/>
  <c r="R4932" i="1" s="1"/>
  <c r="Q4902" i="1"/>
  <c r="R4902" i="1" s="1"/>
  <c r="B4901" i="1"/>
  <c r="B4872" i="1"/>
  <c r="Q4873" i="1"/>
  <c r="R4873" i="1" s="1"/>
  <c r="B4842" i="1"/>
  <c r="Q4843" i="1"/>
  <c r="R4843" i="1" s="1"/>
  <c r="B4813" i="1"/>
  <c r="Q4814" i="1"/>
  <c r="R4814" i="1" s="1"/>
  <c r="C4904" i="1"/>
  <c r="K4903" i="1"/>
  <c r="C4875" i="1"/>
  <c r="K4874" i="1"/>
  <c r="K4933" i="1"/>
  <c r="C4934" i="1"/>
  <c r="K4844" i="1"/>
  <c r="C4845" i="1"/>
  <c r="K4815" i="1"/>
  <c r="C4816" i="1"/>
  <c r="B4932" i="1" l="1"/>
  <c r="Q4933" i="1"/>
  <c r="R4933" i="1" s="1"/>
  <c r="B4902" i="1"/>
  <c r="Q4903" i="1"/>
  <c r="R4903" i="1" s="1"/>
  <c r="B4873" i="1"/>
  <c r="Q4874" i="1"/>
  <c r="R4874" i="1" s="1"/>
  <c r="B4843" i="1"/>
  <c r="Q4844" i="1"/>
  <c r="R4844" i="1" s="1"/>
  <c r="B4814" i="1"/>
  <c r="Q4815" i="1"/>
  <c r="R4815" i="1" s="1"/>
  <c r="C4817" i="1"/>
  <c r="K4816" i="1"/>
  <c r="K4845" i="1"/>
  <c r="C4846" i="1"/>
  <c r="K4875" i="1"/>
  <c r="C4876" i="1"/>
  <c r="K4934" i="1"/>
  <c r="C4935" i="1"/>
  <c r="C4905" i="1"/>
  <c r="K4904" i="1"/>
  <c r="B4933" i="1" l="1"/>
  <c r="Q4934" i="1"/>
  <c r="R4934" i="1" s="1"/>
  <c r="B4903" i="1"/>
  <c r="Q4904" i="1"/>
  <c r="R4904" i="1" s="1"/>
  <c r="B4874" i="1"/>
  <c r="Q4875" i="1"/>
  <c r="R4875" i="1" s="1"/>
  <c r="B4844" i="1"/>
  <c r="Q4845" i="1"/>
  <c r="R4845" i="1" s="1"/>
  <c r="B4815" i="1"/>
  <c r="Q4816" i="1"/>
  <c r="R4816" i="1" s="1"/>
  <c r="C4877" i="1"/>
  <c r="K4876" i="1"/>
  <c r="C4906" i="1"/>
  <c r="K4905" i="1"/>
  <c r="K4935" i="1"/>
  <c r="C4936" i="1"/>
  <c r="K4846" i="1"/>
  <c r="C4847" i="1"/>
  <c r="K4817" i="1"/>
  <c r="C4818" i="1"/>
  <c r="B4934" i="1" l="1"/>
  <c r="Q4935" i="1"/>
  <c r="R4935" i="1" s="1"/>
  <c r="B4904" i="1"/>
  <c r="Q4905" i="1"/>
  <c r="R4905" i="1" s="1"/>
  <c r="B4875" i="1"/>
  <c r="Q4876" i="1"/>
  <c r="R4876" i="1" s="1"/>
  <c r="Q4846" i="1"/>
  <c r="R4846" i="1" s="1"/>
  <c r="B4845" i="1"/>
  <c r="B4816" i="1"/>
  <c r="Q4817" i="1"/>
  <c r="R4817" i="1" s="1"/>
  <c r="C4848" i="1"/>
  <c r="K4847" i="1"/>
  <c r="C4878" i="1"/>
  <c r="K4877" i="1"/>
  <c r="K4936" i="1"/>
  <c r="C4937" i="1"/>
  <c r="K4818" i="1"/>
  <c r="C4819" i="1"/>
  <c r="K4819" i="1" s="1"/>
  <c r="C4907" i="1"/>
  <c r="K4906" i="1"/>
  <c r="B4935" i="1" l="1"/>
  <c r="Q4936" i="1"/>
  <c r="R4936" i="1" s="1"/>
  <c r="B4905" i="1"/>
  <c r="Q4906" i="1"/>
  <c r="R4906" i="1" s="1"/>
  <c r="B4876" i="1"/>
  <c r="Q4877" i="1"/>
  <c r="R4877" i="1" s="1"/>
  <c r="B4846" i="1"/>
  <c r="Q4847" i="1"/>
  <c r="R4847" i="1" s="1"/>
  <c r="Q4818" i="1"/>
  <c r="R4818" i="1" s="1"/>
  <c r="B4817" i="1"/>
  <c r="N4819" i="1"/>
  <c r="Q4819" i="1"/>
  <c r="K4937" i="1"/>
  <c r="C4938" i="1"/>
  <c r="C4908" i="1"/>
  <c r="K4907" i="1"/>
  <c r="C4849" i="1"/>
  <c r="K4848" i="1"/>
  <c r="K4878" i="1"/>
  <c r="C4879" i="1"/>
  <c r="B4936" i="1" l="1"/>
  <c r="Q4937" i="1"/>
  <c r="R4937" i="1" s="1"/>
  <c r="B4906" i="1"/>
  <c r="Q4907" i="1"/>
  <c r="R4907" i="1" s="1"/>
  <c r="B4877" i="1"/>
  <c r="Q4878" i="1"/>
  <c r="R4878" i="1" s="1"/>
  <c r="Q4848" i="1"/>
  <c r="R4848" i="1" s="1"/>
  <c r="B4847" i="1"/>
  <c r="B4818" i="1"/>
  <c r="B4819" i="1"/>
  <c r="C4939" i="1"/>
  <c r="K4938" i="1"/>
  <c r="C4850" i="1"/>
  <c r="K4850" i="1" s="1"/>
  <c r="K4849" i="1"/>
  <c r="U4819" i="1"/>
  <c r="R4819" i="1"/>
  <c r="K4879" i="1"/>
  <c r="C4880" i="1"/>
  <c r="K4880" i="1" s="1"/>
  <c r="K4908" i="1"/>
  <c r="C4909" i="1"/>
  <c r="B4937" i="1" l="1"/>
  <c r="Q4938" i="1"/>
  <c r="R4938" i="1" s="1"/>
  <c r="Q4908" i="1"/>
  <c r="R4908" i="1" s="1"/>
  <c r="B4907" i="1"/>
  <c r="B4878" i="1"/>
  <c r="Q4879" i="1"/>
  <c r="R4879" i="1" s="1"/>
  <c r="B4848" i="1"/>
  <c r="Q4849" i="1"/>
  <c r="R4849" i="1" s="1"/>
  <c r="K4909" i="1"/>
  <c r="C4910" i="1"/>
  <c r="Q4880" i="1"/>
  <c r="B4880" i="1" s="1"/>
  <c r="N4880" i="1"/>
  <c r="N4850" i="1"/>
  <c r="Q4850" i="1"/>
  <c r="K4939" i="1"/>
  <c r="C4940" i="1"/>
  <c r="B4938" i="1" l="1"/>
  <c r="Q4939" i="1"/>
  <c r="R4939" i="1" s="1"/>
  <c r="B4908" i="1"/>
  <c r="Q4909" i="1"/>
  <c r="R4909" i="1" s="1"/>
  <c r="B4879" i="1"/>
  <c r="B4850" i="1"/>
  <c r="B4849" i="1"/>
  <c r="U4880" i="1"/>
  <c r="R4880" i="1"/>
  <c r="U4850" i="1"/>
  <c r="R4850" i="1"/>
  <c r="K4940" i="1"/>
  <c r="C4941" i="1"/>
  <c r="K4910" i="1"/>
  <c r="C4911" i="1"/>
  <c r="K4911" i="1" s="1"/>
  <c r="B4939" i="1" l="1"/>
  <c r="Q4940" i="1"/>
  <c r="R4940" i="1" s="1"/>
  <c r="B4909" i="1"/>
  <c r="Q4910" i="1"/>
  <c r="R4910" i="1" s="1"/>
  <c r="Q4911" i="1"/>
  <c r="N4911" i="1"/>
  <c r="C4942" i="1"/>
  <c r="K4942" i="1" s="1"/>
  <c r="M4942" i="1" s="1"/>
  <c r="K4941" i="1"/>
  <c r="AB172" i="1" l="1"/>
  <c r="AA172" i="1" s="1"/>
  <c r="AC172" i="1" s="1"/>
  <c r="B4940" i="1"/>
  <c r="Q4941" i="1"/>
  <c r="R4941" i="1" s="1"/>
  <c r="B4911" i="1"/>
  <c r="B4910" i="1"/>
  <c r="U4911" i="1"/>
  <c r="R4911" i="1"/>
  <c r="Q4942" i="1"/>
  <c r="B4942" i="1" s="1"/>
  <c r="Y172" i="1" l="1"/>
  <c r="AA173" i="1" s="1"/>
  <c r="Y173" i="1" s="1"/>
  <c r="B4941" i="1"/>
  <c r="R4942" i="1"/>
  <c r="U4942" i="1"/>
  <c r="Z173" i="1" l="1"/>
  <c r="AC173" i="1" s="1"/>
  <c r="C4943" i="1"/>
  <c r="K4943" i="1" s="1"/>
  <c r="C4971" i="1"/>
  <c r="AA174" i="1"/>
  <c r="Z174" i="1"/>
  <c r="Y174" i="1" l="1"/>
  <c r="Z175" i="1" s="1"/>
  <c r="AC174" i="1"/>
  <c r="C4944" i="1"/>
  <c r="K4944" i="1" s="1"/>
  <c r="Q4943" i="1"/>
  <c r="R4943" i="1" s="1"/>
  <c r="K4971" i="1"/>
  <c r="C4972" i="1"/>
  <c r="C5002" i="1" l="1"/>
  <c r="K5002" i="1" s="1"/>
  <c r="C4945" i="1"/>
  <c r="C4946" i="1" s="1"/>
  <c r="Q4971" i="1"/>
  <c r="R4971" i="1" s="1"/>
  <c r="B4943" i="1"/>
  <c r="Q4944" i="1"/>
  <c r="R4944" i="1" s="1"/>
  <c r="K4972" i="1"/>
  <c r="C4973" i="1"/>
  <c r="C5003" i="1" l="1"/>
  <c r="C5004" i="1" s="1"/>
  <c r="K4945" i="1"/>
  <c r="Q4945" i="1" s="1"/>
  <c r="R4945" i="1" s="1"/>
  <c r="Q5002" i="1"/>
  <c r="R5002" i="1" s="1"/>
  <c r="B4971" i="1"/>
  <c r="Q4972" i="1"/>
  <c r="R4972" i="1" s="1"/>
  <c r="B4944" i="1"/>
  <c r="K4946" i="1"/>
  <c r="C4947" i="1"/>
  <c r="K4973" i="1"/>
  <c r="C4974" i="1"/>
  <c r="K5003" i="1" l="1"/>
  <c r="Q5003" i="1" s="1"/>
  <c r="R5003" i="1" s="1"/>
  <c r="B5002" i="1"/>
  <c r="B4972" i="1"/>
  <c r="Q4973" i="1"/>
  <c r="R4973" i="1" s="1"/>
  <c r="B4945" i="1"/>
  <c r="Q4946" i="1"/>
  <c r="R4946" i="1" s="1"/>
  <c r="K4974" i="1"/>
  <c r="C4975" i="1"/>
  <c r="K5004" i="1"/>
  <c r="C5005" i="1"/>
  <c r="C4948" i="1"/>
  <c r="K4947" i="1"/>
  <c r="B5003" i="1" l="1"/>
  <c r="Q5004" i="1"/>
  <c r="R5004" i="1" s="1"/>
  <c r="B4973" i="1"/>
  <c r="B4946" i="1"/>
  <c r="Q4974" i="1"/>
  <c r="R4974" i="1" s="1"/>
  <c r="Q4947" i="1"/>
  <c r="R4947" i="1" s="1"/>
  <c r="C5006" i="1"/>
  <c r="K5005" i="1"/>
  <c r="C4976" i="1"/>
  <c r="K4975" i="1"/>
  <c r="K4948" i="1"/>
  <c r="C4949" i="1"/>
  <c r="B5004" i="1" l="1"/>
  <c r="Q5005" i="1"/>
  <c r="R5005" i="1" s="1"/>
  <c r="B4974" i="1"/>
  <c r="Q4975" i="1"/>
  <c r="R4975" i="1" s="1"/>
  <c r="B4947" i="1"/>
  <c r="Q4948" i="1"/>
  <c r="R4948" i="1" s="1"/>
  <c r="K4949" i="1"/>
  <c r="C4950" i="1"/>
  <c r="C4977" i="1"/>
  <c r="K4976" i="1"/>
  <c r="C5007" i="1"/>
  <c r="K5006" i="1"/>
  <c r="B5005" i="1" l="1"/>
  <c r="Q5006" i="1"/>
  <c r="R5006" i="1" s="1"/>
  <c r="B4975" i="1"/>
  <c r="Q4976" i="1"/>
  <c r="R4976" i="1" s="1"/>
  <c r="B4948" i="1"/>
  <c r="Q4949" i="1"/>
  <c r="R4949" i="1" s="1"/>
  <c r="K5007" i="1"/>
  <c r="C5008" i="1"/>
  <c r="K4950" i="1"/>
  <c r="C4951" i="1"/>
  <c r="K4977" i="1"/>
  <c r="C4978" i="1"/>
  <c r="B5006" i="1" l="1"/>
  <c r="Q5007" i="1"/>
  <c r="R5007" i="1" s="1"/>
  <c r="B4976" i="1"/>
  <c r="Q4977" i="1"/>
  <c r="R4977" i="1" s="1"/>
  <c r="B4949" i="1"/>
  <c r="Q4950" i="1"/>
  <c r="R4950" i="1" s="1"/>
  <c r="C4979" i="1"/>
  <c r="K4978" i="1"/>
  <c r="K4951" i="1"/>
  <c r="C4952" i="1"/>
  <c r="C5009" i="1"/>
  <c r="K5008" i="1"/>
  <c r="B5007" i="1" l="1"/>
  <c r="Q5008" i="1"/>
  <c r="R5008" i="1" s="1"/>
  <c r="B4977" i="1"/>
  <c r="Q4978" i="1"/>
  <c r="R4978" i="1" s="1"/>
  <c r="B4950" i="1"/>
  <c r="Q4951" i="1"/>
  <c r="R4951" i="1" s="1"/>
  <c r="C4980" i="1"/>
  <c r="K4979" i="1"/>
  <c r="K4952" i="1"/>
  <c r="C4953" i="1"/>
  <c r="K5009" i="1"/>
  <c r="C5010" i="1"/>
  <c r="B5008" i="1" l="1"/>
  <c r="Q5009" i="1"/>
  <c r="R5009" i="1" s="1"/>
  <c r="B4978" i="1"/>
  <c r="Q4979" i="1"/>
  <c r="R4979" i="1" s="1"/>
  <c r="B4951" i="1"/>
  <c r="Q4952" i="1"/>
  <c r="R4952" i="1" s="1"/>
  <c r="K4953" i="1"/>
  <c r="C4954" i="1"/>
  <c r="K4980" i="1"/>
  <c r="C4981" i="1"/>
  <c r="K5010" i="1"/>
  <c r="C5011" i="1"/>
  <c r="B5009" i="1" l="1"/>
  <c r="Q5010" i="1"/>
  <c r="R5010" i="1" s="1"/>
  <c r="B4979" i="1"/>
  <c r="Q4980" i="1"/>
  <c r="R4980" i="1" s="1"/>
  <c r="B4952" i="1"/>
  <c r="Q4953" i="1"/>
  <c r="R4953" i="1" s="1"/>
  <c r="K4981" i="1"/>
  <c r="C4982" i="1"/>
  <c r="K5011" i="1"/>
  <c r="C5012" i="1"/>
  <c r="C4955" i="1"/>
  <c r="K4954" i="1"/>
  <c r="B5010" i="1" l="1"/>
  <c r="Q5011" i="1"/>
  <c r="R5011" i="1" s="1"/>
  <c r="B4980" i="1"/>
  <c r="Q4981" i="1"/>
  <c r="R4981" i="1" s="1"/>
  <c r="B4953" i="1"/>
  <c r="Q4954" i="1"/>
  <c r="R4954" i="1" s="1"/>
  <c r="C4983" i="1"/>
  <c r="K4982" i="1"/>
  <c r="C4956" i="1"/>
  <c r="K4955" i="1"/>
  <c r="K5012" i="1"/>
  <c r="C5013" i="1"/>
  <c r="B5011" i="1" l="1"/>
  <c r="Q5012" i="1"/>
  <c r="R5012" i="1" s="1"/>
  <c r="B4981" i="1"/>
  <c r="Q4982" i="1"/>
  <c r="R4982" i="1" s="1"/>
  <c r="B4954" i="1"/>
  <c r="Q4955" i="1"/>
  <c r="R4955" i="1" s="1"/>
  <c r="K4956" i="1"/>
  <c r="C4957" i="1"/>
  <c r="K4983" i="1"/>
  <c r="C4984" i="1"/>
  <c r="C5014" i="1"/>
  <c r="K5013" i="1"/>
  <c r="B5012" i="1" l="1"/>
  <c r="Q5013" i="1"/>
  <c r="R5013" i="1" s="1"/>
  <c r="B4982" i="1"/>
  <c r="Q4983" i="1"/>
  <c r="R4983" i="1" s="1"/>
  <c r="B4955" i="1"/>
  <c r="Q4956" i="1"/>
  <c r="R4956" i="1" s="1"/>
  <c r="C5015" i="1"/>
  <c r="K5014" i="1"/>
  <c r="K4984" i="1"/>
  <c r="C4985" i="1"/>
  <c r="C4958" i="1"/>
  <c r="K4957" i="1"/>
  <c r="B5013" i="1" l="1"/>
  <c r="Q5014" i="1"/>
  <c r="R5014" i="1" s="1"/>
  <c r="B4983" i="1"/>
  <c r="Q4984" i="1"/>
  <c r="R4984" i="1" s="1"/>
  <c r="B4956" i="1"/>
  <c r="Q4957" i="1"/>
  <c r="R4957" i="1" s="1"/>
  <c r="K4958" i="1"/>
  <c r="C4959" i="1"/>
  <c r="C5016" i="1"/>
  <c r="K5015" i="1"/>
  <c r="K4985" i="1"/>
  <c r="C4986" i="1"/>
  <c r="B5014" i="1" l="1"/>
  <c r="Q5015" i="1"/>
  <c r="R5015" i="1" s="1"/>
  <c r="B4984" i="1"/>
  <c r="Q4985" i="1"/>
  <c r="R4985" i="1" s="1"/>
  <c r="B4957" i="1"/>
  <c r="Q4958" i="1"/>
  <c r="R4958" i="1" s="1"/>
  <c r="C5017" i="1"/>
  <c r="K5016" i="1"/>
  <c r="K4986" i="1"/>
  <c r="C4987" i="1"/>
  <c r="C4960" i="1"/>
  <c r="K4959" i="1"/>
  <c r="B5015" i="1" l="1"/>
  <c r="Q5016" i="1"/>
  <c r="R5016" i="1" s="1"/>
  <c r="B4985" i="1"/>
  <c r="Q4986" i="1"/>
  <c r="R4986" i="1" s="1"/>
  <c r="B4958" i="1"/>
  <c r="Q4959" i="1"/>
  <c r="R4959" i="1" s="1"/>
  <c r="K5017" i="1"/>
  <c r="C5018" i="1"/>
  <c r="C4961" i="1"/>
  <c r="K4960" i="1"/>
  <c r="C4988" i="1"/>
  <c r="K4987" i="1"/>
  <c r="B5016" i="1" l="1"/>
  <c r="Q5017" i="1"/>
  <c r="R5017" i="1" s="1"/>
  <c r="B4986" i="1"/>
  <c r="Q4987" i="1"/>
  <c r="R4987" i="1" s="1"/>
  <c r="B4959" i="1"/>
  <c r="Q4960" i="1"/>
  <c r="R4960" i="1" s="1"/>
  <c r="C4989" i="1"/>
  <c r="K4988" i="1"/>
  <c r="K5018" i="1"/>
  <c r="C5019" i="1"/>
  <c r="C4962" i="1"/>
  <c r="K4961" i="1"/>
  <c r="B5017" i="1" l="1"/>
  <c r="Q5018" i="1"/>
  <c r="R5018" i="1" s="1"/>
  <c r="B4987" i="1"/>
  <c r="Q4988" i="1"/>
  <c r="R4988" i="1" s="1"/>
  <c r="B4960" i="1"/>
  <c r="Q4961" i="1"/>
  <c r="R4961" i="1" s="1"/>
  <c r="K5019" i="1"/>
  <c r="C5020" i="1"/>
  <c r="C4963" i="1"/>
  <c r="K4962" i="1"/>
  <c r="K4989" i="1"/>
  <c r="C4990" i="1"/>
  <c r="B5018" i="1" l="1"/>
  <c r="Q5019" i="1"/>
  <c r="R5019" i="1" s="1"/>
  <c r="B4988" i="1"/>
  <c r="Q4989" i="1"/>
  <c r="R4989" i="1" s="1"/>
  <c r="B4961" i="1"/>
  <c r="Q4962" i="1"/>
  <c r="R4962" i="1" s="1"/>
  <c r="C4991" i="1"/>
  <c r="K4990" i="1"/>
  <c r="C5021" i="1"/>
  <c r="K5020" i="1"/>
  <c r="C4964" i="1"/>
  <c r="K4963" i="1"/>
  <c r="B5019" i="1" l="1"/>
  <c r="Q5020" i="1"/>
  <c r="R5020" i="1" s="1"/>
  <c r="B4989" i="1"/>
  <c r="Q4990" i="1"/>
  <c r="R4990" i="1" s="1"/>
  <c r="B4962" i="1"/>
  <c r="Q4963" i="1"/>
  <c r="R4963" i="1" s="1"/>
  <c r="K5021" i="1"/>
  <c r="C5022" i="1"/>
  <c r="K4964" i="1"/>
  <c r="C4965" i="1"/>
  <c r="K4991" i="1"/>
  <c r="C4992" i="1"/>
  <c r="B5020" i="1" l="1"/>
  <c r="Q5021" i="1"/>
  <c r="R5021" i="1" s="1"/>
  <c r="B4990" i="1"/>
  <c r="B4963" i="1"/>
  <c r="Q4991" i="1"/>
  <c r="R4991" i="1" s="1"/>
  <c r="Q4964" i="1"/>
  <c r="R4964" i="1" s="1"/>
  <c r="K5022" i="1"/>
  <c r="C5023" i="1"/>
  <c r="C4966" i="1"/>
  <c r="K4965" i="1"/>
  <c r="C4993" i="1"/>
  <c r="K4992" i="1"/>
  <c r="B5021" i="1" l="1"/>
  <c r="Q5022" i="1"/>
  <c r="R5022" i="1" s="1"/>
  <c r="B4991" i="1"/>
  <c r="Q4992" i="1"/>
  <c r="R4992" i="1" s="1"/>
  <c r="B4964" i="1"/>
  <c r="Q4965" i="1"/>
  <c r="R4965" i="1" s="1"/>
  <c r="C5024" i="1"/>
  <c r="K5023" i="1"/>
  <c r="C4967" i="1"/>
  <c r="K4966" i="1"/>
  <c r="K4993" i="1"/>
  <c r="C4994" i="1"/>
  <c r="B5022" i="1" l="1"/>
  <c r="Q5023" i="1"/>
  <c r="R5023" i="1" s="1"/>
  <c r="B4992" i="1"/>
  <c r="Q4993" i="1"/>
  <c r="R4993" i="1" s="1"/>
  <c r="B4965" i="1"/>
  <c r="Q4966" i="1"/>
  <c r="R4966" i="1" s="1"/>
  <c r="C4995" i="1"/>
  <c r="K4994" i="1"/>
  <c r="C4968" i="1"/>
  <c r="K4967" i="1"/>
  <c r="C5025" i="1"/>
  <c r="K5024" i="1"/>
  <c r="B5023" i="1" l="1"/>
  <c r="Q5024" i="1"/>
  <c r="R5024" i="1" s="1"/>
  <c r="B4993" i="1"/>
  <c r="Q4994" i="1"/>
  <c r="R4994" i="1" s="1"/>
  <c r="B4966" i="1"/>
  <c r="Q4967" i="1"/>
  <c r="R4967" i="1" s="1"/>
  <c r="K4968" i="1"/>
  <c r="C4969" i="1"/>
  <c r="K4995" i="1"/>
  <c r="C4996" i="1"/>
  <c r="C5026" i="1"/>
  <c r="K5025" i="1"/>
  <c r="B5024" i="1" l="1"/>
  <c r="Q5025" i="1"/>
  <c r="R5025" i="1" s="1"/>
  <c r="B4994" i="1"/>
  <c r="Q4995" i="1"/>
  <c r="R4995" i="1" s="1"/>
  <c r="B4967" i="1"/>
  <c r="Q4968" i="1"/>
  <c r="R4968" i="1" s="1"/>
  <c r="C4997" i="1"/>
  <c r="K4996" i="1"/>
  <c r="C4970" i="1"/>
  <c r="K4970" i="1" s="1"/>
  <c r="K4969" i="1"/>
  <c r="C5027" i="1"/>
  <c r="K5026" i="1"/>
  <c r="B5025" i="1" l="1"/>
  <c r="Q5026" i="1"/>
  <c r="R5026" i="1" s="1"/>
  <c r="B4995" i="1"/>
  <c r="Q4996" i="1"/>
  <c r="R4996" i="1" s="1"/>
  <c r="B4968" i="1"/>
  <c r="Q4969" i="1"/>
  <c r="R4969" i="1" s="1"/>
  <c r="K5027" i="1"/>
  <c r="C5028" i="1"/>
  <c r="Q4970" i="1"/>
  <c r="R4970" i="1" s="1"/>
  <c r="K4997" i="1"/>
  <c r="C4998" i="1"/>
  <c r="B5026" i="1" l="1"/>
  <c r="Q5027" i="1"/>
  <c r="R5027" i="1" s="1"/>
  <c r="B4996" i="1"/>
  <c r="Q4997" i="1"/>
  <c r="R4997" i="1" s="1"/>
  <c r="B4970" i="1"/>
  <c r="B4969" i="1"/>
  <c r="C4999" i="1"/>
  <c r="K4998" i="1"/>
  <c r="C5029" i="1"/>
  <c r="K5028" i="1"/>
  <c r="U4970" i="1"/>
  <c r="B5027" i="1" l="1"/>
  <c r="Q5028" i="1"/>
  <c r="R5028" i="1" s="1"/>
  <c r="B4997" i="1"/>
  <c r="Q4998" i="1"/>
  <c r="R4998" i="1" s="1"/>
  <c r="K5029" i="1"/>
  <c r="C5030" i="1"/>
  <c r="C5000" i="1"/>
  <c r="K4999" i="1"/>
  <c r="B5028" i="1" l="1"/>
  <c r="Q5029" i="1"/>
  <c r="R5029" i="1" s="1"/>
  <c r="B4998" i="1"/>
  <c r="Q4999" i="1"/>
  <c r="R4999" i="1" s="1"/>
  <c r="C5031" i="1"/>
  <c r="K5031" i="1" s="1"/>
  <c r="M5031" i="1" s="1"/>
  <c r="K5030" i="1"/>
  <c r="C5001" i="1"/>
  <c r="K5001" i="1" s="1"/>
  <c r="K5000" i="1"/>
  <c r="AB175" i="1" l="1"/>
  <c r="AA175" i="1" s="1"/>
  <c r="B5029" i="1"/>
  <c r="Q5030" i="1"/>
  <c r="R5030" i="1" s="1"/>
  <c r="B4999" i="1"/>
  <c r="Q5000" i="1"/>
  <c r="R5000" i="1" s="1"/>
  <c r="Q5031" i="1"/>
  <c r="N5001" i="1"/>
  <c r="U5001" i="1" s="1"/>
  <c r="Q5001" i="1"/>
  <c r="B5001" i="1" s="1"/>
  <c r="Y175" i="1" l="1"/>
  <c r="AC175" i="1"/>
  <c r="B5031" i="1"/>
  <c r="U5031" i="1"/>
  <c r="B5030" i="1"/>
  <c r="B5000" i="1"/>
  <c r="R5001" i="1"/>
  <c r="R5031" i="1"/>
  <c r="Z176" i="1" l="1"/>
  <c r="C5032" i="1"/>
  <c r="K5032" i="1" l="1"/>
  <c r="C5033" i="1"/>
  <c r="Q5032" i="1" l="1"/>
  <c r="R5032" i="1" s="1"/>
  <c r="K5033" i="1"/>
  <c r="C5034" i="1"/>
  <c r="B5032" i="1" l="1"/>
  <c r="Q5033" i="1"/>
  <c r="R5033" i="1" s="1"/>
  <c r="K5034" i="1"/>
  <c r="C5035" i="1"/>
  <c r="B5033" i="1" l="1"/>
  <c r="Q5034" i="1"/>
  <c r="R5034" i="1" s="1"/>
  <c r="C5036" i="1"/>
  <c r="K5035" i="1"/>
  <c r="B5034" i="1" l="1"/>
  <c r="Q5035" i="1"/>
  <c r="R5035" i="1" s="1"/>
  <c r="C5037" i="1"/>
  <c r="K5036" i="1"/>
  <c r="B5035" i="1" l="1"/>
  <c r="Q5036" i="1"/>
  <c r="R5036" i="1" s="1"/>
  <c r="K5037" i="1"/>
  <c r="C5038" i="1"/>
  <c r="B5036" i="1" l="1"/>
  <c r="Q5037" i="1"/>
  <c r="R5037" i="1" s="1"/>
  <c r="C5039" i="1"/>
  <c r="K5038" i="1"/>
  <c r="B5037" i="1" l="1"/>
  <c r="Q5038" i="1"/>
  <c r="R5038" i="1" s="1"/>
  <c r="C5040" i="1"/>
  <c r="K5039" i="1"/>
  <c r="B5038" i="1" l="1"/>
  <c r="Q5039" i="1"/>
  <c r="R5039" i="1" s="1"/>
  <c r="K5040" i="1"/>
  <c r="C5041" i="1"/>
  <c r="B5039" i="1" l="1"/>
  <c r="Q5040" i="1"/>
  <c r="R5040" i="1" s="1"/>
  <c r="C5042" i="1"/>
  <c r="K5041" i="1"/>
  <c r="B5040" i="1" l="1"/>
  <c r="Q5041" i="1"/>
  <c r="R5041" i="1" s="1"/>
  <c r="K5042" i="1"/>
  <c r="C5043" i="1"/>
  <c r="B5041" i="1" l="1"/>
  <c r="Q5042" i="1"/>
  <c r="R5042" i="1" s="1"/>
  <c r="C5044" i="1"/>
  <c r="K5043" i="1"/>
  <c r="B5042" i="1" l="1"/>
  <c r="Q5043" i="1"/>
  <c r="R5043" i="1" s="1"/>
  <c r="K5044" i="1"/>
  <c r="C5045" i="1"/>
  <c r="U5458" i="1"/>
  <c r="B5043" i="1" l="1"/>
  <c r="Q5044" i="1"/>
  <c r="R5044" i="1" s="1"/>
  <c r="K5045" i="1"/>
  <c r="C5046" i="1"/>
  <c r="B5044" i="1" l="1"/>
  <c r="Q5045" i="1"/>
  <c r="R5045" i="1" s="1"/>
  <c r="K5046" i="1"/>
  <c r="C5047" i="1"/>
  <c r="B5045" i="1" l="1"/>
  <c r="Q5046" i="1"/>
  <c r="R5046" i="1" s="1"/>
  <c r="K5047" i="1"/>
  <c r="C5048" i="1"/>
  <c r="B5046" i="1" l="1"/>
  <c r="Q5047" i="1"/>
  <c r="R5047" i="1" s="1"/>
  <c r="K5048" i="1"/>
  <c r="C5049" i="1"/>
  <c r="B5047" i="1" l="1"/>
  <c r="Q5048" i="1"/>
  <c r="R5048" i="1" s="1"/>
  <c r="C5050" i="1"/>
  <c r="K5049" i="1"/>
  <c r="B5048" i="1" l="1"/>
  <c r="Q5049" i="1"/>
  <c r="R5049" i="1" s="1"/>
  <c r="C5051" i="1"/>
  <c r="K5050" i="1"/>
  <c r="Q5050" i="1" l="1"/>
  <c r="R5050" i="1" s="1"/>
  <c r="B5049" i="1"/>
  <c r="K5051" i="1"/>
  <c r="C5052" i="1"/>
  <c r="B5050" i="1" l="1"/>
  <c r="Q5051" i="1"/>
  <c r="R5051" i="1" s="1"/>
  <c r="K5052" i="1"/>
  <c r="C5053" i="1"/>
  <c r="B5051" i="1" l="1"/>
  <c r="Q5052" i="1"/>
  <c r="R5052" i="1" s="1"/>
  <c r="C5054" i="1"/>
  <c r="K5053" i="1"/>
  <c r="B5052" i="1" l="1"/>
  <c r="Q5053" i="1"/>
  <c r="R5053" i="1" s="1"/>
  <c r="K5054" i="1"/>
  <c r="C5055" i="1"/>
  <c r="B5053" i="1" l="1"/>
  <c r="Q5054" i="1"/>
  <c r="R5054" i="1" s="1"/>
  <c r="K5055" i="1"/>
  <c r="C5056" i="1"/>
  <c r="B5054" i="1" l="1"/>
  <c r="Q5055" i="1"/>
  <c r="R5055" i="1" s="1"/>
  <c r="C5057" i="1"/>
  <c r="K5056" i="1"/>
  <c r="B5055" i="1" l="1"/>
  <c r="Q5056" i="1"/>
  <c r="R5056" i="1" s="1"/>
  <c r="K5057" i="1"/>
  <c r="C5058" i="1"/>
  <c r="B5056" i="1" l="1"/>
  <c r="Q5057" i="1"/>
  <c r="R5057" i="1" s="1"/>
  <c r="K5058" i="1"/>
  <c r="C5059" i="1"/>
  <c r="B5057" i="1" l="1"/>
  <c r="Q5058" i="1"/>
  <c r="R5058" i="1" s="1"/>
  <c r="C5060" i="1"/>
  <c r="K5059" i="1"/>
  <c r="B5058" i="1" l="1"/>
  <c r="Q5059" i="1"/>
  <c r="R5059" i="1" s="1"/>
  <c r="C5061" i="1"/>
  <c r="K5060" i="1"/>
  <c r="B5059" i="1" l="1"/>
  <c r="Q5060" i="1"/>
  <c r="R5060" i="1" s="1"/>
  <c r="C5062" i="1"/>
  <c r="K5062" i="1" s="1"/>
  <c r="M5062" i="1" s="1"/>
  <c r="K5061" i="1"/>
  <c r="AB176" i="1" l="1"/>
  <c r="AA176" i="1" s="1"/>
  <c r="B5060" i="1"/>
  <c r="Q5061" i="1"/>
  <c r="R5061" i="1" s="1"/>
  <c r="U5062" i="1"/>
  <c r="Q5062" i="1"/>
  <c r="Y176" i="1" l="1"/>
  <c r="AC176" i="1"/>
  <c r="B5061" i="1"/>
  <c r="B5062" i="1"/>
  <c r="R5062" i="1"/>
  <c r="C5063" i="1" l="1"/>
  <c r="Z177" i="1"/>
  <c r="K5063" i="1" l="1"/>
  <c r="C5064" i="1"/>
  <c r="C5065" i="1" l="1"/>
  <c r="K5064" i="1"/>
  <c r="Q5063" i="1"/>
  <c r="R5063" i="1" s="1"/>
  <c r="Q5064" i="1" l="1"/>
  <c r="R5064" i="1" s="1"/>
  <c r="K5065" i="1"/>
  <c r="C5066" i="1"/>
  <c r="B5063" i="1"/>
  <c r="B5064" i="1" l="1"/>
  <c r="Q5065" i="1"/>
  <c r="R5065" i="1" s="1"/>
  <c r="K5066" i="1"/>
  <c r="C5067" i="1"/>
  <c r="B5065" i="1" l="1"/>
  <c r="Q5066" i="1"/>
  <c r="R5066" i="1" s="1"/>
  <c r="C5068" i="1"/>
  <c r="K5067" i="1"/>
  <c r="Q5067" i="1" l="1"/>
  <c r="R5067" i="1" s="1"/>
  <c r="K5068" i="1"/>
  <c r="C5069" i="1"/>
  <c r="B5066" i="1"/>
  <c r="K5069" i="1" l="1"/>
  <c r="C5070" i="1"/>
  <c r="Q5068" i="1"/>
  <c r="R5068" i="1" s="1"/>
  <c r="B5067" i="1"/>
  <c r="Q5069" i="1" l="1"/>
  <c r="R5069" i="1" s="1"/>
  <c r="B5068" i="1"/>
  <c r="C5071" i="1"/>
  <c r="K5070" i="1"/>
  <c r="B5069" i="1" l="1"/>
  <c r="Q5070" i="1"/>
  <c r="R5070" i="1" s="1"/>
  <c r="K5071" i="1"/>
  <c r="C5072" i="1"/>
  <c r="B5070" i="1" l="1"/>
  <c r="Q5071" i="1"/>
  <c r="R5071" i="1" s="1"/>
  <c r="K5072" i="1"/>
  <c r="C5073" i="1"/>
  <c r="C5074" i="1" l="1"/>
  <c r="K5073" i="1"/>
  <c r="Q5072" i="1"/>
  <c r="R5072" i="1" s="1"/>
  <c r="B5071" i="1"/>
  <c r="B5072" i="1" l="1"/>
  <c r="Q5073" i="1"/>
  <c r="R5073" i="1" s="1"/>
  <c r="C5075" i="1"/>
  <c r="K5074" i="1"/>
  <c r="B5073" i="1" l="1"/>
  <c r="Q5074" i="1"/>
  <c r="R5074" i="1" s="1"/>
  <c r="K5075" i="1"/>
  <c r="C5076" i="1"/>
  <c r="B5074" i="1" l="1"/>
  <c r="Q5075" i="1"/>
  <c r="R5075" i="1" s="1"/>
  <c r="C5077" i="1"/>
  <c r="K5076" i="1"/>
  <c r="B5075" i="1" l="1"/>
  <c r="Q5076" i="1"/>
  <c r="R5076" i="1" s="1"/>
  <c r="C5078" i="1"/>
  <c r="K5077" i="1"/>
  <c r="B5076" i="1" l="1"/>
  <c r="Q5077" i="1"/>
  <c r="R5077" i="1" s="1"/>
  <c r="K5078" i="1"/>
  <c r="C5079" i="1"/>
  <c r="B5077" i="1" l="1"/>
  <c r="K5079" i="1"/>
  <c r="C5080" i="1"/>
  <c r="Q5078" i="1"/>
  <c r="R5078" i="1" s="1"/>
  <c r="B5078" i="1" l="1"/>
  <c r="K5080" i="1"/>
  <c r="C5081" i="1"/>
  <c r="Q5079" i="1"/>
  <c r="R5079" i="1" s="1"/>
  <c r="B5079" i="1" l="1"/>
  <c r="C5082" i="1"/>
  <c r="K5081" i="1"/>
  <c r="Q5080" i="1"/>
  <c r="R5080" i="1" s="1"/>
  <c r="Q5081" i="1" l="1"/>
  <c r="R5081" i="1" s="1"/>
  <c r="K5082" i="1"/>
  <c r="C5083" i="1"/>
  <c r="B5080" i="1"/>
  <c r="Q5082" i="1" l="1"/>
  <c r="R5082" i="1" s="1"/>
  <c r="C5084" i="1"/>
  <c r="K5083" i="1"/>
  <c r="B5081" i="1"/>
  <c r="B5082" i="1" l="1"/>
  <c r="Q5083" i="1"/>
  <c r="R5083" i="1" s="1"/>
  <c r="C5085" i="1"/>
  <c r="K5084" i="1"/>
  <c r="B5083" i="1" l="1"/>
  <c r="C5086" i="1"/>
  <c r="K5085" i="1"/>
  <c r="Q5084" i="1"/>
  <c r="R5084" i="1" s="1"/>
  <c r="B5084" i="1" l="1"/>
  <c r="Q5085" i="1"/>
  <c r="R5085" i="1" s="1"/>
  <c r="K5086" i="1"/>
  <c r="C5087" i="1"/>
  <c r="B5085" i="1" l="1"/>
  <c r="K5087" i="1"/>
  <c r="C5088" i="1"/>
  <c r="Q5086" i="1"/>
  <c r="R5086" i="1" s="1"/>
  <c r="B5086" i="1" l="1"/>
  <c r="C5089" i="1"/>
  <c r="K5088" i="1"/>
  <c r="Q5087" i="1"/>
  <c r="R5087" i="1" s="1"/>
  <c r="B5087" i="1" l="1"/>
  <c r="K5089" i="1"/>
  <c r="C5090" i="1"/>
  <c r="Q5088" i="1"/>
  <c r="R5088" i="1" s="1"/>
  <c r="C5091" i="1" l="1"/>
  <c r="K5090" i="1"/>
  <c r="Q5089" i="1"/>
  <c r="R5089" i="1" s="1"/>
  <c r="B5088" i="1"/>
  <c r="B5089" i="1" l="1"/>
  <c r="Q5090" i="1"/>
  <c r="R5090" i="1" s="1"/>
  <c r="K5091" i="1"/>
  <c r="C5092" i="1"/>
  <c r="K5092" i="1" s="1"/>
  <c r="M5092" i="1" s="1"/>
  <c r="AB177" i="1" s="1"/>
  <c r="B5090" i="1" l="1"/>
  <c r="Q5092" i="1"/>
  <c r="U5092" i="1"/>
  <c r="Q5091" i="1"/>
  <c r="R5091" i="1" s="1"/>
  <c r="B5091" i="1" l="1"/>
  <c r="B5092" i="1"/>
  <c r="R5092" i="1"/>
  <c r="AA177" i="1"/>
  <c r="Y177" i="1" s="1"/>
  <c r="AC177" i="1" l="1"/>
  <c r="Z178" i="1"/>
  <c r="C5093" i="1"/>
  <c r="K5093" i="1" l="1"/>
  <c r="C5094" i="1"/>
  <c r="Q5093" i="1" l="1"/>
  <c r="R5093" i="1" s="1"/>
  <c r="K5094" i="1"/>
  <c r="C5095" i="1"/>
  <c r="B5093" i="1" l="1"/>
  <c r="Q5094" i="1"/>
  <c r="R5094" i="1" s="1"/>
  <c r="K5095" i="1"/>
  <c r="C5096" i="1"/>
  <c r="Q5095" i="1" l="1"/>
  <c r="R5095" i="1" s="1"/>
  <c r="B5094" i="1"/>
  <c r="K5096" i="1"/>
  <c r="C5097" i="1"/>
  <c r="B5095" i="1" l="1"/>
  <c r="Q5096" i="1"/>
  <c r="R5096" i="1" s="1"/>
  <c r="C5098" i="1"/>
  <c r="K5097" i="1"/>
  <c r="B5096" i="1" l="1"/>
  <c r="Q5097" i="1"/>
  <c r="R5097" i="1" s="1"/>
  <c r="C5099" i="1"/>
  <c r="K5098" i="1"/>
  <c r="B5097" i="1" l="1"/>
  <c r="Q5098" i="1"/>
  <c r="R5098" i="1" s="1"/>
  <c r="C5100" i="1"/>
  <c r="K5099" i="1"/>
  <c r="B5098" i="1" l="1"/>
  <c r="Q5099" i="1"/>
  <c r="R5099" i="1" s="1"/>
  <c r="K5100" i="1"/>
  <c r="C5101" i="1"/>
  <c r="B5099" i="1" l="1"/>
  <c r="Q5100" i="1"/>
  <c r="R5100" i="1" s="1"/>
  <c r="C5102" i="1"/>
  <c r="K5101" i="1"/>
  <c r="Q5101" i="1" l="1"/>
  <c r="R5101" i="1" s="1"/>
  <c r="B5100" i="1"/>
  <c r="C5103" i="1"/>
  <c r="K5102" i="1"/>
  <c r="Q5102" i="1" l="1"/>
  <c r="R5102" i="1" s="1"/>
  <c r="B5101" i="1"/>
  <c r="K5103" i="1"/>
  <c r="C5104" i="1"/>
  <c r="B5102" i="1" l="1"/>
  <c r="Q5103" i="1"/>
  <c r="R5103" i="1" s="1"/>
  <c r="C5105" i="1"/>
  <c r="K5104" i="1"/>
  <c r="B5103" i="1" l="1"/>
  <c r="Q5104" i="1"/>
  <c r="R5104" i="1" s="1"/>
  <c r="K5105" i="1"/>
  <c r="C5106" i="1"/>
  <c r="B5104" i="1" l="1"/>
  <c r="Q5105" i="1"/>
  <c r="R5105" i="1" s="1"/>
  <c r="C5107" i="1"/>
  <c r="K5106" i="1"/>
  <c r="B5105" i="1" l="1"/>
  <c r="Q5106" i="1"/>
  <c r="R5106" i="1" s="1"/>
  <c r="C5108" i="1"/>
  <c r="K5107" i="1"/>
  <c r="B5106" i="1" l="1"/>
  <c r="Q5107" i="1"/>
  <c r="R5107" i="1" s="1"/>
  <c r="C5109" i="1"/>
  <c r="K5108" i="1"/>
  <c r="B5107" i="1" l="1"/>
  <c r="Q5108" i="1"/>
  <c r="R5108" i="1" s="1"/>
  <c r="C5110" i="1"/>
  <c r="K5109" i="1"/>
  <c r="B5108" i="1" l="1"/>
  <c r="Q5109" i="1"/>
  <c r="R5109" i="1" s="1"/>
  <c r="K5110" i="1"/>
  <c r="C5111" i="1"/>
  <c r="Q5110" i="1" l="1"/>
  <c r="R5110" i="1" s="1"/>
  <c r="B5109" i="1"/>
  <c r="C5112" i="1"/>
  <c r="K5111" i="1"/>
  <c r="B5110" i="1" l="1"/>
  <c r="Q5111" i="1"/>
  <c r="R5111" i="1" s="1"/>
  <c r="K5112" i="1"/>
  <c r="C5113" i="1"/>
  <c r="B5111" i="1" l="1"/>
  <c r="Q5112" i="1"/>
  <c r="R5112" i="1" s="1"/>
  <c r="C5114" i="1"/>
  <c r="K5113" i="1"/>
  <c r="B5112" i="1" l="1"/>
  <c r="Q5113" i="1"/>
  <c r="R5113" i="1" s="1"/>
  <c r="C5115" i="1"/>
  <c r="K5114" i="1"/>
  <c r="B5113" i="1" l="1"/>
  <c r="Q5114" i="1"/>
  <c r="R5114" i="1" s="1"/>
  <c r="K5115" i="1"/>
  <c r="C5116" i="1"/>
  <c r="Q5115" i="1" l="1"/>
  <c r="R5115" i="1" s="1"/>
  <c r="B5114" i="1"/>
  <c r="K5116" i="1"/>
  <c r="C5117" i="1"/>
  <c r="B5115" i="1" l="1"/>
  <c r="Q5116" i="1"/>
  <c r="R5116" i="1" s="1"/>
  <c r="K5117" i="1"/>
  <c r="C5118" i="1"/>
  <c r="B5116" i="1" l="1"/>
  <c r="Q5117" i="1"/>
  <c r="R5117" i="1" s="1"/>
  <c r="K5118" i="1"/>
  <c r="C5119" i="1"/>
  <c r="B5117" i="1" l="1"/>
  <c r="Q5118" i="1"/>
  <c r="R5118" i="1" s="1"/>
  <c r="C5120" i="1"/>
  <c r="K5119" i="1"/>
  <c r="B5118" i="1" l="1"/>
  <c r="Q5119" i="1"/>
  <c r="R5119" i="1" s="1"/>
  <c r="C5121" i="1"/>
  <c r="K5120" i="1"/>
  <c r="B5119" i="1" l="1"/>
  <c r="Q5120" i="1"/>
  <c r="R5120" i="1" s="1"/>
  <c r="C5122" i="1"/>
  <c r="K5121" i="1"/>
  <c r="B5120" i="1" l="1"/>
  <c r="Q5121" i="1"/>
  <c r="R5121" i="1" s="1"/>
  <c r="C5123" i="1"/>
  <c r="K5123" i="1" s="1"/>
  <c r="M5123" i="1" s="1"/>
  <c r="K5122" i="1"/>
  <c r="AB178" i="1" l="1"/>
  <c r="AA178" i="1" s="1"/>
  <c r="B5121" i="1"/>
  <c r="Q5122" i="1"/>
  <c r="R5122" i="1" s="1"/>
  <c r="Q5123" i="1"/>
  <c r="Y178" i="1" l="1"/>
  <c r="AC178" i="1"/>
  <c r="U5123" i="1"/>
  <c r="B5123" i="1"/>
  <c r="B5122" i="1"/>
  <c r="R5123" i="1"/>
  <c r="Z179" i="1" l="1"/>
  <c r="C5124" i="1"/>
  <c r="K5124" i="1" l="1"/>
  <c r="C5125" i="1"/>
  <c r="K5125" i="1" l="1"/>
  <c r="C5126" i="1"/>
  <c r="Q5124" i="1"/>
  <c r="R5124" i="1" s="1"/>
  <c r="C5127" i="1" l="1"/>
  <c r="K5126" i="1"/>
  <c r="B5124" i="1"/>
  <c r="Q5125" i="1"/>
  <c r="R5125" i="1" s="1"/>
  <c r="B5125" i="1" l="1"/>
  <c r="Q5126" i="1"/>
  <c r="R5126" i="1" s="1"/>
  <c r="C5128" i="1"/>
  <c r="K5127" i="1"/>
  <c r="B5126" i="1" l="1"/>
  <c r="Q5127" i="1"/>
  <c r="R5127" i="1" s="1"/>
  <c r="C5129" i="1"/>
  <c r="K5128" i="1"/>
  <c r="B5127" i="1" l="1"/>
  <c r="Q5128" i="1"/>
  <c r="R5128" i="1" s="1"/>
  <c r="K5129" i="1"/>
  <c r="C5130" i="1"/>
  <c r="B5128" i="1" l="1"/>
  <c r="Q5129" i="1"/>
  <c r="R5129" i="1" s="1"/>
  <c r="K5130" i="1"/>
  <c r="C5131" i="1"/>
  <c r="B5129" i="1" l="1"/>
  <c r="K5131" i="1"/>
  <c r="C5132" i="1"/>
  <c r="Q5130" i="1"/>
  <c r="R5130" i="1" s="1"/>
  <c r="B5130" i="1" l="1"/>
  <c r="C5133" i="1"/>
  <c r="K5132" i="1"/>
  <c r="Q5131" i="1"/>
  <c r="R5131" i="1" s="1"/>
  <c r="B5131" i="1" l="1"/>
  <c r="Q5132" i="1"/>
  <c r="R5132" i="1" s="1"/>
  <c r="K5133" i="1"/>
  <c r="C5134" i="1"/>
  <c r="B5132" i="1" l="1"/>
  <c r="K5134" i="1"/>
  <c r="C5135" i="1"/>
  <c r="Q5133" i="1"/>
  <c r="R5133" i="1" s="1"/>
  <c r="B5133" i="1" l="1"/>
  <c r="C5136" i="1"/>
  <c r="K5135" i="1"/>
  <c r="Q5134" i="1"/>
  <c r="R5134" i="1" s="1"/>
  <c r="B5134" i="1" l="1"/>
  <c r="Q5135" i="1"/>
  <c r="R5135" i="1" s="1"/>
  <c r="K5136" i="1"/>
  <c r="C5137" i="1"/>
  <c r="B5135" i="1" l="1"/>
  <c r="C5138" i="1"/>
  <c r="K5137" i="1"/>
  <c r="Q5136" i="1"/>
  <c r="R5136" i="1" s="1"/>
  <c r="B5136" i="1" l="1"/>
  <c r="Q5137" i="1"/>
  <c r="R5137" i="1" s="1"/>
  <c r="K5138" i="1"/>
  <c r="C5139" i="1"/>
  <c r="B5137" i="1" l="1"/>
  <c r="C5140" i="1"/>
  <c r="K5139" i="1"/>
  <c r="Q5138" i="1"/>
  <c r="R5138" i="1" s="1"/>
  <c r="B5138" i="1" l="1"/>
  <c r="Q5139" i="1"/>
  <c r="R5139" i="1" s="1"/>
  <c r="C5141" i="1"/>
  <c r="K5140" i="1"/>
  <c r="B5139" i="1" l="1"/>
  <c r="Q5140" i="1"/>
  <c r="R5140" i="1" s="1"/>
  <c r="K5141" i="1"/>
  <c r="C5142" i="1"/>
  <c r="B5140" i="1" l="1"/>
  <c r="C5143" i="1"/>
  <c r="K5142" i="1"/>
  <c r="Q5141" i="1"/>
  <c r="R5141" i="1" s="1"/>
  <c r="Q5142" i="1" l="1"/>
  <c r="R5142" i="1" s="1"/>
  <c r="K5143" i="1"/>
  <c r="C5144" i="1"/>
  <c r="B5141" i="1"/>
  <c r="B5142" i="1" l="1"/>
  <c r="C5145" i="1"/>
  <c r="K5144" i="1"/>
  <c r="Q5143" i="1"/>
  <c r="R5143" i="1" s="1"/>
  <c r="B5143" i="1" l="1"/>
  <c r="Q5144" i="1"/>
  <c r="R5144" i="1" s="1"/>
  <c r="C5146" i="1"/>
  <c r="K5145" i="1"/>
  <c r="B5144" i="1" l="1"/>
  <c r="C5147" i="1"/>
  <c r="K5146" i="1"/>
  <c r="Q5145" i="1"/>
  <c r="R5145" i="1" s="1"/>
  <c r="B5145" i="1" l="1"/>
  <c r="Q5146" i="1"/>
  <c r="R5146" i="1" s="1"/>
  <c r="K5147" i="1"/>
  <c r="C5148" i="1"/>
  <c r="B5146" i="1" l="1"/>
  <c r="Q5147" i="1"/>
  <c r="R5147" i="1" s="1"/>
  <c r="K5148" i="1"/>
  <c r="C5149" i="1"/>
  <c r="B5147" i="1" l="1"/>
  <c r="Q5148" i="1"/>
  <c r="R5148" i="1" s="1"/>
  <c r="C5150" i="1"/>
  <c r="K5149" i="1"/>
  <c r="B5148" i="1" l="1"/>
  <c r="Q5149" i="1"/>
  <c r="R5149" i="1" s="1"/>
  <c r="K5150" i="1"/>
  <c r="C5151" i="1"/>
  <c r="C5152" i="1" l="1"/>
  <c r="K5151" i="1"/>
  <c r="Q5150" i="1"/>
  <c r="R5150" i="1" s="1"/>
  <c r="B5149" i="1"/>
  <c r="B5150" i="1" l="1"/>
  <c r="Q5151" i="1"/>
  <c r="R5151" i="1" s="1"/>
  <c r="K5152" i="1"/>
  <c r="C5153" i="1"/>
  <c r="B5151" i="1" l="1"/>
  <c r="C5154" i="1"/>
  <c r="K5154" i="1" s="1"/>
  <c r="M5154" i="1" s="1"/>
  <c r="K5153" i="1"/>
  <c r="Q5152" i="1"/>
  <c r="R5152" i="1" s="1"/>
  <c r="AB179" i="1" l="1"/>
  <c r="AA179" i="1" s="1"/>
  <c r="B5152" i="1"/>
  <c r="Q5153" i="1"/>
  <c r="R5153" i="1" s="1"/>
  <c r="Q5154" i="1"/>
  <c r="B5153" i="1" l="1"/>
  <c r="B5154" i="1"/>
  <c r="R5154" i="1"/>
  <c r="Y179" i="1"/>
  <c r="AC179" i="1"/>
  <c r="U5154" i="1"/>
  <c r="Z180" i="1" l="1"/>
  <c r="C5155" i="1"/>
  <c r="AA180" i="1"/>
  <c r="Y180" i="1" s="1"/>
  <c r="C5185" i="1" l="1"/>
  <c r="Z181" i="1"/>
  <c r="K5155" i="1"/>
  <c r="C5156" i="1"/>
  <c r="AC180" i="1"/>
  <c r="Q5155" i="1" l="1"/>
  <c r="R5155" i="1" s="1"/>
  <c r="C5157" i="1"/>
  <c r="K5156" i="1"/>
  <c r="C5186" i="1"/>
  <c r="K5185" i="1"/>
  <c r="Q5185" i="1" l="1"/>
  <c r="R5185" i="1" s="1"/>
  <c r="B5155" i="1"/>
  <c r="Q5156" i="1"/>
  <c r="R5156" i="1" s="1"/>
  <c r="C5187" i="1"/>
  <c r="K5186" i="1"/>
  <c r="C5158" i="1"/>
  <c r="K5157" i="1"/>
  <c r="B5185" i="1" l="1"/>
  <c r="Q5186" i="1"/>
  <c r="R5186" i="1" s="1"/>
  <c r="B5156" i="1"/>
  <c r="Q5157" i="1"/>
  <c r="R5157" i="1" s="1"/>
  <c r="K5158" i="1"/>
  <c r="C5159" i="1"/>
  <c r="C5188" i="1"/>
  <c r="K5187" i="1"/>
  <c r="B5186" i="1" l="1"/>
  <c r="B5157" i="1"/>
  <c r="Q5187" i="1"/>
  <c r="R5187" i="1" s="1"/>
  <c r="Q5158" i="1"/>
  <c r="R5158" i="1" s="1"/>
  <c r="K5159" i="1"/>
  <c r="C5160" i="1"/>
  <c r="K5188" i="1"/>
  <c r="C5189" i="1"/>
  <c r="B5187" i="1" l="1"/>
  <c r="Q5188" i="1"/>
  <c r="R5188" i="1" s="1"/>
  <c r="B5158" i="1"/>
  <c r="Q5159" i="1"/>
  <c r="R5159" i="1" s="1"/>
  <c r="C5161" i="1"/>
  <c r="K5160" i="1"/>
  <c r="K5189" i="1"/>
  <c r="C5190" i="1"/>
  <c r="B5188" i="1" l="1"/>
  <c r="Q5189" i="1"/>
  <c r="R5189" i="1" s="1"/>
  <c r="B5159" i="1"/>
  <c r="Q5160" i="1"/>
  <c r="R5160" i="1" s="1"/>
  <c r="K5161" i="1"/>
  <c r="C5162" i="1"/>
  <c r="C5191" i="1"/>
  <c r="K5190" i="1"/>
  <c r="B5189" i="1" l="1"/>
  <c r="Q5190" i="1"/>
  <c r="R5190" i="1" s="1"/>
  <c r="B5160" i="1"/>
  <c r="Q5161" i="1"/>
  <c r="R5161" i="1" s="1"/>
  <c r="C5163" i="1"/>
  <c r="K5162" i="1"/>
  <c r="C5192" i="1"/>
  <c r="K5191" i="1"/>
  <c r="B5190" i="1" l="1"/>
  <c r="Q5191" i="1"/>
  <c r="R5191" i="1" s="1"/>
  <c r="B5161" i="1"/>
  <c r="Q5162" i="1"/>
  <c r="R5162" i="1" s="1"/>
  <c r="K5192" i="1"/>
  <c r="C5193" i="1"/>
  <c r="C5164" i="1"/>
  <c r="K5163" i="1"/>
  <c r="B5191" i="1" l="1"/>
  <c r="Q5192" i="1"/>
  <c r="R5192" i="1" s="1"/>
  <c r="B5162" i="1"/>
  <c r="Q5163" i="1"/>
  <c r="R5163" i="1" s="1"/>
  <c r="K5164" i="1"/>
  <c r="C5165" i="1"/>
  <c r="K5193" i="1"/>
  <c r="C5194" i="1"/>
  <c r="B5192" i="1" l="1"/>
  <c r="Q5193" i="1"/>
  <c r="R5193" i="1" s="1"/>
  <c r="B5163" i="1"/>
  <c r="Q5164" i="1"/>
  <c r="R5164" i="1" s="1"/>
  <c r="C5195" i="1"/>
  <c r="K5194" i="1"/>
  <c r="C5166" i="1"/>
  <c r="K5165" i="1"/>
  <c r="B5193" i="1" l="1"/>
  <c r="Q5194" i="1"/>
  <c r="R5194" i="1" s="1"/>
  <c r="B5164" i="1"/>
  <c r="Q5165" i="1"/>
  <c r="R5165" i="1" s="1"/>
  <c r="K5166" i="1"/>
  <c r="C5167" i="1"/>
  <c r="C5196" i="1"/>
  <c r="K5195" i="1"/>
  <c r="B5194" i="1" l="1"/>
  <c r="Q5195" i="1"/>
  <c r="R5195" i="1" s="1"/>
  <c r="B5165" i="1"/>
  <c r="Q5166" i="1"/>
  <c r="R5166" i="1" s="1"/>
  <c r="K5167" i="1"/>
  <c r="C5168" i="1"/>
  <c r="K5196" i="1"/>
  <c r="C5197" i="1"/>
  <c r="B5195" i="1" l="1"/>
  <c r="Q5196" i="1"/>
  <c r="R5196" i="1" s="1"/>
  <c r="B5166" i="1"/>
  <c r="Q5167" i="1"/>
  <c r="R5167" i="1" s="1"/>
  <c r="K5168" i="1"/>
  <c r="C5169" i="1"/>
  <c r="C5198" i="1"/>
  <c r="K5197" i="1"/>
  <c r="B5196" i="1" l="1"/>
  <c r="Q5197" i="1"/>
  <c r="R5197" i="1" s="1"/>
  <c r="B5167" i="1"/>
  <c r="Q5168" i="1"/>
  <c r="R5168" i="1" s="1"/>
  <c r="K5169" i="1"/>
  <c r="C5170" i="1"/>
  <c r="C5199" i="1"/>
  <c r="K5198" i="1"/>
  <c r="B5197" i="1" l="1"/>
  <c r="Q5198" i="1"/>
  <c r="R5198" i="1" s="1"/>
  <c r="B5168" i="1"/>
  <c r="Q5169" i="1"/>
  <c r="R5169" i="1" s="1"/>
  <c r="K5170" i="1"/>
  <c r="C5171" i="1"/>
  <c r="K5199" i="1"/>
  <c r="C5200" i="1"/>
  <c r="B5169" i="1" l="1"/>
  <c r="B5198" i="1"/>
  <c r="Q5199" i="1"/>
  <c r="R5199" i="1" s="1"/>
  <c r="Q5170" i="1"/>
  <c r="R5170" i="1" s="1"/>
  <c r="C5172" i="1"/>
  <c r="K5171" i="1"/>
  <c r="C5201" i="1"/>
  <c r="K5200" i="1"/>
  <c r="Q5200" i="1" l="1"/>
  <c r="R5200" i="1" s="1"/>
  <c r="B5199" i="1"/>
  <c r="Q5171" i="1"/>
  <c r="R5171" i="1" s="1"/>
  <c r="B5170" i="1"/>
  <c r="K5201" i="1"/>
  <c r="C5202" i="1"/>
  <c r="K5172" i="1"/>
  <c r="C5173" i="1"/>
  <c r="B5200" i="1" l="1"/>
  <c r="Q5201" i="1"/>
  <c r="R5201" i="1" s="1"/>
  <c r="B5171" i="1"/>
  <c r="Q5172" i="1"/>
  <c r="R5172" i="1" s="1"/>
  <c r="K5202" i="1"/>
  <c r="C5203" i="1"/>
  <c r="K5173" i="1"/>
  <c r="C5174" i="1"/>
  <c r="B5201" i="1" l="1"/>
  <c r="B5172" i="1"/>
  <c r="Q5202" i="1"/>
  <c r="R5202" i="1" s="1"/>
  <c r="Q5173" i="1"/>
  <c r="R5173" i="1" s="1"/>
  <c r="K5174" i="1"/>
  <c r="C5175" i="1"/>
  <c r="K5203" i="1"/>
  <c r="C5204" i="1"/>
  <c r="B5202" i="1" l="1"/>
  <c r="B5173" i="1"/>
  <c r="Q5203" i="1"/>
  <c r="R5203" i="1" s="1"/>
  <c r="Q5174" i="1"/>
  <c r="R5174" i="1" s="1"/>
  <c r="K5175" i="1"/>
  <c r="C5176" i="1"/>
  <c r="C5205" i="1"/>
  <c r="K5204" i="1"/>
  <c r="B5174" i="1" l="1"/>
  <c r="B5203" i="1"/>
  <c r="Q5204" i="1"/>
  <c r="R5204" i="1" s="1"/>
  <c r="Q5175" i="1"/>
  <c r="R5175" i="1" s="1"/>
  <c r="C5177" i="1"/>
  <c r="K5176" i="1"/>
  <c r="K5205" i="1"/>
  <c r="C5206" i="1"/>
  <c r="B5204" i="1" l="1"/>
  <c r="Q5205" i="1"/>
  <c r="R5205" i="1" s="1"/>
  <c r="B5175" i="1"/>
  <c r="Q5176" i="1"/>
  <c r="R5176" i="1" s="1"/>
  <c r="K5177" i="1"/>
  <c r="C5178" i="1"/>
  <c r="C5207" i="1"/>
  <c r="K5206" i="1"/>
  <c r="B5176" i="1" l="1"/>
  <c r="B5205" i="1"/>
  <c r="Q5206" i="1"/>
  <c r="R5206" i="1" s="1"/>
  <c r="Q5177" i="1"/>
  <c r="R5177" i="1" s="1"/>
  <c r="C5179" i="1"/>
  <c r="K5178" i="1"/>
  <c r="C5208" i="1"/>
  <c r="K5207" i="1"/>
  <c r="B5206" i="1" l="1"/>
  <c r="Q5207" i="1"/>
  <c r="R5207" i="1" s="1"/>
  <c r="B5177" i="1"/>
  <c r="Q5178" i="1"/>
  <c r="R5178" i="1" s="1"/>
  <c r="C5180" i="1"/>
  <c r="K5179" i="1"/>
  <c r="K5208" i="1"/>
  <c r="C5209" i="1"/>
  <c r="B5207" i="1" l="1"/>
  <c r="Q5208" i="1"/>
  <c r="R5208" i="1" s="1"/>
  <c r="B5178" i="1"/>
  <c r="Q5179" i="1"/>
  <c r="R5179" i="1" s="1"/>
  <c r="K5180" i="1"/>
  <c r="C5181" i="1"/>
  <c r="C5210" i="1"/>
  <c r="K5209" i="1"/>
  <c r="B5179" i="1" l="1"/>
  <c r="B5208" i="1"/>
  <c r="Q5209" i="1"/>
  <c r="R5209" i="1" s="1"/>
  <c r="Q5180" i="1"/>
  <c r="R5180" i="1" s="1"/>
  <c r="C5182" i="1"/>
  <c r="K5181" i="1"/>
  <c r="C5211" i="1"/>
  <c r="K5210" i="1"/>
  <c r="B5209" i="1" l="1"/>
  <c r="B5180" i="1"/>
  <c r="Q5210" i="1"/>
  <c r="R5210" i="1" s="1"/>
  <c r="Q5181" i="1"/>
  <c r="R5181" i="1" s="1"/>
  <c r="C5212" i="1"/>
  <c r="K5211" i="1"/>
  <c r="K5182" i="1"/>
  <c r="C5183" i="1"/>
  <c r="Q5211" i="1" l="1"/>
  <c r="R5211" i="1" s="1"/>
  <c r="B5210" i="1"/>
  <c r="B5181" i="1"/>
  <c r="Q5182" i="1"/>
  <c r="R5182" i="1" s="1"/>
  <c r="K5183" i="1"/>
  <c r="C5184" i="1"/>
  <c r="K5184" i="1" s="1"/>
  <c r="K5212" i="1"/>
  <c r="C5213" i="1"/>
  <c r="B5211" i="1" l="1"/>
  <c r="Q5212" i="1"/>
  <c r="R5212" i="1" s="1"/>
  <c r="B5182" i="1"/>
  <c r="Q5183" i="1"/>
  <c r="R5183" i="1" s="1"/>
  <c r="C5214" i="1"/>
  <c r="K5213" i="1"/>
  <c r="Q5184" i="1"/>
  <c r="B5184" i="1" s="1"/>
  <c r="N5184" i="1"/>
  <c r="B5212" i="1" l="1"/>
  <c r="Q5213" i="1"/>
  <c r="R5213" i="1" s="1"/>
  <c r="R5184" i="1"/>
  <c r="B5183" i="1"/>
  <c r="U5184" i="1"/>
  <c r="C5215" i="1"/>
  <c r="K5215" i="1" s="1"/>
  <c r="M5215" i="1" s="1"/>
  <c r="K5214" i="1"/>
  <c r="AB181" i="1" l="1"/>
  <c r="AA181" i="1" s="1"/>
  <c r="Y181" i="1" s="1"/>
  <c r="B5213" i="1"/>
  <c r="Q5214" i="1"/>
  <c r="R5214" i="1" s="1"/>
  <c r="Q5215" i="1"/>
  <c r="AC181" i="1" l="1"/>
  <c r="B5215" i="1"/>
  <c r="AA182" i="1"/>
  <c r="Y182" i="1" s="1"/>
  <c r="C5216" i="1"/>
  <c r="Z182" i="1"/>
  <c r="AC182" i="1" s="1"/>
  <c r="B5214" i="1"/>
  <c r="K5216" i="1" l="1"/>
  <c r="C5217" i="1"/>
  <c r="C5246" i="1"/>
  <c r="Z183" i="1"/>
  <c r="AA183" i="1"/>
  <c r="Y183" i="1" s="1"/>
  <c r="Q5216" i="1" l="1"/>
  <c r="R5216" i="1" s="1"/>
  <c r="Z184" i="1"/>
  <c r="C5277" i="1"/>
  <c r="AA184" i="1"/>
  <c r="Y184" i="1" s="1"/>
  <c r="K5246" i="1"/>
  <c r="C5247" i="1"/>
  <c r="AC183" i="1"/>
  <c r="C5218" i="1"/>
  <c r="K5217" i="1"/>
  <c r="Q5246" i="1" l="1"/>
  <c r="R5246" i="1" s="1"/>
  <c r="B5246" i="1"/>
  <c r="B5216" i="1"/>
  <c r="Q5217" i="1"/>
  <c r="R5217" i="1" s="1"/>
  <c r="AA185" i="1"/>
  <c r="Y185" i="1" s="1"/>
  <c r="Z185" i="1"/>
  <c r="AC185" i="1" s="1"/>
  <c r="C5308" i="1"/>
  <c r="C5219" i="1"/>
  <c r="K5218" i="1"/>
  <c r="K5277" i="1"/>
  <c r="C5278" i="1"/>
  <c r="C5248" i="1"/>
  <c r="K5247" i="1"/>
  <c r="AC184" i="1"/>
  <c r="Q5277" i="1" l="1"/>
  <c r="R5277" i="1" s="1"/>
  <c r="B5217" i="1"/>
  <c r="Q5247" i="1"/>
  <c r="R5247" i="1" s="1"/>
  <c r="Q5218" i="1"/>
  <c r="R5218" i="1" s="1"/>
  <c r="C5279" i="1"/>
  <c r="K5278" i="1"/>
  <c r="C5220" i="1"/>
  <c r="K5219" i="1"/>
  <c r="K5308" i="1"/>
  <c r="C5309" i="1"/>
  <c r="K5248" i="1"/>
  <c r="C5249" i="1"/>
  <c r="AA186" i="1"/>
  <c r="Y186" i="1" s="1"/>
  <c r="C5337" i="1"/>
  <c r="Z186" i="1"/>
  <c r="AC186" i="1" s="1"/>
  <c r="B5277" i="1" l="1"/>
  <c r="Q5308" i="1"/>
  <c r="R5308" i="1" s="1"/>
  <c r="Q5278" i="1"/>
  <c r="R5278" i="1" s="1"/>
  <c r="B5247" i="1"/>
  <c r="B5218" i="1"/>
  <c r="Q5248" i="1"/>
  <c r="R5248" i="1" s="1"/>
  <c r="Q5219" i="1"/>
  <c r="R5219" i="1" s="1"/>
  <c r="C5310" i="1"/>
  <c r="K5309" i="1"/>
  <c r="K5337" i="1"/>
  <c r="C5338" i="1"/>
  <c r="C5250" i="1"/>
  <c r="K5249" i="1"/>
  <c r="C5221" i="1"/>
  <c r="K5220" i="1"/>
  <c r="Z187" i="1"/>
  <c r="AA187" i="1"/>
  <c r="Y187" i="1" s="1"/>
  <c r="C5368" i="1"/>
  <c r="K5279" i="1"/>
  <c r="C5280" i="1"/>
  <c r="B5308" i="1" l="1"/>
  <c r="B5219" i="1"/>
  <c r="Q5337" i="1"/>
  <c r="R5337" i="1" s="1"/>
  <c r="Q5309" i="1"/>
  <c r="R5309" i="1" s="1"/>
  <c r="Q5279" i="1"/>
  <c r="R5279" i="1" s="1"/>
  <c r="B5278" i="1"/>
  <c r="Q5249" i="1"/>
  <c r="R5249" i="1" s="1"/>
  <c r="B5248" i="1"/>
  <c r="Q5220" i="1"/>
  <c r="R5220" i="1" s="1"/>
  <c r="C5251" i="1"/>
  <c r="K5250" i="1"/>
  <c r="K5368" i="1"/>
  <c r="C5369" i="1"/>
  <c r="C5222" i="1"/>
  <c r="K5221" i="1"/>
  <c r="K5280" i="1"/>
  <c r="C5281" i="1"/>
  <c r="K5338" i="1"/>
  <c r="C5339" i="1"/>
  <c r="Z188" i="1"/>
  <c r="C5398" i="1"/>
  <c r="AA188" i="1"/>
  <c r="Y188" i="1" s="1"/>
  <c r="AC187" i="1"/>
  <c r="C5311" i="1"/>
  <c r="K5310" i="1"/>
  <c r="Q5368" i="1" l="1"/>
  <c r="R5368" i="1" s="1"/>
  <c r="B5368" i="1"/>
  <c r="B5337" i="1"/>
  <c r="B5309" i="1"/>
  <c r="B5249" i="1"/>
  <c r="Q5338" i="1"/>
  <c r="R5338" i="1" s="1"/>
  <c r="B5338" i="1"/>
  <c r="Q5310" i="1"/>
  <c r="R5310" i="1" s="1"/>
  <c r="Q5280" i="1"/>
  <c r="R5280" i="1" s="1"/>
  <c r="B5279" i="1"/>
  <c r="B5220" i="1"/>
  <c r="Q5250" i="1"/>
  <c r="R5250" i="1" s="1"/>
  <c r="Q5221" i="1"/>
  <c r="R5221" i="1" s="1"/>
  <c r="K5222" i="1"/>
  <c r="C5223" i="1"/>
  <c r="Z189" i="1"/>
  <c r="AA189" i="1"/>
  <c r="Y189" i="1" s="1"/>
  <c r="C5429" i="1"/>
  <c r="K5369" i="1"/>
  <c r="C5370" i="1"/>
  <c r="AC188" i="1"/>
  <c r="C5282" i="1"/>
  <c r="K5281" i="1"/>
  <c r="C5312" i="1"/>
  <c r="K5311" i="1"/>
  <c r="C5340" i="1"/>
  <c r="K5339" i="1"/>
  <c r="K5398" i="1"/>
  <c r="C5399" i="1"/>
  <c r="C5252" i="1"/>
  <c r="K5251" i="1"/>
  <c r="U5215" i="1"/>
  <c r="B5250" i="1" l="1"/>
  <c r="Q5398" i="1"/>
  <c r="R5398" i="1" s="1"/>
  <c r="Q5369" i="1"/>
  <c r="R5369" i="1" s="1"/>
  <c r="B5310" i="1"/>
  <c r="B5280" i="1"/>
  <c r="Q5339" i="1"/>
  <c r="R5339" i="1" s="1"/>
  <c r="Q5311" i="1"/>
  <c r="R5311" i="1" s="1"/>
  <c r="Q5281" i="1"/>
  <c r="R5281" i="1" s="1"/>
  <c r="Q5251" i="1"/>
  <c r="R5251" i="1" s="1"/>
  <c r="AC189" i="1"/>
  <c r="Q5222" i="1"/>
  <c r="R5222" i="1" s="1"/>
  <c r="B5221" i="1"/>
  <c r="K5399" i="1"/>
  <c r="C5400" i="1"/>
  <c r="K5312" i="1"/>
  <c r="C5313" i="1"/>
  <c r="C5430" i="1"/>
  <c r="K5429" i="1"/>
  <c r="K5223" i="1"/>
  <c r="C5224" i="1"/>
  <c r="C5371" i="1"/>
  <c r="K5370" i="1"/>
  <c r="K5340" i="1"/>
  <c r="C5341" i="1"/>
  <c r="K5252" i="1"/>
  <c r="C5253" i="1"/>
  <c r="K5282" i="1"/>
  <c r="C5283" i="1"/>
  <c r="R5215" i="1"/>
  <c r="B5369" i="1" l="1"/>
  <c r="B5398" i="1"/>
  <c r="Q5429" i="1"/>
  <c r="R5429" i="1" s="1"/>
  <c r="B5429" i="1"/>
  <c r="Q5399" i="1"/>
  <c r="R5399" i="1" s="1"/>
  <c r="B5339" i="1"/>
  <c r="Q5370" i="1"/>
  <c r="R5370" i="1" s="1"/>
  <c r="B5281" i="1"/>
  <c r="B5311" i="1"/>
  <c r="B5251" i="1"/>
  <c r="Q5340" i="1"/>
  <c r="R5340" i="1" s="1"/>
  <c r="B5340" i="1"/>
  <c r="Q5312" i="1"/>
  <c r="R5312" i="1" s="1"/>
  <c r="Q5282" i="1"/>
  <c r="R5282" i="1" s="1"/>
  <c r="Q5252" i="1"/>
  <c r="R5252" i="1" s="1"/>
  <c r="B5222" i="1"/>
  <c r="Q5223" i="1"/>
  <c r="R5223" i="1" s="1"/>
  <c r="K5253" i="1"/>
  <c r="C5254" i="1"/>
  <c r="K5224" i="1"/>
  <c r="C5225" i="1"/>
  <c r="K5400" i="1"/>
  <c r="C5401" i="1"/>
  <c r="C5284" i="1"/>
  <c r="K5283" i="1"/>
  <c r="K5430" i="1"/>
  <c r="C5431" i="1"/>
  <c r="K5341" i="1"/>
  <c r="C5342" i="1"/>
  <c r="K5313" i="1"/>
  <c r="C5314" i="1"/>
  <c r="K5371" i="1"/>
  <c r="C5372" i="1"/>
  <c r="B5399" i="1" l="1"/>
  <c r="B5282" i="1"/>
  <c r="B5370" i="1"/>
  <c r="Q5430" i="1"/>
  <c r="R5430" i="1" s="1"/>
  <c r="B5430" i="1"/>
  <c r="B5252" i="1"/>
  <c r="Q5400" i="1"/>
  <c r="R5400" i="1" s="1"/>
  <c r="B5400" i="1"/>
  <c r="Q5371" i="1"/>
  <c r="R5371" i="1" s="1"/>
  <c r="B5312" i="1"/>
  <c r="Q5341" i="1"/>
  <c r="R5341" i="1" s="1"/>
  <c r="B5341" i="1"/>
  <c r="Q5313" i="1"/>
  <c r="R5313" i="1" s="1"/>
  <c r="Q5283" i="1"/>
  <c r="R5283" i="1" s="1"/>
  <c r="Q5253" i="1"/>
  <c r="R5253" i="1" s="1"/>
  <c r="B5223" i="1"/>
  <c r="Q5224" i="1"/>
  <c r="R5224" i="1" s="1"/>
  <c r="K5284" i="1"/>
  <c r="C5285" i="1"/>
  <c r="C5373" i="1"/>
  <c r="K5372" i="1"/>
  <c r="K5401" i="1"/>
  <c r="C5402" i="1"/>
  <c r="C5432" i="1"/>
  <c r="K5431" i="1"/>
  <c r="K5314" i="1"/>
  <c r="C5315" i="1"/>
  <c r="K5342" i="1"/>
  <c r="C5343" i="1"/>
  <c r="K5225" i="1"/>
  <c r="C5226" i="1"/>
  <c r="K5254" i="1"/>
  <c r="C5255" i="1"/>
  <c r="B5371" i="1" l="1"/>
  <c r="Q5431" i="1"/>
  <c r="R5431" i="1" s="1"/>
  <c r="B5431" i="1"/>
  <c r="B5253" i="1"/>
  <c r="Q5401" i="1"/>
  <c r="R5401" i="1" s="1"/>
  <c r="B5401" i="1"/>
  <c r="B5313" i="1"/>
  <c r="Q5372" i="1"/>
  <c r="R5372" i="1" s="1"/>
  <c r="B5283" i="1"/>
  <c r="Q5342" i="1"/>
  <c r="R5342" i="1" s="1"/>
  <c r="Q5314" i="1"/>
  <c r="R5314" i="1" s="1"/>
  <c r="Q5284" i="1"/>
  <c r="R5284" i="1" s="1"/>
  <c r="Q5254" i="1"/>
  <c r="R5254" i="1" s="1"/>
  <c r="B5224" i="1"/>
  <c r="Q5225" i="1"/>
  <c r="R5225" i="1" s="1"/>
  <c r="C5256" i="1"/>
  <c r="K5255" i="1"/>
  <c r="C5433" i="1"/>
  <c r="K5432" i="1"/>
  <c r="K5226" i="1"/>
  <c r="C5227" i="1"/>
  <c r="C5316" i="1"/>
  <c r="K5315" i="1"/>
  <c r="K5402" i="1"/>
  <c r="C5403" i="1"/>
  <c r="C5344" i="1"/>
  <c r="K5343" i="1"/>
  <c r="C5374" i="1"/>
  <c r="K5373" i="1"/>
  <c r="K5285" i="1"/>
  <c r="C5286" i="1"/>
  <c r="B5372" i="1" l="1"/>
  <c r="Q5432" i="1"/>
  <c r="R5432" i="1" s="1"/>
  <c r="B5432" i="1"/>
  <c r="Q5402" i="1"/>
  <c r="R5402" i="1" s="1"/>
  <c r="B5402" i="1"/>
  <c r="B5314" i="1"/>
  <c r="B5284" i="1"/>
  <c r="Q5373" i="1"/>
  <c r="R5373" i="1" s="1"/>
  <c r="Q5343" i="1"/>
  <c r="R5343" i="1" s="1"/>
  <c r="B5343" i="1"/>
  <c r="B5342" i="1"/>
  <c r="Q5315" i="1"/>
  <c r="R5315" i="1" s="1"/>
  <c r="Q5285" i="1"/>
  <c r="R5285" i="1" s="1"/>
  <c r="Q5255" i="1"/>
  <c r="R5255" i="1" s="1"/>
  <c r="B5254" i="1"/>
  <c r="B5225" i="1"/>
  <c r="Q5226" i="1"/>
  <c r="R5226" i="1" s="1"/>
  <c r="K5344" i="1"/>
  <c r="C5345" i="1"/>
  <c r="K5286" i="1"/>
  <c r="C5287" i="1"/>
  <c r="K5227" i="1"/>
  <c r="C5228" i="1"/>
  <c r="K5316" i="1"/>
  <c r="C5317" i="1"/>
  <c r="C5375" i="1"/>
  <c r="K5374" i="1"/>
  <c r="K5433" i="1"/>
  <c r="C5434" i="1"/>
  <c r="K5403" i="1"/>
  <c r="C5404" i="1"/>
  <c r="C5257" i="1"/>
  <c r="K5256" i="1"/>
  <c r="B5373" i="1" l="1"/>
  <c r="Q5433" i="1"/>
  <c r="R5433" i="1" s="1"/>
  <c r="B5433" i="1"/>
  <c r="B5315" i="1"/>
  <c r="Q5403" i="1"/>
  <c r="R5403" i="1" s="1"/>
  <c r="B5403" i="1"/>
  <c r="Q5374" i="1"/>
  <c r="R5374" i="1" s="1"/>
  <c r="B5374" i="1"/>
  <c r="Q5344" i="1"/>
  <c r="R5344" i="1" s="1"/>
  <c r="B5285" i="1"/>
  <c r="Q5316" i="1"/>
  <c r="R5316" i="1" s="1"/>
  <c r="B5255" i="1"/>
  <c r="Q5286" i="1"/>
  <c r="R5286" i="1" s="1"/>
  <c r="Q5256" i="1"/>
  <c r="R5256" i="1" s="1"/>
  <c r="B5226" i="1"/>
  <c r="Q5227" i="1"/>
  <c r="R5227" i="1" s="1"/>
  <c r="C5435" i="1"/>
  <c r="K5434" i="1"/>
  <c r="C5405" i="1"/>
  <c r="K5404" i="1"/>
  <c r="C5318" i="1"/>
  <c r="K5317" i="1"/>
  <c r="C5258" i="1"/>
  <c r="K5257" i="1"/>
  <c r="C5229" i="1"/>
  <c r="K5228" i="1"/>
  <c r="K5287" i="1"/>
  <c r="C5288" i="1"/>
  <c r="K5345" i="1"/>
  <c r="C5346" i="1"/>
  <c r="K5375" i="1"/>
  <c r="C5376" i="1"/>
  <c r="Q5434" i="1" l="1"/>
  <c r="R5434" i="1" s="1"/>
  <c r="B5434" i="1"/>
  <c r="B5344" i="1"/>
  <c r="Q5404" i="1"/>
  <c r="R5404" i="1" s="1"/>
  <c r="B5404" i="1"/>
  <c r="B5286" i="1"/>
  <c r="Q5375" i="1"/>
  <c r="R5375" i="1" s="1"/>
  <c r="B5316" i="1"/>
  <c r="Q5345" i="1"/>
  <c r="R5345" i="1" s="1"/>
  <c r="B5345" i="1"/>
  <c r="Q5317" i="1"/>
  <c r="R5317" i="1" s="1"/>
  <c r="B5256" i="1"/>
  <c r="Q5287" i="1"/>
  <c r="R5287" i="1" s="1"/>
  <c r="Q5257" i="1"/>
  <c r="R5257" i="1" s="1"/>
  <c r="B5227" i="1"/>
  <c r="Q5228" i="1"/>
  <c r="R5228" i="1" s="1"/>
  <c r="K5405" i="1"/>
  <c r="C5406" i="1"/>
  <c r="K5318" i="1"/>
  <c r="C5319" i="1"/>
  <c r="C5377" i="1"/>
  <c r="K5376" i="1"/>
  <c r="C5259" i="1"/>
  <c r="K5258" i="1"/>
  <c r="C5347" i="1"/>
  <c r="K5346" i="1"/>
  <c r="C5289" i="1"/>
  <c r="K5288" i="1"/>
  <c r="K5229" i="1"/>
  <c r="C5230" i="1"/>
  <c r="C5436" i="1"/>
  <c r="K5435" i="1"/>
  <c r="Q5435" i="1" l="1"/>
  <c r="R5435" i="1" s="1"/>
  <c r="Q5405" i="1"/>
  <c r="R5405" i="1" s="1"/>
  <c r="B5405" i="1"/>
  <c r="B5375" i="1"/>
  <c r="B5317" i="1"/>
  <c r="Q5376" i="1"/>
  <c r="R5376" i="1" s="1"/>
  <c r="B5287" i="1"/>
  <c r="Q5346" i="1"/>
  <c r="R5346" i="1" s="1"/>
  <c r="Q5318" i="1"/>
  <c r="R5318" i="1" s="1"/>
  <c r="Q5288" i="1"/>
  <c r="R5288" i="1" s="1"/>
  <c r="B5257" i="1"/>
  <c r="Q5258" i="1"/>
  <c r="R5258" i="1" s="1"/>
  <c r="B5228" i="1"/>
  <c r="Q5229" i="1"/>
  <c r="R5229" i="1" s="1"/>
  <c r="K5230" i="1"/>
  <c r="C5231" i="1"/>
  <c r="C5437" i="1"/>
  <c r="K5436" i="1"/>
  <c r="K5406" i="1"/>
  <c r="C5407" i="1"/>
  <c r="K5259" i="1"/>
  <c r="C5260" i="1"/>
  <c r="C5378" i="1"/>
  <c r="K5377" i="1"/>
  <c r="K5319" i="1"/>
  <c r="C5320" i="1"/>
  <c r="C5290" i="1"/>
  <c r="K5289" i="1"/>
  <c r="K5347" i="1"/>
  <c r="C5348" i="1"/>
  <c r="B5376" i="1" l="1"/>
  <c r="B5435" i="1"/>
  <c r="Q5436" i="1"/>
  <c r="R5436" i="1" s="1"/>
  <c r="Q5406" i="1"/>
  <c r="R5406" i="1" s="1"/>
  <c r="B5406" i="1"/>
  <c r="B5346" i="1"/>
  <c r="Q5377" i="1"/>
  <c r="R5377" i="1" s="1"/>
  <c r="B5288" i="1"/>
  <c r="B5318" i="1"/>
  <c r="Q5347" i="1"/>
  <c r="R5347" i="1" s="1"/>
  <c r="Q5319" i="1"/>
  <c r="R5319" i="1" s="1"/>
  <c r="Q5289" i="1"/>
  <c r="R5289" i="1" s="1"/>
  <c r="Q5259" i="1"/>
  <c r="R5259" i="1" s="1"/>
  <c r="B5258" i="1"/>
  <c r="B5229" i="1"/>
  <c r="Q5230" i="1"/>
  <c r="R5230" i="1" s="1"/>
  <c r="K5260" i="1"/>
  <c r="C5261" i="1"/>
  <c r="K5407" i="1"/>
  <c r="C5408" i="1"/>
  <c r="K5231" i="1"/>
  <c r="C5232" i="1"/>
  <c r="K5348" i="1"/>
  <c r="C5349" i="1"/>
  <c r="C5291" i="1"/>
  <c r="K5290" i="1"/>
  <c r="C5321" i="1"/>
  <c r="K5320" i="1"/>
  <c r="K5437" i="1"/>
  <c r="C5438" i="1"/>
  <c r="C5379" i="1"/>
  <c r="K5378" i="1"/>
  <c r="B5377" i="1" l="1"/>
  <c r="B5319" i="1"/>
  <c r="B5289" i="1"/>
  <c r="B5436" i="1"/>
  <c r="Q5437" i="1"/>
  <c r="R5437" i="1" s="1"/>
  <c r="B5437" i="1"/>
  <c r="Q5407" i="1"/>
  <c r="R5407" i="1" s="1"/>
  <c r="B5347" i="1"/>
  <c r="Q5378" i="1"/>
  <c r="R5378" i="1" s="1"/>
  <c r="B5378" i="1"/>
  <c r="Q5348" i="1"/>
  <c r="R5348" i="1" s="1"/>
  <c r="B5259" i="1"/>
  <c r="Q5320" i="1"/>
  <c r="R5320" i="1" s="1"/>
  <c r="Q5290" i="1"/>
  <c r="R5290" i="1" s="1"/>
  <c r="Q5260" i="1"/>
  <c r="R5260" i="1" s="1"/>
  <c r="B5230" i="1"/>
  <c r="Q5231" i="1"/>
  <c r="R5231" i="1" s="1"/>
  <c r="K5379" i="1"/>
  <c r="C5380" i="1"/>
  <c r="C5409" i="1"/>
  <c r="K5408" i="1"/>
  <c r="K5321" i="1"/>
  <c r="C5322" i="1"/>
  <c r="C5262" i="1"/>
  <c r="K5261" i="1"/>
  <c r="C5350" i="1"/>
  <c r="K5349" i="1"/>
  <c r="C5439" i="1"/>
  <c r="K5438" i="1"/>
  <c r="C5233" i="1"/>
  <c r="K5232" i="1"/>
  <c r="K5291" i="1"/>
  <c r="C5292" i="1"/>
  <c r="B5407" i="1" l="1"/>
  <c r="B5320" i="1"/>
  <c r="Q5438" i="1"/>
  <c r="R5438" i="1" s="1"/>
  <c r="B5438" i="1"/>
  <c r="B5348" i="1"/>
  <c r="Q5408" i="1"/>
  <c r="R5408" i="1" s="1"/>
  <c r="B5408" i="1"/>
  <c r="Q5379" i="1"/>
  <c r="R5379" i="1" s="1"/>
  <c r="B5290" i="1"/>
  <c r="Q5349" i="1"/>
  <c r="R5349" i="1" s="1"/>
  <c r="B5260" i="1"/>
  <c r="Q5321" i="1"/>
  <c r="R5321" i="1" s="1"/>
  <c r="Q5291" i="1"/>
  <c r="R5291" i="1" s="1"/>
  <c r="Q5261" i="1"/>
  <c r="R5261" i="1" s="1"/>
  <c r="Q5232" i="1"/>
  <c r="R5232" i="1" s="1"/>
  <c r="B5231" i="1"/>
  <c r="K5233" i="1"/>
  <c r="C5234" i="1"/>
  <c r="K5322" i="1"/>
  <c r="C5323" i="1"/>
  <c r="C5381" i="1"/>
  <c r="K5380" i="1"/>
  <c r="C5293" i="1"/>
  <c r="K5292" i="1"/>
  <c r="K5262" i="1"/>
  <c r="C5263" i="1"/>
  <c r="C5440" i="1"/>
  <c r="K5439" i="1"/>
  <c r="C5410" i="1"/>
  <c r="K5409" i="1"/>
  <c r="C5351" i="1"/>
  <c r="K5350" i="1"/>
  <c r="B5321" i="1" l="1"/>
  <c r="Q5439" i="1"/>
  <c r="R5439" i="1" s="1"/>
  <c r="B5439" i="1"/>
  <c r="Q5409" i="1"/>
  <c r="R5409" i="1" s="1"/>
  <c r="B5409" i="1"/>
  <c r="Q5380" i="1"/>
  <c r="R5380" i="1" s="1"/>
  <c r="B5380" i="1"/>
  <c r="B5349" i="1"/>
  <c r="B5291" i="1"/>
  <c r="B5379" i="1"/>
  <c r="Q5350" i="1"/>
  <c r="R5350" i="1" s="1"/>
  <c r="Q5322" i="1"/>
  <c r="R5322" i="1" s="1"/>
  <c r="B5232" i="1"/>
  <c r="Q5292" i="1"/>
  <c r="R5292" i="1" s="1"/>
  <c r="Q5262" i="1"/>
  <c r="R5262" i="1" s="1"/>
  <c r="B5261" i="1"/>
  <c r="Q5233" i="1"/>
  <c r="R5233" i="1" s="1"/>
  <c r="C5382" i="1"/>
  <c r="K5381" i="1"/>
  <c r="C5324" i="1"/>
  <c r="K5323" i="1"/>
  <c r="C5441" i="1"/>
  <c r="K5440" i="1"/>
  <c r="K5234" i="1"/>
  <c r="C5235" i="1"/>
  <c r="K5351" i="1"/>
  <c r="C5352" i="1"/>
  <c r="C5294" i="1"/>
  <c r="K5293" i="1"/>
  <c r="K5410" i="1"/>
  <c r="C5411" i="1"/>
  <c r="K5263" i="1"/>
  <c r="C5264" i="1"/>
  <c r="Q5440" i="1" l="1"/>
  <c r="R5440" i="1" s="1"/>
  <c r="B5440" i="1"/>
  <c r="Q5410" i="1"/>
  <c r="R5410" i="1" s="1"/>
  <c r="B5410" i="1"/>
  <c r="B5350" i="1"/>
  <c r="Q5381" i="1"/>
  <c r="R5381" i="1" s="1"/>
  <c r="B5322" i="1"/>
  <c r="Q5351" i="1"/>
  <c r="R5351" i="1" s="1"/>
  <c r="B5262" i="1"/>
  <c r="B5292" i="1"/>
  <c r="Q5323" i="1"/>
  <c r="R5323" i="1" s="1"/>
  <c r="Q5293" i="1"/>
  <c r="R5293" i="1" s="1"/>
  <c r="B5233" i="1"/>
  <c r="Q5263" i="1"/>
  <c r="R5263" i="1" s="1"/>
  <c r="Q5234" i="1"/>
  <c r="R5234" i="1" s="1"/>
  <c r="C5236" i="1"/>
  <c r="K5235" i="1"/>
  <c r="K5411" i="1"/>
  <c r="C5412" i="1"/>
  <c r="C5442" i="1"/>
  <c r="K5441" i="1"/>
  <c r="C5265" i="1"/>
  <c r="K5264" i="1"/>
  <c r="K5294" i="1"/>
  <c r="C5295" i="1"/>
  <c r="C5325" i="1"/>
  <c r="K5324" i="1"/>
  <c r="C5353" i="1"/>
  <c r="K5352" i="1"/>
  <c r="C5383" i="1"/>
  <c r="K5382" i="1"/>
  <c r="B5351" i="1" l="1"/>
  <c r="Q5441" i="1"/>
  <c r="R5441" i="1" s="1"/>
  <c r="B5441" i="1"/>
  <c r="B5381" i="1"/>
  <c r="Q5411" i="1"/>
  <c r="R5411" i="1" s="1"/>
  <c r="Q5382" i="1"/>
  <c r="R5382" i="1" s="1"/>
  <c r="Q5352" i="1"/>
  <c r="R5352" i="1" s="1"/>
  <c r="B5293" i="1"/>
  <c r="B5234" i="1"/>
  <c r="Q5324" i="1"/>
  <c r="R5324" i="1" s="1"/>
  <c r="B5324" i="1"/>
  <c r="B5323" i="1"/>
  <c r="Q5294" i="1"/>
  <c r="R5294" i="1" s="1"/>
  <c r="Q5264" i="1"/>
  <c r="R5264" i="1" s="1"/>
  <c r="B5263" i="1"/>
  <c r="Q5235" i="1"/>
  <c r="R5235" i="1" s="1"/>
  <c r="C5354" i="1"/>
  <c r="K5353" i="1"/>
  <c r="C5266" i="1"/>
  <c r="K5265" i="1"/>
  <c r="K5383" i="1"/>
  <c r="C5384" i="1"/>
  <c r="C5326" i="1"/>
  <c r="K5325" i="1"/>
  <c r="C5443" i="1"/>
  <c r="K5442" i="1"/>
  <c r="C5413" i="1"/>
  <c r="K5412" i="1"/>
  <c r="K5295" i="1"/>
  <c r="C5296" i="1"/>
  <c r="C5237" i="1"/>
  <c r="K5236" i="1"/>
  <c r="B5411" i="1" l="1"/>
  <c r="B5382" i="1"/>
  <c r="Q5442" i="1"/>
  <c r="R5442" i="1" s="1"/>
  <c r="B5442" i="1"/>
  <c r="B5352" i="1"/>
  <c r="Q5412" i="1"/>
  <c r="R5412" i="1" s="1"/>
  <c r="Q5383" i="1"/>
  <c r="R5383" i="1" s="1"/>
  <c r="Q5353" i="1"/>
  <c r="R5353" i="1" s="1"/>
  <c r="B5294" i="1"/>
  <c r="B5264" i="1"/>
  <c r="Q5325" i="1"/>
  <c r="R5325" i="1" s="1"/>
  <c r="B5325" i="1"/>
  <c r="Q5295" i="1"/>
  <c r="R5295" i="1" s="1"/>
  <c r="B5235" i="1"/>
  <c r="Q5265" i="1"/>
  <c r="R5265" i="1" s="1"/>
  <c r="Q5236" i="1"/>
  <c r="R5236" i="1" s="1"/>
  <c r="C5385" i="1"/>
  <c r="K5384" i="1"/>
  <c r="K5296" i="1"/>
  <c r="C5297" i="1"/>
  <c r="K5237" i="1"/>
  <c r="C5238" i="1"/>
  <c r="K5326" i="1"/>
  <c r="C5327" i="1"/>
  <c r="C5414" i="1"/>
  <c r="K5413" i="1"/>
  <c r="C5267" i="1"/>
  <c r="K5266" i="1"/>
  <c r="K5443" i="1"/>
  <c r="C5444" i="1"/>
  <c r="C5355" i="1"/>
  <c r="K5354" i="1"/>
  <c r="B5383" i="1" l="1"/>
  <c r="B5353" i="1"/>
  <c r="B5412" i="1"/>
  <c r="Q5443" i="1"/>
  <c r="R5443" i="1" s="1"/>
  <c r="Q5413" i="1"/>
  <c r="R5413" i="1" s="1"/>
  <c r="B5413" i="1"/>
  <c r="Q5384" i="1"/>
  <c r="R5384" i="1" s="1"/>
  <c r="Q5354" i="1"/>
  <c r="R5354" i="1" s="1"/>
  <c r="Q5326" i="1"/>
  <c r="R5326" i="1" s="1"/>
  <c r="B5295" i="1"/>
  <c r="Q5296" i="1"/>
  <c r="R5296" i="1" s="1"/>
  <c r="B5236" i="1"/>
  <c r="B5265" i="1"/>
  <c r="Q5266" i="1"/>
  <c r="R5266" i="1" s="1"/>
  <c r="Q5237" i="1"/>
  <c r="R5237" i="1" s="1"/>
  <c r="C5328" i="1"/>
  <c r="K5327" i="1"/>
  <c r="C5239" i="1"/>
  <c r="K5238" i="1"/>
  <c r="C5445" i="1"/>
  <c r="K5444" i="1"/>
  <c r="C5268" i="1"/>
  <c r="K5267" i="1"/>
  <c r="C5356" i="1"/>
  <c r="K5355" i="1"/>
  <c r="C5298" i="1"/>
  <c r="K5297" i="1"/>
  <c r="K5414" i="1"/>
  <c r="C5415" i="1"/>
  <c r="K5385" i="1"/>
  <c r="C5386" i="1"/>
  <c r="B5443" i="1" l="1"/>
  <c r="B5354" i="1"/>
  <c r="B5384" i="1"/>
  <c r="Q5444" i="1"/>
  <c r="R5444" i="1" s="1"/>
  <c r="B5444" i="1"/>
  <c r="Q5414" i="1"/>
  <c r="R5414" i="1" s="1"/>
  <c r="B5326" i="1"/>
  <c r="Q5385" i="1"/>
  <c r="R5385" i="1" s="1"/>
  <c r="B5296" i="1"/>
  <c r="Q5355" i="1"/>
  <c r="R5355" i="1" s="1"/>
  <c r="Q5327" i="1"/>
  <c r="R5327" i="1" s="1"/>
  <c r="Q5297" i="1"/>
  <c r="R5297" i="1" s="1"/>
  <c r="B5266" i="1"/>
  <c r="Q5267" i="1"/>
  <c r="R5267" i="1" s="1"/>
  <c r="B5237" i="1"/>
  <c r="Q5238" i="1"/>
  <c r="R5238" i="1" s="1"/>
  <c r="K5386" i="1"/>
  <c r="C5387" i="1"/>
  <c r="C5416" i="1"/>
  <c r="K5415" i="1"/>
  <c r="C5446" i="1"/>
  <c r="K5445" i="1"/>
  <c r="C5269" i="1"/>
  <c r="K5268" i="1"/>
  <c r="C5299" i="1"/>
  <c r="K5298" i="1"/>
  <c r="C5240" i="1"/>
  <c r="K5239" i="1"/>
  <c r="C5357" i="1"/>
  <c r="K5356" i="1"/>
  <c r="C5329" i="1"/>
  <c r="K5328" i="1"/>
  <c r="B5414" i="1" l="1"/>
  <c r="B5385" i="1"/>
  <c r="Q5445" i="1"/>
  <c r="R5445" i="1" s="1"/>
  <c r="B5355" i="1"/>
  <c r="Q5415" i="1"/>
  <c r="R5415" i="1" s="1"/>
  <c r="B5415" i="1"/>
  <c r="B5297" i="1"/>
  <c r="Q5386" i="1"/>
  <c r="R5386" i="1" s="1"/>
  <c r="B5327" i="1"/>
  <c r="Q5356" i="1"/>
  <c r="R5356" i="1" s="1"/>
  <c r="B5267" i="1"/>
  <c r="Q5328" i="1"/>
  <c r="R5328" i="1" s="1"/>
  <c r="Q5298" i="1"/>
  <c r="R5298" i="1" s="1"/>
  <c r="Q5268" i="1"/>
  <c r="R5268" i="1" s="1"/>
  <c r="B5238" i="1"/>
  <c r="Q5239" i="1"/>
  <c r="R5239" i="1" s="1"/>
  <c r="K5269" i="1"/>
  <c r="C5270" i="1"/>
  <c r="K5357" i="1"/>
  <c r="C5358" i="1"/>
  <c r="K5387" i="1"/>
  <c r="C5388" i="1"/>
  <c r="C5330" i="1"/>
  <c r="K5329" i="1"/>
  <c r="K5446" i="1"/>
  <c r="C5447" i="1"/>
  <c r="K5240" i="1"/>
  <c r="C5241" i="1"/>
  <c r="K5416" i="1"/>
  <c r="C5417" i="1"/>
  <c r="C5300" i="1"/>
  <c r="K5299" i="1"/>
  <c r="B5356" i="1" l="1"/>
  <c r="B5445" i="1"/>
  <c r="B5386" i="1"/>
  <c r="Q5446" i="1"/>
  <c r="R5446" i="1" s="1"/>
  <c r="B5446" i="1"/>
  <c r="B5298" i="1"/>
  <c r="Q5416" i="1"/>
  <c r="R5416" i="1" s="1"/>
  <c r="B5328" i="1"/>
  <c r="Q5387" i="1"/>
  <c r="R5387" i="1" s="1"/>
  <c r="Q5357" i="1"/>
  <c r="R5357" i="1" s="1"/>
  <c r="Q5329" i="1"/>
  <c r="R5329" i="1" s="1"/>
  <c r="Q5299" i="1"/>
  <c r="R5299" i="1" s="1"/>
  <c r="Q5269" i="1"/>
  <c r="R5269" i="1" s="1"/>
  <c r="B5268" i="1"/>
  <c r="B5239" i="1"/>
  <c r="Q5240" i="1"/>
  <c r="R5240" i="1" s="1"/>
  <c r="K5300" i="1"/>
  <c r="C5301" i="1"/>
  <c r="K5358" i="1"/>
  <c r="C5359" i="1"/>
  <c r="C5331" i="1"/>
  <c r="K5330" i="1"/>
  <c r="K5388" i="1"/>
  <c r="C5389" i="1"/>
  <c r="K5270" i="1"/>
  <c r="C5271" i="1"/>
  <c r="K5417" i="1"/>
  <c r="C5418" i="1"/>
  <c r="C5242" i="1"/>
  <c r="K5241" i="1"/>
  <c r="C5448" i="1"/>
  <c r="K5447" i="1"/>
  <c r="B5357" i="1" l="1"/>
  <c r="B5416" i="1"/>
  <c r="B5387" i="1"/>
  <c r="B5269" i="1"/>
  <c r="Q5447" i="1"/>
  <c r="R5447" i="1" s="1"/>
  <c r="Q5417" i="1"/>
  <c r="R5417" i="1" s="1"/>
  <c r="B5417" i="1"/>
  <c r="B5329" i="1"/>
  <c r="B5299" i="1"/>
  <c r="Q5388" i="1"/>
  <c r="R5388" i="1" s="1"/>
  <c r="Q5358" i="1"/>
  <c r="R5358" i="1" s="1"/>
  <c r="B5358" i="1"/>
  <c r="Q5330" i="1"/>
  <c r="R5330" i="1" s="1"/>
  <c r="Q5300" i="1"/>
  <c r="R5300" i="1" s="1"/>
  <c r="Q5270" i="1"/>
  <c r="R5270" i="1" s="1"/>
  <c r="B5240" i="1"/>
  <c r="Q5241" i="1"/>
  <c r="R5241" i="1" s="1"/>
  <c r="C5449" i="1"/>
  <c r="K5448" i="1"/>
  <c r="K5271" i="1"/>
  <c r="C5272" i="1"/>
  <c r="C5390" i="1"/>
  <c r="K5389" i="1"/>
  <c r="K5242" i="1"/>
  <c r="C5243" i="1"/>
  <c r="K5331" i="1"/>
  <c r="C5332" i="1"/>
  <c r="C5419" i="1"/>
  <c r="K5418" i="1"/>
  <c r="K5359" i="1"/>
  <c r="C5360" i="1"/>
  <c r="C5302" i="1"/>
  <c r="K5301" i="1"/>
  <c r="B5447" i="1" l="1"/>
  <c r="B5330" i="1"/>
  <c r="B5300" i="1"/>
  <c r="Q5448" i="1"/>
  <c r="R5448" i="1" s="1"/>
  <c r="B5448" i="1"/>
  <c r="B5388" i="1"/>
  <c r="Q5418" i="1"/>
  <c r="R5418" i="1" s="1"/>
  <c r="Q5389" i="1"/>
  <c r="R5389" i="1" s="1"/>
  <c r="Q5359" i="1"/>
  <c r="R5359" i="1" s="1"/>
  <c r="Q5331" i="1"/>
  <c r="R5331" i="1" s="1"/>
  <c r="B5331" i="1"/>
  <c r="Q5301" i="1"/>
  <c r="R5301" i="1" s="1"/>
  <c r="B5301" i="1"/>
  <c r="Q5271" i="1"/>
  <c r="R5271" i="1" s="1"/>
  <c r="B5270" i="1"/>
  <c r="B5241" i="1"/>
  <c r="Q5242" i="1"/>
  <c r="R5242" i="1" s="1"/>
  <c r="C5303" i="1"/>
  <c r="K5302" i="1"/>
  <c r="C5391" i="1"/>
  <c r="K5390" i="1"/>
  <c r="C5244" i="1"/>
  <c r="K5243" i="1"/>
  <c r="K5360" i="1"/>
  <c r="C5361" i="1"/>
  <c r="C5273" i="1"/>
  <c r="K5272" i="1"/>
  <c r="C5420" i="1"/>
  <c r="K5419" i="1"/>
  <c r="K5332" i="1"/>
  <c r="C5333" i="1"/>
  <c r="C5450" i="1"/>
  <c r="K5449" i="1"/>
  <c r="B5389" i="1" l="1"/>
  <c r="B5418" i="1"/>
  <c r="B5271" i="1"/>
  <c r="Q5449" i="1"/>
  <c r="R5449" i="1" s="1"/>
  <c r="B5359" i="1"/>
  <c r="Q5419" i="1"/>
  <c r="R5419" i="1" s="1"/>
  <c r="Q5390" i="1"/>
  <c r="R5390" i="1" s="1"/>
  <c r="Q5360" i="1"/>
  <c r="R5360" i="1" s="1"/>
  <c r="Q5332" i="1"/>
  <c r="R5332" i="1" s="1"/>
  <c r="Q5302" i="1"/>
  <c r="R5302" i="1" s="1"/>
  <c r="Q5272" i="1"/>
  <c r="R5272" i="1" s="1"/>
  <c r="B5242" i="1"/>
  <c r="Q5243" i="1"/>
  <c r="R5243" i="1" s="1"/>
  <c r="K5450" i="1"/>
  <c r="C5451" i="1"/>
  <c r="K5333" i="1"/>
  <c r="C5334" i="1"/>
  <c r="K5391" i="1"/>
  <c r="C5392" i="1"/>
  <c r="K5361" i="1"/>
  <c r="C5362" i="1"/>
  <c r="K5244" i="1"/>
  <c r="C5245" i="1"/>
  <c r="K5245" i="1" s="1"/>
  <c r="K5420" i="1"/>
  <c r="C5421" i="1"/>
  <c r="K5273" i="1"/>
  <c r="C5274" i="1"/>
  <c r="K5303" i="1"/>
  <c r="C5304" i="1"/>
  <c r="B5419" i="1" l="1"/>
  <c r="B5302" i="1"/>
  <c r="B5449" i="1"/>
  <c r="B5332" i="1"/>
  <c r="B5390" i="1"/>
  <c r="Q5450" i="1"/>
  <c r="R5450" i="1" s="1"/>
  <c r="B5360" i="1"/>
  <c r="Q5420" i="1"/>
  <c r="R5420" i="1" s="1"/>
  <c r="Q5391" i="1"/>
  <c r="R5391" i="1" s="1"/>
  <c r="B5391" i="1"/>
  <c r="Q5361" i="1"/>
  <c r="R5361" i="1" s="1"/>
  <c r="Q5333" i="1"/>
  <c r="R5333" i="1" s="1"/>
  <c r="B5333" i="1"/>
  <c r="Q5303" i="1"/>
  <c r="R5303" i="1" s="1"/>
  <c r="B5272" i="1"/>
  <c r="Q5273" i="1"/>
  <c r="R5273" i="1" s="1"/>
  <c r="B5243" i="1"/>
  <c r="Q5244" i="1"/>
  <c r="R5244" i="1" s="1"/>
  <c r="K5362" i="1"/>
  <c r="C5363" i="1"/>
  <c r="K5392" i="1"/>
  <c r="C5393" i="1"/>
  <c r="K5304" i="1"/>
  <c r="C5305" i="1"/>
  <c r="C5275" i="1"/>
  <c r="K5274" i="1"/>
  <c r="K5334" i="1"/>
  <c r="C5335" i="1"/>
  <c r="K5421" i="1"/>
  <c r="C5422" i="1"/>
  <c r="N5245" i="1"/>
  <c r="Q5245" i="1"/>
  <c r="C5452" i="1"/>
  <c r="K5451" i="1"/>
  <c r="B5450" i="1" l="1"/>
  <c r="B5303" i="1"/>
  <c r="B5420" i="1"/>
  <c r="Q5451" i="1"/>
  <c r="R5451" i="1" s="1"/>
  <c r="B5451" i="1"/>
  <c r="B5361" i="1"/>
  <c r="Q5421" i="1"/>
  <c r="R5421" i="1" s="1"/>
  <c r="Q5392" i="1"/>
  <c r="R5392" i="1" s="1"/>
  <c r="Q5362" i="1"/>
  <c r="R5362" i="1" s="1"/>
  <c r="Q5334" i="1"/>
  <c r="R5334" i="1" s="1"/>
  <c r="Q5304" i="1"/>
  <c r="R5304" i="1" s="1"/>
  <c r="B5273" i="1"/>
  <c r="B5244" i="1"/>
  <c r="Q5274" i="1"/>
  <c r="R5274" i="1" s="1"/>
  <c r="B5274" i="1"/>
  <c r="B5245" i="1"/>
  <c r="K5452" i="1"/>
  <c r="C5453" i="1"/>
  <c r="C5423" i="1"/>
  <c r="K5422" i="1"/>
  <c r="K5275" i="1"/>
  <c r="C5276" i="1"/>
  <c r="K5276" i="1" s="1"/>
  <c r="K5305" i="1"/>
  <c r="C5306" i="1"/>
  <c r="U5245" i="1"/>
  <c r="R5245" i="1"/>
  <c r="K5393" i="1"/>
  <c r="C5394" i="1"/>
  <c r="K5335" i="1"/>
  <c r="C5336" i="1"/>
  <c r="K5336" i="1" s="1"/>
  <c r="C5364" i="1"/>
  <c r="K5363" i="1"/>
  <c r="B5392" i="1" l="1"/>
  <c r="B5421" i="1"/>
  <c r="Q5452" i="1"/>
  <c r="R5452" i="1" s="1"/>
  <c r="B5452" i="1"/>
  <c r="B5362" i="1"/>
  <c r="B5304" i="1"/>
  <c r="B5334" i="1"/>
  <c r="Q5422" i="1"/>
  <c r="R5422" i="1" s="1"/>
  <c r="Q5393" i="1"/>
  <c r="R5393" i="1" s="1"/>
  <c r="Q5363" i="1"/>
  <c r="R5363" i="1" s="1"/>
  <c r="Q5335" i="1"/>
  <c r="R5335" i="1" s="1"/>
  <c r="Q5305" i="1"/>
  <c r="R5305" i="1" s="1"/>
  <c r="B5305" i="1"/>
  <c r="Q5275" i="1"/>
  <c r="R5275" i="1" s="1"/>
  <c r="K5306" i="1"/>
  <c r="C5307" i="1"/>
  <c r="K5307" i="1" s="1"/>
  <c r="C5365" i="1"/>
  <c r="K5364" i="1"/>
  <c r="N5336" i="1"/>
  <c r="Q5336" i="1"/>
  <c r="B5336" i="1" s="1"/>
  <c r="Q5276" i="1"/>
  <c r="B5276" i="1" s="1"/>
  <c r="N5276" i="1"/>
  <c r="U5276" i="1" s="1"/>
  <c r="C5395" i="1"/>
  <c r="K5394" i="1"/>
  <c r="K5423" i="1"/>
  <c r="C5424" i="1"/>
  <c r="K5453" i="1"/>
  <c r="C5454" i="1"/>
  <c r="B5363" i="1" l="1"/>
  <c r="B5422" i="1"/>
  <c r="Q5453" i="1"/>
  <c r="R5453" i="1" s="1"/>
  <c r="B5453" i="1"/>
  <c r="B5393" i="1"/>
  <c r="Q5423" i="1"/>
  <c r="R5423" i="1" s="1"/>
  <c r="Q5394" i="1"/>
  <c r="R5394" i="1" s="1"/>
  <c r="B5335" i="1"/>
  <c r="Q5364" i="1"/>
  <c r="R5364" i="1" s="1"/>
  <c r="B5364" i="1"/>
  <c r="B5275" i="1"/>
  <c r="Q5306" i="1"/>
  <c r="R5306" i="1" s="1"/>
  <c r="U5336" i="1"/>
  <c r="R5336" i="1"/>
  <c r="K5454" i="1"/>
  <c r="C5455" i="1"/>
  <c r="K5424" i="1"/>
  <c r="C5425" i="1"/>
  <c r="K5365" i="1"/>
  <c r="C5366" i="1"/>
  <c r="K5395" i="1"/>
  <c r="C5396" i="1"/>
  <c r="Q5307" i="1"/>
  <c r="B5307" i="1" s="1"/>
  <c r="N5307" i="1"/>
  <c r="U5307" i="1" s="1"/>
  <c r="R5276" i="1"/>
  <c r="B5423" i="1" l="1"/>
  <c r="B5394" i="1"/>
  <c r="Q5454" i="1"/>
  <c r="R5454" i="1" s="1"/>
  <c r="B5454" i="1"/>
  <c r="Q5424" i="1"/>
  <c r="R5424" i="1" s="1"/>
  <c r="B5424" i="1"/>
  <c r="Q5395" i="1"/>
  <c r="R5395" i="1" s="1"/>
  <c r="Q5365" i="1"/>
  <c r="R5365" i="1" s="1"/>
  <c r="B5306" i="1"/>
  <c r="K5366" i="1"/>
  <c r="C5367" i="1"/>
  <c r="K5367" i="1" s="1"/>
  <c r="C5456" i="1"/>
  <c r="K5455" i="1"/>
  <c r="K5425" i="1"/>
  <c r="C5426" i="1"/>
  <c r="R5307" i="1"/>
  <c r="C5397" i="1"/>
  <c r="K5397" i="1" s="1"/>
  <c r="K5396" i="1"/>
  <c r="B5365" i="1" l="1"/>
  <c r="B5395" i="1"/>
  <c r="Q5455" i="1"/>
  <c r="R5455" i="1" s="1"/>
  <c r="Q5425" i="1"/>
  <c r="R5425" i="1" s="1"/>
  <c r="Q5396" i="1"/>
  <c r="R5396" i="1" s="1"/>
  <c r="B5396" i="1"/>
  <c r="Q5366" i="1"/>
  <c r="R5366" i="1" s="1"/>
  <c r="Q5397" i="1"/>
  <c r="B5397" i="1" s="1"/>
  <c r="N5397" i="1"/>
  <c r="R5397" i="1" s="1"/>
  <c r="C5457" i="1"/>
  <c r="K5456" i="1"/>
  <c r="C5427" i="1"/>
  <c r="K5426" i="1"/>
  <c r="N5367" i="1"/>
  <c r="Q5367" i="1"/>
  <c r="B5367" i="1" s="1"/>
  <c r="B5425" i="1" l="1"/>
  <c r="B5455" i="1"/>
  <c r="B5366" i="1"/>
  <c r="Q5456" i="1"/>
  <c r="R5456" i="1" s="1"/>
  <c r="B5456" i="1"/>
  <c r="Q5426" i="1"/>
  <c r="R5426" i="1" s="1"/>
  <c r="B5426" i="1"/>
  <c r="U5397" i="1"/>
  <c r="U5367" i="1"/>
  <c r="R5367" i="1"/>
  <c r="C5428" i="1"/>
  <c r="K5428" i="1" s="1"/>
  <c r="K5427" i="1"/>
  <c r="K5457" i="1"/>
  <c r="C5458" i="1"/>
  <c r="K5458" i="1" s="1"/>
  <c r="Q5457" i="1" l="1"/>
  <c r="R5457" i="1" s="1"/>
  <c r="B5457" i="1"/>
  <c r="Q5427" i="1"/>
  <c r="R5427" i="1" s="1"/>
  <c r="B5427" i="1"/>
  <c r="N5458" i="1"/>
  <c r="Q5458" i="1"/>
  <c r="B5458" i="1" s="1"/>
  <c r="Q5428" i="1"/>
  <c r="B5428" i="1" s="1"/>
  <c r="N5428" i="1"/>
  <c r="R5428" i="1" l="1"/>
  <c r="U5428" i="1"/>
  <c r="R545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ppaulo</author>
  </authors>
  <commentList>
    <comment ref="Q375" authorId="0" shapeId="0" xr:uid="{00000000-0006-0000-0000-000001000000}">
      <text>
        <r>
          <rPr>
            <sz val="12"/>
            <rFont val="Arial"/>
            <family val="2"/>
          </rPr>
          <t>roberta   01/06/01  10:10:41
A partir desta data nós não estaremos mais truncando a coluna N e a coluna do valor nominal atualizado.</t>
        </r>
      </text>
    </comment>
  </commentList>
</comments>
</file>

<file path=xl/sharedStrings.xml><?xml version="1.0" encoding="utf-8"?>
<sst xmlns="http://schemas.openxmlformats.org/spreadsheetml/2006/main" count="5562" uniqueCount="76">
  <si>
    <t>GAIA SECURITIZADORA S.A. - 1ª SÉRIE / 1ª EMISSÃO - R$ 20.334.500,00 - 67 CRIS SENIORES</t>
  </si>
  <si>
    <t>DATA BASE</t>
  </si>
  <si>
    <t>DATA</t>
  </si>
  <si>
    <t>PU</t>
  </si>
  <si>
    <t>VALOR</t>
  </si>
  <si>
    <t>TR</t>
  </si>
  <si>
    <t>N</t>
  </si>
  <si>
    <t>AMORT</t>
  </si>
  <si>
    <t>JUROS</t>
  </si>
  <si>
    <t>PRÓXIMO</t>
  </si>
  <si>
    <t>09H0003225</t>
  </si>
  <si>
    <t>NOMINAL</t>
  </si>
  <si>
    <t>Mês</t>
  </si>
  <si>
    <t>Variação</t>
  </si>
  <si>
    <t xml:space="preserve">Dias </t>
  </si>
  <si>
    <t>Dias</t>
  </si>
  <si>
    <t xml:space="preserve">Fator </t>
  </si>
  <si>
    <t>ATUALIZ</t>
  </si>
  <si>
    <t>TAXA</t>
  </si>
  <si>
    <t>+JUROS</t>
  </si>
  <si>
    <t>EVENTO</t>
  </si>
  <si>
    <t>GAIA SEC</t>
  </si>
  <si>
    <t>SEM</t>
  </si>
  <si>
    <t>Ref</t>
  </si>
  <si>
    <t>Percentual</t>
  </si>
  <si>
    <t>corridos</t>
  </si>
  <si>
    <t xml:space="preserve">contidos </t>
  </si>
  <si>
    <t>Acumulado</t>
  </si>
  <si>
    <t>AA</t>
  </si>
  <si>
    <t>A=AMORT</t>
  </si>
  <si>
    <t>1ªSER/1ªEMI</t>
  </si>
  <si>
    <t>ATUALIZAÇÃO</t>
  </si>
  <si>
    <t>(dcp)</t>
  </si>
  <si>
    <t>(dct)</t>
  </si>
  <si>
    <t>Auxiliar</t>
  </si>
  <si>
    <t>SDa</t>
  </si>
  <si>
    <t>TA</t>
  </si>
  <si>
    <t>AMi</t>
  </si>
  <si>
    <t>Fator de Juros</t>
  </si>
  <si>
    <t>Ji</t>
  </si>
  <si>
    <t>J=JUROS</t>
  </si>
  <si>
    <t>Nº</t>
  </si>
  <si>
    <t>Data</t>
  </si>
  <si>
    <t>Saldo</t>
  </si>
  <si>
    <t>Juros</t>
  </si>
  <si>
    <t>Amortização</t>
  </si>
  <si>
    <t>Total PG</t>
  </si>
  <si>
    <t>Próximo</t>
  </si>
  <si>
    <t>R$</t>
  </si>
  <si>
    <t>%</t>
  </si>
  <si>
    <t>GAIA11</t>
  </si>
  <si>
    <t>Evento</t>
  </si>
  <si>
    <t>A+J=</t>
  </si>
  <si>
    <t>RESIDUAL</t>
  </si>
  <si>
    <t>SP_PU</t>
  </si>
  <si>
    <t>SP_VALOR_NOMINAL</t>
  </si>
  <si>
    <t>SP_TR_Variação</t>
  </si>
  <si>
    <t xml:space="preserve">SP_TR_Dias </t>
  </si>
  <si>
    <t>SP_TR_Dias</t>
  </si>
  <si>
    <t xml:space="preserve">SP_TR_Fator </t>
  </si>
  <si>
    <t>SP_TR_Fator_Acumulado_aux</t>
  </si>
  <si>
    <t>SP_TR_Fator_Acumulado</t>
  </si>
  <si>
    <t>SP_N</t>
  </si>
  <si>
    <t>SP_AMORT_Perc</t>
  </si>
  <si>
    <t>SP_AMORT_Valor</t>
  </si>
  <si>
    <t>SP_AMORT_AMI</t>
  </si>
  <si>
    <t>SP_JUROS_TAXA</t>
  </si>
  <si>
    <t>SP_JUROS_Fator</t>
  </si>
  <si>
    <t>SP_JUROS</t>
  </si>
  <si>
    <t>SP_AMORT_JUROS</t>
  </si>
  <si>
    <t>SP_PRÓXIMO_EVENTO</t>
  </si>
  <si>
    <t>SP_PRÓXIMO_EVENTO_Data</t>
  </si>
  <si>
    <t>SP_TR_Variação_DATA</t>
  </si>
  <si>
    <t>DATA VENC ESPERADA</t>
  </si>
  <si>
    <t>DATA VENC LEGAL</t>
  </si>
  <si>
    <t>DATA EMISSÃO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</si>
</sst>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00"/>
    <numFmt numFmtId="165" formatCode="0.0000%"/>
    <numFmt numFmtId="166" formatCode="d\-mmm\-yy"/>
    <numFmt numFmtId="167" formatCode="#,##0.000000000"/>
    <numFmt numFmtId="169" formatCode="_-* #,##0.0000_-;\-* #,##0.0000_-;_-* &quot;-&quot;??_-;_-@_-"/>
    <numFmt numFmtId="170" formatCode="0.000000000%"/>
    <numFmt numFmtId="171" formatCode="0.00000000%"/>
    <numFmt numFmtId="172" formatCode="[$-416]mmm\-yy;@"/>
    <numFmt numFmtId="173" formatCode="#,##0.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name val="Verdana"/>
      <family val="2"/>
    </font>
    <font>
      <sz val="10"/>
      <color indexed="10"/>
      <name val="Verdana"/>
      <family val="2"/>
    </font>
    <font>
      <sz val="10"/>
      <color indexed="12"/>
      <name val="Verdana"/>
      <family val="2"/>
    </font>
    <font>
      <b/>
      <sz val="10"/>
      <color indexed="12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b/>
      <sz val="10"/>
      <color rgb="FF0033CC"/>
      <name val="Verdana"/>
      <family val="2"/>
    </font>
    <font>
      <sz val="12"/>
      <name val="Arial"/>
      <family val="2"/>
    </font>
    <font>
      <b/>
      <sz val="10"/>
      <color rgb="FF0000FF"/>
      <name val="Verdana"/>
      <family val="2"/>
    </font>
    <font>
      <sz val="10"/>
      <color theme="1"/>
      <name val="Verdana"/>
      <family val="2"/>
    </font>
    <font>
      <sz val="10"/>
      <color rgb="FF000000"/>
      <name val="Verdana"/>
      <family val="2"/>
    </font>
    <font>
      <b/>
      <sz val="10"/>
      <color rgb="FF0070C0"/>
      <name val="Verdana"/>
      <family val="2"/>
    </font>
    <font>
      <sz val="11"/>
      <color rgb="FF000000"/>
      <name val="Calibri"/>
      <family val="2"/>
      <scheme val="minor"/>
    </font>
    <font>
      <b/>
      <sz val="10"/>
      <color theme="4" tint="-0.499984740745262"/>
      <name val="Verdana"/>
      <family val="2"/>
    </font>
    <font>
      <sz val="11"/>
      <color rgb="FF9C5700"/>
      <name val="Calibri"/>
      <family val="2"/>
      <scheme val="minor"/>
    </font>
    <font>
      <sz val="8"/>
      <color rgb="FFFF0000"/>
      <name val="Verdana"/>
      <family val="2"/>
    </font>
    <font>
      <b/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8" fillId="6" borderId="0" applyNumberFormat="0" applyBorder="0" applyAlignment="0" applyProtection="0"/>
  </cellStyleXfs>
  <cellXfs count="141">
    <xf numFmtId="0" fontId="0" fillId="0" borderId="0" xfId="0"/>
    <xf numFmtId="165" fontId="2" fillId="0" borderId="0" xfId="0" applyNumberFormat="1" applyFont="1" applyAlignment="1" applyProtection="1">
      <alignment horizontal="center" vertical="center"/>
      <protection locked="0"/>
    </xf>
    <xf numFmtId="166" fontId="7" fillId="0" borderId="0" xfId="0" applyNumberFormat="1" applyFont="1" applyAlignment="1" applyProtection="1">
      <alignment horizontal="center" vertical="center"/>
      <protection locked="0"/>
    </xf>
    <xf numFmtId="166" fontId="2" fillId="0" borderId="0" xfId="0" applyNumberFormat="1" applyFont="1" applyAlignment="1" applyProtection="1">
      <alignment horizontal="center" vertical="center"/>
      <protection locked="0"/>
    </xf>
    <xf numFmtId="165" fontId="8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165" fontId="7" fillId="0" borderId="0" xfId="0" applyNumberFormat="1" applyFont="1" applyAlignment="1" applyProtection="1">
      <alignment horizontal="center" vertical="center"/>
      <protection locked="0"/>
    </xf>
    <xf numFmtId="166" fontId="8" fillId="0" borderId="0" xfId="0" applyNumberFormat="1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Protection="1">
      <protection locked="0"/>
    </xf>
    <xf numFmtId="0" fontId="9" fillId="0" borderId="0" xfId="0" applyFont="1" applyProtection="1">
      <protection locked="0"/>
    </xf>
    <xf numFmtId="165" fontId="9" fillId="0" borderId="0" xfId="0" applyNumberFormat="1" applyFont="1" applyProtection="1">
      <protection locked="0"/>
    </xf>
    <xf numFmtId="0" fontId="10" fillId="0" borderId="0" xfId="0" applyFont="1" applyProtection="1">
      <protection locked="0"/>
    </xf>
    <xf numFmtId="165" fontId="10" fillId="0" borderId="0" xfId="0" applyNumberFormat="1" applyFont="1" applyProtection="1">
      <protection locked="0"/>
    </xf>
    <xf numFmtId="14" fontId="2" fillId="2" borderId="0" xfId="0" applyNumberFormat="1" applyFont="1" applyFill="1" applyAlignment="1" applyProtection="1">
      <alignment horizontal="center" vertical="center"/>
      <protection locked="0"/>
    </xf>
    <xf numFmtId="14" fontId="9" fillId="0" borderId="0" xfId="0" applyNumberFormat="1" applyFont="1" applyAlignment="1" applyProtection="1">
      <alignment horizontal="center" vertical="center"/>
      <protection locked="0"/>
    </xf>
    <xf numFmtId="14" fontId="7" fillId="0" borderId="0" xfId="0" applyNumberFormat="1" applyFont="1" applyAlignment="1" applyProtection="1">
      <alignment horizontal="center" vertical="center"/>
      <protection locked="0"/>
    </xf>
    <xf numFmtId="14" fontId="2" fillId="0" borderId="0" xfId="0" applyNumberFormat="1" applyFont="1" applyAlignment="1" applyProtection="1">
      <alignment horizontal="center" vertical="center"/>
      <protection locked="0"/>
    </xf>
    <xf numFmtId="165" fontId="9" fillId="0" borderId="0" xfId="0" applyNumberFormat="1" applyFont="1" applyAlignment="1" applyProtection="1">
      <alignment horizontal="center" vertical="center"/>
      <protection locked="0"/>
    </xf>
    <xf numFmtId="4" fontId="2" fillId="0" borderId="0" xfId="0" applyNumberFormat="1" applyFont="1" applyAlignment="1" applyProtection="1">
      <alignment horizontal="center" vertical="center"/>
      <protection locked="0"/>
    </xf>
    <xf numFmtId="164" fontId="7" fillId="0" borderId="0" xfId="0" applyNumberFormat="1" applyFont="1" applyAlignment="1" applyProtection="1">
      <alignment horizontal="center" vertical="center"/>
      <protection locked="0"/>
    </xf>
    <xf numFmtId="165" fontId="10" fillId="0" borderId="0" xfId="0" applyNumberFormat="1" applyFont="1" applyAlignment="1" applyProtection="1">
      <alignment horizontal="center" vertical="center"/>
      <protection locked="0"/>
    </xf>
    <xf numFmtId="164" fontId="9" fillId="0" borderId="0" xfId="0" applyNumberFormat="1" applyFont="1" applyProtection="1">
      <protection locked="0"/>
    </xf>
    <xf numFmtId="164" fontId="2" fillId="0" borderId="2" xfId="0" applyNumberFormat="1" applyFont="1" applyBorder="1" applyAlignment="1" applyProtection="1">
      <alignment horizontal="center" vertical="center"/>
      <protection locked="0"/>
    </xf>
    <xf numFmtId="3" fontId="2" fillId="0" borderId="2" xfId="0" applyNumberFormat="1" applyFont="1" applyBorder="1" applyAlignment="1" applyProtection="1">
      <alignment horizontal="center" vertical="center"/>
      <protection locked="0"/>
    </xf>
    <xf numFmtId="165" fontId="2" fillId="0" borderId="2" xfId="0" applyNumberFormat="1" applyFont="1" applyBorder="1" applyAlignment="1" applyProtection="1">
      <alignment horizontal="center" vertical="center"/>
      <protection locked="0"/>
    </xf>
    <xf numFmtId="3" fontId="2" fillId="0" borderId="2" xfId="0" applyNumberFormat="1" applyFont="1" applyBorder="1" applyAlignment="1" applyProtection="1">
      <alignment horizontal="right" vertical="center"/>
      <protection locked="0"/>
    </xf>
    <xf numFmtId="0" fontId="9" fillId="0" borderId="2" xfId="0" applyFont="1" applyBorder="1" applyProtection="1">
      <protection locked="0"/>
    </xf>
    <xf numFmtId="164" fontId="5" fillId="0" borderId="4" xfId="0" applyNumberFormat="1" applyFont="1" applyBorder="1" applyAlignment="1" applyProtection="1">
      <alignment horizontal="center" vertical="center"/>
      <protection locked="0"/>
    </xf>
    <xf numFmtId="166" fontId="7" fillId="0" borderId="4" xfId="0" applyNumberFormat="1" applyFont="1" applyBorder="1" applyAlignment="1" applyProtection="1">
      <alignment horizontal="right" vertical="center"/>
      <protection locked="0"/>
    </xf>
    <xf numFmtId="166" fontId="6" fillId="0" borderId="4" xfId="0" applyNumberFormat="1" applyFont="1" applyBorder="1" applyAlignment="1" applyProtection="1">
      <alignment horizontal="fill" vertical="center"/>
      <protection locked="0"/>
    </xf>
    <xf numFmtId="165" fontId="6" fillId="0" borderId="4" xfId="0" applyNumberFormat="1" applyFont="1" applyBorder="1" applyAlignment="1" applyProtection="1">
      <alignment horizontal="fill" vertical="center"/>
      <protection locked="0"/>
    </xf>
    <xf numFmtId="166" fontId="7" fillId="0" borderId="4" xfId="0" applyNumberFormat="1" applyFont="1" applyBorder="1" applyAlignment="1" applyProtection="1">
      <alignment horizontal="center" vertical="center"/>
      <protection locked="0"/>
    </xf>
    <xf numFmtId="165" fontId="5" fillId="0" borderId="4" xfId="0" applyNumberFormat="1" applyFont="1" applyBorder="1" applyAlignment="1" applyProtection="1">
      <alignment horizontal="center" vertical="center"/>
      <protection locked="0"/>
    </xf>
    <xf numFmtId="166" fontId="5" fillId="0" borderId="4" xfId="0" applyNumberFormat="1" applyFont="1" applyBorder="1" applyAlignment="1" applyProtection="1">
      <alignment horizontal="fill" vertical="center"/>
      <protection locked="0"/>
    </xf>
    <xf numFmtId="0" fontId="5" fillId="0" borderId="4" xfId="0" applyFont="1" applyBorder="1" applyAlignment="1" applyProtection="1">
      <alignment horizontal="center" vertical="center"/>
      <protection locked="0"/>
    </xf>
    <xf numFmtId="0" fontId="9" fillId="0" borderId="4" xfId="0" applyFont="1" applyBorder="1" applyProtection="1">
      <protection locked="0"/>
    </xf>
    <xf numFmtId="164" fontId="2" fillId="0" borderId="4" xfId="0" applyNumberFormat="1" applyFont="1" applyBorder="1" applyAlignment="1" applyProtection="1">
      <alignment horizontal="center" vertical="center"/>
      <protection locked="0"/>
    </xf>
    <xf numFmtId="166" fontId="2" fillId="0" borderId="4" xfId="0" applyNumberFormat="1" applyFont="1" applyBorder="1" applyAlignment="1" applyProtection="1">
      <alignment horizontal="center" vertical="center"/>
      <protection locked="0"/>
    </xf>
    <xf numFmtId="165" fontId="8" fillId="0" borderId="4" xfId="0" applyNumberFormat="1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4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165" fontId="2" fillId="0" borderId="4" xfId="0" applyNumberFormat="1" applyFont="1" applyBorder="1" applyAlignment="1" applyProtection="1">
      <alignment horizontal="center" vertical="center"/>
      <protection locked="0"/>
    </xf>
    <xf numFmtId="167" fontId="2" fillId="0" borderId="4" xfId="0" applyNumberFormat="1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right" vertical="center"/>
      <protection locked="0"/>
    </xf>
    <xf numFmtId="1" fontId="3" fillId="0" borderId="4" xfId="0" applyNumberFormat="1" applyFont="1" applyBorder="1" applyAlignment="1" applyProtection="1">
      <alignment horizontal="center" vertical="center"/>
      <protection locked="0"/>
    </xf>
    <xf numFmtId="14" fontId="3" fillId="0" borderId="4" xfId="0" applyNumberFormat="1" applyFont="1" applyBorder="1" applyAlignment="1" applyProtection="1">
      <alignment horizontal="center" vertical="center"/>
      <protection locked="0"/>
    </xf>
    <xf numFmtId="1" fontId="2" fillId="0" borderId="4" xfId="0" applyNumberFormat="1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165" fontId="3" fillId="0" borderId="4" xfId="0" applyNumberFormat="1" applyFont="1" applyBorder="1" applyAlignment="1" applyProtection="1">
      <alignment horizontal="center" vertical="center"/>
      <protection locked="0"/>
    </xf>
    <xf numFmtId="166" fontId="3" fillId="0" borderId="4" xfId="0" applyNumberFormat="1" applyFont="1" applyBorder="1" applyAlignment="1" applyProtection="1">
      <alignment horizontal="center" vertical="center"/>
      <protection locked="0"/>
    </xf>
    <xf numFmtId="166" fontId="3" fillId="0" borderId="6" xfId="0" applyNumberFormat="1" applyFont="1" applyBorder="1" applyAlignment="1" applyProtection="1">
      <alignment horizontal="center" vertical="center"/>
      <protection locked="0"/>
    </xf>
    <xf numFmtId="165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9" fillId="0" borderId="6" xfId="0" applyFont="1" applyBorder="1" applyProtection="1">
      <protection locked="0"/>
    </xf>
    <xf numFmtId="14" fontId="9" fillId="0" borderId="8" xfId="0" applyNumberFormat="1" applyFont="1" applyBorder="1" applyProtection="1"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165" fontId="3" fillId="3" borderId="0" xfId="0" applyNumberFormat="1" applyFont="1" applyFill="1" applyAlignment="1" applyProtection="1">
      <alignment horizontal="center"/>
      <protection locked="0"/>
    </xf>
    <xf numFmtId="165" fontId="12" fillId="0" borderId="0" xfId="0" applyNumberFormat="1" applyFont="1" applyAlignment="1" applyProtection="1">
      <alignment horizontal="center" vertical="center"/>
      <protection locked="0"/>
    </xf>
    <xf numFmtId="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Protection="1">
      <protection locked="0"/>
    </xf>
    <xf numFmtId="165" fontId="12" fillId="0" borderId="0" xfId="0" applyNumberFormat="1" applyFont="1" applyProtection="1">
      <protection locked="0"/>
    </xf>
    <xf numFmtId="164" fontId="3" fillId="0" borderId="2" xfId="0" applyNumberFormat="1" applyFont="1" applyBorder="1" applyAlignment="1" applyProtection="1">
      <alignment vertical="center"/>
      <protection locked="0"/>
    </xf>
    <xf numFmtId="164" fontId="6" fillId="0" borderId="4" xfId="0" applyNumberFormat="1" applyFont="1" applyBorder="1" applyAlignment="1" applyProtection="1">
      <alignment horizontal="fill" vertical="center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4" fontId="15" fillId="0" borderId="0" xfId="0" applyNumberFormat="1" applyFont="1" applyAlignment="1" applyProtection="1">
      <alignment horizontal="center" vertical="center"/>
      <protection locked="0"/>
    </xf>
    <xf numFmtId="164" fontId="16" fillId="0" borderId="0" xfId="0" applyNumberFormat="1" applyFont="1"/>
    <xf numFmtId="4" fontId="17" fillId="0" borderId="0" xfId="0" applyNumberFormat="1" applyFont="1" applyAlignment="1" applyProtection="1">
      <alignment horizontal="center" vertical="center"/>
      <protection locked="0"/>
    </xf>
    <xf numFmtId="164" fontId="20" fillId="0" borderId="2" xfId="0" applyNumberFormat="1" applyFont="1" applyBorder="1" applyAlignment="1" applyProtection="1">
      <alignment vertical="center"/>
      <protection locked="0"/>
    </xf>
    <xf numFmtId="0" fontId="15" fillId="0" borderId="4" xfId="0" applyFont="1" applyBorder="1" applyAlignment="1" applyProtection="1">
      <alignment horizontal="center" vertical="center"/>
      <protection locked="0"/>
    </xf>
    <xf numFmtId="14" fontId="21" fillId="5" borderId="0" xfId="0" applyNumberFormat="1" applyFont="1" applyFill="1" applyAlignment="1">
      <alignment horizontal="left" vertical="center"/>
    </xf>
    <xf numFmtId="3" fontId="15" fillId="0" borderId="2" xfId="0" applyNumberFormat="1" applyFont="1" applyBorder="1" applyAlignment="1" applyProtection="1">
      <alignment horizontal="center" vertical="center"/>
      <protection locked="0"/>
    </xf>
    <xf numFmtId="4" fontId="15" fillId="0" borderId="4" xfId="0" applyNumberFormat="1" applyFont="1" applyBorder="1" applyAlignment="1" applyProtection="1">
      <alignment horizontal="center"/>
      <protection locked="0"/>
    </xf>
    <xf numFmtId="0" fontId="3" fillId="7" borderId="0" xfId="0" applyFont="1" applyFill="1" applyAlignment="1" applyProtection="1">
      <alignment horizontal="center"/>
      <protection locked="0"/>
    </xf>
    <xf numFmtId="166" fontId="3" fillId="7" borderId="0" xfId="0" applyNumberFormat="1" applyFont="1" applyFill="1" applyAlignment="1" applyProtection="1">
      <alignment horizontal="center"/>
      <protection locked="0"/>
    </xf>
    <xf numFmtId="165" fontId="3" fillId="7" borderId="0" xfId="0" applyNumberFormat="1" applyFont="1" applyFill="1" applyAlignment="1" applyProtection="1">
      <alignment horizontal="center"/>
      <protection locked="0"/>
    </xf>
    <xf numFmtId="0" fontId="3" fillId="8" borderId="0" xfId="0" applyFont="1" applyFill="1" applyAlignment="1" applyProtection="1">
      <alignment horizontal="center" vertical="center"/>
      <protection locked="0"/>
    </xf>
    <xf numFmtId="166" fontId="2" fillId="7" borderId="0" xfId="0" applyNumberFormat="1" applyFont="1" applyFill="1" applyAlignment="1" applyProtection="1">
      <alignment horizontal="center"/>
      <protection locked="0"/>
    </xf>
    <xf numFmtId="0" fontId="2" fillId="7" borderId="0" xfId="0" applyFont="1" applyFill="1" applyAlignment="1" applyProtection="1">
      <alignment horizontal="center"/>
      <protection locked="0"/>
    </xf>
    <xf numFmtId="165" fontId="2" fillId="7" borderId="0" xfId="0" applyNumberFormat="1" applyFont="1" applyFill="1" applyAlignment="1" applyProtection="1">
      <alignment horizontal="center"/>
      <protection locked="0"/>
    </xf>
    <xf numFmtId="166" fontId="4" fillId="8" borderId="0" xfId="0" applyNumberFormat="1" applyFont="1" applyFill="1" applyAlignment="1" applyProtection="1">
      <alignment horizontal="center" vertical="center"/>
      <protection locked="0"/>
    </xf>
    <xf numFmtId="0" fontId="4" fillId="8" borderId="0" xfId="0" applyFont="1" applyFill="1" applyAlignment="1" applyProtection="1">
      <alignment horizontal="center" vertical="center"/>
      <protection locked="0"/>
    </xf>
    <xf numFmtId="0" fontId="2" fillId="9" borderId="0" xfId="0" applyFont="1" applyFill="1" applyAlignment="1" applyProtection="1">
      <alignment horizontal="center" vertical="center"/>
      <protection locked="0"/>
    </xf>
    <xf numFmtId="14" fontId="2" fillId="9" borderId="0" xfId="0" applyNumberFormat="1" applyFont="1" applyFill="1" applyAlignment="1" applyProtection="1">
      <alignment horizontal="center"/>
      <protection locked="0"/>
    </xf>
    <xf numFmtId="164" fontId="2" fillId="9" borderId="0" xfId="0" applyNumberFormat="1" applyFont="1" applyFill="1" applyAlignment="1" applyProtection="1">
      <alignment horizontal="center" vertical="center"/>
      <protection locked="0"/>
    </xf>
    <xf numFmtId="4" fontId="2" fillId="9" borderId="0" xfId="0" applyNumberFormat="1" applyFont="1" applyFill="1" applyAlignment="1" applyProtection="1">
      <alignment horizontal="center" vertical="center"/>
      <protection locked="0"/>
    </xf>
    <xf numFmtId="14" fontId="2" fillId="9" borderId="0" xfId="0" applyNumberFormat="1" applyFont="1" applyFill="1" applyAlignment="1" applyProtection="1">
      <alignment horizontal="center" vertical="center"/>
      <protection locked="0"/>
    </xf>
    <xf numFmtId="170" fontId="14" fillId="9" borderId="0" xfId="0" applyNumberFormat="1" applyFont="1" applyFill="1" applyAlignment="1">
      <alignment horizontal="center" vertical="center" wrapText="1"/>
    </xf>
    <xf numFmtId="165" fontId="2" fillId="9" borderId="0" xfId="0" applyNumberFormat="1" applyFont="1" applyFill="1" applyAlignment="1" applyProtection="1">
      <alignment horizontal="center" vertical="center"/>
      <protection locked="0"/>
    </xf>
    <xf numFmtId="0" fontId="9" fillId="9" borderId="0" xfId="0" applyFont="1" applyFill="1" applyAlignment="1" applyProtection="1">
      <alignment horizontal="center" vertical="center"/>
      <protection locked="0"/>
    </xf>
    <xf numFmtId="14" fontId="13" fillId="9" borderId="0" xfId="0" applyNumberFormat="1" applyFont="1" applyFill="1" applyAlignment="1" applyProtection="1">
      <alignment horizontal="center" vertical="center"/>
      <protection locked="0"/>
    </xf>
    <xf numFmtId="165" fontId="13" fillId="9" borderId="0" xfId="1" applyNumberFormat="1" applyFont="1" applyFill="1" applyAlignment="1">
      <alignment horizontal="center" vertical="center"/>
    </xf>
    <xf numFmtId="164" fontId="5" fillId="0" borderId="3" xfId="0" applyNumberFormat="1" applyFont="1" applyBorder="1" applyAlignment="1" applyProtection="1">
      <alignment horizontal="center" vertical="center"/>
      <protection locked="0"/>
    </xf>
    <xf numFmtId="164" fontId="2" fillId="0" borderId="3" xfId="0" applyNumberFormat="1" applyFont="1" applyBorder="1" applyAlignment="1" applyProtection="1">
      <alignment horizontal="center" vertical="center"/>
      <protection locked="0"/>
    </xf>
    <xf numFmtId="14" fontId="18" fillId="6" borderId="0" xfId="2" applyNumberFormat="1" applyBorder="1" applyAlignment="1" applyProtection="1">
      <alignment horizontal="center" vertical="center"/>
      <protection locked="0"/>
    </xf>
    <xf numFmtId="14" fontId="18" fillId="6" borderId="0" xfId="2" applyNumberFormat="1" applyBorder="1" applyAlignment="1" applyProtection="1">
      <alignment horizontal="center" vertical="top"/>
      <protection locked="0"/>
    </xf>
    <xf numFmtId="14" fontId="18" fillId="6" borderId="0" xfId="2" applyNumberFormat="1" applyBorder="1" applyAlignment="1">
      <alignment horizontal="center"/>
    </xf>
    <xf numFmtId="169" fontId="18" fillId="6" borderId="0" xfId="2" applyNumberFormat="1" applyBorder="1" applyAlignment="1">
      <alignment horizontal="center"/>
    </xf>
    <xf numFmtId="164" fontId="13" fillId="0" borderId="0" xfId="0" applyNumberFormat="1" applyFont="1" applyAlignment="1" applyProtection="1">
      <alignment horizontal="center" vertical="center"/>
      <protection locked="0"/>
    </xf>
    <xf numFmtId="165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3" fontId="13" fillId="0" borderId="0" xfId="0" applyNumberFormat="1" applyFont="1" applyAlignment="1" applyProtection="1">
      <alignment horizontal="center" vertical="center"/>
      <protection locked="0"/>
    </xf>
    <xf numFmtId="167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14" fontId="13" fillId="0" borderId="0" xfId="0" applyNumberFormat="1" applyFont="1" applyAlignment="1" applyProtection="1">
      <alignment horizontal="center" vertical="center"/>
      <protection locked="0"/>
    </xf>
    <xf numFmtId="4" fontId="13" fillId="0" borderId="0" xfId="0" applyNumberFormat="1" applyFont="1" applyAlignment="1" applyProtection="1">
      <alignment horizontal="center" vertical="center"/>
      <protection locked="0"/>
    </xf>
    <xf numFmtId="14" fontId="13" fillId="0" borderId="8" xfId="0" applyNumberFormat="1" applyFont="1" applyBorder="1" applyAlignment="1" applyProtection="1">
      <alignment horizontal="center" vertical="center"/>
      <protection locked="0"/>
    </xf>
    <xf numFmtId="10" fontId="13" fillId="0" borderId="0" xfId="0" applyNumberFormat="1" applyFont="1" applyAlignment="1" applyProtection="1">
      <alignment horizontal="center" vertical="center"/>
      <protection locked="0"/>
    </xf>
    <xf numFmtId="164" fontId="22" fillId="6" borderId="0" xfId="2" applyNumberFormat="1" applyFont="1" applyAlignment="1" applyProtection="1">
      <alignment horizontal="center" vertical="center"/>
      <protection locked="0"/>
    </xf>
    <xf numFmtId="1" fontId="19" fillId="4" borderId="5" xfId="0" applyNumberFormat="1" applyFont="1" applyFill="1" applyBorder="1" applyAlignment="1" applyProtection="1">
      <alignment horizontal="center" vertical="center"/>
      <protection locked="0"/>
    </xf>
    <xf numFmtId="1" fontId="19" fillId="4" borderId="6" xfId="0" applyNumberFormat="1" applyFont="1" applyFill="1" applyBorder="1" applyAlignment="1" applyProtection="1">
      <alignment horizontal="center" vertical="center"/>
      <protection locked="0"/>
    </xf>
    <xf numFmtId="3" fontId="19" fillId="4" borderId="6" xfId="0" applyNumberFormat="1" applyFont="1" applyFill="1" applyBorder="1" applyAlignment="1" applyProtection="1">
      <alignment horizontal="center" vertical="center"/>
      <protection locked="0"/>
    </xf>
    <xf numFmtId="1" fontId="19" fillId="4" borderId="6" xfId="0" applyNumberFormat="1" applyFont="1" applyFill="1" applyBorder="1" applyAlignment="1" applyProtection="1">
      <alignment horizontal="right" vertical="center"/>
      <protection locked="0"/>
    </xf>
    <xf numFmtId="164" fontId="3" fillId="8" borderId="0" xfId="0" applyNumberFormat="1" applyFont="1" applyFill="1" applyAlignment="1" applyProtection="1">
      <alignment horizontal="center" vertical="center"/>
      <protection locked="0"/>
    </xf>
    <xf numFmtId="4" fontId="3" fillId="8" borderId="0" xfId="0" applyNumberFormat="1" applyFont="1" applyFill="1" applyAlignment="1" applyProtection="1">
      <alignment horizontal="center" vertical="center"/>
      <protection locked="0"/>
    </xf>
    <xf numFmtId="3" fontId="3" fillId="8" borderId="0" xfId="0" applyNumberFormat="1" applyFont="1" applyFill="1" applyAlignment="1" applyProtection="1">
      <alignment horizontal="center" vertical="center"/>
      <protection locked="0"/>
    </xf>
    <xf numFmtId="165" fontId="3" fillId="8" borderId="0" xfId="0" applyNumberFormat="1" applyFont="1" applyFill="1" applyAlignment="1" applyProtection="1">
      <alignment horizontal="center" vertical="center"/>
      <protection locked="0"/>
    </xf>
    <xf numFmtId="0" fontId="3" fillId="8" borderId="0" xfId="0" applyFont="1" applyFill="1" applyAlignment="1" applyProtection="1">
      <alignment horizontal="centerContinuous" vertical="center"/>
      <protection locked="0"/>
    </xf>
    <xf numFmtId="0" fontId="3" fillId="8" borderId="0" xfId="0" applyFont="1" applyFill="1" applyAlignment="1" applyProtection="1">
      <alignment horizontal="right" vertical="center"/>
      <protection locked="0"/>
    </xf>
    <xf numFmtId="166" fontId="3" fillId="8" borderId="0" xfId="0" applyNumberFormat="1" applyFont="1" applyFill="1" applyAlignment="1" applyProtection="1">
      <alignment horizontal="centerContinuous" vertical="center"/>
      <protection locked="0"/>
    </xf>
    <xf numFmtId="166" fontId="3" fillId="8" borderId="0" xfId="0" applyNumberFormat="1" applyFont="1" applyFill="1" applyAlignment="1" applyProtection="1">
      <alignment horizontal="center" vertical="center"/>
      <protection locked="0"/>
    </xf>
    <xf numFmtId="10" fontId="3" fillId="8" borderId="0" xfId="0" applyNumberFormat="1" applyFont="1" applyFill="1" applyAlignment="1" applyProtection="1">
      <alignment horizontal="center" vertical="center"/>
      <protection locked="0"/>
    </xf>
    <xf numFmtId="1" fontId="3" fillId="8" borderId="0" xfId="0" applyNumberFormat="1" applyFont="1" applyFill="1" applyAlignment="1" applyProtection="1">
      <alignment horizontal="center" vertical="center"/>
      <protection locked="0"/>
    </xf>
    <xf numFmtId="14" fontId="13" fillId="0" borderId="7" xfId="0" applyNumberFormat="1" applyFont="1" applyBorder="1" applyAlignment="1" applyProtection="1">
      <alignment horizontal="center" vertical="center"/>
      <protection locked="0"/>
    </xf>
    <xf numFmtId="0" fontId="18" fillId="6" borderId="0" xfId="2" applyBorder="1" applyProtection="1">
      <protection locked="0"/>
    </xf>
    <xf numFmtId="172" fontId="13" fillId="0" borderId="0" xfId="0" applyNumberFormat="1" applyFont="1" applyAlignment="1" applyProtection="1">
      <alignment horizontal="center"/>
      <protection locked="0"/>
    </xf>
    <xf numFmtId="172" fontId="13" fillId="0" borderId="0" xfId="0" applyNumberFormat="1" applyFont="1" applyAlignment="1" applyProtection="1">
      <alignment horizontal="center" vertical="center"/>
      <protection locked="0"/>
    </xf>
    <xf numFmtId="171" fontId="2" fillId="9" borderId="0" xfId="0" applyNumberFormat="1" applyFont="1" applyFill="1" applyAlignment="1" applyProtection="1">
      <alignment horizontal="center" vertical="center"/>
      <protection locked="0"/>
    </xf>
    <xf numFmtId="14" fontId="2" fillId="9" borderId="0" xfId="0" applyNumberFormat="1" applyFont="1" applyFill="1" applyAlignment="1">
      <alignment horizontal="right" vertical="center"/>
    </xf>
    <xf numFmtId="0" fontId="2" fillId="9" borderId="0" xfId="0" applyFont="1" applyFill="1" applyAlignment="1">
      <alignment horizontal="left" vertical="center"/>
    </xf>
    <xf numFmtId="164" fontId="18" fillId="6" borderId="0" xfId="2" applyNumberFormat="1" applyAlignment="1" applyProtection="1">
      <alignment horizontal="center" vertical="center"/>
      <protection locked="0"/>
    </xf>
    <xf numFmtId="165" fontId="18" fillId="6" borderId="0" xfId="2" applyNumberFormat="1" applyAlignment="1" applyProtection="1">
      <alignment horizontal="center" vertical="center"/>
      <protection locked="0"/>
    </xf>
    <xf numFmtId="171" fontId="18" fillId="6" borderId="0" xfId="2" applyNumberFormat="1" applyAlignment="1" applyProtection="1">
      <alignment horizontal="center" vertical="center"/>
      <protection locked="0"/>
    </xf>
    <xf numFmtId="3" fontId="18" fillId="6" borderId="0" xfId="2" applyNumberFormat="1" applyAlignment="1" applyProtection="1">
      <alignment horizontal="center" vertical="center"/>
      <protection locked="0"/>
    </xf>
    <xf numFmtId="173" fontId="13" fillId="0" borderId="0" xfId="0" applyNumberFormat="1" applyFont="1" applyAlignment="1" applyProtection="1">
      <alignment horizontal="center" vertical="center"/>
      <protection locked="0"/>
    </xf>
  </cellXfs>
  <cellStyles count="3">
    <cellStyle name="Neutro" xfId="2" builtinId="28"/>
    <cellStyle name="Normal" xfId="0" builtinId="0"/>
    <cellStyle name="Porcentagem" xfId="1" builtinId="5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F9E96F"/>
      <color rgb="FFF4EE70"/>
      <color rgb="FFF1F6D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4</xdr:row>
      <xdr:rowOff>152400</xdr:rowOff>
    </xdr:from>
    <xdr:to>
      <xdr:col>36</xdr:col>
      <xdr:colOff>130176</xdr:colOff>
      <xdr:row>6</xdr:row>
      <xdr:rowOff>36689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55099" y="866775"/>
          <a:ext cx="1790701" cy="265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TR-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59">
          <cell r="G59">
            <v>40035</v>
          </cell>
          <cell r="H59">
            <v>4.17E-4</v>
          </cell>
        </row>
        <row r="60">
          <cell r="G60">
            <v>40066</v>
          </cell>
          <cell r="H60">
            <v>4.4799999999999999E-4</v>
          </cell>
        </row>
        <row r="61">
          <cell r="G61">
            <v>40096</v>
          </cell>
          <cell r="H61">
            <v>0</v>
          </cell>
        </row>
        <row r="62">
          <cell r="G62">
            <v>40127</v>
          </cell>
          <cell r="H62">
            <v>5.4799999999999998E-4</v>
          </cell>
        </row>
        <row r="63">
          <cell r="G63">
            <v>40157</v>
          </cell>
          <cell r="H63">
            <v>0</v>
          </cell>
        </row>
        <row r="64">
          <cell r="G64">
            <v>40188</v>
          </cell>
          <cell r="H64">
            <v>3.2299999999999999E-4</v>
          </cell>
        </row>
        <row r="65">
          <cell r="G65">
            <v>40219</v>
          </cell>
          <cell r="H65">
            <v>0</v>
          </cell>
        </row>
        <row r="66">
          <cell r="G66">
            <v>40247</v>
          </cell>
          <cell r="H66">
            <v>5.1699999999999999E-4</v>
          </cell>
        </row>
        <row r="67">
          <cell r="G67">
            <v>40278</v>
          </cell>
          <cell r="H67">
            <v>0</v>
          </cell>
        </row>
        <row r="68">
          <cell r="G68">
            <v>40308</v>
          </cell>
          <cell r="H68">
            <v>9.0799999999999995E-4</v>
          </cell>
        </row>
        <row r="69">
          <cell r="G69">
            <v>40339</v>
          </cell>
          <cell r="H69">
            <v>8.5800000000000004E-4</v>
          </cell>
        </row>
        <row r="70">
          <cell r="G70">
            <v>40369</v>
          </cell>
          <cell r="H70">
            <v>8.52E-4</v>
          </cell>
        </row>
        <row r="71">
          <cell r="G71">
            <v>40400</v>
          </cell>
          <cell r="H71">
            <v>8.3600000000000005E-4</v>
          </cell>
        </row>
        <row r="72">
          <cell r="G72">
            <v>40431</v>
          </cell>
          <cell r="H72">
            <v>6.4700000000000001E-4</v>
          </cell>
        </row>
        <row r="73">
          <cell r="G73">
            <v>40461</v>
          </cell>
          <cell r="H73">
            <v>3.4000000000000002E-4</v>
          </cell>
        </row>
        <row r="74">
          <cell r="G74">
            <v>40492</v>
          </cell>
          <cell r="H74">
            <v>6.6299999999999996E-4</v>
          </cell>
        </row>
        <row r="75">
          <cell r="G75">
            <v>40522</v>
          </cell>
          <cell r="H75">
            <v>6.78E-4</v>
          </cell>
        </row>
        <row r="76">
          <cell r="G76">
            <v>40553</v>
          </cell>
          <cell r="H76">
            <v>1.1689999999999999E-3</v>
          </cell>
        </row>
        <row r="77">
          <cell r="G77">
            <v>40584</v>
          </cell>
          <cell r="H77">
            <v>0</v>
          </cell>
        </row>
        <row r="78">
          <cell r="G78">
            <v>40612</v>
          </cell>
          <cell r="H78">
            <v>1.4120000000000001E-3</v>
          </cell>
        </row>
        <row r="79">
          <cell r="G79">
            <v>40643</v>
          </cell>
          <cell r="H79">
            <v>5.9999999999999995E-4</v>
          </cell>
        </row>
        <row r="80">
          <cell r="G80">
            <v>40673</v>
          </cell>
          <cell r="H80">
            <v>1.8159999999999999E-3</v>
          </cell>
        </row>
        <row r="81">
          <cell r="G81">
            <v>40704</v>
          </cell>
          <cell r="H81">
            <v>1.0690000000000001E-3</v>
          </cell>
        </row>
        <row r="82">
          <cell r="G82">
            <v>40734</v>
          </cell>
          <cell r="H82">
            <v>1.727E-3</v>
          </cell>
        </row>
        <row r="83">
          <cell r="G83">
            <v>40765</v>
          </cell>
          <cell r="H83">
            <v>1.7589999999999999E-3</v>
          </cell>
        </row>
        <row r="84">
          <cell r="G84">
            <v>40796</v>
          </cell>
          <cell r="H84">
            <v>8.6600000000000002E-4</v>
          </cell>
        </row>
        <row r="85">
          <cell r="G85">
            <v>40826</v>
          </cell>
          <cell r="H85">
            <v>1.06E-3</v>
          </cell>
        </row>
        <row r="86">
          <cell r="G86">
            <v>40857</v>
          </cell>
          <cell r="H86">
            <v>8.7600000000000004E-4</v>
          </cell>
        </row>
        <row r="87">
          <cell r="G87">
            <v>40887</v>
          </cell>
          <cell r="H87">
            <v>6.0899999999999995E-4</v>
          </cell>
        </row>
        <row r="88">
          <cell r="G88">
            <v>40918</v>
          </cell>
          <cell r="H88">
            <v>1.358E-3</v>
          </cell>
        </row>
        <row r="89">
          <cell r="G89">
            <v>40949</v>
          </cell>
          <cell r="H89">
            <v>8.7000000000000001E-5</v>
          </cell>
        </row>
        <row r="90">
          <cell r="G90">
            <v>40978</v>
          </cell>
          <cell r="H90">
            <v>2.9E-4</v>
          </cell>
        </row>
        <row r="91">
          <cell r="G91">
            <v>41009</v>
          </cell>
          <cell r="H91">
            <v>2.63E-4</v>
          </cell>
        </row>
        <row r="92">
          <cell r="G92">
            <v>41039</v>
          </cell>
          <cell r="H92">
            <v>0</v>
          </cell>
        </row>
        <row r="93">
          <cell r="G93">
            <v>41070</v>
          </cell>
          <cell r="H93">
            <v>7.6000000000000004E-5</v>
          </cell>
        </row>
        <row r="94">
          <cell r="G94">
            <v>41100</v>
          </cell>
          <cell r="H94">
            <v>2.12E-4</v>
          </cell>
        </row>
        <row r="95">
          <cell r="G95">
            <v>41131</v>
          </cell>
          <cell r="H95">
            <v>0</v>
          </cell>
        </row>
        <row r="96">
          <cell r="G96">
            <v>41162</v>
          </cell>
          <cell r="H96">
            <v>0</v>
          </cell>
        </row>
        <row r="97">
          <cell r="G97">
            <v>41192</v>
          </cell>
          <cell r="H97">
            <v>0</v>
          </cell>
        </row>
        <row r="98">
          <cell r="G98">
            <v>41223</v>
          </cell>
          <cell r="H98">
            <v>0</v>
          </cell>
        </row>
        <row r="99">
          <cell r="G99">
            <v>41253</v>
          </cell>
          <cell r="H99">
            <v>0</v>
          </cell>
        </row>
        <row r="100">
          <cell r="G100">
            <v>41284</v>
          </cell>
          <cell r="H100">
            <v>0</v>
          </cell>
        </row>
        <row r="101">
          <cell r="G101">
            <v>41315</v>
          </cell>
          <cell r="H101">
            <v>0</v>
          </cell>
        </row>
        <row r="102">
          <cell r="G102">
            <v>41343</v>
          </cell>
          <cell r="H102">
            <v>0</v>
          </cell>
        </row>
        <row r="103">
          <cell r="G103">
            <v>41374</v>
          </cell>
          <cell r="H103">
            <v>0</v>
          </cell>
        </row>
        <row r="104">
          <cell r="G104">
            <v>41404</v>
          </cell>
          <cell r="H104">
            <v>0</v>
          </cell>
        </row>
        <row r="105">
          <cell r="G105">
            <v>41435</v>
          </cell>
          <cell r="H105">
            <v>0</v>
          </cell>
        </row>
        <row r="106">
          <cell r="G106">
            <v>41465</v>
          </cell>
          <cell r="H106">
            <v>3.77E-4</v>
          </cell>
        </row>
        <row r="107">
          <cell r="G107">
            <v>41496</v>
          </cell>
          <cell r="H107">
            <v>0</v>
          </cell>
        </row>
        <row r="108">
          <cell r="G108">
            <v>41527</v>
          </cell>
          <cell r="H108">
            <v>1.5899999999999999E-4</v>
          </cell>
        </row>
        <row r="109">
          <cell r="G109">
            <v>41557</v>
          </cell>
          <cell r="H109">
            <v>6.9300000000000004E-4</v>
          </cell>
        </row>
        <row r="110">
          <cell r="G110">
            <v>41588</v>
          </cell>
          <cell r="H110">
            <v>1.84E-4</v>
          </cell>
        </row>
        <row r="111">
          <cell r="G111">
            <v>41618</v>
          </cell>
          <cell r="H111">
            <v>6.6699999999999995E-4</v>
          </cell>
        </row>
        <row r="112">
          <cell r="G112">
            <v>41649</v>
          </cell>
          <cell r="H112">
            <v>8.4199999999999998E-4</v>
          </cell>
        </row>
        <row r="113">
          <cell r="G113">
            <v>41680</v>
          </cell>
          <cell r="H113">
            <v>1.2E-5</v>
          </cell>
        </row>
        <row r="114">
          <cell r="G114">
            <v>41708</v>
          </cell>
          <cell r="H114">
            <v>1.07E-3</v>
          </cell>
        </row>
        <row r="115">
          <cell r="G115">
            <v>41739</v>
          </cell>
          <cell r="H115">
            <v>5.7000000000000003E-5</v>
          </cell>
        </row>
        <row r="116">
          <cell r="G116">
            <v>41769</v>
          </cell>
          <cell r="H116">
            <v>5.7399999999999997E-4</v>
          </cell>
        </row>
        <row r="117">
          <cell r="G117">
            <v>41800</v>
          </cell>
          <cell r="H117">
            <v>6.2399999999999999E-4</v>
          </cell>
        </row>
        <row r="118">
          <cell r="G118">
            <v>41830</v>
          </cell>
          <cell r="H118">
            <v>9.3199999999999999E-4</v>
          </cell>
        </row>
        <row r="119">
          <cell r="G119">
            <v>41861</v>
          </cell>
          <cell r="H119">
            <v>9.3000000000000005E-4</v>
          </cell>
        </row>
        <row r="120">
          <cell r="G120">
            <v>41892</v>
          </cell>
          <cell r="H120">
            <v>8.9700000000000001E-4</v>
          </cell>
        </row>
        <row r="121">
          <cell r="G121">
            <v>41922</v>
          </cell>
          <cell r="H121">
            <v>6.3100000000000005E-4</v>
          </cell>
        </row>
        <row r="122">
          <cell r="G122">
            <v>41953</v>
          </cell>
          <cell r="H122">
            <v>1.2340000000000001E-3</v>
          </cell>
        </row>
        <row r="123">
          <cell r="G123">
            <v>41983</v>
          </cell>
          <cell r="H123">
            <v>8.2399999999999997E-4</v>
          </cell>
        </row>
        <row r="124">
          <cell r="G124">
            <v>42014</v>
          </cell>
          <cell r="H124">
            <v>8.3600000000000005E-4</v>
          </cell>
        </row>
        <row r="125">
          <cell r="G125">
            <v>42045</v>
          </cell>
          <cell r="H125">
            <v>1.9799999999999999E-4</v>
          </cell>
        </row>
        <row r="126">
          <cell r="G126">
            <v>42073</v>
          </cell>
          <cell r="H126">
            <v>1.3810000000000001E-3</v>
          </cell>
        </row>
        <row r="127">
          <cell r="G127">
            <v>42104</v>
          </cell>
          <cell r="H127">
            <v>7.0899999999999999E-4</v>
          </cell>
        </row>
        <row r="128">
          <cell r="G128">
            <v>42134</v>
          </cell>
          <cell r="H128">
            <v>1.588E-3</v>
          </cell>
        </row>
        <row r="129">
          <cell r="G129">
            <v>42165</v>
          </cell>
          <cell r="H129">
            <v>1.5939999999999999E-3</v>
          </cell>
        </row>
        <row r="130">
          <cell r="G130">
            <v>42195</v>
          </cell>
          <cell r="H130">
            <v>1.9350000000000001E-3</v>
          </cell>
        </row>
        <row r="131">
          <cell r="G131">
            <v>42226</v>
          </cell>
          <cell r="H131">
            <v>1.8910000000000001E-3</v>
          </cell>
        </row>
        <row r="132">
          <cell r="G132">
            <v>42257</v>
          </cell>
          <cell r="H132">
            <v>2.1450000000000002E-3</v>
          </cell>
        </row>
        <row r="133">
          <cell r="G133">
            <v>42287</v>
          </cell>
          <cell r="H133">
            <v>1.1299999999999999E-3</v>
          </cell>
        </row>
        <row r="134">
          <cell r="G134">
            <v>42318</v>
          </cell>
          <cell r="H134">
            <v>2.2859999999999998E-3</v>
          </cell>
        </row>
        <row r="135">
          <cell r="G135">
            <v>42348</v>
          </cell>
          <cell r="H135">
            <v>1.58E-3</v>
          </cell>
        </row>
        <row r="136">
          <cell r="G136">
            <v>42379</v>
          </cell>
          <cell r="H136">
            <v>1.459E-3</v>
          </cell>
        </row>
        <row r="137">
          <cell r="G137">
            <v>42410</v>
          </cell>
          <cell r="H137">
            <v>1.65E-3</v>
          </cell>
        </row>
        <row r="138">
          <cell r="G138">
            <v>42439</v>
          </cell>
          <cell r="H138">
            <v>1.761E-3</v>
          </cell>
        </row>
        <row r="139">
          <cell r="G139">
            <v>42470</v>
          </cell>
          <cell r="H139">
            <v>1.2620000000000001E-3</v>
          </cell>
        </row>
        <row r="140">
          <cell r="G140">
            <v>42500</v>
          </cell>
          <cell r="H140">
            <v>2.1749999999999999E-3</v>
          </cell>
        </row>
        <row r="141">
          <cell r="G141">
            <v>42531</v>
          </cell>
          <cell r="H141">
            <v>1.686E-3</v>
          </cell>
        </row>
        <row r="142">
          <cell r="G142">
            <v>42561</v>
          </cell>
          <cell r="H142">
            <v>1.9849999999999998E-3</v>
          </cell>
        </row>
        <row r="143">
          <cell r="G143">
            <v>42592</v>
          </cell>
          <cell r="H143">
            <v>1.8339999999999999E-3</v>
          </cell>
        </row>
        <row r="144">
          <cell r="G144">
            <v>42623</v>
          </cell>
          <cell r="H144">
            <v>1.3309999999999999E-3</v>
          </cell>
        </row>
        <row r="145">
          <cell r="G145">
            <v>42653</v>
          </cell>
          <cell r="H145">
            <v>1.877E-3</v>
          </cell>
        </row>
        <row r="146">
          <cell r="G146">
            <v>42684</v>
          </cell>
          <cell r="H146">
            <v>1.642E-3</v>
          </cell>
        </row>
        <row r="147">
          <cell r="G147">
            <v>42714</v>
          </cell>
          <cell r="H147">
            <v>1.7570000000000001E-3</v>
          </cell>
        </row>
        <row r="148">
          <cell r="G148">
            <v>42745</v>
          </cell>
          <cell r="H148">
            <v>1.8159999999999999E-3</v>
          </cell>
        </row>
        <row r="149">
          <cell r="G149">
            <v>42776</v>
          </cell>
          <cell r="H149">
            <v>2.02E-4</v>
          </cell>
        </row>
        <row r="150">
          <cell r="G150">
            <v>42804</v>
          </cell>
          <cell r="H150">
            <v>8.5400000000000005E-4</v>
          </cell>
        </row>
        <row r="151">
          <cell r="G151">
            <v>42835</v>
          </cell>
          <cell r="H151">
            <v>1.2999999999999999E-5</v>
          </cell>
        </row>
        <row r="152">
          <cell r="G152">
            <v>42865</v>
          </cell>
          <cell r="H152">
            <v>1.16E-3</v>
          </cell>
        </row>
        <row r="153">
          <cell r="G153">
            <v>42896</v>
          </cell>
          <cell r="H153">
            <v>0</v>
          </cell>
        </row>
        <row r="154">
          <cell r="G154">
            <v>42926</v>
          </cell>
          <cell r="H154">
            <v>6.8099999999999996E-4</v>
          </cell>
        </row>
        <row r="155">
          <cell r="G155">
            <v>42957</v>
          </cell>
          <cell r="H155">
            <v>0</v>
          </cell>
        </row>
        <row r="156">
          <cell r="G156">
            <v>42988</v>
          </cell>
          <cell r="H156">
            <v>0</v>
          </cell>
        </row>
        <row r="157">
          <cell r="G157">
            <v>43018</v>
          </cell>
          <cell r="H157">
            <v>0</v>
          </cell>
        </row>
        <row r="158">
          <cell r="G158">
            <v>43049</v>
          </cell>
          <cell r="H158">
            <v>0</v>
          </cell>
        </row>
        <row r="159">
          <cell r="G159">
            <v>43079</v>
          </cell>
          <cell r="H159">
            <v>0</v>
          </cell>
        </row>
        <row r="160">
          <cell r="G160">
            <v>43110</v>
          </cell>
          <cell r="H160">
            <v>0</v>
          </cell>
        </row>
        <row r="161">
          <cell r="G161">
            <v>43141</v>
          </cell>
          <cell r="H161">
            <v>0</v>
          </cell>
        </row>
        <row r="162">
          <cell r="G162">
            <v>43169</v>
          </cell>
          <cell r="H162">
            <v>0</v>
          </cell>
        </row>
        <row r="163">
          <cell r="G163">
            <v>43200</v>
          </cell>
          <cell r="H163">
            <v>0</v>
          </cell>
        </row>
        <row r="164">
          <cell r="G164">
            <v>43230</v>
          </cell>
          <cell r="H164">
            <v>0</v>
          </cell>
        </row>
        <row r="165">
          <cell r="G165">
            <v>43261</v>
          </cell>
          <cell r="H165">
            <v>0</v>
          </cell>
        </row>
        <row r="166">
          <cell r="G166">
            <v>43291</v>
          </cell>
          <cell r="H166">
            <v>0</v>
          </cell>
        </row>
        <row r="167">
          <cell r="G167">
            <v>43322</v>
          </cell>
          <cell r="H167">
            <v>0</v>
          </cell>
        </row>
        <row r="168">
          <cell r="G168">
            <v>43353</v>
          </cell>
          <cell r="H168">
            <v>0</v>
          </cell>
        </row>
        <row r="169">
          <cell r="G169">
            <v>43383</v>
          </cell>
          <cell r="H169">
            <v>0</v>
          </cell>
        </row>
        <row r="170">
          <cell r="G170">
            <v>43414</v>
          </cell>
          <cell r="H170">
            <v>0</v>
          </cell>
        </row>
        <row r="171">
          <cell r="G171">
            <v>43444</v>
          </cell>
          <cell r="H171">
            <v>0</v>
          </cell>
        </row>
        <row r="172">
          <cell r="G172">
            <v>43475</v>
          </cell>
          <cell r="H172">
            <v>0</v>
          </cell>
        </row>
        <row r="173">
          <cell r="G173">
            <v>43506</v>
          </cell>
          <cell r="H173">
            <v>0</v>
          </cell>
        </row>
        <row r="174">
          <cell r="G174">
            <v>43534</v>
          </cell>
          <cell r="H174">
            <v>0</v>
          </cell>
        </row>
        <row r="175">
          <cell r="G175">
            <v>43565</v>
          </cell>
          <cell r="H175">
            <v>0</v>
          </cell>
        </row>
        <row r="176">
          <cell r="G176">
            <v>43595</v>
          </cell>
          <cell r="H176">
            <v>0</v>
          </cell>
        </row>
        <row r="177">
          <cell r="G177">
            <v>43626</v>
          </cell>
          <cell r="H177">
            <v>0</v>
          </cell>
        </row>
        <row r="178">
          <cell r="G178">
            <v>43656</v>
          </cell>
          <cell r="H178">
            <v>0</v>
          </cell>
        </row>
        <row r="179">
          <cell r="G179">
            <v>43687</v>
          </cell>
          <cell r="H179">
            <v>0</v>
          </cell>
        </row>
        <row r="180">
          <cell r="G180">
            <v>43718</v>
          </cell>
          <cell r="H180">
            <v>0</v>
          </cell>
        </row>
        <row r="181">
          <cell r="G181">
            <v>43748</v>
          </cell>
          <cell r="H181">
            <v>0</v>
          </cell>
        </row>
        <row r="182">
          <cell r="G182">
            <v>43779</v>
          </cell>
          <cell r="H182">
            <v>0</v>
          </cell>
        </row>
        <row r="183">
          <cell r="G183">
            <v>43809</v>
          </cell>
          <cell r="H183">
            <v>0</v>
          </cell>
        </row>
        <row r="184">
          <cell r="G184">
            <v>43840</v>
          </cell>
          <cell r="H184">
            <v>0</v>
          </cell>
        </row>
        <row r="185">
          <cell r="G185">
            <v>43871</v>
          </cell>
          <cell r="H185">
            <v>0</v>
          </cell>
        </row>
        <row r="186">
          <cell r="G186">
            <v>43900</v>
          </cell>
          <cell r="H186">
            <v>0</v>
          </cell>
        </row>
        <row r="187">
          <cell r="G187">
            <v>43931</v>
          </cell>
          <cell r="H187">
            <v>0</v>
          </cell>
        </row>
        <row r="188">
          <cell r="G188">
            <v>43961</v>
          </cell>
          <cell r="H188">
            <v>0</v>
          </cell>
        </row>
        <row r="189">
          <cell r="G189">
            <v>43992</v>
          </cell>
          <cell r="H189">
            <v>0</v>
          </cell>
        </row>
        <row r="190">
          <cell r="G190">
            <v>44022</v>
          </cell>
          <cell r="H190">
            <v>0</v>
          </cell>
        </row>
        <row r="191">
          <cell r="G191">
            <v>44053</v>
          </cell>
          <cell r="H191">
            <v>0</v>
          </cell>
        </row>
        <row r="192">
          <cell r="G192">
            <v>44084</v>
          </cell>
          <cell r="H192">
            <v>0</v>
          </cell>
        </row>
        <row r="193">
          <cell r="G193">
            <v>44114</v>
          </cell>
          <cell r="H193">
            <v>0</v>
          </cell>
        </row>
        <row r="194">
          <cell r="G194">
            <v>44145</v>
          </cell>
          <cell r="H194">
            <v>0</v>
          </cell>
        </row>
        <row r="195">
          <cell r="G195">
            <v>44175</v>
          </cell>
          <cell r="H195">
            <v>0</v>
          </cell>
        </row>
        <row r="196">
          <cell r="G196">
            <v>44206</v>
          </cell>
          <cell r="H196">
            <v>0</v>
          </cell>
        </row>
        <row r="197">
          <cell r="G197">
            <v>44237</v>
          </cell>
          <cell r="H197">
            <v>0</v>
          </cell>
        </row>
        <row r="198">
          <cell r="G198">
            <v>44265</v>
          </cell>
          <cell r="H198">
            <v>0</v>
          </cell>
        </row>
        <row r="199">
          <cell r="G199">
            <v>44296</v>
          </cell>
          <cell r="H199">
            <v>0</v>
          </cell>
        </row>
        <row r="200">
          <cell r="G200">
            <v>44326</v>
          </cell>
          <cell r="H200">
            <v>0</v>
          </cell>
        </row>
        <row r="201">
          <cell r="G201">
            <v>44357</v>
          </cell>
          <cell r="H201">
            <v>0</v>
          </cell>
        </row>
        <row r="202">
          <cell r="G202">
            <v>44387</v>
          </cell>
          <cell r="H202">
            <v>0</v>
          </cell>
        </row>
        <row r="203">
          <cell r="G203">
            <v>44418</v>
          </cell>
          <cell r="H203">
            <v>0</v>
          </cell>
        </row>
        <row r="204">
          <cell r="G204">
            <v>44449</v>
          </cell>
          <cell r="H204">
            <v>0</v>
          </cell>
        </row>
        <row r="205">
          <cell r="G205">
            <v>44479</v>
          </cell>
          <cell r="H205">
            <v>0</v>
          </cell>
        </row>
        <row r="206">
          <cell r="G206">
            <v>44510</v>
          </cell>
          <cell r="H206">
            <v>0</v>
          </cell>
        </row>
        <row r="207">
          <cell r="G207">
            <v>44540</v>
          </cell>
          <cell r="H207">
            <v>4.3600000000000003E-4</v>
          </cell>
        </row>
        <row r="208">
          <cell r="G208">
            <v>44571</v>
          </cell>
          <cell r="H208">
            <v>1.209E-3</v>
          </cell>
        </row>
        <row r="209">
          <cell r="G209">
            <v>44602</v>
          </cell>
          <cell r="H209">
            <v>0</v>
          </cell>
        </row>
        <row r="210">
          <cell r="G210">
            <v>44630</v>
          </cell>
          <cell r="H210">
            <v>1.1230000000000001E-3</v>
          </cell>
        </row>
        <row r="211">
          <cell r="G211">
            <v>44661</v>
          </cell>
          <cell r="H211">
            <v>6.5799999999999995E-4</v>
          </cell>
        </row>
        <row r="212">
          <cell r="G212">
            <v>44691</v>
          </cell>
          <cell r="H212">
            <v>2.003E-3</v>
          </cell>
        </row>
        <row r="213">
          <cell r="G213">
            <v>44722</v>
          </cell>
          <cell r="H213">
            <v>1.2539999999999999E-3</v>
          </cell>
        </row>
        <row r="214">
          <cell r="G214">
            <v>44752</v>
          </cell>
          <cell r="H214">
            <v>2.0209999999999998E-3</v>
          </cell>
        </row>
        <row r="215">
          <cell r="G215">
            <v>44783</v>
          </cell>
          <cell r="H215">
            <v>2.065E-3</v>
          </cell>
        </row>
        <row r="216">
          <cell r="G216">
            <v>44814</v>
          </cell>
          <cell r="H216">
            <v>1.433E-3</v>
          </cell>
        </row>
        <row r="217">
          <cell r="G217">
            <v>44844</v>
          </cell>
          <cell r="H217">
            <v>1.781E-3</v>
          </cell>
        </row>
        <row r="218">
          <cell r="G218">
            <v>44875</v>
          </cell>
          <cell r="H218">
            <v>1.787E-3</v>
          </cell>
        </row>
        <row r="219">
          <cell r="G219">
            <v>44905</v>
          </cell>
          <cell r="H219">
            <v>1.7799999999999999E-3</v>
          </cell>
        </row>
        <row r="220">
          <cell r="G220">
            <v>44936</v>
          </cell>
          <cell r="H220">
            <v>2.3700000000000001E-3</v>
          </cell>
        </row>
        <row r="221">
          <cell r="G221">
            <v>44967</v>
          </cell>
          <cell r="H221">
            <v>8.25E-4</v>
          </cell>
        </row>
        <row r="222">
          <cell r="G222">
            <v>44995</v>
          </cell>
          <cell r="H222">
            <v>1.474E-3</v>
          </cell>
        </row>
        <row r="223">
          <cell r="G223">
            <v>45026</v>
          </cell>
          <cell r="H223">
            <v>1.482E-3</v>
          </cell>
        </row>
        <row r="224">
          <cell r="G224">
            <v>45056</v>
          </cell>
          <cell r="H224">
            <v>2.0600000000000002E-3</v>
          </cell>
        </row>
        <row r="225">
          <cell r="G225">
            <v>45087</v>
          </cell>
          <cell r="H225">
            <v>1.4679999999999999E-3</v>
          </cell>
        </row>
        <row r="226">
          <cell r="G226">
            <v>45117</v>
          </cell>
          <cell r="H226">
            <v>2.1700000000000001E-3</v>
          </cell>
        </row>
        <row r="227">
          <cell r="G227">
            <v>45148</v>
          </cell>
          <cell r="H227">
            <v>1.441E-3</v>
          </cell>
        </row>
        <row r="228">
          <cell r="G228">
            <v>45179</v>
          </cell>
          <cell r="H228">
            <v>1.2960000000000001E-3</v>
          </cell>
        </row>
        <row r="229">
          <cell r="G229">
            <v>45209</v>
          </cell>
          <cell r="H229">
            <v>1.0709999999999999E-3</v>
          </cell>
        </row>
        <row r="230">
          <cell r="G230">
            <v>45240</v>
          </cell>
          <cell r="H230">
            <v>7.45E-4</v>
          </cell>
        </row>
        <row r="231">
          <cell r="G231">
            <v>45270</v>
          </cell>
          <cell r="H231">
            <v>5.3899999999999998E-4</v>
          </cell>
        </row>
        <row r="232">
          <cell r="G232">
            <v>45301</v>
          </cell>
          <cell r="H232">
            <v>1.25E-3</v>
          </cell>
        </row>
        <row r="233">
          <cell r="G233">
            <v>45332</v>
          </cell>
          <cell r="H233">
            <v>0</v>
          </cell>
        </row>
        <row r="234">
          <cell r="G234">
            <v>45361</v>
          </cell>
          <cell r="H234">
            <v>8.0500000000000005E-4</v>
          </cell>
        </row>
        <row r="235">
          <cell r="G235">
            <v>45392</v>
          </cell>
          <cell r="H235">
            <v>8.3600000000000005E-4</v>
          </cell>
        </row>
        <row r="236">
          <cell r="G236">
            <v>45422</v>
          </cell>
          <cell r="H236">
            <v>4.8799999999999999E-4</v>
          </cell>
        </row>
        <row r="237">
          <cell r="G237">
            <v>45453</v>
          </cell>
          <cell r="H237">
            <v>9.2000000000000003E-4</v>
          </cell>
        </row>
        <row r="238">
          <cell r="G238">
            <v>45483</v>
          </cell>
          <cell r="H238">
            <v>7.4799999999999997E-4</v>
          </cell>
        </row>
        <row r="239">
          <cell r="G239">
            <v>45514</v>
          </cell>
          <cell r="H239">
            <v>6.7000000000000002E-4</v>
          </cell>
        </row>
        <row r="240">
          <cell r="G240">
            <v>45545</v>
          </cell>
          <cell r="H240">
            <v>7.2400000000000003E-4</v>
          </cell>
        </row>
        <row r="241">
          <cell r="G241">
            <v>45575</v>
          </cell>
          <cell r="H241">
            <v>8.12E-4</v>
          </cell>
        </row>
        <row r="242">
          <cell r="G242">
            <v>45606</v>
          </cell>
          <cell r="H242">
            <v>6.5799999999999995E-4</v>
          </cell>
        </row>
        <row r="243">
          <cell r="G243">
            <v>45636</v>
          </cell>
          <cell r="H243">
            <v>1.073E-3</v>
          </cell>
        </row>
        <row r="244">
          <cell r="G244">
            <v>45667</v>
          </cell>
          <cell r="H244">
            <v>1.4859999999999999E-3</v>
          </cell>
        </row>
        <row r="245">
          <cell r="G245">
            <v>45698</v>
          </cell>
          <cell r="H245">
            <v>7.3899999999999997E-4</v>
          </cell>
        </row>
        <row r="246">
          <cell r="G246">
            <v>45726</v>
          </cell>
          <cell r="H246">
            <v>1.732E-3</v>
          </cell>
        </row>
        <row r="247">
          <cell r="G247">
            <v>45757</v>
          </cell>
          <cell r="H247">
            <v>-1</v>
          </cell>
        </row>
        <row r="248">
          <cell r="G248">
            <v>45787</v>
          </cell>
          <cell r="H248">
            <v>-1</v>
          </cell>
        </row>
        <row r="249">
          <cell r="G249">
            <v>45818</v>
          </cell>
          <cell r="H249">
            <v>-1</v>
          </cell>
        </row>
        <row r="250">
          <cell r="G250">
            <v>45848</v>
          </cell>
          <cell r="H250">
            <v>-1</v>
          </cell>
        </row>
        <row r="251">
          <cell r="G251">
            <v>45879</v>
          </cell>
          <cell r="H251">
            <v>-1</v>
          </cell>
        </row>
        <row r="252">
          <cell r="G252">
            <v>45910</v>
          </cell>
          <cell r="H252">
            <v>-1</v>
          </cell>
        </row>
        <row r="253">
          <cell r="G253">
            <v>45940</v>
          </cell>
          <cell r="H253">
            <v>-1</v>
          </cell>
        </row>
        <row r="254">
          <cell r="G254">
            <v>45971</v>
          </cell>
          <cell r="H254">
            <v>-1</v>
          </cell>
        </row>
        <row r="255">
          <cell r="G255">
            <v>46001</v>
          </cell>
          <cell r="H255">
            <v>-1</v>
          </cell>
        </row>
        <row r="256">
          <cell r="G256">
            <v>46032</v>
          </cell>
          <cell r="H256">
            <v>-1</v>
          </cell>
        </row>
        <row r="257">
          <cell r="G257">
            <v>46063</v>
          </cell>
          <cell r="H257">
            <v>-1</v>
          </cell>
        </row>
        <row r="258">
          <cell r="G258">
            <v>46091</v>
          </cell>
          <cell r="H258">
            <v>-1</v>
          </cell>
        </row>
        <row r="259">
          <cell r="G259">
            <v>46122</v>
          </cell>
          <cell r="H259">
            <v>-1</v>
          </cell>
        </row>
        <row r="260">
          <cell r="G260">
            <v>46152</v>
          </cell>
          <cell r="H260">
            <v>-1</v>
          </cell>
        </row>
        <row r="261">
          <cell r="G261">
            <v>46183</v>
          </cell>
          <cell r="H261">
            <v>-1</v>
          </cell>
        </row>
        <row r="262">
          <cell r="G262">
            <v>46213</v>
          </cell>
          <cell r="H262">
            <v>-1</v>
          </cell>
        </row>
        <row r="263">
          <cell r="G263">
            <v>46244</v>
          </cell>
          <cell r="H263">
            <v>-1</v>
          </cell>
        </row>
        <row r="264">
          <cell r="G264">
            <v>46275</v>
          </cell>
          <cell r="H264">
            <v>-1</v>
          </cell>
        </row>
        <row r="265">
          <cell r="G265">
            <v>46305</v>
          </cell>
          <cell r="H265">
            <v>-1</v>
          </cell>
        </row>
        <row r="266">
          <cell r="G266">
            <v>46336</v>
          </cell>
          <cell r="H266">
            <v>-1</v>
          </cell>
        </row>
        <row r="267">
          <cell r="G267">
            <v>46366</v>
          </cell>
          <cell r="H267">
            <v>-1</v>
          </cell>
        </row>
        <row r="268">
          <cell r="G268">
            <v>46397</v>
          </cell>
          <cell r="H268">
            <v>-1</v>
          </cell>
        </row>
        <row r="269">
          <cell r="G269">
            <v>46428</v>
          </cell>
          <cell r="H269">
            <v>-1</v>
          </cell>
        </row>
        <row r="270">
          <cell r="G270">
            <v>46456</v>
          </cell>
          <cell r="H270">
            <v>-1</v>
          </cell>
        </row>
        <row r="271">
          <cell r="G271">
            <v>46487</v>
          </cell>
          <cell r="H271">
            <v>-1</v>
          </cell>
        </row>
        <row r="272">
          <cell r="G272">
            <v>46517</v>
          </cell>
          <cell r="H272">
            <v>-1</v>
          </cell>
        </row>
        <row r="273">
          <cell r="G273">
            <v>46548</v>
          </cell>
          <cell r="H273">
            <v>-1</v>
          </cell>
        </row>
        <row r="274">
          <cell r="G274">
            <v>46578</v>
          </cell>
          <cell r="H274">
            <v>-1</v>
          </cell>
        </row>
        <row r="275">
          <cell r="G275">
            <v>46609</v>
          </cell>
          <cell r="H275">
            <v>-1</v>
          </cell>
        </row>
        <row r="276">
          <cell r="G276">
            <v>46640</v>
          </cell>
          <cell r="H276">
            <v>-1</v>
          </cell>
        </row>
        <row r="277">
          <cell r="G277">
            <v>46670</v>
          </cell>
          <cell r="H277">
            <v>-1</v>
          </cell>
        </row>
        <row r="278">
          <cell r="G278">
            <v>46701</v>
          </cell>
          <cell r="H278">
            <v>-1</v>
          </cell>
        </row>
        <row r="279">
          <cell r="G279">
            <v>46731</v>
          </cell>
          <cell r="H279">
            <v>-1</v>
          </cell>
        </row>
        <row r="280">
          <cell r="G280">
            <v>46762</v>
          </cell>
          <cell r="H280">
            <v>-1</v>
          </cell>
        </row>
        <row r="281">
          <cell r="G281">
            <v>46793</v>
          </cell>
          <cell r="H281">
            <v>-1</v>
          </cell>
        </row>
        <row r="282">
          <cell r="G282">
            <v>46822</v>
          </cell>
          <cell r="H282">
            <v>-1</v>
          </cell>
        </row>
        <row r="283">
          <cell r="G283">
            <v>46853</v>
          </cell>
          <cell r="H283">
            <v>-1</v>
          </cell>
        </row>
        <row r="284">
          <cell r="G284">
            <v>46883</v>
          </cell>
          <cell r="H284">
            <v>-1</v>
          </cell>
        </row>
        <row r="285">
          <cell r="G285">
            <v>46914</v>
          </cell>
          <cell r="H285">
            <v>-1</v>
          </cell>
        </row>
        <row r="286">
          <cell r="G286">
            <v>46944</v>
          </cell>
          <cell r="H286">
            <v>-1</v>
          </cell>
        </row>
        <row r="287">
          <cell r="G287">
            <v>46975</v>
          </cell>
          <cell r="H287">
            <v>-1</v>
          </cell>
        </row>
        <row r="288">
          <cell r="G288">
            <v>47006</v>
          </cell>
          <cell r="H288">
            <v>-1</v>
          </cell>
        </row>
        <row r="289">
          <cell r="G289">
            <v>47036</v>
          </cell>
          <cell r="H289">
            <v>-1</v>
          </cell>
        </row>
        <row r="290">
          <cell r="G290">
            <v>47067</v>
          </cell>
          <cell r="H290">
            <v>-1</v>
          </cell>
        </row>
        <row r="291">
          <cell r="G291">
            <v>47097</v>
          </cell>
          <cell r="H291">
            <v>-1</v>
          </cell>
        </row>
        <row r="292">
          <cell r="G292">
            <v>47128</v>
          </cell>
          <cell r="H292">
            <v>-1</v>
          </cell>
        </row>
        <row r="293">
          <cell r="G293">
            <v>47159</v>
          </cell>
          <cell r="H293">
            <v>-1</v>
          </cell>
        </row>
        <row r="294">
          <cell r="G294">
            <v>47187</v>
          </cell>
          <cell r="H294">
            <v>-1</v>
          </cell>
        </row>
        <row r="295">
          <cell r="G295">
            <v>47218</v>
          </cell>
          <cell r="H295">
            <v>-1</v>
          </cell>
        </row>
        <row r="296">
          <cell r="G296">
            <v>47248</v>
          </cell>
          <cell r="H296">
            <v>-1</v>
          </cell>
        </row>
        <row r="297">
          <cell r="G297">
            <v>47279</v>
          </cell>
          <cell r="H297">
            <v>-1</v>
          </cell>
        </row>
        <row r="298">
          <cell r="G298">
            <v>47309</v>
          </cell>
          <cell r="H298">
            <v>-1</v>
          </cell>
        </row>
        <row r="299">
          <cell r="G299">
            <v>47340</v>
          </cell>
          <cell r="H299">
            <v>-1</v>
          </cell>
        </row>
        <row r="300">
          <cell r="G300">
            <v>47371</v>
          </cell>
          <cell r="H300">
            <v>-1</v>
          </cell>
        </row>
        <row r="301">
          <cell r="G301">
            <v>47401</v>
          </cell>
          <cell r="H301">
            <v>-1</v>
          </cell>
        </row>
        <row r="302">
          <cell r="G302">
            <v>47432</v>
          </cell>
          <cell r="H302">
            <v>-1</v>
          </cell>
        </row>
        <row r="303">
          <cell r="G303">
            <v>47462</v>
          </cell>
          <cell r="H303">
            <v>-1</v>
          </cell>
        </row>
        <row r="304">
          <cell r="G304">
            <v>47493</v>
          </cell>
          <cell r="H304">
            <v>-1</v>
          </cell>
        </row>
        <row r="305">
          <cell r="G305">
            <v>47524</v>
          </cell>
          <cell r="H305">
            <v>-1</v>
          </cell>
        </row>
        <row r="306">
          <cell r="G306">
            <v>47552</v>
          </cell>
          <cell r="H306">
            <v>-1</v>
          </cell>
        </row>
        <row r="307">
          <cell r="G307">
            <v>47583</v>
          </cell>
          <cell r="H307">
            <v>-1</v>
          </cell>
        </row>
        <row r="308">
          <cell r="G308">
            <v>47613</v>
          </cell>
          <cell r="H308">
            <v>-1</v>
          </cell>
        </row>
        <row r="309">
          <cell r="G309">
            <v>47644</v>
          </cell>
          <cell r="H309">
            <v>-1</v>
          </cell>
        </row>
        <row r="310">
          <cell r="G310">
            <v>47674</v>
          </cell>
          <cell r="H310">
            <v>-1</v>
          </cell>
        </row>
        <row r="311">
          <cell r="G311">
            <v>47705</v>
          </cell>
          <cell r="H311">
            <v>-1</v>
          </cell>
        </row>
        <row r="312">
          <cell r="G312">
            <v>47736</v>
          </cell>
          <cell r="H312">
            <v>-1</v>
          </cell>
        </row>
        <row r="313">
          <cell r="G313">
            <v>47766</v>
          </cell>
          <cell r="H313">
            <v>-1</v>
          </cell>
        </row>
        <row r="314">
          <cell r="G314">
            <v>47797</v>
          </cell>
          <cell r="H314">
            <v>-1</v>
          </cell>
        </row>
        <row r="315">
          <cell r="G315">
            <v>47827</v>
          </cell>
          <cell r="H315">
            <v>-1</v>
          </cell>
        </row>
        <row r="316">
          <cell r="G316">
            <v>47858</v>
          </cell>
          <cell r="H316">
            <v>-1</v>
          </cell>
        </row>
        <row r="317">
          <cell r="G317">
            <v>47889</v>
          </cell>
          <cell r="H317">
            <v>-1</v>
          </cell>
        </row>
        <row r="318">
          <cell r="G318">
            <v>47917</v>
          </cell>
          <cell r="H318">
            <v>-1</v>
          </cell>
        </row>
        <row r="319">
          <cell r="G319">
            <v>47948</v>
          </cell>
          <cell r="H319">
            <v>-1</v>
          </cell>
        </row>
        <row r="320">
          <cell r="G320">
            <v>47978</v>
          </cell>
          <cell r="H320">
            <v>-1</v>
          </cell>
        </row>
        <row r="321">
          <cell r="G321">
            <v>48009</v>
          </cell>
          <cell r="H321">
            <v>-1</v>
          </cell>
        </row>
        <row r="322">
          <cell r="G322">
            <v>48039</v>
          </cell>
          <cell r="H322">
            <v>-1</v>
          </cell>
        </row>
        <row r="323">
          <cell r="G323">
            <v>48070</v>
          </cell>
          <cell r="H323">
            <v>-1</v>
          </cell>
        </row>
        <row r="324">
          <cell r="G324">
            <v>48101</v>
          </cell>
          <cell r="H324">
            <v>-1</v>
          </cell>
        </row>
        <row r="325">
          <cell r="G325">
            <v>48131</v>
          </cell>
          <cell r="H325">
            <v>-1</v>
          </cell>
        </row>
        <row r="326">
          <cell r="G326">
            <v>48162</v>
          </cell>
          <cell r="H326">
            <v>-1</v>
          </cell>
        </row>
        <row r="327">
          <cell r="G327">
            <v>48192</v>
          </cell>
          <cell r="H327">
            <v>-1</v>
          </cell>
        </row>
        <row r="328">
          <cell r="G328">
            <v>48223</v>
          </cell>
          <cell r="H328">
            <v>-1</v>
          </cell>
        </row>
        <row r="329">
          <cell r="G329">
            <v>48254</v>
          </cell>
          <cell r="H329">
            <v>-1</v>
          </cell>
        </row>
        <row r="330">
          <cell r="G330">
            <v>48283</v>
          </cell>
          <cell r="H330">
            <v>-1</v>
          </cell>
        </row>
        <row r="331">
          <cell r="G331">
            <v>48314</v>
          </cell>
          <cell r="H331">
            <v>-1</v>
          </cell>
        </row>
        <row r="332">
          <cell r="G332">
            <v>48344</v>
          </cell>
          <cell r="H332">
            <v>-1</v>
          </cell>
        </row>
        <row r="333">
          <cell r="G333">
            <v>48375</v>
          </cell>
          <cell r="H333">
            <v>-1</v>
          </cell>
        </row>
        <row r="334">
          <cell r="G334">
            <v>48405</v>
          </cell>
          <cell r="H334">
            <v>-1</v>
          </cell>
        </row>
        <row r="335">
          <cell r="G335">
            <v>48436</v>
          </cell>
          <cell r="H335">
            <v>-1</v>
          </cell>
        </row>
        <row r="336">
          <cell r="G336">
            <v>48467</v>
          </cell>
          <cell r="H336">
            <v>-1</v>
          </cell>
        </row>
        <row r="337">
          <cell r="G337">
            <v>48497</v>
          </cell>
          <cell r="H337">
            <v>-1</v>
          </cell>
        </row>
        <row r="338">
          <cell r="G338">
            <v>48528</v>
          </cell>
          <cell r="H338">
            <v>-1</v>
          </cell>
        </row>
        <row r="339">
          <cell r="G339">
            <v>48558</v>
          </cell>
          <cell r="H339">
            <v>-1</v>
          </cell>
        </row>
        <row r="340">
          <cell r="G340">
            <v>48589</v>
          </cell>
          <cell r="H340">
            <v>-1</v>
          </cell>
        </row>
        <row r="341">
          <cell r="G341">
            <v>48620</v>
          </cell>
          <cell r="H341">
            <v>-1</v>
          </cell>
        </row>
        <row r="342">
          <cell r="G342">
            <v>48648</v>
          </cell>
          <cell r="H342">
            <v>-1</v>
          </cell>
        </row>
        <row r="343">
          <cell r="G343">
            <v>48679</v>
          </cell>
          <cell r="H343">
            <v>-1</v>
          </cell>
        </row>
        <row r="344">
          <cell r="G344">
            <v>48709</v>
          </cell>
          <cell r="H344">
            <v>-1</v>
          </cell>
        </row>
        <row r="345">
          <cell r="G345">
            <v>48740</v>
          </cell>
          <cell r="H345">
            <v>-1</v>
          </cell>
        </row>
        <row r="346">
          <cell r="G346">
            <v>48770</v>
          </cell>
          <cell r="H346">
            <v>-1</v>
          </cell>
        </row>
        <row r="347">
          <cell r="G347">
            <v>48801</v>
          </cell>
          <cell r="H347">
            <v>-1</v>
          </cell>
        </row>
        <row r="348">
          <cell r="G348">
            <v>48832</v>
          </cell>
          <cell r="H348">
            <v>-1</v>
          </cell>
        </row>
        <row r="349">
          <cell r="G349">
            <v>48862</v>
          </cell>
          <cell r="H349">
            <v>-1</v>
          </cell>
        </row>
        <row r="350">
          <cell r="G350">
            <v>48893</v>
          </cell>
          <cell r="H350">
            <v>-1</v>
          </cell>
        </row>
        <row r="351">
          <cell r="G351">
            <v>48923</v>
          </cell>
          <cell r="H351">
            <v>-1</v>
          </cell>
        </row>
        <row r="352">
          <cell r="G352">
            <v>48954</v>
          </cell>
          <cell r="H352">
            <v>-1</v>
          </cell>
        </row>
        <row r="353">
          <cell r="G353">
            <v>48985</v>
          </cell>
          <cell r="H353">
            <v>-1</v>
          </cell>
        </row>
        <row r="354">
          <cell r="G354">
            <v>49013</v>
          </cell>
          <cell r="H354">
            <v>-1</v>
          </cell>
        </row>
        <row r="355">
          <cell r="G355">
            <v>49044</v>
          </cell>
          <cell r="H355">
            <v>-1</v>
          </cell>
        </row>
        <row r="356">
          <cell r="G356">
            <v>49074</v>
          </cell>
          <cell r="H356">
            <v>-1</v>
          </cell>
        </row>
        <row r="357">
          <cell r="G357">
            <v>49105</v>
          </cell>
          <cell r="H357">
            <v>-1</v>
          </cell>
        </row>
        <row r="358">
          <cell r="G358">
            <v>49135</v>
          </cell>
          <cell r="H358">
            <v>-1</v>
          </cell>
        </row>
        <row r="359">
          <cell r="G359">
            <v>49166</v>
          </cell>
          <cell r="H359">
            <v>-1</v>
          </cell>
        </row>
        <row r="360">
          <cell r="G360">
            <v>49197</v>
          </cell>
          <cell r="H360">
            <v>-1</v>
          </cell>
        </row>
        <row r="361">
          <cell r="G361">
            <v>49227</v>
          </cell>
          <cell r="H361">
            <v>-1</v>
          </cell>
        </row>
        <row r="362">
          <cell r="G362">
            <v>49258</v>
          </cell>
          <cell r="H362">
            <v>-1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50">
          <cell r="A50">
            <v>38353</v>
          </cell>
          <cell r="C50" t="str">
            <v>Confraternização Universal</v>
          </cell>
        </row>
        <row r="51">
          <cell r="A51">
            <v>38390</v>
          </cell>
          <cell r="C51" t="str">
            <v>Carnaval</v>
          </cell>
        </row>
        <row r="52">
          <cell r="A52">
            <v>38391</v>
          </cell>
          <cell r="C52" t="str">
            <v>Carnaval</v>
          </cell>
        </row>
        <row r="53">
          <cell r="A53">
            <v>38436</v>
          </cell>
          <cell r="C53" t="str">
            <v>Paixão de Cristo</v>
          </cell>
        </row>
        <row r="54">
          <cell r="A54">
            <v>38463</v>
          </cell>
          <cell r="C54" t="str">
            <v>Tiradentes</v>
          </cell>
        </row>
        <row r="55">
          <cell r="A55">
            <v>38473</v>
          </cell>
          <cell r="C55" t="str">
            <v>Dia do Trabalho</v>
          </cell>
        </row>
        <row r="56">
          <cell r="A56">
            <v>38498</v>
          </cell>
          <cell r="C56" t="str">
            <v>Corpus Christi</v>
          </cell>
        </row>
        <row r="57">
          <cell r="A57">
            <v>38602</v>
          </cell>
          <cell r="C57" t="str">
            <v>Independência do Brasil</v>
          </cell>
        </row>
        <row r="58">
          <cell r="A58">
            <v>38637</v>
          </cell>
          <cell r="C58" t="str">
            <v>Nossa Sr.a Aparecida - Padroeira do Brasil</v>
          </cell>
        </row>
        <row r="59">
          <cell r="A59">
            <v>38658</v>
          </cell>
          <cell r="C59" t="str">
            <v>Finados</v>
          </cell>
        </row>
        <row r="60">
          <cell r="A60">
            <v>38671</v>
          </cell>
          <cell r="C60" t="str">
            <v>Proclamação da República</v>
          </cell>
        </row>
        <row r="61">
          <cell r="A61">
            <v>38711</v>
          </cell>
          <cell r="C61" t="str">
            <v>Natal</v>
          </cell>
        </row>
        <row r="62">
          <cell r="A62">
            <v>38718</v>
          </cell>
          <cell r="C62" t="str">
            <v>Confraternização Universal</v>
          </cell>
        </row>
        <row r="63">
          <cell r="A63">
            <v>38775</v>
          </cell>
          <cell r="C63" t="str">
            <v>Carnaval</v>
          </cell>
        </row>
        <row r="64">
          <cell r="A64">
            <v>38776</v>
          </cell>
          <cell r="C64" t="str">
            <v>Carnaval</v>
          </cell>
        </row>
        <row r="65">
          <cell r="A65">
            <v>38821</v>
          </cell>
          <cell r="C65" t="str">
            <v>Paixão de Cristo</v>
          </cell>
        </row>
        <row r="66">
          <cell r="A66">
            <v>38828</v>
          </cell>
          <cell r="C66" t="str">
            <v>Tiradentes</v>
          </cell>
        </row>
        <row r="67">
          <cell r="A67">
            <v>38838</v>
          </cell>
          <cell r="C67" t="str">
            <v>Dia do Trabalho</v>
          </cell>
        </row>
        <row r="68">
          <cell r="A68">
            <v>38883</v>
          </cell>
          <cell r="C68" t="str">
            <v>Corpus Christi</v>
          </cell>
        </row>
        <row r="69">
          <cell r="A69">
            <v>38967</v>
          </cell>
          <cell r="C69" t="str">
            <v>Independência do Brasil</v>
          </cell>
        </row>
        <row r="70">
          <cell r="A70">
            <v>39002</v>
          </cell>
          <cell r="C70" t="str">
            <v>Nossa Sr.a Aparecida - Padroeira do Brasil</v>
          </cell>
        </row>
        <row r="71">
          <cell r="A71">
            <v>39023</v>
          </cell>
          <cell r="C71" t="str">
            <v>Finados</v>
          </cell>
        </row>
        <row r="72">
          <cell r="A72">
            <v>39036</v>
          </cell>
          <cell r="C72" t="str">
            <v>Proclamação da República</v>
          </cell>
        </row>
        <row r="73">
          <cell r="A73">
            <v>39076</v>
          </cell>
          <cell r="C73" t="str">
            <v>Natal</v>
          </cell>
        </row>
        <row r="74">
          <cell r="A74">
            <v>39083</v>
          </cell>
          <cell r="C74" t="str">
            <v>Confraternização Universal</v>
          </cell>
        </row>
        <row r="75">
          <cell r="A75">
            <v>39132</v>
          </cell>
          <cell r="C75" t="str">
            <v>Carnaval</v>
          </cell>
        </row>
        <row r="76">
          <cell r="A76">
            <v>39133</v>
          </cell>
          <cell r="C76" t="str">
            <v>Carnaval</v>
          </cell>
        </row>
        <row r="77">
          <cell r="A77">
            <v>39178</v>
          </cell>
          <cell r="C77" t="str">
            <v>Paixão de Cristo</v>
          </cell>
        </row>
        <row r="78">
          <cell r="A78">
            <v>39193</v>
          </cell>
          <cell r="C78" t="str">
            <v>Tiradentes</v>
          </cell>
        </row>
        <row r="79">
          <cell r="A79">
            <v>39203</v>
          </cell>
          <cell r="C79" t="str">
            <v>Dia do Trabalho</v>
          </cell>
        </row>
        <row r="80">
          <cell r="A80">
            <v>39240</v>
          </cell>
          <cell r="C80" t="str">
            <v>Corpus Christi</v>
          </cell>
        </row>
        <row r="81">
          <cell r="A81">
            <v>39332</v>
          </cell>
          <cell r="C81" t="str">
            <v>Independência do Brasil</v>
          </cell>
        </row>
        <row r="82">
          <cell r="A82">
            <v>39367</v>
          </cell>
          <cell r="C82" t="str">
            <v>Nossa Sr.a Aparecida - Padroeira do Brasil</v>
          </cell>
        </row>
        <row r="83">
          <cell r="A83">
            <v>39388</v>
          </cell>
          <cell r="C83" t="str">
            <v>Finados</v>
          </cell>
        </row>
        <row r="84">
          <cell r="A84">
            <v>39401</v>
          </cell>
          <cell r="C84" t="str">
            <v>Proclamação da República</v>
          </cell>
        </row>
        <row r="85">
          <cell r="A85">
            <v>39441</v>
          </cell>
          <cell r="C85" t="str">
            <v>Natal</v>
          </cell>
        </row>
        <row r="86">
          <cell r="A86">
            <v>39448</v>
          </cell>
          <cell r="C86" t="str">
            <v>Confraternização Universal</v>
          </cell>
        </row>
        <row r="87">
          <cell r="A87">
            <v>39482</v>
          </cell>
          <cell r="C87" t="str">
            <v>Carnaval</v>
          </cell>
        </row>
        <row r="88">
          <cell r="A88">
            <v>39483</v>
          </cell>
          <cell r="C88" t="str">
            <v>Carnaval</v>
          </cell>
        </row>
        <row r="89">
          <cell r="A89">
            <v>39528</v>
          </cell>
          <cell r="C89" t="str">
            <v>Paixão de Cristo</v>
          </cell>
        </row>
        <row r="90">
          <cell r="A90">
            <v>39559</v>
          </cell>
          <cell r="C90" t="str">
            <v>Tiradentes</v>
          </cell>
        </row>
        <row r="91">
          <cell r="A91">
            <v>39569</v>
          </cell>
          <cell r="C91" t="str">
            <v>Dia do Trabalho</v>
          </cell>
        </row>
        <row r="92">
          <cell r="A92">
            <v>39590</v>
          </cell>
          <cell r="C92" t="str">
            <v>Corpus Christi</v>
          </cell>
        </row>
        <row r="93">
          <cell r="A93">
            <v>39698</v>
          </cell>
          <cell r="C93" t="str">
            <v>Independência do Brasil</v>
          </cell>
        </row>
        <row r="94">
          <cell r="A94">
            <v>39733</v>
          </cell>
          <cell r="C94" t="str">
            <v>Nossa Sr.a Aparecida - Padroeira do Brasil</v>
          </cell>
        </row>
        <row r="95">
          <cell r="A95">
            <v>39754</v>
          </cell>
          <cell r="C95" t="str">
            <v>Finados</v>
          </cell>
        </row>
        <row r="96">
          <cell r="A96">
            <v>39767</v>
          </cell>
          <cell r="C96" t="str">
            <v>Proclamação da República</v>
          </cell>
        </row>
        <row r="97">
          <cell r="A97">
            <v>39807</v>
          </cell>
          <cell r="C97" t="str">
            <v>Natal</v>
          </cell>
        </row>
        <row r="98">
          <cell r="A98">
            <v>39814</v>
          </cell>
          <cell r="C98" t="str">
            <v>Confraternização Universal</v>
          </cell>
        </row>
        <row r="99">
          <cell r="A99">
            <v>39867</v>
          </cell>
          <cell r="C99" t="str">
            <v>Carnaval</v>
          </cell>
        </row>
        <row r="100">
          <cell r="A100">
            <v>39868</v>
          </cell>
          <cell r="C100" t="str">
            <v>Carnaval</v>
          </cell>
        </row>
        <row r="101">
          <cell r="A101">
            <v>39913</v>
          </cell>
          <cell r="C101" t="str">
            <v>Paixão de Cristo</v>
          </cell>
        </row>
        <row r="102">
          <cell r="A102">
            <v>39924</v>
          </cell>
          <cell r="C102" t="str">
            <v>Tiradentes</v>
          </cell>
        </row>
        <row r="103">
          <cell r="A103">
            <v>39934</v>
          </cell>
          <cell r="C103" t="str">
            <v>Dia do Trabalho</v>
          </cell>
        </row>
        <row r="104">
          <cell r="A104">
            <v>39975</v>
          </cell>
          <cell r="C104" t="str">
            <v>Corpus Christi</v>
          </cell>
        </row>
        <row r="105">
          <cell r="A105">
            <v>40063</v>
          </cell>
          <cell r="C105" t="str">
            <v>Independência do Brasil</v>
          </cell>
        </row>
        <row r="106">
          <cell r="A106">
            <v>40098</v>
          </cell>
          <cell r="C106" t="str">
            <v>Nossa Sr.a Aparecida - Padroeira do Brasil</v>
          </cell>
        </row>
        <row r="107">
          <cell r="A107">
            <v>40119</v>
          </cell>
          <cell r="C107" t="str">
            <v>Finados</v>
          </cell>
        </row>
        <row r="108">
          <cell r="A108">
            <v>40132</v>
          </cell>
          <cell r="C108" t="str">
            <v>Proclamação da República</v>
          </cell>
        </row>
        <row r="109">
          <cell r="A109">
            <v>40172</v>
          </cell>
          <cell r="C109" t="str">
            <v>Natal</v>
          </cell>
        </row>
        <row r="110">
          <cell r="A110">
            <v>40179</v>
          </cell>
          <cell r="C110" t="str">
            <v>Confraternização Universal</v>
          </cell>
        </row>
        <row r="111">
          <cell r="A111">
            <v>40224</v>
          </cell>
          <cell r="C111" t="str">
            <v>Carnaval</v>
          </cell>
        </row>
        <row r="112">
          <cell r="A112">
            <v>40225</v>
          </cell>
          <cell r="C112" t="str">
            <v>Carnaval</v>
          </cell>
        </row>
        <row r="113">
          <cell r="A113">
            <v>40270</v>
          </cell>
          <cell r="C113" t="str">
            <v>Paixão de Cristo</v>
          </cell>
        </row>
        <row r="114">
          <cell r="A114">
            <v>40289</v>
          </cell>
          <cell r="C114" t="str">
            <v>Tiradentes</v>
          </cell>
        </row>
        <row r="115">
          <cell r="A115">
            <v>40299</v>
          </cell>
          <cell r="C115" t="str">
            <v>Dia do Trabalho</v>
          </cell>
        </row>
        <row r="116">
          <cell r="A116">
            <v>40332</v>
          </cell>
          <cell r="C116" t="str">
            <v>Corpus Christi</v>
          </cell>
        </row>
        <row r="117">
          <cell r="A117">
            <v>40428</v>
          </cell>
          <cell r="C117" t="str">
            <v>Independência do Brasil</v>
          </cell>
        </row>
        <row r="118">
          <cell r="A118">
            <v>40463</v>
          </cell>
          <cell r="C118" t="str">
            <v>Nossa Sr.a Aparecida - Padroeira do Brasil</v>
          </cell>
        </row>
        <row r="119">
          <cell r="A119">
            <v>40484</v>
          </cell>
          <cell r="C119" t="str">
            <v>Finados</v>
          </cell>
        </row>
        <row r="120">
          <cell r="A120">
            <v>40497</v>
          </cell>
          <cell r="C120" t="str">
            <v>Proclamação da República</v>
          </cell>
        </row>
        <row r="121">
          <cell r="A121">
            <v>40537</v>
          </cell>
          <cell r="C121" t="str">
            <v>Natal</v>
          </cell>
        </row>
        <row r="122">
          <cell r="A122">
            <v>40544</v>
          </cell>
          <cell r="C122" t="str">
            <v>Confraternização Universal</v>
          </cell>
        </row>
        <row r="123">
          <cell r="A123">
            <v>40609</v>
          </cell>
          <cell r="C123" t="str">
            <v>Carnaval</v>
          </cell>
        </row>
        <row r="124">
          <cell r="A124">
            <v>40610</v>
          </cell>
          <cell r="C124" t="str">
            <v>Carnaval</v>
          </cell>
        </row>
        <row r="125">
          <cell r="A125">
            <v>40654</v>
          </cell>
          <cell r="C125" t="str">
            <v>Tiradentes</v>
          </cell>
        </row>
        <row r="126">
          <cell r="A126">
            <v>40655</v>
          </cell>
          <cell r="C126" t="str">
            <v>Paixão de Cristo</v>
          </cell>
        </row>
        <row r="127">
          <cell r="A127">
            <v>40664</v>
          </cell>
          <cell r="C127" t="str">
            <v>Dia do Trabalho</v>
          </cell>
        </row>
        <row r="128">
          <cell r="A128">
            <v>40717</v>
          </cell>
          <cell r="C128" t="str">
            <v>Corpus Christi</v>
          </cell>
        </row>
        <row r="129">
          <cell r="A129">
            <v>40793</v>
          </cell>
          <cell r="C129" t="str">
            <v>Independência do Brasil</v>
          </cell>
        </row>
        <row r="130">
          <cell r="A130">
            <v>40828</v>
          </cell>
          <cell r="C130" t="str">
            <v>Nossa Sr.a Aparecida - Padroeira do Brasil</v>
          </cell>
        </row>
        <row r="131">
          <cell r="A131">
            <v>40849</v>
          </cell>
          <cell r="C131" t="str">
            <v>Finados</v>
          </cell>
        </row>
        <row r="132">
          <cell r="A132">
            <v>40862</v>
          </cell>
          <cell r="C132" t="str">
            <v>Proclamação da República</v>
          </cell>
        </row>
        <row r="133">
          <cell r="A133">
            <v>40902</v>
          </cell>
          <cell r="C133" t="str">
            <v>Natal</v>
          </cell>
        </row>
        <row r="134">
          <cell r="A134">
            <v>40909</v>
          </cell>
          <cell r="C134" t="str">
            <v>Confraternização Universal</v>
          </cell>
        </row>
        <row r="135">
          <cell r="A135">
            <v>40959</v>
          </cell>
          <cell r="C135" t="str">
            <v>Carnaval</v>
          </cell>
        </row>
        <row r="136">
          <cell r="A136">
            <v>40960</v>
          </cell>
          <cell r="C136" t="str">
            <v>Carnaval</v>
          </cell>
        </row>
        <row r="137">
          <cell r="A137">
            <v>41005</v>
          </cell>
          <cell r="C137" t="str">
            <v>Paixão de Cristo</v>
          </cell>
        </row>
        <row r="138">
          <cell r="A138">
            <v>41020</v>
          </cell>
          <cell r="C138" t="str">
            <v>Tiradentes</v>
          </cell>
        </row>
        <row r="139">
          <cell r="A139">
            <v>41030</v>
          </cell>
          <cell r="C139" t="str">
            <v>Dia do Trabalho</v>
          </cell>
        </row>
        <row r="140">
          <cell r="A140">
            <v>41067</v>
          </cell>
          <cell r="C140" t="str">
            <v>Corpus Christi</v>
          </cell>
        </row>
        <row r="141">
          <cell r="A141">
            <v>41159</v>
          </cell>
          <cell r="C141" t="str">
            <v>Independência do Brasil</v>
          </cell>
        </row>
        <row r="142">
          <cell r="A142">
            <v>41194</v>
          </cell>
          <cell r="C142" t="str">
            <v>Nossa Sr.a Aparecida - Padroeira do Brasil</v>
          </cell>
        </row>
        <row r="143">
          <cell r="A143">
            <v>41215</v>
          </cell>
          <cell r="C143" t="str">
            <v>Finados</v>
          </cell>
        </row>
        <row r="144">
          <cell r="A144">
            <v>41228</v>
          </cell>
          <cell r="C144" t="str">
            <v>Proclamação da República</v>
          </cell>
        </row>
        <row r="145">
          <cell r="A145">
            <v>41268</v>
          </cell>
          <cell r="C145" t="str">
            <v>Natal</v>
          </cell>
        </row>
        <row r="146">
          <cell r="A146">
            <v>41275</v>
          </cell>
          <cell r="C146" t="str">
            <v>Confraternização Universal</v>
          </cell>
        </row>
        <row r="147">
          <cell r="A147">
            <v>41316</v>
          </cell>
          <cell r="C147" t="str">
            <v>Carnaval</v>
          </cell>
        </row>
        <row r="148">
          <cell r="A148">
            <v>41317</v>
          </cell>
          <cell r="C148" t="str">
            <v>Carnaval</v>
          </cell>
        </row>
        <row r="149">
          <cell r="A149">
            <v>41362</v>
          </cell>
          <cell r="C149" t="str">
            <v>Paixão de Cristo</v>
          </cell>
        </row>
        <row r="150">
          <cell r="A150">
            <v>41385</v>
          </cell>
          <cell r="C150" t="str">
            <v>Tiradentes</v>
          </cell>
        </row>
        <row r="151">
          <cell r="A151">
            <v>41395</v>
          </cell>
          <cell r="C151" t="str">
            <v>Dia do Trabalho</v>
          </cell>
        </row>
        <row r="152">
          <cell r="A152">
            <v>41424</v>
          </cell>
          <cell r="C152" t="str">
            <v>Corpus Christi</v>
          </cell>
        </row>
        <row r="153">
          <cell r="A153">
            <v>41524</v>
          </cell>
          <cell r="C153" t="str">
            <v>Independência do Brasil</v>
          </cell>
        </row>
        <row r="154">
          <cell r="A154">
            <v>41559</v>
          </cell>
          <cell r="C154" t="str">
            <v>Nossa Sr.a Aparecida - Padroeira do Brasil</v>
          </cell>
        </row>
        <row r="155">
          <cell r="A155">
            <v>41580</v>
          </cell>
          <cell r="C155" t="str">
            <v>Finados</v>
          </cell>
        </row>
        <row r="156">
          <cell r="A156">
            <v>41593</v>
          </cell>
          <cell r="C156" t="str">
            <v>Proclamação da República</v>
          </cell>
        </row>
        <row r="157">
          <cell r="A157">
            <v>41633</v>
          </cell>
          <cell r="C157" t="str">
            <v>Natal</v>
          </cell>
        </row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DD5708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2.75" x14ac:dyDescent="0.2"/>
  <cols>
    <col min="1" max="1" width="26.7109375" style="60" customWidth="1"/>
    <col min="2" max="3" width="24" style="13" bestFit="1" customWidth="1"/>
    <col min="4" max="4" width="16.42578125" style="13" bestFit="1" customWidth="1"/>
    <col min="5" max="5" width="16" style="13" bestFit="1" customWidth="1"/>
    <col min="6" max="6" width="15.7109375" style="13" bestFit="1" customWidth="1"/>
    <col min="7" max="7" width="14.5703125" style="13" customWidth="1"/>
    <col min="8" max="10" width="15.5703125" style="13" bestFit="1" customWidth="1"/>
    <col min="11" max="11" width="24" style="13" bestFit="1" customWidth="1"/>
    <col min="12" max="12" width="5.28515625" style="13" bestFit="1" customWidth="1"/>
    <col min="13" max="13" width="13.28515625" style="14" bestFit="1" customWidth="1"/>
    <col min="14" max="14" width="20.140625" style="25" bestFit="1" customWidth="1"/>
    <col min="15" max="15" width="13.5703125" style="13" bestFit="1" customWidth="1"/>
    <col min="16" max="16" width="17.140625" style="13" bestFit="1" customWidth="1"/>
    <col min="17" max="18" width="20.85546875" style="13" bestFit="1" customWidth="1"/>
    <col min="19" max="19" width="12.42578125" style="13" customWidth="1"/>
    <col min="20" max="20" width="15.7109375" style="13" bestFit="1" customWidth="1"/>
    <col min="21" max="21" width="24" style="13" bestFit="1" customWidth="1"/>
    <col min="22" max="22" width="24" style="13" customWidth="1"/>
    <col min="23" max="23" width="17.5703125" style="13" bestFit="1" customWidth="1"/>
    <col min="24" max="24" width="17.140625" style="13" customWidth="1"/>
    <col min="25" max="25" width="32.5703125" style="13" customWidth="1"/>
    <col min="26" max="26" width="18.5703125" style="13" bestFit="1" customWidth="1"/>
    <col min="27" max="27" width="17.5703125" style="13" bestFit="1" customWidth="1"/>
    <col min="28" max="28" width="16.28515625" style="21" bestFit="1" customWidth="1"/>
    <col min="29" max="29" width="19.85546875" style="13" bestFit="1" customWidth="1"/>
    <col min="30" max="30" width="10.5703125" style="13" bestFit="1" customWidth="1"/>
    <col min="31" max="31" width="13.42578125" style="13" bestFit="1" customWidth="1"/>
    <col min="32" max="32" width="4.5703125" style="13" bestFit="1" customWidth="1"/>
    <col min="33" max="33" width="14.28515625" style="13" bestFit="1" customWidth="1"/>
    <col min="34" max="34" width="18.28515625" style="13" customWidth="1"/>
    <col min="35" max="164" width="12.42578125" style="13"/>
    <col min="165" max="165" width="19.7109375" style="13" customWidth="1"/>
    <col min="166" max="167" width="23.85546875" style="13" bestFit="1" customWidth="1"/>
    <col min="168" max="168" width="16.28515625" style="13" bestFit="1" customWidth="1"/>
    <col min="169" max="169" width="15.85546875" style="13" bestFit="1" customWidth="1"/>
    <col min="170" max="170" width="15.5703125" style="13" bestFit="1" customWidth="1"/>
    <col min="171" max="171" width="14.5703125" style="13" customWidth="1"/>
    <col min="172" max="174" width="15.42578125" style="13" bestFit="1" customWidth="1"/>
    <col min="175" max="175" width="23.85546875" style="13" bestFit="1" customWidth="1"/>
    <col min="176" max="176" width="20.28515625" style="13" customWidth="1"/>
    <col min="177" max="177" width="13.140625" style="13" bestFit="1" customWidth="1"/>
    <col min="178" max="178" width="11.5703125" style="13" bestFit="1" customWidth="1"/>
    <col min="179" max="179" width="13.42578125" style="13" bestFit="1" customWidth="1"/>
    <col min="180" max="180" width="17" style="13" bestFit="1" customWidth="1"/>
    <col min="181" max="182" width="20.7109375" style="13" bestFit="1" customWidth="1"/>
    <col min="183" max="183" width="12.42578125" style="13" customWidth="1"/>
    <col min="184" max="184" width="13.5703125" style="13" bestFit="1" customWidth="1"/>
    <col min="185" max="185" width="23.85546875" style="13" bestFit="1" customWidth="1"/>
    <col min="186" max="186" width="11.42578125" style="13" bestFit="1" customWidth="1"/>
    <col min="187" max="187" width="12" style="13" bestFit="1" customWidth="1"/>
    <col min="188" max="188" width="21" style="13" bestFit="1" customWidth="1"/>
    <col min="189" max="189" width="18.42578125" style="13" bestFit="1" customWidth="1"/>
    <col min="190" max="190" width="20.5703125" style="13" bestFit="1" customWidth="1"/>
    <col min="191" max="191" width="14.85546875" style="13" bestFit="1" customWidth="1"/>
    <col min="192" max="192" width="19.7109375" style="13" bestFit="1" customWidth="1"/>
    <col min="193" max="193" width="10.42578125" style="13" bestFit="1" customWidth="1"/>
    <col min="194" max="194" width="12" style="13" bestFit="1" customWidth="1"/>
    <col min="195" max="195" width="4.42578125" style="13" bestFit="1" customWidth="1"/>
    <col min="196" max="196" width="13.5703125" style="13" bestFit="1" customWidth="1"/>
    <col min="197" max="197" width="18.28515625" style="13" customWidth="1"/>
    <col min="198" max="198" width="13.28515625" style="13" bestFit="1" customWidth="1"/>
    <col min="199" max="199" width="17.5703125" style="13" customWidth="1"/>
    <col min="200" max="200" width="44.140625" style="13" customWidth="1"/>
    <col min="201" max="201" width="9.7109375" style="13" bestFit="1" customWidth="1"/>
    <col min="202" max="202" width="19" style="13" bestFit="1" customWidth="1"/>
    <col min="203" max="203" width="9.7109375" style="13" bestFit="1" customWidth="1"/>
    <col min="204" max="204" width="15.5703125" style="13" bestFit="1" customWidth="1"/>
    <col min="205" max="205" width="8.28515625" style="13" bestFit="1" customWidth="1"/>
    <col min="206" max="206" width="12.42578125" style="13" customWidth="1"/>
    <col min="207" max="207" width="27.85546875" style="13" customWidth="1"/>
    <col min="208" max="208" width="29.85546875" style="13" bestFit="1" customWidth="1"/>
    <col min="209" max="209" width="12.42578125" style="13" customWidth="1"/>
    <col min="210" max="211" width="14.85546875" style="13" bestFit="1" customWidth="1"/>
    <col min="212" max="212" width="12.42578125" style="13" customWidth="1"/>
    <col min="213" max="213" width="12" style="13" bestFit="1" customWidth="1"/>
    <col min="214" max="214" width="13.140625" style="13" bestFit="1" customWidth="1"/>
    <col min="215" max="215" width="11.42578125" style="13" bestFit="1" customWidth="1"/>
    <col min="216" max="216" width="16.7109375" style="13" bestFit="1" customWidth="1"/>
    <col min="217" max="218" width="18.140625" style="13" bestFit="1" customWidth="1"/>
    <col min="219" max="220" width="13.42578125" style="13" bestFit="1" customWidth="1"/>
    <col min="221" max="221" width="16.7109375" style="13" bestFit="1" customWidth="1"/>
    <col min="222" max="222" width="20.140625" style="13" customWidth="1"/>
    <col min="223" max="223" width="20.140625" style="13" bestFit="1" customWidth="1"/>
    <col min="224" max="420" width="12.42578125" style="13"/>
    <col min="421" max="421" width="19.7109375" style="13" customWidth="1"/>
    <col min="422" max="423" width="23.85546875" style="13" bestFit="1" customWidth="1"/>
    <col min="424" max="424" width="16.28515625" style="13" bestFit="1" customWidth="1"/>
    <col min="425" max="425" width="15.85546875" style="13" bestFit="1" customWidth="1"/>
    <col min="426" max="426" width="15.5703125" style="13" bestFit="1" customWidth="1"/>
    <col min="427" max="427" width="14.5703125" style="13" customWidth="1"/>
    <col min="428" max="430" width="15.42578125" style="13" bestFit="1" customWidth="1"/>
    <col min="431" max="431" width="23.85546875" style="13" bestFit="1" customWidth="1"/>
    <col min="432" max="432" width="20.28515625" style="13" customWidth="1"/>
    <col min="433" max="433" width="13.140625" style="13" bestFit="1" customWidth="1"/>
    <col min="434" max="434" width="11.5703125" style="13" bestFit="1" customWidth="1"/>
    <col min="435" max="435" width="13.42578125" style="13" bestFit="1" customWidth="1"/>
    <col min="436" max="436" width="17" style="13" bestFit="1" customWidth="1"/>
    <col min="437" max="438" width="20.7109375" style="13" bestFit="1" customWidth="1"/>
    <col min="439" max="439" width="12.42578125" style="13" customWidth="1"/>
    <col min="440" max="440" width="13.5703125" style="13" bestFit="1" customWidth="1"/>
    <col min="441" max="441" width="23.85546875" style="13" bestFit="1" customWidth="1"/>
    <col min="442" max="442" width="11.42578125" style="13" bestFit="1" customWidth="1"/>
    <col min="443" max="443" width="12" style="13" bestFit="1" customWidth="1"/>
    <col min="444" max="444" width="21" style="13" bestFit="1" customWidth="1"/>
    <col min="445" max="445" width="18.42578125" style="13" bestFit="1" customWidth="1"/>
    <col min="446" max="446" width="20.5703125" style="13" bestFit="1" customWidth="1"/>
    <col min="447" max="447" width="14.85546875" style="13" bestFit="1" customWidth="1"/>
    <col min="448" max="448" width="19.7109375" style="13" bestFit="1" customWidth="1"/>
    <col min="449" max="449" width="10.42578125" style="13" bestFit="1" customWidth="1"/>
    <col min="450" max="450" width="12" style="13" bestFit="1" customWidth="1"/>
    <col min="451" max="451" width="4.42578125" style="13" bestFit="1" customWidth="1"/>
    <col min="452" max="452" width="13.5703125" style="13" bestFit="1" customWidth="1"/>
    <col min="453" max="453" width="18.28515625" style="13" customWidth="1"/>
    <col min="454" max="454" width="13.28515625" style="13" bestFit="1" customWidth="1"/>
    <col min="455" max="455" width="17.5703125" style="13" customWidth="1"/>
    <col min="456" max="456" width="44.140625" style="13" customWidth="1"/>
    <col min="457" max="457" width="9.7109375" style="13" bestFit="1" customWidth="1"/>
    <col min="458" max="458" width="19" style="13" bestFit="1" customWidth="1"/>
    <col min="459" max="459" width="9.7109375" style="13" bestFit="1" customWidth="1"/>
    <col min="460" max="460" width="15.5703125" style="13" bestFit="1" customWidth="1"/>
    <col min="461" max="461" width="8.28515625" style="13" bestFit="1" customWidth="1"/>
    <col min="462" max="462" width="12.42578125" style="13" customWidth="1"/>
    <col min="463" max="463" width="27.85546875" style="13" customWidth="1"/>
    <col min="464" max="464" width="29.85546875" style="13" bestFit="1" customWidth="1"/>
    <col min="465" max="465" width="12.42578125" style="13" customWidth="1"/>
    <col min="466" max="467" width="14.85546875" style="13" bestFit="1" customWidth="1"/>
    <col min="468" max="468" width="12.42578125" style="13" customWidth="1"/>
    <col min="469" max="469" width="12" style="13" bestFit="1" customWidth="1"/>
    <col min="470" max="470" width="13.140625" style="13" bestFit="1" customWidth="1"/>
    <col min="471" max="471" width="11.42578125" style="13" bestFit="1" customWidth="1"/>
    <col min="472" max="472" width="16.7109375" style="13" bestFit="1" customWidth="1"/>
    <col min="473" max="474" width="18.140625" style="13" bestFit="1" customWidth="1"/>
    <col min="475" max="476" width="13.42578125" style="13" bestFit="1" customWidth="1"/>
    <col min="477" max="477" width="16.7109375" style="13" bestFit="1" customWidth="1"/>
    <col min="478" max="478" width="20.140625" style="13" customWidth="1"/>
    <col min="479" max="479" width="20.140625" style="13" bestFit="1" customWidth="1"/>
    <col min="480" max="676" width="12.42578125" style="13"/>
    <col min="677" max="677" width="19.7109375" style="13" customWidth="1"/>
    <col min="678" max="679" width="23.85546875" style="13" bestFit="1" customWidth="1"/>
    <col min="680" max="680" width="16.28515625" style="13" bestFit="1" customWidth="1"/>
    <col min="681" max="681" width="15.85546875" style="13" bestFit="1" customWidth="1"/>
    <col min="682" max="682" width="15.5703125" style="13" bestFit="1" customWidth="1"/>
    <col min="683" max="683" width="14.5703125" style="13" customWidth="1"/>
    <col min="684" max="686" width="15.42578125" style="13" bestFit="1" customWidth="1"/>
    <col min="687" max="687" width="23.85546875" style="13" bestFit="1" customWidth="1"/>
    <col min="688" max="688" width="20.28515625" style="13" customWidth="1"/>
    <col min="689" max="689" width="13.140625" style="13" bestFit="1" customWidth="1"/>
    <col min="690" max="690" width="11.5703125" style="13" bestFit="1" customWidth="1"/>
    <col min="691" max="691" width="13.42578125" style="13" bestFit="1" customWidth="1"/>
    <col min="692" max="692" width="17" style="13" bestFit="1" customWidth="1"/>
    <col min="693" max="694" width="20.7109375" style="13" bestFit="1" customWidth="1"/>
    <col min="695" max="695" width="12.42578125" style="13" customWidth="1"/>
    <col min="696" max="696" width="13.5703125" style="13" bestFit="1" customWidth="1"/>
    <col min="697" max="697" width="23.85546875" style="13" bestFit="1" customWidth="1"/>
    <col min="698" max="698" width="11.42578125" style="13" bestFit="1" customWidth="1"/>
    <col min="699" max="699" width="12" style="13" bestFit="1" customWidth="1"/>
    <col min="700" max="700" width="21" style="13" bestFit="1" customWidth="1"/>
    <col min="701" max="701" width="18.42578125" style="13" bestFit="1" customWidth="1"/>
    <col min="702" max="702" width="20.5703125" style="13" bestFit="1" customWidth="1"/>
    <col min="703" max="703" width="14.85546875" style="13" bestFit="1" customWidth="1"/>
    <col min="704" max="704" width="19.7109375" style="13" bestFit="1" customWidth="1"/>
    <col min="705" max="705" width="10.42578125" style="13" bestFit="1" customWidth="1"/>
    <col min="706" max="706" width="12" style="13" bestFit="1" customWidth="1"/>
    <col min="707" max="707" width="4.42578125" style="13" bestFit="1" customWidth="1"/>
    <col min="708" max="708" width="13.5703125" style="13" bestFit="1" customWidth="1"/>
    <col min="709" max="709" width="18.28515625" style="13" customWidth="1"/>
    <col min="710" max="710" width="13.28515625" style="13" bestFit="1" customWidth="1"/>
    <col min="711" max="711" width="17.5703125" style="13" customWidth="1"/>
    <col min="712" max="712" width="44.140625" style="13" customWidth="1"/>
    <col min="713" max="713" width="9.7109375" style="13" bestFit="1" customWidth="1"/>
    <col min="714" max="714" width="19" style="13" bestFit="1" customWidth="1"/>
    <col min="715" max="715" width="9.7109375" style="13" bestFit="1" customWidth="1"/>
    <col min="716" max="716" width="15.5703125" style="13" bestFit="1" customWidth="1"/>
    <col min="717" max="717" width="8.28515625" style="13" bestFit="1" customWidth="1"/>
    <col min="718" max="718" width="12.42578125" style="13" customWidth="1"/>
    <col min="719" max="719" width="27.85546875" style="13" customWidth="1"/>
    <col min="720" max="720" width="29.85546875" style="13" bestFit="1" customWidth="1"/>
    <col min="721" max="721" width="12.42578125" style="13" customWidth="1"/>
    <col min="722" max="723" width="14.85546875" style="13" bestFit="1" customWidth="1"/>
    <col min="724" max="724" width="12.42578125" style="13" customWidth="1"/>
    <col min="725" max="725" width="12" style="13" bestFit="1" customWidth="1"/>
    <col min="726" max="726" width="13.140625" style="13" bestFit="1" customWidth="1"/>
    <col min="727" max="727" width="11.42578125" style="13" bestFit="1" customWidth="1"/>
    <col min="728" max="728" width="16.7109375" style="13" bestFit="1" customWidth="1"/>
    <col min="729" max="730" width="18.140625" style="13" bestFit="1" customWidth="1"/>
    <col min="731" max="732" width="13.42578125" style="13" bestFit="1" customWidth="1"/>
    <col min="733" max="733" width="16.7109375" style="13" bestFit="1" customWidth="1"/>
    <col min="734" max="734" width="20.140625" style="13" customWidth="1"/>
    <col min="735" max="735" width="20.140625" style="13" bestFit="1" customWidth="1"/>
    <col min="736" max="932" width="12.42578125" style="13"/>
    <col min="933" max="933" width="19.7109375" style="13" customWidth="1"/>
    <col min="934" max="935" width="23.85546875" style="13" bestFit="1" customWidth="1"/>
    <col min="936" max="936" width="16.28515625" style="13" bestFit="1" customWidth="1"/>
    <col min="937" max="937" width="15.85546875" style="13" bestFit="1" customWidth="1"/>
    <col min="938" max="938" width="15.5703125" style="13" bestFit="1" customWidth="1"/>
    <col min="939" max="939" width="14.5703125" style="13" customWidth="1"/>
    <col min="940" max="942" width="15.42578125" style="13" bestFit="1" customWidth="1"/>
    <col min="943" max="943" width="23.85546875" style="13" bestFit="1" customWidth="1"/>
    <col min="944" max="944" width="20.28515625" style="13" customWidth="1"/>
    <col min="945" max="945" width="13.140625" style="13" bestFit="1" customWidth="1"/>
    <col min="946" max="946" width="11.5703125" style="13" bestFit="1" customWidth="1"/>
    <col min="947" max="947" width="13.42578125" style="13" bestFit="1" customWidth="1"/>
    <col min="948" max="948" width="17" style="13" bestFit="1" customWidth="1"/>
    <col min="949" max="950" width="20.7109375" style="13" bestFit="1" customWidth="1"/>
    <col min="951" max="951" width="12.42578125" style="13" customWidth="1"/>
    <col min="952" max="952" width="13.5703125" style="13" bestFit="1" customWidth="1"/>
    <col min="953" max="953" width="23.85546875" style="13" bestFit="1" customWidth="1"/>
    <col min="954" max="954" width="11.42578125" style="13" bestFit="1" customWidth="1"/>
    <col min="955" max="955" width="12" style="13" bestFit="1" customWidth="1"/>
    <col min="956" max="956" width="21" style="13" bestFit="1" customWidth="1"/>
    <col min="957" max="957" width="18.42578125" style="13" bestFit="1" customWidth="1"/>
    <col min="958" max="958" width="20.5703125" style="13" bestFit="1" customWidth="1"/>
    <col min="959" max="959" width="14.85546875" style="13" bestFit="1" customWidth="1"/>
    <col min="960" max="960" width="19.7109375" style="13" bestFit="1" customWidth="1"/>
    <col min="961" max="961" width="10.42578125" style="13" bestFit="1" customWidth="1"/>
    <col min="962" max="962" width="12" style="13" bestFit="1" customWidth="1"/>
    <col min="963" max="963" width="4.42578125" style="13" bestFit="1" customWidth="1"/>
    <col min="964" max="964" width="13.5703125" style="13" bestFit="1" customWidth="1"/>
    <col min="965" max="965" width="18.28515625" style="13" customWidth="1"/>
    <col min="966" max="966" width="13.28515625" style="13" bestFit="1" customWidth="1"/>
    <col min="967" max="967" width="17.5703125" style="13" customWidth="1"/>
    <col min="968" max="968" width="44.140625" style="13" customWidth="1"/>
    <col min="969" max="969" width="9.7109375" style="13" bestFit="1" customWidth="1"/>
    <col min="970" max="970" width="19" style="13" bestFit="1" customWidth="1"/>
    <col min="971" max="971" width="9.7109375" style="13" bestFit="1" customWidth="1"/>
    <col min="972" max="972" width="15.5703125" style="13" bestFit="1" customWidth="1"/>
    <col min="973" max="973" width="8.28515625" style="13" bestFit="1" customWidth="1"/>
    <col min="974" max="974" width="12.42578125" style="13" customWidth="1"/>
    <col min="975" max="975" width="27.85546875" style="13" customWidth="1"/>
    <col min="976" max="976" width="29.85546875" style="13" bestFit="1" customWidth="1"/>
    <col min="977" max="977" width="12.42578125" style="13" customWidth="1"/>
    <col min="978" max="979" width="14.85546875" style="13" bestFit="1" customWidth="1"/>
    <col min="980" max="980" width="12.42578125" style="13" customWidth="1"/>
    <col min="981" max="981" width="12" style="13" bestFit="1" customWidth="1"/>
    <col min="982" max="982" width="13.140625" style="13" bestFit="1" customWidth="1"/>
    <col min="983" max="983" width="11.42578125" style="13" bestFit="1" customWidth="1"/>
    <col min="984" max="984" width="16.7109375" style="13" bestFit="1" customWidth="1"/>
    <col min="985" max="986" width="18.140625" style="13" bestFit="1" customWidth="1"/>
    <col min="987" max="988" width="13.42578125" style="13" bestFit="1" customWidth="1"/>
    <col min="989" max="989" width="16.7109375" style="13" bestFit="1" customWidth="1"/>
    <col min="990" max="990" width="20.140625" style="13" customWidth="1"/>
    <col min="991" max="991" width="20.140625" style="13" bestFit="1" customWidth="1"/>
    <col min="992" max="1188" width="12.42578125" style="13"/>
    <col min="1189" max="1189" width="19.7109375" style="13" customWidth="1"/>
    <col min="1190" max="1191" width="23.85546875" style="13" bestFit="1" customWidth="1"/>
    <col min="1192" max="1192" width="16.28515625" style="13" bestFit="1" customWidth="1"/>
    <col min="1193" max="1193" width="15.85546875" style="13" bestFit="1" customWidth="1"/>
    <col min="1194" max="1194" width="15.5703125" style="13" bestFit="1" customWidth="1"/>
    <col min="1195" max="1195" width="14.5703125" style="13" customWidth="1"/>
    <col min="1196" max="1198" width="15.42578125" style="13" bestFit="1" customWidth="1"/>
    <col min="1199" max="1199" width="23.85546875" style="13" bestFit="1" customWidth="1"/>
    <col min="1200" max="1200" width="20.28515625" style="13" customWidth="1"/>
    <col min="1201" max="1201" width="13.140625" style="13" bestFit="1" customWidth="1"/>
    <col min="1202" max="1202" width="11.5703125" style="13" bestFit="1" customWidth="1"/>
    <col min="1203" max="1203" width="13.42578125" style="13" bestFit="1" customWidth="1"/>
    <col min="1204" max="1204" width="17" style="13" bestFit="1" customWidth="1"/>
    <col min="1205" max="1206" width="20.7109375" style="13" bestFit="1" customWidth="1"/>
    <col min="1207" max="1207" width="12.42578125" style="13" customWidth="1"/>
    <col min="1208" max="1208" width="13.5703125" style="13" bestFit="1" customWidth="1"/>
    <col min="1209" max="1209" width="23.85546875" style="13" bestFit="1" customWidth="1"/>
    <col min="1210" max="1210" width="11.42578125" style="13" bestFit="1" customWidth="1"/>
    <col min="1211" max="1211" width="12" style="13" bestFit="1" customWidth="1"/>
    <col min="1212" max="1212" width="21" style="13" bestFit="1" customWidth="1"/>
    <col min="1213" max="1213" width="18.42578125" style="13" bestFit="1" customWidth="1"/>
    <col min="1214" max="1214" width="20.5703125" style="13" bestFit="1" customWidth="1"/>
    <col min="1215" max="1215" width="14.85546875" style="13" bestFit="1" customWidth="1"/>
    <col min="1216" max="1216" width="19.7109375" style="13" bestFit="1" customWidth="1"/>
    <col min="1217" max="1217" width="10.42578125" style="13" bestFit="1" customWidth="1"/>
    <col min="1218" max="1218" width="12" style="13" bestFit="1" customWidth="1"/>
    <col min="1219" max="1219" width="4.42578125" style="13" bestFit="1" customWidth="1"/>
    <col min="1220" max="1220" width="13.5703125" style="13" bestFit="1" customWidth="1"/>
    <col min="1221" max="1221" width="18.28515625" style="13" customWidth="1"/>
    <col min="1222" max="1222" width="13.28515625" style="13" bestFit="1" customWidth="1"/>
    <col min="1223" max="1223" width="17.5703125" style="13" customWidth="1"/>
    <col min="1224" max="1224" width="44.140625" style="13" customWidth="1"/>
    <col min="1225" max="1225" width="9.7109375" style="13" bestFit="1" customWidth="1"/>
    <col min="1226" max="1226" width="19" style="13" bestFit="1" customWidth="1"/>
    <col min="1227" max="1227" width="9.7109375" style="13" bestFit="1" customWidth="1"/>
    <col min="1228" max="1228" width="15.5703125" style="13" bestFit="1" customWidth="1"/>
    <col min="1229" max="1229" width="8.28515625" style="13" bestFit="1" customWidth="1"/>
    <col min="1230" max="1230" width="12.42578125" style="13" customWidth="1"/>
    <col min="1231" max="1231" width="27.85546875" style="13" customWidth="1"/>
    <col min="1232" max="1232" width="29.85546875" style="13" bestFit="1" customWidth="1"/>
    <col min="1233" max="1233" width="12.42578125" style="13" customWidth="1"/>
    <col min="1234" max="1235" width="14.85546875" style="13" bestFit="1" customWidth="1"/>
    <col min="1236" max="1236" width="12.42578125" style="13" customWidth="1"/>
    <col min="1237" max="1237" width="12" style="13" bestFit="1" customWidth="1"/>
    <col min="1238" max="1238" width="13.140625" style="13" bestFit="1" customWidth="1"/>
    <col min="1239" max="1239" width="11.42578125" style="13" bestFit="1" customWidth="1"/>
    <col min="1240" max="1240" width="16.7109375" style="13" bestFit="1" customWidth="1"/>
    <col min="1241" max="1242" width="18.140625" style="13" bestFit="1" customWidth="1"/>
    <col min="1243" max="1244" width="13.42578125" style="13" bestFit="1" customWidth="1"/>
    <col min="1245" max="1245" width="16.7109375" style="13" bestFit="1" customWidth="1"/>
    <col min="1246" max="1246" width="20.140625" style="13" customWidth="1"/>
    <col min="1247" max="1247" width="20.140625" style="13" bestFit="1" customWidth="1"/>
    <col min="1248" max="1444" width="12.42578125" style="13"/>
    <col min="1445" max="1445" width="19.7109375" style="13" customWidth="1"/>
    <col min="1446" max="1447" width="23.85546875" style="13" bestFit="1" customWidth="1"/>
    <col min="1448" max="1448" width="16.28515625" style="13" bestFit="1" customWidth="1"/>
    <col min="1449" max="1449" width="15.85546875" style="13" bestFit="1" customWidth="1"/>
    <col min="1450" max="1450" width="15.5703125" style="13" bestFit="1" customWidth="1"/>
    <col min="1451" max="1451" width="14.5703125" style="13" customWidth="1"/>
    <col min="1452" max="1454" width="15.42578125" style="13" bestFit="1" customWidth="1"/>
    <col min="1455" max="1455" width="23.85546875" style="13" bestFit="1" customWidth="1"/>
    <col min="1456" max="1456" width="20.28515625" style="13" customWidth="1"/>
    <col min="1457" max="1457" width="13.140625" style="13" bestFit="1" customWidth="1"/>
    <col min="1458" max="1458" width="11.5703125" style="13" bestFit="1" customWidth="1"/>
    <col min="1459" max="1459" width="13.42578125" style="13" bestFit="1" customWidth="1"/>
    <col min="1460" max="1460" width="17" style="13" bestFit="1" customWidth="1"/>
    <col min="1461" max="1462" width="20.7109375" style="13" bestFit="1" customWidth="1"/>
    <col min="1463" max="1463" width="12.42578125" style="13" customWidth="1"/>
    <col min="1464" max="1464" width="13.5703125" style="13" bestFit="1" customWidth="1"/>
    <col min="1465" max="1465" width="23.85546875" style="13" bestFit="1" customWidth="1"/>
    <col min="1466" max="1466" width="11.42578125" style="13" bestFit="1" customWidth="1"/>
    <col min="1467" max="1467" width="12" style="13" bestFit="1" customWidth="1"/>
    <col min="1468" max="1468" width="21" style="13" bestFit="1" customWidth="1"/>
    <col min="1469" max="1469" width="18.42578125" style="13" bestFit="1" customWidth="1"/>
    <col min="1470" max="1470" width="20.5703125" style="13" bestFit="1" customWidth="1"/>
    <col min="1471" max="1471" width="14.85546875" style="13" bestFit="1" customWidth="1"/>
    <col min="1472" max="1472" width="19.7109375" style="13" bestFit="1" customWidth="1"/>
    <col min="1473" max="1473" width="10.42578125" style="13" bestFit="1" customWidth="1"/>
    <col min="1474" max="1474" width="12" style="13" bestFit="1" customWidth="1"/>
    <col min="1475" max="1475" width="4.42578125" style="13" bestFit="1" customWidth="1"/>
    <col min="1476" max="1476" width="13.5703125" style="13" bestFit="1" customWidth="1"/>
    <col min="1477" max="1477" width="18.28515625" style="13" customWidth="1"/>
    <col min="1478" max="1478" width="13.28515625" style="13" bestFit="1" customWidth="1"/>
    <col min="1479" max="1479" width="17.5703125" style="13" customWidth="1"/>
    <col min="1480" max="1480" width="44.140625" style="13" customWidth="1"/>
    <col min="1481" max="1481" width="9.7109375" style="13" bestFit="1" customWidth="1"/>
    <col min="1482" max="1482" width="19" style="13" bestFit="1" customWidth="1"/>
    <col min="1483" max="1483" width="9.7109375" style="13" bestFit="1" customWidth="1"/>
    <col min="1484" max="1484" width="15.5703125" style="13" bestFit="1" customWidth="1"/>
    <col min="1485" max="1485" width="8.28515625" style="13" bestFit="1" customWidth="1"/>
    <col min="1486" max="1486" width="12.42578125" style="13" customWidth="1"/>
    <col min="1487" max="1487" width="27.85546875" style="13" customWidth="1"/>
    <col min="1488" max="1488" width="29.85546875" style="13" bestFit="1" customWidth="1"/>
    <col min="1489" max="1489" width="12.42578125" style="13" customWidth="1"/>
    <col min="1490" max="1491" width="14.85546875" style="13" bestFit="1" customWidth="1"/>
    <col min="1492" max="1492" width="12.42578125" style="13" customWidth="1"/>
    <col min="1493" max="1493" width="12" style="13" bestFit="1" customWidth="1"/>
    <col min="1494" max="1494" width="13.140625" style="13" bestFit="1" customWidth="1"/>
    <col min="1495" max="1495" width="11.42578125" style="13" bestFit="1" customWidth="1"/>
    <col min="1496" max="1496" width="16.7109375" style="13" bestFit="1" customWidth="1"/>
    <col min="1497" max="1498" width="18.140625" style="13" bestFit="1" customWidth="1"/>
    <col min="1499" max="1500" width="13.42578125" style="13" bestFit="1" customWidth="1"/>
    <col min="1501" max="1501" width="16.7109375" style="13" bestFit="1" customWidth="1"/>
    <col min="1502" max="1502" width="20.140625" style="13" customWidth="1"/>
    <col min="1503" max="1503" width="20.140625" style="13" bestFit="1" customWidth="1"/>
    <col min="1504" max="1700" width="12.42578125" style="13"/>
    <col min="1701" max="1701" width="19.7109375" style="13" customWidth="1"/>
    <col min="1702" max="1703" width="23.85546875" style="13" bestFit="1" customWidth="1"/>
    <col min="1704" max="1704" width="16.28515625" style="13" bestFit="1" customWidth="1"/>
    <col min="1705" max="1705" width="15.85546875" style="13" bestFit="1" customWidth="1"/>
    <col min="1706" max="1706" width="15.5703125" style="13" bestFit="1" customWidth="1"/>
    <col min="1707" max="1707" width="14.5703125" style="13" customWidth="1"/>
    <col min="1708" max="1710" width="15.42578125" style="13" bestFit="1" customWidth="1"/>
    <col min="1711" max="1711" width="23.85546875" style="13" bestFit="1" customWidth="1"/>
    <col min="1712" max="1712" width="20.28515625" style="13" customWidth="1"/>
    <col min="1713" max="1713" width="13.140625" style="13" bestFit="1" customWidth="1"/>
    <col min="1714" max="1714" width="11.5703125" style="13" bestFit="1" customWidth="1"/>
    <col min="1715" max="1715" width="13.42578125" style="13" bestFit="1" customWidth="1"/>
    <col min="1716" max="1716" width="17" style="13" bestFit="1" customWidth="1"/>
    <col min="1717" max="1718" width="20.7109375" style="13" bestFit="1" customWidth="1"/>
    <col min="1719" max="1719" width="12.42578125" style="13" customWidth="1"/>
    <col min="1720" max="1720" width="13.5703125" style="13" bestFit="1" customWidth="1"/>
    <col min="1721" max="1721" width="23.85546875" style="13" bestFit="1" customWidth="1"/>
    <col min="1722" max="1722" width="11.42578125" style="13" bestFit="1" customWidth="1"/>
    <col min="1723" max="1723" width="12" style="13" bestFit="1" customWidth="1"/>
    <col min="1724" max="1724" width="21" style="13" bestFit="1" customWidth="1"/>
    <col min="1725" max="1725" width="18.42578125" style="13" bestFit="1" customWidth="1"/>
    <col min="1726" max="1726" width="20.5703125" style="13" bestFit="1" customWidth="1"/>
    <col min="1727" max="1727" width="14.85546875" style="13" bestFit="1" customWidth="1"/>
    <col min="1728" max="1728" width="19.7109375" style="13" bestFit="1" customWidth="1"/>
    <col min="1729" max="1729" width="10.42578125" style="13" bestFit="1" customWidth="1"/>
    <col min="1730" max="1730" width="12" style="13" bestFit="1" customWidth="1"/>
    <col min="1731" max="1731" width="4.42578125" style="13" bestFit="1" customWidth="1"/>
    <col min="1732" max="1732" width="13.5703125" style="13" bestFit="1" customWidth="1"/>
    <col min="1733" max="1733" width="18.28515625" style="13" customWidth="1"/>
    <col min="1734" max="1734" width="13.28515625" style="13" bestFit="1" customWidth="1"/>
    <col min="1735" max="1735" width="17.5703125" style="13" customWidth="1"/>
    <col min="1736" max="1736" width="44.140625" style="13" customWidth="1"/>
    <col min="1737" max="1737" width="9.7109375" style="13" bestFit="1" customWidth="1"/>
    <col min="1738" max="1738" width="19" style="13" bestFit="1" customWidth="1"/>
    <col min="1739" max="1739" width="9.7109375" style="13" bestFit="1" customWidth="1"/>
    <col min="1740" max="1740" width="15.5703125" style="13" bestFit="1" customWidth="1"/>
    <col min="1741" max="1741" width="8.28515625" style="13" bestFit="1" customWidth="1"/>
    <col min="1742" max="1742" width="12.42578125" style="13" customWidth="1"/>
    <col min="1743" max="1743" width="27.85546875" style="13" customWidth="1"/>
    <col min="1744" max="1744" width="29.85546875" style="13" bestFit="1" customWidth="1"/>
    <col min="1745" max="1745" width="12.42578125" style="13" customWidth="1"/>
    <col min="1746" max="1747" width="14.85546875" style="13" bestFit="1" customWidth="1"/>
    <col min="1748" max="1748" width="12.42578125" style="13" customWidth="1"/>
    <col min="1749" max="1749" width="12" style="13" bestFit="1" customWidth="1"/>
    <col min="1750" max="1750" width="13.140625" style="13" bestFit="1" customWidth="1"/>
    <col min="1751" max="1751" width="11.42578125" style="13" bestFit="1" customWidth="1"/>
    <col min="1752" max="1752" width="16.7109375" style="13" bestFit="1" customWidth="1"/>
    <col min="1753" max="1754" width="18.140625" style="13" bestFit="1" customWidth="1"/>
    <col min="1755" max="1756" width="13.42578125" style="13" bestFit="1" customWidth="1"/>
    <col min="1757" max="1757" width="16.7109375" style="13" bestFit="1" customWidth="1"/>
    <col min="1758" max="1758" width="20.140625" style="13" customWidth="1"/>
    <col min="1759" max="1759" width="20.140625" style="13" bestFit="1" customWidth="1"/>
    <col min="1760" max="1956" width="12.42578125" style="13"/>
    <col min="1957" max="1957" width="19.7109375" style="13" customWidth="1"/>
    <col min="1958" max="1959" width="23.85546875" style="13" bestFit="1" customWidth="1"/>
    <col min="1960" max="1960" width="16.28515625" style="13" bestFit="1" customWidth="1"/>
    <col min="1961" max="1961" width="15.85546875" style="13" bestFit="1" customWidth="1"/>
    <col min="1962" max="1962" width="15.5703125" style="13" bestFit="1" customWidth="1"/>
    <col min="1963" max="1963" width="14.5703125" style="13" customWidth="1"/>
    <col min="1964" max="1966" width="15.42578125" style="13" bestFit="1" customWidth="1"/>
    <col min="1967" max="1967" width="23.85546875" style="13" bestFit="1" customWidth="1"/>
    <col min="1968" max="1968" width="20.28515625" style="13" customWidth="1"/>
    <col min="1969" max="1969" width="13.140625" style="13" bestFit="1" customWidth="1"/>
    <col min="1970" max="1970" width="11.5703125" style="13" bestFit="1" customWidth="1"/>
    <col min="1971" max="1971" width="13.42578125" style="13" bestFit="1" customWidth="1"/>
    <col min="1972" max="1972" width="17" style="13" bestFit="1" customWidth="1"/>
    <col min="1973" max="1974" width="20.7109375" style="13" bestFit="1" customWidth="1"/>
    <col min="1975" max="1975" width="12.42578125" style="13" customWidth="1"/>
    <col min="1976" max="1976" width="13.5703125" style="13" bestFit="1" customWidth="1"/>
    <col min="1977" max="1977" width="23.85546875" style="13" bestFit="1" customWidth="1"/>
    <col min="1978" max="1978" width="11.42578125" style="13" bestFit="1" customWidth="1"/>
    <col min="1979" max="1979" width="12" style="13" bestFit="1" customWidth="1"/>
    <col min="1980" max="1980" width="21" style="13" bestFit="1" customWidth="1"/>
    <col min="1981" max="1981" width="18.42578125" style="13" bestFit="1" customWidth="1"/>
    <col min="1982" max="1982" width="20.5703125" style="13" bestFit="1" customWidth="1"/>
    <col min="1983" max="1983" width="14.85546875" style="13" bestFit="1" customWidth="1"/>
    <col min="1984" max="1984" width="19.7109375" style="13" bestFit="1" customWidth="1"/>
    <col min="1985" max="1985" width="10.42578125" style="13" bestFit="1" customWidth="1"/>
    <col min="1986" max="1986" width="12" style="13" bestFit="1" customWidth="1"/>
    <col min="1987" max="1987" width="4.42578125" style="13" bestFit="1" customWidth="1"/>
    <col min="1988" max="1988" width="13.5703125" style="13" bestFit="1" customWidth="1"/>
    <col min="1989" max="1989" width="18.28515625" style="13" customWidth="1"/>
    <col min="1990" max="1990" width="13.28515625" style="13" bestFit="1" customWidth="1"/>
    <col min="1991" max="1991" width="17.5703125" style="13" customWidth="1"/>
    <col min="1992" max="1992" width="44.140625" style="13" customWidth="1"/>
    <col min="1993" max="1993" width="9.7109375" style="13" bestFit="1" customWidth="1"/>
    <col min="1994" max="1994" width="19" style="13" bestFit="1" customWidth="1"/>
    <col min="1995" max="1995" width="9.7109375" style="13" bestFit="1" customWidth="1"/>
    <col min="1996" max="1996" width="15.5703125" style="13" bestFit="1" customWidth="1"/>
    <col min="1997" max="1997" width="8.28515625" style="13" bestFit="1" customWidth="1"/>
    <col min="1998" max="1998" width="12.42578125" style="13" customWidth="1"/>
    <col min="1999" max="1999" width="27.85546875" style="13" customWidth="1"/>
    <col min="2000" max="2000" width="29.85546875" style="13" bestFit="1" customWidth="1"/>
    <col min="2001" max="2001" width="12.42578125" style="13" customWidth="1"/>
    <col min="2002" max="2003" width="14.85546875" style="13" bestFit="1" customWidth="1"/>
    <col min="2004" max="2004" width="12.42578125" style="13" customWidth="1"/>
    <col min="2005" max="2005" width="12" style="13" bestFit="1" customWidth="1"/>
    <col min="2006" max="2006" width="13.140625" style="13" bestFit="1" customWidth="1"/>
    <col min="2007" max="2007" width="11.42578125" style="13" bestFit="1" customWidth="1"/>
    <col min="2008" max="2008" width="16.7109375" style="13" bestFit="1" customWidth="1"/>
    <col min="2009" max="2010" width="18.140625" style="13" bestFit="1" customWidth="1"/>
    <col min="2011" max="2012" width="13.42578125" style="13" bestFit="1" customWidth="1"/>
    <col min="2013" max="2013" width="16.7109375" style="13" bestFit="1" customWidth="1"/>
    <col min="2014" max="2014" width="20.140625" style="13" customWidth="1"/>
    <col min="2015" max="2015" width="20.140625" style="13" bestFit="1" customWidth="1"/>
    <col min="2016" max="2212" width="12.42578125" style="13"/>
    <col min="2213" max="2213" width="19.7109375" style="13" customWidth="1"/>
    <col min="2214" max="2215" width="23.85546875" style="13" bestFit="1" customWidth="1"/>
    <col min="2216" max="2216" width="16.28515625" style="13" bestFit="1" customWidth="1"/>
    <col min="2217" max="2217" width="15.85546875" style="13" bestFit="1" customWidth="1"/>
    <col min="2218" max="2218" width="15.5703125" style="13" bestFit="1" customWidth="1"/>
    <col min="2219" max="2219" width="14.5703125" style="13" customWidth="1"/>
    <col min="2220" max="2222" width="15.42578125" style="13" bestFit="1" customWidth="1"/>
    <col min="2223" max="2223" width="23.85546875" style="13" bestFit="1" customWidth="1"/>
    <col min="2224" max="2224" width="20.28515625" style="13" customWidth="1"/>
    <col min="2225" max="2225" width="13.140625" style="13" bestFit="1" customWidth="1"/>
    <col min="2226" max="2226" width="11.5703125" style="13" bestFit="1" customWidth="1"/>
    <col min="2227" max="2227" width="13.42578125" style="13" bestFit="1" customWidth="1"/>
    <col min="2228" max="2228" width="17" style="13" bestFit="1" customWidth="1"/>
    <col min="2229" max="2230" width="20.7109375" style="13" bestFit="1" customWidth="1"/>
    <col min="2231" max="2231" width="12.42578125" style="13" customWidth="1"/>
    <col min="2232" max="2232" width="13.5703125" style="13" bestFit="1" customWidth="1"/>
    <col min="2233" max="2233" width="23.85546875" style="13" bestFit="1" customWidth="1"/>
    <col min="2234" max="2234" width="11.42578125" style="13" bestFit="1" customWidth="1"/>
    <col min="2235" max="2235" width="12" style="13" bestFit="1" customWidth="1"/>
    <col min="2236" max="2236" width="21" style="13" bestFit="1" customWidth="1"/>
    <col min="2237" max="2237" width="18.42578125" style="13" bestFit="1" customWidth="1"/>
    <col min="2238" max="2238" width="20.5703125" style="13" bestFit="1" customWidth="1"/>
    <col min="2239" max="2239" width="14.85546875" style="13" bestFit="1" customWidth="1"/>
    <col min="2240" max="2240" width="19.7109375" style="13" bestFit="1" customWidth="1"/>
    <col min="2241" max="2241" width="10.42578125" style="13" bestFit="1" customWidth="1"/>
    <col min="2242" max="2242" width="12" style="13" bestFit="1" customWidth="1"/>
    <col min="2243" max="2243" width="4.42578125" style="13" bestFit="1" customWidth="1"/>
    <col min="2244" max="2244" width="13.5703125" style="13" bestFit="1" customWidth="1"/>
    <col min="2245" max="2245" width="18.28515625" style="13" customWidth="1"/>
    <col min="2246" max="2246" width="13.28515625" style="13" bestFit="1" customWidth="1"/>
    <col min="2247" max="2247" width="17.5703125" style="13" customWidth="1"/>
    <col min="2248" max="2248" width="44.140625" style="13" customWidth="1"/>
    <col min="2249" max="2249" width="9.7109375" style="13" bestFit="1" customWidth="1"/>
    <col min="2250" max="2250" width="19" style="13" bestFit="1" customWidth="1"/>
    <col min="2251" max="2251" width="9.7109375" style="13" bestFit="1" customWidth="1"/>
    <col min="2252" max="2252" width="15.5703125" style="13" bestFit="1" customWidth="1"/>
    <col min="2253" max="2253" width="8.28515625" style="13" bestFit="1" customWidth="1"/>
    <col min="2254" max="2254" width="12.42578125" style="13" customWidth="1"/>
    <col min="2255" max="2255" width="27.85546875" style="13" customWidth="1"/>
    <col min="2256" max="2256" width="29.85546875" style="13" bestFit="1" customWidth="1"/>
    <col min="2257" max="2257" width="12.42578125" style="13" customWidth="1"/>
    <col min="2258" max="2259" width="14.85546875" style="13" bestFit="1" customWidth="1"/>
    <col min="2260" max="2260" width="12.42578125" style="13" customWidth="1"/>
    <col min="2261" max="2261" width="12" style="13" bestFit="1" customWidth="1"/>
    <col min="2262" max="2262" width="13.140625" style="13" bestFit="1" customWidth="1"/>
    <col min="2263" max="2263" width="11.42578125" style="13" bestFit="1" customWidth="1"/>
    <col min="2264" max="2264" width="16.7109375" style="13" bestFit="1" customWidth="1"/>
    <col min="2265" max="2266" width="18.140625" style="13" bestFit="1" customWidth="1"/>
    <col min="2267" max="2268" width="13.42578125" style="13" bestFit="1" customWidth="1"/>
    <col min="2269" max="2269" width="16.7109375" style="13" bestFit="1" customWidth="1"/>
    <col min="2270" max="2270" width="20.140625" style="13" customWidth="1"/>
    <col min="2271" max="2271" width="20.140625" style="13" bestFit="1" customWidth="1"/>
    <col min="2272" max="2468" width="12.42578125" style="13"/>
    <col min="2469" max="2469" width="19.7109375" style="13" customWidth="1"/>
    <col min="2470" max="2471" width="23.85546875" style="13" bestFit="1" customWidth="1"/>
    <col min="2472" max="2472" width="16.28515625" style="13" bestFit="1" customWidth="1"/>
    <col min="2473" max="2473" width="15.85546875" style="13" bestFit="1" customWidth="1"/>
    <col min="2474" max="2474" width="15.5703125" style="13" bestFit="1" customWidth="1"/>
    <col min="2475" max="2475" width="14.5703125" style="13" customWidth="1"/>
    <col min="2476" max="2478" width="15.42578125" style="13" bestFit="1" customWidth="1"/>
    <col min="2479" max="2479" width="23.85546875" style="13" bestFit="1" customWidth="1"/>
    <col min="2480" max="2480" width="20.28515625" style="13" customWidth="1"/>
    <col min="2481" max="2481" width="13.140625" style="13" bestFit="1" customWidth="1"/>
    <col min="2482" max="2482" width="11.5703125" style="13" bestFit="1" customWidth="1"/>
    <col min="2483" max="2483" width="13.42578125" style="13" bestFit="1" customWidth="1"/>
    <col min="2484" max="2484" width="17" style="13" bestFit="1" customWidth="1"/>
    <col min="2485" max="2486" width="20.7109375" style="13" bestFit="1" customWidth="1"/>
    <col min="2487" max="2487" width="12.42578125" style="13" customWidth="1"/>
    <col min="2488" max="2488" width="13.5703125" style="13" bestFit="1" customWidth="1"/>
    <col min="2489" max="2489" width="23.85546875" style="13" bestFit="1" customWidth="1"/>
    <col min="2490" max="2490" width="11.42578125" style="13" bestFit="1" customWidth="1"/>
    <col min="2491" max="2491" width="12" style="13" bestFit="1" customWidth="1"/>
    <col min="2492" max="2492" width="21" style="13" bestFit="1" customWidth="1"/>
    <col min="2493" max="2493" width="18.42578125" style="13" bestFit="1" customWidth="1"/>
    <col min="2494" max="2494" width="20.5703125" style="13" bestFit="1" customWidth="1"/>
    <col min="2495" max="2495" width="14.85546875" style="13" bestFit="1" customWidth="1"/>
    <col min="2496" max="2496" width="19.7109375" style="13" bestFit="1" customWidth="1"/>
    <col min="2497" max="2497" width="10.42578125" style="13" bestFit="1" customWidth="1"/>
    <col min="2498" max="2498" width="12" style="13" bestFit="1" customWidth="1"/>
    <col min="2499" max="2499" width="4.42578125" style="13" bestFit="1" customWidth="1"/>
    <col min="2500" max="2500" width="13.5703125" style="13" bestFit="1" customWidth="1"/>
    <col min="2501" max="2501" width="18.28515625" style="13" customWidth="1"/>
    <col min="2502" max="2502" width="13.28515625" style="13" bestFit="1" customWidth="1"/>
    <col min="2503" max="2503" width="17.5703125" style="13" customWidth="1"/>
    <col min="2504" max="2504" width="44.140625" style="13" customWidth="1"/>
    <col min="2505" max="2505" width="9.7109375" style="13" bestFit="1" customWidth="1"/>
    <col min="2506" max="2506" width="19" style="13" bestFit="1" customWidth="1"/>
    <col min="2507" max="2507" width="9.7109375" style="13" bestFit="1" customWidth="1"/>
    <col min="2508" max="2508" width="15.5703125" style="13" bestFit="1" customWidth="1"/>
    <col min="2509" max="2509" width="8.28515625" style="13" bestFit="1" customWidth="1"/>
    <col min="2510" max="2510" width="12.42578125" style="13" customWidth="1"/>
    <col min="2511" max="2511" width="27.85546875" style="13" customWidth="1"/>
    <col min="2512" max="2512" width="29.85546875" style="13" bestFit="1" customWidth="1"/>
    <col min="2513" max="2513" width="12.42578125" style="13" customWidth="1"/>
    <col min="2514" max="2515" width="14.85546875" style="13" bestFit="1" customWidth="1"/>
    <col min="2516" max="2516" width="12.42578125" style="13" customWidth="1"/>
    <col min="2517" max="2517" width="12" style="13" bestFit="1" customWidth="1"/>
    <col min="2518" max="2518" width="13.140625" style="13" bestFit="1" customWidth="1"/>
    <col min="2519" max="2519" width="11.42578125" style="13" bestFit="1" customWidth="1"/>
    <col min="2520" max="2520" width="16.7109375" style="13" bestFit="1" customWidth="1"/>
    <col min="2521" max="2522" width="18.140625" style="13" bestFit="1" customWidth="1"/>
    <col min="2523" max="2524" width="13.42578125" style="13" bestFit="1" customWidth="1"/>
    <col min="2525" max="2525" width="16.7109375" style="13" bestFit="1" customWidth="1"/>
    <col min="2526" max="2526" width="20.140625" style="13" customWidth="1"/>
    <col min="2527" max="2527" width="20.140625" style="13" bestFit="1" customWidth="1"/>
    <col min="2528" max="2724" width="12.42578125" style="13"/>
    <col min="2725" max="2725" width="19.7109375" style="13" customWidth="1"/>
    <col min="2726" max="2727" width="23.85546875" style="13" bestFit="1" customWidth="1"/>
    <col min="2728" max="2728" width="16.28515625" style="13" bestFit="1" customWidth="1"/>
    <col min="2729" max="2729" width="15.85546875" style="13" bestFit="1" customWidth="1"/>
    <col min="2730" max="2730" width="15.5703125" style="13" bestFit="1" customWidth="1"/>
    <col min="2731" max="2731" width="14.5703125" style="13" customWidth="1"/>
    <col min="2732" max="2734" width="15.42578125" style="13" bestFit="1" customWidth="1"/>
    <col min="2735" max="2735" width="23.85546875" style="13" bestFit="1" customWidth="1"/>
    <col min="2736" max="2736" width="20.28515625" style="13" customWidth="1"/>
    <col min="2737" max="2737" width="13.140625" style="13" bestFit="1" customWidth="1"/>
    <col min="2738" max="2738" width="11.5703125" style="13" bestFit="1" customWidth="1"/>
    <col min="2739" max="2739" width="13.42578125" style="13" bestFit="1" customWidth="1"/>
    <col min="2740" max="2740" width="17" style="13" bestFit="1" customWidth="1"/>
    <col min="2741" max="2742" width="20.7109375" style="13" bestFit="1" customWidth="1"/>
    <col min="2743" max="2743" width="12.42578125" style="13" customWidth="1"/>
    <col min="2744" max="2744" width="13.5703125" style="13" bestFit="1" customWidth="1"/>
    <col min="2745" max="2745" width="23.85546875" style="13" bestFit="1" customWidth="1"/>
    <col min="2746" max="2746" width="11.42578125" style="13" bestFit="1" customWidth="1"/>
    <col min="2747" max="2747" width="12" style="13" bestFit="1" customWidth="1"/>
    <col min="2748" max="2748" width="21" style="13" bestFit="1" customWidth="1"/>
    <col min="2749" max="2749" width="18.42578125" style="13" bestFit="1" customWidth="1"/>
    <col min="2750" max="2750" width="20.5703125" style="13" bestFit="1" customWidth="1"/>
    <col min="2751" max="2751" width="14.85546875" style="13" bestFit="1" customWidth="1"/>
    <col min="2752" max="2752" width="19.7109375" style="13" bestFit="1" customWidth="1"/>
    <col min="2753" max="2753" width="10.42578125" style="13" bestFit="1" customWidth="1"/>
    <col min="2754" max="2754" width="12" style="13" bestFit="1" customWidth="1"/>
    <col min="2755" max="2755" width="4.42578125" style="13" bestFit="1" customWidth="1"/>
    <col min="2756" max="2756" width="13.5703125" style="13" bestFit="1" customWidth="1"/>
    <col min="2757" max="2757" width="18.28515625" style="13" customWidth="1"/>
    <col min="2758" max="2758" width="13.28515625" style="13" bestFit="1" customWidth="1"/>
    <col min="2759" max="2759" width="17.5703125" style="13" customWidth="1"/>
    <col min="2760" max="2760" width="44.140625" style="13" customWidth="1"/>
    <col min="2761" max="2761" width="9.7109375" style="13" bestFit="1" customWidth="1"/>
    <col min="2762" max="2762" width="19" style="13" bestFit="1" customWidth="1"/>
    <col min="2763" max="2763" width="9.7109375" style="13" bestFit="1" customWidth="1"/>
    <col min="2764" max="2764" width="15.5703125" style="13" bestFit="1" customWidth="1"/>
    <col min="2765" max="2765" width="8.28515625" style="13" bestFit="1" customWidth="1"/>
    <col min="2766" max="2766" width="12.42578125" style="13" customWidth="1"/>
    <col min="2767" max="2767" width="27.85546875" style="13" customWidth="1"/>
    <col min="2768" max="2768" width="29.85546875" style="13" bestFit="1" customWidth="1"/>
    <col min="2769" max="2769" width="12.42578125" style="13" customWidth="1"/>
    <col min="2770" max="2771" width="14.85546875" style="13" bestFit="1" customWidth="1"/>
    <col min="2772" max="2772" width="12.42578125" style="13" customWidth="1"/>
    <col min="2773" max="2773" width="12" style="13" bestFit="1" customWidth="1"/>
    <col min="2774" max="2774" width="13.140625" style="13" bestFit="1" customWidth="1"/>
    <col min="2775" max="2775" width="11.42578125" style="13" bestFit="1" customWidth="1"/>
    <col min="2776" max="2776" width="16.7109375" style="13" bestFit="1" customWidth="1"/>
    <col min="2777" max="2778" width="18.140625" style="13" bestFit="1" customWidth="1"/>
    <col min="2779" max="2780" width="13.42578125" style="13" bestFit="1" customWidth="1"/>
    <col min="2781" max="2781" width="16.7109375" style="13" bestFit="1" customWidth="1"/>
    <col min="2782" max="2782" width="20.140625" style="13" customWidth="1"/>
    <col min="2783" max="2783" width="20.140625" style="13" bestFit="1" customWidth="1"/>
    <col min="2784" max="2980" width="12.42578125" style="13"/>
    <col min="2981" max="2981" width="19.7109375" style="13" customWidth="1"/>
    <col min="2982" max="2983" width="23.85546875" style="13" bestFit="1" customWidth="1"/>
    <col min="2984" max="2984" width="16.28515625" style="13" bestFit="1" customWidth="1"/>
    <col min="2985" max="2985" width="15.85546875" style="13" bestFit="1" customWidth="1"/>
    <col min="2986" max="2986" width="15.5703125" style="13" bestFit="1" customWidth="1"/>
    <col min="2987" max="2987" width="14.5703125" style="13" customWidth="1"/>
    <col min="2988" max="2990" width="15.42578125" style="13" bestFit="1" customWidth="1"/>
    <col min="2991" max="2991" width="23.85546875" style="13" bestFit="1" customWidth="1"/>
    <col min="2992" max="2992" width="20.28515625" style="13" customWidth="1"/>
    <col min="2993" max="2993" width="13.140625" style="13" bestFit="1" customWidth="1"/>
    <col min="2994" max="2994" width="11.5703125" style="13" bestFit="1" customWidth="1"/>
    <col min="2995" max="2995" width="13.42578125" style="13" bestFit="1" customWidth="1"/>
    <col min="2996" max="2996" width="17" style="13" bestFit="1" customWidth="1"/>
    <col min="2997" max="2998" width="20.7109375" style="13" bestFit="1" customWidth="1"/>
    <col min="2999" max="2999" width="12.42578125" style="13" customWidth="1"/>
    <col min="3000" max="3000" width="13.5703125" style="13" bestFit="1" customWidth="1"/>
    <col min="3001" max="3001" width="23.85546875" style="13" bestFit="1" customWidth="1"/>
    <col min="3002" max="3002" width="11.42578125" style="13" bestFit="1" customWidth="1"/>
    <col min="3003" max="3003" width="12" style="13" bestFit="1" customWidth="1"/>
    <col min="3004" max="3004" width="21" style="13" bestFit="1" customWidth="1"/>
    <col min="3005" max="3005" width="18.42578125" style="13" bestFit="1" customWidth="1"/>
    <col min="3006" max="3006" width="20.5703125" style="13" bestFit="1" customWidth="1"/>
    <col min="3007" max="3007" width="14.85546875" style="13" bestFit="1" customWidth="1"/>
    <col min="3008" max="3008" width="19.7109375" style="13" bestFit="1" customWidth="1"/>
    <col min="3009" max="3009" width="10.42578125" style="13" bestFit="1" customWidth="1"/>
    <col min="3010" max="3010" width="12" style="13" bestFit="1" customWidth="1"/>
    <col min="3011" max="3011" width="4.42578125" style="13" bestFit="1" customWidth="1"/>
    <col min="3012" max="3012" width="13.5703125" style="13" bestFit="1" customWidth="1"/>
    <col min="3013" max="3013" width="18.28515625" style="13" customWidth="1"/>
    <col min="3014" max="3014" width="13.28515625" style="13" bestFit="1" customWidth="1"/>
    <col min="3015" max="3015" width="17.5703125" style="13" customWidth="1"/>
    <col min="3016" max="3016" width="44.140625" style="13" customWidth="1"/>
    <col min="3017" max="3017" width="9.7109375" style="13" bestFit="1" customWidth="1"/>
    <col min="3018" max="3018" width="19" style="13" bestFit="1" customWidth="1"/>
    <col min="3019" max="3019" width="9.7109375" style="13" bestFit="1" customWidth="1"/>
    <col min="3020" max="3020" width="15.5703125" style="13" bestFit="1" customWidth="1"/>
    <col min="3021" max="3021" width="8.28515625" style="13" bestFit="1" customWidth="1"/>
    <col min="3022" max="3022" width="12.42578125" style="13" customWidth="1"/>
    <col min="3023" max="3023" width="27.85546875" style="13" customWidth="1"/>
    <col min="3024" max="3024" width="29.85546875" style="13" bestFit="1" customWidth="1"/>
    <col min="3025" max="3025" width="12.42578125" style="13" customWidth="1"/>
    <col min="3026" max="3027" width="14.85546875" style="13" bestFit="1" customWidth="1"/>
    <col min="3028" max="3028" width="12.42578125" style="13" customWidth="1"/>
    <col min="3029" max="3029" width="12" style="13" bestFit="1" customWidth="1"/>
    <col min="3030" max="3030" width="13.140625" style="13" bestFit="1" customWidth="1"/>
    <col min="3031" max="3031" width="11.42578125" style="13" bestFit="1" customWidth="1"/>
    <col min="3032" max="3032" width="16.7109375" style="13" bestFit="1" customWidth="1"/>
    <col min="3033" max="3034" width="18.140625" style="13" bestFit="1" customWidth="1"/>
    <col min="3035" max="3036" width="13.42578125" style="13" bestFit="1" customWidth="1"/>
    <col min="3037" max="3037" width="16.7109375" style="13" bestFit="1" customWidth="1"/>
    <col min="3038" max="3038" width="20.140625" style="13" customWidth="1"/>
    <col min="3039" max="3039" width="20.140625" style="13" bestFit="1" customWidth="1"/>
    <col min="3040" max="3236" width="12.42578125" style="13"/>
    <col min="3237" max="3237" width="19.7109375" style="13" customWidth="1"/>
    <col min="3238" max="3239" width="23.85546875" style="13" bestFit="1" customWidth="1"/>
    <col min="3240" max="3240" width="16.28515625" style="13" bestFit="1" customWidth="1"/>
    <col min="3241" max="3241" width="15.85546875" style="13" bestFit="1" customWidth="1"/>
    <col min="3242" max="3242" width="15.5703125" style="13" bestFit="1" customWidth="1"/>
    <col min="3243" max="3243" width="14.5703125" style="13" customWidth="1"/>
    <col min="3244" max="3246" width="15.42578125" style="13" bestFit="1" customWidth="1"/>
    <col min="3247" max="3247" width="23.85546875" style="13" bestFit="1" customWidth="1"/>
    <col min="3248" max="3248" width="20.28515625" style="13" customWidth="1"/>
    <col min="3249" max="3249" width="13.140625" style="13" bestFit="1" customWidth="1"/>
    <col min="3250" max="3250" width="11.5703125" style="13" bestFit="1" customWidth="1"/>
    <col min="3251" max="3251" width="13.42578125" style="13" bestFit="1" customWidth="1"/>
    <col min="3252" max="3252" width="17" style="13" bestFit="1" customWidth="1"/>
    <col min="3253" max="3254" width="20.7109375" style="13" bestFit="1" customWidth="1"/>
    <col min="3255" max="3255" width="12.42578125" style="13" customWidth="1"/>
    <col min="3256" max="3256" width="13.5703125" style="13" bestFit="1" customWidth="1"/>
    <col min="3257" max="3257" width="23.85546875" style="13" bestFit="1" customWidth="1"/>
    <col min="3258" max="3258" width="11.42578125" style="13" bestFit="1" customWidth="1"/>
    <col min="3259" max="3259" width="12" style="13" bestFit="1" customWidth="1"/>
    <col min="3260" max="3260" width="21" style="13" bestFit="1" customWidth="1"/>
    <col min="3261" max="3261" width="18.42578125" style="13" bestFit="1" customWidth="1"/>
    <col min="3262" max="3262" width="20.5703125" style="13" bestFit="1" customWidth="1"/>
    <col min="3263" max="3263" width="14.85546875" style="13" bestFit="1" customWidth="1"/>
    <col min="3264" max="3264" width="19.7109375" style="13" bestFit="1" customWidth="1"/>
    <col min="3265" max="3265" width="10.42578125" style="13" bestFit="1" customWidth="1"/>
    <col min="3266" max="3266" width="12" style="13" bestFit="1" customWidth="1"/>
    <col min="3267" max="3267" width="4.42578125" style="13" bestFit="1" customWidth="1"/>
    <col min="3268" max="3268" width="13.5703125" style="13" bestFit="1" customWidth="1"/>
    <col min="3269" max="3269" width="18.28515625" style="13" customWidth="1"/>
    <col min="3270" max="3270" width="13.28515625" style="13" bestFit="1" customWidth="1"/>
    <col min="3271" max="3271" width="17.5703125" style="13" customWidth="1"/>
    <col min="3272" max="3272" width="44.140625" style="13" customWidth="1"/>
    <col min="3273" max="3273" width="9.7109375" style="13" bestFit="1" customWidth="1"/>
    <col min="3274" max="3274" width="19" style="13" bestFit="1" customWidth="1"/>
    <col min="3275" max="3275" width="9.7109375" style="13" bestFit="1" customWidth="1"/>
    <col min="3276" max="3276" width="15.5703125" style="13" bestFit="1" customWidth="1"/>
    <col min="3277" max="3277" width="8.28515625" style="13" bestFit="1" customWidth="1"/>
    <col min="3278" max="3278" width="12.42578125" style="13" customWidth="1"/>
    <col min="3279" max="3279" width="27.85546875" style="13" customWidth="1"/>
    <col min="3280" max="3280" width="29.85546875" style="13" bestFit="1" customWidth="1"/>
    <col min="3281" max="3281" width="12.42578125" style="13" customWidth="1"/>
    <col min="3282" max="3283" width="14.85546875" style="13" bestFit="1" customWidth="1"/>
    <col min="3284" max="3284" width="12.42578125" style="13" customWidth="1"/>
    <col min="3285" max="3285" width="12" style="13" bestFit="1" customWidth="1"/>
    <col min="3286" max="3286" width="13.140625" style="13" bestFit="1" customWidth="1"/>
    <col min="3287" max="3287" width="11.42578125" style="13" bestFit="1" customWidth="1"/>
    <col min="3288" max="3288" width="16.7109375" style="13" bestFit="1" customWidth="1"/>
    <col min="3289" max="3290" width="18.140625" style="13" bestFit="1" customWidth="1"/>
    <col min="3291" max="3292" width="13.42578125" style="13" bestFit="1" customWidth="1"/>
    <col min="3293" max="3293" width="16.7109375" style="13" bestFit="1" customWidth="1"/>
    <col min="3294" max="3294" width="20.140625" style="13" customWidth="1"/>
    <col min="3295" max="3295" width="20.140625" style="13" bestFit="1" customWidth="1"/>
    <col min="3296" max="3492" width="12.42578125" style="13"/>
    <col min="3493" max="3493" width="19.7109375" style="13" customWidth="1"/>
    <col min="3494" max="3495" width="23.85546875" style="13" bestFit="1" customWidth="1"/>
    <col min="3496" max="3496" width="16.28515625" style="13" bestFit="1" customWidth="1"/>
    <col min="3497" max="3497" width="15.85546875" style="13" bestFit="1" customWidth="1"/>
    <col min="3498" max="3498" width="15.5703125" style="13" bestFit="1" customWidth="1"/>
    <col min="3499" max="3499" width="14.5703125" style="13" customWidth="1"/>
    <col min="3500" max="3502" width="15.42578125" style="13" bestFit="1" customWidth="1"/>
    <col min="3503" max="3503" width="23.85546875" style="13" bestFit="1" customWidth="1"/>
    <col min="3504" max="3504" width="20.28515625" style="13" customWidth="1"/>
    <col min="3505" max="3505" width="13.140625" style="13" bestFit="1" customWidth="1"/>
    <col min="3506" max="3506" width="11.5703125" style="13" bestFit="1" customWidth="1"/>
    <col min="3507" max="3507" width="13.42578125" style="13" bestFit="1" customWidth="1"/>
    <col min="3508" max="3508" width="17" style="13" bestFit="1" customWidth="1"/>
    <col min="3509" max="3510" width="20.7109375" style="13" bestFit="1" customWidth="1"/>
    <col min="3511" max="3511" width="12.42578125" style="13" customWidth="1"/>
    <col min="3512" max="3512" width="13.5703125" style="13" bestFit="1" customWidth="1"/>
    <col min="3513" max="3513" width="23.85546875" style="13" bestFit="1" customWidth="1"/>
    <col min="3514" max="3514" width="11.42578125" style="13" bestFit="1" customWidth="1"/>
    <col min="3515" max="3515" width="12" style="13" bestFit="1" customWidth="1"/>
    <col min="3516" max="3516" width="21" style="13" bestFit="1" customWidth="1"/>
    <col min="3517" max="3517" width="18.42578125" style="13" bestFit="1" customWidth="1"/>
    <col min="3518" max="3518" width="20.5703125" style="13" bestFit="1" customWidth="1"/>
    <col min="3519" max="3519" width="14.85546875" style="13" bestFit="1" customWidth="1"/>
    <col min="3520" max="3520" width="19.7109375" style="13" bestFit="1" customWidth="1"/>
    <col min="3521" max="3521" width="10.42578125" style="13" bestFit="1" customWidth="1"/>
    <col min="3522" max="3522" width="12" style="13" bestFit="1" customWidth="1"/>
    <col min="3523" max="3523" width="4.42578125" style="13" bestFit="1" customWidth="1"/>
    <col min="3524" max="3524" width="13.5703125" style="13" bestFit="1" customWidth="1"/>
    <col min="3525" max="3525" width="18.28515625" style="13" customWidth="1"/>
    <col min="3526" max="3526" width="13.28515625" style="13" bestFit="1" customWidth="1"/>
    <col min="3527" max="3527" width="17.5703125" style="13" customWidth="1"/>
    <col min="3528" max="3528" width="44.140625" style="13" customWidth="1"/>
    <col min="3529" max="3529" width="9.7109375" style="13" bestFit="1" customWidth="1"/>
    <col min="3530" max="3530" width="19" style="13" bestFit="1" customWidth="1"/>
    <col min="3531" max="3531" width="9.7109375" style="13" bestFit="1" customWidth="1"/>
    <col min="3532" max="3532" width="15.5703125" style="13" bestFit="1" customWidth="1"/>
    <col min="3533" max="3533" width="8.28515625" style="13" bestFit="1" customWidth="1"/>
    <col min="3534" max="3534" width="12.42578125" style="13" customWidth="1"/>
    <col min="3535" max="3535" width="27.85546875" style="13" customWidth="1"/>
    <col min="3536" max="3536" width="29.85546875" style="13" bestFit="1" customWidth="1"/>
    <col min="3537" max="3537" width="12.42578125" style="13" customWidth="1"/>
    <col min="3538" max="3539" width="14.85546875" style="13" bestFit="1" customWidth="1"/>
    <col min="3540" max="3540" width="12.42578125" style="13" customWidth="1"/>
    <col min="3541" max="3541" width="12" style="13" bestFit="1" customWidth="1"/>
    <col min="3542" max="3542" width="13.140625" style="13" bestFit="1" customWidth="1"/>
    <col min="3543" max="3543" width="11.42578125" style="13" bestFit="1" customWidth="1"/>
    <col min="3544" max="3544" width="16.7109375" style="13" bestFit="1" customWidth="1"/>
    <col min="3545" max="3546" width="18.140625" style="13" bestFit="1" customWidth="1"/>
    <col min="3547" max="3548" width="13.42578125" style="13" bestFit="1" customWidth="1"/>
    <col min="3549" max="3549" width="16.7109375" style="13" bestFit="1" customWidth="1"/>
    <col min="3550" max="3550" width="20.140625" style="13" customWidth="1"/>
    <col min="3551" max="3551" width="20.140625" style="13" bestFit="1" customWidth="1"/>
    <col min="3552" max="3748" width="12.42578125" style="13"/>
    <col min="3749" max="3749" width="19.7109375" style="13" customWidth="1"/>
    <col min="3750" max="3751" width="23.85546875" style="13" bestFit="1" customWidth="1"/>
    <col min="3752" max="3752" width="16.28515625" style="13" bestFit="1" customWidth="1"/>
    <col min="3753" max="3753" width="15.85546875" style="13" bestFit="1" customWidth="1"/>
    <col min="3754" max="3754" width="15.5703125" style="13" bestFit="1" customWidth="1"/>
    <col min="3755" max="3755" width="14.5703125" style="13" customWidth="1"/>
    <col min="3756" max="3758" width="15.42578125" style="13" bestFit="1" customWidth="1"/>
    <col min="3759" max="3759" width="23.85546875" style="13" bestFit="1" customWidth="1"/>
    <col min="3760" max="3760" width="20.28515625" style="13" customWidth="1"/>
    <col min="3761" max="3761" width="13.140625" style="13" bestFit="1" customWidth="1"/>
    <col min="3762" max="3762" width="11.5703125" style="13" bestFit="1" customWidth="1"/>
    <col min="3763" max="3763" width="13.42578125" style="13" bestFit="1" customWidth="1"/>
    <col min="3764" max="3764" width="17" style="13" bestFit="1" customWidth="1"/>
    <col min="3765" max="3766" width="20.7109375" style="13" bestFit="1" customWidth="1"/>
    <col min="3767" max="3767" width="12.42578125" style="13" customWidth="1"/>
    <col min="3768" max="3768" width="13.5703125" style="13" bestFit="1" customWidth="1"/>
    <col min="3769" max="3769" width="23.85546875" style="13" bestFit="1" customWidth="1"/>
    <col min="3770" max="3770" width="11.42578125" style="13" bestFit="1" customWidth="1"/>
    <col min="3771" max="3771" width="12" style="13" bestFit="1" customWidth="1"/>
    <col min="3772" max="3772" width="21" style="13" bestFit="1" customWidth="1"/>
    <col min="3773" max="3773" width="18.42578125" style="13" bestFit="1" customWidth="1"/>
    <col min="3774" max="3774" width="20.5703125" style="13" bestFit="1" customWidth="1"/>
    <col min="3775" max="3775" width="14.85546875" style="13" bestFit="1" customWidth="1"/>
    <col min="3776" max="3776" width="19.7109375" style="13" bestFit="1" customWidth="1"/>
    <col min="3777" max="3777" width="10.42578125" style="13" bestFit="1" customWidth="1"/>
    <col min="3778" max="3778" width="12" style="13" bestFit="1" customWidth="1"/>
    <col min="3779" max="3779" width="4.42578125" style="13" bestFit="1" customWidth="1"/>
    <col min="3780" max="3780" width="13.5703125" style="13" bestFit="1" customWidth="1"/>
    <col min="3781" max="3781" width="18.28515625" style="13" customWidth="1"/>
    <col min="3782" max="3782" width="13.28515625" style="13" bestFit="1" customWidth="1"/>
    <col min="3783" max="3783" width="17.5703125" style="13" customWidth="1"/>
    <col min="3784" max="3784" width="44.140625" style="13" customWidth="1"/>
    <col min="3785" max="3785" width="9.7109375" style="13" bestFit="1" customWidth="1"/>
    <col min="3786" max="3786" width="19" style="13" bestFit="1" customWidth="1"/>
    <col min="3787" max="3787" width="9.7109375" style="13" bestFit="1" customWidth="1"/>
    <col min="3788" max="3788" width="15.5703125" style="13" bestFit="1" customWidth="1"/>
    <col min="3789" max="3789" width="8.28515625" style="13" bestFit="1" customWidth="1"/>
    <col min="3790" max="3790" width="12.42578125" style="13" customWidth="1"/>
    <col min="3791" max="3791" width="27.85546875" style="13" customWidth="1"/>
    <col min="3792" max="3792" width="29.85546875" style="13" bestFit="1" customWidth="1"/>
    <col min="3793" max="3793" width="12.42578125" style="13" customWidth="1"/>
    <col min="3794" max="3795" width="14.85546875" style="13" bestFit="1" customWidth="1"/>
    <col min="3796" max="3796" width="12.42578125" style="13" customWidth="1"/>
    <col min="3797" max="3797" width="12" style="13" bestFit="1" customWidth="1"/>
    <col min="3798" max="3798" width="13.140625" style="13" bestFit="1" customWidth="1"/>
    <col min="3799" max="3799" width="11.42578125" style="13" bestFit="1" customWidth="1"/>
    <col min="3800" max="3800" width="16.7109375" style="13" bestFit="1" customWidth="1"/>
    <col min="3801" max="3802" width="18.140625" style="13" bestFit="1" customWidth="1"/>
    <col min="3803" max="3804" width="13.42578125" style="13" bestFit="1" customWidth="1"/>
    <col min="3805" max="3805" width="16.7109375" style="13" bestFit="1" customWidth="1"/>
    <col min="3806" max="3806" width="20.140625" style="13" customWidth="1"/>
    <col min="3807" max="3807" width="20.140625" style="13" bestFit="1" customWidth="1"/>
    <col min="3808" max="4004" width="12.42578125" style="13"/>
    <col min="4005" max="4005" width="19.7109375" style="13" customWidth="1"/>
    <col min="4006" max="4007" width="23.85546875" style="13" bestFit="1" customWidth="1"/>
    <col min="4008" max="4008" width="16.28515625" style="13" bestFit="1" customWidth="1"/>
    <col min="4009" max="4009" width="15.85546875" style="13" bestFit="1" customWidth="1"/>
    <col min="4010" max="4010" width="15.5703125" style="13" bestFit="1" customWidth="1"/>
    <col min="4011" max="4011" width="14.5703125" style="13" customWidth="1"/>
    <col min="4012" max="4014" width="15.42578125" style="13" bestFit="1" customWidth="1"/>
    <col min="4015" max="4015" width="23.85546875" style="13" bestFit="1" customWidth="1"/>
    <col min="4016" max="4016" width="20.28515625" style="13" customWidth="1"/>
    <col min="4017" max="4017" width="13.140625" style="13" bestFit="1" customWidth="1"/>
    <col min="4018" max="4018" width="11.5703125" style="13" bestFit="1" customWidth="1"/>
    <col min="4019" max="4019" width="13.42578125" style="13" bestFit="1" customWidth="1"/>
    <col min="4020" max="4020" width="17" style="13" bestFit="1" customWidth="1"/>
    <col min="4021" max="4022" width="20.7109375" style="13" bestFit="1" customWidth="1"/>
    <col min="4023" max="4023" width="12.42578125" style="13" customWidth="1"/>
    <col min="4024" max="4024" width="13.5703125" style="13" bestFit="1" customWidth="1"/>
    <col min="4025" max="4025" width="23.85546875" style="13" bestFit="1" customWidth="1"/>
    <col min="4026" max="4026" width="11.42578125" style="13" bestFit="1" customWidth="1"/>
    <col min="4027" max="4027" width="12" style="13" bestFit="1" customWidth="1"/>
    <col min="4028" max="4028" width="21" style="13" bestFit="1" customWidth="1"/>
    <col min="4029" max="4029" width="18.42578125" style="13" bestFit="1" customWidth="1"/>
    <col min="4030" max="4030" width="20.5703125" style="13" bestFit="1" customWidth="1"/>
    <col min="4031" max="4031" width="14.85546875" style="13" bestFit="1" customWidth="1"/>
    <col min="4032" max="4032" width="19.7109375" style="13" bestFit="1" customWidth="1"/>
    <col min="4033" max="4033" width="10.42578125" style="13" bestFit="1" customWidth="1"/>
    <col min="4034" max="4034" width="12" style="13" bestFit="1" customWidth="1"/>
    <col min="4035" max="4035" width="4.42578125" style="13" bestFit="1" customWidth="1"/>
    <col min="4036" max="4036" width="13.5703125" style="13" bestFit="1" customWidth="1"/>
    <col min="4037" max="4037" width="18.28515625" style="13" customWidth="1"/>
    <col min="4038" max="4038" width="13.28515625" style="13" bestFit="1" customWidth="1"/>
    <col min="4039" max="4039" width="17.5703125" style="13" customWidth="1"/>
    <col min="4040" max="4040" width="44.140625" style="13" customWidth="1"/>
    <col min="4041" max="4041" width="9.7109375" style="13" bestFit="1" customWidth="1"/>
    <col min="4042" max="4042" width="19" style="13" bestFit="1" customWidth="1"/>
    <col min="4043" max="4043" width="9.7109375" style="13" bestFit="1" customWidth="1"/>
    <col min="4044" max="4044" width="15.5703125" style="13" bestFit="1" customWidth="1"/>
    <col min="4045" max="4045" width="8.28515625" style="13" bestFit="1" customWidth="1"/>
    <col min="4046" max="4046" width="12.42578125" style="13" customWidth="1"/>
    <col min="4047" max="4047" width="27.85546875" style="13" customWidth="1"/>
    <col min="4048" max="4048" width="29.85546875" style="13" bestFit="1" customWidth="1"/>
    <col min="4049" max="4049" width="12.42578125" style="13" customWidth="1"/>
    <col min="4050" max="4051" width="14.85546875" style="13" bestFit="1" customWidth="1"/>
    <col min="4052" max="4052" width="12.42578125" style="13" customWidth="1"/>
    <col min="4053" max="4053" width="12" style="13" bestFit="1" customWidth="1"/>
    <col min="4054" max="4054" width="13.140625" style="13" bestFit="1" customWidth="1"/>
    <col min="4055" max="4055" width="11.42578125" style="13" bestFit="1" customWidth="1"/>
    <col min="4056" max="4056" width="16.7109375" style="13" bestFit="1" customWidth="1"/>
    <col min="4057" max="4058" width="18.140625" style="13" bestFit="1" customWidth="1"/>
    <col min="4059" max="4060" width="13.42578125" style="13" bestFit="1" customWidth="1"/>
    <col min="4061" max="4061" width="16.7109375" style="13" bestFit="1" customWidth="1"/>
    <col min="4062" max="4062" width="20.140625" style="13" customWidth="1"/>
    <col min="4063" max="4063" width="20.140625" style="13" bestFit="1" customWidth="1"/>
    <col min="4064" max="4260" width="12.42578125" style="13"/>
    <col min="4261" max="4261" width="19.7109375" style="13" customWidth="1"/>
    <col min="4262" max="4263" width="23.85546875" style="13" bestFit="1" customWidth="1"/>
    <col min="4264" max="4264" width="16.28515625" style="13" bestFit="1" customWidth="1"/>
    <col min="4265" max="4265" width="15.85546875" style="13" bestFit="1" customWidth="1"/>
    <col min="4266" max="4266" width="15.5703125" style="13" bestFit="1" customWidth="1"/>
    <col min="4267" max="4267" width="14.5703125" style="13" customWidth="1"/>
    <col min="4268" max="4270" width="15.42578125" style="13" bestFit="1" customWidth="1"/>
    <col min="4271" max="4271" width="23.85546875" style="13" bestFit="1" customWidth="1"/>
    <col min="4272" max="4272" width="20.28515625" style="13" customWidth="1"/>
    <col min="4273" max="4273" width="13.140625" style="13" bestFit="1" customWidth="1"/>
    <col min="4274" max="4274" width="11.5703125" style="13" bestFit="1" customWidth="1"/>
    <col min="4275" max="4275" width="13.42578125" style="13" bestFit="1" customWidth="1"/>
    <col min="4276" max="4276" width="17" style="13" bestFit="1" customWidth="1"/>
    <col min="4277" max="4278" width="20.7109375" style="13" bestFit="1" customWidth="1"/>
    <col min="4279" max="4279" width="12.42578125" style="13" customWidth="1"/>
    <col min="4280" max="4280" width="13.5703125" style="13" bestFit="1" customWidth="1"/>
    <col min="4281" max="4281" width="23.85546875" style="13" bestFit="1" customWidth="1"/>
    <col min="4282" max="4282" width="11.42578125" style="13" bestFit="1" customWidth="1"/>
    <col min="4283" max="4283" width="12" style="13" bestFit="1" customWidth="1"/>
    <col min="4284" max="4284" width="21" style="13" bestFit="1" customWidth="1"/>
    <col min="4285" max="4285" width="18.42578125" style="13" bestFit="1" customWidth="1"/>
    <col min="4286" max="4286" width="20.5703125" style="13" bestFit="1" customWidth="1"/>
    <col min="4287" max="4287" width="14.85546875" style="13" bestFit="1" customWidth="1"/>
    <col min="4288" max="4288" width="19.7109375" style="13" bestFit="1" customWidth="1"/>
    <col min="4289" max="4289" width="10.42578125" style="13" bestFit="1" customWidth="1"/>
    <col min="4290" max="4290" width="12" style="13" bestFit="1" customWidth="1"/>
    <col min="4291" max="4291" width="4.42578125" style="13" bestFit="1" customWidth="1"/>
    <col min="4292" max="4292" width="13.5703125" style="13" bestFit="1" customWidth="1"/>
    <col min="4293" max="4293" width="18.28515625" style="13" customWidth="1"/>
    <col min="4294" max="4294" width="13.28515625" style="13" bestFit="1" customWidth="1"/>
    <col min="4295" max="4295" width="17.5703125" style="13" customWidth="1"/>
    <col min="4296" max="4296" width="44.140625" style="13" customWidth="1"/>
    <col min="4297" max="4297" width="9.7109375" style="13" bestFit="1" customWidth="1"/>
    <col min="4298" max="4298" width="19" style="13" bestFit="1" customWidth="1"/>
    <col min="4299" max="4299" width="9.7109375" style="13" bestFit="1" customWidth="1"/>
    <col min="4300" max="4300" width="15.5703125" style="13" bestFit="1" customWidth="1"/>
    <col min="4301" max="4301" width="8.28515625" style="13" bestFit="1" customWidth="1"/>
    <col min="4302" max="4302" width="12.42578125" style="13" customWidth="1"/>
    <col min="4303" max="4303" width="27.85546875" style="13" customWidth="1"/>
    <col min="4304" max="4304" width="29.85546875" style="13" bestFit="1" customWidth="1"/>
    <col min="4305" max="4305" width="12.42578125" style="13" customWidth="1"/>
    <col min="4306" max="4307" width="14.85546875" style="13" bestFit="1" customWidth="1"/>
    <col min="4308" max="4308" width="12.42578125" style="13" customWidth="1"/>
    <col min="4309" max="4309" width="12" style="13" bestFit="1" customWidth="1"/>
    <col min="4310" max="4310" width="13.140625" style="13" bestFit="1" customWidth="1"/>
    <col min="4311" max="4311" width="11.42578125" style="13" bestFit="1" customWidth="1"/>
    <col min="4312" max="4312" width="16.7109375" style="13" bestFit="1" customWidth="1"/>
    <col min="4313" max="4314" width="18.140625" style="13" bestFit="1" customWidth="1"/>
    <col min="4315" max="4316" width="13.42578125" style="13" bestFit="1" customWidth="1"/>
    <col min="4317" max="4317" width="16.7109375" style="13" bestFit="1" customWidth="1"/>
    <col min="4318" max="4318" width="20.140625" style="13" customWidth="1"/>
    <col min="4319" max="4319" width="20.140625" style="13" bestFit="1" customWidth="1"/>
    <col min="4320" max="4516" width="12.42578125" style="13"/>
    <col min="4517" max="4517" width="19.7109375" style="13" customWidth="1"/>
    <col min="4518" max="4519" width="23.85546875" style="13" bestFit="1" customWidth="1"/>
    <col min="4520" max="4520" width="16.28515625" style="13" bestFit="1" customWidth="1"/>
    <col min="4521" max="4521" width="15.85546875" style="13" bestFit="1" customWidth="1"/>
    <col min="4522" max="4522" width="15.5703125" style="13" bestFit="1" customWidth="1"/>
    <col min="4523" max="4523" width="14.5703125" style="13" customWidth="1"/>
    <col min="4524" max="4526" width="15.42578125" style="13" bestFit="1" customWidth="1"/>
    <col min="4527" max="4527" width="23.85546875" style="13" bestFit="1" customWidth="1"/>
    <col min="4528" max="4528" width="20.28515625" style="13" customWidth="1"/>
    <col min="4529" max="4529" width="13.140625" style="13" bestFit="1" customWidth="1"/>
    <col min="4530" max="4530" width="11.5703125" style="13" bestFit="1" customWidth="1"/>
    <col min="4531" max="4531" width="13.42578125" style="13" bestFit="1" customWidth="1"/>
    <col min="4532" max="4532" width="17" style="13" bestFit="1" customWidth="1"/>
    <col min="4533" max="4534" width="20.7109375" style="13" bestFit="1" customWidth="1"/>
    <col min="4535" max="4535" width="12.42578125" style="13" customWidth="1"/>
    <col min="4536" max="4536" width="13.5703125" style="13" bestFit="1" customWidth="1"/>
    <col min="4537" max="4537" width="23.85546875" style="13" bestFit="1" customWidth="1"/>
    <col min="4538" max="4538" width="11.42578125" style="13" bestFit="1" customWidth="1"/>
    <col min="4539" max="4539" width="12" style="13" bestFit="1" customWidth="1"/>
    <col min="4540" max="4540" width="21" style="13" bestFit="1" customWidth="1"/>
    <col min="4541" max="4541" width="18.42578125" style="13" bestFit="1" customWidth="1"/>
    <col min="4542" max="4542" width="20.5703125" style="13" bestFit="1" customWidth="1"/>
    <col min="4543" max="4543" width="14.85546875" style="13" bestFit="1" customWidth="1"/>
    <col min="4544" max="4544" width="19.7109375" style="13" bestFit="1" customWidth="1"/>
    <col min="4545" max="4545" width="10.42578125" style="13" bestFit="1" customWidth="1"/>
    <col min="4546" max="4546" width="12" style="13" bestFit="1" customWidth="1"/>
    <col min="4547" max="4547" width="4.42578125" style="13" bestFit="1" customWidth="1"/>
    <col min="4548" max="4548" width="13.5703125" style="13" bestFit="1" customWidth="1"/>
    <col min="4549" max="4549" width="18.28515625" style="13" customWidth="1"/>
    <col min="4550" max="4550" width="13.28515625" style="13" bestFit="1" customWidth="1"/>
    <col min="4551" max="4551" width="17.5703125" style="13" customWidth="1"/>
    <col min="4552" max="4552" width="44.140625" style="13" customWidth="1"/>
    <col min="4553" max="4553" width="9.7109375" style="13" bestFit="1" customWidth="1"/>
    <col min="4554" max="4554" width="19" style="13" bestFit="1" customWidth="1"/>
    <col min="4555" max="4555" width="9.7109375" style="13" bestFit="1" customWidth="1"/>
    <col min="4556" max="4556" width="15.5703125" style="13" bestFit="1" customWidth="1"/>
    <col min="4557" max="4557" width="8.28515625" style="13" bestFit="1" customWidth="1"/>
    <col min="4558" max="4558" width="12.42578125" style="13" customWidth="1"/>
    <col min="4559" max="4559" width="27.85546875" style="13" customWidth="1"/>
    <col min="4560" max="4560" width="29.85546875" style="13" bestFit="1" customWidth="1"/>
    <col min="4561" max="4561" width="12.42578125" style="13" customWidth="1"/>
    <col min="4562" max="4563" width="14.85546875" style="13" bestFit="1" customWidth="1"/>
    <col min="4564" max="4564" width="12.42578125" style="13" customWidth="1"/>
    <col min="4565" max="4565" width="12" style="13" bestFit="1" customWidth="1"/>
    <col min="4566" max="4566" width="13.140625" style="13" bestFit="1" customWidth="1"/>
    <col min="4567" max="4567" width="11.42578125" style="13" bestFit="1" customWidth="1"/>
    <col min="4568" max="4568" width="16.7109375" style="13" bestFit="1" customWidth="1"/>
    <col min="4569" max="4570" width="18.140625" style="13" bestFit="1" customWidth="1"/>
    <col min="4571" max="4572" width="13.42578125" style="13" bestFit="1" customWidth="1"/>
    <col min="4573" max="4573" width="16.7109375" style="13" bestFit="1" customWidth="1"/>
    <col min="4574" max="4574" width="20.140625" style="13" customWidth="1"/>
    <col min="4575" max="4575" width="20.140625" style="13" bestFit="1" customWidth="1"/>
    <col min="4576" max="4772" width="12.42578125" style="13"/>
    <col min="4773" max="4773" width="19.7109375" style="13" customWidth="1"/>
    <col min="4774" max="4775" width="23.85546875" style="13" bestFit="1" customWidth="1"/>
    <col min="4776" max="4776" width="16.28515625" style="13" bestFit="1" customWidth="1"/>
    <col min="4777" max="4777" width="15.85546875" style="13" bestFit="1" customWidth="1"/>
    <col min="4778" max="4778" width="15.5703125" style="13" bestFit="1" customWidth="1"/>
    <col min="4779" max="4779" width="14.5703125" style="13" customWidth="1"/>
    <col min="4780" max="4782" width="15.42578125" style="13" bestFit="1" customWidth="1"/>
    <col min="4783" max="4783" width="23.85546875" style="13" bestFit="1" customWidth="1"/>
    <col min="4784" max="4784" width="20.28515625" style="13" customWidth="1"/>
    <col min="4785" max="4785" width="13.140625" style="13" bestFit="1" customWidth="1"/>
    <col min="4786" max="4786" width="11.5703125" style="13" bestFit="1" customWidth="1"/>
    <col min="4787" max="4787" width="13.42578125" style="13" bestFit="1" customWidth="1"/>
    <col min="4788" max="4788" width="17" style="13" bestFit="1" customWidth="1"/>
    <col min="4789" max="4790" width="20.7109375" style="13" bestFit="1" customWidth="1"/>
    <col min="4791" max="4791" width="12.42578125" style="13" customWidth="1"/>
    <col min="4792" max="4792" width="13.5703125" style="13" bestFit="1" customWidth="1"/>
    <col min="4793" max="4793" width="23.85546875" style="13" bestFit="1" customWidth="1"/>
    <col min="4794" max="4794" width="11.42578125" style="13" bestFit="1" customWidth="1"/>
    <col min="4795" max="4795" width="12" style="13" bestFit="1" customWidth="1"/>
    <col min="4796" max="4796" width="21" style="13" bestFit="1" customWidth="1"/>
    <col min="4797" max="4797" width="18.42578125" style="13" bestFit="1" customWidth="1"/>
    <col min="4798" max="4798" width="20.5703125" style="13" bestFit="1" customWidth="1"/>
    <col min="4799" max="4799" width="14.85546875" style="13" bestFit="1" customWidth="1"/>
    <col min="4800" max="4800" width="19.7109375" style="13" bestFit="1" customWidth="1"/>
    <col min="4801" max="4801" width="10.42578125" style="13" bestFit="1" customWidth="1"/>
    <col min="4802" max="4802" width="12" style="13" bestFit="1" customWidth="1"/>
    <col min="4803" max="4803" width="4.42578125" style="13" bestFit="1" customWidth="1"/>
    <col min="4804" max="4804" width="13.5703125" style="13" bestFit="1" customWidth="1"/>
    <col min="4805" max="4805" width="18.28515625" style="13" customWidth="1"/>
    <col min="4806" max="4806" width="13.28515625" style="13" bestFit="1" customWidth="1"/>
    <col min="4807" max="4807" width="17.5703125" style="13" customWidth="1"/>
    <col min="4808" max="4808" width="44.140625" style="13" customWidth="1"/>
    <col min="4809" max="4809" width="9.7109375" style="13" bestFit="1" customWidth="1"/>
    <col min="4810" max="4810" width="19" style="13" bestFit="1" customWidth="1"/>
    <col min="4811" max="4811" width="9.7109375" style="13" bestFit="1" customWidth="1"/>
    <col min="4812" max="4812" width="15.5703125" style="13" bestFit="1" customWidth="1"/>
    <col min="4813" max="4813" width="8.28515625" style="13" bestFit="1" customWidth="1"/>
    <col min="4814" max="4814" width="12.42578125" style="13" customWidth="1"/>
    <col min="4815" max="4815" width="27.85546875" style="13" customWidth="1"/>
    <col min="4816" max="4816" width="29.85546875" style="13" bestFit="1" customWidth="1"/>
    <col min="4817" max="4817" width="12.42578125" style="13" customWidth="1"/>
    <col min="4818" max="4819" width="14.85546875" style="13" bestFit="1" customWidth="1"/>
    <col min="4820" max="4820" width="12.42578125" style="13" customWidth="1"/>
    <col min="4821" max="4821" width="12" style="13" bestFit="1" customWidth="1"/>
    <col min="4822" max="4822" width="13.140625" style="13" bestFit="1" customWidth="1"/>
    <col min="4823" max="4823" width="11.42578125" style="13" bestFit="1" customWidth="1"/>
    <col min="4824" max="4824" width="16.7109375" style="13" bestFit="1" customWidth="1"/>
    <col min="4825" max="4826" width="18.140625" style="13" bestFit="1" customWidth="1"/>
    <col min="4827" max="4828" width="13.42578125" style="13" bestFit="1" customWidth="1"/>
    <col min="4829" max="4829" width="16.7109375" style="13" bestFit="1" customWidth="1"/>
    <col min="4830" max="4830" width="20.140625" style="13" customWidth="1"/>
    <col min="4831" max="4831" width="20.140625" style="13" bestFit="1" customWidth="1"/>
    <col min="4832" max="5028" width="12.42578125" style="13"/>
    <col min="5029" max="5029" width="19.7109375" style="13" customWidth="1"/>
    <col min="5030" max="5031" width="23.85546875" style="13" bestFit="1" customWidth="1"/>
    <col min="5032" max="5032" width="16.28515625" style="13" bestFit="1" customWidth="1"/>
    <col min="5033" max="5033" width="15.85546875" style="13" bestFit="1" customWidth="1"/>
    <col min="5034" max="5034" width="15.5703125" style="13" bestFit="1" customWidth="1"/>
    <col min="5035" max="5035" width="14.5703125" style="13" customWidth="1"/>
    <col min="5036" max="5038" width="15.42578125" style="13" bestFit="1" customWidth="1"/>
    <col min="5039" max="5039" width="23.85546875" style="13" bestFit="1" customWidth="1"/>
    <col min="5040" max="5040" width="20.28515625" style="13" customWidth="1"/>
    <col min="5041" max="5041" width="13.140625" style="13" bestFit="1" customWidth="1"/>
    <col min="5042" max="5042" width="11.5703125" style="13" bestFit="1" customWidth="1"/>
    <col min="5043" max="5043" width="13.42578125" style="13" bestFit="1" customWidth="1"/>
    <col min="5044" max="5044" width="17" style="13" bestFit="1" customWidth="1"/>
    <col min="5045" max="5046" width="20.7109375" style="13" bestFit="1" customWidth="1"/>
    <col min="5047" max="5047" width="12.42578125" style="13" customWidth="1"/>
    <col min="5048" max="5048" width="13.5703125" style="13" bestFit="1" customWidth="1"/>
    <col min="5049" max="5049" width="23.85546875" style="13" bestFit="1" customWidth="1"/>
    <col min="5050" max="5050" width="11.42578125" style="13" bestFit="1" customWidth="1"/>
    <col min="5051" max="5051" width="12" style="13" bestFit="1" customWidth="1"/>
    <col min="5052" max="5052" width="21" style="13" bestFit="1" customWidth="1"/>
    <col min="5053" max="5053" width="18.42578125" style="13" bestFit="1" customWidth="1"/>
    <col min="5054" max="5054" width="20.5703125" style="13" bestFit="1" customWidth="1"/>
    <col min="5055" max="5055" width="14.85546875" style="13" bestFit="1" customWidth="1"/>
    <col min="5056" max="5056" width="19.7109375" style="13" bestFit="1" customWidth="1"/>
    <col min="5057" max="5057" width="10.42578125" style="13" bestFit="1" customWidth="1"/>
    <col min="5058" max="5058" width="12" style="13" bestFit="1" customWidth="1"/>
    <col min="5059" max="5059" width="4.42578125" style="13" bestFit="1" customWidth="1"/>
    <col min="5060" max="5060" width="13.5703125" style="13" bestFit="1" customWidth="1"/>
    <col min="5061" max="5061" width="18.28515625" style="13" customWidth="1"/>
    <col min="5062" max="5062" width="13.28515625" style="13" bestFit="1" customWidth="1"/>
    <col min="5063" max="5063" width="17.5703125" style="13" customWidth="1"/>
    <col min="5064" max="5064" width="44.140625" style="13" customWidth="1"/>
    <col min="5065" max="5065" width="9.7109375" style="13" bestFit="1" customWidth="1"/>
    <col min="5066" max="5066" width="19" style="13" bestFit="1" customWidth="1"/>
    <col min="5067" max="5067" width="9.7109375" style="13" bestFit="1" customWidth="1"/>
    <col min="5068" max="5068" width="15.5703125" style="13" bestFit="1" customWidth="1"/>
    <col min="5069" max="5069" width="8.28515625" style="13" bestFit="1" customWidth="1"/>
    <col min="5070" max="5070" width="12.42578125" style="13" customWidth="1"/>
    <col min="5071" max="5071" width="27.85546875" style="13" customWidth="1"/>
    <col min="5072" max="5072" width="29.85546875" style="13" bestFit="1" customWidth="1"/>
    <col min="5073" max="5073" width="12.42578125" style="13" customWidth="1"/>
    <col min="5074" max="5075" width="14.85546875" style="13" bestFit="1" customWidth="1"/>
    <col min="5076" max="5076" width="12.42578125" style="13" customWidth="1"/>
    <col min="5077" max="5077" width="12" style="13" bestFit="1" customWidth="1"/>
    <col min="5078" max="5078" width="13.140625" style="13" bestFit="1" customWidth="1"/>
    <col min="5079" max="5079" width="11.42578125" style="13" bestFit="1" customWidth="1"/>
    <col min="5080" max="5080" width="16.7109375" style="13" bestFit="1" customWidth="1"/>
    <col min="5081" max="5082" width="18.140625" style="13" bestFit="1" customWidth="1"/>
    <col min="5083" max="5084" width="13.42578125" style="13" bestFit="1" customWidth="1"/>
    <col min="5085" max="5085" width="16.7109375" style="13" bestFit="1" customWidth="1"/>
    <col min="5086" max="5086" width="20.140625" style="13" customWidth="1"/>
    <col min="5087" max="5087" width="20.140625" style="13" bestFit="1" customWidth="1"/>
    <col min="5088" max="5284" width="12.42578125" style="13"/>
    <col min="5285" max="5285" width="19.7109375" style="13" customWidth="1"/>
    <col min="5286" max="5287" width="23.85546875" style="13" bestFit="1" customWidth="1"/>
    <col min="5288" max="5288" width="16.28515625" style="13" bestFit="1" customWidth="1"/>
    <col min="5289" max="5289" width="15.85546875" style="13" bestFit="1" customWidth="1"/>
    <col min="5290" max="5290" width="15.5703125" style="13" bestFit="1" customWidth="1"/>
    <col min="5291" max="5291" width="14.5703125" style="13" customWidth="1"/>
    <col min="5292" max="5294" width="15.42578125" style="13" bestFit="1" customWidth="1"/>
    <col min="5295" max="5295" width="23.85546875" style="13" bestFit="1" customWidth="1"/>
    <col min="5296" max="5296" width="20.28515625" style="13" customWidth="1"/>
    <col min="5297" max="5297" width="13.140625" style="13" bestFit="1" customWidth="1"/>
    <col min="5298" max="5298" width="11.5703125" style="13" bestFit="1" customWidth="1"/>
    <col min="5299" max="5299" width="13.42578125" style="13" bestFit="1" customWidth="1"/>
    <col min="5300" max="5300" width="17" style="13" bestFit="1" customWidth="1"/>
    <col min="5301" max="5302" width="20.7109375" style="13" bestFit="1" customWidth="1"/>
    <col min="5303" max="5303" width="12.42578125" style="13" customWidth="1"/>
    <col min="5304" max="5304" width="13.5703125" style="13" bestFit="1" customWidth="1"/>
    <col min="5305" max="5305" width="23.85546875" style="13" bestFit="1" customWidth="1"/>
    <col min="5306" max="5306" width="11.42578125" style="13" bestFit="1" customWidth="1"/>
    <col min="5307" max="5307" width="12" style="13" bestFit="1" customWidth="1"/>
    <col min="5308" max="5308" width="21" style="13" bestFit="1" customWidth="1"/>
    <col min="5309" max="5309" width="18.42578125" style="13" bestFit="1" customWidth="1"/>
    <col min="5310" max="5310" width="20.5703125" style="13" bestFit="1" customWidth="1"/>
    <col min="5311" max="5311" width="14.85546875" style="13" bestFit="1" customWidth="1"/>
    <col min="5312" max="5312" width="19.7109375" style="13" bestFit="1" customWidth="1"/>
    <col min="5313" max="5313" width="10.42578125" style="13" bestFit="1" customWidth="1"/>
    <col min="5314" max="5314" width="12" style="13" bestFit="1" customWidth="1"/>
    <col min="5315" max="5315" width="4.42578125" style="13" bestFit="1" customWidth="1"/>
    <col min="5316" max="5316" width="13.5703125" style="13" bestFit="1" customWidth="1"/>
    <col min="5317" max="5317" width="18.28515625" style="13" customWidth="1"/>
    <col min="5318" max="5318" width="13.28515625" style="13" bestFit="1" customWidth="1"/>
    <col min="5319" max="5319" width="17.5703125" style="13" customWidth="1"/>
    <col min="5320" max="5320" width="44.140625" style="13" customWidth="1"/>
    <col min="5321" max="5321" width="9.7109375" style="13" bestFit="1" customWidth="1"/>
    <col min="5322" max="5322" width="19" style="13" bestFit="1" customWidth="1"/>
    <col min="5323" max="5323" width="9.7109375" style="13" bestFit="1" customWidth="1"/>
    <col min="5324" max="5324" width="15.5703125" style="13" bestFit="1" customWidth="1"/>
    <col min="5325" max="5325" width="8.28515625" style="13" bestFit="1" customWidth="1"/>
    <col min="5326" max="5326" width="12.42578125" style="13" customWidth="1"/>
    <col min="5327" max="5327" width="27.85546875" style="13" customWidth="1"/>
    <col min="5328" max="5328" width="29.85546875" style="13" bestFit="1" customWidth="1"/>
    <col min="5329" max="5329" width="12.42578125" style="13" customWidth="1"/>
    <col min="5330" max="5331" width="14.85546875" style="13" bestFit="1" customWidth="1"/>
    <col min="5332" max="5332" width="12.42578125" style="13" customWidth="1"/>
    <col min="5333" max="5333" width="12" style="13" bestFit="1" customWidth="1"/>
    <col min="5334" max="5334" width="13.140625" style="13" bestFit="1" customWidth="1"/>
    <col min="5335" max="5335" width="11.42578125" style="13" bestFit="1" customWidth="1"/>
    <col min="5336" max="5336" width="16.7109375" style="13" bestFit="1" customWidth="1"/>
    <col min="5337" max="5338" width="18.140625" style="13" bestFit="1" customWidth="1"/>
    <col min="5339" max="5340" width="13.42578125" style="13" bestFit="1" customWidth="1"/>
    <col min="5341" max="5341" width="16.7109375" style="13" bestFit="1" customWidth="1"/>
    <col min="5342" max="5342" width="20.140625" style="13" customWidth="1"/>
    <col min="5343" max="5343" width="20.140625" style="13" bestFit="1" customWidth="1"/>
    <col min="5344" max="5540" width="12.42578125" style="13"/>
    <col min="5541" max="5541" width="19.7109375" style="13" customWidth="1"/>
    <col min="5542" max="5543" width="23.85546875" style="13" bestFit="1" customWidth="1"/>
    <col min="5544" max="5544" width="16.28515625" style="13" bestFit="1" customWidth="1"/>
    <col min="5545" max="5545" width="15.85546875" style="13" bestFit="1" customWidth="1"/>
    <col min="5546" max="5546" width="15.5703125" style="13" bestFit="1" customWidth="1"/>
    <col min="5547" max="5547" width="14.5703125" style="13" customWidth="1"/>
    <col min="5548" max="5550" width="15.42578125" style="13" bestFit="1" customWidth="1"/>
    <col min="5551" max="5551" width="23.85546875" style="13" bestFit="1" customWidth="1"/>
    <col min="5552" max="5552" width="20.28515625" style="13" customWidth="1"/>
    <col min="5553" max="5553" width="13.140625" style="13" bestFit="1" customWidth="1"/>
    <col min="5554" max="5554" width="11.5703125" style="13" bestFit="1" customWidth="1"/>
    <col min="5555" max="5555" width="13.42578125" style="13" bestFit="1" customWidth="1"/>
    <col min="5556" max="5556" width="17" style="13" bestFit="1" customWidth="1"/>
    <col min="5557" max="5558" width="20.7109375" style="13" bestFit="1" customWidth="1"/>
    <col min="5559" max="5559" width="12.42578125" style="13" customWidth="1"/>
    <col min="5560" max="5560" width="13.5703125" style="13" bestFit="1" customWidth="1"/>
    <col min="5561" max="5561" width="23.85546875" style="13" bestFit="1" customWidth="1"/>
    <col min="5562" max="5562" width="11.42578125" style="13" bestFit="1" customWidth="1"/>
    <col min="5563" max="5563" width="12" style="13" bestFit="1" customWidth="1"/>
    <col min="5564" max="5564" width="21" style="13" bestFit="1" customWidth="1"/>
    <col min="5565" max="5565" width="18.42578125" style="13" bestFit="1" customWidth="1"/>
    <col min="5566" max="5566" width="20.5703125" style="13" bestFit="1" customWidth="1"/>
    <col min="5567" max="5567" width="14.85546875" style="13" bestFit="1" customWidth="1"/>
    <col min="5568" max="5568" width="19.7109375" style="13" bestFit="1" customWidth="1"/>
    <col min="5569" max="5569" width="10.42578125" style="13" bestFit="1" customWidth="1"/>
    <col min="5570" max="5570" width="12" style="13" bestFit="1" customWidth="1"/>
    <col min="5571" max="5571" width="4.42578125" style="13" bestFit="1" customWidth="1"/>
    <col min="5572" max="5572" width="13.5703125" style="13" bestFit="1" customWidth="1"/>
    <col min="5573" max="5573" width="18.28515625" style="13" customWidth="1"/>
    <col min="5574" max="5574" width="13.28515625" style="13" bestFit="1" customWidth="1"/>
    <col min="5575" max="5575" width="17.5703125" style="13" customWidth="1"/>
    <col min="5576" max="5576" width="44.140625" style="13" customWidth="1"/>
    <col min="5577" max="5577" width="9.7109375" style="13" bestFit="1" customWidth="1"/>
    <col min="5578" max="5578" width="19" style="13" bestFit="1" customWidth="1"/>
    <col min="5579" max="5579" width="9.7109375" style="13" bestFit="1" customWidth="1"/>
    <col min="5580" max="5580" width="15.5703125" style="13" bestFit="1" customWidth="1"/>
    <col min="5581" max="5581" width="8.28515625" style="13" bestFit="1" customWidth="1"/>
    <col min="5582" max="5582" width="12.42578125" style="13" customWidth="1"/>
    <col min="5583" max="5583" width="27.85546875" style="13" customWidth="1"/>
    <col min="5584" max="5584" width="29.85546875" style="13" bestFit="1" customWidth="1"/>
    <col min="5585" max="5585" width="12.42578125" style="13" customWidth="1"/>
    <col min="5586" max="5587" width="14.85546875" style="13" bestFit="1" customWidth="1"/>
    <col min="5588" max="5588" width="12.42578125" style="13" customWidth="1"/>
    <col min="5589" max="5589" width="12" style="13" bestFit="1" customWidth="1"/>
    <col min="5590" max="5590" width="13.140625" style="13" bestFit="1" customWidth="1"/>
    <col min="5591" max="5591" width="11.42578125" style="13" bestFit="1" customWidth="1"/>
    <col min="5592" max="5592" width="16.7109375" style="13" bestFit="1" customWidth="1"/>
    <col min="5593" max="5594" width="18.140625" style="13" bestFit="1" customWidth="1"/>
    <col min="5595" max="5596" width="13.42578125" style="13" bestFit="1" customWidth="1"/>
    <col min="5597" max="5597" width="16.7109375" style="13" bestFit="1" customWidth="1"/>
    <col min="5598" max="5598" width="20.140625" style="13" customWidth="1"/>
    <col min="5599" max="5599" width="20.140625" style="13" bestFit="1" customWidth="1"/>
    <col min="5600" max="5796" width="12.42578125" style="13"/>
    <col min="5797" max="5797" width="19.7109375" style="13" customWidth="1"/>
    <col min="5798" max="5799" width="23.85546875" style="13" bestFit="1" customWidth="1"/>
    <col min="5800" max="5800" width="16.28515625" style="13" bestFit="1" customWidth="1"/>
    <col min="5801" max="5801" width="15.85546875" style="13" bestFit="1" customWidth="1"/>
    <col min="5802" max="5802" width="15.5703125" style="13" bestFit="1" customWidth="1"/>
    <col min="5803" max="5803" width="14.5703125" style="13" customWidth="1"/>
    <col min="5804" max="5806" width="15.42578125" style="13" bestFit="1" customWidth="1"/>
    <col min="5807" max="5807" width="23.85546875" style="13" bestFit="1" customWidth="1"/>
    <col min="5808" max="5808" width="20.28515625" style="13" customWidth="1"/>
    <col min="5809" max="5809" width="13.140625" style="13" bestFit="1" customWidth="1"/>
    <col min="5810" max="5810" width="11.5703125" style="13" bestFit="1" customWidth="1"/>
    <col min="5811" max="5811" width="13.42578125" style="13" bestFit="1" customWidth="1"/>
    <col min="5812" max="5812" width="17" style="13" bestFit="1" customWidth="1"/>
    <col min="5813" max="5814" width="20.7109375" style="13" bestFit="1" customWidth="1"/>
    <col min="5815" max="5815" width="12.42578125" style="13" customWidth="1"/>
    <col min="5816" max="5816" width="13.5703125" style="13" bestFit="1" customWidth="1"/>
    <col min="5817" max="5817" width="23.85546875" style="13" bestFit="1" customWidth="1"/>
    <col min="5818" max="5818" width="11.42578125" style="13" bestFit="1" customWidth="1"/>
    <col min="5819" max="5819" width="12" style="13" bestFit="1" customWidth="1"/>
    <col min="5820" max="5820" width="21" style="13" bestFit="1" customWidth="1"/>
    <col min="5821" max="5821" width="18.42578125" style="13" bestFit="1" customWidth="1"/>
    <col min="5822" max="5822" width="20.5703125" style="13" bestFit="1" customWidth="1"/>
    <col min="5823" max="5823" width="14.85546875" style="13" bestFit="1" customWidth="1"/>
    <col min="5824" max="5824" width="19.7109375" style="13" bestFit="1" customWidth="1"/>
    <col min="5825" max="5825" width="10.42578125" style="13" bestFit="1" customWidth="1"/>
    <col min="5826" max="5826" width="12" style="13" bestFit="1" customWidth="1"/>
    <col min="5827" max="5827" width="4.42578125" style="13" bestFit="1" customWidth="1"/>
    <col min="5828" max="5828" width="13.5703125" style="13" bestFit="1" customWidth="1"/>
    <col min="5829" max="5829" width="18.28515625" style="13" customWidth="1"/>
    <col min="5830" max="5830" width="13.28515625" style="13" bestFit="1" customWidth="1"/>
    <col min="5831" max="5831" width="17.5703125" style="13" customWidth="1"/>
    <col min="5832" max="5832" width="44.140625" style="13" customWidth="1"/>
    <col min="5833" max="5833" width="9.7109375" style="13" bestFit="1" customWidth="1"/>
    <col min="5834" max="5834" width="19" style="13" bestFit="1" customWidth="1"/>
    <col min="5835" max="5835" width="9.7109375" style="13" bestFit="1" customWidth="1"/>
    <col min="5836" max="5836" width="15.5703125" style="13" bestFit="1" customWidth="1"/>
    <col min="5837" max="5837" width="8.28515625" style="13" bestFit="1" customWidth="1"/>
    <col min="5838" max="5838" width="12.42578125" style="13" customWidth="1"/>
    <col min="5839" max="5839" width="27.85546875" style="13" customWidth="1"/>
    <col min="5840" max="5840" width="29.85546875" style="13" bestFit="1" customWidth="1"/>
    <col min="5841" max="5841" width="12.42578125" style="13" customWidth="1"/>
    <col min="5842" max="5843" width="14.85546875" style="13" bestFit="1" customWidth="1"/>
    <col min="5844" max="5844" width="12.42578125" style="13" customWidth="1"/>
    <col min="5845" max="5845" width="12" style="13" bestFit="1" customWidth="1"/>
    <col min="5846" max="5846" width="13.140625" style="13" bestFit="1" customWidth="1"/>
    <col min="5847" max="5847" width="11.42578125" style="13" bestFit="1" customWidth="1"/>
    <col min="5848" max="5848" width="16.7109375" style="13" bestFit="1" customWidth="1"/>
    <col min="5849" max="5850" width="18.140625" style="13" bestFit="1" customWidth="1"/>
    <col min="5851" max="5852" width="13.42578125" style="13" bestFit="1" customWidth="1"/>
    <col min="5853" max="5853" width="16.7109375" style="13" bestFit="1" customWidth="1"/>
    <col min="5854" max="5854" width="20.140625" style="13" customWidth="1"/>
    <col min="5855" max="5855" width="20.140625" style="13" bestFit="1" customWidth="1"/>
    <col min="5856" max="6052" width="12.42578125" style="13"/>
    <col min="6053" max="6053" width="19.7109375" style="13" customWidth="1"/>
    <col min="6054" max="6055" width="23.85546875" style="13" bestFit="1" customWidth="1"/>
    <col min="6056" max="6056" width="16.28515625" style="13" bestFit="1" customWidth="1"/>
    <col min="6057" max="6057" width="15.85546875" style="13" bestFit="1" customWidth="1"/>
    <col min="6058" max="6058" width="15.5703125" style="13" bestFit="1" customWidth="1"/>
    <col min="6059" max="6059" width="14.5703125" style="13" customWidth="1"/>
    <col min="6060" max="6062" width="15.42578125" style="13" bestFit="1" customWidth="1"/>
    <col min="6063" max="6063" width="23.85546875" style="13" bestFit="1" customWidth="1"/>
    <col min="6064" max="6064" width="20.28515625" style="13" customWidth="1"/>
    <col min="6065" max="6065" width="13.140625" style="13" bestFit="1" customWidth="1"/>
    <col min="6066" max="6066" width="11.5703125" style="13" bestFit="1" customWidth="1"/>
    <col min="6067" max="6067" width="13.42578125" style="13" bestFit="1" customWidth="1"/>
    <col min="6068" max="6068" width="17" style="13" bestFit="1" customWidth="1"/>
    <col min="6069" max="6070" width="20.7109375" style="13" bestFit="1" customWidth="1"/>
    <col min="6071" max="6071" width="12.42578125" style="13" customWidth="1"/>
    <col min="6072" max="6072" width="13.5703125" style="13" bestFit="1" customWidth="1"/>
    <col min="6073" max="6073" width="23.85546875" style="13" bestFit="1" customWidth="1"/>
    <col min="6074" max="6074" width="11.42578125" style="13" bestFit="1" customWidth="1"/>
    <col min="6075" max="6075" width="12" style="13" bestFit="1" customWidth="1"/>
    <col min="6076" max="6076" width="21" style="13" bestFit="1" customWidth="1"/>
    <col min="6077" max="6077" width="18.42578125" style="13" bestFit="1" customWidth="1"/>
    <col min="6078" max="6078" width="20.5703125" style="13" bestFit="1" customWidth="1"/>
    <col min="6079" max="6079" width="14.85546875" style="13" bestFit="1" customWidth="1"/>
    <col min="6080" max="6080" width="19.7109375" style="13" bestFit="1" customWidth="1"/>
    <col min="6081" max="6081" width="10.42578125" style="13" bestFit="1" customWidth="1"/>
    <col min="6082" max="6082" width="12" style="13" bestFit="1" customWidth="1"/>
    <col min="6083" max="6083" width="4.42578125" style="13" bestFit="1" customWidth="1"/>
    <col min="6084" max="6084" width="13.5703125" style="13" bestFit="1" customWidth="1"/>
    <col min="6085" max="6085" width="18.28515625" style="13" customWidth="1"/>
    <col min="6086" max="6086" width="13.28515625" style="13" bestFit="1" customWidth="1"/>
    <col min="6087" max="6087" width="17.5703125" style="13" customWidth="1"/>
    <col min="6088" max="6088" width="44.140625" style="13" customWidth="1"/>
    <col min="6089" max="6089" width="9.7109375" style="13" bestFit="1" customWidth="1"/>
    <col min="6090" max="6090" width="19" style="13" bestFit="1" customWidth="1"/>
    <col min="6091" max="6091" width="9.7109375" style="13" bestFit="1" customWidth="1"/>
    <col min="6092" max="6092" width="15.5703125" style="13" bestFit="1" customWidth="1"/>
    <col min="6093" max="6093" width="8.28515625" style="13" bestFit="1" customWidth="1"/>
    <col min="6094" max="6094" width="12.42578125" style="13" customWidth="1"/>
    <col min="6095" max="6095" width="27.85546875" style="13" customWidth="1"/>
    <col min="6096" max="6096" width="29.85546875" style="13" bestFit="1" customWidth="1"/>
    <col min="6097" max="6097" width="12.42578125" style="13" customWidth="1"/>
    <col min="6098" max="6099" width="14.85546875" style="13" bestFit="1" customWidth="1"/>
    <col min="6100" max="6100" width="12.42578125" style="13" customWidth="1"/>
    <col min="6101" max="6101" width="12" style="13" bestFit="1" customWidth="1"/>
    <col min="6102" max="6102" width="13.140625" style="13" bestFit="1" customWidth="1"/>
    <col min="6103" max="6103" width="11.42578125" style="13" bestFit="1" customWidth="1"/>
    <col min="6104" max="6104" width="16.7109375" style="13" bestFit="1" customWidth="1"/>
    <col min="6105" max="6106" width="18.140625" style="13" bestFit="1" customWidth="1"/>
    <col min="6107" max="6108" width="13.42578125" style="13" bestFit="1" customWidth="1"/>
    <col min="6109" max="6109" width="16.7109375" style="13" bestFit="1" customWidth="1"/>
    <col min="6110" max="6110" width="20.140625" style="13" customWidth="1"/>
    <col min="6111" max="6111" width="20.140625" style="13" bestFit="1" customWidth="1"/>
    <col min="6112" max="6308" width="12.42578125" style="13"/>
    <col min="6309" max="6309" width="19.7109375" style="13" customWidth="1"/>
    <col min="6310" max="6311" width="23.85546875" style="13" bestFit="1" customWidth="1"/>
    <col min="6312" max="6312" width="16.28515625" style="13" bestFit="1" customWidth="1"/>
    <col min="6313" max="6313" width="15.85546875" style="13" bestFit="1" customWidth="1"/>
    <col min="6314" max="6314" width="15.5703125" style="13" bestFit="1" customWidth="1"/>
    <col min="6315" max="6315" width="14.5703125" style="13" customWidth="1"/>
    <col min="6316" max="6318" width="15.42578125" style="13" bestFit="1" customWidth="1"/>
    <col min="6319" max="6319" width="23.85546875" style="13" bestFit="1" customWidth="1"/>
    <col min="6320" max="6320" width="20.28515625" style="13" customWidth="1"/>
    <col min="6321" max="6321" width="13.140625" style="13" bestFit="1" customWidth="1"/>
    <col min="6322" max="6322" width="11.5703125" style="13" bestFit="1" customWidth="1"/>
    <col min="6323" max="6323" width="13.42578125" style="13" bestFit="1" customWidth="1"/>
    <col min="6324" max="6324" width="17" style="13" bestFit="1" customWidth="1"/>
    <col min="6325" max="6326" width="20.7109375" style="13" bestFit="1" customWidth="1"/>
    <col min="6327" max="6327" width="12.42578125" style="13" customWidth="1"/>
    <col min="6328" max="6328" width="13.5703125" style="13" bestFit="1" customWidth="1"/>
    <col min="6329" max="6329" width="23.85546875" style="13" bestFit="1" customWidth="1"/>
    <col min="6330" max="6330" width="11.42578125" style="13" bestFit="1" customWidth="1"/>
    <col min="6331" max="6331" width="12" style="13" bestFit="1" customWidth="1"/>
    <col min="6332" max="6332" width="21" style="13" bestFit="1" customWidth="1"/>
    <col min="6333" max="6333" width="18.42578125" style="13" bestFit="1" customWidth="1"/>
    <col min="6334" max="6334" width="20.5703125" style="13" bestFit="1" customWidth="1"/>
    <col min="6335" max="6335" width="14.85546875" style="13" bestFit="1" customWidth="1"/>
    <col min="6336" max="6336" width="19.7109375" style="13" bestFit="1" customWidth="1"/>
    <col min="6337" max="6337" width="10.42578125" style="13" bestFit="1" customWidth="1"/>
    <col min="6338" max="6338" width="12" style="13" bestFit="1" customWidth="1"/>
    <col min="6339" max="6339" width="4.42578125" style="13" bestFit="1" customWidth="1"/>
    <col min="6340" max="6340" width="13.5703125" style="13" bestFit="1" customWidth="1"/>
    <col min="6341" max="6341" width="18.28515625" style="13" customWidth="1"/>
    <col min="6342" max="6342" width="13.28515625" style="13" bestFit="1" customWidth="1"/>
    <col min="6343" max="6343" width="17.5703125" style="13" customWidth="1"/>
    <col min="6344" max="6344" width="44.140625" style="13" customWidth="1"/>
    <col min="6345" max="6345" width="9.7109375" style="13" bestFit="1" customWidth="1"/>
    <col min="6346" max="6346" width="19" style="13" bestFit="1" customWidth="1"/>
    <col min="6347" max="6347" width="9.7109375" style="13" bestFit="1" customWidth="1"/>
    <col min="6348" max="6348" width="15.5703125" style="13" bestFit="1" customWidth="1"/>
    <col min="6349" max="6349" width="8.28515625" style="13" bestFit="1" customWidth="1"/>
    <col min="6350" max="6350" width="12.42578125" style="13" customWidth="1"/>
    <col min="6351" max="6351" width="27.85546875" style="13" customWidth="1"/>
    <col min="6352" max="6352" width="29.85546875" style="13" bestFit="1" customWidth="1"/>
    <col min="6353" max="6353" width="12.42578125" style="13" customWidth="1"/>
    <col min="6354" max="6355" width="14.85546875" style="13" bestFit="1" customWidth="1"/>
    <col min="6356" max="6356" width="12.42578125" style="13" customWidth="1"/>
    <col min="6357" max="6357" width="12" style="13" bestFit="1" customWidth="1"/>
    <col min="6358" max="6358" width="13.140625" style="13" bestFit="1" customWidth="1"/>
    <col min="6359" max="6359" width="11.42578125" style="13" bestFit="1" customWidth="1"/>
    <col min="6360" max="6360" width="16.7109375" style="13" bestFit="1" customWidth="1"/>
    <col min="6361" max="6362" width="18.140625" style="13" bestFit="1" customWidth="1"/>
    <col min="6363" max="6364" width="13.42578125" style="13" bestFit="1" customWidth="1"/>
    <col min="6365" max="6365" width="16.7109375" style="13" bestFit="1" customWidth="1"/>
    <col min="6366" max="6366" width="20.140625" style="13" customWidth="1"/>
    <col min="6367" max="6367" width="20.140625" style="13" bestFit="1" customWidth="1"/>
    <col min="6368" max="6564" width="12.42578125" style="13"/>
    <col min="6565" max="6565" width="19.7109375" style="13" customWidth="1"/>
    <col min="6566" max="6567" width="23.85546875" style="13" bestFit="1" customWidth="1"/>
    <col min="6568" max="6568" width="16.28515625" style="13" bestFit="1" customWidth="1"/>
    <col min="6569" max="6569" width="15.85546875" style="13" bestFit="1" customWidth="1"/>
    <col min="6570" max="6570" width="15.5703125" style="13" bestFit="1" customWidth="1"/>
    <col min="6571" max="6571" width="14.5703125" style="13" customWidth="1"/>
    <col min="6572" max="6574" width="15.42578125" style="13" bestFit="1" customWidth="1"/>
    <col min="6575" max="6575" width="23.85546875" style="13" bestFit="1" customWidth="1"/>
    <col min="6576" max="6576" width="20.28515625" style="13" customWidth="1"/>
    <col min="6577" max="6577" width="13.140625" style="13" bestFit="1" customWidth="1"/>
    <col min="6578" max="6578" width="11.5703125" style="13" bestFit="1" customWidth="1"/>
    <col min="6579" max="6579" width="13.42578125" style="13" bestFit="1" customWidth="1"/>
    <col min="6580" max="6580" width="17" style="13" bestFit="1" customWidth="1"/>
    <col min="6581" max="6582" width="20.7109375" style="13" bestFit="1" customWidth="1"/>
    <col min="6583" max="6583" width="12.42578125" style="13" customWidth="1"/>
    <col min="6584" max="6584" width="13.5703125" style="13" bestFit="1" customWidth="1"/>
    <col min="6585" max="6585" width="23.85546875" style="13" bestFit="1" customWidth="1"/>
    <col min="6586" max="6586" width="11.42578125" style="13" bestFit="1" customWidth="1"/>
    <col min="6587" max="6587" width="12" style="13" bestFit="1" customWidth="1"/>
    <col min="6588" max="6588" width="21" style="13" bestFit="1" customWidth="1"/>
    <col min="6589" max="6589" width="18.42578125" style="13" bestFit="1" customWidth="1"/>
    <col min="6590" max="6590" width="20.5703125" style="13" bestFit="1" customWidth="1"/>
    <col min="6591" max="6591" width="14.85546875" style="13" bestFit="1" customWidth="1"/>
    <col min="6592" max="6592" width="19.7109375" style="13" bestFit="1" customWidth="1"/>
    <col min="6593" max="6593" width="10.42578125" style="13" bestFit="1" customWidth="1"/>
    <col min="6594" max="6594" width="12" style="13" bestFit="1" customWidth="1"/>
    <col min="6595" max="6595" width="4.42578125" style="13" bestFit="1" customWidth="1"/>
    <col min="6596" max="6596" width="13.5703125" style="13" bestFit="1" customWidth="1"/>
    <col min="6597" max="6597" width="18.28515625" style="13" customWidth="1"/>
    <col min="6598" max="6598" width="13.28515625" style="13" bestFit="1" customWidth="1"/>
    <col min="6599" max="6599" width="17.5703125" style="13" customWidth="1"/>
    <col min="6600" max="6600" width="44.140625" style="13" customWidth="1"/>
    <col min="6601" max="6601" width="9.7109375" style="13" bestFit="1" customWidth="1"/>
    <col min="6602" max="6602" width="19" style="13" bestFit="1" customWidth="1"/>
    <col min="6603" max="6603" width="9.7109375" style="13" bestFit="1" customWidth="1"/>
    <col min="6604" max="6604" width="15.5703125" style="13" bestFit="1" customWidth="1"/>
    <col min="6605" max="6605" width="8.28515625" style="13" bestFit="1" customWidth="1"/>
    <col min="6606" max="6606" width="12.42578125" style="13" customWidth="1"/>
    <col min="6607" max="6607" width="27.85546875" style="13" customWidth="1"/>
    <col min="6608" max="6608" width="29.85546875" style="13" bestFit="1" customWidth="1"/>
    <col min="6609" max="6609" width="12.42578125" style="13" customWidth="1"/>
    <col min="6610" max="6611" width="14.85546875" style="13" bestFit="1" customWidth="1"/>
    <col min="6612" max="6612" width="12.42578125" style="13" customWidth="1"/>
    <col min="6613" max="6613" width="12" style="13" bestFit="1" customWidth="1"/>
    <col min="6614" max="6614" width="13.140625" style="13" bestFit="1" customWidth="1"/>
    <col min="6615" max="6615" width="11.42578125" style="13" bestFit="1" customWidth="1"/>
    <col min="6616" max="6616" width="16.7109375" style="13" bestFit="1" customWidth="1"/>
    <col min="6617" max="6618" width="18.140625" style="13" bestFit="1" customWidth="1"/>
    <col min="6619" max="6620" width="13.42578125" style="13" bestFit="1" customWidth="1"/>
    <col min="6621" max="6621" width="16.7109375" style="13" bestFit="1" customWidth="1"/>
    <col min="6622" max="6622" width="20.140625" style="13" customWidth="1"/>
    <col min="6623" max="6623" width="20.140625" style="13" bestFit="1" customWidth="1"/>
    <col min="6624" max="6820" width="12.42578125" style="13"/>
    <col min="6821" max="6821" width="19.7109375" style="13" customWidth="1"/>
    <col min="6822" max="6823" width="23.85546875" style="13" bestFit="1" customWidth="1"/>
    <col min="6824" max="6824" width="16.28515625" style="13" bestFit="1" customWidth="1"/>
    <col min="6825" max="6825" width="15.85546875" style="13" bestFit="1" customWidth="1"/>
    <col min="6826" max="6826" width="15.5703125" style="13" bestFit="1" customWidth="1"/>
    <col min="6827" max="6827" width="14.5703125" style="13" customWidth="1"/>
    <col min="6828" max="6830" width="15.42578125" style="13" bestFit="1" customWidth="1"/>
    <col min="6831" max="6831" width="23.85546875" style="13" bestFit="1" customWidth="1"/>
    <col min="6832" max="6832" width="20.28515625" style="13" customWidth="1"/>
    <col min="6833" max="6833" width="13.140625" style="13" bestFit="1" customWidth="1"/>
    <col min="6834" max="6834" width="11.5703125" style="13" bestFit="1" customWidth="1"/>
    <col min="6835" max="6835" width="13.42578125" style="13" bestFit="1" customWidth="1"/>
    <col min="6836" max="6836" width="17" style="13" bestFit="1" customWidth="1"/>
    <col min="6837" max="6838" width="20.7109375" style="13" bestFit="1" customWidth="1"/>
    <col min="6839" max="6839" width="12.42578125" style="13" customWidth="1"/>
    <col min="6840" max="6840" width="13.5703125" style="13" bestFit="1" customWidth="1"/>
    <col min="6841" max="6841" width="23.85546875" style="13" bestFit="1" customWidth="1"/>
    <col min="6842" max="6842" width="11.42578125" style="13" bestFit="1" customWidth="1"/>
    <col min="6843" max="6843" width="12" style="13" bestFit="1" customWidth="1"/>
    <col min="6844" max="6844" width="21" style="13" bestFit="1" customWidth="1"/>
    <col min="6845" max="6845" width="18.42578125" style="13" bestFit="1" customWidth="1"/>
    <col min="6846" max="6846" width="20.5703125" style="13" bestFit="1" customWidth="1"/>
    <col min="6847" max="6847" width="14.85546875" style="13" bestFit="1" customWidth="1"/>
    <col min="6848" max="6848" width="19.7109375" style="13" bestFit="1" customWidth="1"/>
    <col min="6849" max="6849" width="10.42578125" style="13" bestFit="1" customWidth="1"/>
    <col min="6850" max="6850" width="12" style="13" bestFit="1" customWidth="1"/>
    <col min="6851" max="6851" width="4.42578125" style="13" bestFit="1" customWidth="1"/>
    <col min="6852" max="6852" width="13.5703125" style="13" bestFit="1" customWidth="1"/>
    <col min="6853" max="6853" width="18.28515625" style="13" customWidth="1"/>
    <col min="6854" max="6854" width="13.28515625" style="13" bestFit="1" customWidth="1"/>
    <col min="6855" max="6855" width="17.5703125" style="13" customWidth="1"/>
    <col min="6856" max="6856" width="44.140625" style="13" customWidth="1"/>
    <col min="6857" max="6857" width="9.7109375" style="13" bestFit="1" customWidth="1"/>
    <col min="6858" max="6858" width="19" style="13" bestFit="1" customWidth="1"/>
    <col min="6859" max="6859" width="9.7109375" style="13" bestFit="1" customWidth="1"/>
    <col min="6860" max="6860" width="15.5703125" style="13" bestFit="1" customWidth="1"/>
    <col min="6861" max="6861" width="8.28515625" style="13" bestFit="1" customWidth="1"/>
    <col min="6862" max="6862" width="12.42578125" style="13" customWidth="1"/>
    <col min="6863" max="6863" width="27.85546875" style="13" customWidth="1"/>
    <col min="6864" max="6864" width="29.85546875" style="13" bestFit="1" customWidth="1"/>
    <col min="6865" max="6865" width="12.42578125" style="13" customWidth="1"/>
    <col min="6866" max="6867" width="14.85546875" style="13" bestFit="1" customWidth="1"/>
    <col min="6868" max="6868" width="12.42578125" style="13" customWidth="1"/>
    <col min="6869" max="6869" width="12" style="13" bestFit="1" customWidth="1"/>
    <col min="6870" max="6870" width="13.140625" style="13" bestFit="1" customWidth="1"/>
    <col min="6871" max="6871" width="11.42578125" style="13" bestFit="1" customWidth="1"/>
    <col min="6872" max="6872" width="16.7109375" style="13" bestFit="1" customWidth="1"/>
    <col min="6873" max="6874" width="18.140625" style="13" bestFit="1" customWidth="1"/>
    <col min="6875" max="6876" width="13.42578125" style="13" bestFit="1" customWidth="1"/>
    <col min="6877" max="6877" width="16.7109375" style="13" bestFit="1" customWidth="1"/>
    <col min="6878" max="6878" width="20.140625" style="13" customWidth="1"/>
    <col min="6879" max="6879" width="20.140625" style="13" bestFit="1" customWidth="1"/>
    <col min="6880" max="7076" width="12.42578125" style="13"/>
    <col min="7077" max="7077" width="19.7109375" style="13" customWidth="1"/>
    <col min="7078" max="7079" width="23.85546875" style="13" bestFit="1" customWidth="1"/>
    <col min="7080" max="7080" width="16.28515625" style="13" bestFit="1" customWidth="1"/>
    <col min="7081" max="7081" width="15.85546875" style="13" bestFit="1" customWidth="1"/>
    <col min="7082" max="7082" width="15.5703125" style="13" bestFit="1" customWidth="1"/>
    <col min="7083" max="7083" width="14.5703125" style="13" customWidth="1"/>
    <col min="7084" max="7086" width="15.42578125" style="13" bestFit="1" customWidth="1"/>
    <col min="7087" max="7087" width="23.85546875" style="13" bestFit="1" customWidth="1"/>
    <col min="7088" max="7088" width="20.28515625" style="13" customWidth="1"/>
    <col min="7089" max="7089" width="13.140625" style="13" bestFit="1" customWidth="1"/>
    <col min="7090" max="7090" width="11.5703125" style="13" bestFit="1" customWidth="1"/>
    <col min="7091" max="7091" width="13.42578125" style="13" bestFit="1" customWidth="1"/>
    <col min="7092" max="7092" width="17" style="13" bestFit="1" customWidth="1"/>
    <col min="7093" max="7094" width="20.7109375" style="13" bestFit="1" customWidth="1"/>
    <col min="7095" max="7095" width="12.42578125" style="13" customWidth="1"/>
    <col min="7096" max="7096" width="13.5703125" style="13" bestFit="1" customWidth="1"/>
    <col min="7097" max="7097" width="23.85546875" style="13" bestFit="1" customWidth="1"/>
    <col min="7098" max="7098" width="11.42578125" style="13" bestFit="1" customWidth="1"/>
    <col min="7099" max="7099" width="12" style="13" bestFit="1" customWidth="1"/>
    <col min="7100" max="7100" width="21" style="13" bestFit="1" customWidth="1"/>
    <col min="7101" max="7101" width="18.42578125" style="13" bestFit="1" customWidth="1"/>
    <col min="7102" max="7102" width="20.5703125" style="13" bestFit="1" customWidth="1"/>
    <col min="7103" max="7103" width="14.85546875" style="13" bestFit="1" customWidth="1"/>
    <col min="7104" max="7104" width="19.7109375" style="13" bestFit="1" customWidth="1"/>
    <col min="7105" max="7105" width="10.42578125" style="13" bestFit="1" customWidth="1"/>
    <col min="7106" max="7106" width="12" style="13" bestFit="1" customWidth="1"/>
    <col min="7107" max="7107" width="4.42578125" style="13" bestFit="1" customWidth="1"/>
    <col min="7108" max="7108" width="13.5703125" style="13" bestFit="1" customWidth="1"/>
    <col min="7109" max="7109" width="18.28515625" style="13" customWidth="1"/>
    <col min="7110" max="7110" width="13.28515625" style="13" bestFit="1" customWidth="1"/>
    <col min="7111" max="7111" width="17.5703125" style="13" customWidth="1"/>
    <col min="7112" max="7112" width="44.140625" style="13" customWidth="1"/>
    <col min="7113" max="7113" width="9.7109375" style="13" bestFit="1" customWidth="1"/>
    <col min="7114" max="7114" width="19" style="13" bestFit="1" customWidth="1"/>
    <col min="7115" max="7115" width="9.7109375" style="13" bestFit="1" customWidth="1"/>
    <col min="7116" max="7116" width="15.5703125" style="13" bestFit="1" customWidth="1"/>
    <col min="7117" max="7117" width="8.28515625" style="13" bestFit="1" customWidth="1"/>
    <col min="7118" max="7118" width="12.42578125" style="13" customWidth="1"/>
    <col min="7119" max="7119" width="27.85546875" style="13" customWidth="1"/>
    <col min="7120" max="7120" width="29.85546875" style="13" bestFit="1" customWidth="1"/>
    <col min="7121" max="7121" width="12.42578125" style="13" customWidth="1"/>
    <col min="7122" max="7123" width="14.85546875" style="13" bestFit="1" customWidth="1"/>
    <col min="7124" max="7124" width="12.42578125" style="13" customWidth="1"/>
    <col min="7125" max="7125" width="12" style="13" bestFit="1" customWidth="1"/>
    <col min="7126" max="7126" width="13.140625" style="13" bestFit="1" customWidth="1"/>
    <col min="7127" max="7127" width="11.42578125" style="13" bestFit="1" customWidth="1"/>
    <col min="7128" max="7128" width="16.7109375" style="13" bestFit="1" customWidth="1"/>
    <col min="7129" max="7130" width="18.140625" style="13" bestFit="1" customWidth="1"/>
    <col min="7131" max="7132" width="13.42578125" style="13" bestFit="1" customWidth="1"/>
    <col min="7133" max="7133" width="16.7109375" style="13" bestFit="1" customWidth="1"/>
    <col min="7134" max="7134" width="20.140625" style="13" customWidth="1"/>
    <col min="7135" max="7135" width="20.140625" style="13" bestFit="1" customWidth="1"/>
    <col min="7136" max="7332" width="12.42578125" style="13"/>
    <col min="7333" max="7333" width="19.7109375" style="13" customWidth="1"/>
    <col min="7334" max="7335" width="23.85546875" style="13" bestFit="1" customWidth="1"/>
    <col min="7336" max="7336" width="16.28515625" style="13" bestFit="1" customWidth="1"/>
    <col min="7337" max="7337" width="15.85546875" style="13" bestFit="1" customWidth="1"/>
    <col min="7338" max="7338" width="15.5703125" style="13" bestFit="1" customWidth="1"/>
    <col min="7339" max="7339" width="14.5703125" style="13" customWidth="1"/>
    <col min="7340" max="7342" width="15.42578125" style="13" bestFit="1" customWidth="1"/>
    <col min="7343" max="7343" width="23.85546875" style="13" bestFit="1" customWidth="1"/>
    <col min="7344" max="7344" width="20.28515625" style="13" customWidth="1"/>
    <col min="7345" max="7345" width="13.140625" style="13" bestFit="1" customWidth="1"/>
    <col min="7346" max="7346" width="11.5703125" style="13" bestFit="1" customWidth="1"/>
    <col min="7347" max="7347" width="13.42578125" style="13" bestFit="1" customWidth="1"/>
    <col min="7348" max="7348" width="17" style="13" bestFit="1" customWidth="1"/>
    <col min="7349" max="7350" width="20.7109375" style="13" bestFit="1" customWidth="1"/>
    <col min="7351" max="7351" width="12.42578125" style="13" customWidth="1"/>
    <col min="7352" max="7352" width="13.5703125" style="13" bestFit="1" customWidth="1"/>
    <col min="7353" max="7353" width="23.85546875" style="13" bestFit="1" customWidth="1"/>
    <col min="7354" max="7354" width="11.42578125" style="13" bestFit="1" customWidth="1"/>
    <col min="7355" max="7355" width="12" style="13" bestFit="1" customWidth="1"/>
    <col min="7356" max="7356" width="21" style="13" bestFit="1" customWidth="1"/>
    <col min="7357" max="7357" width="18.42578125" style="13" bestFit="1" customWidth="1"/>
    <col min="7358" max="7358" width="20.5703125" style="13" bestFit="1" customWidth="1"/>
    <col min="7359" max="7359" width="14.85546875" style="13" bestFit="1" customWidth="1"/>
    <col min="7360" max="7360" width="19.7109375" style="13" bestFit="1" customWidth="1"/>
    <col min="7361" max="7361" width="10.42578125" style="13" bestFit="1" customWidth="1"/>
    <col min="7362" max="7362" width="12" style="13" bestFit="1" customWidth="1"/>
    <col min="7363" max="7363" width="4.42578125" style="13" bestFit="1" customWidth="1"/>
    <col min="7364" max="7364" width="13.5703125" style="13" bestFit="1" customWidth="1"/>
    <col min="7365" max="7365" width="18.28515625" style="13" customWidth="1"/>
    <col min="7366" max="7366" width="13.28515625" style="13" bestFit="1" customWidth="1"/>
    <col min="7367" max="7367" width="17.5703125" style="13" customWidth="1"/>
    <col min="7368" max="7368" width="44.140625" style="13" customWidth="1"/>
    <col min="7369" max="7369" width="9.7109375" style="13" bestFit="1" customWidth="1"/>
    <col min="7370" max="7370" width="19" style="13" bestFit="1" customWidth="1"/>
    <col min="7371" max="7371" width="9.7109375" style="13" bestFit="1" customWidth="1"/>
    <col min="7372" max="7372" width="15.5703125" style="13" bestFit="1" customWidth="1"/>
    <col min="7373" max="7373" width="8.28515625" style="13" bestFit="1" customWidth="1"/>
    <col min="7374" max="7374" width="12.42578125" style="13" customWidth="1"/>
    <col min="7375" max="7375" width="27.85546875" style="13" customWidth="1"/>
    <col min="7376" max="7376" width="29.85546875" style="13" bestFit="1" customWidth="1"/>
    <col min="7377" max="7377" width="12.42578125" style="13" customWidth="1"/>
    <col min="7378" max="7379" width="14.85546875" style="13" bestFit="1" customWidth="1"/>
    <col min="7380" max="7380" width="12.42578125" style="13" customWidth="1"/>
    <col min="7381" max="7381" width="12" style="13" bestFit="1" customWidth="1"/>
    <col min="7382" max="7382" width="13.140625" style="13" bestFit="1" customWidth="1"/>
    <col min="7383" max="7383" width="11.42578125" style="13" bestFit="1" customWidth="1"/>
    <col min="7384" max="7384" width="16.7109375" style="13" bestFit="1" customWidth="1"/>
    <col min="7385" max="7386" width="18.140625" style="13" bestFit="1" customWidth="1"/>
    <col min="7387" max="7388" width="13.42578125" style="13" bestFit="1" customWidth="1"/>
    <col min="7389" max="7389" width="16.7109375" style="13" bestFit="1" customWidth="1"/>
    <col min="7390" max="7390" width="20.140625" style="13" customWidth="1"/>
    <col min="7391" max="7391" width="20.140625" style="13" bestFit="1" customWidth="1"/>
    <col min="7392" max="7588" width="12.42578125" style="13"/>
    <col min="7589" max="7589" width="19.7109375" style="13" customWidth="1"/>
    <col min="7590" max="7591" width="23.85546875" style="13" bestFit="1" customWidth="1"/>
    <col min="7592" max="7592" width="16.28515625" style="13" bestFit="1" customWidth="1"/>
    <col min="7593" max="7593" width="15.85546875" style="13" bestFit="1" customWidth="1"/>
    <col min="7594" max="7594" width="15.5703125" style="13" bestFit="1" customWidth="1"/>
    <col min="7595" max="7595" width="14.5703125" style="13" customWidth="1"/>
    <col min="7596" max="7598" width="15.42578125" style="13" bestFit="1" customWidth="1"/>
    <col min="7599" max="7599" width="23.85546875" style="13" bestFit="1" customWidth="1"/>
    <col min="7600" max="7600" width="20.28515625" style="13" customWidth="1"/>
    <col min="7601" max="7601" width="13.140625" style="13" bestFit="1" customWidth="1"/>
    <col min="7602" max="7602" width="11.5703125" style="13" bestFit="1" customWidth="1"/>
    <col min="7603" max="7603" width="13.42578125" style="13" bestFit="1" customWidth="1"/>
    <col min="7604" max="7604" width="17" style="13" bestFit="1" customWidth="1"/>
    <col min="7605" max="7606" width="20.7109375" style="13" bestFit="1" customWidth="1"/>
    <col min="7607" max="7607" width="12.42578125" style="13" customWidth="1"/>
    <col min="7608" max="7608" width="13.5703125" style="13" bestFit="1" customWidth="1"/>
    <col min="7609" max="7609" width="23.85546875" style="13" bestFit="1" customWidth="1"/>
    <col min="7610" max="7610" width="11.42578125" style="13" bestFit="1" customWidth="1"/>
    <col min="7611" max="7611" width="12" style="13" bestFit="1" customWidth="1"/>
    <col min="7612" max="7612" width="21" style="13" bestFit="1" customWidth="1"/>
    <col min="7613" max="7613" width="18.42578125" style="13" bestFit="1" customWidth="1"/>
    <col min="7614" max="7614" width="20.5703125" style="13" bestFit="1" customWidth="1"/>
    <col min="7615" max="7615" width="14.85546875" style="13" bestFit="1" customWidth="1"/>
    <col min="7616" max="7616" width="19.7109375" style="13" bestFit="1" customWidth="1"/>
    <col min="7617" max="7617" width="10.42578125" style="13" bestFit="1" customWidth="1"/>
    <col min="7618" max="7618" width="12" style="13" bestFit="1" customWidth="1"/>
    <col min="7619" max="7619" width="4.42578125" style="13" bestFit="1" customWidth="1"/>
    <col min="7620" max="7620" width="13.5703125" style="13" bestFit="1" customWidth="1"/>
    <col min="7621" max="7621" width="18.28515625" style="13" customWidth="1"/>
    <col min="7622" max="7622" width="13.28515625" style="13" bestFit="1" customWidth="1"/>
    <col min="7623" max="7623" width="17.5703125" style="13" customWidth="1"/>
    <col min="7624" max="7624" width="44.140625" style="13" customWidth="1"/>
    <col min="7625" max="7625" width="9.7109375" style="13" bestFit="1" customWidth="1"/>
    <col min="7626" max="7626" width="19" style="13" bestFit="1" customWidth="1"/>
    <col min="7627" max="7627" width="9.7109375" style="13" bestFit="1" customWidth="1"/>
    <col min="7628" max="7628" width="15.5703125" style="13" bestFit="1" customWidth="1"/>
    <col min="7629" max="7629" width="8.28515625" style="13" bestFit="1" customWidth="1"/>
    <col min="7630" max="7630" width="12.42578125" style="13" customWidth="1"/>
    <col min="7631" max="7631" width="27.85546875" style="13" customWidth="1"/>
    <col min="7632" max="7632" width="29.85546875" style="13" bestFit="1" customWidth="1"/>
    <col min="7633" max="7633" width="12.42578125" style="13" customWidth="1"/>
    <col min="7634" max="7635" width="14.85546875" style="13" bestFit="1" customWidth="1"/>
    <col min="7636" max="7636" width="12.42578125" style="13" customWidth="1"/>
    <col min="7637" max="7637" width="12" style="13" bestFit="1" customWidth="1"/>
    <col min="7638" max="7638" width="13.140625" style="13" bestFit="1" customWidth="1"/>
    <col min="7639" max="7639" width="11.42578125" style="13" bestFit="1" customWidth="1"/>
    <col min="7640" max="7640" width="16.7109375" style="13" bestFit="1" customWidth="1"/>
    <col min="7641" max="7642" width="18.140625" style="13" bestFit="1" customWidth="1"/>
    <col min="7643" max="7644" width="13.42578125" style="13" bestFit="1" customWidth="1"/>
    <col min="7645" max="7645" width="16.7109375" style="13" bestFit="1" customWidth="1"/>
    <col min="7646" max="7646" width="20.140625" style="13" customWidth="1"/>
    <col min="7647" max="7647" width="20.140625" style="13" bestFit="1" customWidth="1"/>
    <col min="7648" max="7844" width="12.42578125" style="13"/>
    <col min="7845" max="7845" width="19.7109375" style="13" customWidth="1"/>
    <col min="7846" max="7847" width="23.85546875" style="13" bestFit="1" customWidth="1"/>
    <col min="7848" max="7848" width="16.28515625" style="13" bestFit="1" customWidth="1"/>
    <col min="7849" max="7849" width="15.85546875" style="13" bestFit="1" customWidth="1"/>
    <col min="7850" max="7850" width="15.5703125" style="13" bestFit="1" customWidth="1"/>
    <col min="7851" max="7851" width="14.5703125" style="13" customWidth="1"/>
    <col min="7852" max="7854" width="15.42578125" style="13" bestFit="1" customWidth="1"/>
    <col min="7855" max="7855" width="23.85546875" style="13" bestFit="1" customWidth="1"/>
    <col min="7856" max="7856" width="20.28515625" style="13" customWidth="1"/>
    <col min="7857" max="7857" width="13.140625" style="13" bestFit="1" customWidth="1"/>
    <col min="7858" max="7858" width="11.5703125" style="13" bestFit="1" customWidth="1"/>
    <col min="7859" max="7859" width="13.42578125" style="13" bestFit="1" customWidth="1"/>
    <col min="7860" max="7860" width="17" style="13" bestFit="1" customWidth="1"/>
    <col min="7861" max="7862" width="20.7109375" style="13" bestFit="1" customWidth="1"/>
    <col min="7863" max="7863" width="12.42578125" style="13" customWidth="1"/>
    <col min="7864" max="7864" width="13.5703125" style="13" bestFit="1" customWidth="1"/>
    <col min="7865" max="7865" width="23.85546875" style="13" bestFit="1" customWidth="1"/>
    <col min="7866" max="7866" width="11.42578125" style="13" bestFit="1" customWidth="1"/>
    <col min="7867" max="7867" width="12" style="13" bestFit="1" customWidth="1"/>
    <col min="7868" max="7868" width="21" style="13" bestFit="1" customWidth="1"/>
    <col min="7869" max="7869" width="18.42578125" style="13" bestFit="1" customWidth="1"/>
    <col min="7870" max="7870" width="20.5703125" style="13" bestFit="1" customWidth="1"/>
    <col min="7871" max="7871" width="14.85546875" style="13" bestFit="1" customWidth="1"/>
    <col min="7872" max="7872" width="19.7109375" style="13" bestFit="1" customWidth="1"/>
    <col min="7873" max="7873" width="10.42578125" style="13" bestFit="1" customWidth="1"/>
    <col min="7874" max="7874" width="12" style="13" bestFit="1" customWidth="1"/>
    <col min="7875" max="7875" width="4.42578125" style="13" bestFit="1" customWidth="1"/>
    <col min="7876" max="7876" width="13.5703125" style="13" bestFit="1" customWidth="1"/>
    <col min="7877" max="7877" width="18.28515625" style="13" customWidth="1"/>
    <col min="7878" max="7878" width="13.28515625" style="13" bestFit="1" customWidth="1"/>
    <col min="7879" max="7879" width="17.5703125" style="13" customWidth="1"/>
    <col min="7880" max="7880" width="44.140625" style="13" customWidth="1"/>
    <col min="7881" max="7881" width="9.7109375" style="13" bestFit="1" customWidth="1"/>
    <col min="7882" max="7882" width="19" style="13" bestFit="1" customWidth="1"/>
    <col min="7883" max="7883" width="9.7109375" style="13" bestFit="1" customWidth="1"/>
    <col min="7884" max="7884" width="15.5703125" style="13" bestFit="1" customWidth="1"/>
    <col min="7885" max="7885" width="8.28515625" style="13" bestFit="1" customWidth="1"/>
    <col min="7886" max="7886" width="12.42578125" style="13" customWidth="1"/>
    <col min="7887" max="7887" width="27.85546875" style="13" customWidth="1"/>
    <col min="7888" max="7888" width="29.85546875" style="13" bestFit="1" customWidth="1"/>
    <col min="7889" max="7889" width="12.42578125" style="13" customWidth="1"/>
    <col min="7890" max="7891" width="14.85546875" style="13" bestFit="1" customWidth="1"/>
    <col min="7892" max="7892" width="12.42578125" style="13" customWidth="1"/>
    <col min="7893" max="7893" width="12" style="13" bestFit="1" customWidth="1"/>
    <col min="7894" max="7894" width="13.140625" style="13" bestFit="1" customWidth="1"/>
    <col min="7895" max="7895" width="11.42578125" style="13" bestFit="1" customWidth="1"/>
    <col min="7896" max="7896" width="16.7109375" style="13" bestFit="1" customWidth="1"/>
    <col min="7897" max="7898" width="18.140625" style="13" bestFit="1" customWidth="1"/>
    <col min="7899" max="7900" width="13.42578125" style="13" bestFit="1" customWidth="1"/>
    <col min="7901" max="7901" width="16.7109375" style="13" bestFit="1" customWidth="1"/>
    <col min="7902" max="7902" width="20.140625" style="13" customWidth="1"/>
    <col min="7903" max="7903" width="20.140625" style="13" bestFit="1" customWidth="1"/>
    <col min="7904" max="8100" width="12.42578125" style="13"/>
    <col min="8101" max="8101" width="19.7109375" style="13" customWidth="1"/>
    <col min="8102" max="8103" width="23.85546875" style="13" bestFit="1" customWidth="1"/>
    <col min="8104" max="8104" width="16.28515625" style="13" bestFit="1" customWidth="1"/>
    <col min="8105" max="8105" width="15.85546875" style="13" bestFit="1" customWidth="1"/>
    <col min="8106" max="8106" width="15.5703125" style="13" bestFit="1" customWidth="1"/>
    <col min="8107" max="8107" width="14.5703125" style="13" customWidth="1"/>
    <col min="8108" max="8110" width="15.42578125" style="13" bestFit="1" customWidth="1"/>
    <col min="8111" max="8111" width="23.85546875" style="13" bestFit="1" customWidth="1"/>
    <col min="8112" max="8112" width="20.28515625" style="13" customWidth="1"/>
    <col min="8113" max="8113" width="13.140625" style="13" bestFit="1" customWidth="1"/>
    <col min="8114" max="8114" width="11.5703125" style="13" bestFit="1" customWidth="1"/>
    <col min="8115" max="8115" width="13.42578125" style="13" bestFit="1" customWidth="1"/>
    <col min="8116" max="8116" width="17" style="13" bestFit="1" customWidth="1"/>
    <col min="8117" max="8118" width="20.7109375" style="13" bestFit="1" customWidth="1"/>
    <col min="8119" max="8119" width="12.42578125" style="13" customWidth="1"/>
    <col min="8120" max="8120" width="13.5703125" style="13" bestFit="1" customWidth="1"/>
    <col min="8121" max="8121" width="23.85546875" style="13" bestFit="1" customWidth="1"/>
    <col min="8122" max="8122" width="11.42578125" style="13" bestFit="1" customWidth="1"/>
    <col min="8123" max="8123" width="12" style="13" bestFit="1" customWidth="1"/>
    <col min="8124" max="8124" width="21" style="13" bestFit="1" customWidth="1"/>
    <col min="8125" max="8125" width="18.42578125" style="13" bestFit="1" customWidth="1"/>
    <col min="8126" max="8126" width="20.5703125" style="13" bestFit="1" customWidth="1"/>
    <col min="8127" max="8127" width="14.85546875" style="13" bestFit="1" customWidth="1"/>
    <col min="8128" max="8128" width="19.7109375" style="13" bestFit="1" customWidth="1"/>
    <col min="8129" max="8129" width="10.42578125" style="13" bestFit="1" customWidth="1"/>
    <col min="8130" max="8130" width="12" style="13" bestFit="1" customWidth="1"/>
    <col min="8131" max="8131" width="4.42578125" style="13" bestFit="1" customWidth="1"/>
    <col min="8132" max="8132" width="13.5703125" style="13" bestFit="1" customWidth="1"/>
    <col min="8133" max="8133" width="18.28515625" style="13" customWidth="1"/>
    <col min="8134" max="8134" width="13.28515625" style="13" bestFit="1" customWidth="1"/>
    <col min="8135" max="8135" width="17.5703125" style="13" customWidth="1"/>
    <col min="8136" max="8136" width="44.140625" style="13" customWidth="1"/>
    <col min="8137" max="8137" width="9.7109375" style="13" bestFit="1" customWidth="1"/>
    <col min="8138" max="8138" width="19" style="13" bestFit="1" customWidth="1"/>
    <col min="8139" max="8139" width="9.7109375" style="13" bestFit="1" customWidth="1"/>
    <col min="8140" max="8140" width="15.5703125" style="13" bestFit="1" customWidth="1"/>
    <col min="8141" max="8141" width="8.28515625" style="13" bestFit="1" customWidth="1"/>
    <col min="8142" max="8142" width="12.42578125" style="13" customWidth="1"/>
    <col min="8143" max="8143" width="27.85546875" style="13" customWidth="1"/>
    <col min="8144" max="8144" width="29.85546875" style="13" bestFit="1" customWidth="1"/>
    <col min="8145" max="8145" width="12.42578125" style="13" customWidth="1"/>
    <col min="8146" max="8147" width="14.85546875" style="13" bestFit="1" customWidth="1"/>
    <col min="8148" max="8148" width="12.42578125" style="13" customWidth="1"/>
    <col min="8149" max="8149" width="12" style="13" bestFit="1" customWidth="1"/>
    <col min="8150" max="8150" width="13.140625" style="13" bestFit="1" customWidth="1"/>
    <col min="8151" max="8151" width="11.42578125" style="13" bestFit="1" customWidth="1"/>
    <col min="8152" max="8152" width="16.7109375" style="13" bestFit="1" customWidth="1"/>
    <col min="8153" max="8154" width="18.140625" style="13" bestFit="1" customWidth="1"/>
    <col min="8155" max="8156" width="13.42578125" style="13" bestFit="1" customWidth="1"/>
    <col min="8157" max="8157" width="16.7109375" style="13" bestFit="1" customWidth="1"/>
    <col min="8158" max="8158" width="20.140625" style="13" customWidth="1"/>
    <col min="8159" max="8159" width="20.140625" style="13" bestFit="1" customWidth="1"/>
    <col min="8160" max="8356" width="12.42578125" style="13"/>
    <col min="8357" max="8357" width="19.7109375" style="13" customWidth="1"/>
    <col min="8358" max="8359" width="23.85546875" style="13" bestFit="1" customWidth="1"/>
    <col min="8360" max="8360" width="16.28515625" style="13" bestFit="1" customWidth="1"/>
    <col min="8361" max="8361" width="15.85546875" style="13" bestFit="1" customWidth="1"/>
    <col min="8362" max="8362" width="15.5703125" style="13" bestFit="1" customWidth="1"/>
    <col min="8363" max="8363" width="14.5703125" style="13" customWidth="1"/>
    <col min="8364" max="8366" width="15.42578125" style="13" bestFit="1" customWidth="1"/>
    <col min="8367" max="8367" width="23.85546875" style="13" bestFit="1" customWidth="1"/>
    <col min="8368" max="8368" width="20.28515625" style="13" customWidth="1"/>
    <col min="8369" max="8369" width="13.140625" style="13" bestFit="1" customWidth="1"/>
    <col min="8370" max="8370" width="11.5703125" style="13" bestFit="1" customWidth="1"/>
    <col min="8371" max="8371" width="13.42578125" style="13" bestFit="1" customWidth="1"/>
    <col min="8372" max="8372" width="17" style="13" bestFit="1" customWidth="1"/>
    <col min="8373" max="8374" width="20.7109375" style="13" bestFit="1" customWidth="1"/>
    <col min="8375" max="8375" width="12.42578125" style="13" customWidth="1"/>
    <col min="8376" max="8376" width="13.5703125" style="13" bestFit="1" customWidth="1"/>
    <col min="8377" max="8377" width="23.85546875" style="13" bestFit="1" customWidth="1"/>
    <col min="8378" max="8378" width="11.42578125" style="13" bestFit="1" customWidth="1"/>
    <col min="8379" max="8379" width="12" style="13" bestFit="1" customWidth="1"/>
    <col min="8380" max="8380" width="21" style="13" bestFit="1" customWidth="1"/>
    <col min="8381" max="8381" width="18.42578125" style="13" bestFit="1" customWidth="1"/>
    <col min="8382" max="8382" width="20.5703125" style="13" bestFit="1" customWidth="1"/>
    <col min="8383" max="8383" width="14.85546875" style="13" bestFit="1" customWidth="1"/>
    <col min="8384" max="8384" width="19.7109375" style="13" bestFit="1" customWidth="1"/>
    <col min="8385" max="8385" width="10.42578125" style="13" bestFit="1" customWidth="1"/>
    <col min="8386" max="8386" width="12" style="13" bestFit="1" customWidth="1"/>
    <col min="8387" max="8387" width="4.42578125" style="13" bestFit="1" customWidth="1"/>
    <col min="8388" max="8388" width="13.5703125" style="13" bestFit="1" customWidth="1"/>
    <col min="8389" max="8389" width="18.28515625" style="13" customWidth="1"/>
    <col min="8390" max="8390" width="13.28515625" style="13" bestFit="1" customWidth="1"/>
    <col min="8391" max="8391" width="17.5703125" style="13" customWidth="1"/>
    <col min="8392" max="8392" width="44.140625" style="13" customWidth="1"/>
    <col min="8393" max="8393" width="9.7109375" style="13" bestFit="1" customWidth="1"/>
    <col min="8394" max="8394" width="19" style="13" bestFit="1" customWidth="1"/>
    <col min="8395" max="8395" width="9.7109375" style="13" bestFit="1" customWidth="1"/>
    <col min="8396" max="8396" width="15.5703125" style="13" bestFit="1" customWidth="1"/>
    <col min="8397" max="8397" width="8.28515625" style="13" bestFit="1" customWidth="1"/>
    <col min="8398" max="8398" width="12.42578125" style="13" customWidth="1"/>
    <col min="8399" max="8399" width="27.85546875" style="13" customWidth="1"/>
    <col min="8400" max="8400" width="29.85546875" style="13" bestFit="1" customWidth="1"/>
    <col min="8401" max="8401" width="12.42578125" style="13" customWidth="1"/>
    <col min="8402" max="8403" width="14.85546875" style="13" bestFit="1" customWidth="1"/>
    <col min="8404" max="8404" width="12.42578125" style="13" customWidth="1"/>
    <col min="8405" max="8405" width="12" style="13" bestFit="1" customWidth="1"/>
    <col min="8406" max="8406" width="13.140625" style="13" bestFit="1" customWidth="1"/>
    <col min="8407" max="8407" width="11.42578125" style="13" bestFit="1" customWidth="1"/>
    <col min="8408" max="8408" width="16.7109375" style="13" bestFit="1" customWidth="1"/>
    <col min="8409" max="8410" width="18.140625" style="13" bestFit="1" customWidth="1"/>
    <col min="8411" max="8412" width="13.42578125" style="13" bestFit="1" customWidth="1"/>
    <col min="8413" max="8413" width="16.7109375" style="13" bestFit="1" customWidth="1"/>
    <col min="8414" max="8414" width="20.140625" style="13" customWidth="1"/>
    <col min="8415" max="8415" width="20.140625" style="13" bestFit="1" customWidth="1"/>
    <col min="8416" max="8612" width="12.42578125" style="13"/>
    <col min="8613" max="8613" width="19.7109375" style="13" customWidth="1"/>
    <col min="8614" max="8615" width="23.85546875" style="13" bestFit="1" customWidth="1"/>
    <col min="8616" max="8616" width="16.28515625" style="13" bestFit="1" customWidth="1"/>
    <col min="8617" max="8617" width="15.85546875" style="13" bestFit="1" customWidth="1"/>
    <col min="8618" max="8618" width="15.5703125" style="13" bestFit="1" customWidth="1"/>
    <col min="8619" max="8619" width="14.5703125" style="13" customWidth="1"/>
    <col min="8620" max="8622" width="15.42578125" style="13" bestFit="1" customWidth="1"/>
    <col min="8623" max="8623" width="23.85546875" style="13" bestFit="1" customWidth="1"/>
    <col min="8624" max="8624" width="20.28515625" style="13" customWidth="1"/>
    <col min="8625" max="8625" width="13.140625" style="13" bestFit="1" customWidth="1"/>
    <col min="8626" max="8626" width="11.5703125" style="13" bestFit="1" customWidth="1"/>
    <col min="8627" max="8627" width="13.42578125" style="13" bestFit="1" customWidth="1"/>
    <col min="8628" max="8628" width="17" style="13" bestFit="1" customWidth="1"/>
    <col min="8629" max="8630" width="20.7109375" style="13" bestFit="1" customWidth="1"/>
    <col min="8631" max="8631" width="12.42578125" style="13" customWidth="1"/>
    <col min="8632" max="8632" width="13.5703125" style="13" bestFit="1" customWidth="1"/>
    <col min="8633" max="8633" width="23.85546875" style="13" bestFit="1" customWidth="1"/>
    <col min="8634" max="8634" width="11.42578125" style="13" bestFit="1" customWidth="1"/>
    <col min="8635" max="8635" width="12" style="13" bestFit="1" customWidth="1"/>
    <col min="8636" max="8636" width="21" style="13" bestFit="1" customWidth="1"/>
    <col min="8637" max="8637" width="18.42578125" style="13" bestFit="1" customWidth="1"/>
    <col min="8638" max="8638" width="20.5703125" style="13" bestFit="1" customWidth="1"/>
    <col min="8639" max="8639" width="14.85546875" style="13" bestFit="1" customWidth="1"/>
    <col min="8640" max="8640" width="19.7109375" style="13" bestFit="1" customWidth="1"/>
    <col min="8641" max="8641" width="10.42578125" style="13" bestFit="1" customWidth="1"/>
    <col min="8642" max="8642" width="12" style="13" bestFit="1" customWidth="1"/>
    <col min="8643" max="8643" width="4.42578125" style="13" bestFit="1" customWidth="1"/>
    <col min="8644" max="8644" width="13.5703125" style="13" bestFit="1" customWidth="1"/>
    <col min="8645" max="8645" width="18.28515625" style="13" customWidth="1"/>
    <col min="8646" max="8646" width="13.28515625" style="13" bestFit="1" customWidth="1"/>
    <col min="8647" max="8647" width="17.5703125" style="13" customWidth="1"/>
    <col min="8648" max="8648" width="44.140625" style="13" customWidth="1"/>
    <col min="8649" max="8649" width="9.7109375" style="13" bestFit="1" customWidth="1"/>
    <col min="8650" max="8650" width="19" style="13" bestFit="1" customWidth="1"/>
    <col min="8651" max="8651" width="9.7109375" style="13" bestFit="1" customWidth="1"/>
    <col min="8652" max="8652" width="15.5703125" style="13" bestFit="1" customWidth="1"/>
    <col min="8653" max="8653" width="8.28515625" style="13" bestFit="1" customWidth="1"/>
    <col min="8654" max="8654" width="12.42578125" style="13" customWidth="1"/>
    <col min="8655" max="8655" width="27.85546875" style="13" customWidth="1"/>
    <col min="8656" max="8656" width="29.85546875" style="13" bestFit="1" customWidth="1"/>
    <col min="8657" max="8657" width="12.42578125" style="13" customWidth="1"/>
    <col min="8658" max="8659" width="14.85546875" style="13" bestFit="1" customWidth="1"/>
    <col min="8660" max="8660" width="12.42578125" style="13" customWidth="1"/>
    <col min="8661" max="8661" width="12" style="13" bestFit="1" customWidth="1"/>
    <col min="8662" max="8662" width="13.140625" style="13" bestFit="1" customWidth="1"/>
    <col min="8663" max="8663" width="11.42578125" style="13" bestFit="1" customWidth="1"/>
    <col min="8664" max="8664" width="16.7109375" style="13" bestFit="1" customWidth="1"/>
    <col min="8665" max="8666" width="18.140625" style="13" bestFit="1" customWidth="1"/>
    <col min="8667" max="8668" width="13.42578125" style="13" bestFit="1" customWidth="1"/>
    <col min="8669" max="8669" width="16.7109375" style="13" bestFit="1" customWidth="1"/>
    <col min="8670" max="8670" width="20.140625" style="13" customWidth="1"/>
    <col min="8671" max="8671" width="20.140625" style="13" bestFit="1" customWidth="1"/>
    <col min="8672" max="8868" width="12.42578125" style="13"/>
    <col min="8869" max="8869" width="19.7109375" style="13" customWidth="1"/>
    <col min="8870" max="8871" width="23.85546875" style="13" bestFit="1" customWidth="1"/>
    <col min="8872" max="8872" width="16.28515625" style="13" bestFit="1" customWidth="1"/>
    <col min="8873" max="8873" width="15.85546875" style="13" bestFit="1" customWidth="1"/>
    <col min="8874" max="8874" width="15.5703125" style="13" bestFit="1" customWidth="1"/>
    <col min="8875" max="8875" width="14.5703125" style="13" customWidth="1"/>
    <col min="8876" max="8878" width="15.42578125" style="13" bestFit="1" customWidth="1"/>
    <col min="8879" max="8879" width="23.85546875" style="13" bestFit="1" customWidth="1"/>
    <col min="8880" max="8880" width="20.28515625" style="13" customWidth="1"/>
    <col min="8881" max="8881" width="13.140625" style="13" bestFit="1" customWidth="1"/>
    <col min="8882" max="8882" width="11.5703125" style="13" bestFit="1" customWidth="1"/>
    <col min="8883" max="8883" width="13.42578125" style="13" bestFit="1" customWidth="1"/>
    <col min="8884" max="8884" width="17" style="13" bestFit="1" customWidth="1"/>
    <col min="8885" max="8886" width="20.7109375" style="13" bestFit="1" customWidth="1"/>
    <col min="8887" max="8887" width="12.42578125" style="13" customWidth="1"/>
    <col min="8888" max="8888" width="13.5703125" style="13" bestFit="1" customWidth="1"/>
    <col min="8889" max="8889" width="23.85546875" style="13" bestFit="1" customWidth="1"/>
    <col min="8890" max="8890" width="11.42578125" style="13" bestFit="1" customWidth="1"/>
    <col min="8891" max="8891" width="12" style="13" bestFit="1" customWidth="1"/>
    <col min="8892" max="8892" width="21" style="13" bestFit="1" customWidth="1"/>
    <col min="8893" max="8893" width="18.42578125" style="13" bestFit="1" customWidth="1"/>
    <col min="8894" max="8894" width="20.5703125" style="13" bestFit="1" customWidth="1"/>
    <col min="8895" max="8895" width="14.85546875" style="13" bestFit="1" customWidth="1"/>
    <col min="8896" max="8896" width="19.7109375" style="13" bestFit="1" customWidth="1"/>
    <col min="8897" max="8897" width="10.42578125" style="13" bestFit="1" customWidth="1"/>
    <col min="8898" max="8898" width="12" style="13" bestFit="1" customWidth="1"/>
    <col min="8899" max="8899" width="4.42578125" style="13" bestFit="1" customWidth="1"/>
    <col min="8900" max="8900" width="13.5703125" style="13" bestFit="1" customWidth="1"/>
    <col min="8901" max="8901" width="18.28515625" style="13" customWidth="1"/>
    <col min="8902" max="8902" width="13.28515625" style="13" bestFit="1" customWidth="1"/>
    <col min="8903" max="8903" width="17.5703125" style="13" customWidth="1"/>
    <col min="8904" max="8904" width="44.140625" style="13" customWidth="1"/>
    <col min="8905" max="8905" width="9.7109375" style="13" bestFit="1" customWidth="1"/>
    <col min="8906" max="8906" width="19" style="13" bestFit="1" customWidth="1"/>
    <col min="8907" max="8907" width="9.7109375" style="13" bestFit="1" customWidth="1"/>
    <col min="8908" max="8908" width="15.5703125" style="13" bestFit="1" customWidth="1"/>
    <col min="8909" max="8909" width="8.28515625" style="13" bestFit="1" customWidth="1"/>
    <col min="8910" max="8910" width="12.42578125" style="13" customWidth="1"/>
    <col min="8911" max="8911" width="27.85546875" style="13" customWidth="1"/>
    <col min="8912" max="8912" width="29.85546875" style="13" bestFit="1" customWidth="1"/>
    <col min="8913" max="8913" width="12.42578125" style="13" customWidth="1"/>
    <col min="8914" max="8915" width="14.85546875" style="13" bestFit="1" customWidth="1"/>
    <col min="8916" max="8916" width="12.42578125" style="13" customWidth="1"/>
    <col min="8917" max="8917" width="12" style="13" bestFit="1" customWidth="1"/>
    <col min="8918" max="8918" width="13.140625" style="13" bestFit="1" customWidth="1"/>
    <col min="8919" max="8919" width="11.42578125" style="13" bestFit="1" customWidth="1"/>
    <col min="8920" max="8920" width="16.7109375" style="13" bestFit="1" customWidth="1"/>
    <col min="8921" max="8922" width="18.140625" style="13" bestFit="1" customWidth="1"/>
    <col min="8923" max="8924" width="13.42578125" style="13" bestFit="1" customWidth="1"/>
    <col min="8925" max="8925" width="16.7109375" style="13" bestFit="1" customWidth="1"/>
    <col min="8926" max="8926" width="20.140625" style="13" customWidth="1"/>
    <col min="8927" max="8927" width="20.140625" style="13" bestFit="1" customWidth="1"/>
    <col min="8928" max="9124" width="12.42578125" style="13"/>
    <col min="9125" max="9125" width="19.7109375" style="13" customWidth="1"/>
    <col min="9126" max="9127" width="23.85546875" style="13" bestFit="1" customWidth="1"/>
    <col min="9128" max="9128" width="16.28515625" style="13" bestFit="1" customWidth="1"/>
    <col min="9129" max="9129" width="15.85546875" style="13" bestFit="1" customWidth="1"/>
    <col min="9130" max="9130" width="15.5703125" style="13" bestFit="1" customWidth="1"/>
    <col min="9131" max="9131" width="14.5703125" style="13" customWidth="1"/>
    <col min="9132" max="9134" width="15.42578125" style="13" bestFit="1" customWidth="1"/>
    <col min="9135" max="9135" width="23.85546875" style="13" bestFit="1" customWidth="1"/>
    <col min="9136" max="9136" width="20.28515625" style="13" customWidth="1"/>
    <col min="9137" max="9137" width="13.140625" style="13" bestFit="1" customWidth="1"/>
    <col min="9138" max="9138" width="11.5703125" style="13" bestFit="1" customWidth="1"/>
    <col min="9139" max="9139" width="13.42578125" style="13" bestFit="1" customWidth="1"/>
    <col min="9140" max="9140" width="17" style="13" bestFit="1" customWidth="1"/>
    <col min="9141" max="9142" width="20.7109375" style="13" bestFit="1" customWidth="1"/>
    <col min="9143" max="9143" width="12.42578125" style="13" customWidth="1"/>
    <col min="9144" max="9144" width="13.5703125" style="13" bestFit="1" customWidth="1"/>
    <col min="9145" max="9145" width="23.85546875" style="13" bestFit="1" customWidth="1"/>
    <col min="9146" max="9146" width="11.42578125" style="13" bestFit="1" customWidth="1"/>
    <col min="9147" max="9147" width="12" style="13" bestFit="1" customWidth="1"/>
    <col min="9148" max="9148" width="21" style="13" bestFit="1" customWidth="1"/>
    <col min="9149" max="9149" width="18.42578125" style="13" bestFit="1" customWidth="1"/>
    <col min="9150" max="9150" width="20.5703125" style="13" bestFit="1" customWidth="1"/>
    <col min="9151" max="9151" width="14.85546875" style="13" bestFit="1" customWidth="1"/>
    <col min="9152" max="9152" width="19.7109375" style="13" bestFit="1" customWidth="1"/>
    <col min="9153" max="9153" width="10.42578125" style="13" bestFit="1" customWidth="1"/>
    <col min="9154" max="9154" width="12" style="13" bestFit="1" customWidth="1"/>
    <col min="9155" max="9155" width="4.42578125" style="13" bestFit="1" customWidth="1"/>
    <col min="9156" max="9156" width="13.5703125" style="13" bestFit="1" customWidth="1"/>
    <col min="9157" max="9157" width="18.28515625" style="13" customWidth="1"/>
    <col min="9158" max="9158" width="13.28515625" style="13" bestFit="1" customWidth="1"/>
    <col min="9159" max="9159" width="17.5703125" style="13" customWidth="1"/>
    <col min="9160" max="9160" width="44.140625" style="13" customWidth="1"/>
    <col min="9161" max="9161" width="9.7109375" style="13" bestFit="1" customWidth="1"/>
    <col min="9162" max="9162" width="19" style="13" bestFit="1" customWidth="1"/>
    <col min="9163" max="9163" width="9.7109375" style="13" bestFit="1" customWidth="1"/>
    <col min="9164" max="9164" width="15.5703125" style="13" bestFit="1" customWidth="1"/>
    <col min="9165" max="9165" width="8.28515625" style="13" bestFit="1" customWidth="1"/>
    <col min="9166" max="9166" width="12.42578125" style="13" customWidth="1"/>
    <col min="9167" max="9167" width="27.85546875" style="13" customWidth="1"/>
    <col min="9168" max="9168" width="29.85546875" style="13" bestFit="1" customWidth="1"/>
    <col min="9169" max="9169" width="12.42578125" style="13" customWidth="1"/>
    <col min="9170" max="9171" width="14.85546875" style="13" bestFit="1" customWidth="1"/>
    <col min="9172" max="9172" width="12.42578125" style="13" customWidth="1"/>
    <col min="9173" max="9173" width="12" style="13" bestFit="1" customWidth="1"/>
    <col min="9174" max="9174" width="13.140625" style="13" bestFit="1" customWidth="1"/>
    <col min="9175" max="9175" width="11.42578125" style="13" bestFit="1" customWidth="1"/>
    <col min="9176" max="9176" width="16.7109375" style="13" bestFit="1" customWidth="1"/>
    <col min="9177" max="9178" width="18.140625" style="13" bestFit="1" customWidth="1"/>
    <col min="9179" max="9180" width="13.42578125" style="13" bestFit="1" customWidth="1"/>
    <col min="9181" max="9181" width="16.7109375" style="13" bestFit="1" customWidth="1"/>
    <col min="9182" max="9182" width="20.140625" style="13" customWidth="1"/>
    <col min="9183" max="9183" width="20.140625" style="13" bestFit="1" customWidth="1"/>
    <col min="9184" max="9380" width="12.42578125" style="13"/>
    <col min="9381" max="9381" width="19.7109375" style="13" customWidth="1"/>
    <col min="9382" max="9383" width="23.85546875" style="13" bestFit="1" customWidth="1"/>
    <col min="9384" max="9384" width="16.28515625" style="13" bestFit="1" customWidth="1"/>
    <col min="9385" max="9385" width="15.85546875" style="13" bestFit="1" customWidth="1"/>
    <col min="9386" max="9386" width="15.5703125" style="13" bestFit="1" customWidth="1"/>
    <col min="9387" max="9387" width="14.5703125" style="13" customWidth="1"/>
    <col min="9388" max="9390" width="15.42578125" style="13" bestFit="1" customWidth="1"/>
    <col min="9391" max="9391" width="23.85546875" style="13" bestFit="1" customWidth="1"/>
    <col min="9392" max="9392" width="20.28515625" style="13" customWidth="1"/>
    <col min="9393" max="9393" width="13.140625" style="13" bestFit="1" customWidth="1"/>
    <col min="9394" max="9394" width="11.5703125" style="13" bestFit="1" customWidth="1"/>
    <col min="9395" max="9395" width="13.42578125" style="13" bestFit="1" customWidth="1"/>
    <col min="9396" max="9396" width="17" style="13" bestFit="1" customWidth="1"/>
    <col min="9397" max="9398" width="20.7109375" style="13" bestFit="1" customWidth="1"/>
    <col min="9399" max="9399" width="12.42578125" style="13" customWidth="1"/>
    <col min="9400" max="9400" width="13.5703125" style="13" bestFit="1" customWidth="1"/>
    <col min="9401" max="9401" width="23.85546875" style="13" bestFit="1" customWidth="1"/>
    <col min="9402" max="9402" width="11.42578125" style="13" bestFit="1" customWidth="1"/>
    <col min="9403" max="9403" width="12" style="13" bestFit="1" customWidth="1"/>
    <col min="9404" max="9404" width="21" style="13" bestFit="1" customWidth="1"/>
    <col min="9405" max="9405" width="18.42578125" style="13" bestFit="1" customWidth="1"/>
    <col min="9406" max="9406" width="20.5703125" style="13" bestFit="1" customWidth="1"/>
    <col min="9407" max="9407" width="14.85546875" style="13" bestFit="1" customWidth="1"/>
    <col min="9408" max="9408" width="19.7109375" style="13" bestFit="1" customWidth="1"/>
    <col min="9409" max="9409" width="10.42578125" style="13" bestFit="1" customWidth="1"/>
    <col min="9410" max="9410" width="12" style="13" bestFit="1" customWidth="1"/>
    <col min="9411" max="9411" width="4.42578125" style="13" bestFit="1" customWidth="1"/>
    <col min="9412" max="9412" width="13.5703125" style="13" bestFit="1" customWidth="1"/>
    <col min="9413" max="9413" width="18.28515625" style="13" customWidth="1"/>
    <col min="9414" max="9414" width="13.28515625" style="13" bestFit="1" customWidth="1"/>
    <col min="9415" max="9415" width="17.5703125" style="13" customWidth="1"/>
    <col min="9416" max="9416" width="44.140625" style="13" customWidth="1"/>
    <col min="9417" max="9417" width="9.7109375" style="13" bestFit="1" customWidth="1"/>
    <col min="9418" max="9418" width="19" style="13" bestFit="1" customWidth="1"/>
    <col min="9419" max="9419" width="9.7109375" style="13" bestFit="1" customWidth="1"/>
    <col min="9420" max="9420" width="15.5703125" style="13" bestFit="1" customWidth="1"/>
    <col min="9421" max="9421" width="8.28515625" style="13" bestFit="1" customWidth="1"/>
    <col min="9422" max="9422" width="12.42578125" style="13" customWidth="1"/>
    <col min="9423" max="9423" width="27.85546875" style="13" customWidth="1"/>
    <col min="9424" max="9424" width="29.85546875" style="13" bestFit="1" customWidth="1"/>
    <col min="9425" max="9425" width="12.42578125" style="13" customWidth="1"/>
    <col min="9426" max="9427" width="14.85546875" style="13" bestFit="1" customWidth="1"/>
    <col min="9428" max="9428" width="12.42578125" style="13" customWidth="1"/>
    <col min="9429" max="9429" width="12" style="13" bestFit="1" customWidth="1"/>
    <col min="9430" max="9430" width="13.140625" style="13" bestFit="1" customWidth="1"/>
    <col min="9431" max="9431" width="11.42578125" style="13" bestFit="1" customWidth="1"/>
    <col min="9432" max="9432" width="16.7109375" style="13" bestFit="1" customWidth="1"/>
    <col min="9433" max="9434" width="18.140625" style="13" bestFit="1" customWidth="1"/>
    <col min="9435" max="9436" width="13.42578125" style="13" bestFit="1" customWidth="1"/>
    <col min="9437" max="9437" width="16.7109375" style="13" bestFit="1" customWidth="1"/>
    <col min="9438" max="9438" width="20.140625" style="13" customWidth="1"/>
    <col min="9439" max="9439" width="20.140625" style="13" bestFit="1" customWidth="1"/>
    <col min="9440" max="9636" width="12.42578125" style="13"/>
    <col min="9637" max="9637" width="19.7109375" style="13" customWidth="1"/>
    <col min="9638" max="9639" width="23.85546875" style="13" bestFit="1" customWidth="1"/>
    <col min="9640" max="9640" width="16.28515625" style="13" bestFit="1" customWidth="1"/>
    <col min="9641" max="9641" width="15.85546875" style="13" bestFit="1" customWidth="1"/>
    <col min="9642" max="9642" width="15.5703125" style="13" bestFit="1" customWidth="1"/>
    <col min="9643" max="9643" width="14.5703125" style="13" customWidth="1"/>
    <col min="9644" max="9646" width="15.42578125" style="13" bestFit="1" customWidth="1"/>
    <col min="9647" max="9647" width="23.85546875" style="13" bestFit="1" customWidth="1"/>
    <col min="9648" max="9648" width="20.28515625" style="13" customWidth="1"/>
    <col min="9649" max="9649" width="13.140625" style="13" bestFit="1" customWidth="1"/>
    <col min="9650" max="9650" width="11.5703125" style="13" bestFit="1" customWidth="1"/>
    <col min="9651" max="9651" width="13.42578125" style="13" bestFit="1" customWidth="1"/>
    <col min="9652" max="9652" width="17" style="13" bestFit="1" customWidth="1"/>
    <col min="9653" max="9654" width="20.7109375" style="13" bestFit="1" customWidth="1"/>
    <col min="9655" max="9655" width="12.42578125" style="13" customWidth="1"/>
    <col min="9656" max="9656" width="13.5703125" style="13" bestFit="1" customWidth="1"/>
    <col min="9657" max="9657" width="23.85546875" style="13" bestFit="1" customWidth="1"/>
    <col min="9658" max="9658" width="11.42578125" style="13" bestFit="1" customWidth="1"/>
    <col min="9659" max="9659" width="12" style="13" bestFit="1" customWidth="1"/>
    <col min="9660" max="9660" width="21" style="13" bestFit="1" customWidth="1"/>
    <col min="9661" max="9661" width="18.42578125" style="13" bestFit="1" customWidth="1"/>
    <col min="9662" max="9662" width="20.5703125" style="13" bestFit="1" customWidth="1"/>
    <col min="9663" max="9663" width="14.85546875" style="13" bestFit="1" customWidth="1"/>
    <col min="9664" max="9664" width="19.7109375" style="13" bestFit="1" customWidth="1"/>
    <col min="9665" max="9665" width="10.42578125" style="13" bestFit="1" customWidth="1"/>
    <col min="9666" max="9666" width="12" style="13" bestFit="1" customWidth="1"/>
    <col min="9667" max="9667" width="4.42578125" style="13" bestFit="1" customWidth="1"/>
    <col min="9668" max="9668" width="13.5703125" style="13" bestFit="1" customWidth="1"/>
    <col min="9669" max="9669" width="18.28515625" style="13" customWidth="1"/>
    <col min="9670" max="9670" width="13.28515625" style="13" bestFit="1" customWidth="1"/>
    <col min="9671" max="9671" width="17.5703125" style="13" customWidth="1"/>
    <col min="9672" max="9672" width="44.140625" style="13" customWidth="1"/>
    <col min="9673" max="9673" width="9.7109375" style="13" bestFit="1" customWidth="1"/>
    <col min="9674" max="9674" width="19" style="13" bestFit="1" customWidth="1"/>
    <col min="9675" max="9675" width="9.7109375" style="13" bestFit="1" customWidth="1"/>
    <col min="9676" max="9676" width="15.5703125" style="13" bestFit="1" customWidth="1"/>
    <col min="9677" max="9677" width="8.28515625" style="13" bestFit="1" customWidth="1"/>
    <col min="9678" max="9678" width="12.42578125" style="13" customWidth="1"/>
    <col min="9679" max="9679" width="27.85546875" style="13" customWidth="1"/>
    <col min="9680" max="9680" width="29.85546875" style="13" bestFit="1" customWidth="1"/>
    <col min="9681" max="9681" width="12.42578125" style="13" customWidth="1"/>
    <col min="9682" max="9683" width="14.85546875" style="13" bestFit="1" customWidth="1"/>
    <col min="9684" max="9684" width="12.42578125" style="13" customWidth="1"/>
    <col min="9685" max="9685" width="12" style="13" bestFit="1" customWidth="1"/>
    <col min="9686" max="9686" width="13.140625" style="13" bestFit="1" customWidth="1"/>
    <col min="9687" max="9687" width="11.42578125" style="13" bestFit="1" customWidth="1"/>
    <col min="9688" max="9688" width="16.7109375" style="13" bestFit="1" customWidth="1"/>
    <col min="9689" max="9690" width="18.140625" style="13" bestFit="1" customWidth="1"/>
    <col min="9691" max="9692" width="13.42578125" style="13" bestFit="1" customWidth="1"/>
    <col min="9693" max="9693" width="16.7109375" style="13" bestFit="1" customWidth="1"/>
    <col min="9694" max="9694" width="20.140625" style="13" customWidth="1"/>
    <col min="9695" max="9695" width="20.140625" style="13" bestFit="1" customWidth="1"/>
    <col min="9696" max="9892" width="12.42578125" style="13"/>
    <col min="9893" max="9893" width="19.7109375" style="13" customWidth="1"/>
    <col min="9894" max="9895" width="23.85546875" style="13" bestFit="1" customWidth="1"/>
    <col min="9896" max="9896" width="16.28515625" style="13" bestFit="1" customWidth="1"/>
    <col min="9897" max="9897" width="15.85546875" style="13" bestFit="1" customWidth="1"/>
    <col min="9898" max="9898" width="15.5703125" style="13" bestFit="1" customWidth="1"/>
    <col min="9899" max="9899" width="14.5703125" style="13" customWidth="1"/>
    <col min="9900" max="9902" width="15.42578125" style="13" bestFit="1" customWidth="1"/>
    <col min="9903" max="9903" width="23.85546875" style="13" bestFit="1" customWidth="1"/>
    <col min="9904" max="9904" width="20.28515625" style="13" customWidth="1"/>
    <col min="9905" max="9905" width="13.140625" style="13" bestFit="1" customWidth="1"/>
    <col min="9906" max="9906" width="11.5703125" style="13" bestFit="1" customWidth="1"/>
    <col min="9907" max="9907" width="13.42578125" style="13" bestFit="1" customWidth="1"/>
    <col min="9908" max="9908" width="17" style="13" bestFit="1" customWidth="1"/>
    <col min="9909" max="9910" width="20.7109375" style="13" bestFit="1" customWidth="1"/>
    <col min="9911" max="9911" width="12.42578125" style="13" customWidth="1"/>
    <col min="9912" max="9912" width="13.5703125" style="13" bestFit="1" customWidth="1"/>
    <col min="9913" max="9913" width="23.85546875" style="13" bestFit="1" customWidth="1"/>
    <col min="9914" max="9914" width="11.42578125" style="13" bestFit="1" customWidth="1"/>
    <col min="9915" max="9915" width="12" style="13" bestFit="1" customWidth="1"/>
    <col min="9916" max="9916" width="21" style="13" bestFit="1" customWidth="1"/>
    <col min="9917" max="9917" width="18.42578125" style="13" bestFit="1" customWidth="1"/>
    <col min="9918" max="9918" width="20.5703125" style="13" bestFit="1" customWidth="1"/>
    <col min="9919" max="9919" width="14.85546875" style="13" bestFit="1" customWidth="1"/>
    <col min="9920" max="9920" width="19.7109375" style="13" bestFit="1" customWidth="1"/>
    <col min="9921" max="9921" width="10.42578125" style="13" bestFit="1" customWidth="1"/>
    <col min="9922" max="9922" width="12" style="13" bestFit="1" customWidth="1"/>
    <col min="9923" max="9923" width="4.42578125" style="13" bestFit="1" customWidth="1"/>
    <col min="9924" max="9924" width="13.5703125" style="13" bestFit="1" customWidth="1"/>
    <col min="9925" max="9925" width="18.28515625" style="13" customWidth="1"/>
    <col min="9926" max="9926" width="13.28515625" style="13" bestFit="1" customWidth="1"/>
    <col min="9927" max="9927" width="17.5703125" style="13" customWidth="1"/>
    <col min="9928" max="9928" width="44.140625" style="13" customWidth="1"/>
    <col min="9929" max="9929" width="9.7109375" style="13" bestFit="1" customWidth="1"/>
    <col min="9930" max="9930" width="19" style="13" bestFit="1" customWidth="1"/>
    <col min="9931" max="9931" width="9.7109375" style="13" bestFit="1" customWidth="1"/>
    <col min="9932" max="9932" width="15.5703125" style="13" bestFit="1" customWidth="1"/>
    <col min="9933" max="9933" width="8.28515625" style="13" bestFit="1" customWidth="1"/>
    <col min="9934" max="9934" width="12.42578125" style="13" customWidth="1"/>
    <col min="9935" max="9935" width="27.85546875" style="13" customWidth="1"/>
    <col min="9936" max="9936" width="29.85546875" style="13" bestFit="1" customWidth="1"/>
    <col min="9937" max="9937" width="12.42578125" style="13" customWidth="1"/>
    <col min="9938" max="9939" width="14.85546875" style="13" bestFit="1" customWidth="1"/>
    <col min="9940" max="9940" width="12.42578125" style="13" customWidth="1"/>
    <col min="9941" max="9941" width="12" style="13" bestFit="1" customWidth="1"/>
    <col min="9942" max="9942" width="13.140625" style="13" bestFit="1" customWidth="1"/>
    <col min="9943" max="9943" width="11.42578125" style="13" bestFit="1" customWidth="1"/>
    <col min="9944" max="9944" width="16.7109375" style="13" bestFit="1" customWidth="1"/>
    <col min="9945" max="9946" width="18.140625" style="13" bestFit="1" customWidth="1"/>
    <col min="9947" max="9948" width="13.42578125" style="13" bestFit="1" customWidth="1"/>
    <col min="9949" max="9949" width="16.7109375" style="13" bestFit="1" customWidth="1"/>
    <col min="9950" max="9950" width="20.140625" style="13" customWidth="1"/>
    <col min="9951" max="9951" width="20.140625" style="13" bestFit="1" customWidth="1"/>
    <col min="9952" max="10148" width="12.42578125" style="13"/>
    <col min="10149" max="10149" width="19.7109375" style="13" customWidth="1"/>
    <col min="10150" max="10151" width="23.85546875" style="13" bestFit="1" customWidth="1"/>
    <col min="10152" max="10152" width="16.28515625" style="13" bestFit="1" customWidth="1"/>
    <col min="10153" max="10153" width="15.85546875" style="13" bestFit="1" customWidth="1"/>
    <col min="10154" max="10154" width="15.5703125" style="13" bestFit="1" customWidth="1"/>
    <col min="10155" max="10155" width="14.5703125" style="13" customWidth="1"/>
    <col min="10156" max="10158" width="15.42578125" style="13" bestFit="1" customWidth="1"/>
    <col min="10159" max="10159" width="23.85546875" style="13" bestFit="1" customWidth="1"/>
    <col min="10160" max="10160" width="20.28515625" style="13" customWidth="1"/>
    <col min="10161" max="10161" width="13.140625" style="13" bestFit="1" customWidth="1"/>
    <col min="10162" max="10162" width="11.5703125" style="13" bestFit="1" customWidth="1"/>
    <col min="10163" max="10163" width="13.42578125" style="13" bestFit="1" customWidth="1"/>
    <col min="10164" max="10164" width="17" style="13" bestFit="1" customWidth="1"/>
    <col min="10165" max="10166" width="20.7109375" style="13" bestFit="1" customWidth="1"/>
    <col min="10167" max="10167" width="12.42578125" style="13" customWidth="1"/>
    <col min="10168" max="10168" width="13.5703125" style="13" bestFit="1" customWidth="1"/>
    <col min="10169" max="10169" width="23.85546875" style="13" bestFit="1" customWidth="1"/>
    <col min="10170" max="10170" width="11.42578125" style="13" bestFit="1" customWidth="1"/>
    <col min="10171" max="10171" width="12" style="13" bestFit="1" customWidth="1"/>
    <col min="10172" max="10172" width="21" style="13" bestFit="1" customWidth="1"/>
    <col min="10173" max="10173" width="18.42578125" style="13" bestFit="1" customWidth="1"/>
    <col min="10174" max="10174" width="20.5703125" style="13" bestFit="1" customWidth="1"/>
    <col min="10175" max="10175" width="14.85546875" style="13" bestFit="1" customWidth="1"/>
    <col min="10176" max="10176" width="19.7109375" style="13" bestFit="1" customWidth="1"/>
    <col min="10177" max="10177" width="10.42578125" style="13" bestFit="1" customWidth="1"/>
    <col min="10178" max="10178" width="12" style="13" bestFit="1" customWidth="1"/>
    <col min="10179" max="10179" width="4.42578125" style="13" bestFit="1" customWidth="1"/>
    <col min="10180" max="10180" width="13.5703125" style="13" bestFit="1" customWidth="1"/>
    <col min="10181" max="10181" width="18.28515625" style="13" customWidth="1"/>
    <col min="10182" max="10182" width="13.28515625" style="13" bestFit="1" customWidth="1"/>
    <col min="10183" max="10183" width="17.5703125" style="13" customWidth="1"/>
    <col min="10184" max="10184" width="44.140625" style="13" customWidth="1"/>
    <col min="10185" max="10185" width="9.7109375" style="13" bestFit="1" customWidth="1"/>
    <col min="10186" max="10186" width="19" style="13" bestFit="1" customWidth="1"/>
    <col min="10187" max="10187" width="9.7109375" style="13" bestFit="1" customWidth="1"/>
    <col min="10188" max="10188" width="15.5703125" style="13" bestFit="1" customWidth="1"/>
    <col min="10189" max="10189" width="8.28515625" style="13" bestFit="1" customWidth="1"/>
    <col min="10190" max="10190" width="12.42578125" style="13" customWidth="1"/>
    <col min="10191" max="10191" width="27.85546875" style="13" customWidth="1"/>
    <col min="10192" max="10192" width="29.85546875" style="13" bestFit="1" customWidth="1"/>
    <col min="10193" max="10193" width="12.42578125" style="13" customWidth="1"/>
    <col min="10194" max="10195" width="14.85546875" style="13" bestFit="1" customWidth="1"/>
    <col min="10196" max="10196" width="12.42578125" style="13" customWidth="1"/>
    <col min="10197" max="10197" width="12" style="13" bestFit="1" customWidth="1"/>
    <col min="10198" max="10198" width="13.140625" style="13" bestFit="1" customWidth="1"/>
    <col min="10199" max="10199" width="11.42578125" style="13" bestFit="1" customWidth="1"/>
    <col min="10200" max="10200" width="16.7109375" style="13" bestFit="1" customWidth="1"/>
    <col min="10201" max="10202" width="18.140625" style="13" bestFit="1" customWidth="1"/>
    <col min="10203" max="10204" width="13.42578125" style="13" bestFit="1" customWidth="1"/>
    <col min="10205" max="10205" width="16.7109375" style="13" bestFit="1" customWidth="1"/>
    <col min="10206" max="10206" width="20.140625" style="13" customWidth="1"/>
    <col min="10207" max="10207" width="20.140625" style="13" bestFit="1" customWidth="1"/>
    <col min="10208" max="10404" width="12.42578125" style="13"/>
    <col min="10405" max="10405" width="19.7109375" style="13" customWidth="1"/>
    <col min="10406" max="10407" width="23.85546875" style="13" bestFit="1" customWidth="1"/>
    <col min="10408" max="10408" width="16.28515625" style="13" bestFit="1" customWidth="1"/>
    <col min="10409" max="10409" width="15.85546875" style="13" bestFit="1" customWidth="1"/>
    <col min="10410" max="10410" width="15.5703125" style="13" bestFit="1" customWidth="1"/>
    <col min="10411" max="10411" width="14.5703125" style="13" customWidth="1"/>
    <col min="10412" max="10414" width="15.42578125" style="13" bestFit="1" customWidth="1"/>
    <col min="10415" max="10415" width="23.85546875" style="13" bestFit="1" customWidth="1"/>
    <col min="10416" max="10416" width="20.28515625" style="13" customWidth="1"/>
    <col min="10417" max="10417" width="13.140625" style="13" bestFit="1" customWidth="1"/>
    <col min="10418" max="10418" width="11.5703125" style="13" bestFit="1" customWidth="1"/>
    <col min="10419" max="10419" width="13.42578125" style="13" bestFit="1" customWidth="1"/>
    <col min="10420" max="10420" width="17" style="13" bestFit="1" customWidth="1"/>
    <col min="10421" max="10422" width="20.7109375" style="13" bestFit="1" customWidth="1"/>
    <col min="10423" max="10423" width="12.42578125" style="13" customWidth="1"/>
    <col min="10424" max="10424" width="13.5703125" style="13" bestFit="1" customWidth="1"/>
    <col min="10425" max="10425" width="23.85546875" style="13" bestFit="1" customWidth="1"/>
    <col min="10426" max="10426" width="11.42578125" style="13" bestFit="1" customWidth="1"/>
    <col min="10427" max="10427" width="12" style="13" bestFit="1" customWidth="1"/>
    <col min="10428" max="10428" width="21" style="13" bestFit="1" customWidth="1"/>
    <col min="10429" max="10429" width="18.42578125" style="13" bestFit="1" customWidth="1"/>
    <col min="10430" max="10430" width="20.5703125" style="13" bestFit="1" customWidth="1"/>
    <col min="10431" max="10431" width="14.85546875" style="13" bestFit="1" customWidth="1"/>
    <col min="10432" max="10432" width="19.7109375" style="13" bestFit="1" customWidth="1"/>
    <col min="10433" max="10433" width="10.42578125" style="13" bestFit="1" customWidth="1"/>
    <col min="10434" max="10434" width="12" style="13" bestFit="1" customWidth="1"/>
    <col min="10435" max="10435" width="4.42578125" style="13" bestFit="1" customWidth="1"/>
    <col min="10436" max="10436" width="13.5703125" style="13" bestFit="1" customWidth="1"/>
    <col min="10437" max="10437" width="18.28515625" style="13" customWidth="1"/>
    <col min="10438" max="10438" width="13.28515625" style="13" bestFit="1" customWidth="1"/>
    <col min="10439" max="10439" width="17.5703125" style="13" customWidth="1"/>
    <col min="10440" max="10440" width="44.140625" style="13" customWidth="1"/>
    <col min="10441" max="10441" width="9.7109375" style="13" bestFit="1" customWidth="1"/>
    <col min="10442" max="10442" width="19" style="13" bestFit="1" customWidth="1"/>
    <col min="10443" max="10443" width="9.7109375" style="13" bestFit="1" customWidth="1"/>
    <col min="10444" max="10444" width="15.5703125" style="13" bestFit="1" customWidth="1"/>
    <col min="10445" max="10445" width="8.28515625" style="13" bestFit="1" customWidth="1"/>
    <col min="10446" max="10446" width="12.42578125" style="13" customWidth="1"/>
    <col min="10447" max="10447" width="27.85546875" style="13" customWidth="1"/>
    <col min="10448" max="10448" width="29.85546875" style="13" bestFit="1" customWidth="1"/>
    <col min="10449" max="10449" width="12.42578125" style="13" customWidth="1"/>
    <col min="10450" max="10451" width="14.85546875" style="13" bestFit="1" customWidth="1"/>
    <col min="10452" max="10452" width="12.42578125" style="13" customWidth="1"/>
    <col min="10453" max="10453" width="12" style="13" bestFit="1" customWidth="1"/>
    <col min="10454" max="10454" width="13.140625" style="13" bestFit="1" customWidth="1"/>
    <col min="10455" max="10455" width="11.42578125" style="13" bestFit="1" customWidth="1"/>
    <col min="10456" max="10456" width="16.7109375" style="13" bestFit="1" customWidth="1"/>
    <col min="10457" max="10458" width="18.140625" style="13" bestFit="1" customWidth="1"/>
    <col min="10459" max="10460" width="13.42578125" style="13" bestFit="1" customWidth="1"/>
    <col min="10461" max="10461" width="16.7109375" style="13" bestFit="1" customWidth="1"/>
    <col min="10462" max="10462" width="20.140625" style="13" customWidth="1"/>
    <col min="10463" max="10463" width="20.140625" style="13" bestFit="1" customWidth="1"/>
    <col min="10464" max="10660" width="12.42578125" style="13"/>
    <col min="10661" max="10661" width="19.7109375" style="13" customWidth="1"/>
    <col min="10662" max="10663" width="23.85546875" style="13" bestFit="1" customWidth="1"/>
    <col min="10664" max="10664" width="16.28515625" style="13" bestFit="1" customWidth="1"/>
    <col min="10665" max="10665" width="15.85546875" style="13" bestFit="1" customWidth="1"/>
    <col min="10666" max="10666" width="15.5703125" style="13" bestFit="1" customWidth="1"/>
    <col min="10667" max="10667" width="14.5703125" style="13" customWidth="1"/>
    <col min="10668" max="10670" width="15.42578125" style="13" bestFit="1" customWidth="1"/>
    <col min="10671" max="10671" width="23.85546875" style="13" bestFit="1" customWidth="1"/>
    <col min="10672" max="10672" width="20.28515625" style="13" customWidth="1"/>
    <col min="10673" max="10673" width="13.140625" style="13" bestFit="1" customWidth="1"/>
    <col min="10674" max="10674" width="11.5703125" style="13" bestFit="1" customWidth="1"/>
    <col min="10675" max="10675" width="13.42578125" style="13" bestFit="1" customWidth="1"/>
    <col min="10676" max="10676" width="17" style="13" bestFit="1" customWidth="1"/>
    <col min="10677" max="10678" width="20.7109375" style="13" bestFit="1" customWidth="1"/>
    <col min="10679" max="10679" width="12.42578125" style="13" customWidth="1"/>
    <col min="10680" max="10680" width="13.5703125" style="13" bestFit="1" customWidth="1"/>
    <col min="10681" max="10681" width="23.85546875" style="13" bestFit="1" customWidth="1"/>
    <col min="10682" max="10682" width="11.42578125" style="13" bestFit="1" customWidth="1"/>
    <col min="10683" max="10683" width="12" style="13" bestFit="1" customWidth="1"/>
    <col min="10684" max="10684" width="21" style="13" bestFit="1" customWidth="1"/>
    <col min="10685" max="10685" width="18.42578125" style="13" bestFit="1" customWidth="1"/>
    <col min="10686" max="10686" width="20.5703125" style="13" bestFit="1" customWidth="1"/>
    <col min="10687" max="10687" width="14.85546875" style="13" bestFit="1" customWidth="1"/>
    <col min="10688" max="10688" width="19.7109375" style="13" bestFit="1" customWidth="1"/>
    <col min="10689" max="10689" width="10.42578125" style="13" bestFit="1" customWidth="1"/>
    <col min="10690" max="10690" width="12" style="13" bestFit="1" customWidth="1"/>
    <col min="10691" max="10691" width="4.42578125" style="13" bestFit="1" customWidth="1"/>
    <col min="10692" max="10692" width="13.5703125" style="13" bestFit="1" customWidth="1"/>
    <col min="10693" max="10693" width="18.28515625" style="13" customWidth="1"/>
    <col min="10694" max="10694" width="13.28515625" style="13" bestFit="1" customWidth="1"/>
    <col min="10695" max="10695" width="17.5703125" style="13" customWidth="1"/>
    <col min="10696" max="10696" width="44.140625" style="13" customWidth="1"/>
    <col min="10697" max="10697" width="9.7109375" style="13" bestFit="1" customWidth="1"/>
    <col min="10698" max="10698" width="19" style="13" bestFit="1" customWidth="1"/>
    <col min="10699" max="10699" width="9.7109375" style="13" bestFit="1" customWidth="1"/>
    <col min="10700" max="10700" width="15.5703125" style="13" bestFit="1" customWidth="1"/>
    <col min="10701" max="10701" width="8.28515625" style="13" bestFit="1" customWidth="1"/>
    <col min="10702" max="10702" width="12.42578125" style="13" customWidth="1"/>
    <col min="10703" max="10703" width="27.85546875" style="13" customWidth="1"/>
    <col min="10704" max="10704" width="29.85546875" style="13" bestFit="1" customWidth="1"/>
    <col min="10705" max="10705" width="12.42578125" style="13" customWidth="1"/>
    <col min="10706" max="10707" width="14.85546875" style="13" bestFit="1" customWidth="1"/>
    <col min="10708" max="10708" width="12.42578125" style="13" customWidth="1"/>
    <col min="10709" max="10709" width="12" style="13" bestFit="1" customWidth="1"/>
    <col min="10710" max="10710" width="13.140625" style="13" bestFit="1" customWidth="1"/>
    <col min="10711" max="10711" width="11.42578125" style="13" bestFit="1" customWidth="1"/>
    <col min="10712" max="10712" width="16.7109375" style="13" bestFit="1" customWidth="1"/>
    <col min="10713" max="10714" width="18.140625" style="13" bestFit="1" customWidth="1"/>
    <col min="10715" max="10716" width="13.42578125" style="13" bestFit="1" customWidth="1"/>
    <col min="10717" max="10717" width="16.7109375" style="13" bestFit="1" customWidth="1"/>
    <col min="10718" max="10718" width="20.140625" style="13" customWidth="1"/>
    <col min="10719" max="10719" width="20.140625" style="13" bestFit="1" customWidth="1"/>
    <col min="10720" max="10916" width="12.42578125" style="13"/>
    <col min="10917" max="10917" width="19.7109375" style="13" customWidth="1"/>
    <col min="10918" max="10919" width="23.85546875" style="13" bestFit="1" customWidth="1"/>
    <col min="10920" max="10920" width="16.28515625" style="13" bestFit="1" customWidth="1"/>
    <col min="10921" max="10921" width="15.85546875" style="13" bestFit="1" customWidth="1"/>
    <col min="10922" max="10922" width="15.5703125" style="13" bestFit="1" customWidth="1"/>
    <col min="10923" max="10923" width="14.5703125" style="13" customWidth="1"/>
    <col min="10924" max="10926" width="15.42578125" style="13" bestFit="1" customWidth="1"/>
    <col min="10927" max="10927" width="23.85546875" style="13" bestFit="1" customWidth="1"/>
    <col min="10928" max="10928" width="20.28515625" style="13" customWidth="1"/>
    <col min="10929" max="10929" width="13.140625" style="13" bestFit="1" customWidth="1"/>
    <col min="10930" max="10930" width="11.5703125" style="13" bestFit="1" customWidth="1"/>
    <col min="10931" max="10931" width="13.42578125" style="13" bestFit="1" customWidth="1"/>
    <col min="10932" max="10932" width="17" style="13" bestFit="1" customWidth="1"/>
    <col min="10933" max="10934" width="20.7109375" style="13" bestFit="1" customWidth="1"/>
    <col min="10935" max="10935" width="12.42578125" style="13" customWidth="1"/>
    <col min="10936" max="10936" width="13.5703125" style="13" bestFit="1" customWidth="1"/>
    <col min="10937" max="10937" width="23.85546875" style="13" bestFit="1" customWidth="1"/>
    <col min="10938" max="10938" width="11.42578125" style="13" bestFit="1" customWidth="1"/>
    <col min="10939" max="10939" width="12" style="13" bestFit="1" customWidth="1"/>
    <col min="10940" max="10940" width="21" style="13" bestFit="1" customWidth="1"/>
    <col min="10941" max="10941" width="18.42578125" style="13" bestFit="1" customWidth="1"/>
    <col min="10942" max="10942" width="20.5703125" style="13" bestFit="1" customWidth="1"/>
    <col min="10943" max="10943" width="14.85546875" style="13" bestFit="1" customWidth="1"/>
    <col min="10944" max="10944" width="19.7109375" style="13" bestFit="1" customWidth="1"/>
    <col min="10945" max="10945" width="10.42578125" style="13" bestFit="1" customWidth="1"/>
    <col min="10946" max="10946" width="12" style="13" bestFit="1" customWidth="1"/>
    <col min="10947" max="10947" width="4.42578125" style="13" bestFit="1" customWidth="1"/>
    <col min="10948" max="10948" width="13.5703125" style="13" bestFit="1" customWidth="1"/>
    <col min="10949" max="10949" width="18.28515625" style="13" customWidth="1"/>
    <col min="10950" max="10950" width="13.28515625" style="13" bestFit="1" customWidth="1"/>
    <col min="10951" max="10951" width="17.5703125" style="13" customWidth="1"/>
    <col min="10952" max="10952" width="44.140625" style="13" customWidth="1"/>
    <col min="10953" max="10953" width="9.7109375" style="13" bestFit="1" customWidth="1"/>
    <col min="10954" max="10954" width="19" style="13" bestFit="1" customWidth="1"/>
    <col min="10955" max="10955" width="9.7109375" style="13" bestFit="1" customWidth="1"/>
    <col min="10956" max="10956" width="15.5703125" style="13" bestFit="1" customWidth="1"/>
    <col min="10957" max="10957" width="8.28515625" style="13" bestFit="1" customWidth="1"/>
    <col min="10958" max="10958" width="12.42578125" style="13" customWidth="1"/>
    <col min="10959" max="10959" width="27.85546875" style="13" customWidth="1"/>
    <col min="10960" max="10960" width="29.85546875" style="13" bestFit="1" customWidth="1"/>
    <col min="10961" max="10961" width="12.42578125" style="13" customWidth="1"/>
    <col min="10962" max="10963" width="14.85546875" style="13" bestFit="1" customWidth="1"/>
    <col min="10964" max="10964" width="12.42578125" style="13" customWidth="1"/>
    <col min="10965" max="10965" width="12" style="13" bestFit="1" customWidth="1"/>
    <col min="10966" max="10966" width="13.140625" style="13" bestFit="1" customWidth="1"/>
    <col min="10967" max="10967" width="11.42578125" style="13" bestFit="1" customWidth="1"/>
    <col min="10968" max="10968" width="16.7109375" style="13" bestFit="1" customWidth="1"/>
    <col min="10969" max="10970" width="18.140625" style="13" bestFit="1" customWidth="1"/>
    <col min="10971" max="10972" width="13.42578125" style="13" bestFit="1" customWidth="1"/>
    <col min="10973" max="10973" width="16.7109375" style="13" bestFit="1" customWidth="1"/>
    <col min="10974" max="10974" width="20.140625" style="13" customWidth="1"/>
    <col min="10975" max="10975" width="20.140625" style="13" bestFit="1" customWidth="1"/>
    <col min="10976" max="11172" width="12.42578125" style="13"/>
    <col min="11173" max="11173" width="19.7109375" style="13" customWidth="1"/>
    <col min="11174" max="11175" width="23.85546875" style="13" bestFit="1" customWidth="1"/>
    <col min="11176" max="11176" width="16.28515625" style="13" bestFit="1" customWidth="1"/>
    <col min="11177" max="11177" width="15.85546875" style="13" bestFit="1" customWidth="1"/>
    <col min="11178" max="11178" width="15.5703125" style="13" bestFit="1" customWidth="1"/>
    <col min="11179" max="11179" width="14.5703125" style="13" customWidth="1"/>
    <col min="11180" max="11182" width="15.42578125" style="13" bestFit="1" customWidth="1"/>
    <col min="11183" max="11183" width="23.85546875" style="13" bestFit="1" customWidth="1"/>
    <col min="11184" max="11184" width="20.28515625" style="13" customWidth="1"/>
    <col min="11185" max="11185" width="13.140625" style="13" bestFit="1" customWidth="1"/>
    <col min="11186" max="11186" width="11.5703125" style="13" bestFit="1" customWidth="1"/>
    <col min="11187" max="11187" width="13.42578125" style="13" bestFit="1" customWidth="1"/>
    <col min="11188" max="11188" width="17" style="13" bestFit="1" customWidth="1"/>
    <col min="11189" max="11190" width="20.7109375" style="13" bestFit="1" customWidth="1"/>
    <col min="11191" max="11191" width="12.42578125" style="13" customWidth="1"/>
    <col min="11192" max="11192" width="13.5703125" style="13" bestFit="1" customWidth="1"/>
    <col min="11193" max="11193" width="23.85546875" style="13" bestFit="1" customWidth="1"/>
    <col min="11194" max="11194" width="11.42578125" style="13" bestFit="1" customWidth="1"/>
    <col min="11195" max="11195" width="12" style="13" bestFit="1" customWidth="1"/>
    <col min="11196" max="11196" width="21" style="13" bestFit="1" customWidth="1"/>
    <col min="11197" max="11197" width="18.42578125" style="13" bestFit="1" customWidth="1"/>
    <col min="11198" max="11198" width="20.5703125" style="13" bestFit="1" customWidth="1"/>
    <col min="11199" max="11199" width="14.85546875" style="13" bestFit="1" customWidth="1"/>
    <col min="11200" max="11200" width="19.7109375" style="13" bestFit="1" customWidth="1"/>
    <col min="11201" max="11201" width="10.42578125" style="13" bestFit="1" customWidth="1"/>
    <col min="11202" max="11202" width="12" style="13" bestFit="1" customWidth="1"/>
    <col min="11203" max="11203" width="4.42578125" style="13" bestFit="1" customWidth="1"/>
    <col min="11204" max="11204" width="13.5703125" style="13" bestFit="1" customWidth="1"/>
    <col min="11205" max="11205" width="18.28515625" style="13" customWidth="1"/>
    <col min="11206" max="11206" width="13.28515625" style="13" bestFit="1" customWidth="1"/>
    <col min="11207" max="11207" width="17.5703125" style="13" customWidth="1"/>
    <col min="11208" max="11208" width="44.140625" style="13" customWidth="1"/>
    <col min="11209" max="11209" width="9.7109375" style="13" bestFit="1" customWidth="1"/>
    <col min="11210" max="11210" width="19" style="13" bestFit="1" customWidth="1"/>
    <col min="11211" max="11211" width="9.7109375" style="13" bestFit="1" customWidth="1"/>
    <col min="11212" max="11212" width="15.5703125" style="13" bestFit="1" customWidth="1"/>
    <col min="11213" max="11213" width="8.28515625" style="13" bestFit="1" customWidth="1"/>
    <col min="11214" max="11214" width="12.42578125" style="13" customWidth="1"/>
    <col min="11215" max="11215" width="27.85546875" style="13" customWidth="1"/>
    <col min="11216" max="11216" width="29.85546875" style="13" bestFit="1" customWidth="1"/>
    <col min="11217" max="11217" width="12.42578125" style="13" customWidth="1"/>
    <col min="11218" max="11219" width="14.85546875" style="13" bestFit="1" customWidth="1"/>
    <col min="11220" max="11220" width="12.42578125" style="13" customWidth="1"/>
    <col min="11221" max="11221" width="12" style="13" bestFit="1" customWidth="1"/>
    <col min="11222" max="11222" width="13.140625" style="13" bestFit="1" customWidth="1"/>
    <col min="11223" max="11223" width="11.42578125" style="13" bestFit="1" customWidth="1"/>
    <col min="11224" max="11224" width="16.7109375" style="13" bestFit="1" customWidth="1"/>
    <col min="11225" max="11226" width="18.140625" style="13" bestFit="1" customWidth="1"/>
    <col min="11227" max="11228" width="13.42578125" style="13" bestFit="1" customWidth="1"/>
    <col min="11229" max="11229" width="16.7109375" style="13" bestFit="1" customWidth="1"/>
    <col min="11230" max="11230" width="20.140625" style="13" customWidth="1"/>
    <col min="11231" max="11231" width="20.140625" style="13" bestFit="1" customWidth="1"/>
    <col min="11232" max="11428" width="12.42578125" style="13"/>
    <col min="11429" max="11429" width="19.7109375" style="13" customWidth="1"/>
    <col min="11430" max="11431" width="23.85546875" style="13" bestFit="1" customWidth="1"/>
    <col min="11432" max="11432" width="16.28515625" style="13" bestFit="1" customWidth="1"/>
    <col min="11433" max="11433" width="15.85546875" style="13" bestFit="1" customWidth="1"/>
    <col min="11434" max="11434" width="15.5703125" style="13" bestFit="1" customWidth="1"/>
    <col min="11435" max="11435" width="14.5703125" style="13" customWidth="1"/>
    <col min="11436" max="11438" width="15.42578125" style="13" bestFit="1" customWidth="1"/>
    <col min="11439" max="11439" width="23.85546875" style="13" bestFit="1" customWidth="1"/>
    <col min="11440" max="11440" width="20.28515625" style="13" customWidth="1"/>
    <col min="11441" max="11441" width="13.140625" style="13" bestFit="1" customWidth="1"/>
    <col min="11442" max="11442" width="11.5703125" style="13" bestFit="1" customWidth="1"/>
    <col min="11443" max="11443" width="13.42578125" style="13" bestFit="1" customWidth="1"/>
    <col min="11444" max="11444" width="17" style="13" bestFit="1" customWidth="1"/>
    <col min="11445" max="11446" width="20.7109375" style="13" bestFit="1" customWidth="1"/>
    <col min="11447" max="11447" width="12.42578125" style="13" customWidth="1"/>
    <col min="11448" max="11448" width="13.5703125" style="13" bestFit="1" customWidth="1"/>
    <col min="11449" max="11449" width="23.85546875" style="13" bestFit="1" customWidth="1"/>
    <col min="11450" max="11450" width="11.42578125" style="13" bestFit="1" customWidth="1"/>
    <col min="11451" max="11451" width="12" style="13" bestFit="1" customWidth="1"/>
    <col min="11452" max="11452" width="21" style="13" bestFit="1" customWidth="1"/>
    <col min="11453" max="11453" width="18.42578125" style="13" bestFit="1" customWidth="1"/>
    <col min="11454" max="11454" width="20.5703125" style="13" bestFit="1" customWidth="1"/>
    <col min="11455" max="11455" width="14.85546875" style="13" bestFit="1" customWidth="1"/>
    <col min="11456" max="11456" width="19.7109375" style="13" bestFit="1" customWidth="1"/>
    <col min="11457" max="11457" width="10.42578125" style="13" bestFit="1" customWidth="1"/>
    <col min="11458" max="11458" width="12" style="13" bestFit="1" customWidth="1"/>
    <col min="11459" max="11459" width="4.42578125" style="13" bestFit="1" customWidth="1"/>
    <col min="11460" max="11460" width="13.5703125" style="13" bestFit="1" customWidth="1"/>
    <col min="11461" max="11461" width="18.28515625" style="13" customWidth="1"/>
    <col min="11462" max="11462" width="13.28515625" style="13" bestFit="1" customWidth="1"/>
    <col min="11463" max="11463" width="17.5703125" style="13" customWidth="1"/>
    <col min="11464" max="11464" width="44.140625" style="13" customWidth="1"/>
    <col min="11465" max="11465" width="9.7109375" style="13" bestFit="1" customWidth="1"/>
    <col min="11466" max="11466" width="19" style="13" bestFit="1" customWidth="1"/>
    <col min="11467" max="11467" width="9.7109375" style="13" bestFit="1" customWidth="1"/>
    <col min="11468" max="11468" width="15.5703125" style="13" bestFit="1" customWidth="1"/>
    <col min="11469" max="11469" width="8.28515625" style="13" bestFit="1" customWidth="1"/>
    <col min="11470" max="11470" width="12.42578125" style="13" customWidth="1"/>
    <col min="11471" max="11471" width="27.85546875" style="13" customWidth="1"/>
    <col min="11472" max="11472" width="29.85546875" style="13" bestFit="1" customWidth="1"/>
    <col min="11473" max="11473" width="12.42578125" style="13" customWidth="1"/>
    <col min="11474" max="11475" width="14.85546875" style="13" bestFit="1" customWidth="1"/>
    <col min="11476" max="11476" width="12.42578125" style="13" customWidth="1"/>
    <col min="11477" max="11477" width="12" style="13" bestFit="1" customWidth="1"/>
    <col min="11478" max="11478" width="13.140625" style="13" bestFit="1" customWidth="1"/>
    <col min="11479" max="11479" width="11.42578125" style="13" bestFit="1" customWidth="1"/>
    <col min="11480" max="11480" width="16.7109375" style="13" bestFit="1" customWidth="1"/>
    <col min="11481" max="11482" width="18.140625" style="13" bestFit="1" customWidth="1"/>
    <col min="11483" max="11484" width="13.42578125" style="13" bestFit="1" customWidth="1"/>
    <col min="11485" max="11485" width="16.7109375" style="13" bestFit="1" customWidth="1"/>
    <col min="11486" max="11486" width="20.140625" style="13" customWidth="1"/>
    <col min="11487" max="11487" width="20.140625" style="13" bestFit="1" customWidth="1"/>
    <col min="11488" max="11684" width="12.42578125" style="13"/>
    <col min="11685" max="11685" width="19.7109375" style="13" customWidth="1"/>
    <col min="11686" max="11687" width="23.85546875" style="13" bestFit="1" customWidth="1"/>
    <col min="11688" max="11688" width="16.28515625" style="13" bestFit="1" customWidth="1"/>
    <col min="11689" max="11689" width="15.85546875" style="13" bestFit="1" customWidth="1"/>
    <col min="11690" max="11690" width="15.5703125" style="13" bestFit="1" customWidth="1"/>
    <col min="11691" max="11691" width="14.5703125" style="13" customWidth="1"/>
    <col min="11692" max="11694" width="15.42578125" style="13" bestFit="1" customWidth="1"/>
    <col min="11695" max="11695" width="23.85546875" style="13" bestFit="1" customWidth="1"/>
    <col min="11696" max="11696" width="20.28515625" style="13" customWidth="1"/>
    <col min="11697" max="11697" width="13.140625" style="13" bestFit="1" customWidth="1"/>
    <col min="11698" max="11698" width="11.5703125" style="13" bestFit="1" customWidth="1"/>
    <col min="11699" max="11699" width="13.42578125" style="13" bestFit="1" customWidth="1"/>
    <col min="11700" max="11700" width="17" style="13" bestFit="1" customWidth="1"/>
    <col min="11701" max="11702" width="20.7109375" style="13" bestFit="1" customWidth="1"/>
    <col min="11703" max="11703" width="12.42578125" style="13" customWidth="1"/>
    <col min="11704" max="11704" width="13.5703125" style="13" bestFit="1" customWidth="1"/>
    <col min="11705" max="11705" width="23.85546875" style="13" bestFit="1" customWidth="1"/>
    <col min="11706" max="11706" width="11.42578125" style="13" bestFit="1" customWidth="1"/>
    <col min="11707" max="11707" width="12" style="13" bestFit="1" customWidth="1"/>
    <col min="11708" max="11708" width="21" style="13" bestFit="1" customWidth="1"/>
    <col min="11709" max="11709" width="18.42578125" style="13" bestFit="1" customWidth="1"/>
    <col min="11710" max="11710" width="20.5703125" style="13" bestFit="1" customWidth="1"/>
    <col min="11711" max="11711" width="14.85546875" style="13" bestFit="1" customWidth="1"/>
    <col min="11712" max="11712" width="19.7109375" style="13" bestFit="1" customWidth="1"/>
    <col min="11713" max="11713" width="10.42578125" style="13" bestFit="1" customWidth="1"/>
    <col min="11714" max="11714" width="12" style="13" bestFit="1" customWidth="1"/>
    <col min="11715" max="11715" width="4.42578125" style="13" bestFit="1" customWidth="1"/>
    <col min="11716" max="11716" width="13.5703125" style="13" bestFit="1" customWidth="1"/>
    <col min="11717" max="11717" width="18.28515625" style="13" customWidth="1"/>
    <col min="11718" max="11718" width="13.28515625" style="13" bestFit="1" customWidth="1"/>
    <col min="11719" max="11719" width="17.5703125" style="13" customWidth="1"/>
    <col min="11720" max="11720" width="44.140625" style="13" customWidth="1"/>
    <col min="11721" max="11721" width="9.7109375" style="13" bestFit="1" customWidth="1"/>
    <col min="11722" max="11722" width="19" style="13" bestFit="1" customWidth="1"/>
    <col min="11723" max="11723" width="9.7109375" style="13" bestFit="1" customWidth="1"/>
    <col min="11724" max="11724" width="15.5703125" style="13" bestFit="1" customWidth="1"/>
    <col min="11725" max="11725" width="8.28515625" style="13" bestFit="1" customWidth="1"/>
    <col min="11726" max="11726" width="12.42578125" style="13" customWidth="1"/>
    <col min="11727" max="11727" width="27.85546875" style="13" customWidth="1"/>
    <col min="11728" max="11728" width="29.85546875" style="13" bestFit="1" customWidth="1"/>
    <col min="11729" max="11729" width="12.42578125" style="13" customWidth="1"/>
    <col min="11730" max="11731" width="14.85546875" style="13" bestFit="1" customWidth="1"/>
    <col min="11732" max="11732" width="12.42578125" style="13" customWidth="1"/>
    <col min="11733" max="11733" width="12" style="13" bestFit="1" customWidth="1"/>
    <col min="11734" max="11734" width="13.140625" style="13" bestFit="1" customWidth="1"/>
    <col min="11735" max="11735" width="11.42578125" style="13" bestFit="1" customWidth="1"/>
    <col min="11736" max="11736" width="16.7109375" style="13" bestFit="1" customWidth="1"/>
    <col min="11737" max="11738" width="18.140625" style="13" bestFit="1" customWidth="1"/>
    <col min="11739" max="11740" width="13.42578125" style="13" bestFit="1" customWidth="1"/>
    <col min="11741" max="11741" width="16.7109375" style="13" bestFit="1" customWidth="1"/>
    <col min="11742" max="11742" width="20.140625" style="13" customWidth="1"/>
    <col min="11743" max="11743" width="20.140625" style="13" bestFit="1" customWidth="1"/>
    <col min="11744" max="11940" width="12.42578125" style="13"/>
    <col min="11941" max="11941" width="19.7109375" style="13" customWidth="1"/>
    <col min="11942" max="11943" width="23.85546875" style="13" bestFit="1" customWidth="1"/>
    <col min="11944" max="11944" width="16.28515625" style="13" bestFit="1" customWidth="1"/>
    <col min="11945" max="11945" width="15.85546875" style="13" bestFit="1" customWidth="1"/>
    <col min="11946" max="11946" width="15.5703125" style="13" bestFit="1" customWidth="1"/>
    <col min="11947" max="11947" width="14.5703125" style="13" customWidth="1"/>
    <col min="11948" max="11950" width="15.42578125" style="13" bestFit="1" customWidth="1"/>
    <col min="11951" max="11951" width="23.85546875" style="13" bestFit="1" customWidth="1"/>
    <col min="11952" max="11952" width="20.28515625" style="13" customWidth="1"/>
    <col min="11953" max="11953" width="13.140625" style="13" bestFit="1" customWidth="1"/>
    <col min="11954" max="11954" width="11.5703125" style="13" bestFit="1" customWidth="1"/>
    <col min="11955" max="11955" width="13.42578125" style="13" bestFit="1" customWidth="1"/>
    <col min="11956" max="11956" width="17" style="13" bestFit="1" customWidth="1"/>
    <col min="11957" max="11958" width="20.7109375" style="13" bestFit="1" customWidth="1"/>
    <col min="11959" max="11959" width="12.42578125" style="13" customWidth="1"/>
    <col min="11960" max="11960" width="13.5703125" style="13" bestFit="1" customWidth="1"/>
    <col min="11961" max="11961" width="23.85546875" style="13" bestFit="1" customWidth="1"/>
    <col min="11962" max="11962" width="11.42578125" style="13" bestFit="1" customWidth="1"/>
    <col min="11963" max="11963" width="12" style="13" bestFit="1" customWidth="1"/>
    <col min="11964" max="11964" width="21" style="13" bestFit="1" customWidth="1"/>
    <col min="11965" max="11965" width="18.42578125" style="13" bestFit="1" customWidth="1"/>
    <col min="11966" max="11966" width="20.5703125" style="13" bestFit="1" customWidth="1"/>
    <col min="11967" max="11967" width="14.85546875" style="13" bestFit="1" customWidth="1"/>
    <col min="11968" max="11968" width="19.7109375" style="13" bestFit="1" customWidth="1"/>
    <col min="11969" max="11969" width="10.42578125" style="13" bestFit="1" customWidth="1"/>
    <col min="11970" max="11970" width="12" style="13" bestFit="1" customWidth="1"/>
    <col min="11971" max="11971" width="4.42578125" style="13" bestFit="1" customWidth="1"/>
    <col min="11972" max="11972" width="13.5703125" style="13" bestFit="1" customWidth="1"/>
    <col min="11973" max="11973" width="18.28515625" style="13" customWidth="1"/>
    <col min="11974" max="11974" width="13.28515625" style="13" bestFit="1" customWidth="1"/>
    <col min="11975" max="11975" width="17.5703125" style="13" customWidth="1"/>
    <col min="11976" max="11976" width="44.140625" style="13" customWidth="1"/>
    <col min="11977" max="11977" width="9.7109375" style="13" bestFit="1" customWidth="1"/>
    <col min="11978" max="11978" width="19" style="13" bestFit="1" customWidth="1"/>
    <col min="11979" max="11979" width="9.7109375" style="13" bestFit="1" customWidth="1"/>
    <col min="11980" max="11980" width="15.5703125" style="13" bestFit="1" customWidth="1"/>
    <col min="11981" max="11981" width="8.28515625" style="13" bestFit="1" customWidth="1"/>
    <col min="11982" max="11982" width="12.42578125" style="13" customWidth="1"/>
    <col min="11983" max="11983" width="27.85546875" style="13" customWidth="1"/>
    <col min="11984" max="11984" width="29.85546875" style="13" bestFit="1" customWidth="1"/>
    <col min="11985" max="11985" width="12.42578125" style="13" customWidth="1"/>
    <col min="11986" max="11987" width="14.85546875" style="13" bestFit="1" customWidth="1"/>
    <col min="11988" max="11988" width="12.42578125" style="13" customWidth="1"/>
    <col min="11989" max="11989" width="12" style="13" bestFit="1" customWidth="1"/>
    <col min="11990" max="11990" width="13.140625" style="13" bestFit="1" customWidth="1"/>
    <col min="11991" max="11991" width="11.42578125" style="13" bestFit="1" customWidth="1"/>
    <col min="11992" max="11992" width="16.7109375" style="13" bestFit="1" customWidth="1"/>
    <col min="11993" max="11994" width="18.140625" style="13" bestFit="1" customWidth="1"/>
    <col min="11995" max="11996" width="13.42578125" style="13" bestFit="1" customWidth="1"/>
    <col min="11997" max="11997" width="16.7109375" style="13" bestFit="1" customWidth="1"/>
    <col min="11998" max="11998" width="20.140625" style="13" customWidth="1"/>
    <col min="11999" max="11999" width="20.140625" style="13" bestFit="1" customWidth="1"/>
    <col min="12000" max="12196" width="12.42578125" style="13"/>
    <col min="12197" max="12197" width="19.7109375" style="13" customWidth="1"/>
    <col min="12198" max="12199" width="23.85546875" style="13" bestFit="1" customWidth="1"/>
    <col min="12200" max="12200" width="16.28515625" style="13" bestFit="1" customWidth="1"/>
    <col min="12201" max="12201" width="15.85546875" style="13" bestFit="1" customWidth="1"/>
    <col min="12202" max="12202" width="15.5703125" style="13" bestFit="1" customWidth="1"/>
    <col min="12203" max="12203" width="14.5703125" style="13" customWidth="1"/>
    <col min="12204" max="12206" width="15.42578125" style="13" bestFit="1" customWidth="1"/>
    <col min="12207" max="12207" width="23.85546875" style="13" bestFit="1" customWidth="1"/>
    <col min="12208" max="12208" width="20.28515625" style="13" customWidth="1"/>
    <col min="12209" max="12209" width="13.140625" style="13" bestFit="1" customWidth="1"/>
    <col min="12210" max="12210" width="11.5703125" style="13" bestFit="1" customWidth="1"/>
    <col min="12211" max="12211" width="13.42578125" style="13" bestFit="1" customWidth="1"/>
    <col min="12212" max="12212" width="17" style="13" bestFit="1" customWidth="1"/>
    <col min="12213" max="12214" width="20.7109375" style="13" bestFit="1" customWidth="1"/>
    <col min="12215" max="12215" width="12.42578125" style="13" customWidth="1"/>
    <col min="12216" max="12216" width="13.5703125" style="13" bestFit="1" customWidth="1"/>
    <col min="12217" max="12217" width="23.85546875" style="13" bestFit="1" customWidth="1"/>
    <col min="12218" max="12218" width="11.42578125" style="13" bestFit="1" customWidth="1"/>
    <col min="12219" max="12219" width="12" style="13" bestFit="1" customWidth="1"/>
    <col min="12220" max="12220" width="21" style="13" bestFit="1" customWidth="1"/>
    <col min="12221" max="12221" width="18.42578125" style="13" bestFit="1" customWidth="1"/>
    <col min="12222" max="12222" width="20.5703125" style="13" bestFit="1" customWidth="1"/>
    <col min="12223" max="12223" width="14.85546875" style="13" bestFit="1" customWidth="1"/>
    <col min="12224" max="12224" width="19.7109375" style="13" bestFit="1" customWidth="1"/>
    <col min="12225" max="12225" width="10.42578125" style="13" bestFit="1" customWidth="1"/>
    <col min="12226" max="12226" width="12" style="13" bestFit="1" customWidth="1"/>
    <col min="12227" max="12227" width="4.42578125" style="13" bestFit="1" customWidth="1"/>
    <col min="12228" max="12228" width="13.5703125" style="13" bestFit="1" customWidth="1"/>
    <col min="12229" max="12229" width="18.28515625" style="13" customWidth="1"/>
    <col min="12230" max="12230" width="13.28515625" style="13" bestFit="1" customWidth="1"/>
    <col min="12231" max="12231" width="17.5703125" style="13" customWidth="1"/>
    <col min="12232" max="12232" width="44.140625" style="13" customWidth="1"/>
    <col min="12233" max="12233" width="9.7109375" style="13" bestFit="1" customWidth="1"/>
    <col min="12234" max="12234" width="19" style="13" bestFit="1" customWidth="1"/>
    <col min="12235" max="12235" width="9.7109375" style="13" bestFit="1" customWidth="1"/>
    <col min="12236" max="12236" width="15.5703125" style="13" bestFit="1" customWidth="1"/>
    <col min="12237" max="12237" width="8.28515625" style="13" bestFit="1" customWidth="1"/>
    <col min="12238" max="12238" width="12.42578125" style="13" customWidth="1"/>
    <col min="12239" max="12239" width="27.85546875" style="13" customWidth="1"/>
    <col min="12240" max="12240" width="29.85546875" style="13" bestFit="1" customWidth="1"/>
    <col min="12241" max="12241" width="12.42578125" style="13" customWidth="1"/>
    <col min="12242" max="12243" width="14.85546875" style="13" bestFit="1" customWidth="1"/>
    <col min="12244" max="12244" width="12.42578125" style="13" customWidth="1"/>
    <col min="12245" max="12245" width="12" style="13" bestFit="1" customWidth="1"/>
    <col min="12246" max="12246" width="13.140625" style="13" bestFit="1" customWidth="1"/>
    <col min="12247" max="12247" width="11.42578125" style="13" bestFit="1" customWidth="1"/>
    <col min="12248" max="12248" width="16.7109375" style="13" bestFit="1" customWidth="1"/>
    <col min="12249" max="12250" width="18.140625" style="13" bestFit="1" customWidth="1"/>
    <col min="12251" max="12252" width="13.42578125" style="13" bestFit="1" customWidth="1"/>
    <col min="12253" max="12253" width="16.7109375" style="13" bestFit="1" customWidth="1"/>
    <col min="12254" max="12254" width="20.140625" style="13" customWidth="1"/>
    <col min="12255" max="12255" width="20.140625" style="13" bestFit="1" customWidth="1"/>
    <col min="12256" max="12452" width="12.42578125" style="13"/>
    <col min="12453" max="12453" width="19.7109375" style="13" customWidth="1"/>
    <col min="12454" max="12455" width="23.85546875" style="13" bestFit="1" customWidth="1"/>
    <col min="12456" max="12456" width="16.28515625" style="13" bestFit="1" customWidth="1"/>
    <col min="12457" max="12457" width="15.85546875" style="13" bestFit="1" customWidth="1"/>
    <col min="12458" max="12458" width="15.5703125" style="13" bestFit="1" customWidth="1"/>
    <col min="12459" max="12459" width="14.5703125" style="13" customWidth="1"/>
    <col min="12460" max="12462" width="15.42578125" style="13" bestFit="1" customWidth="1"/>
    <col min="12463" max="12463" width="23.85546875" style="13" bestFit="1" customWidth="1"/>
    <col min="12464" max="12464" width="20.28515625" style="13" customWidth="1"/>
    <col min="12465" max="12465" width="13.140625" style="13" bestFit="1" customWidth="1"/>
    <col min="12466" max="12466" width="11.5703125" style="13" bestFit="1" customWidth="1"/>
    <col min="12467" max="12467" width="13.42578125" style="13" bestFit="1" customWidth="1"/>
    <col min="12468" max="12468" width="17" style="13" bestFit="1" customWidth="1"/>
    <col min="12469" max="12470" width="20.7109375" style="13" bestFit="1" customWidth="1"/>
    <col min="12471" max="12471" width="12.42578125" style="13" customWidth="1"/>
    <col min="12472" max="12472" width="13.5703125" style="13" bestFit="1" customWidth="1"/>
    <col min="12473" max="12473" width="23.85546875" style="13" bestFit="1" customWidth="1"/>
    <col min="12474" max="12474" width="11.42578125" style="13" bestFit="1" customWidth="1"/>
    <col min="12475" max="12475" width="12" style="13" bestFit="1" customWidth="1"/>
    <col min="12476" max="12476" width="21" style="13" bestFit="1" customWidth="1"/>
    <col min="12477" max="12477" width="18.42578125" style="13" bestFit="1" customWidth="1"/>
    <col min="12478" max="12478" width="20.5703125" style="13" bestFit="1" customWidth="1"/>
    <col min="12479" max="12479" width="14.85546875" style="13" bestFit="1" customWidth="1"/>
    <col min="12480" max="12480" width="19.7109375" style="13" bestFit="1" customWidth="1"/>
    <col min="12481" max="12481" width="10.42578125" style="13" bestFit="1" customWidth="1"/>
    <col min="12482" max="12482" width="12" style="13" bestFit="1" customWidth="1"/>
    <col min="12483" max="12483" width="4.42578125" style="13" bestFit="1" customWidth="1"/>
    <col min="12484" max="12484" width="13.5703125" style="13" bestFit="1" customWidth="1"/>
    <col min="12485" max="12485" width="18.28515625" style="13" customWidth="1"/>
    <col min="12486" max="12486" width="13.28515625" style="13" bestFit="1" customWidth="1"/>
    <col min="12487" max="12487" width="17.5703125" style="13" customWidth="1"/>
    <col min="12488" max="12488" width="44.140625" style="13" customWidth="1"/>
    <col min="12489" max="12489" width="9.7109375" style="13" bestFit="1" customWidth="1"/>
    <col min="12490" max="12490" width="19" style="13" bestFit="1" customWidth="1"/>
    <col min="12491" max="12491" width="9.7109375" style="13" bestFit="1" customWidth="1"/>
    <col min="12492" max="12492" width="15.5703125" style="13" bestFit="1" customWidth="1"/>
    <col min="12493" max="12493" width="8.28515625" style="13" bestFit="1" customWidth="1"/>
    <col min="12494" max="12494" width="12.42578125" style="13" customWidth="1"/>
    <col min="12495" max="12495" width="27.85546875" style="13" customWidth="1"/>
    <col min="12496" max="12496" width="29.85546875" style="13" bestFit="1" customWidth="1"/>
    <col min="12497" max="12497" width="12.42578125" style="13" customWidth="1"/>
    <col min="12498" max="12499" width="14.85546875" style="13" bestFit="1" customWidth="1"/>
    <col min="12500" max="12500" width="12.42578125" style="13" customWidth="1"/>
    <col min="12501" max="12501" width="12" style="13" bestFit="1" customWidth="1"/>
    <col min="12502" max="12502" width="13.140625" style="13" bestFit="1" customWidth="1"/>
    <col min="12503" max="12503" width="11.42578125" style="13" bestFit="1" customWidth="1"/>
    <col min="12504" max="12504" width="16.7109375" style="13" bestFit="1" customWidth="1"/>
    <col min="12505" max="12506" width="18.140625" style="13" bestFit="1" customWidth="1"/>
    <col min="12507" max="12508" width="13.42578125" style="13" bestFit="1" customWidth="1"/>
    <col min="12509" max="12509" width="16.7109375" style="13" bestFit="1" customWidth="1"/>
    <col min="12510" max="12510" width="20.140625" style="13" customWidth="1"/>
    <col min="12511" max="12511" width="20.140625" style="13" bestFit="1" customWidth="1"/>
    <col min="12512" max="12708" width="12.42578125" style="13"/>
    <col min="12709" max="12709" width="19.7109375" style="13" customWidth="1"/>
    <col min="12710" max="12711" width="23.85546875" style="13" bestFit="1" customWidth="1"/>
    <col min="12712" max="12712" width="16.28515625" style="13" bestFit="1" customWidth="1"/>
    <col min="12713" max="12713" width="15.85546875" style="13" bestFit="1" customWidth="1"/>
    <col min="12714" max="12714" width="15.5703125" style="13" bestFit="1" customWidth="1"/>
    <col min="12715" max="12715" width="14.5703125" style="13" customWidth="1"/>
    <col min="12716" max="12718" width="15.42578125" style="13" bestFit="1" customWidth="1"/>
    <col min="12719" max="12719" width="23.85546875" style="13" bestFit="1" customWidth="1"/>
    <col min="12720" max="12720" width="20.28515625" style="13" customWidth="1"/>
    <col min="12721" max="12721" width="13.140625" style="13" bestFit="1" customWidth="1"/>
    <col min="12722" max="12722" width="11.5703125" style="13" bestFit="1" customWidth="1"/>
    <col min="12723" max="12723" width="13.42578125" style="13" bestFit="1" customWidth="1"/>
    <col min="12724" max="12724" width="17" style="13" bestFit="1" customWidth="1"/>
    <col min="12725" max="12726" width="20.7109375" style="13" bestFit="1" customWidth="1"/>
    <col min="12727" max="12727" width="12.42578125" style="13" customWidth="1"/>
    <col min="12728" max="12728" width="13.5703125" style="13" bestFit="1" customWidth="1"/>
    <col min="12729" max="12729" width="23.85546875" style="13" bestFit="1" customWidth="1"/>
    <col min="12730" max="12730" width="11.42578125" style="13" bestFit="1" customWidth="1"/>
    <col min="12731" max="12731" width="12" style="13" bestFit="1" customWidth="1"/>
    <col min="12732" max="12732" width="21" style="13" bestFit="1" customWidth="1"/>
    <col min="12733" max="12733" width="18.42578125" style="13" bestFit="1" customWidth="1"/>
    <col min="12734" max="12734" width="20.5703125" style="13" bestFit="1" customWidth="1"/>
    <col min="12735" max="12735" width="14.85546875" style="13" bestFit="1" customWidth="1"/>
    <col min="12736" max="12736" width="19.7109375" style="13" bestFit="1" customWidth="1"/>
    <col min="12737" max="12737" width="10.42578125" style="13" bestFit="1" customWidth="1"/>
    <col min="12738" max="12738" width="12" style="13" bestFit="1" customWidth="1"/>
    <col min="12739" max="12739" width="4.42578125" style="13" bestFit="1" customWidth="1"/>
    <col min="12740" max="12740" width="13.5703125" style="13" bestFit="1" customWidth="1"/>
    <col min="12741" max="12741" width="18.28515625" style="13" customWidth="1"/>
    <col min="12742" max="12742" width="13.28515625" style="13" bestFit="1" customWidth="1"/>
    <col min="12743" max="12743" width="17.5703125" style="13" customWidth="1"/>
    <col min="12744" max="12744" width="44.140625" style="13" customWidth="1"/>
    <col min="12745" max="12745" width="9.7109375" style="13" bestFit="1" customWidth="1"/>
    <col min="12746" max="12746" width="19" style="13" bestFit="1" customWidth="1"/>
    <col min="12747" max="12747" width="9.7109375" style="13" bestFit="1" customWidth="1"/>
    <col min="12748" max="12748" width="15.5703125" style="13" bestFit="1" customWidth="1"/>
    <col min="12749" max="12749" width="8.28515625" style="13" bestFit="1" customWidth="1"/>
    <col min="12750" max="12750" width="12.42578125" style="13" customWidth="1"/>
    <col min="12751" max="12751" width="27.85546875" style="13" customWidth="1"/>
    <col min="12752" max="12752" width="29.85546875" style="13" bestFit="1" customWidth="1"/>
    <col min="12753" max="12753" width="12.42578125" style="13" customWidth="1"/>
    <col min="12754" max="12755" width="14.85546875" style="13" bestFit="1" customWidth="1"/>
    <col min="12756" max="12756" width="12.42578125" style="13" customWidth="1"/>
    <col min="12757" max="12757" width="12" style="13" bestFit="1" customWidth="1"/>
    <col min="12758" max="12758" width="13.140625" style="13" bestFit="1" customWidth="1"/>
    <col min="12759" max="12759" width="11.42578125" style="13" bestFit="1" customWidth="1"/>
    <col min="12760" max="12760" width="16.7109375" style="13" bestFit="1" customWidth="1"/>
    <col min="12761" max="12762" width="18.140625" style="13" bestFit="1" customWidth="1"/>
    <col min="12763" max="12764" width="13.42578125" style="13" bestFit="1" customWidth="1"/>
    <col min="12765" max="12765" width="16.7109375" style="13" bestFit="1" customWidth="1"/>
    <col min="12766" max="12766" width="20.140625" style="13" customWidth="1"/>
    <col min="12767" max="12767" width="20.140625" style="13" bestFit="1" customWidth="1"/>
    <col min="12768" max="12964" width="12.42578125" style="13"/>
    <col min="12965" max="12965" width="19.7109375" style="13" customWidth="1"/>
    <col min="12966" max="12967" width="23.85546875" style="13" bestFit="1" customWidth="1"/>
    <col min="12968" max="12968" width="16.28515625" style="13" bestFit="1" customWidth="1"/>
    <col min="12969" max="12969" width="15.85546875" style="13" bestFit="1" customWidth="1"/>
    <col min="12970" max="12970" width="15.5703125" style="13" bestFit="1" customWidth="1"/>
    <col min="12971" max="12971" width="14.5703125" style="13" customWidth="1"/>
    <col min="12972" max="12974" width="15.42578125" style="13" bestFit="1" customWidth="1"/>
    <col min="12975" max="12975" width="23.85546875" style="13" bestFit="1" customWidth="1"/>
    <col min="12976" max="12976" width="20.28515625" style="13" customWidth="1"/>
    <col min="12977" max="12977" width="13.140625" style="13" bestFit="1" customWidth="1"/>
    <col min="12978" max="12978" width="11.5703125" style="13" bestFit="1" customWidth="1"/>
    <col min="12979" max="12979" width="13.42578125" style="13" bestFit="1" customWidth="1"/>
    <col min="12980" max="12980" width="17" style="13" bestFit="1" customWidth="1"/>
    <col min="12981" max="12982" width="20.7109375" style="13" bestFit="1" customWidth="1"/>
    <col min="12983" max="12983" width="12.42578125" style="13" customWidth="1"/>
    <col min="12984" max="12984" width="13.5703125" style="13" bestFit="1" customWidth="1"/>
    <col min="12985" max="12985" width="23.85546875" style="13" bestFit="1" customWidth="1"/>
    <col min="12986" max="12986" width="11.42578125" style="13" bestFit="1" customWidth="1"/>
    <col min="12987" max="12987" width="12" style="13" bestFit="1" customWidth="1"/>
    <col min="12988" max="12988" width="21" style="13" bestFit="1" customWidth="1"/>
    <col min="12989" max="12989" width="18.42578125" style="13" bestFit="1" customWidth="1"/>
    <col min="12990" max="12990" width="20.5703125" style="13" bestFit="1" customWidth="1"/>
    <col min="12991" max="12991" width="14.85546875" style="13" bestFit="1" customWidth="1"/>
    <col min="12992" max="12992" width="19.7109375" style="13" bestFit="1" customWidth="1"/>
    <col min="12993" max="12993" width="10.42578125" style="13" bestFit="1" customWidth="1"/>
    <col min="12994" max="12994" width="12" style="13" bestFit="1" customWidth="1"/>
    <col min="12995" max="12995" width="4.42578125" style="13" bestFit="1" customWidth="1"/>
    <col min="12996" max="12996" width="13.5703125" style="13" bestFit="1" customWidth="1"/>
    <col min="12997" max="12997" width="18.28515625" style="13" customWidth="1"/>
    <col min="12998" max="12998" width="13.28515625" style="13" bestFit="1" customWidth="1"/>
    <col min="12999" max="12999" width="17.5703125" style="13" customWidth="1"/>
    <col min="13000" max="13000" width="44.140625" style="13" customWidth="1"/>
    <col min="13001" max="13001" width="9.7109375" style="13" bestFit="1" customWidth="1"/>
    <col min="13002" max="13002" width="19" style="13" bestFit="1" customWidth="1"/>
    <col min="13003" max="13003" width="9.7109375" style="13" bestFit="1" customWidth="1"/>
    <col min="13004" max="13004" width="15.5703125" style="13" bestFit="1" customWidth="1"/>
    <col min="13005" max="13005" width="8.28515625" style="13" bestFit="1" customWidth="1"/>
    <col min="13006" max="13006" width="12.42578125" style="13" customWidth="1"/>
    <col min="13007" max="13007" width="27.85546875" style="13" customWidth="1"/>
    <col min="13008" max="13008" width="29.85546875" style="13" bestFit="1" customWidth="1"/>
    <col min="13009" max="13009" width="12.42578125" style="13" customWidth="1"/>
    <col min="13010" max="13011" width="14.85546875" style="13" bestFit="1" customWidth="1"/>
    <col min="13012" max="13012" width="12.42578125" style="13" customWidth="1"/>
    <col min="13013" max="13013" width="12" style="13" bestFit="1" customWidth="1"/>
    <col min="13014" max="13014" width="13.140625" style="13" bestFit="1" customWidth="1"/>
    <col min="13015" max="13015" width="11.42578125" style="13" bestFit="1" customWidth="1"/>
    <col min="13016" max="13016" width="16.7109375" style="13" bestFit="1" customWidth="1"/>
    <col min="13017" max="13018" width="18.140625" style="13" bestFit="1" customWidth="1"/>
    <col min="13019" max="13020" width="13.42578125" style="13" bestFit="1" customWidth="1"/>
    <col min="13021" max="13021" width="16.7109375" style="13" bestFit="1" customWidth="1"/>
    <col min="13022" max="13022" width="20.140625" style="13" customWidth="1"/>
    <col min="13023" max="13023" width="20.140625" style="13" bestFit="1" customWidth="1"/>
    <col min="13024" max="13220" width="12.42578125" style="13"/>
    <col min="13221" max="13221" width="19.7109375" style="13" customWidth="1"/>
    <col min="13222" max="13223" width="23.85546875" style="13" bestFit="1" customWidth="1"/>
    <col min="13224" max="13224" width="16.28515625" style="13" bestFit="1" customWidth="1"/>
    <col min="13225" max="13225" width="15.85546875" style="13" bestFit="1" customWidth="1"/>
    <col min="13226" max="13226" width="15.5703125" style="13" bestFit="1" customWidth="1"/>
    <col min="13227" max="13227" width="14.5703125" style="13" customWidth="1"/>
    <col min="13228" max="13230" width="15.42578125" style="13" bestFit="1" customWidth="1"/>
    <col min="13231" max="13231" width="23.85546875" style="13" bestFit="1" customWidth="1"/>
    <col min="13232" max="13232" width="20.28515625" style="13" customWidth="1"/>
    <col min="13233" max="13233" width="13.140625" style="13" bestFit="1" customWidth="1"/>
    <col min="13234" max="13234" width="11.5703125" style="13" bestFit="1" customWidth="1"/>
    <col min="13235" max="13235" width="13.42578125" style="13" bestFit="1" customWidth="1"/>
    <col min="13236" max="13236" width="17" style="13" bestFit="1" customWidth="1"/>
    <col min="13237" max="13238" width="20.7109375" style="13" bestFit="1" customWidth="1"/>
    <col min="13239" max="13239" width="12.42578125" style="13" customWidth="1"/>
    <col min="13240" max="13240" width="13.5703125" style="13" bestFit="1" customWidth="1"/>
    <col min="13241" max="13241" width="23.85546875" style="13" bestFit="1" customWidth="1"/>
    <col min="13242" max="13242" width="11.42578125" style="13" bestFit="1" customWidth="1"/>
    <col min="13243" max="13243" width="12" style="13" bestFit="1" customWidth="1"/>
    <col min="13244" max="13244" width="21" style="13" bestFit="1" customWidth="1"/>
    <col min="13245" max="13245" width="18.42578125" style="13" bestFit="1" customWidth="1"/>
    <col min="13246" max="13246" width="20.5703125" style="13" bestFit="1" customWidth="1"/>
    <col min="13247" max="13247" width="14.85546875" style="13" bestFit="1" customWidth="1"/>
    <col min="13248" max="13248" width="19.7109375" style="13" bestFit="1" customWidth="1"/>
    <col min="13249" max="13249" width="10.42578125" style="13" bestFit="1" customWidth="1"/>
    <col min="13250" max="13250" width="12" style="13" bestFit="1" customWidth="1"/>
    <col min="13251" max="13251" width="4.42578125" style="13" bestFit="1" customWidth="1"/>
    <col min="13252" max="13252" width="13.5703125" style="13" bestFit="1" customWidth="1"/>
    <col min="13253" max="13253" width="18.28515625" style="13" customWidth="1"/>
    <col min="13254" max="13254" width="13.28515625" style="13" bestFit="1" customWidth="1"/>
    <col min="13255" max="13255" width="17.5703125" style="13" customWidth="1"/>
    <col min="13256" max="13256" width="44.140625" style="13" customWidth="1"/>
    <col min="13257" max="13257" width="9.7109375" style="13" bestFit="1" customWidth="1"/>
    <col min="13258" max="13258" width="19" style="13" bestFit="1" customWidth="1"/>
    <col min="13259" max="13259" width="9.7109375" style="13" bestFit="1" customWidth="1"/>
    <col min="13260" max="13260" width="15.5703125" style="13" bestFit="1" customWidth="1"/>
    <col min="13261" max="13261" width="8.28515625" style="13" bestFit="1" customWidth="1"/>
    <col min="13262" max="13262" width="12.42578125" style="13" customWidth="1"/>
    <col min="13263" max="13263" width="27.85546875" style="13" customWidth="1"/>
    <col min="13264" max="13264" width="29.85546875" style="13" bestFit="1" customWidth="1"/>
    <col min="13265" max="13265" width="12.42578125" style="13" customWidth="1"/>
    <col min="13266" max="13267" width="14.85546875" style="13" bestFit="1" customWidth="1"/>
    <col min="13268" max="13268" width="12.42578125" style="13" customWidth="1"/>
    <col min="13269" max="13269" width="12" style="13" bestFit="1" customWidth="1"/>
    <col min="13270" max="13270" width="13.140625" style="13" bestFit="1" customWidth="1"/>
    <col min="13271" max="13271" width="11.42578125" style="13" bestFit="1" customWidth="1"/>
    <col min="13272" max="13272" width="16.7109375" style="13" bestFit="1" customWidth="1"/>
    <col min="13273" max="13274" width="18.140625" style="13" bestFit="1" customWidth="1"/>
    <col min="13275" max="13276" width="13.42578125" style="13" bestFit="1" customWidth="1"/>
    <col min="13277" max="13277" width="16.7109375" style="13" bestFit="1" customWidth="1"/>
    <col min="13278" max="13278" width="20.140625" style="13" customWidth="1"/>
    <col min="13279" max="13279" width="20.140625" style="13" bestFit="1" customWidth="1"/>
    <col min="13280" max="13476" width="12.42578125" style="13"/>
    <col min="13477" max="13477" width="19.7109375" style="13" customWidth="1"/>
    <col min="13478" max="13479" width="23.85546875" style="13" bestFit="1" customWidth="1"/>
    <col min="13480" max="13480" width="16.28515625" style="13" bestFit="1" customWidth="1"/>
    <col min="13481" max="13481" width="15.85546875" style="13" bestFit="1" customWidth="1"/>
    <col min="13482" max="13482" width="15.5703125" style="13" bestFit="1" customWidth="1"/>
    <col min="13483" max="13483" width="14.5703125" style="13" customWidth="1"/>
    <col min="13484" max="13486" width="15.42578125" style="13" bestFit="1" customWidth="1"/>
    <col min="13487" max="13487" width="23.85546875" style="13" bestFit="1" customWidth="1"/>
    <col min="13488" max="13488" width="20.28515625" style="13" customWidth="1"/>
    <col min="13489" max="13489" width="13.140625" style="13" bestFit="1" customWidth="1"/>
    <col min="13490" max="13490" width="11.5703125" style="13" bestFit="1" customWidth="1"/>
    <col min="13491" max="13491" width="13.42578125" style="13" bestFit="1" customWidth="1"/>
    <col min="13492" max="13492" width="17" style="13" bestFit="1" customWidth="1"/>
    <col min="13493" max="13494" width="20.7109375" style="13" bestFit="1" customWidth="1"/>
    <col min="13495" max="13495" width="12.42578125" style="13" customWidth="1"/>
    <col min="13496" max="13496" width="13.5703125" style="13" bestFit="1" customWidth="1"/>
    <col min="13497" max="13497" width="23.85546875" style="13" bestFit="1" customWidth="1"/>
    <col min="13498" max="13498" width="11.42578125" style="13" bestFit="1" customWidth="1"/>
    <col min="13499" max="13499" width="12" style="13" bestFit="1" customWidth="1"/>
    <col min="13500" max="13500" width="21" style="13" bestFit="1" customWidth="1"/>
    <col min="13501" max="13501" width="18.42578125" style="13" bestFit="1" customWidth="1"/>
    <col min="13502" max="13502" width="20.5703125" style="13" bestFit="1" customWidth="1"/>
    <col min="13503" max="13503" width="14.85546875" style="13" bestFit="1" customWidth="1"/>
    <col min="13504" max="13504" width="19.7109375" style="13" bestFit="1" customWidth="1"/>
    <col min="13505" max="13505" width="10.42578125" style="13" bestFit="1" customWidth="1"/>
    <col min="13506" max="13506" width="12" style="13" bestFit="1" customWidth="1"/>
    <col min="13507" max="13507" width="4.42578125" style="13" bestFit="1" customWidth="1"/>
    <col min="13508" max="13508" width="13.5703125" style="13" bestFit="1" customWidth="1"/>
    <col min="13509" max="13509" width="18.28515625" style="13" customWidth="1"/>
    <col min="13510" max="13510" width="13.28515625" style="13" bestFit="1" customWidth="1"/>
    <col min="13511" max="13511" width="17.5703125" style="13" customWidth="1"/>
    <col min="13512" max="13512" width="44.140625" style="13" customWidth="1"/>
    <col min="13513" max="13513" width="9.7109375" style="13" bestFit="1" customWidth="1"/>
    <col min="13514" max="13514" width="19" style="13" bestFit="1" customWidth="1"/>
    <col min="13515" max="13515" width="9.7109375" style="13" bestFit="1" customWidth="1"/>
    <col min="13516" max="13516" width="15.5703125" style="13" bestFit="1" customWidth="1"/>
    <col min="13517" max="13517" width="8.28515625" style="13" bestFit="1" customWidth="1"/>
    <col min="13518" max="13518" width="12.42578125" style="13" customWidth="1"/>
    <col min="13519" max="13519" width="27.85546875" style="13" customWidth="1"/>
    <col min="13520" max="13520" width="29.85546875" style="13" bestFit="1" customWidth="1"/>
    <col min="13521" max="13521" width="12.42578125" style="13" customWidth="1"/>
    <col min="13522" max="13523" width="14.85546875" style="13" bestFit="1" customWidth="1"/>
    <col min="13524" max="13524" width="12.42578125" style="13" customWidth="1"/>
    <col min="13525" max="13525" width="12" style="13" bestFit="1" customWidth="1"/>
    <col min="13526" max="13526" width="13.140625" style="13" bestFit="1" customWidth="1"/>
    <col min="13527" max="13527" width="11.42578125" style="13" bestFit="1" customWidth="1"/>
    <col min="13528" max="13528" width="16.7109375" style="13" bestFit="1" customWidth="1"/>
    <col min="13529" max="13530" width="18.140625" style="13" bestFit="1" customWidth="1"/>
    <col min="13531" max="13532" width="13.42578125" style="13" bestFit="1" customWidth="1"/>
    <col min="13533" max="13533" width="16.7109375" style="13" bestFit="1" customWidth="1"/>
    <col min="13534" max="13534" width="20.140625" style="13" customWidth="1"/>
    <col min="13535" max="13535" width="20.140625" style="13" bestFit="1" customWidth="1"/>
    <col min="13536" max="13732" width="12.42578125" style="13"/>
    <col min="13733" max="13733" width="19.7109375" style="13" customWidth="1"/>
    <col min="13734" max="13735" width="23.85546875" style="13" bestFit="1" customWidth="1"/>
    <col min="13736" max="13736" width="16.28515625" style="13" bestFit="1" customWidth="1"/>
    <col min="13737" max="13737" width="15.85546875" style="13" bestFit="1" customWidth="1"/>
    <col min="13738" max="13738" width="15.5703125" style="13" bestFit="1" customWidth="1"/>
    <col min="13739" max="13739" width="14.5703125" style="13" customWidth="1"/>
    <col min="13740" max="13742" width="15.42578125" style="13" bestFit="1" customWidth="1"/>
    <col min="13743" max="13743" width="23.85546875" style="13" bestFit="1" customWidth="1"/>
    <col min="13744" max="13744" width="20.28515625" style="13" customWidth="1"/>
    <col min="13745" max="13745" width="13.140625" style="13" bestFit="1" customWidth="1"/>
    <col min="13746" max="13746" width="11.5703125" style="13" bestFit="1" customWidth="1"/>
    <col min="13747" max="13747" width="13.42578125" style="13" bestFit="1" customWidth="1"/>
    <col min="13748" max="13748" width="17" style="13" bestFit="1" customWidth="1"/>
    <col min="13749" max="13750" width="20.7109375" style="13" bestFit="1" customWidth="1"/>
    <col min="13751" max="13751" width="12.42578125" style="13" customWidth="1"/>
    <col min="13752" max="13752" width="13.5703125" style="13" bestFit="1" customWidth="1"/>
    <col min="13753" max="13753" width="23.85546875" style="13" bestFit="1" customWidth="1"/>
    <col min="13754" max="13754" width="11.42578125" style="13" bestFit="1" customWidth="1"/>
    <col min="13755" max="13755" width="12" style="13" bestFit="1" customWidth="1"/>
    <col min="13756" max="13756" width="21" style="13" bestFit="1" customWidth="1"/>
    <col min="13757" max="13757" width="18.42578125" style="13" bestFit="1" customWidth="1"/>
    <col min="13758" max="13758" width="20.5703125" style="13" bestFit="1" customWidth="1"/>
    <col min="13759" max="13759" width="14.85546875" style="13" bestFit="1" customWidth="1"/>
    <col min="13760" max="13760" width="19.7109375" style="13" bestFit="1" customWidth="1"/>
    <col min="13761" max="13761" width="10.42578125" style="13" bestFit="1" customWidth="1"/>
    <col min="13762" max="13762" width="12" style="13" bestFit="1" customWidth="1"/>
    <col min="13763" max="13763" width="4.42578125" style="13" bestFit="1" customWidth="1"/>
    <col min="13764" max="13764" width="13.5703125" style="13" bestFit="1" customWidth="1"/>
    <col min="13765" max="13765" width="18.28515625" style="13" customWidth="1"/>
    <col min="13766" max="13766" width="13.28515625" style="13" bestFit="1" customWidth="1"/>
    <col min="13767" max="13767" width="17.5703125" style="13" customWidth="1"/>
    <col min="13768" max="13768" width="44.140625" style="13" customWidth="1"/>
    <col min="13769" max="13769" width="9.7109375" style="13" bestFit="1" customWidth="1"/>
    <col min="13770" max="13770" width="19" style="13" bestFit="1" customWidth="1"/>
    <col min="13771" max="13771" width="9.7109375" style="13" bestFit="1" customWidth="1"/>
    <col min="13772" max="13772" width="15.5703125" style="13" bestFit="1" customWidth="1"/>
    <col min="13773" max="13773" width="8.28515625" style="13" bestFit="1" customWidth="1"/>
    <col min="13774" max="13774" width="12.42578125" style="13" customWidth="1"/>
    <col min="13775" max="13775" width="27.85546875" style="13" customWidth="1"/>
    <col min="13776" max="13776" width="29.85546875" style="13" bestFit="1" customWidth="1"/>
    <col min="13777" max="13777" width="12.42578125" style="13" customWidth="1"/>
    <col min="13778" max="13779" width="14.85546875" style="13" bestFit="1" customWidth="1"/>
    <col min="13780" max="13780" width="12.42578125" style="13" customWidth="1"/>
    <col min="13781" max="13781" width="12" style="13" bestFit="1" customWidth="1"/>
    <col min="13782" max="13782" width="13.140625" style="13" bestFit="1" customWidth="1"/>
    <col min="13783" max="13783" width="11.42578125" style="13" bestFit="1" customWidth="1"/>
    <col min="13784" max="13784" width="16.7109375" style="13" bestFit="1" customWidth="1"/>
    <col min="13785" max="13786" width="18.140625" style="13" bestFit="1" customWidth="1"/>
    <col min="13787" max="13788" width="13.42578125" style="13" bestFit="1" customWidth="1"/>
    <col min="13789" max="13789" width="16.7109375" style="13" bestFit="1" customWidth="1"/>
    <col min="13790" max="13790" width="20.140625" style="13" customWidth="1"/>
    <col min="13791" max="13791" width="20.140625" style="13" bestFit="1" customWidth="1"/>
    <col min="13792" max="13988" width="12.42578125" style="13"/>
    <col min="13989" max="13989" width="19.7109375" style="13" customWidth="1"/>
    <col min="13990" max="13991" width="23.85546875" style="13" bestFit="1" customWidth="1"/>
    <col min="13992" max="13992" width="16.28515625" style="13" bestFit="1" customWidth="1"/>
    <col min="13993" max="13993" width="15.85546875" style="13" bestFit="1" customWidth="1"/>
    <col min="13994" max="13994" width="15.5703125" style="13" bestFit="1" customWidth="1"/>
    <col min="13995" max="13995" width="14.5703125" style="13" customWidth="1"/>
    <col min="13996" max="13998" width="15.42578125" style="13" bestFit="1" customWidth="1"/>
    <col min="13999" max="13999" width="23.85546875" style="13" bestFit="1" customWidth="1"/>
    <col min="14000" max="14000" width="20.28515625" style="13" customWidth="1"/>
    <col min="14001" max="14001" width="13.140625" style="13" bestFit="1" customWidth="1"/>
    <col min="14002" max="14002" width="11.5703125" style="13" bestFit="1" customWidth="1"/>
    <col min="14003" max="14003" width="13.42578125" style="13" bestFit="1" customWidth="1"/>
    <col min="14004" max="14004" width="17" style="13" bestFit="1" customWidth="1"/>
    <col min="14005" max="14006" width="20.7109375" style="13" bestFit="1" customWidth="1"/>
    <col min="14007" max="14007" width="12.42578125" style="13" customWidth="1"/>
    <col min="14008" max="14008" width="13.5703125" style="13" bestFit="1" customWidth="1"/>
    <col min="14009" max="14009" width="23.85546875" style="13" bestFit="1" customWidth="1"/>
    <col min="14010" max="14010" width="11.42578125" style="13" bestFit="1" customWidth="1"/>
    <col min="14011" max="14011" width="12" style="13" bestFit="1" customWidth="1"/>
    <col min="14012" max="14012" width="21" style="13" bestFit="1" customWidth="1"/>
    <col min="14013" max="14013" width="18.42578125" style="13" bestFit="1" customWidth="1"/>
    <col min="14014" max="14014" width="20.5703125" style="13" bestFit="1" customWidth="1"/>
    <col min="14015" max="14015" width="14.85546875" style="13" bestFit="1" customWidth="1"/>
    <col min="14016" max="14016" width="19.7109375" style="13" bestFit="1" customWidth="1"/>
    <col min="14017" max="14017" width="10.42578125" style="13" bestFit="1" customWidth="1"/>
    <col min="14018" max="14018" width="12" style="13" bestFit="1" customWidth="1"/>
    <col min="14019" max="14019" width="4.42578125" style="13" bestFit="1" customWidth="1"/>
    <col min="14020" max="14020" width="13.5703125" style="13" bestFit="1" customWidth="1"/>
    <col min="14021" max="14021" width="18.28515625" style="13" customWidth="1"/>
    <col min="14022" max="14022" width="13.28515625" style="13" bestFit="1" customWidth="1"/>
    <col min="14023" max="14023" width="17.5703125" style="13" customWidth="1"/>
    <col min="14024" max="14024" width="44.140625" style="13" customWidth="1"/>
    <col min="14025" max="14025" width="9.7109375" style="13" bestFit="1" customWidth="1"/>
    <col min="14026" max="14026" width="19" style="13" bestFit="1" customWidth="1"/>
    <col min="14027" max="14027" width="9.7109375" style="13" bestFit="1" customWidth="1"/>
    <col min="14028" max="14028" width="15.5703125" style="13" bestFit="1" customWidth="1"/>
    <col min="14029" max="14029" width="8.28515625" style="13" bestFit="1" customWidth="1"/>
    <col min="14030" max="14030" width="12.42578125" style="13" customWidth="1"/>
    <col min="14031" max="14031" width="27.85546875" style="13" customWidth="1"/>
    <col min="14032" max="14032" width="29.85546875" style="13" bestFit="1" customWidth="1"/>
    <col min="14033" max="14033" width="12.42578125" style="13" customWidth="1"/>
    <col min="14034" max="14035" width="14.85546875" style="13" bestFit="1" customWidth="1"/>
    <col min="14036" max="14036" width="12.42578125" style="13" customWidth="1"/>
    <col min="14037" max="14037" width="12" style="13" bestFit="1" customWidth="1"/>
    <col min="14038" max="14038" width="13.140625" style="13" bestFit="1" customWidth="1"/>
    <col min="14039" max="14039" width="11.42578125" style="13" bestFit="1" customWidth="1"/>
    <col min="14040" max="14040" width="16.7109375" style="13" bestFit="1" customWidth="1"/>
    <col min="14041" max="14042" width="18.140625" style="13" bestFit="1" customWidth="1"/>
    <col min="14043" max="14044" width="13.42578125" style="13" bestFit="1" customWidth="1"/>
    <col min="14045" max="14045" width="16.7109375" style="13" bestFit="1" customWidth="1"/>
    <col min="14046" max="14046" width="20.140625" style="13" customWidth="1"/>
    <col min="14047" max="14047" width="20.140625" style="13" bestFit="1" customWidth="1"/>
    <col min="14048" max="14244" width="12.42578125" style="13"/>
    <col min="14245" max="14245" width="19.7109375" style="13" customWidth="1"/>
    <col min="14246" max="14247" width="23.85546875" style="13" bestFit="1" customWidth="1"/>
    <col min="14248" max="14248" width="16.28515625" style="13" bestFit="1" customWidth="1"/>
    <col min="14249" max="14249" width="15.85546875" style="13" bestFit="1" customWidth="1"/>
    <col min="14250" max="14250" width="15.5703125" style="13" bestFit="1" customWidth="1"/>
    <col min="14251" max="14251" width="14.5703125" style="13" customWidth="1"/>
    <col min="14252" max="14254" width="15.42578125" style="13" bestFit="1" customWidth="1"/>
    <col min="14255" max="14255" width="23.85546875" style="13" bestFit="1" customWidth="1"/>
    <col min="14256" max="14256" width="20.28515625" style="13" customWidth="1"/>
    <col min="14257" max="14257" width="13.140625" style="13" bestFit="1" customWidth="1"/>
    <col min="14258" max="14258" width="11.5703125" style="13" bestFit="1" customWidth="1"/>
    <col min="14259" max="14259" width="13.42578125" style="13" bestFit="1" customWidth="1"/>
    <col min="14260" max="14260" width="17" style="13" bestFit="1" customWidth="1"/>
    <col min="14261" max="14262" width="20.7109375" style="13" bestFit="1" customWidth="1"/>
    <col min="14263" max="14263" width="12.42578125" style="13" customWidth="1"/>
    <col min="14264" max="14264" width="13.5703125" style="13" bestFit="1" customWidth="1"/>
    <col min="14265" max="14265" width="23.85546875" style="13" bestFit="1" customWidth="1"/>
    <col min="14266" max="14266" width="11.42578125" style="13" bestFit="1" customWidth="1"/>
    <col min="14267" max="14267" width="12" style="13" bestFit="1" customWidth="1"/>
    <col min="14268" max="14268" width="21" style="13" bestFit="1" customWidth="1"/>
    <col min="14269" max="14269" width="18.42578125" style="13" bestFit="1" customWidth="1"/>
    <col min="14270" max="14270" width="20.5703125" style="13" bestFit="1" customWidth="1"/>
    <col min="14271" max="14271" width="14.85546875" style="13" bestFit="1" customWidth="1"/>
    <col min="14272" max="14272" width="19.7109375" style="13" bestFit="1" customWidth="1"/>
    <col min="14273" max="14273" width="10.42578125" style="13" bestFit="1" customWidth="1"/>
    <col min="14274" max="14274" width="12" style="13" bestFit="1" customWidth="1"/>
    <col min="14275" max="14275" width="4.42578125" style="13" bestFit="1" customWidth="1"/>
    <col min="14276" max="14276" width="13.5703125" style="13" bestFit="1" customWidth="1"/>
    <col min="14277" max="14277" width="18.28515625" style="13" customWidth="1"/>
    <col min="14278" max="14278" width="13.28515625" style="13" bestFit="1" customWidth="1"/>
    <col min="14279" max="14279" width="17.5703125" style="13" customWidth="1"/>
    <col min="14280" max="14280" width="44.140625" style="13" customWidth="1"/>
    <col min="14281" max="14281" width="9.7109375" style="13" bestFit="1" customWidth="1"/>
    <col min="14282" max="14282" width="19" style="13" bestFit="1" customWidth="1"/>
    <col min="14283" max="14283" width="9.7109375" style="13" bestFit="1" customWidth="1"/>
    <col min="14284" max="14284" width="15.5703125" style="13" bestFit="1" customWidth="1"/>
    <col min="14285" max="14285" width="8.28515625" style="13" bestFit="1" customWidth="1"/>
    <col min="14286" max="14286" width="12.42578125" style="13" customWidth="1"/>
    <col min="14287" max="14287" width="27.85546875" style="13" customWidth="1"/>
    <col min="14288" max="14288" width="29.85546875" style="13" bestFit="1" customWidth="1"/>
    <col min="14289" max="14289" width="12.42578125" style="13" customWidth="1"/>
    <col min="14290" max="14291" width="14.85546875" style="13" bestFit="1" customWidth="1"/>
    <col min="14292" max="14292" width="12.42578125" style="13" customWidth="1"/>
    <col min="14293" max="14293" width="12" style="13" bestFit="1" customWidth="1"/>
    <col min="14294" max="14294" width="13.140625" style="13" bestFit="1" customWidth="1"/>
    <col min="14295" max="14295" width="11.42578125" style="13" bestFit="1" customWidth="1"/>
    <col min="14296" max="14296" width="16.7109375" style="13" bestFit="1" customWidth="1"/>
    <col min="14297" max="14298" width="18.140625" style="13" bestFit="1" customWidth="1"/>
    <col min="14299" max="14300" width="13.42578125" style="13" bestFit="1" customWidth="1"/>
    <col min="14301" max="14301" width="16.7109375" style="13" bestFit="1" customWidth="1"/>
    <col min="14302" max="14302" width="20.140625" style="13" customWidth="1"/>
    <col min="14303" max="14303" width="20.140625" style="13" bestFit="1" customWidth="1"/>
    <col min="14304" max="14500" width="12.42578125" style="13"/>
    <col min="14501" max="14501" width="19.7109375" style="13" customWidth="1"/>
    <col min="14502" max="14503" width="23.85546875" style="13" bestFit="1" customWidth="1"/>
    <col min="14504" max="14504" width="16.28515625" style="13" bestFit="1" customWidth="1"/>
    <col min="14505" max="14505" width="15.85546875" style="13" bestFit="1" customWidth="1"/>
    <col min="14506" max="14506" width="15.5703125" style="13" bestFit="1" customWidth="1"/>
    <col min="14507" max="14507" width="14.5703125" style="13" customWidth="1"/>
    <col min="14508" max="14510" width="15.42578125" style="13" bestFit="1" customWidth="1"/>
    <col min="14511" max="14511" width="23.85546875" style="13" bestFit="1" customWidth="1"/>
    <col min="14512" max="14512" width="20.28515625" style="13" customWidth="1"/>
    <col min="14513" max="14513" width="13.140625" style="13" bestFit="1" customWidth="1"/>
    <col min="14514" max="14514" width="11.5703125" style="13" bestFit="1" customWidth="1"/>
    <col min="14515" max="14515" width="13.42578125" style="13" bestFit="1" customWidth="1"/>
    <col min="14516" max="14516" width="17" style="13" bestFit="1" customWidth="1"/>
    <col min="14517" max="14518" width="20.7109375" style="13" bestFit="1" customWidth="1"/>
    <col min="14519" max="14519" width="12.42578125" style="13" customWidth="1"/>
    <col min="14520" max="14520" width="13.5703125" style="13" bestFit="1" customWidth="1"/>
    <col min="14521" max="14521" width="23.85546875" style="13" bestFit="1" customWidth="1"/>
    <col min="14522" max="14522" width="11.42578125" style="13" bestFit="1" customWidth="1"/>
    <col min="14523" max="14523" width="12" style="13" bestFit="1" customWidth="1"/>
    <col min="14524" max="14524" width="21" style="13" bestFit="1" customWidth="1"/>
    <col min="14525" max="14525" width="18.42578125" style="13" bestFit="1" customWidth="1"/>
    <col min="14526" max="14526" width="20.5703125" style="13" bestFit="1" customWidth="1"/>
    <col min="14527" max="14527" width="14.85546875" style="13" bestFit="1" customWidth="1"/>
    <col min="14528" max="14528" width="19.7109375" style="13" bestFit="1" customWidth="1"/>
    <col min="14529" max="14529" width="10.42578125" style="13" bestFit="1" customWidth="1"/>
    <col min="14530" max="14530" width="12" style="13" bestFit="1" customWidth="1"/>
    <col min="14531" max="14531" width="4.42578125" style="13" bestFit="1" customWidth="1"/>
    <col min="14532" max="14532" width="13.5703125" style="13" bestFit="1" customWidth="1"/>
    <col min="14533" max="14533" width="18.28515625" style="13" customWidth="1"/>
    <col min="14534" max="14534" width="13.28515625" style="13" bestFit="1" customWidth="1"/>
    <col min="14535" max="14535" width="17.5703125" style="13" customWidth="1"/>
    <col min="14536" max="14536" width="44.140625" style="13" customWidth="1"/>
    <col min="14537" max="14537" width="9.7109375" style="13" bestFit="1" customWidth="1"/>
    <col min="14538" max="14538" width="19" style="13" bestFit="1" customWidth="1"/>
    <col min="14539" max="14539" width="9.7109375" style="13" bestFit="1" customWidth="1"/>
    <col min="14540" max="14540" width="15.5703125" style="13" bestFit="1" customWidth="1"/>
    <col min="14541" max="14541" width="8.28515625" style="13" bestFit="1" customWidth="1"/>
    <col min="14542" max="14542" width="12.42578125" style="13" customWidth="1"/>
    <col min="14543" max="14543" width="27.85546875" style="13" customWidth="1"/>
    <col min="14544" max="14544" width="29.85546875" style="13" bestFit="1" customWidth="1"/>
    <col min="14545" max="14545" width="12.42578125" style="13" customWidth="1"/>
    <col min="14546" max="14547" width="14.85546875" style="13" bestFit="1" customWidth="1"/>
    <col min="14548" max="14548" width="12.42578125" style="13" customWidth="1"/>
    <col min="14549" max="14549" width="12" style="13" bestFit="1" customWidth="1"/>
    <col min="14550" max="14550" width="13.140625" style="13" bestFit="1" customWidth="1"/>
    <col min="14551" max="14551" width="11.42578125" style="13" bestFit="1" customWidth="1"/>
    <col min="14552" max="14552" width="16.7109375" style="13" bestFit="1" customWidth="1"/>
    <col min="14553" max="14554" width="18.140625" style="13" bestFit="1" customWidth="1"/>
    <col min="14555" max="14556" width="13.42578125" style="13" bestFit="1" customWidth="1"/>
    <col min="14557" max="14557" width="16.7109375" style="13" bestFit="1" customWidth="1"/>
    <col min="14558" max="14558" width="20.140625" style="13" customWidth="1"/>
    <col min="14559" max="14559" width="20.140625" style="13" bestFit="1" customWidth="1"/>
    <col min="14560" max="14756" width="12.42578125" style="13"/>
    <col min="14757" max="14757" width="19.7109375" style="13" customWidth="1"/>
    <col min="14758" max="14759" width="23.85546875" style="13" bestFit="1" customWidth="1"/>
    <col min="14760" max="14760" width="16.28515625" style="13" bestFit="1" customWidth="1"/>
    <col min="14761" max="14761" width="15.85546875" style="13" bestFit="1" customWidth="1"/>
    <col min="14762" max="14762" width="15.5703125" style="13" bestFit="1" customWidth="1"/>
    <col min="14763" max="14763" width="14.5703125" style="13" customWidth="1"/>
    <col min="14764" max="14766" width="15.42578125" style="13" bestFit="1" customWidth="1"/>
    <col min="14767" max="14767" width="23.85546875" style="13" bestFit="1" customWidth="1"/>
    <col min="14768" max="14768" width="20.28515625" style="13" customWidth="1"/>
    <col min="14769" max="14769" width="13.140625" style="13" bestFit="1" customWidth="1"/>
    <col min="14770" max="14770" width="11.5703125" style="13" bestFit="1" customWidth="1"/>
    <col min="14771" max="14771" width="13.42578125" style="13" bestFit="1" customWidth="1"/>
    <col min="14772" max="14772" width="17" style="13" bestFit="1" customWidth="1"/>
    <col min="14773" max="14774" width="20.7109375" style="13" bestFit="1" customWidth="1"/>
    <col min="14775" max="14775" width="12.42578125" style="13" customWidth="1"/>
    <col min="14776" max="14776" width="13.5703125" style="13" bestFit="1" customWidth="1"/>
    <col min="14777" max="14777" width="23.85546875" style="13" bestFit="1" customWidth="1"/>
    <col min="14778" max="14778" width="11.42578125" style="13" bestFit="1" customWidth="1"/>
    <col min="14779" max="14779" width="12" style="13" bestFit="1" customWidth="1"/>
    <col min="14780" max="14780" width="21" style="13" bestFit="1" customWidth="1"/>
    <col min="14781" max="14781" width="18.42578125" style="13" bestFit="1" customWidth="1"/>
    <col min="14782" max="14782" width="20.5703125" style="13" bestFit="1" customWidth="1"/>
    <col min="14783" max="14783" width="14.85546875" style="13" bestFit="1" customWidth="1"/>
    <col min="14784" max="14784" width="19.7109375" style="13" bestFit="1" customWidth="1"/>
    <col min="14785" max="14785" width="10.42578125" style="13" bestFit="1" customWidth="1"/>
    <col min="14786" max="14786" width="12" style="13" bestFit="1" customWidth="1"/>
    <col min="14787" max="14787" width="4.42578125" style="13" bestFit="1" customWidth="1"/>
    <col min="14788" max="14788" width="13.5703125" style="13" bestFit="1" customWidth="1"/>
    <col min="14789" max="14789" width="18.28515625" style="13" customWidth="1"/>
    <col min="14790" max="14790" width="13.28515625" style="13" bestFit="1" customWidth="1"/>
    <col min="14791" max="14791" width="17.5703125" style="13" customWidth="1"/>
    <col min="14792" max="14792" width="44.140625" style="13" customWidth="1"/>
    <col min="14793" max="14793" width="9.7109375" style="13" bestFit="1" customWidth="1"/>
    <col min="14794" max="14794" width="19" style="13" bestFit="1" customWidth="1"/>
    <col min="14795" max="14795" width="9.7109375" style="13" bestFit="1" customWidth="1"/>
    <col min="14796" max="14796" width="15.5703125" style="13" bestFit="1" customWidth="1"/>
    <col min="14797" max="14797" width="8.28515625" style="13" bestFit="1" customWidth="1"/>
    <col min="14798" max="14798" width="12.42578125" style="13" customWidth="1"/>
    <col min="14799" max="14799" width="27.85546875" style="13" customWidth="1"/>
    <col min="14800" max="14800" width="29.85546875" style="13" bestFit="1" customWidth="1"/>
    <col min="14801" max="14801" width="12.42578125" style="13" customWidth="1"/>
    <col min="14802" max="14803" width="14.85546875" style="13" bestFit="1" customWidth="1"/>
    <col min="14804" max="14804" width="12.42578125" style="13" customWidth="1"/>
    <col min="14805" max="14805" width="12" style="13" bestFit="1" customWidth="1"/>
    <col min="14806" max="14806" width="13.140625" style="13" bestFit="1" customWidth="1"/>
    <col min="14807" max="14807" width="11.42578125" style="13" bestFit="1" customWidth="1"/>
    <col min="14808" max="14808" width="16.7109375" style="13" bestFit="1" customWidth="1"/>
    <col min="14809" max="14810" width="18.140625" style="13" bestFit="1" customWidth="1"/>
    <col min="14811" max="14812" width="13.42578125" style="13" bestFit="1" customWidth="1"/>
    <col min="14813" max="14813" width="16.7109375" style="13" bestFit="1" customWidth="1"/>
    <col min="14814" max="14814" width="20.140625" style="13" customWidth="1"/>
    <col min="14815" max="14815" width="20.140625" style="13" bestFit="1" customWidth="1"/>
    <col min="14816" max="15012" width="12.42578125" style="13"/>
    <col min="15013" max="15013" width="19.7109375" style="13" customWidth="1"/>
    <col min="15014" max="15015" width="23.85546875" style="13" bestFit="1" customWidth="1"/>
    <col min="15016" max="15016" width="16.28515625" style="13" bestFit="1" customWidth="1"/>
    <col min="15017" max="15017" width="15.85546875" style="13" bestFit="1" customWidth="1"/>
    <col min="15018" max="15018" width="15.5703125" style="13" bestFit="1" customWidth="1"/>
    <col min="15019" max="15019" width="14.5703125" style="13" customWidth="1"/>
    <col min="15020" max="15022" width="15.42578125" style="13" bestFit="1" customWidth="1"/>
    <col min="15023" max="15023" width="23.85546875" style="13" bestFit="1" customWidth="1"/>
    <col min="15024" max="15024" width="20.28515625" style="13" customWidth="1"/>
    <col min="15025" max="15025" width="13.140625" style="13" bestFit="1" customWidth="1"/>
    <col min="15026" max="15026" width="11.5703125" style="13" bestFit="1" customWidth="1"/>
    <col min="15027" max="15027" width="13.42578125" style="13" bestFit="1" customWidth="1"/>
    <col min="15028" max="15028" width="17" style="13" bestFit="1" customWidth="1"/>
    <col min="15029" max="15030" width="20.7109375" style="13" bestFit="1" customWidth="1"/>
    <col min="15031" max="15031" width="12.42578125" style="13" customWidth="1"/>
    <col min="15032" max="15032" width="13.5703125" style="13" bestFit="1" customWidth="1"/>
    <col min="15033" max="15033" width="23.85546875" style="13" bestFit="1" customWidth="1"/>
    <col min="15034" max="15034" width="11.42578125" style="13" bestFit="1" customWidth="1"/>
    <col min="15035" max="15035" width="12" style="13" bestFit="1" customWidth="1"/>
    <col min="15036" max="15036" width="21" style="13" bestFit="1" customWidth="1"/>
    <col min="15037" max="15037" width="18.42578125" style="13" bestFit="1" customWidth="1"/>
    <col min="15038" max="15038" width="20.5703125" style="13" bestFit="1" customWidth="1"/>
    <col min="15039" max="15039" width="14.85546875" style="13" bestFit="1" customWidth="1"/>
    <col min="15040" max="15040" width="19.7109375" style="13" bestFit="1" customWidth="1"/>
    <col min="15041" max="15041" width="10.42578125" style="13" bestFit="1" customWidth="1"/>
    <col min="15042" max="15042" width="12" style="13" bestFit="1" customWidth="1"/>
    <col min="15043" max="15043" width="4.42578125" style="13" bestFit="1" customWidth="1"/>
    <col min="15044" max="15044" width="13.5703125" style="13" bestFit="1" customWidth="1"/>
    <col min="15045" max="15045" width="18.28515625" style="13" customWidth="1"/>
    <col min="15046" max="15046" width="13.28515625" style="13" bestFit="1" customWidth="1"/>
    <col min="15047" max="15047" width="17.5703125" style="13" customWidth="1"/>
    <col min="15048" max="15048" width="44.140625" style="13" customWidth="1"/>
    <col min="15049" max="15049" width="9.7109375" style="13" bestFit="1" customWidth="1"/>
    <col min="15050" max="15050" width="19" style="13" bestFit="1" customWidth="1"/>
    <col min="15051" max="15051" width="9.7109375" style="13" bestFit="1" customWidth="1"/>
    <col min="15052" max="15052" width="15.5703125" style="13" bestFit="1" customWidth="1"/>
    <col min="15053" max="15053" width="8.28515625" style="13" bestFit="1" customWidth="1"/>
    <col min="15054" max="15054" width="12.42578125" style="13" customWidth="1"/>
    <col min="15055" max="15055" width="27.85546875" style="13" customWidth="1"/>
    <col min="15056" max="15056" width="29.85546875" style="13" bestFit="1" customWidth="1"/>
    <col min="15057" max="15057" width="12.42578125" style="13" customWidth="1"/>
    <col min="15058" max="15059" width="14.85546875" style="13" bestFit="1" customWidth="1"/>
    <col min="15060" max="15060" width="12.42578125" style="13" customWidth="1"/>
    <col min="15061" max="15061" width="12" style="13" bestFit="1" customWidth="1"/>
    <col min="15062" max="15062" width="13.140625" style="13" bestFit="1" customWidth="1"/>
    <col min="15063" max="15063" width="11.42578125" style="13" bestFit="1" customWidth="1"/>
    <col min="15064" max="15064" width="16.7109375" style="13" bestFit="1" customWidth="1"/>
    <col min="15065" max="15066" width="18.140625" style="13" bestFit="1" customWidth="1"/>
    <col min="15067" max="15068" width="13.42578125" style="13" bestFit="1" customWidth="1"/>
    <col min="15069" max="15069" width="16.7109375" style="13" bestFit="1" customWidth="1"/>
    <col min="15070" max="15070" width="20.140625" style="13" customWidth="1"/>
    <col min="15071" max="15071" width="20.140625" style="13" bestFit="1" customWidth="1"/>
    <col min="15072" max="15268" width="12.42578125" style="13"/>
    <col min="15269" max="15269" width="19.7109375" style="13" customWidth="1"/>
    <col min="15270" max="15271" width="23.85546875" style="13" bestFit="1" customWidth="1"/>
    <col min="15272" max="15272" width="16.28515625" style="13" bestFit="1" customWidth="1"/>
    <col min="15273" max="15273" width="15.85546875" style="13" bestFit="1" customWidth="1"/>
    <col min="15274" max="15274" width="15.5703125" style="13" bestFit="1" customWidth="1"/>
    <col min="15275" max="15275" width="14.5703125" style="13" customWidth="1"/>
    <col min="15276" max="15278" width="15.42578125" style="13" bestFit="1" customWidth="1"/>
    <col min="15279" max="15279" width="23.85546875" style="13" bestFit="1" customWidth="1"/>
    <col min="15280" max="15280" width="20.28515625" style="13" customWidth="1"/>
    <col min="15281" max="15281" width="13.140625" style="13" bestFit="1" customWidth="1"/>
    <col min="15282" max="15282" width="11.5703125" style="13" bestFit="1" customWidth="1"/>
    <col min="15283" max="15283" width="13.42578125" style="13" bestFit="1" customWidth="1"/>
    <col min="15284" max="15284" width="17" style="13" bestFit="1" customWidth="1"/>
    <col min="15285" max="15286" width="20.7109375" style="13" bestFit="1" customWidth="1"/>
    <col min="15287" max="15287" width="12.42578125" style="13" customWidth="1"/>
    <col min="15288" max="15288" width="13.5703125" style="13" bestFit="1" customWidth="1"/>
    <col min="15289" max="15289" width="23.85546875" style="13" bestFit="1" customWidth="1"/>
    <col min="15290" max="15290" width="11.42578125" style="13" bestFit="1" customWidth="1"/>
    <col min="15291" max="15291" width="12" style="13" bestFit="1" customWidth="1"/>
    <col min="15292" max="15292" width="21" style="13" bestFit="1" customWidth="1"/>
    <col min="15293" max="15293" width="18.42578125" style="13" bestFit="1" customWidth="1"/>
    <col min="15294" max="15294" width="20.5703125" style="13" bestFit="1" customWidth="1"/>
    <col min="15295" max="15295" width="14.85546875" style="13" bestFit="1" customWidth="1"/>
    <col min="15296" max="15296" width="19.7109375" style="13" bestFit="1" customWidth="1"/>
    <col min="15297" max="15297" width="10.42578125" style="13" bestFit="1" customWidth="1"/>
    <col min="15298" max="15298" width="12" style="13" bestFit="1" customWidth="1"/>
    <col min="15299" max="15299" width="4.42578125" style="13" bestFit="1" customWidth="1"/>
    <col min="15300" max="15300" width="13.5703125" style="13" bestFit="1" customWidth="1"/>
    <col min="15301" max="15301" width="18.28515625" style="13" customWidth="1"/>
    <col min="15302" max="15302" width="13.28515625" style="13" bestFit="1" customWidth="1"/>
    <col min="15303" max="15303" width="17.5703125" style="13" customWidth="1"/>
    <col min="15304" max="15304" width="44.140625" style="13" customWidth="1"/>
    <col min="15305" max="15305" width="9.7109375" style="13" bestFit="1" customWidth="1"/>
    <col min="15306" max="15306" width="19" style="13" bestFit="1" customWidth="1"/>
    <col min="15307" max="15307" width="9.7109375" style="13" bestFit="1" customWidth="1"/>
    <col min="15308" max="15308" width="15.5703125" style="13" bestFit="1" customWidth="1"/>
    <col min="15309" max="15309" width="8.28515625" style="13" bestFit="1" customWidth="1"/>
    <col min="15310" max="15310" width="12.42578125" style="13" customWidth="1"/>
    <col min="15311" max="15311" width="27.85546875" style="13" customWidth="1"/>
    <col min="15312" max="15312" width="29.85546875" style="13" bestFit="1" customWidth="1"/>
    <col min="15313" max="15313" width="12.42578125" style="13" customWidth="1"/>
    <col min="15314" max="15315" width="14.85546875" style="13" bestFit="1" customWidth="1"/>
    <col min="15316" max="15316" width="12.42578125" style="13" customWidth="1"/>
    <col min="15317" max="15317" width="12" style="13" bestFit="1" customWidth="1"/>
    <col min="15318" max="15318" width="13.140625" style="13" bestFit="1" customWidth="1"/>
    <col min="15319" max="15319" width="11.42578125" style="13" bestFit="1" customWidth="1"/>
    <col min="15320" max="15320" width="16.7109375" style="13" bestFit="1" customWidth="1"/>
    <col min="15321" max="15322" width="18.140625" style="13" bestFit="1" customWidth="1"/>
    <col min="15323" max="15324" width="13.42578125" style="13" bestFit="1" customWidth="1"/>
    <col min="15325" max="15325" width="16.7109375" style="13" bestFit="1" customWidth="1"/>
    <col min="15326" max="15326" width="20.140625" style="13" customWidth="1"/>
    <col min="15327" max="15327" width="20.140625" style="13" bestFit="1" customWidth="1"/>
    <col min="15328" max="15524" width="12.42578125" style="13"/>
    <col min="15525" max="15525" width="19.7109375" style="13" customWidth="1"/>
    <col min="15526" max="15527" width="23.85546875" style="13" bestFit="1" customWidth="1"/>
    <col min="15528" max="15528" width="16.28515625" style="13" bestFit="1" customWidth="1"/>
    <col min="15529" max="15529" width="15.85546875" style="13" bestFit="1" customWidth="1"/>
    <col min="15530" max="15530" width="15.5703125" style="13" bestFit="1" customWidth="1"/>
    <col min="15531" max="15531" width="14.5703125" style="13" customWidth="1"/>
    <col min="15532" max="15534" width="15.42578125" style="13" bestFit="1" customWidth="1"/>
    <col min="15535" max="15535" width="23.85546875" style="13" bestFit="1" customWidth="1"/>
    <col min="15536" max="15536" width="20.28515625" style="13" customWidth="1"/>
    <col min="15537" max="15537" width="13.140625" style="13" bestFit="1" customWidth="1"/>
    <col min="15538" max="15538" width="11.5703125" style="13" bestFit="1" customWidth="1"/>
    <col min="15539" max="15539" width="13.42578125" style="13" bestFit="1" customWidth="1"/>
    <col min="15540" max="15540" width="17" style="13" bestFit="1" customWidth="1"/>
    <col min="15541" max="15542" width="20.7109375" style="13" bestFit="1" customWidth="1"/>
    <col min="15543" max="15543" width="12.42578125" style="13" customWidth="1"/>
    <col min="15544" max="15544" width="13.5703125" style="13" bestFit="1" customWidth="1"/>
    <col min="15545" max="15545" width="23.85546875" style="13" bestFit="1" customWidth="1"/>
    <col min="15546" max="15546" width="11.42578125" style="13" bestFit="1" customWidth="1"/>
    <col min="15547" max="15547" width="12" style="13" bestFit="1" customWidth="1"/>
    <col min="15548" max="15548" width="21" style="13" bestFit="1" customWidth="1"/>
    <col min="15549" max="15549" width="18.42578125" style="13" bestFit="1" customWidth="1"/>
    <col min="15550" max="15550" width="20.5703125" style="13" bestFit="1" customWidth="1"/>
    <col min="15551" max="15551" width="14.85546875" style="13" bestFit="1" customWidth="1"/>
    <col min="15552" max="15552" width="19.7109375" style="13" bestFit="1" customWidth="1"/>
    <col min="15553" max="15553" width="10.42578125" style="13" bestFit="1" customWidth="1"/>
    <col min="15554" max="15554" width="12" style="13" bestFit="1" customWidth="1"/>
    <col min="15555" max="15555" width="4.42578125" style="13" bestFit="1" customWidth="1"/>
    <col min="15556" max="15556" width="13.5703125" style="13" bestFit="1" customWidth="1"/>
    <col min="15557" max="15557" width="18.28515625" style="13" customWidth="1"/>
    <col min="15558" max="15558" width="13.28515625" style="13" bestFit="1" customWidth="1"/>
    <col min="15559" max="15559" width="17.5703125" style="13" customWidth="1"/>
    <col min="15560" max="15560" width="44.140625" style="13" customWidth="1"/>
    <col min="15561" max="15561" width="9.7109375" style="13" bestFit="1" customWidth="1"/>
    <col min="15562" max="15562" width="19" style="13" bestFit="1" customWidth="1"/>
    <col min="15563" max="15563" width="9.7109375" style="13" bestFit="1" customWidth="1"/>
    <col min="15564" max="15564" width="15.5703125" style="13" bestFit="1" customWidth="1"/>
    <col min="15565" max="15565" width="8.28515625" style="13" bestFit="1" customWidth="1"/>
    <col min="15566" max="15566" width="12.42578125" style="13" customWidth="1"/>
    <col min="15567" max="15567" width="27.85546875" style="13" customWidth="1"/>
    <col min="15568" max="15568" width="29.85546875" style="13" bestFit="1" customWidth="1"/>
    <col min="15569" max="15569" width="12.42578125" style="13" customWidth="1"/>
    <col min="15570" max="15571" width="14.85546875" style="13" bestFit="1" customWidth="1"/>
    <col min="15572" max="15572" width="12.42578125" style="13" customWidth="1"/>
    <col min="15573" max="15573" width="12" style="13" bestFit="1" customWidth="1"/>
    <col min="15574" max="15574" width="13.140625" style="13" bestFit="1" customWidth="1"/>
    <col min="15575" max="15575" width="11.42578125" style="13" bestFit="1" customWidth="1"/>
    <col min="15576" max="15576" width="16.7109375" style="13" bestFit="1" customWidth="1"/>
    <col min="15577" max="15578" width="18.140625" style="13" bestFit="1" customWidth="1"/>
    <col min="15579" max="15580" width="13.42578125" style="13" bestFit="1" customWidth="1"/>
    <col min="15581" max="15581" width="16.7109375" style="13" bestFit="1" customWidth="1"/>
    <col min="15582" max="15582" width="20.140625" style="13" customWidth="1"/>
    <col min="15583" max="15583" width="20.140625" style="13" bestFit="1" customWidth="1"/>
    <col min="15584" max="15780" width="12.42578125" style="13"/>
    <col min="15781" max="15781" width="19.7109375" style="13" customWidth="1"/>
    <col min="15782" max="15783" width="23.85546875" style="13" bestFit="1" customWidth="1"/>
    <col min="15784" max="15784" width="16.28515625" style="13" bestFit="1" customWidth="1"/>
    <col min="15785" max="15785" width="15.85546875" style="13" bestFit="1" customWidth="1"/>
    <col min="15786" max="15786" width="15.5703125" style="13" bestFit="1" customWidth="1"/>
    <col min="15787" max="15787" width="14.5703125" style="13" customWidth="1"/>
    <col min="15788" max="15790" width="15.42578125" style="13" bestFit="1" customWidth="1"/>
    <col min="15791" max="15791" width="23.85546875" style="13" bestFit="1" customWidth="1"/>
    <col min="15792" max="15792" width="20.28515625" style="13" customWidth="1"/>
    <col min="15793" max="15793" width="13.140625" style="13" bestFit="1" customWidth="1"/>
    <col min="15794" max="15794" width="11.5703125" style="13" bestFit="1" customWidth="1"/>
    <col min="15795" max="15795" width="13.42578125" style="13" bestFit="1" customWidth="1"/>
    <col min="15796" max="15796" width="17" style="13" bestFit="1" customWidth="1"/>
    <col min="15797" max="15798" width="20.7109375" style="13" bestFit="1" customWidth="1"/>
    <col min="15799" max="15799" width="12.42578125" style="13" customWidth="1"/>
    <col min="15800" max="15800" width="13.5703125" style="13" bestFit="1" customWidth="1"/>
    <col min="15801" max="15801" width="23.85546875" style="13" bestFit="1" customWidth="1"/>
    <col min="15802" max="15802" width="11.42578125" style="13" bestFit="1" customWidth="1"/>
    <col min="15803" max="15803" width="12" style="13" bestFit="1" customWidth="1"/>
    <col min="15804" max="15804" width="21" style="13" bestFit="1" customWidth="1"/>
    <col min="15805" max="15805" width="18.42578125" style="13" bestFit="1" customWidth="1"/>
    <col min="15806" max="15806" width="20.5703125" style="13" bestFit="1" customWidth="1"/>
    <col min="15807" max="15807" width="14.85546875" style="13" bestFit="1" customWidth="1"/>
    <col min="15808" max="15808" width="19.7109375" style="13" bestFit="1" customWidth="1"/>
    <col min="15809" max="15809" width="10.42578125" style="13" bestFit="1" customWidth="1"/>
    <col min="15810" max="15810" width="12" style="13" bestFit="1" customWidth="1"/>
    <col min="15811" max="15811" width="4.42578125" style="13" bestFit="1" customWidth="1"/>
    <col min="15812" max="15812" width="13.5703125" style="13" bestFit="1" customWidth="1"/>
    <col min="15813" max="15813" width="18.28515625" style="13" customWidth="1"/>
    <col min="15814" max="15814" width="13.28515625" style="13" bestFit="1" customWidth="1"/>
    <col min="15815" max="15815" width="17.5703125" style="13" customWidth="1"/>
    <col min="15816" max="15816" width="44.140625" style="13" customWidth="1"/>
    <col min="15817" max="15817" width="9.7109375" style="13" bestFit="1" customWidth="1"/>
    <col min="15818" max="15818" width="19" style="13" bestFit="1" customWidth="1"/>
    <col min="15819" max="15819" width="9.7109375" style="13" bestFit="1" customWidth="1"/>
    <col min="15820" max="15820" width="15.5703125" style="13" bestFit="1" customWidth="1"/>
    <col min="15821" max="15821" width="8.28515625" style="13" bestFit="1" customWidth="1"/>
    <col min="15822" max="15822" width="12.42578125" style="13" customWidth="1"/>
    <col min="15823" max="15823" width="27.85546875" style="13" customWidth="1"/>
    <col min="15824" max="15824" width="29.85546875" style="13" bestFit="1" customWidth="1"/>
    <col min="15825" max="15825" width="12.42578125" style="13" customWidth="1"/>
    <col min="15826" max="15827" width="14.85546875" style="13" bestFit="1" customWidth="1"/>
    <col min="15828" max="15828" width="12.42578125" style="13" customWidth="1"/>
    <col min="15829" max="15829" width="12" style="13" bestFit="1" customWidth="1"/>
    <col min="15830" max="15830" width="13.140625" style="13" bestFit="1" customWidth="1"/>
    <col min="15831" max="15831" width="11.42578125" style="13" bestFit="1" customWidth="1"/>
    <col min="15832" max="15832" width="16.7109375" style="13" bestFit="1" customWidth="1"/>
    <col min="15833" max="15834" width="18.140625" style="13" bestFit="1" customWidth="1"/>
    <col min="15835" max="15836" width="13.42578125" style="13" bestFit="1" customWidth="1"/>
    <col min="15837" max="15837" width="16.7109375" style="13" bestFit="1" customWidth="1"/>
    <col min="15838" max="15838" width="20.140625" style="13" customWidth="1"/>
    <col min="15839" max="15839" width="20.140625" style="13" bestFit="1" customWidth="1"/>
    <col min="15840" max="16036" width="12.42578125" style="13"/>
    <col min="16037" max="16037" width="19.7109375" style="13" customWidth="1"/>
    <col min="16038" max="16039" width="23.85546875" style="13" bestFit="1" customWidth="1"/>
    <col min="16040" max="16040" width="16.28515625" style="13" bestFit="1" customWidth="1"/>
    <col min="16041" max="16041" width="15.85546875" style="13" bestFit="1" customWidth="1"/>
    <col min="16042" max="16042" width="15.5703125" style="13" bestFit="1" customWidth="1"/>
    <col min="16043" max="16043" width="14.5703125" style="13" customWidth="1"/>
    <col min="16044" max="16046" width="15.42578125" style="13" bestFit="1" customWidth="1"/>
    <col min="16047" max="16047" width="23.85546875" style="13" bestFit="1" customWidth="1"/>
    <col min="16048" max="16048" width="20.28515625" style="13" customWidth="1"/>
    <col min="16049" max="16049" width="13.140625" style="13" bestFit="1" customWidth="1"/>
    <col min="16050" max="16050" width="11.5703125" style="13" bestFit="1" customWidth="1"/>
    <col min="16051" max="16051" width="13.42578125" style="13" bestFit="1" customWidth="1"/>
    <col min="16052" max="16052" width="17" style="13" bestFit="1" customWidth="1"/>
    <col min="16053" max="16054" width="20.7109375" style="13" bestFit="1" customWidth="1"/>
    <col min="16055" max="16055" width="12.42578125" style="13" customWidth="1"/>
    <col min="16056" max="16056" width="13.5703125" style="13" bestFit="1" customWidth="1"/>
    <col min="16057" max="16057" width="23.85546875" style="13" bestFit="1" customWidth="1"/>
    <col min="16058" max="16058" width="11.42578125" style="13" bestFit="1" customWidth="1"/>
    <col min="16059" max="16059" width="12" style="13" bestFit="1" customWidth="1"/>
    <col min="16060" max="16060" width="21" style="13" bestFit="1" customWidth="1"/>
    <col min="16061" max="16061" width="18.42578125" style="13" bestFit="1" customWidth="1"/>
    <col min="16062" max="16062" width="20.5703125" style="13" bestFit="1" customWidth="1"/>
    <col min="16063" max="16063" width="14.85546875" style="13" bestFit="1" customWidth="1"/>
    <col min="16064" max="16064" width="19.7109375" style="13" bestFit="1" customWidth="1"/>
    <col min="16065" max="16065" width="10.42578125" style="13" bestFit="1" customWidth="1"/>
    <col min="16066" max="16066" width="12" style="13" bestFit="1" customWidth="1"/>
    <col min="16067" max="16067" width="4.42578125" style="13" bestFit="1" customWidth="1"/>
    <col min="16068" max="16068" width="13.5703125" style="13" bestFit="1" customWidth="1"/>
    <col min="16069" max="16069" width="18.28515625" style="13" customWidth="1"/>
    <col min="16070" max="16070" width="13.28515625" style="13" bestFit="1" customWidth="1"/>
    <col min="16071" max="16071" width="17.5703125" style="13" customWidth="1"/>
    <col min="16072" max="16072" width="44.140625" style="13" customWidth="1"/>
    <col min="16073" max="16073" width="9.7109375" style="13" bestFit="1" customWidth="1"/>
    <col min="16074" max="16074" width="19" style="13" bestFit="1" customWidth="1"/>
    <col min="16075" max="16075" width="9.7109375" style="13" bestFit="1" customWidth="1"/>
    <col min="16076" max="16076" width="15.5703125" style="13" bestFit="1" customWidth="1"/>
    <col min="16077" max="16077" width="8.28515625" style="13" bestFit="1" customWidth="1"/>
    <col min="16078" max="16078" width="12.42578125" style="13" customWidth="1"/>
    <col min="16079" max="16079" width="27.85546875" style="13" customWidth="1"/>
    <col min="16080" max="16080" width="29.85546875" style="13" bestFit="1" customWidth="1"/>
    <col min="16081" max="16081" width="12.42578125" style="13" customWidth="1"/>
    <col min="16082" max="16083" width="14.85546875" style="13" bestFit="1" customWidth="1"/>
    <col min="16084" max="16084" width="12.42578125" style="13" customWidth="1"/>
    <col min="16085" max="16085" width="12" style="13" bestFit="1" customWidth="1"/>
    <col min="16086" max="16086" width="13.140625" style="13" bestFit="1" customWidth="1"/>
    <col min="16087" max="16087" width="11.42578125" style="13" bestFit="1" customWidth="1"/>
    <col min="16088" max="16088" width="16.7109375" style="13" bestFit="1" customWidth="1"/>
    <col min="16089" max="16090" width="18.140625" style="13" bestFit="1" customWidth="1"/>
    <col min="16091" max="16092" width="13.42578125" style="13" bestFit="1" customWidth="1"/>
    <col min="16093" max="16093" width="16.7109375" style="13" bestFit="1" customWidth="1"/>
    <col min="16094" max="16094" width="20.140625" style="13" customWidth="1"/>
    <col min="16095" max="16095" width="20.140625" style="13" bestFit="1" customWidth="1"/>
    <col min="16096" max="16384" width="12.42578125" style="13"/>
  </cols>
  <sheetData>
    <row r="1" spans="1:108" s="30" customFormat="1" ht="15" x14ac:dyDescent="0.2">
      <c r="A1" s="100" t="s">
        <v>75</v>
      </c>
      <c r="B1" s="76">
        <f ca="1">WORKDAY(TODAY(),1,$X$207:$X$397)</f>
        <v>45741</v>
      </c>
      <c r="C1" s="74" t="s">
        <v>0</v>
      </c>
      <c r="D1" s="74"/>
      <c r="E1" s="74"/>
      <c r="F1" s="74"/>
      <c r="G1" s="74"/>
      <c r="H1" s="74"/>
      <c r="I1" s="68"/>
      <c r="J1" s="26"/>
      <c r="K1" s="27"/>
      <c r="L1" s="27"/>
      <c r="M1" s="28"/>
      <c r="N1" s="26"/>
      <c r="O1" s="27"/>
      <c r="P1" s="27"/>
      <c r="Q1" s="27"/>
      <c r="R1" s="26"/>
      <c r="S1" s="29"/>
      <c r="T1" s="27"/>
      <c r="U1" s="27"/>
      <c r="V1" s="27"/>
      <c r="W1" s="27"/>
      <c r="X1" s="27"/>
      <c r="Y1" s="27"/>
      <c r="Z1" s="27"/>
      <c r="AA1" s="77"/>
      <c r="AB1" s="28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</row>
    <row r="2" spans="1:108" s="39" customFormat="1" ht="15" x14ac:dyDescent="0.2">
      <c r="A2" s="101">
        <v>40035</v>
      </c>
      <c r="B2" s="98"/>
      <c r="C2" s="31"/>
      <c r="D2" s="75" t="s">
        <v>1</v>
      </c>
      <c r="E2" s="75">
        <v>10</v>
      </c>
      <c r="F2" s="32"/>
      <c r="G2" s="33"/>
      <c r="H2" s="33"/>
      <c r="I2" s="33"/>
      <c r="J2" s="33"/>
      <c r="K2" s="33"/>
      <c r="L2" s="33"/>
      <c r="M2" s="34"/>
      <c r="N2" s="69"/>
      <c r="O2" s="35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78"/>
      <c r="AB2" s="36"/>
      <c r="AC2" s="37"/>
      <c r="AD2" s="37"/>
      <c r="AE2" s="37"/>
      <c r="AF2" s="37"/>
      <c r="AG2" s="37"/>
      <c r="AH2" s="37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</row>
    <row r="3" spans="1:108" s="39" customFormat="1" ht="15" x14ac:dyDescent="0.25">
      <c r="A3" s="102" t="s">
        <v>73</v>
      </c>
      <c r="B3" s="99"/>
      <c r="C3" s="40"/>
      <c r="D3" s="41"/>
      <c r="E3" s="42"/>
      <c r="F3" s="43"/>
      <c r="G3" s="43"/>
      <c r="H3" s="43"/>
      <c r="I3" s="40"/>
      <c r="J3" s="40"/>
      <c r="K3" s="44"/>
      <c r="L3" s="45"/>
      <c r="M3" s="46"/>
      <c r="N3" s="40"/>
      <c r="O3" s="43"/>
      <c r="P3" s="47"/>
      <c r="Q3" s="44"/>
      <c r="R3" s="40"/>
      <c r="S3" s="48"/>
      <c r="T3" s="43"/>
      <c r="U3" s="43"/>
      <c r="V3" s="43"/>
      <c r="W3" s="43"/>
      <c r="X3" s="41"/>
      <c r="Y3" s="43"/>
      <c r="Z3" s="43"/>
      <c r="AA3" s="43"/>
      <c r="AB3" s="46"/>
      <c r="AC3" s="43"/>
      <c r="AD3" s="43"/>
      <c r="AE3" s="43"/>
      <c r="AF3" s="46"/>
      <c r="AG3" s="41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</row>
    <row r="4" spans="1:108" s="39" customFormat="1" ht="15" x14ac:dyDescent="0.25">
      <c r="A4" s="102">
        <v>45483</v>
      </c>
      <c r="B4" s="115" t="s">
        <v>54</v>
      </c>
      <c r="C4" s="116" t="s">
        <v>55</v>
      </c>
      <c r="D4" s="116" t="s">
        <v>72</v>
      </c>
      <c r="E4" s="116" t="s">
        <v>56</v>
      </c>
      <c r="F4" s="116" t="s">
        <v>57</v>
      </c>
      <c r="G4" s="116" t="s">
        <v>58</v>
      </c>
      <c r="H4" s="116" t="s">
        <v>59</v>
      </c>
      <c r="I4" s="116" t="s">
        <v>60</v>
      </c>
      <c r="J4" s="116" t="s">
        <v>61</v>
      </c>
      <c r="K4" s="116" t="s">
        <v>55</v>
      </c>
      <c r="L4" s="116" t="s">
        <v>62</v>
      </c>
      <c r="M4" s="116" t="s">
        <v>63</v>
      </c>
      <c r="N4" s="116" t="s">
        <v>64</v>
      </c>
      <c r="O4" s="117" t="s">
        <v>65</v>
      </c>
      <c r="P4" s="116" t="s">
        <v>66</v>
      </c>
      <c r="Q4" s="116" t="s">
        <v>67</v>
      </c>
      <c r="R4" s="116" t="s">
        <v>68</v>
      </c>
      <c r="S4" s="116" t="s">
        <v>69</v>
      </c>
      <c r="T4" s="118" t="s">
        <v>70</v>
      </c>
      <c r="U4" s="116" t="s">
        <v>71</v>
      </c>
      <c r="V4" s="43"/>
      <c r="W4" s="49"/>
      <c r="X4" s="49"/>
      <c r="Y4" s="49"/>
      <c r="Z4" s="49"/>
      <c r="AA4" s="49"/>
      <c r="AB4" s="53"/>
      <c r="AC4" s="50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</row>
    <row r="5" spans="1:108" s="39" customFormat="1" ht="15" x14ac:dyDescent="0.25">
      <c r="A5" s="103" t="s">
        <v>74</v>
      </c>
      <c r="B5" s="119" t="s">
        <v>3</v>
      </c>
      <c r="C5" s="119" t="s">
        <v>4</v>
      </c>
      <c r="D5" s="82" t="s">
        <v>5</v>
      </c>
      <c r="E5" s="82" t="s">
        <v>5</v>
      </c>
      <c r="F5" s="82" t="s">
        <v>5</v>
      </c>
      <c r="G5" s="82" t="s">
        <v>5</v>
      </c>
      <c r="H5" s="82" t="s">
        <v>5</v>
      </c>
      <c r="I5" s="82" t="s">
        <v>5</v>
      </c>
      <c r="J5" s="82" t="s">
        <v>5</v>
      </c>
      <c r="K5" s="120" t="s">
        <v>4</v>
      </c>
      <c r="L5" s="121" t="s">
        <v>6</v>
      </c>
      <c r="M5" s="122" t="s">
        <v>7</v>
      </c>
      <c r="N5" s="119" t="s">
        <v>7</v>
      </c>
      <c r="O5" s="123" t="s">
        <v>8</v>
      </c>
      <c r="P5" s="123" t="s">
        <v>8</v>
      </c>
      <c r="Q5" s="120" t="s">
        <v>8</v>
      </c>
      <c r="R5" s="119" t="s">
        <v>7</v>
      </c>
      <c r="S5" s="124" t="s">
        <v>9</v>
      </c>
      <c r="T5" s="82" t="s">
        <v>9</v>
      </c>
      <c r="U5" s="82" t="s">
        <v>4</v>
      </c>
      <c r="V5" s="61"/>
      <c r="W5" s="52"/>
      <c r="X5" s="54"/>
      <c r="Y5" s="52"/>
      <c r="Z5" s="52"/>
      <c r="AA5" s="52"/>
      <c r="AB5" s="53"/>
      <c r="AC5" s="52"/>
      <c r="AD5" s="52"/>
      <c r="AE5" s="52"/>
      <c r="AF5" s="53"/>
      <c r="AG5" s="54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</row>
    <row r="6" spans="1:108" s="39" customFormat="1" ht="15" x14ac:dyDescent="0.2">
      <c r="A6" s="100">
        <v>50658</v>
      </c>
      <c r="B6" s="82" t="s">
        <v>10</v>
      </c>
      <c r="C6" s="119" t="s">
        <v>11</v>
      </c>
      <c r="D6" s="125" t="s">
        <v>12</v>
      </c>
      <c r="E6" s="122" t="s">
        <v>13</v>
      </c>
      <c r="F6" s="82" t="s">
        <v>14</v>
      </c>
      <c r="G6" s="82" t="s">
        <v>15</v>
      </c>
      <c r="H6" s="82" t="s">
        <v>16</v>
      </c>
      <c r="I6" s="119" t="s">
        <v>16</v>
      </c>
      <c r="J6" s="119" t="s">
        <v>16</v>
      </c>
      <c r="K6" s="120" t="s">
        <v>11</v>
      </c>
      <c r="L6" s="121"/>
      <c r="M6" s="122"/>
      <c r="N6" s="119" t="s">
        <v>17</v>
      </c>
      <c r="O6" s="82" t="s">
        <v>18</v>
      </c>
      <c r="P6" s="82"/>
      <c r="Q6" s="120"/>
      <c r="R6" s="119" t="s">
        <v>19</v>
      </c>
      <c r="S6" s="124" t="s">
        <v>20</v>
      </c>
      <c r="T6" s="82" t="s">
        <v>20</v>
      </c>
      <c r="U6" s="82" t="s">
        <v>53</v>
      </c>
      <c r="V6" s="61"/>
      <c r="W6" s="52"/>
      <c r="X6" s="54"/>
      <c r="Y6" s="52"/>
      <c r="Z6" s="52"/>
      <c r="AA6" s="52"/>
      <c r="AB6" s="53"/>
      <c r="AC6" s="52"/>
      <c r="AD6" s="52"/>
      <c r="AE6" s="52"/>
      <c r="AF6" s="53"/>
      <c r="AG6" s="54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</row>
    <row r="7" spans="1:108" s="39" customFormat="1" ht="15" x14ac:dyDescent="0.25">
      <c r="A7" s="130"/>
      <c r="B7" s="119" t="s">
        <v>21</v>
      </c>
      <c r="C7" s="119" t="s">
        <v>22</v>
      </c>
      <c r="D7" s="126" t="s">
        <v>23</v>
      </c>
      <c r="E7" s="122" t="s">
        <v>24</v>
      </c>
      <c r="F7" s="82" t="s">
        <v>25</v>
      </c>
      <c r="G7" s="82" t="s">
        <v>26</v>
      </c>
      <c r="H7" s="82" t="s">
        <v>27</v>
      </c>
      <c r="I7" s="119" t="s">
        <v>27</v>
      </c>
      <c r="J7" s="119" t="s">
        <v>27</v>
      </c>
      <c r="K7" s="120" t="s">
        <v>17</v>
      </c>
      <c r="L7" s="121"/>
      <c r="M7" s="122"/>
      <c r="N7" s="119"/>
      <c r="O7" s="82" t="s">
        <v>28</v>
      </c>
      <c r="P7" s="82"/>
      <c r="Q7" s="120"/>
      <c r="R7" s="119"/>
      <c r="S7" s="124" t="s">
        <v>29</v>
      </c>
      <c r="T7" s="82" t="s">
        <v>2</v>
      </c>
      <c r="U7" s="82"/>
      <c r="V7" s="62"/>
      <c r="W7" s="57"/>
      <c r="X7" s="55"/>
      <c r="Y7" s="57"/>
      <c r="Z7" s="57"/>
      <c r="AA7" s="57"/>
      <c r="AB7" s="56"/>
      <c r="AC7" s="57"/>
      <c r="AD7" s="57"/>
      <c r="AE7" s="57"/>
      <c r="AF7" s="56"/>
      <c r="AG7" s="55"/>
      <c r="AH7" s="57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</row>
    <row r="8" spans="1:108" s="39" customFormat="1" ht="15" x14ac:dyDescent="0.2">
      <c r="A8" s="100"/>
      <c r="B8" s="119" t="s">
        <v>30</v>
      </c>
      <c r="C8" s="119" t="s">
        <v>31</v>
      </c>
      <c r="D8" s="126"/>
      <c r="E8" s="122"/>
      <c r="F8" s="82" t="s">
        <v>32</v>
      </c>
      <c r="G8" s="82" t="s">
        <v>33</v>
      </c>
      <c r="H8" s="82" t="s">
        <v>12</v>
      </c>
      <c r="I8" s="119" t="s">
        <v>34</v>
      </c>
      <c r="J8" s="119"/>
      <c r="K8" s="120" t="s">
        <v>35</v>
      </c>
      <c r="L8" s="121"/>
      <c r="M8" s="122" t="s">
        <v>36</v>
      </c>
      <c r="N8" s="119" t="s">
        <v>37</v>
      </c>
      <c r="O8" s="82"/>
      <c r="P8" s="82" t="s">
        <v>38</v>
      </c>
      <c r="Q8" s="120" t="s">
        <v>39</v>
      </c>
      <c r="R8" s="119"/>
      <c r="S8" s="124" t="s">
        <v>40</v>
      </c>
      <c r="T8" s="82"/>
      <c r="U8" s="82"/>
      <c r="V8" s="6"/>
      <c r="W8" s="79" t="s">
        <v>41</v>
      </c>
      <c r="X8" s="80" t="s">
        <v>42</v>
      </c>
      <c r="Y8" s="79" t="s">
        <v>43</v>
      </c>
      <c r="Z8" s="79" t="s">
        <v>44</v>
      </c>
      <c r="AA8" s="79" t="s">
        <v>45</v>
      </c>
      <c r="AB8" s="81" t="s">
        <v>45</v>
      </c>
      <c r="AC8" s="79" t="s">
        <v>46</v>
      </c>
      <c r="AD8" s="79" t="s">
        <v>41</v>
      </c>
      <c r="AE8" s="79" t="s">
        <v>47</v>
      </c>
      <c r="AF8" s="63"/>
      <c r="AG8" s="86" t="s">
        <v>12</v>
      </c>
      <c r="AH8" s="87" t="s">
        <v>5</v>
      </c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</row>
    <row r="9" spans="1:108" s="59" customFormat="1" ht="15" x14ac:dyDescent="0.2">
      <c r="A9" s="100" t="s">
        <v>2</v>
      </c>
      <c r="B9" s="119" t="s">
        <v>48</v>
      </c>
      <c r="C9" s="119" t="s">
        <v>48</v>
      </c>
      <c r="D9" s="126"/>
      <c r="E9" s="122"/>
      <c r="F9" s="82"/>
      <c r="G9" s="82"/>
      <c r="H9" s="82"/>
      <c r="I9" s="119"/>
      <c r="J9" s="119"/>
      <c r="K9" s="120" t="s">
        <v>48</v>
      </c>
      <c r="L9" s="121"/>
      <c r="M9" s="122" t="s">
        <v>49</v>
      </c>
      <c r="N9" s="119" t="s">
        <v>48</v>
      </c>
      <c r="O9" s="127"/>
      <c r="P9" s="128"/>
      <c r="Q9" s="120" t="s">
        <v>48</v>
      </c>
      <c r="R9" s="119" t="s">
        <v>48</v>
      </c>
      <c r="S9" s="124"/>
      <c r="T9" s="82"/>
      <c r="U9" s="82"/>
      <c r="V9" s="6"/>
      <c r="W9" s="82" t="s">
        <v>50</v>
      </c>
      <c r="X9" s="83"/>
      <c r="Y9" s="84" t="s">
        <v>48</v>
      </c>
      <c r="Z9" s="84" t="s">
        <v>48</v>
      </c>
      <c r="AA9" s="84" t="s">
        <v>48</v>
      </c>
      <c r="AB9" s="85" t="s">
        <v>49</v>
      </c>
      <c r="AC9" s="84" t="s">
        <v>48</v>
      </c>
      <c r="AD9" s="84"/>
      <c r="AE9" s="79" t="s">
        <v>51</v>
      </c>
      <c r="AF9" s="63"/>
      <c r="AG9" s="86"/>
      <c r="AH9" s="87" t="s">
        <v>49</v>
      </c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</row>
    <row r="10" spans="1:108" x14ac:dyDescent="0.2">
      <c r="A10" s="129">
        <v>40035</v>
      </c>
      <c r="B10" s="104">
        <f t="shared" ref="B10:B73" si="0">(K10+Q10)</f>
        <v>303500</v>
      </c>
      <c r="C10" s="104">
        <v>303500</v>
      </c>
      <c r="D10" s="131">
        <f>A10</f>
        <v>40035</v>
      </c>
      <c r="E10" s="105">
        <f>IF(DAY(A10)=$E$2,VLOOKUP(A10,$AG$10:$AH$200,2),E9)</f>
        <v>4.17E-4</v>
      </c>
      <c r="F10" s="106">
        <v>0</v>
      </c>
      <c r="G10" s="106">
        <v>31</v>
      </c>
      <c r="H10" s="104">
        <v>1</v>
      </c>
      <c r="I10" s="104">
        <v>1</v>
      </c>
      <c r="J10" s="104">
        <f t="shared" ref="J10:J73" si="1">TRUNC(H10*I10,8)</f>
        <v>1</v>
      </c>
      <c r="K10" s="104">
        <f t="shared" ref="K10:K73" si="2">TRUNC(C10*J10,8)</f>
        <v>303500</v>
      </c>
      <c r="L10" s="107">
        <v>0</v>
      </c>
      <c r="M10" s="105">
        <v>0</v>
      </c>
      <c r="N10" s="104">
        <f>IF(M10&gt;0,TRUNC((M10*K10),8),0)</f>
        <v>0</v>
      </c>
      <c r="O10" s="113">
        <v>0.11</v>
      </c>
      <c r="P10" s="108">
        <f t="shared" ref="P10:P41" si="3">ROUND((1+O10)^(30/360)^(F10/G10),9)</f>
        <v>1</v>
      </c>
      <c r="Q10" s="104">
        <f t="shared" ref="Q10:Q73" si="4">TRUNC((P10-1)*K10,8)</f>
        <v>0</v>
      </c>
      <c r="R10" s="104">
        <f t="shared" ref="R10:R73" si="5">(N10+Q10)</f>
        <v>0</v>
      </c>
      <c r="S10" s="109" t="s">
        <v>52</v>
      </c>
      <c r="T10" s="110">
        <v>40096</v>
      </c>
      <c r="U10" s="111">
        <f>IF(L10&gt;0,K10-N10,0)</f>
        <v>0</v>
      </c>
      <c r="V10" s="22"/>
      <c r="W10" s="88">
        <v>0</v>
      </c>
      <c r="X10" s="89">
        <v>40035</v>
      </c>
      <c r="Y10" s="90">
        <v>303500</v>
      </c>
      <c r="Z10" s="88"/>
      <c r="AA10" s="88"/>
      <c r="AB10" s="88"/>
      <c r="AC10" s="91"/>
      <c r="AD10" s="88"/>
      <c r="AE10" s="92">
        <v>40096</v>
      </c>
      <c r="AF10" s="17"/>
      <c r="AG10" s="96">
        <f>A10</f>
        <v>40035</v>
      </c>
      <c r="AH10" s="97">
        <f>VLOOKUP(AG10,[1]Plan1!$G$59:$H$400,2)</f>
        <v>4.17E-4</v>
      </c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</row>
    <row r="11" spans="1:108" x14ac:dyDescent="0.2">
      <c r="A11" s="112">
        <f t="shared" ref="A11:A74" si="6">(A10+1)</f>
        <v>40036</v>
      </c>
      <c r="B11" s="104">
        <f t="shared" si="0"/>
        <v>303589.23530398001</v>
      </c>
      <c r="C11" s="104">
        <f t="shared" ref="C11:C74" si="7">IF(DAY(A10)=$E$2,VLOOKUP(A10,X$10:Y$148,2),C10)</f>
        <v>303500</v>
      </c>
      <c r="D11" s="132">
        <f t="shared" ref="D11:D74" si="8">IF(DAY(A10)=$E$2,A11,D10)</f>
        <v>40036</v>
      </c>
      <c r="E11" s="105">
        <f t="shared" ref="E11:E41" si="9">IF(DAY(A10)=$E$2,VLOOKUP(A11,$AG$10:$AH$153,2),E10)</f>
        <v>4.17E-4</v>
      </c>
      <c r="F11" s="106">
        <f t="shared" ref="F11:F74" si="10">IF(DAY(A11)=E$2+1,1,F10+1)</f>
        <v>1</v>
      </c>
      <c r="G11" s="106">
        <f>IF(DAY(A11)=E$2+1,DAY(EOMONTH(A11,12)), IF(DAY(A11)&lt;&gt;$E$2+1,G10))</f>
        <v>31</v>
      </c>
      <c r="H11" s="104">
        <f t="shared" ref="H11:H74" si="11">TRUNC(((1+$E11)^($F11/$G11)),8)</f>
        <v>1.00001344</v>
      </c>
      <c r="I11" s="104">
        <f t="shared" ref="I11:I74" si="12">IF(DAY(A10)=E$2,J10,I10)</f>
        <v>1</v>
      </c>
      <c r="J11" s="104">
        <f t="shared" si="1"/>
        <v>1.00001344</v>
      </c>
      <c r="K11" s="104">
        <f t="shared" si="2"/>
        <v>303504.07903999998</v>
      </c>
      <c r="L11" s="107">
        <f>IF(DAY(A11)=E$2,VLOOKUP(A11,$X$10:$AE$196,7),0)</f>
        <v>0</v>
      </c>
      <c r="M11" s="105">
        <f>IF(DAY(A11)=E$2,VLOOKUP(A11,$X$10:$AE$200,5),0)</f>
        <v>0</v>
      </c>
      <c r="N11" s="104">
        <f>IF(M11&gt;0,TRUNC((M11*K11),8),0)</f>
        <v>0</v>
      </c>
      <c r="O11" s="113">
        <f t="shared" ref="O11:O74" si="13">(O10)</f>
        <v>0.11</v>
      </c>
      <c r="P11" s="108">
        <f t="shared" si="3"/>
        <v>1.0002805770000001</v>
      </c>
      <c r="Q11" s="104">
        <f t="shared" si="4"/>
        <v>85.156263980000006</v>
      </c>
      <c r="R11" s="104">
        <f t="shared" si="5"/>
        <v>85.156263980000006</v>
      </c>
      <c r="S11" s="109" t="s">
        <v>52</v>
      </c>
      <c r="T11" s="110">
        <f>IF(DAY(A11)=E$2+1,VLOOKUP(A10,$X$10:$AE$200,8),T10)</f>
        <v>40096</v>
      </c>
      <c r="U11" s="111">
        <f t="shared" ref="U11:U74" si="14">IF(L11&gt;0,K11-N11,0)</f>
        <v>0</v>
      </c>
      <c r="V11" s="22"/>
      <c r="W11" s="88">
        <v>0</v>
      </c>
      <c r="X11" s="89">
        <v>40066</v>
      </c>
      <c r="Y11" s="90">
        <v>303500</v>
      </c>
      <c r="Z11" s="90">
        <v>0</v>
      </c>
      <c r="AA11" s="90"/>
      <c r="AB11" s="88"/>
      <c r="AC11" s="90"/>
      <c r="AD11" s="88">
        <v>0</v>
      </c>
      <c r="AE11" s="92">
        <v>40096</v>
      </c>
      <c r="AF11" s="18"/>
      <c r="AG11" s="96">
        <f t="shared" ref="AG11:AG74" si="15">EDATE(AG10,1)</f>
        <v>40066</v>
      </c>
      <c r="AH11" s="97">
        <f>VLOOKUP(AG11,[1]Plan1!$G$59:$H$400,2)</f>
        <v>4.4799999999999999E-4</v>
      </c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</row>
    <row r="12" spans="1:108" x14ac:dyDescent="0.2">
      <c r="A12" s="112">
        <f t="shared" si="6"/>
        <v>40037</v>
      </c>
      <c r="B12" s="104">
        <f t="shared" si="0"/>
        <v>303678.49991078</v>
      </c>
      <c r="C12" s="104">
        <f t="shared" si="7"/>
        <v>303500</v>
      </c>
      <c r="D12" s="132">
        <f t="shared" si="8"/>
        <v>40036</v>
      </c>
      <c r="E12" s="105">
        <f t="shared" si="9"/>
        <v>4.17E-4</v>
      </c>
      <c r="F12" s="106">
        <f t="shared" si="10"/>
        <v>2</v>
      </c>
      <c r="G12" s="106">
        <f t="shared" ref="G12:G75" si="16">IF(DAY(A12)=E$2+1,DAY(EOMONTH(A12,12)), IF(DAY(A12)&lt;&gt;$E$2+1,G11))</f>
        <v>31</v>
      </c>
      <c r="H12" s="104">
        <f t="shared" si="11"/>
        <v>1.00002689</v>
      </c>
      <c r="I12" s="104">
        <f t="shared" si="12"/>
        <v>1</v>
      </c>
      <c r="J12" s="104">
        <f t="shared" si="1"/>
        <v>1.00002689</v>
      </c>
      <c r="K12" s="104">
        <f t="shared" si="2"/>
        <v>303508.16111500002</v>
      </c>
      <c r="L12" s="107">
        <f t="shared" ref="L12:L75" si="17">IF(DAY(A12)=E$2,VLOOKUP(A12,$X$10:$AE$196,7),0)</f>
        <v>0</v>
      </c>
      <c r="M12" s="105">
        <f t="shared" ref="M12:M75" si="18">IF(DAY(A12)=E$2,VLOOKUP(A12,$X$10:$AE$200,5),0)</f>
        <v>0</v>
      </c>
      <c r="N12" s="104">
        <f t="shared" ref="N12:N75" si="19">IF(M12&gt;0,TRUNC((M12*K12),8),0)</f>
        <v>0</v>
      </c>
      <c r="O12" s="113">
        <f t="shared" si="13"/>
        <v>0.11</v>
      </c>
      <c r="P12" s="108">
        <f t="shared" si="3"/>
        <v>1.000561233</v>
      </c>
      <c r="Q12" s="104">
        <f t="shared" si="4"/>
        <v>170.33879578</v>
      </c>
      <c r="R12" s="104">
        <f t="shared" si="5"/>
        <v>170.33879578</v>
      </c>
      <c r="S12" s="109" t="s">
        <v>52</v>
      </c>
      <c r="T12" s="110">
        <f t="shared" ref="T12:T75" si="20">IF(DAY(A12)=E$2+1,VLOOKUP(A11,$X$10:$AE$200,8),T11)</f>
        <v>40096</v>
      </c>
      <c r="U12" s="111">
        <f t="shared" si="14"/>
        <v>0</v>
      </c>
      <c r="V12" s="22"/>
      <c r="W12" s="88">
        <f>(W11+1)</f>
        <v>1</v>
      </c>
      <c r="X12" s="89">
        <v>40096</v>
      </c>
      <c r="Y12" s="90">
        <f t="shared" ref="Y12:Y75" si="21">(Y11-AA12)</f>
        <v>297329.23800000001</v>
      </c>
      <c r="Z12" s="90">
        <f>TRUNC(ROUND((((1+$O$10)^(1/12))-1),9)*Y11,8)</f>
        <v>2650.9492789999999</v>
      </c>
      <c r="AA12" s="90">
        <f>TRUNC((Y11*AB12),8)</f>
        <v>6170.7619999999997</v>
      </c>
      <c r="AB12" s="93">
        <v>2.0331999999999999E-2</v>
      </c>
      <c r="AC12" s="90">
        <f t="shared" ref="AC12:AC75" si="22">Z12+AA12</f>
        <v>8821.7112789999992</v>
      </c>
      <c r="AD12" s="88">
        <v>1</v>
      </c>
      <c r="AE12" s="92">
        <v>40127</v>
      </c>
      <c r="AF12" s="18"/>
      <c r="AG12" s="96">
        <f t="shared" si="15"/>
        <v>40096</v>
      </c>
      <c r="AH12" s="97">
        <f>VLOOKUP(AG12,[1]Plan1!$G$59:$H$400,2)</f>
        <v>0</v>
      </c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</row>
    <row r="13" spans="1:108" x14ac:dyDescent="0.2">
      <c r="A13" s="112">
        <f t="shared" si="6"/>
        <v>40038</v>
      </c>
      <c r="B13" s="104">
        <f t="shared" si="0"/>
        <v>303767.79048286</v>
      </c>
      <c r="C13" s="104">
        <f t="shared" si="7"/>
        <v>303500</v>
      </c>
      <c r="D13" s="132">
        <f t="shared" si="8"/>
        <v>40036</v>
      </c>
      <c r="E13" s="105">
        <f t="shared" si="9"/>
        <v>4.17E-4</v>
      </c>
      <c r="F13" s="106">
        <f t="shared" si="10"/>
        <v>3</v>
      </c>
      <c r="G13" s="106">
        <f t="shared" si="16"/>
        <v>31</v>
      </c>
      <c r="H13" s="104">
        <f t="shared" si="11"/>
        <v>1.00004034</v>
      </c>
      <c r="I13" s="104">
        <f t="shared" si="12"/>
        <v>1</v>
      </c>
      <c r="J13" s="104">
        <f t="shared" si="1"/>
        <v>1.00004034</v>
      </c>
      <c r="K13" s="104">
        <f t="shared" si="2"/>
        <v>303512.24319000001</v>
      </c>
      <c r="L13" s="107">
        <f t="shared" si="17"/>
        <v>0</v>
      </c>
      <c r="M13" s="105">
        <f t="shared" si="18"/>
        <v>0</v>
      </c>
      <c r="N13" s="104">
        <f t="shared" si="19"/>
        <v>0</v>
      </c>
      <c r="O13" s="113">
        <f t="shared" si="13"/>
        <v>0.11</v>
      </c>
      <c r="P13" s="108">
        <f t="shared" si="3"/>
        <v>1.0008419669999999</v>
      </c>
      <c r="Q13" s="104">
        <f t="shared" si="4"/>
        <v>255.54729286</v>
      </c>
      <c r="R13" s="104">
        <f t="shared" si="5"/>
        <v>255.54729286</v>
      </c>
      <c r="S13" s="109" t="s">
        <v>52</v>
      </c>
      <c r="T13" s="110">
        <f t="shared" si="20"/>
        <v>40096</v>
      </c>
      <c r="U13" s="111">
        <f t="shared" si="14"/>
        <v>0</v>
      </c>
      <c r="V13" s="22"/>
      <c r="W13" s="88">
        <f t="shared" ref="W13:W75" si="23">(W12+1)</f>
        <v>2</v>
      </c>
      <c r="X13" s="89">
        <v>40127</v>
      </c>
      <c r="Y13" s="90">
        <f t="shared" si="21"/>
        <v>295138.81350366003</v>
      </c>
      <c r="Z13" s="90">
        <f>TRUNC(ROUND((((1+$O$10)^(1/12))-1),9)*Y12,8)</f>
        <v>2597.05017825</v>
      </c>
      <c r="AA13" s="90">
        <f t="shared" ref="AA13:AA40" si="24">TRUNC((Y12*AB13),8)</f>
        <v>2190.4244963400001</v>
      </c>
      <c r="AB13" s="93">
        <v>7.3670000000000003E-3</v>
      </c>
      <c r="AC13" s="90">
        <f t="shared" si="22"/>
        <v>4787.4746745900002</v>
      </c>
      <c r="AD13" s="88">
        <v>2</v>
      </c>
      <c r="AE13" s="92">
        <v>40157</v>
      </c>
      <c r="AF13" s="18"/>
      <c r="AG13" s="96">
        <f t="shared" si="15"/>
        <v>40127</v>
      </c>
      <c r="AH13" s="97">
        <f>VLOOKUP(AG13,[1]Plan1!$G$59:$H$400,2)</f>
        <v>5.4799999999999998E-4</v>
      </c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</row>
    <row r="14" spans="1:108" x14ac:dyDescent="0.2">
      <c r="A14" s="112">
        <f t="shared" si="6"/>
        <v>40039</v>
      </c>
      <c r="B14" s="104">
        <f t="shared" si="0"/>
        <v>303857.10762819002</v>
      </c>
      <c r="C14" s="104">
        <f t="shared" si="7"/>
        <v>303500</v>
      </c>
      <c r="D14" s="132">
        <f t="shared" si="8"/>
        <v>40036</v>
      </c>
      <c r="E14" s="105">
        <f t="shared" si="9"/>
        <v>4.17E-4</v>
      </c>
      <c r="F14" s="106">
        <f t="shared" si="10"/>
        <v>4</v>
      </c>
      <c r="G14" s="106">
        <f t="shared" si="16"/>
        <v>31</v>
      </c>
      <c r="H14" s="104">
        <f t="shared" si="11"/>
        <v>1.0000537899999999</v>
      </c>
      <c r="I14" s="104">
        <f t="shared" si="12"/>
        <v>1</v>
      </c>
      <c r="J14" s="104">
        <f t="shared" si="1"/>
        <v>1.0000537899999999</v>
      </c>
      <c r="K14" s="104">
        <f t="shared" si="2"/>
        <v>303516.32526499999</v>
      </c>
      <c r="L14" s="107">
        <f t="shared" si="17"/>
        <v>0</v>
      </c>
      <c r="M14" s="105">
        <f t="shared" si="18"/>
        <v>0</v>
      </c>
      <c r="N14" s="104">
        <f t="shared" si="19"/>
        <v>0</v>
      </c>
      <c r="O14" s="113">
        <f t="shared" si="13"/>
        <v>0.11</v>
      </c>
      <c r="P14" s="108">
        <f t="shared" si="3"/>
        <v>1.0011227810000001</v>
      </c>
      <c r="Q14" s="104">
        <f t="shared" si="4"/>
        <v>340.78236319000001</v>
      </c>
      <c r="R14" s="104">
        <f t="shared" si="5"/>
        <v>340.78236319000001</v>
      </c>
      <c r="S14" s="109" t="s">
        <v>52</v>
      </c>
      <c r="T14" s="110">
        <f t="shared" si="20"/>
        <v>40096</v>
      </c>
      <c r="U14" s="111">
        <f t="shared" si="14"/>
        <v>0</v>
      </c>
      <c r="V14" s="22"/>
      <c r="W14" s="88">
        <f t="shared" si="23"/>
        <v>3</v>
      </c>
      <c r="X14" s="89">
        <v>40157</v>
      </c>
      <c r="Y14" s="90">
        <f t="shared" si="21"/>
        <v>292948.58836865</v>
      </c>
      <c r="Z14" s="90">
        <f t="shared" ref="Z14:Z77" si="25">TRUNC(ROUND((((1+$O$10)^(1/12))-1),9)*Y13,8)</f>
        <v>2577.91770959</v>
      </c>
      <c r="AA14" s="90">
        <f t="shared" si="24"/>
        <v>2190.22513501</v>
      </c>
      <c r="AB14" s="93">
        <v>7.4209999999999996E-3</v>
      </c>
      <c r="AC14" s="90">
        <f t="shared" si="22"/>
        <v>4768.1428446</v>
      </c>
      <c r="AD14" s="88">
        <v>3</v>
      </c>
      <c r="AE14" s="92">
        <v>40188</v>
      </c>
      <c r="AF14" s="18"/>
      <c r="AG14" s="96">
        <f t="shared" si="15"/>
        <v>40157</v>
      </c>
      <c r="AH14" s="97">
        <f>VLOOKUP(AG14,[1]Plan1!$G$59:$H$400,2)</f>
        <v>0</v>
      </c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</row>
    <row r="15" spans="1:108" x14ac:dyDescent="0.2">
      <c r="A15" s="112">
        <f t="shared" si="6"/>
        <v>40040</v>
      </c>
      <c r="B15" s="104">
        <f t="shared" si="0"/>
        <v>303946.45074072998</v>
      </c>
      <c r="C15" s="104">
        <f t="shared" si="7"/>
        <v>303500</v>
      </c>
      <c r="D15" s="132">
        <f t="shared" si="8"/>
        <v>40036</v>
      </c>
      <c r="E15" s="105">
        <f t="shared" si="9"/>
        <v>4.17E-4</v>
      </c>
      <c r="F15" s="106">
        <f t="shared" si="10"/>
        <v>5</v>
      </c>
      <c r="G15" s="106">
        <f t="shared" si="16"/>
        <v>31</v>
      </c>
      <c r="H15" s="104">
        <f t="shared" si="11"/>
        <v>1.0000672399999999</v>
      </c>
      <c r="I15" s="104">
        <f t="shared" si="12"/>
        <v>1</v>
      </c>
      <c r="J15" s="104">
        <f t="shared" si="1"/>
        <v>1.0000672399999999</v>
      </c>
      <c r="K15" s="104">
        <f t="shared" si="2"/>
        <v>303520.40733999998</v>
      </c>
      <c r="L15" s="107">
        <f t="shared" si="17"/>
        <v>0</v>
      </c>
      <c r="M15" s="105">
        <f t="shared" si="18"/>
        <v>0</v>
      </c>
      <c r="N15" s="104">
        <f t="shared" si="19"/>
        <v>0</v>
      </c>
      <c r="O15" s="113">
        <f t="shared" si="13"/>
        <v>0.11</v>
      </c>
      <c r="P15" s="108">
        <f t="shared" si="3"/>
        <v>1.001403673</v>
      </c>
      <c r="Q15" s="104">
        <f t="shared" si="4"/>
        <v>426.04340072999997</v>
      </c>
      <c r="R15" s="104">
        <f t="shared" si="5"/>
        <v>426.04340072999997</v>
      </c>
      <c r="S15" s="109" t="s">
        <v>52</v>
      </c>
      <c r="T15" s="110">
        <f t="shared" si="20"/>
        <v>40096</v>
      </c>
      <c r="U15" s="111">
        <f t="shared" si="14"/>
        <v>0</v>
      </c>
      <c r="V15" s="22"/>
      <c r="W15" s="88">
        <f t="shared" si="23"/>
        <v>4</v>
      </c>
      <c r="X15" s="89">
        <v>40188</v>
      </c>
      <c r="Y15" s="90">
        <f t="shared" si="21"/>
        <v>290758.21177341999</v>
      </c>
      <c r="Z15" s="90">
        <f t="shared" si="25"/>
        <v>2558.78698227</v>
      </c>
      <c r="AA15" s="90">
        <f t="shared" si="24"/>
        <v>2190.37659523</v>
      </c>
      <c r="AB15" s="93">
        <v>7.4770000000000001E-3</v>
      </c>
      <c r="AC15" s="90">
        <f t="shared" si="22"/>
        <v>4749.1635774999995</v>
      </c>
      <c r="AD15" s="88">
        <v>4</v>
      </c>
      <c r="AE15" s="92">
        <v>40219</v>
      </c>
      <c r="AF15" s="18"/>
      <c r="AG15" s="96">
        <f t="shared" si="15"/>
        <v>40188</v>
      </c>
      <c r="AH15" s="97">
        <f>VLOOKUP(AG15,[1]Plan1!$G$59:$H$400,2)</f>
        <v>3.2299999999999999E-4</v>
      </c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</row>
    <row r="16" spans="1:108" x14ac:dyDescent="0.2">
      <c r="A16" s="112">
        <f t="shared" si="6"/>
        <v>40041</v>
      </c>
      <c r="B16" s="104">
        <f t="shared" si="0"/>
        <v>304035.81982142001</v>
      </c>
      <c r="C16" s="104">
        <f t="shared" si="7"/>
        <v>303500</v>
      </c>
      <c r="D16" s="132">
        <f t="shared" si="8"/>
        <v>40036</v>
      </c>
      <c r="E16" s="105">
        <f t="shared" si="9"/>
        <v>4.17E-4</v>
      </c>
      <c r="F16" s="106">
        <f t="shared" si="10"/>
        <v>6</v>
      </c>
      <c r="G16" s="106">
        <f t="shared" si="16"/>
        <v>31</v>
      </c>
      <c r="H16" s="104">
        <f t="shared" si="11"/>
        <v>1.0000806900000001</v>
      </c>
      <c r="I16" s="104">
        <f t="shared" si="12"/>
        <v>1</v>
      </c>
      <c r="J16" s="104">
        <f t="shared" si="1"/>
        <v>1.0000806900000001</v>
      </c>
      <c r="K16" s="104">
        <f t="shared" si="2"/>
        <v>303524.48941500002</v>
      </c>
      <c r="L16" s="107">
        <f t="shared" si="17"/>
        <v>0</v>
      </c>
      <c r="M16" s="105">
        <f t="shared" si="18"/>
        <v>0</v>
      </c>
      <c r="N16" s="104">
        <f t="shared" si="19"/>
        <v>0</v>
      </c>
      <c r="O16" s="113">
        <f t="shared" si="13"/>
        <v>0.11</v>
      </c>
      <c r="P16" s="108">
        <f t="shared" si="3"/>
        <v>1.0016846429999999</v>
      </c>
      <c r="Q16" s="104">
        <f t="shared" si="4"/>
        <v>511.33040641999997</v>
      </c>
      <c r="R16" s="104">
        <f t="shared" si="5"/>
        <v>511.33040641999997</v>
      </c>
      <c r="S16" s="109" t="s">
        <v>52</v>
      </c>
      <c r="T16" s="110">
        <f t="shared" si="20"/>
        <v>40096</v>
      </c>
      <c r="U16" s="111">
        <f t="shared" si="14"/>
        <v>0</v>
      </c>
      <c r="V16" s="22"/>
      <c r="W16" s="88">
        <f t="shared" si="23"/>
        <v>5</v>
      </c>
      <c r="X16" s="89">
        <v>40219</v>
      </c>
      <c r="Y16" s="90">
        <f t="shared" si="21"/>
        <v>288567.93016414001</v>
      </c>
      <c r="Z16" s="90">
        <f t="shared" si="25"/>
        <v>2539.6549319999999</v>
      </c>
      <c r="AA16" s="90">
        <f t="shared" si="24"/>
        <v>2190.2816092799999</v>
      </c>
      <c r="AB16" s="93">
        <v>7.5329999999999998E-3</v>
      </c>
      <c r="AC16" s="90">
        <f t="shared" si="22"/>
        <v>4729.9365412799998</v>
      </c>
      <c r="AD16" s="88">
        <v>5</v>
      </c>
      <c r="AE16" s="92">
        <v>40247</v>
      </c>
      <c r="AF16" s="18"/>
      <c r="AG16" s="96">
        <f t="shared" si="15"/>
        <v>40219</v>
      </c>
      <c r="AH16" s="97">
        <f>VLOOKUP(AG16,[1]Plan1!$G$59:$H$400,2)</f>
        <v>0</v>
      </c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</row>
    <row r="17" spans="1:108" x14ac:dyDescent="0.2">
      <c r="A17" s="112">
        <f t="shared" si="6"/>
        <v>40042</v>
      </c>
      <c r="B17" s="104">
        <f t="shared" si="0"/>
        <v>304125.21547827002</v>
      </c>
      <c r="C17" s="104">
        <f t="shared" si="7"/>
        <v>303500</v>
      </c>
      <c r="D17" s="132">
        <f t="shared" si="8"/>
        <v>40036</v>
      </c>
      <c r="E17" s="105">
        <f t="shared" si="9"/>
        <v>4.17E-4</v>
      </c>
      <c r="F17" s="106">
        <f t="shared" si="10"/>
        <v>7</v>
      </c>
      <c r="G17" s="106">
        <f t="shared" si="16"/>
        <v>31</v>
      </c>
      <c r="H17" s="104">
        <f t="shared" si="11"/>
        <v>1.0000941400000001</v>
      </c>
      <c r="I17" s="104">
        <f t="shared" si="12"/>
        <v>1</v>
      </c>
      <c r="J17" s="104">
        <f t="shared" si="1"/>
        <v>1.0000941400000001</v>
      </c>
      <c r="K17" s="104">
        <f t="shared" si="2"/>
        <v>303528.57149</v>
      </c>
      <c r="L17" s="107">
        <f t="shared" si="17"/>
        <v>0</v>
      </c>
      <c r="M17" s="105">
        <f t="shared" si="18"/>
        <v>0</v>
      </c>
      <c r="N17" s="104">
        <f t="shared" si="19"/>
        <v>0</v>
      </c>
      <c r="O17" s="113">
        <f t="shared" si="13"/>
        <v>0.11</v>
      </c>
      <c r="P17" s="108">
        <f t="shared" si="3"/>
        <v>1.001965693</v>
      </c>
      <c r="Q17" s="104">
        <f t="shared" si="4"/>
        <v>596.64398827000002</v>
      </c>
      <c r="R17" s="104">
        <f t="shared" si="5"/>
        <v>596.64398827000002</v>
      </c>
      <c r="S17" s="109" t="s">
        <v>52</v>
      </c>
      <c r="T17" s="110">
        <f t="shared" si="20"/>
        <v>40096</v>
      </c>
      <c r="U17" s="111">
        <f t="shared" si="14"/>
        <v>0</v>
      </c>
      <c r="V17" s="22"/>
      <c r="W17" s="88">
        <f t="shared" si="23"/>
        <v>6</v>
      </c>
      <c r="X17" s="89">
        <v>40247</v>
      </c>
      <c r="Y17" s="90">
        <f t="shared" si="21"/>
        <v>286377.69957420003</v>
      </c>
      <c r="Z17" s="90">
        <f t="shared" si="25"/>
        <v>2520.5237114000001</v>
      </c>
      <c r="AA17" s="90">
        <f t="shared" si="24"/>
        <v>2190.2305899399998</v>
      </c>
      <c r="AB17" s="93">
        <v>7.5900000000000004E-3</v>
      </c>
      <c r="AC17" s="90">
        <f t="shared" si="22"/>
        <v>4710.75430134</v>
      </c>
      <c r="AD17" s="88">
        <v>6</v>
      </c>
      <c r="AE17" s="92">
        <v>40278</v>
      </c>
      <c r="AF17" s="18"/>
      <c r="AG17" s="96">
        <f t="shared" si="15"/>
        <v>40247</v>
      </c>
      <c r="AH17" s="97">
        <f>VLOOKUP(AG17,[1]Plan1!$G$59:$H$400,2)</f>
        <v>5.1699999999999999E-4</v>
      </c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</row>
    <row r="18" spans="1:108" x14ac:dyDescent="0.2">
      <c r="A18" s="112">
        <f t="shared" si="6"/>
        <v>40043</v>
      </c>
      <c r="B18" s="104">
        <f t="shared" si="0"/>
        <v>304214.63740874</v>
      </c>
      <c r="C18" s="104">
        <f t="shared" si="7"/>
        <v>303500</v>
      </c>
      <c r="D18" s="132">
        <f t="shared" si="8"/>
        <v>40036</v>
      </c>
      <c r="E18" s="105">
        <f t="shared" si="9"/>
        <v>4.17E-4</v>
      </c>
      <c r="F18" s="106">
        <f t="shared" si="10"/>
        <v>8</v>
      </c>
      <c r="G18" s="106">
        <f t="shared" si="16"/>
        <v>31</v>
      </c>
      <c r="H18" s="104">
        <f t="shared" si="11"/>
        <v>1.00010759</v>
      </c>
      <c r="I18" s="104">
        <f t="shared" si="12"/>
        <v>1</v>
      </c>
      <c r="J18" s="104">
        <f t="shared" si="1"/>
        <v>1.00010759</v>
      </c>
      <c r="K18" s="104">
        <f t="shared" si="2"/>
        <v>303532.65356499999</v>
      </c>
      <c r="L18" s="107">
        <f t="shared" si="17"/>
        <v>0</v>
      </c>
      <c r="M18" s="105">
        <f t="shared" si="18"/>
        <v>0</v>
      </c>
      <c r="N18" s="104">
        <f t="shared" si="19"/>
        <v>0</v>
      </c>
      <c r="O18" s="113">
        <f t="shared" si="13"/>
        <v>0.11</v>
      </c>
      <c r="P18" s="108">
        <f t="shared" si="3"/>
        <v>1.002246822</v>
      </c>
      <c r="Q18" s="104">
        <f t="shared" si="4"/>
        <v>681.98384374</v>
      </c>
      <c r="R18" s="104">
        <f t="shared" si="5"/>
        <v>681.98384374</v>
      </c>
      <c r="S18" s="109" t="s">
        <v>52</v>
      </c>
      <c r="T18" s="110">
        <f t="shared" si="20"/>
        <v>40096</v>
      </c>
      <c r="U18" s="111">
        <f t="shared" si="14"/>
        <v>0</v>
      </c>
      <c r="V18" s="22"/>
      <c r="W18" s="88">
        <f t="shared" si="23"/>
        <v>7</v>
      </c>
      <c r="X18" s="89">
        <v>40278</v>
      </c>
      <c r="Y18" s="90">
        <f t="shared" si="21"/>
        <v>284187.48292786005</v>
      </c>
      <c r="Z18" s="90">
        <f t="shared" si="25"/>
        <v>2501.3929364300002</v>
      </c>
      <c r="AA18" s="90">
        <f t="shared" si="24"/>
        <v>2190.2166463399999</v>
      </c>
      <c r="AB18" s="93">
        <v>7.6480000000000003E-3</v>
      </c>
      <c r="AC18" s="90">
        <f t="shared" si="22"/>
        <v>4691.6095827700001</v>
      </c>
      <c r="AD18" s="88">
        <v>7</v>
      </c>
      <c r="AE18" s="92">
        <v>40308</v>
      </c>
      <c r="AF18" s="18"/>
      <c r="AG18" s="96">
        <f t="shared" si="15"/>
        <v>40278</v>
      </c>
      <c r="AH18" s="97">
        <f>VLOOKUP(AG18,[1]Plan1!$G$59:$H$400,2)</f>
        <v>0</v>
      </c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</row>
    <row r="19" spans="1:108" x14ac:dyDescent="0.2">
      <c r="A19" s="112">
        <f t="shared" si="6"/>
        <v>40044</v>
      </c>
      <c r="B19" s="104">
        <f t="shared" si="0"/>
        <v>304304.08531026001</v>
      </c>
      <c r="C19" s="104">
        <f t="shared" si="7"/>
        <v>303500</v>
      </c>
      <c r="D19" s="132">
        <f t="shared" si="8"/>
        <v>40036</v>
      </c>
      <c r="E19" s="105">
        <f t="shared" si="9"/>
        <v>4.17E-4</v>
      </c>
      <c r="F19" s="106">
        <f t="shared" si="10"/>
        <v>9</v>
      </c>
      <c r="G19" s="106">
        <f t="shared" si="16"/>
        <v>31</v>
      </c>
      <c r="H19" s="104">
        <f t="shared" si="11"/>
        <v>1.00012104</v>
      </c>
      <c r="I19" s="104">
        <f t="shared" si="12"/>
        <v>1</v>
      </c>
      <c r="J19" s="104">
        <f t="shared" si="1"/>
        <v>1.00012104</v>
      </c>
      <c r="K19" s="104">
        <f t="shared" si="2"/>
        <v>303536.73564000003</v>
      </c>
      <c r="L19" s="107">
        <f t="shared" si="17"/>
        <v>0</v>
      </c>
      <c r="M19" s="105">
        <f t="shared" si="18"/>
        <v>0</v>
      </c>
      <c r="N19" s="104">
        <f t="shared" si="19"/>
        <v>0</v>
      </c>
      <c r="O19" s="113">
        <f t="shared" si="13"/>
        <v>0.11</v>
      </c>
      <c r="P19" s="108">
        <f t="shared" si="3"/>
        <v>1.002528029</v>
      </c>
      <c r="Q19" s="104">
        <f t="shared" si="4"/>
        <v>767.34967026000004</v>
      </c>
      <c r="R19" s="104">
        <f t="shared" si="5"/>
        <v>767.34967026000004</v>
      </c>
      <c r="S19" s="109" t="s">
        <v>52</v>
      </c>
      <c r="T19" s="110">
        <f t="shared" si="20"/>
        <v>40096</v>
      </c>
      <c r="U19" s="111">
        <f t="shared" si="14"/>
        <v>0</v>
      </c>
      <c r="V19" s="22"/>
      <c r="W19" s="88">
        <f t="shared" si="23"/>
        <v>8</v>
      </c>
      <c r="X19" s="89">
        <v>40308</v>
      </c>
      <c r="Y19" s="90">
        <f t="shared" si="21"/>
        <v>281997.24999694002</v>
      </c>
      <c r="Z19" s="90">
        <f t="shared" si="25"/>
        <v>2482.2622832500001</v>
      </c>
      <c r="AA19" s="90">
        <f>TRUNC((Y18*AB19),8)</f>
        <v>2190.2329309199999</v>
      </c>
      <c r="AB19" s="93">
        <v>7.7070000000000003E-3</v>
      </c>
      <c r="AC19" s="90">
        <f t="shared" si="22"/>
        <v>4672.4952141699996</v>
      </c>
      <c r="AD19" s="88">
        <v>8</v>
      </c>
      <c r="AE19" s="92">
        <v>40339</v>
      </c>
      <c r="AF19" s="18"/>
      <c r="AG19" s="96">
        <f t="shared" si="15"/>
        <v>40308</v>
      </c>
      <c r="AH19" s="97">
        <f>VLOOKUP(AG19,[1]Plan1!$G$59:$H$400,2)</f>
        <v>9.0799999999999995E-4</v>
      </c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</row>
    <row r="20" spans="1:108" x14ac:dyDescent="0.2">
      <c r="A20" s="112">
        <f t="shared" si="6"/>
        <v>40045</v>
      </c>
      <c r="B20" s="104">
        <f t="shared" si="0"/>
        <v>304393.55979085003</v>
      </c>
      <c r="C20" s="104">
        <f t="shared" si="7"/>
        <v>303500</v>
      </c>
      <c r="D20" s="132">
        <f t="shared" si="8"/>
        <v>40036</v>
      </c>
      <c r="E20" s="105">
        <f t="shared" si="9"/>
        <v>4.17E-4</v>
      </c>
      <c r="F20" s="106">
        <f t="shared" si="10"/>
        <v>10</v>
      </c>
      <c r="G20" s="106">
        <f t="shared" si="16"/>
        <v>31</v>
      </c>
      <c r="H20" s="104">
        <f t="shared" si="11"/>
        <v>1.00013449</v>
      </c>
      <c r="I20" s="104">
        <f t="shared" si="12"/>
        <v>1</v>
      </c>
      <c r="J20" s="104">
        <f t="shared" si="1"/>
        <v>1.00013449</v>
      </c>
      <c r="K20" s="104">
        <f t="shared" si="2"/>
        <v>303540.81771500001</v>
      </c>
      <c r="L20" s="107">
        <f t="shared" si="17"/>
        <v>0</v>
      </c>
      <c r="M20" s="105">
        <f t="shared" si="18"/>
        <v>0</v>
      </c>
      <c r="N20" s="104">
        <f t="shared" si="19"/>
        <v>0</v>
      </c>
      <c r="O20" s="113">
        <f t="shared" si="13"/>
        <v>0.11</v>
      </c>
      <c r="P20" s="108">
        <f t="shared" si="3"/>
        <v>1.002809316</v>
      </c>
      <c r="Q20" s="104">
        <f t="shared" si="4"/>
        <v>852.74207584999999</v>
      </c>
      <c r="R20" s="104">
        <f t="shared" si="5"/>
        <v>852.74207584999999</v>
      </c>
      <c r="S20" s="109" t="s">
        <v>52</v>
      </c>
      <c r="T20" s="110">
        <f t="shared" si="20"/>
        <v>40096</v>
      </c>
      <c r="U20" s="111">
        <f t="shared" si="14"/>
        <v>0</v>
      </c>
      <c r="V20" s="22"/>
      <c r="W20" s="88">
        <f t="shared" si="23"/>
        <v>9</v>
      </c>
      <c r="X20" s="89">
        <v>40339</v>
      </c>
      <c r="Y20" s="90">
        <f t="shared" si="21"/>
        <v>279806.97735622001</v>
      </c>
      <c r="Z20" s="90">
        <f t="shared" si="25"/>
        <v>2463.13148783</v>
      </c>
      <c r="AA20" s="90">
        <f t="shared" si="24"/>
        <v>2190.2726407199998</v>
      </c>
      <c r="AB20" s="93">
        <v>7.7669999999999996E-3</v>
      </c>
      <c r="AC20" s="90">
        <f t="shared" si="22"/>
        <v>4653.4041285499998</v>
      </c>
      <c r="AD20" s="88">
        <v>9</v>
      </c>
      <c r="AE20" s="92">
        <v>40369</v>
      </c>
      <c r="AF20" s="18"/>
      <c r="AG20" s="96">
        <f t="shared" si="15"/>
        <v>40339</v>
      </c>
      <c r="AH20" s="97">
        <f>VLOOKUP(AG20,[1]Plan1!$G$59:$H$400,2)</f>
        <v>8.5800000000000004E-4</v>
      </c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</row>
    <row r="21" spans="1:108" x14ac:dyDescent="0.2">
      <c r="A21" s="112">
        <f t="shared" si="6"/>
        <v>40046</v>
      </c>
      <c r="B21" s="104">
        <f t="shared" si="0"/>
        <v>304483.06024442002</v>
      </c>
      <c r="C21" s="104">
        <f t="shared" si="7"/>
        <v>303500</v>
      </c>
      <c r="D21" s="132">
        <f t="shared" si="8"/>
        <v>40036</v>
      </c>
      <c r="E21" s="105">
        <f t="shared" si="9"/>
        <v>4.17E-4</v>
      </c>
      <c r="F21" s="106">
        <f t="shared" si="10"/>
        <v>11</v>
      </c>
      <c r="G21" s="106">
        <f t="shared" si="16"/>
        <v>31</v>
      </c>
      <c r="H21" s="104">
        <f t="shared" si="11"/>
        <v>1.00014794</v>
      </c>
      <c r="I21" s="104">
        <f t="shared" si="12"/>
        <v>1</v>
      </c>
      <c r="J21" s="104">
        <f t="shared" si="1"/>
        <v>1.00014794</v>
      </c>
      <c r="K21" s="104">
        <f t="shared" si="2"/>
        <v>303544.89979</v>
      </c>
      <c r="L21" s="107">
        <f t="shared" si="17"/>
        <v>0</v>
      </c>
      <c r="M21" s="105">
        <f t="shared" si="18"/>
        <v>0</v>
      </c>
      <c r="N21" s="104">
        <f t="shared" si="19"/>
        <v>0</v>
      </c>
      <c r="O21" s="113">
        <f t="shared" si="13"/>
        <v>0.11</v>
      </c>
      <c r="P21" s="108">
        <f t="shared" si="3"/>
        <v>1.003090681</v>
      </c>
      <c r="Q21" s="104">
        <f t="shared" si="4"/>
        <v>938.16045441999995</v>
      </c>
      <c r="R21" s="104">
        <f t="shared" si="5"/>
        <v>938.16045441999995</v>
      </c>
      <c r="S21" s="109" t="s">
        <v>52</v>
      </c>
      <c r="T21" s="110">
        <f t="shared" si="20"/>
        <v>40096</v>
      </c>
      <c r="U21" s="111">
        <f t="shared" si="14"/>
        <v>0</v>
      </c>
      <c r="V21" s="22"/>
      <c r="W21" s="88">
        <f t="shared" si="23"/>
        <v>10</v>
      </c>
      <c r="X21" s="89">
        <v>40369</v>
      </c>
      <c r="Y21" s="90">
        <f t="shared" si="21"/>
        <v>277616.64833748003</v>
      </c>
      <c r="Z21" s="90">
        <f t="shared" si="25"/>
        <v>2444.0003455699998</v>
      </c>
      <c r="AA21" s="90">
        <f t="shared" si="24"/>
        <v>2190.3290187399998</v>
      </c>
      <c r="AB21" s="93">
        <v>7.8279999999999999E-3</v>
      </c>
      <c r="AC21" s="90">
        <f t="shared" si="22"/>
        <v>4634.3293643099996</v>
      </c>
      <c r="AD21" s="88">
        <v>10</v>
      </c>
      <c r="AE21" s="92">
        <v>40400</v>
      </c>
      <c r="AF21" s="18"/>
      <c r="AG21" s="96">
        <f t="shared" si="15"/>
        <v>40369</v>
      </c>
      <c r="AH21" s="97">
        <f>VLOOKUP(AG21,[1]Plan1!$G$59:$H$400,2)</f>
        <v>8.52E-4</v>
      </c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</row>
    <row r="22" spans="1:108" x14ac:dyDescent="0.2">
      <c r="A22" s="112">
        <f t="shared" si="6"/>
        <v>40047</v>
      </c>
      <c r="B22" s="104">
        <f t="shared" si="0"/>
        <v>304572.58697546995</v>
      </c>
      <c r="C22" s="104">
        <f t="shared" si="7"/>
        <v>303500</v>
      </c>
      <c r="D22" s="132">
        <f t="shared" si="8"/>
        <v>40036</v>
      </c>
      <c r="E22" s="105">
        <f t="shared" si="9"/>
        <v>4.17E-4</v>
      </c>
      <c r="F22" s="106">
        <f t="shared" si="10"/>
        <v>12</v>
      </c>
      <c r="G22" s="106">
        <f t="shared" si="16"/>
        <v>31</v>
      </c>
      <c r="H22" s="104">
        <f t="shared" si="11"/>
        <v>1.0001613899999999</v>
      </c>
      <c r="I22" s="104">
        <f t="shared" si="12"/>
        <v>1</v>
      </c>
      <c r="J22" s="104">
        <f t="shared" si="1"/>
        <v>1.0001613899999999</v>
      </c>
      <c r="K22" s="104">
        <f t="shared" si="2"/>
        <v>303548.98186499998</v>
      </c>
      <c r="L22" s="107">
        <f t="shared" si="17"/>
        <v>0</v>
      </c>
      <c r="M22" s="105">
        <f t="shared" si="18"/>
        <v>0</v>
      </c>
      <c r="N22" s="104">
        <f t="shared" si="19"/>
        <v>0</v>
      </c>
      <c r="O22" s="113">
        <f t="shared" si="13"/>
        <v>0.11</v>
      </c>
      <c r="P22" s="108">
        <f t="shared" si="3"/>
        <v>1.0033721250000001</v>
      </c>
      <c r="Q22" s="104">
        <f t="shared" si="4"/>
        <v>1023.60511047</v>
      </c>
      <c r="R22" s="104">
        <f t="shared" si="5"/>
        <v>1023.60511047</v>
      </c>
      <c r="S22" s="109" t="s">
        <v>52</v>
      </c>
      <c r="T22" s="110">
        <f t="shared" si="20"/>
        <v>40096</v>
      </c>
      <c r="U22" s="111">
        <f t="shared" si="14"/>
        <v>0</v>
      </c>
      <c r="V22" s="22"/>
      <c r="W22" s="88">
        <f t="shared" si="23"/>
        <v>11</v>
      </c>
      <c r="X22" s="89">
        <v>40400</v>
      </c>
      <c r="Y22" s="90">
        <f t="shared" si="21"/>
        <v>275426.25298210001</v>
      </c>
      <c r="Z22" s="90">
        <f t="shared" si="25"/>
        <v>2424.8687108600002</v>
      </c>
      <c r="AA22" s="90">
        <f>TRUNC((Y21*AB22),8)</f>
        <v>2190.3953553800002</v>
      </c>
      <c r="AB22" s="93">
        <v>7.8899999999999994E-3</v>
      </c>
      <c r="AC22" s="90">
        <f t="shared" si="22"/>
        <v>4615.2640662400008</v>
      </c>
      <c r="AD22" s="88">
        <v>11</v>
      </c>
      <c r="AE22" s="92">
        <v>40431</v>
      </c>
      <c r="AF22" s="18"/>
      <c r="AG22" s="96">
        <f t="shared" si="15"/>
        <v>40400</v>
      </c>
      <c r="AH22" s="97">
        <f>VLOOKUP(AG22,[1]Plan1!$G$59:$H$400,2)</f>
        <v>8.3600000000000005E-4</v>
      </c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</row>
    <row r="23" spans="1:108" x14ac:dyDescent="0.2">
      <c r="A23" s="112">
        <f t="shared" si="6"/>
        <v>40048</v>
      </c>
      <c r="B23" s="104">
        <f t="shared" si="0"/>
        <v>304662.13998495002</v>
      </c>
      <c r="C23" s="104">
        <f t="shared" si="7"/>
        <v>303500</v>
      </c>
      <c r="D23" s="132">
        <f t="shared" si="8"/>
        <v>40036</v>
      </c>
      <c r="E23" s="105">
        <f t="shared" si="9"/>
        <v>4.17E-4</v>
      </c>
      <c r="F23" s="106">
        <f t="shared" si="10"/>
        <v>13</v>
      </c>
      <c r="G23" s="106">
        <f t="shared" si="16"/>
        <v>31</v>
      </c>
      <c r="H23" s="104">
        <f t="shared" si="11"/>
        <v>1.0001748399999999</v>
      </c>
      <c r="I23" s="104">
        <f t="shared" si="12"/>
        <v>1</v>
      </c>
      <c r="J23" s="104">
        <f t="shared" si="1"/>
        <v>1.0001748399999999</v>
      </c>
      <c r="K23" s="104">
        <f t="shared" si="2"/>
        <v>303553.06394000002</v>
      </c>
      <c r="L23" s="107">
        <f t="shared" si="17"/>
        <v>0</v>
      </c>
      <c r="M23" s="105">
        <f t="shared" si="18"/>
        <v>0</v>
      </c>
      <c r="N23" s="104">
        <f t="shared" si="19"/>
        <v>0</v>
      </c>
      <c r="O23" s="113">
        <f t="shared" si="13"/>
        <v>0.11</v>
      </c>
      <c r="P23" s="108">
        <f t="shared" si="3"/>
        <v>1.003653648</v>
      </c>
      <c r="Q23" s="104">
        <f t="shared" si="4"/>
        <v>1109.0760449500001</v>
      </c>
      <c r="R23" s="104">
        <f t="shared" si="5"/>
        <v>1109.0760449500001</v>
      </c>
      <c r="S23" s="109" t="s">
        <v>52</v>
      </c>
      <c r="T23" s="110">
        <f t="shared" si="20"/>
        <v>40096</v>
      </c>
      <c r="U23" s="111">
        <f t="shared" si="14"/>
        <v>0</v>
      </c>
      <c r="V23" s="22"/>
      <c r="W23" s="88">
        <f t="shared" si="23"/>
        <v>12</v>
      </c>
      <c r="X23" s="89">
        <v>40431</v>
      </c>
      <c r="Y23" s="90">
        <f t="shared" si="21"/>
        <v>273236.06341839</v>
      </c>
      <c r="Z23" s="90">
        <f t="shared" si="25"/>
        <v>2405.73649673</v>
      </c>
      <c r="AA23" s="90">
        <f t="shared" si="24"/>
        <v>2190.1895637100001</v>
      </c>
      <c r="AB23" s="93">
        <v>7.9520000000000007E-3</v>
      </c>
      <c r="AC23" s="90">
        <f t="shared" si="22"/>
        <v>4595.9260604400006</v>
      </c>
      <c r="AD23" s="88">
        <v>12</v>
      </c>
      <c r="AE23" s="92">
        <v>40461</v>
      </c>
      <c r="AF23" s="18"/>
      <c r="AG23" s="96">
        <f t="shared" si="15"/>
        <v>40431</v>
      </c>
      <c r="AH23" s="97">
        <f>VLOOKUP(AG23,[1]Plan1!$G$59:$H$400,2)</f>
        <v>6.4700000000000001E-4</v>
      </c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</row>
    <row r="24" spans="1:108" x14ac:dyDescent="0.2">
      <c r="A24" s="112">
        <f t="shared" si="6"/>
        <v>40049</v>
      </c>
      <c r="B24" s="104">
        <f t="shared" si="0"/>
        <v>304751.72232079</v>
      </c>
      <c r="C24" s="104">
        <f t="shared" si="7"/>
        <v>303500</v>
      </c>
      <c r="D24" s="132">
        <f t="shared" si="8"/>
        <v>40036</v>
      </c>
      <c r="E24" s="105">
        <f t="shared" si="9"/>
        <v>4.17E-4</v>
      </c>
      <c r="F24" s="106">
        <f t="shared" si="10"/>
        <v>14</v>
      </c>
      <c r="G24" s="106">
        <f t="shared" si="16"/>
        <v>31</v>
      </c>
      <c r="H24" s="104">
        <f t="shared" si="11"/>
        <v>1.0001883</v>
      </c>
      <c r="I24" s="104">
        <f t="shared" si="12"/>
        <v>1</v>
      </c>
      <c r="J24" s="104">
        <f t="shared" si="1"/>
        <v>1.0001883</v>
      </c>
      <c r="K24" s="104">
        <f t="shared" si="2"/>
        <v>303557.14905000001</v>
      </c>
      <c r="L24" s="107">
        <f t="shared" si="17"/>
        <v>0</v>
      </c>
      <c r="M24" s="105">
        <f t="shared" si="18"/>
        <v>0</v>
      </c>
      <c r="N24" s="104">
        <f t="shared" si="19"/>
        <v>0</v>
      </c>
      <c r="O24" s="113">
        <f t="shared" si="13"/>
        <v>0.11</v>
      </c>
      <c r="P24" s="108">
        <f t="shared" si="3"/>
        <v>1.0039352500000001</v>
      </c>
      <c r="Q24" s="104">
        <f t="shared" si="4"/>
        <v>1194.5732707899999</v>
      </c>
      <c r="R24" s="104">
        <f t="shared" si="5"/>
        <v>1194.5732707899999</v>
      </c>
      <c r="S24" s="109" t="s">
        <v>52</v>
      </c>
      <c r="T24" s="110">
        <f t="shared" si="20"/>
        <v>40096</v>
      </c>
      <c r="U24" s="111">
        <f t="shared" si="14"/>
        <v>0</v>
      </c>
      <c r="V24" s="22"/>
      <c r="W24" s="88">
        <f t="shared" si="23"/>
        <v>13</v>
      </c>
      <c r="X24" s="89">
        <v>40461</v>
      </c>
      <c r="Y24" s="90">
        <f t="shared" si="21"/>
        <v>271045.80313403002</v>
      </c>
      <c r="Z24" s="90">
        <f t="shared" si="25"/>
        <v>2386.6060801100002</v>
      </c>
      <c r="AA24" s="90">
        <f t="shared" si="24"/>
        <v>2190.2602843599998</v>
      </c>
      <c r="AB24" s="93">
        <v>8.0160000000000006E-3</v>
      </c>
      <c r="AC24" s="90">
        <f t="shared" si="22"/>
        <v>4576.86636447</v>
      </c>
      <c r="AD24" s="88">
        <v>13</v>
      </c>
      <c r="AE24" s="92">
        <v>40492</v>
      </c>
      <c r="AF24" s="18"/>
      <c r="AG24" s="96">
        <f t="shared" si="15"/>
        <v>40461</v>
      </c>
      <c r="AH24" s="97">
        <f>VLOOKUP(AG24,[1]Plan1!$G$59:$H$400,2)</f>
        <v>3.4000000000000002E-4</v>
      </c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</row>
    <row r="25" spans="1:108" x14ac:dyDescent="0.2">
      <c r="A25" s="112">
        <f t="shared" si="6"/>
        <v>40050</v>
      </c>
      <c r="B25" s="104">
        <f t="shared" si="0"/>
        <v>304841.32789091999</v>
      </c>
      <c r="C25" s="104">
        <f t="shared" si="7"/>
        <v>303500</v>
      </c>
      <c r="D25" s="132">
        <f t="shared" si="8"/>
        <v>40036</v>
      </c>
      <c r="E25" s="105">
        <f t="shared" si="9"/>
        <v>4.17E-4</v>
      </c>
      <c r="F25" s="106">
        <f t="shared" si="10"/>
        <v>15</v>
      </c>
      <c r="G25" s="106">
        <f t="shared" si="16"/>
        <v>31</v>
      </c>
      <c r="H25" s="104">
        <f t="shared" si="11"/>
        <v>1.00020175</v>
      </c>
      <c r="I25" s="104">
        <f t="shared" si="12"/>
        <v>1</v>
      </c>
      <c r="J25" s="104">
        <f t="shared" si="1"/>
        <v>1.00020175</v>
      </c>
      <c r="K25" s="104">
        <f t="shared" si="2"/>
        <v>303561.23112499999</v>
      </c>
      <c r="L25" s="107">
        <f t="shared" si="17"/>
        <v>0</v>
      </c>
      <c r="M25" s="105">
        <f t="shared" si="18"/>
        <v>0</v>
      </c>
      <c r="N25" s="104">
        <f t="shared" si="19"/>
        <v>0</v>
      </c>
      <c r="O25" s="113">
        <f t="shared" si="13"/>
        <v>0.11</v>
      </c>
      <c r="P25" s="108">
        <f t="shared" si="3"/>
        <v>1.004216931</v>
      </c>
      <c r="Q25" s="104">
        <f t="shared" si="4"/>
        <v>1280.0967659200001</v>
      </c>
      <c r="R25" s="104">
        <f t="shared" si="5"/>
        <v>1280.0967659200001</v>
      </c>
      <c r="S25" s="109" t="s">
        <v>52</v>
      </c>
      <c r="T25" s="110">
        <f t="shared" si="20"/>
        <v>40096</v>
      </c>
      <c r="U25" s="111">
        <f t="shared" si="14"/>
        <v>0</v>
      </c>
      <c r="V25" s="22"/>
      <c r="W25" s="88">
        <f t="shared" si="23"/>
        <v>14</v>
      </c>
      <c r="X25" s="89">
        <v>40492</v>
      </c>
      <c r="Y25" s="90">
        <f t="shared" si="21"/>
        <v>254505.97320598003</v>
      </c>
      <c r="Z25" s="90">
        <f t="shared" si="25"/>
        <v>2367.4750457700002</v>
      </c>
      <c r="AA25" s="90">
        <f>TRUNC((Y24*AB25),8)</f>
        <v>16539.82992805</v>
      </c>
      <c r="AB25" s="93">
        <v>6.1022269066000001E-2</v>
      </c>
      <c r="AC25" s="90">
        <f t="shared" si="22"/>
        <v>18907.304973819999</v>
      </c>
      <c r="AD25" s="88">
        <v>14</v>
      </c>
      <c r="AE25" s="92">
        <v>40522</v>
      </c>
      <c r="AF25" s="18"/>
      <c r="AG25" s="96">
        <f t="shared" si="15"/>
        <v>40492</v>
      </c>
      <c r="AH25" s="97">
        <f>VLOOKUP(AG25,[1]Plan1!$G$59:$H$400,2)</f>
        <v>6.6299999999999996E-4</v>
      </c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</row>
    <row r="26" spans="1:108" x14ac:dyDescent="0.2">
      <c r="A26" s="112">
        <f t="shared" si="6"/>
        <v>40051</v>
      </c>
      <c r="B26" s="104">
        <f t="shared" si="0"/>
        <v>304930.96004596999</v>
      </c>
      <c r="C26" s="104">
        <f t="shared" si="7"/>
        <v>303500</v>
      </c>
      <c r="D26" s="132">
        <f t="shared" si="8"/>
        <v>40036</v>
      </c>
      <c r="E26" s="105">
        <f t="shared" si="9"/>
        <v>4.17E-4</v>
      </c>
      <c r="F26" s="106">
        <f t="shared" si="10"/>
        <v>16</v>
      </c>
      <c r="G26" s="106">
        <f t="shared" si="16"/>
        <v>31</v>
      </c>
      <c r="H26" s="104">
        <f t="shared" si="11"/>
        <v>1.0002152</v>
      </c>
      <c r="I26" s="104">
        <f t="shared" si="12"/>
        <v>1</v>
      </c>
      <c r="J26" s="104">
        <f t="shared" si="1"/>
        <v>1.0002152</v>
      </c>
      <c r="K26" s="104">
        <f t="shared" si="2"/>
        <v>303565.31319999998</v>
      </c>
      <c r="L26" s="107">
        <f t="shared" si="17"/>
        <v>0</v>
      </c>
      <c r="M26" s="105">
        <f t="shared" si="18"/>
        <v>0</v>
      </c>
      <c r="N26" s="104">
        <f t="shared" si="19"/>
        <v>0</v>
      </c>
      <c r="O26" s="113">
        <f t="shared" si="13"/>
        <v>0.11</v>
      </c>
      <c r="P26" s="108">
        <f t="shared" si="3"/>
        <v>1.0044986920000001</v>
      </c>
      <c r="Q26" s="104">
        <f t="shared" si="4"/>
        <v>1365.64684597</v>
      </c>
      <c r="R26" s="104">
        <f t="shared" si="5"/>
        <v>1365.64684597</v>
      </c>
      <c r="S26" s="109" t="s">
        <v>52</v>
      </c>
      <c r="T26" s="110">
        <f t="shared" si="20"/>
        <v>40096</v>
      </c>
      <c r="U26" s="111">
        <f t="shared" si="14"/>
        <v>0</v>
      </c>
      <c r="V26" s="22"/>
      <c r="W26" s="88">
        <f t="shared" si="23"/>
        <v>15</v>
      </c>
      <c r="X26" s="89">
        <v>40522</v>
      </c>
      <c r="Y26" s="90">
        <f t="shared" si="21"/>
        <v>250134.42202947004</v>
      </c>
      <c r="Z26" s="90">
        <f t="shared" si="25"/>
        <v>2223.0063465200001</v>
      </c>
      <c r="AA26" s="90">
        <f t="shared" si="24"/>
        <v>4371.55117651</v>
      </c>
      <c r="AB26" s="93">
        <v>1.7176615233999999E-2</v>
      </c>
      <c r="AC26" s="90">
        <f t="shared" si="22"/>
        <v>6594.5575230300001</v>
      </c>
      <c r="AD26" s="88">
        <v>15</v>
      </c>
      <c r="AE26" s="92">
        <v>40553</v>
      </c>
      <c r="AF26" s="18"/>
      <c r="AG26" s="96">
        <f t="shared" si="15"/>
        <v>40522</v>
      </c>
      <c r="AH26" s="97">
        <f>VLOOKUP(AG26,[1]Plan1!$G$59:$H$400,2)</f>
        <v>6.78E-4</v>
      </c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</row>
    <row r="27" spans="1:108" x14ac:dyDescent="0.2">
      <c r="A27" s="112">
        <f t="shared" si="6"/>
        <v>40052</v>
      </c>
      <c r="B27" s="104">
        <f t="shared" si="0"/>
        <v>305020.61817976</v>
      </c>
      <c r="C27" s="104">
        <f t="shared" si="7"/>
        <v>303500</v>
      </c>
      <c r="D27" s="132">
        <f t="shared" si="8"/>
        <v>40036</v>
      </c>
      <c r="E27" s="105">
        <f t="shared" si="9"/>
        <v>4.17E-4</v>
      </c>
      <c r="F27" s="106">
        <f t="shared" si="10"/>
        <v>17</v>
      </c>
      <c r="G27" s="106">
        <f t="shared" si="16"/>
        <v>31</v>
      </c>
      <c r="H27" s="104">
        <f t="shared" si="11"/>
        <v>1.0002286499999999</v>
      </c>
      <c r="I27" s="104">
        <f t="shared" si="12"/>
        <v>1</v>
      </c>
      <c r="J27" s="104">
        <f t="shared" si="1"/>
        <v>1.0002286499999999</v>
      </c>
      <c r="K27" s="104">
        <f t="shared" si="2"/>
        <v>303569.39527500002</v>
      </c>
      <c r="L27" s="107">
        <f t="shared" si="17"/>
        <v>0</v>
      </c>
      <c r="M27" s="105">
        <f t="shared" si="18"/>
        <v>0</v>
      </c>
      <c r="N27" s="104">
        <f t="shared" si="19"/>
        <v>0</v>
      </c>
      <c r="O27" s="113">
        <f t="shared" si="13"/>
        <v>0.11</v>
      </c>
      <c r="P27" s="108">
        <f t="shared" si="3"/>
        <v>1.004780531</v>
      </c>
      <c r="Q27" s="104">
        <f t="shared" si="4"/>
        <v>1451.2229047599999</v>
      </c>
      <c r="R27" s="104">
        <f t="shared" si="5"/>
        <v>1451.2229047599999</v>
      </c>
      <c r="S27" s="109" t="s">
        <v>52</v>
      </c>
      <c r="T27" s="110">
        <f t="shared" si="20"/>
        <v>40096</v>
      </c>
      <c r="U27" s="111">
        <f t="shared" si="14"/>
        <v>0</v>
      </c>
      <c r="V27" s="22"/>
      <c r="W27" s="88">
        <f t="shared" si="23"/>
        <v>16</v>
      </c>
      <c r="X27" s="89">
        <v>40553</v>
      </c>
      <c r="Y27" s="90">
        <f t="shared" si="21"/>
        <v>246122.48648416004</v>
      </c>
      <c r="Z27" s="90">
        <f t="shared" si="25"/>
        <v>2184.8226218499999</v>
      </c>
      <c r="AA27" s="90">
        <f t="shared" si="24"/>
        <v>4011.9355453100002</v>
      </c>
      <c r="AB27" s="93">
        <v>1.6039118137999998E-2</v>
      </c>
      <c r="AC27" s="90">
        <f t="shared" si="22"/>
        <v>6196.7581671600001</v>
      </c>
      <c r="AD27" s="88">
        <v>16</v>
      </c>
      <c r="AE27" s="92">
        <v>40584</v>
      </c>
      <c r="AF27" s="18"/>
      <c r="AG27" s="96">
        <f t="shared" si="15"/>
        <v>40553</v>
      </c>
      <c r="AH27" s="97">
        <f>VLOOKUP(AG27,[1]Plan1!$G$59:$H$400,2)</f>
        <v>1.1689999999999999E-3</v>
      </c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</row>
    <row r="28" spans="1:108" x14ac:dyDescent="0.2">
      <c r="A28" s="112">
        <f t="shared" si="6"/>
        <v>40053</v>
      </c>
      <c r="B28" s="104">
        <f t="shared" si="0"/>
        <v>305110.30259683001</v>
      </c>
      <c r="C28" s="104">
        <f t="shared" si="7"/>
        <v>303500</v>
      </c>
      <c r="D28" s="132">
        <f t="shared" si="8"/>
        <v>40036</v>
      </c>
      <c r="E28" s="105">
        <f t="shared" si="9"/>
        <v>4.17E-4</v>
      </c>
      <c r="F28" s="106">
        <f t="shared" si="10"/>
        <v>18</v>
      </c>
      <c r="G28" s="106">
        <f t="shared" si="16"/>
        <v>31</v>
      </c>
      <c r="H28" s="104">
        <f t="shared" si="11"/>
        <v>1.0002420999999999</v>
      </c>
      <c r="I28" s="104">
        <f t="shared" si="12"/>
        <v>1</v>
      </c>
      <c r="J28" s="104">
        <f t="shared" si="1"/>
        <v>1.0002420999999999</v>
      </c>
      <c r="K28" s="104">
        <f t="shared" si="2"/>
        <v>303573.47735</v>
      </c>
      <c r="L28" s="107">
        <f t="shared" si="17"/>
        <v>0</v>
      </c>
      <c r="M28" s="105">
        <f t="shared" si="18"/>
        <v>0</v>
      </c>
      <c r="N28" s="104">
        <f t="shared" si="19"/>
        <v>0</v>
      </c>
      <c r="O28" s="113">
        <f t="shared" si="13"/>
        <v>0.11</v>
      </c>
      <c r="P28" s="108">
        <f t="shared" si="3"/>
        <v>1.005062449</v>
      </c>
      <c r="Q28" s="104">
        <f t="shared" si="4"/>
        <v>1536.82524683</v>
      </c>
      <c r="R28" s="104">
        <f t="shared" si="5"/>
        <v>1536.82524683</v>
      </c>
      <c r="S28" s="109" t="s">
        <v>52</v>
      </c>
      <c r="T28" s="110">
        <f t="shared" si="20"/>
        <v>40096</v>
      </c>
      <c r="U28" s="111">
        <f t="shared" si="14"/>
        <v>0</v>
      </c>
      <c r="V28" s="22"/>
      <c r="W28" s="88">
        <f t="shared" si="23"/>
        <v>17</v>
      </c>
      <c r="X28" s="89">
        <v>40584</v>
      </c>
      <c r="Y28" s="90">
        <f t="shared" si="21"/>
        <v>241353.00069820005</v>
      </c>
      <c r="Z28" s="90">
        <f t="shared" si="25"/>
        <v>2149.7799937</v>
      </c>
      <c r="AA28" s="90">
        <f t="shared" si="24"/>
        <v>4769.4857859599997</v>
      </c>
      <c r="AB28" s="93">
        <v>1.9378504801E-2</v>
      </c>
      <c r="AC28" s="90">
        <f t="shared" si="22"/>
        <v>6919.2657796599997</v>
      </c>
      <c r="AD28" s="88">
        <v>17</v>
      </c>
      <c r="AE28" s="92">
        <v>40612</v>
      </c>
      <c r="AF28" s="18"/>
      <c r="AG28" s="96">
        <f t="shared" si="15"/>
        <v>40584</v>
      </c>
      <c r="AH28" s="97">
        <f>VLOOKUP(AG28,[1]Plan1!$G$59:$H$400,2)</f>
        <v>0</v>
      </c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</row>
    <row r="29" spans="1:108" x14ac:dyDescent="0.2">
      <c r="A29" s="112">
        <f t="shared" si="6"/>
        <v>40054</v>
      </c>
      <c r="B29" s="104">
        <f t="shared" si="0"/>
        <v>305200.01665294997</v>
      </c>
      <c r="C29" s="104">
        <f t="shared" si="7"/>
        <v>303500</v>
      </c>
      <c r="D29" s="132">
        <f t="shared" si="8"/>
        <v>40036</v>
      </c>
      <c r="E29" s="105">
        <f t="shared" si="9"/>
        <v>4.17E-4</v>
      </c>
      <c r="F29" s="106">
        <f t="shared" si="10"/>
        <v>19</v>
      </c>
      <c r="G29" s="106">
        <f t="shared" si="16"/>
        <v>31</v>
      </c>
      <c r="H29" s="104">
        <f t="shared" si="11"/>
        <v>1.00025556</v>
      </c>
      <c r="I29" s="104">
        <f t="shared" si="12"/>
        <v>1</v>
      </c>
      <c r="J29" s="104">
        <f t="shared" si="1"/>
        <v>1.00025556</v>
      </c>
      <c r="K29" s="104">
        <f t="shared" si="2"/>
        <v>303577.56245999999</v>
      </c>
      <c r="L29" s="107">
        <f t="shared" si="17"/>
        <v>0</v>
      </c>
      <c r="M29" s="105">
        <f t="shared" si="18"/>
        <v>0</v>
      </c>
      <c r="N29" s="104">
        <f t="shared" si="19"/>
        <v>0</v>
      </c>
      <c r="O29" s="113">
        <f t="shared" si="13"/>
        <v>0.11</v>
      </c>
      <c r="P29" s="108">
        <f t="shared" si="3"/>
        <v>1.0053444469999999</v>
      </c>
      <c r="Q29" s="104">
        <f t="shared" si="4"/>
        <v>1622.4541929500001</v>
      </c>
      <c r="R29" s="104">
        <f t="shared" si="5"/>
        <v>1622.4541929500001</v>
      </c>
      <c r="S29" s="109" t="s">
        <v>52</v>
      </c>
      <c r="T29" s="110">
        <f t="shared" si="20"/>
        <v>40096</v>
      </c>
      <c r="U29" s="111">
        <f t="shared" si="14"/>
        <v>0</v>
      </c>
      <c r="V29" s="22"/>
      <c r="W29" s="88">
        <f t="shared" si="23"/>
        <v>18</v>
      </c>
      <c r="X29" s="89">
        <v>40612</v>
      </c>
      <c r="Y29" s="90">
        <f t="shared" si="21"/>
        <v>237671.79543095003</v>
      </c>
      <c r="Z29" s="90">
        <f t="shared" si="25"/>
        <v>2108.1204717800001</v>
      </c>
      <c r="AA29" s="90">
        <f t="shared" si="24"/>
        <v>3681.2052672499999</v>
      </c>
      <c r="AB29" s="93">
        <v>1.5252369999999999E-2</v>
      </c>
      <c r="AC29" s="90">
        <f t="shared" si="22"/>
        <v>5789.3257390300005</v>
      </c>
      <c r="AD29" s="88">
        <v>18</v>
      </c>
      <c r="AE29" s="92">
        <v>40643</v>
      </c>
      <c r="AF29" s="18"/>
      <c r="AG29" s="96">
        <f t="shared" si="15"/>
        <v>40612</v>
      </c>
      <c r="AH29" s="97">
        <f>VLOOKUP(AG29,[1]Plan1!$G$59:$H$400,2)</f>
        <v>1.4120000000000001E-3</v>
      </c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</row>
    <row r="30" spans="1:108" x14ac:dyDescent="0.2">
      <c r="A30" s="112">
        <f t="shared" si="6"/>
        <v>40055</v>
      </c>
      <c r="B30" s="104">
        <f t="shared" si="0"/>
        <v>305289.75364035001</v>
      </c>
      <c r="C30" s="104">
        <f t="shared" si="7"/>
        <v>303500</v>
      </c>
      <c r="D30" s="132">
        <f t="shared" si="8"/>
        <v>40036</v>
      </c>
      <c r="E30" s="105">
        <f t="shared" si="9"/>
        <v>4.17E-4</v>
      </c>
      <c r="F30" s="106">
        <f t="shared" si="10"/>
        <v>20</v>
      </c>
      <c r="G30" s="106">
        <f t="shared" si="16"/>
        <v>31</v>
      </c>
      <c r="H30" s="104">
        <f t="shared" si="11"/>
        <v>1.00026901</v>
      </c>
      <c r="I30" s="104">
        <f t="shared" si="12"/>
        <v>1</v>
      </c>
      <c r="J30" s="104">
        <f t="shared" si="1"/>
        <v>1.00026901</v>
      </c>
      <c r="K30" s="104">
        <f t="shared" si="2"/>
        <v>303581.64453500003</v>
      </c>
      <c r="L30" s="107">
        <f t="shared" si="17"/>
        <v>0</v>
      </c>
      <c r="M30" s="105">
        <f t="shared" si="18"/>
        <v>0</v>
      </c>
      <c r="N30" s="104">
        <f t="shared" si="19"/>
        <v>0</v>
      </c>
      <c r="O30" s="113">
        <f t="shared" si="13"/>
        <v>0.11</v>
      </c>
      <c r="P30" s="108">
        <f t="shared" si="3"/>
        <v>1.0056265230000001</v>
      </c>
      <c r="Q30" s="104">
        <f t="shared" si="4"/>
        <v>1708.1091053499999</v>
      </c>
      <c r="R30" s="104">
        <f t="shared" si="5"/>
        <v>1708.1091053499999</v>
      </c>
      <c r="S30" s="109" t="s">
        <v>52</v>
      </c>
      <c r="T30" s="110">
        <f t="shared" si="20"/>
        <v>40096</v>
      </c>
      <c r="U30" s="111">
        <f t="shared" si="14"/>
        <v>0</v>
      </c>
      <c r="V30" s="22"/>
      <c r="W30" s="88">
        <f t="shared" si="23"/>
        <v>19</v>
      </c>
      <c r="X30" s="89">
        <v>40643</v>
      </c>
      <c r="Y30" s="90">
        <f t="shared" si="21"/>
        <v>235670.36124163005</v>
      </c>
      <c r="Z30" s="90">
        <f t="shared" si="25"/>
        <v>2075.9666383399999</v>
      </c>
      <c r="AA30" s="90">
        <f t="shared" si="24"/>
        <v>2001.4341893200001</v>
      </c>
      <c r="AB30" s="93">
        <v>8.4209999999999997E-3</v>
      </c>
      <c r="AC30" s="90">
        <f t="shared" si="22"/>
        <v>4077.4008276599998</v>
      </c>
      <c r="AD30" s="88">
        <v>19</v>
      </c>
      <c r="AE30" s="92">
        <v>40673</v>
      </c>
      <c r="AF30" s="18"/>
      <c r="AG30" s="96">
        <f t="shared" si="15"/>
        <v>40643</v>
      </c>
      <c r="AH30" s="97">
        <f>VLOOKUP(AG30,[1]Plan1!$G$59:$H$400,2)</f>
        <v>5.9999999999999995E-4</v>
      </c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</row>
    <row r="31" spans="1:108" x14ac:dyDescent="0.2">
      <c r="A31" s="112">
        <f t="shared" si="6"/>
        <v>40056</v>
      </c>
      <c r="B31" s="104">
        <f t="shared" si="0"/>
        <v>305379.51721751998</v>
      </c>
      <c r="C31" s="104">
        <f t="shared" si="7"/>
        <v>303500</v>
      </c>
      <c r="D31" s="132">
        <f t="shared" si="8"/>
        <v>40036</v>
      </c>
      <c r="E31" s="105">
        <f t="shared" si="9"/>
        <v>4.17E-4</v>
      </c>
      <c r="F31" s="106">
        <f t="shared" si="10"/>
        <v>21</v>
      </c>
      <c r="G31" s="106">
        <f t="shared" si="16"/>
        <v>31</v>
      </c>
      <c r="H31" s="104">
        <f t="shared" si="11"/>
        <v>1.00028246</v>
      </c>
      <c r="I31" s="104">
        <f t="shared" si="12"/>
        <v>1</v>
      </c>
      <c r="J31" s="104">
        <f t="shared" si="1"/>
        <v>1.00028246</v>
      </c>
      <c r="K31" s="104">
        <f t="shared" si="2"/>
        <v>303585.72661000001</v>
      </c>
      <c r="L31" s="107">
        <f t="shared" si="17"/>
        <v>0</v>
      </c>
      <c r="M31" s="105">
        <f t="shared" si="18"/>
        <v>0</v>
      </c>
      <c r="N31" s="104">
        <f t="shared" si="19"/>
        <v>0</v>
      </c>
      <c r="O31" s="113">
        <f t="shared" si="13"/>
        <v>0.11</v>
      </c>
      <c r="P31" s="108">
        <f t="shared" si="3"/>
        <v>1.005908679</v>
      </c>
      <c r="Q31" s="104">
        <f t="shared" si="4"/>
        <v>1793.7906075200001</v>
      </c>
      <c r="R31" s="104">
        <f t="shared" si="5"/>
        <v>1793.7906075200001</v>
      </c>
      <c r="S31" s="109" t="s">
        <v>52</v>
      </c>
      <c r="T31" s="110">
        <f t="shared" si="20"/>
        <v>40096</v>
      </c>
      <c r="U31" s="111">
        <f t="shared" si="14"/>
        <v>0</v>
      </c>
      <c r="V31" s="22"/>
      <c r="W31" s="88">
        <f t="shared" si="23"/>
        <v>20</v>
      </c>
      <c r="X31" s="89">
        <v>40673</v>
      </c>
      <c r="Y31" s="90">
        <f t="shared" si="21"/>
        <v>231823.10680393004</v>
      </c>
      <c r="Z31" s="90">
        <f t="shared" si="25"/>
        <v>2058.4849232699999</v>
      </c>
      <c r="AA31" s="90">
        <f t="shared" si="24"/>
        <v>3847.2544376999999</v>
      </c>
      <c r="AB31" s="93">
        <v>1.6324727545000001E-2</v>
      </c>
      <c r="AC31" s="90">
        <f t="shared" si="22"/>
        <v>5905.7393609699993</v>
      </c>
      <c r="AD31" s="88">
        <v>20</v>
      </c>
      <c r="AE31" s="92">
        <v>40704</v>
      </c>
      <c r="AF31" s="18"/>
      <c r="AG31" s="96">
        <f t="shared" si="15"/>
        <v>40673</v>
      </c>
      <c r="AH31" s="97">
        <f>VLOOKUP(AG31,[1]Plan1!$G$59:$H$400,2)</f>
        <v>1.8159999999999999E-3</v>
      </c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</row>
    <row r="32" spans="1:108" x14ac:dyDescent="0.2">
      <c r="A32" s="112">
        <f t="shared" si="6"/>
        <v>40057</v>
      </c>
      <c r="B32" s="104">
        <f t="shared" si="0"/>
        <v>305469.30708184</v>
      </c>
      <c r="C32" s="104">
        <f t="shared" si="7"/>
        <v>303500</v>
      </c>
      <c r="D32" s="132">
        <f t="shared" si="8"/>
        <v>40036</v>
      </c>
      <c r="E32" s="105">
        <f t="shared" si="9"/>
        <v>4.17E-4</v>
      </c>
      <c r="F32" s="106">
        <f t="shared" si="10"/>
        <v>22</v>
      </c>
      <c r="G32" s="106">
        <f t="shared" si="16"/>
        <v>31</v>
      </c>
      <c r="H32" s="104">
        <f t="shared" si="11"/>
        <v>1.00029591</v>
      </c>
      <c r="I32" s="104">
        <f t="shared" si="12"/>
        <v>1</v>
      </c>
      <c r="J32" s="104">
        <f t="shared" si="1"/>
        <v>1.00029591</v>
      </c>
      <c r="K32" s="104">
        <f t="shared" si="2"/>
        <v>303589.808685</v>
      </c>
      <c r="L32" s="107">
        <f t="shared" si="17"/>
        <v>0</v>
      </c>
      <c r="M32" s="105">
        <f t="shared" si="18"/>
        <v>0</v>
      </c>
      <c r="N32" s="104">
        <f t="shared" si="19"/>
        <v>0</v>
      </c>
      <c r="O32" s="113">
        <f t="shared" si="13"/>
        <v>0.11</v>
      </c>
      <c r="P32" s="108">
        <f t="shared" si="3"/>
        <v>1.006190914</v>
      </c>
      <c r="Q32" s="104">
        <f t="shared" si="4"/>
        <v>1879.4983968399999</v>
      </c>
      <c r="R32" s="104">
        <f t="shared" si="5"/>
        <v>1879.4983968399999</v>
      </c>
      <c r="S32" s="109" t="s">
        <v>52</v>
      </c>
      <c r="T32" s="110">
        <f t="shared" si="20"/>
        <v>40096</v>
      </c>
      <c r="U32" s="111">
        <f t="shared" si="14"/>
        <v>0</v>
      </c>
      <c r="V32" s="22"/>
      <c r="W32" s="88">
        <f t="shared" si="23"/>
        <v>21</v>
      </c>
      <c r="X32" s="89">
        <v>40704</v>
      </c>
      <c r="Y32" s="90">
        <f t="shared" si="21"/>
        <v>228670.70756360004</v>
      </c>
      <c r="Z32" s="90">
        <f t="shared" si="25"/>
        <v>2024.88071775</v>
      </c>
      <c r="AA32" s="90">
        <f>TRUNC((Y31*AB32),8)</f>
        <v>3152.3992403299999</v>
      </c>
      <c r="AB32" s="93">
        <v>1.3598296062E-2</v>
      </c>
      <c r="AC32" s="90">
        <f t="shared" si="22"/>
        <v>5177.2799580800001</v>
      </c>
      <c r="AD32" s="88">
        <v>21</v>
      </c>
      <c r="AE32" s="92">
        <v>40734</v>
      </c>
      <c r="AF32" s="18"/>
      <c r="AG32" s="96">
        <f t="shared" si="15"/>
        <v>40704</v>
      </c>
      <c r="AH32" s="97">
        <f>VLOOKUP(AG32,[1]Plan1!$G$59:$H$400,2)</f>
        <v>1.0690000000000001E-3</v>
      </c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</row>
    <row r="33" spans="1:108" x14ac:dyDescent="0.2">
      <c r="A33" s="112">
        <f t="shared" si="6"/>
        <v>40058</v>
      </c>
      <c r="B33" s="104">
        <f t="shared" si="0"/>
        <v>305559.12628893997</v>
      </c>
      <c r="C33" s="104">
        <f t="shared" si="7"/>
        <v>303500</v>
      </c>
      <c r="D33" s="132">
        <f t="shared" si="8"/>
        <v>40036</v>
      </c>
      <c r="E33" s="105">
        <f t="shared" si="9"/>
        <v>4.17E-4</v>
      </c>
      <c r="F33" s="106">
        <f t="shared" si="10"/>
        <v>23</v>
      </c>
      <c r="G33" s="106">
        <f t="shared" si="16"/>
        <v>31</v>
      </c>
      <c r="H33" s="104">
        <f t="shared" si="11"/>
        <v>1.0003093700000001</v>
      </c>
      <c r="I33" s="104">
        <f t="shared" si="12"/>
        <v>1</v>
      </c>
      <c r="J33" s="104">
        <f t="shared" si="1"/>
        <v>1.0003093700000001</v>
      </c>
      <c r="K33" s="104">
        <f t="shared" si="2"/>
        <v>303593.89379499998</v>
      </c>
      <c r="L33" s="107">
        <f t="shared" si="17"/>
        <v>0</v>
      </c>
      <c r="M33" s="105">
        <f t="shared" si="18"/>
        <v>0</v>
      </c>
      <c r="N33" s="104">
        <f t="shared" si="19"/>
        <v>0</v>
      </c>
      <c r="O33" s="113">
        <f t="shared" si="13"/>
        <v>0.11</v>
      </c>
      <c r="P33" s="108">
        <f t="shared" si="3"/>
        <v>1.0064732279999999</v>
      </c>
      <c r="Q33" s="104">
        <f t="shared" si="4"/>
        <v>1965.23249394</v>
      </c>
      <c r="R33" s="104">
        <f t="shared" si="5"/>
        <v>1965.23249394</v>
      </c>
      <c r="S33" s="109" t="s">
        <v>52</v>
      </c>
      <c r="T33" s="110">
        <f t="shared" si="20"/>
        <v>40096</v>
      </c>
      <c r="U33" s="111">
        <f t="shared" si="14"/>
        <v>0</v>
      </c>
      <c r="V33" s="22"/>
      <c r="W33" s="88">
        <f t="shared" si="23"/>
        <v>22</v>
      </c>
      <c r="X33" s="89">
        <v>40734</v>
      </c>
      <c r="Y33" s="90">
        <f t="shared" si="21"/>
        <v>223592.26053299004</v>
      </c>
      <c r="Z33" s="90">
        <f t="shared" si="25"/>
        <v>1997.3457902600001</v>
      </c>
      <c r="AA33" s="90">
        <f t="shared" si="24"/>
        <v>5078.4470306100002</v>
      </c>
      <c r="AB33" s="93">
        <v>2.2208559568999999E-2</v>
      </c>
      <c r="AC33" s="90">
        <f t="shared" si="22"/>
        <v>7075.7928208700005</v>
      </c>
      <c r="AD33" s="88">
        <v>22</v>
      </c>
      <c r="AE33" s="92">
        <v>40765</v>
      </c>
      <c r="AF33" s="18"/>
      <c r="AG33" s="96">
        <f t="shared" si="15"/>
        <v>40734</v>
      </c>
      <c r="AH33" s="97">
        <f>VLOOKUP(AG33,[1]Plan1!$G$59:$H$400,2)</f>
        <v>1.727E-3</v>
      </c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</row>
    <row r="34" spans="1:108" x14ac:dyDescent="0.2">
      <c r="A34" s="112">
        <f t="shared" si="6"/>
        <v>40059</v>
      </c>
      <c r="B34" s="104">
        <f t="shared" si="0"/>
        <v>305648.96873134002</v>
      </c>
      <c r="C34" s="104">
        <f t="shared" si="7"/>
        <v>303500</v>
      </c>
      <c r="D34" s="132">
        <f t="shared" si="8"/>
        <v>40036</v>
      </c>
      <c r="E34" s="105">
        <f t="shared" si="9"/>
        <v>4.17E-4</v>
      </c>
      <c r="F34" s="106">
        <f t="shared" si="10"/>
        <v>24</v>
      </c>
      <c r="G34" s="106">
        <f t="shared" si="16"/>
        <v>31</v>
      </c>
      <c r="H34" s="104">
        <f t="shared" si="11"/>
        <v>1.0003228200000001</v>
      </c>
      <c r="I34" s="104">
        <f t="shared" si="12"/>
        <v>1</v>
      </c>
      <c r="J34" s="104">
        <f t="shared" si="1"/>
        <v>1.0003228200000001</v>
      </c>
      <c r="K34" s="104">
        <f t="shared" si="2"/>
        <v>303597.97587000002</v>
      </c>
      <c r="L34" s="107">
        <f t="shared" si="17"/>
        <v>0</v>
      </c>
      <c r="M34" s="105">
        <f t="shared" si="18"/>
        <v>0</v>
      </c>
      <c r="N34" s="104">
        <f t="shared" si="19"/>
        <v>0</v>
      </c>
      <c r="O34" s="113">
        <f t="shared" si="13"/>
        <v>0.11</v>
      </c>
      <c r="P34" s="108">
        <f t="shared" si="3"/>
        <v>1.0067556209999999</v>
      </c>
      <c r="Q34" s="104">
        <f t="shared" si="4"/>
        <v>2050.9928613400002</v>
      </c>
      <c r="R34" s="104">
        <f t="shared" si="5"/>
        <v>2050.9928613400002</v>
      </c>
      <c r="S34" s="109" t="s">
        <v>52</v>
      </c>
      <c r="T34" s="110">
        <f t="shared" si="20"/>
        <v>40096</v>
      </c>
      <c r="U34" s="111">
        <f t="shared" si="14"/>
        <v>0</v>
      </c>
      <c r="V34" s="22"/>
      <c r="W34" s="88">
        <f t="shared" si="23"/>
        <v>23</v>
      </c>
      <c r="X34" s="89">
        <v>40765</v>
      </c>
      <c r="Y34" s="90">
        <f t="shared" si="21"/>
        <v>221840.14867501004</v>
      </c>
      <c r="Z34" s="90">
        <f t="shared" si="25"/>
        <v>1952.9876172899999</v>
      </c>
      <c r="AA34" s="90">
        <f>TRUNC((Y33*AB34),8)</f>
        <v>1752.11185798</v>
      </c>
      <c r="AB34" s="93">
        <v>7.8361918870000005E-3</v>
      </c>
      <c r="AC34" s="90">
        <f t="shared" si="22"/>
        <v>3705.0994752699999</v>
      </c>
      <c r="AD34" s="88">
        <v>23</v>
      </c>
      <c r="AE34" s="92">
        <v>40796</v>
      </c>
      <c r="AF34" s="18"/>
      <c r="AG34" s="96">
        <f t="shared" si="15"/>
        <v>40765</v>
      </c>
      <c r="AH34" s="97">
        <f>VLOOKUP(AG34,[1]Plan1!$G$59:$H$400,2)</f>
        <v>1.7589999999999999E-3</v>
      </c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</row>
    <row r="35" spans="1:108" x14ac:dyDescent="0.2">
      <c r="A35" s="112">
        <f t="shared" si="6"/>
        <v>40060</v>
      </c>
      <c r="B35" s="104">
        <f t="shared" si="0"/>
        <v>305738.83776741003</v>
      </c>
      <c r="C35" s="104">
        <f t="shared" si="7"/>
        <v>303500</v>
      </c>
      <c r="D35" s="132">
        <f t="shared" si="8"/>
        <v>40036</v>
      </c>
      <c r="E35" s="105">
        <f t="shared" si="9"/>
        <v>4.17E-4</v>
      </c>
      <c r="F35" s="106">
        <f t="shared" si="10"/>
        <v>25</v>
      </c>
      <c r="G35" s="106">
        <f t="shared" si="16"/>
        <v>31</v>
      </c>
      <c r="H35" s="104">
        <f t="shared" si="11"/>
        <v>1.00033627</v>
      </c>
      <c r="I35" s="104">
        <f t="shared" si="12"/>
        <v>1</v>
      </c>
      <c r="J35" s="104">
        <f t="shared" si="1"/>
        <v>1.00033627</v>
      </c>
      <c r="K35" s="104">
        <f t="shared" si="2"/>
        <v>303602.05794500001</v>
      </c>
      <c r="L35" s="107">
        <f t="shared" si="17"/>
        <v>0</v>
      </c>
      <c r="M35" s="105">
        <f t="shared" si="18"/>
        <v>0</v>
      </c>
      <c r="N35" s="104">
        <f t="shared" si="19"/>
        <v>0</v>
      </c>
      <c r="O35" s="113">
        <f t="shared" si="13"/>
        <v>0.11</v>
      </c>
      <c r="P35" s="108">
        <f t="shared" si="3"/>
        <v>1.0070380940000001</v>
      </c>
      <c r="Q35" s="104">
        <f t="shared" si="4"/>
        <v>2136.7798224100002</v>
      </c>
      <c r="R35" s="104">
        <f t="shared" si="5"/>
        <v>2136.7798224100002</v>
      </c>
      <c r="S35" s="109" t="s">
        <v>52</v>
      </c>
      <c r="T35" s="110">
        <f t="shared" si="20"/>
        <v>40096</v>
      </c>
      <c r="U35" s="111">
        <f t="shared" si="14"/>
        <v>0</v>
      </c>
      <c r="V35" s="22"/>
      <c r="W35" s="88">
        <f t="shared" si="23"/>
        <v>24</v>
      </c>
      <c r="X35" s="89">
        <v>40796</v>
      </c>
      <c r="Y35" s="90">
        <f t="shared" si="21"/>
        <v>218853.16520986005</v>
      </c>
      <c r="Z35" s="90">
        <f t="shared" si="25"/>
        <v>1937.68363157</v>
      </c>
      <c r="AA35" s="90">
        <f t="shared" si="24"/>
        <v>2986.98346515</v>
      </c>
      <c r="AB35" s="93">
        <v>1.3464575655E-2</v>
      </c>
      <c r="AC35" s="90">
        <f t="shared" si="22"/>
        <v>4924.6670967199998</v>
      </c>
      <c r="AD35" s="88">
        <v>24</v>
      </c>
      <c r="AE35" s="92">
        <v>40826</v>
      </c>
      <c r="AF35" s="18"/>
      <c r="AG35" s="96">
        <f t="shared" si="15"/>
        <v>40796</v>
      </c>
      <c r="AH35" s="97">
        <f>VLOOKUP(AG35,[1]Plan1!$G$59:$H$400,2)</f>
        <v>8.6600000000000002E-4</v>
      </c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</row>
    <row r="36" spans="1:108" x14ac:dyDescent="0.2">
      <c r="A36" s="112">
        <f t="shared" si="6"/>
        <v>40061</v>
      </c>
      <c r="B36" s="104">
        <f t="shared" si="0"/>
        <v>305828.73584812001</v>
      </c>
      <c r="C36" s="104">
        <f t="shared" si="7"/>
        <v>303500</v>
      </c>
      <c r="D36" s="132">
        <f t="shared" si="8"/>
        <v>40036</v>
      </c>
      <c r="E36" s="105">
        <f t="shared" si="9"/>
        <v>4.17E-4</v>
      </c>
      <c r="F36" s="106">
        <f t="shared" si="10"/>
        <v>26</v>
      </c>
      <c r="G36" s="106">
        <f t="shared" si="16"/>
        <v>31</v>
      </c>
      <c r="H36" s="104">
        <f t="shared" si="11"/>
        <v>1.0003497299999999</v>
      </c>
      <c r="I36" s="104">
        <f t="shared" si="12"/>
        <v>1</v>
      </c>
      <c r="J36" s="104">
        <f t="shared" si="1"/>
        <v>1.0003497299999999</v>
      </c>
      <c r="K36" s="104">
        <f t="shared" si="2"/>
        <v>303606.14305499999</v>
      </c>
      <c r="L36" s="107">
        <f t="shared" si="17"/>
        <v>0</v>
      </c>
      <c r="M36" s="105">
        <f t="shared" si="18"/>
        <v>0</v>
      </c>
      <c r="N36" s="104">
        <f t="shared" si="19"/>
        <v>0</v>
      </c>
      <c r="O36" s="113">
        <f t="shared" si="13"/>
        <v>0.11</v>
      </c>
      <c r="P36" s="108">
        <f t="shared" si="3"/>
        <v>1.0073206450000001</v>
      </c>
      <c r="Q36" s="104">
        <f t="shared" si="4"/>
        <v>2222.5927931199999</v>
      </c>
      <c r="R36" s="104">
        <f t="shared" si="5"/>
        <v>2222.5927931199999</v>
      </c>
      <c r="S36" s="109" t="s">
        <v>52</v>
      </c>
      <c r="T36" s="110">
        <f t="shared" si="20"/>
        <v>40096</v>
      </c>
      <c r="U36" s="111">
        <f t="shared" si="14"/>
        <v>0</v>
      </c>
      <c r="V36" s="22"/>
      <c r="W36" s="88">
        <f t="shared" si="23"/>
        <v>25</v>
      </c>
      <c r="X36" s="89">
        <v>40826</v>
      </c>
      <c r="Y36" s="90">
        <f t="shared" si="21"/>
        <v>217446.74405198006</v>
      </c>
      <c r="Z36" s="90">
        <f t="shared" si="25"/>
        <v>1911.5935437200001</v>
      </c>
      <c r="AA36" s="90">
        <f t="shared" si="24"/>
        <v>1406.42115788</v>
      </c>
      <c r="AB36" s="93">
        <v>6.4263231310000002E-3</v>
      </c>
      <c r="AC36" s="90">
        <f t="shared" si="22"/>
        <v>3318.0147016000001</v>
      </c>
      <c r="AD36" s="88">
        <v>25</v>
      </c>
      <c r="AE36" s="92">
        <v>40857</v>
      </c>
      <c r="AF36" s="18"/>
      <c r="AG36" s="96">
        <f t="shared" si="15"/>
        <v>40826</v>
      </c>
      <c r="AH36" s="97">
        <f>VLOOKUP(AG36,[1]Plan1!$G$59:$H$400,2)</f>
        <v>1.06E-3</v>
      </c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</row>
    <row r="37" spans="1:108" x14ac:dyDescent="0.2">
      <c r="A37" s="112">
        <f t="shared" si="6"/>
        <v>40062</v>
      </c>
      <c r="B37" s="104">
        <f t="shared" si="0"/>
        <v>305918.65746808</v>
      </c>
      <c r="C37" s="104">
        <f t="shared" si="7"/>
        <v>303500</v>
      </c>
      <c r="D37" s="132">
        <f t="shared" si="8"/>
        <v>40036</v>
      </c>
      <c r="E37" s="105">
        <f t="shared" si="9"/>
        <v>4.17E-4</v>
      </c>
      <c r="F37" s="106">
        <f t="shared" si="10"/>
        <v>27</v>
      </c>
      <c r="G37" s="106">
        <f t="shared" si="16"/>
        <v>31</v>
      </c>
      <c r="H37" s="104">
        <f t="shared" si="11"/>
        <v>1.0003631799999999</v>
      </c>
      <c r="I37" s="104">
        <f t="shared" si="12"/>
        <v>1</v>
      </c>
      <c r="J37" s="104">
        <f t="shared" si="1"/>
        <v>1.0003631799999999</v>
      </c>
      <c r="K37" s="104">
        <f t="shared" si="2"/>
        <v>303610.22512999998</v>
      </c>
      <c r="L37" s="107">
        <f t="shared" si="17"/>
        <v>0</v>
      </c>
      <c r="M37" s="105">
        <f t="shared" si="18"/>
        <v>0</v>
      </c>
      <c r="N37" s="104">
        <f t="shared" si="19"/>
        <v>0</v>
      </c>
      <c r="O37" s="113">
        <f t="shared" si="13"/>
        <v>0.11</v>
      </c>
      <c r="P37" s="108">
        <f t="shared" si="3"/>
        <v>1.007603276</v>
      </c>
      <c r="Q37" s="104">
        <f t="shared" si="4"/>
        <v>2308.4323380800001</v>
      </c>
      <c r="R37" s="104">
        <f t="shared" si="5"/>
        <v>2308.4323380800001</v>
      </c>
      <c r="S37" s="109" t="s">
        <v>52</v>
      </c>
      <c r="T37" s="110">
        <f t="shared" si="20"/>
        <v>40096</v>
      </c>
      <c r="U37" s="111">
        <f t="shared" si="14"/>
        <v>0</v>
      </c>
      <c r="V37" s="22"/>
      <c r="W37" s="88">
        <f t="shared" si="23"/>
        <v>26</v>
      </c>
      <c r="X37" s="89">
        <v>40857</v>
      </c>
      <c r="Y37" s="90">
        <f t="shared" si="21"/>
        <v>215358.87163018005</v>
      </c>
      <c r="Z37" s="90">
        <f t="shared" si="25"/>
        <v>1899.3090259099999</v>
      </c>
      <c r="AA37" s="90">
        <f t="shared" si="24"/>
        <v>2087.8724218000002</v>
      </c>
      <c r="AB37" s="93">
        <v>9.6017644730000008E-3</v>
      </c>
      <c r="AC37" s="90">
        <f t="shared" si="22"/>
        <v>3987.1814477100002</v>
      </c>
      <c r="AD37" s="88">
        <v>26</v>
      </c>
      <c r="AE37" s="92">
        <v>40887</v>
      </c>
      <c r="AF37" s="18"/>
      <c r="AG37" s="96">
        <f t="shared" si="15"/>
        <v>40857</v>
      </c>
      <c r="AH37" s="97">
        <f>VLOOKUP(AG37,[1]Plan1!$G$59:$H$400,2)</f>
        <v>8.7600000000000004E-4</v>
      </c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</row>
    <row r="38" spans="1:108" x14ac:dyDescent="0.2">
      <c r="A38" s="112">
        <f t="shared" si="6"/>
        <v>40063</v>
      </c>
      <c r="B38" s="104">
        <f t="shared" si="0"/>
        <v>306008.60568462999</v>
      </c>
      <c r="C38" s="104">
        <f t="shared" si="7"/>
        <v>303500</v>
      </c>
      <c r="D38" s="132">
        <f t="shared" si="8"/>
        <v>40036</v>
      </c>
      <c r="E38" s="105">
        <f t="shared" si="9"/>
        <v>4.17E-4</v>
      </c>
      <c r="F38" s="106">
        <f t="shared" si="10"/>
        <v>28</v>
      </c>
      <c r="G38" s="106">
        <f t="shared" si="16"/>
        <v>31</v>
      </c>
      <c r="H38" s="104">
        <f t="shared" si="11"/>
        <v>1.0003766300000001</v>
      </c>
      <c r="I38" s="104">
        <f t="shared" si="12"/>
        <v>1</v>
      </c>
      <c r="J38" s="104">
        <f t="shared" si="1"/>
        <v>1.0003766300000001</v>
      </c>
      <c r="K38" s="104">
        <f t="shared" si="2"/>
        <v>303614.30720500002</v>
      </c>
      <c r="L38" s="107">
        <f t="shared" si="17"/>
        <v>0</v>
      </c>
      <c r="M38" s="105">
        <f t="shared" si="18"/>
        <v>0</v>
      </c>
      <c r="N38" s="104">
        <f t="shared" si="19"/>
        <v>0</v>
      </c>
      <c r="O38" s="113">
        <f t="shared" si="13"/>
        <v>0.11</v>
      </c>
      <c r="P38" s="108">
        <f t="shared" si="3"/>
        <v>1.0078859870000001</v>
      </c>
      <c r="Q38" s="104">
        <f t="shared" si="4"/>
        <v>2394.2984796300002</v>
      </c>
      <c r="R38" s="104">
        <f t="shared" si="5"/>
        <v>2394.2984796300002</v>
      </c>
      <c r="S38" s="109" t="s">
        <v>52</v>
      </c>
      <c r="T38" s="110">
        <f t="shared" si="20"/>
        <v>40096</v>
      </c>
      <c r="U38" s="111">
        <f t="shared" si="14"/>
        <v>0</v>
      </c>
      <c r="V38" s="22"/>
      <c r="W38" s="88">
        <f t="shared" si="23"/>
        <v>27</v>
      </c>
      <c r="X38" s="89">
        <v>40887</v>
      </c>
      <c r="Y38" s="90">
        <f t="shared" si="21"/>
        <v>204894.15641999006</v>
      </c>
      <c r="Z38" s="90">
        <f t="shared" si="25"/>
        <v>1881.07230798</v>
      </c>
      <c r="AA38" s="90">
        <f t="shared" si="24"/>
        <v>10464.715210189999</v>
      </c>
      <c r="AB38" s="93">
        <v>4.8591985698000002E-2</v>
      </c>
      <c r="AC38" s="90">
        <f t="shared" si="22"/>
        <v>12345.78751817</v>
      </c>
      <c r="AD38" s="88">
        <v>27</v>
      </c>
      <c r="AE38" s="92">
        <v>40918</v>
      </c>
      <c r="AF38" s="18"/>
      <c r="AG38" s="96">
        <f t="shared" si="15"/>
        <v>40887</v>
      </c>
      <c r="AH38" s="97">
        <f>VLOOKUP(AG38,[1]Plan1!$G$59:$H$400,2)</f>
        <v>6.0899999999999995E-4</v>
      </c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</row>
    <row r="39" spans="1:108" x14ac:dyDescent="0.2">
      <c r="A39" s="112">
        <f t="shared" si="6"/>
        <v>40064</v>
      </c>
      <c r="B39" s="104">
        <f t="shared" si="0"/>
        <v>306098.58295130002</v>
      </c>
      <c r="C39" s="104">
        <f t="shared" si="7"/>
        <v>303500</v>
      </c>
      <c r="D39" s="132">
        <f t="shared" si="8"/>
        <v>40036</v>
      </c>
      <c r="E39" s="105">
        <f t="shared" si="9"/>
        <v>4.17E-4</v>
      </c>
      <c r="F39" s="106">
        <f t="shared" si="10"/>
        <v>29</v>
      </c>
      <c r="G39" s="106">
        <f t="shared" si="16"/>
        <v>31</v>
      </c>
      <c r="H39" s="104">
        <f t="shared" si="11"/>
        <v>1.00039009</v>
      </c>
      <c r="I39" s="104">
        <f t="shared" si="12"/>
        <v>1</v>
      </c>
      <c r="J39" s="104">
        <f t="shared" si="1"/>
        <v>1.00039009</v>
      </c>
      <c r="K39" s="104">
        <f t="shared" si="2"/>
        <v>303618.392315</v>
      </c>
      <c r="L39" s="107">
        <f t="shared" si="17"/>
        <v>0</v>
      </c>
      <c r="M39" s="105">
        <f t="shared" si="18"/>
        <v>0</v>
      </c>
      <c r="N39" s="104">
        <f t="shared" si="19"/>
        <v>0</v>
      </c>
      <c r="O39" s="113">
        <f t="shared" si="13"/>
        <v>0.11</v>
      </c>
      <c r="P39" s="108">
        <f t="shared" si="3"/>
        <v>1.008168776</v>
      </c>
      <c r="Q39" s="104">
        <f t="shared" si="4"/>
        <v>2480.1906362999998</v>
      </c>
      <c r="R39" s="104">
        <f t="shared" si="5"/>
        <v>2480.1906362999998</v>
      </c>
      <c r="S39" s="109" t="s">
        <v>52</v>
      </c>
      <c r="T39" s="110">
        <f t="shared" si="20"/>
        <v>40096</v>
      </c>
      <c r="U39" s="111">
        <f t="shared" si="14"/>
        <v>0</v>
      </c>
      <c r="V39" s="22"/>
      <c r="W39" s="88">
        <f t="shared" si="23"/>
        <v>28</v>
      </c>
      <c r="X39" s="89">
        <v>40918</v>
      </c>
      <c r="Y39" s="90">
        <f t="shared" si="21"/>
        <v>202644.97769952007</v>
      </c>
      <c r="Z39" s="90">
        <f t="shared" si="25"/>
        <v>1789.6672693</v>
      </c>
      <c r="AA39" s="90">
        <f t="shared" si="24"/>
        <v>2249.1787204699999</v>
      </c>
      <c r="AB39" s="93">
        <v>1.0977271191000001E-2</v>
      </c>
      <c r="AC39" s="90">
        <f t="shared" si="22"/>
        <v>4038.84598977</v>
      </c>
      <c r="AD39" s="88">
        <v>28</v>
      </c>
      <c r="AE39" s="92">
        <v>40949</v>
      </c>
      <c r="AF39" s="18"/>
      <c r="AG39" s="96">
        <f t="shared" si="15"/>
        <v>40918</v>
      </c>
      <c r="AH39" s="97">
        <f>VLOOKUP(AG39,[1]Plan1!$G$59:$H$400,2)</f>
        <v>1.358E-3</v>
      </c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</row>
    <row r="40" spans="1:108" x14ac:dyDescent="0.2">
      <c r="A40" s="112">
        <f t="shared" si="6"/>
        <v>40065</v>
      </c>
      <c r="B40" s="104">
        <f t="shared" si="0"/>
        <v>306188.58375756</v>
      </c>
      <c r="C40" s="104">
        <f t="shared" si="7"/>
        <v>303500</v>
      </c>
      <c r="D40" s="132">
        <f t="shared" si="8"/>
        <v>40036</v>
      </c>
      <c r="E40" s="105">
        <f t="shared" si="9"/>
        <v>4.17E-4</v>
      </c>
      <c r="F40" s="106">
        <f t="shared" si="10"/>
        <v>30</v>
      </c>
      <c r="G40" s="106">
        <f t="shared" si="16"/>
        <v>31</v>
      </c>
      <c r="H40" s="104">
        <f t="shared" si="11"/>
        <v>1.00040354</v>
      </c>
      <c r="I40" s="104">
        <f t="shared" si="12"/>
        <v>1</v>
      </c>
      <c r="J40" s="104">
        <f t="shared" si="1"/>
        <v>1.00040354</v>
      </c>
      <c r="K40" s="104">
        <f t="shared" si="2"/>
        <v>303622.47438999999</v>
      </c>
      <c r="L40" s="107">
        <f t="shared" si="17"/>
        <v>0</v>
      </c>
      <c r="M40" s="105">
        <f t="shared" si="18"/>
        <v>0</v>
      </c>
      <c r="N40" s="104">
        <f t="shared" si="19"/>
        <v>0</v>
      </c>
      <c r="O40" s="113">
        <f t="shared" si="13"/>
        <v>0.11</v>
      </c>
      <c r="P40" s="108">
        <f t="shared" si="3"/>
        <v>1.0084516450000001</v>
      </c>
      <c r="Q40" s="104">
        <f t="shared" si="4"/>
        <v>2566.10936756</v>
      </c>
      <c r="R40" s="104">
        <f t="shared" si="5"/>
        <v>2566.10936756</v>
      </c>
      <c r="S40" s="109" t="s">
        <v>52</v>
      </c>
      <c r="T40" s="110">
        <f t="shared" si="20"/>
        <v>40096</v>
      </c>
      <c r="U40" s="111">
        <f t="shared" si="14"/>
        <v>0</v>
      </c>
      <c r="V40" s="22"/>
      <c r="W40" s="88">
        <f t="shared" si="23"/>
        <v>29</v>
      </c>
      <c r="X40" s="89">
        <v>40949</v>
      </c>
      <c r="Y40" s="90">
        <f t="shared" si="21"/>
        <v>194659.97960969005</v>
      </c>
      <c r="Z40" s="90">
        <f t="shared" si="25"/>
        <v>1770.0216063400001</v>
      </c>
      <c r="AA40" s="90">
        <f t="shared" si="24"/>
        <v>7984.99808983</v>
      </c>
      <c r="AB40" s="93">
        <v>3.9403878549000002E-2</v>
      </c>
      <c r="AC40" s="90">
        <f t="shared" si="22"/>
        <v>9755.0196961700003</v>
      </c>
      <c r="AD40" s="88">
        <v>29</v>
      </c>
      <c r="AE40" s="92">
        <v>40978</v>
      </c>
      <c r="AF40" s="18"/>
      <c r="AG40" s="96">
        <f t="shared" si="15"/>
        <v>40949</v>
      </c>
      <c r="AH40" s="97">
        <f>VLOOKUP(AG40,[1]Plan1!$G$59:$H$400,2)</f>
        <v>8.7000000000000001E-5</v>
      </c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</row>
    <row r="41" spans="1:108" x14ac:dyDescent="0.2">
      <c r="A41" s="112">
        <f t="shared" si="6"/>
        <v>40066</v>
      </c>
      <c r="B41" s="104">
        <f t="shared" si="0"/>
        <v>306278.61422483996</v>
      </c>
      <c r="C41" s="104">
        <f t="shared" si="7"/>
        <v>303500</v>
      </c>
      <c r="D41" s="132">
        <f t="shared" si="8"/>
        <v>40036</v>
      </c>
      <c r="E41" s="105">
        <f t="shared" si="9"/>
        <v>4.17E-4</v>
      </c>
      <c r="F41" s="106">
        <f t="shared" si="10"/>
        <v>31</v>
      </c>
      <c r="G41" s="106">
        <f t="shared" si="16"/>
        <v>31</v>
      </c>
      <c r="H41" s="104">
        <f t="shared" si="11"/>
        <v>1.0004169999999999</v>
      </c>
      <c r="I41" s="104">
        <f t="shared" si="12"/>
        <v>1</v>
      </c>
      <c r="J41" s="104">
        <f t="shared" si="1"/>
        <v>1.0004169999999999</v>
      </c>
      <c r="K41" s="104">
        <f t="shared" si="2"/>
        <v>303626.55949999997</v>
      </c>
      <c r="L41" s="107">
        <f t="shared" si="17"/>
        <v>0</v>
      </c>
      <c r="M41" s="105">
        <f t="shared" si="18"/>
        <v>0</v>
      </c>
      <c r="N41" s="104">
        <f t="shared" si="19"/>
        <v>0</v>
      </c>
      <c r="O41" s="113">
        <f t="shared" si="13"/>
        <v>0.11</v>
      </c>
      <c r="P41" s="108">
        <f t="shared" si="3"/>
        <v>1.0087345940000001</v>
      </c>
      <c r="Q41" s="104">
        <f t="shared" si="4"/>
        <v>2652.0547248399998</v>
      </c>
      <c r="R41" s="104">
        <f t="shared" si="5"/>
        <v>2652.0547248399998</v>
      </c>
      <c r="S41" s="109" t="s">
        <v>52</v>
      </c>
      <c r="T41" s="110">
        <f t="shared" si="20"/>
        <v>40096</v>
      </c>
      <c r="U41" s="111">
        <f t="shared" si="14"/>
        <v>0</v>
      </c>
      <c r="V41" s="22"/>
      <c r="W41" s="88">
        <f t="shared" si="23"/>
        <v>30</v>
      </c>
      <c r="X41" s="89">
        <v>40978</v>
      </c>
      <c r="Y41" s="90">
        <f t="shared" si="21"/>
        <v>190730.50606272006</v>
      </c>
      <c r="Z41" s="90">
        <f t="shared" si="25"/>
        <v>1700.2758899299999</v>
      </c>
      <c r="AA41" s="90">
        <f>TRUNC((Y40*AB41),8)</f>
        <v>3929.4735469699999</v>
      </c>
      <c r="AB41" s="93">
        <v>2.0186345210000001E-2</v>
      </c>
      <c r="AC41" s="90">
        <f t="shared" si="22"/>
        <v>5629.7494368999996</v>
      </c>
      <c r="AD41" s="88">
        <v>30</v>
      </c>
      <c r="AE41" s="92">
        <v>41009</v>
      </c>
      <c r="AF41" s="19"/>
      <c r="AG41" s="96">
        <f t="shared" si="15"/>
        <v>40978</v>
      </c>
      <c r="AH41" s="97">
        <f>VLOOKUP(AG41,[1]Plan1!$G$59:$H$400,2)</f>
        <v>2.9E-4</v>
      </c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</row>
    <row r="42" spans="1:108" x14ac:dyDescent="0.2">
      <c r="A42" s="112">
        <f t="shared" si="6"/>
        <v>40067</v>
      </c>
      <c r="B42" s="104">
        <f t="shared" si="0"/>
        <v>306371.98591821</v>
      </c>
      <c r="C42" s="104">
        <f>IF(DAY(A41)=$E$2,VLOOKUP(A41,X$10:Y$148,2),C41)</f>
        <v>303500</v>
      </c>
      <c r="D42" s="132">
        <f t="shared" si="8"/>
        <v>40067</v>
      </c>
      <c r="E42" s="105">
        <f>IF(DAY(A41)=$E$2,VLOOKUP(A41,$AG$10:$AH$200,2),E41)</f>
        <v>4.4799999999999999E-4</v>
      </c>
      <c r="F42" s="106">
        <f t="shared" si="10"/>
        <v>1</v>
      </c>
      <c r="G42" s="106">
        <f t="shared" si="16"/>
        <v>30</v>
      </c>
      <c r="H42" s="104">
        <f t="shared" si="11"/>
        <v>1.0000149300000001</v>
      </c>
      <c r="I42" s="104">
        <f t="shared" si="12"/>
        <v>1.0004169999999999</v>
      </c>
      <c r="J42" s="104">
        <f t="shared" si="1"/>
        <v>1.00043193</v>
      </c>
      <c r="K42" s="104">
        <f>TRUNC(C42*J42,8)</f>
        <v>303631.09075500001</v>
      </c>
      <c r="L42" s="107">
        <f t="shared" si="17"/>
        <v>0</v>
      </c>
      <c r="M42" s="105">
        <f t="shared" si="18"/>
        <v>0</v>
      </c>
      <c r="N42" s="104">
        <f t="shared" si="19"/>
        <v>0</v>
      </c>
      <c r="O42" s="113">
        <f t="shared" si="13"/>
        <v>0.11</v>
      </c>
      <c r="P42" s="108">
        <f t="shared" ref="P42:P71" si="26">ROUND(((1+O42)^(30/360)^(F42/G42))*P$41,9)</f>
        <v>1.0090270569999999</v>
      </c>
      <c r="Q42" s="104">
        <f t="shared" si="4"/>
        <v>2740.8951632100002</v>
      </c>
      <c r="R42" s="104">
        <f t="shared" si="5"/>
        <v>2740.8951632100002</v>
      </c>
      <c r="S42" s="109" t="s">
        <v>52</v>
      </c>
      <c r="T42" s="110">
        <f t="shared" si="20"/>
        <v>40096</v>
      </c>
      <c r="U42" s="111">
        <f t="shared" si="14"/>
        <v>0</v>
      </c>
      <c r="V42" s="22"/>
      <c r="W42" s="88">
        <f t="shared" si="23"/>
        <v>31</v>
      </c>
      <c r="X42" s="89">
        <v>41009</v>
      </c>
      <c r="Y42" s="90">
        <f t="shared" si="21"/>
        <v>187911.59641066004</v>
      </c>
      <c r="Z42" s="90">
        <f t="shared" si="25"/>
        <v>1665.95353387</v>
      </c>
      <c r="AA42" s="90">
        <f>TRUNC((Y41*AB42),8)</f>
        <v>2818.9096520600001</v>
      </c>
      <c r="AB42" s="93">
        <v>1.4779542666E-2</v>
      </c>
      <c r="AC42" s="90">
        <f t="shared" si="22"/>
        <v>4484.8631859300003</v>
      </c>
      <c r="AD42" s="88">
        <v>31</v>
      </c>
      <c r="AE42" s="92">
        <v>41039</v>
      </c>
      <c r="AF42" s="18"/>
      <c r="AG42" s="96">
        <f t="shared" si="15"/>
        <v>41009</v>
      </c>
      <c r="AH42" s="97">
        <f>VLOOKUP(AG42,[1]Plan1!$G$59:$H$400,2)</f>
        <v>2.63E-4</v>
      </c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</row>
    <row r="43" spans="1:108" x14ac:dyDescent="0.2">
      <c r="A43" s="112">
        <f t="shared" si="6"/>
        <v>40068</v>
      </c>
      <c r="B43" s="104">
        <f t="shared" si="0"/>
        <v>306465.38943798002</v>
      </c>
      <c r="C43" s="104">
        <f t="shared" si="7"/>
        <v>303500</v>
      </c>
      <c r="D43" s="132">
        <f t="shared" si="8"/>
        <v>40067</v>
      </c>
      <c r="E43" s="105">
        <f t="shared" ref="E43:E106" si="27">IF(DAY(A42)=$E$2,VLOOKUP(A42,$AG$10:$AH$200,2),E42)</f>
        <v>4.4799999999999999E-4</v>
      </c>
      <c r="F43" s="106">
        <f t="shared" si="10"/>
        <v>2</v>
      </c>
      <c r="G43" s="106">
        <f t="shared" si="16"/>
        <v>30</v>
      </c>
      <c r="H43" s="104">
        <f t="shared" si="11"/>
        <v>1.0000298599999999</v>
      </c>
      <c r="I43" s="104">
        <f t="shared" si="12"/>
        <v>1.0004169999999999</v>
      </c>
      <c r="J43" s="104">
        <f t="shared" si="1"/>
        <v>1.00044687</v>
      </c>
      <c r="K43" s="104">
        <f t="shared" si="2"/>
        <v>303635.62504499999</v>
      </c>
      <c r="L43" s="107">
        <f t="shared" si="17"/>
        <v>0</v>
      </c>
      <c r="M43" s="105">
        <f t="shared" si="18"/>
        <v>0</v>
      </c>
      <c r="N43" s="104">
        <f t="shared" si="19"/>
        <v>0</v>
      </c>
      <c r="O43" s="113">
        <f t="shared" si="13"/>
        <v>0.11</v>
      </c>
      <c r="P43" s="108">
        <f t="shared" si="26"/>
        <v>1.009319606</v>
      </c>
      <c r="Q43" s="104">
        <f t="shared" si="4"/>
        <v>2829.7643929800001</v>
      </c>
      <c r="R43" s="104">
        <f t="shared" si="5"/>
        <v>2829.7643929800001</v>
      </c>
      <c r="S43" s="109" t="s">
        <v>52</v>
      </c>
      <c r="T43" s="110">
        <f t="shared" si="20"/>
        <v>40096</v>
      </c>
      <c r="U43" s="111">
        <f t="shared" si="14"/>
        <v>0</v>
      </c>
      <c r="V43" s="22"/>
      <c r="W43" s="88">
        <f t="shared" si="23"/>
        <v>32</v>
      </c>
      <c r="X43" s="89">
        <v>41039</v>
      </c>
      <c r="Y43" s="90">
        <f t="shared" si="21"/>
        <v>182781.37247545004</v>
      </c>
      <c r="Z43" s="90">
        <f t="shared" si="25"/>
        <v>1641.3315025300001</v>
      </c>
      <c r="AA43" s="90">
        <f t="shared" ref="AA43:AA51" si="28">TRUNC((Y42*AB43),8)</f>
        <v>5130.2239352099996</v>
      </c>
      <c r="AB43" s="93">
        <v>2.7301263111E-2</v>
      </c>
      <c r="AC43" s="90">
        <f t="shared" si="22"/>
        <v>6771.5554377399994</v>
      </c>
      <c r="AD43" s="88">
        <v>32</v>
      </c>
      <c r="AE43" s="92">
        <v>41070</v>
      </c>
      <c r="AF43" s="18"/>
      <c r="AG43" s="96">
        <f t="shared" si="15"/>
        <v>41039</v>
      </c>
      <c r="AH43" s="97">
        <f>VLOOKUP(AG43,[1]Plan1!$G$59:$H$400,2)</f>
        <v>0</v>
      </c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</row>
    <row r="44" spans="1:108" x14ac:dyDescent="0.2">
      <c r="A44" s="112">
        <f t="shared" si="6"/>
        <v>40069</v>
      </c>
      <c r="B44" s="104">
        <f t="shared" si="0"/>
        <v>306558.81805234996</v>
      </c>
      <c r="C44" s="104">
        <f t="shared" si="7"/>
        <v>303500</v>
      </c>
      <c r="D44" s="132">
        <f t="shared" si="8"/>
        <v>40067</v>
      </c>
      <c r="E44" s="105">
        <f t="shared" si="27"/>
        <v>4.4799999999999999E-4</v>
      </c>
      <c r="F44" s="106">
        <f t="shared" si="10"/>
        <v>3</v>
      </c>
      <c r="G44" s="106">
        <f t="shared" si="16"/>
        <v>30</v>
      </c>
      <c r="H44" s="104">
        <f t="shared" si="11"/>
        <v>1.00004479</v>
      </c>
      <c r="I44" s="104">
        <f t="shared" si="12"/>
        <v>1.0004169999999999</v>
      </c>
      <c r="J44" s="104">
        <f t="shared" si="1"/>
        <v>1.0004618000000001</v>
      </c>
      <c r="K44" s="104">
        <f t="shared" si="2"/>
        <v>303640.15629999997</v>
      </c>
      <c r="L44" s="107">
        <f t="shared" si="17"/>
        <v>0</v>
      </c>
      <c r="M44" s="105">
        <f t="shared" si="18"/>
        <v>0</v>
      </c>
      <c r="N44" s="104">
        <f t="shared" si="19"/>
        <v>0</v>
      </c>
      <c r="O44" s="113">
        <f t="shared" si="13"/>
        <v>0.11</v>
      </c>
      <c r="P44" s="108">
        <f t="shared" si="26"/>
        <v>1.009612239</v>
      </c>
      <c r="Q44" s="104">
        <f t="shared" si="4"/>
        <v>2918.6617523499999</v>
      </c>
      <c r="R44" s="104">
        <f t="shared" si="5"/>
        <v>2918.6617523499999</v>
      </c>
      <c r="S44" s="109" t="s">
        <v>52</v>
      </c>
      <c r="T44" s="110">
        <f t="shared" si="20"/>
        <v>40096</v>
      </c>
      <c r="U44" s="111">
        <f t="shared" si="14"/>
        <v>0</v>
      </c>
      <c r="V44" s="22"/>
      <c r="W44" s="88">
        <f t="shared" si="23"/>
        <v>33</v>
      </c>
      <c r="X44" s="89">
        <v>41070</v>
      </c>
      <c r="Y44" s="90">
        <f t="shared" si="21"/>
        <v>176597.51517873004</v>
      </c>
      <c r="Z44" s="90">
        <f t="shared" si="25"/>
        <v>1596.52107933</v>
      </c>
      <c r="AA44" s="90">
        <f t="shared" si="28"/>
        <v>6183.8572967199998</v>
      </c>
      <c r="AB44" s="93">
        <v>3.3831988527999998E-2</v>
      </c>
      <c r="AC44" s="90">
        <f t="shared" si="22"/>
        <v>7780.37837605</v>
      </c>
      <c r="AD44" s="88">
        <v>33</v>
      </c>
      <c r="AE44" s="92">
        <v>41100</v>
      </c>
      <c r="AF44" s="18"/>
      <c r="AG44" s="96">
        <f t="shared" si="15"/>
        <v>41070</v>
      </c>
      <c r="AH44" s="97">
        <f>VLOOKUP(AG44,[1]Plan1!$G$59:$H$400,2)</f>
        <v>7.6000000000000004E-5</v>
      </c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</row>
    <row r="45" spans="1:108" x14ac:dyDescent="0.2">
      <c r="A45" s="112">
        <f t="shared" si="6"/>
        <v>40070</v>
      </c>
      <c r="B45" s="104">
        <f t="shared" si="0"/>
        <v>306652.27788991999</v>
      </c>
      <c r="C45" s="104">
        <f t="shared" si="7"/>
        <v>303500</v>
      </c>
      <c r="D45" s="132">
        <f t="shared" si="8"/>
        <v>40067</v>
      </c>
      <c r="E45" s="105">
        <f t="shared" si="27"/>
        <v>4.4799999999999999E-4</v>
      </c>
      <c r="F45" s="106">
        <f t="shared" si="10"/>
        <v>4</v>
      </c>
      <c r="G45" s="106">
        <f t="shared" si="16"/>
        <v>30</v>
      </c>
      <c r="H45" s="104">
        <f t="shared" si="11"/>
        <v>1.0000597200000001</v>
      </c>
      <c r="I45" s="104">
        <f t="shared" si="12"/>
        <v>1.0004169999999999</v>
      </c>
      <c r="J45" s="104">
        <f t="shared" si="1"/>
        <v>1.0004767400000001</v>
      </c>
      <c r="K45" s="104">
        <f t="shared" si="2"/>
        <v>303644.69059000001</v>
      </c>
      <c r="L45" s="107">
        <f t="shared" si="17"/>
        <v>0</v>
      </c>
      <c r="M45" s="105">
        <f t="shared" si="18"/>
        <v>0</v>
      </c>
      <c r="N45" s="104">
        <f t="shared" si="19"/>
        <v>0</v>
      </c>
      <c r="O45" s="113">
        <f t="shared" si="13"/>
        <v>0.11</v>
      </c>
      <c r="P45" s="108">
        <f t="shared" si="26"/>
        <v>1.009904956</v>
      </c>
      <c r="Q45" s="104">
        <f t="shared" si="4"/>
        <v>3007.5872999200001</v>
      </c>
      <c r="R45" s="104">
        <f t="shared" si="5"/>
        <v>3007.5872999200001</v>
      </c>
      <c r="S45" s="109" t="s">
        <v>52</v>
      </c>
      <c r="T45" s="110">
        <f t="shared" si="20"/>
        <v>40096</v>
      </c>
      <c r="U45" s="111">
        <f t="shared" si="14"/>
        <v>0</v>
      </c>
      <c r="V45" s="22"/>
      <c r="W45" s="88">
        <f t="shared" si="23"/>
        <v>34</v>
      </c>
      <c r="X45" s="89">
        <v>41100</v>
      </c>
      <c r="Y45" s="90">
        <f t="shared" si="21"/>
        <v>171513.07221693004</v>
      </c>
      <c r="Z45" s="90">
        <f t="shared" si="25"/>
        <v>1542.50759649</v>
      </c>
      <c r="AA45" s="90">
        <f t="shared" si="28"/>
        <v>5084.4429618000004</v>
      </c>
      <c r="AB45" s="93">
        <v>2.8791135349000001E-2</v>
      </c>
      <c r="AC45" s="90">
        <f t="shared" si="22"/>
        <v>6626.9505582900001</v>
      </c>
      <c r="AD45" s="88">
        <v>34</v>
      </c>
      <c r="AE45" s="92">
        <v>41131</v>
      </c>
      <c r="AF45" s="18"/>
      <c r="AG45" s="96">
        <f t="shared" si="15"/>
        <v>41100</v>
      </c>
      <c r="AH45" s="97">
        <f>VLOOKUP(AG45,[1]Plan1!$G$59:$H$400,2)</f>
        <v>2.12E-4</v>
      </c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</row>
    <row r="46" spans="1:108" x14ac:dyDescent="0.2">
      <c r="A46" s="112">
        <f t="shared" si="6"/>
        <v>40071</v>
      </c>
      <c r="B46" s="104">
        <f t="shared" si="0"/>
        <v>306745.76649586001</v>
      </c>
      <c r="C46" s="104">
        <f t="shared" si="7"/>
        <v>303500</v>
      </c>
      <c r="D46" s="132">
        <f t="shared" si="8"/>
        <v>40067</v>
      </c>
      <c r="E46" s="105">
        <f t="shared" si="27"/>
        <v>4.4799999999999999E-4</v>
      </c>
      <c r="F46" s="106">
        <f t="shared" si="10"/>
        <v>5</v>
      </c>
      <c r="G46" s="106">
        <f t="shared" si="16"/>
        <v>30</v>
      </c>
      <c r="H46" s="104">
        <f t="shared" si="11"/>
        <v>1.00007465</v>
      </c>
      <c r="I46" s="104">
        <f t="shared" si="12"/>
        <v>1.0004169999999999</v>
      </c>
      <c r="J46" s="104">
        <f t="shared" si="1"/>
        <v>1.0004916800000001</v>
      </c>
      <c r="K46" s="104">
        <f t="shared" si="2"/>
        <v>303649.22487999999</v>
      </c>
      <c r="L46" s="107">
        <f t="shared" si="17"/>
        <v>0</v>
      </c>
      <c r="M46" s="105">
        <f t="shared" si="18"/>
        <v>0</v>
      </c>
      <c r="N46" s="104">
        <f t="shared" si="19"/>
        <v>0</v>
      </c>
      <c r="O46" s="113">
        <f t="shared" si="13"/>
        <v>0.11</v>
      </c>
      <c r="P46" s="108">
        <f t="shared" si="26"/>
        <v>1.010197759</v>
      </c>
      <c r="Q46" s="104">
        <f t="shared" si="4"/>
        <v>3096.5416158600001</v>
      </c>
      <c r="R46" s="104">
        <f t="shared" si="5"/>
        <v>3096.5416158600001</v>
      </c>
      <c r="S46" s="109" t="s">
        <v>52</v>
      </c>
      <c r="T46" s="110">
        <f t="shared" si="20"/>
        <v>40096</v>
      </c>
      <c r="U46" s="111">
        <f t="shared" si="14"/>
        <v>0</v>
      </c>
      <c r="V46" s="22"/>
      <c r="W46" s="88">
        <f t="shared" si="23"/>
        <v>35</v>
      </c>
      <c r="X46" s="89">
        <v>41131</v>
      </c>
      <c r="Y46" s="90">
        <f t="shared" si="21"/>
        <v>169544.83183893005</v>
      </c>
      <c r="Z46" s="90">
        <f t="shared" si="25"/>
        <v>1498.0970514999999</v>
      </c>
      <c r="AA46" s="90">
        <f t="shared" si="28"/>
        <v>1968.240378</v>
      </c>
      <c r="AB46" s="93">
        <v>1.1475745565999999E-2</v>
      </c>
      <c r="AC46" s="90">
        <f t="shared" si="22"/>
        <v>3466.3374294999999</v>
      </c>
      <c r="AD46" s="88">
        <v>35</v>
      </c>
      <c r="AE46" s="92">
        <v>41162</v>
      </c>
      <c r="AF46" s="18"/>
      <c r="AG46" s="96">
        <f t="shared" si="15"/>
        <v>41131</v>
      </c>
      <c r="AH46" s="97">
        <f>VLOOKUP(AG46,[1]Plan1!$G$59:$H$400,2)</f>
        <v>0</v>
      </c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</row>
    <row r="47" spans="1:108" x14ac:dyDescent="0.2">
      <c r="A47" s="112">
        <f t="shared" si="6"/>
        <v>40072</v>
      </c>
      <c r="B47" s="104">
        <f t="shared" si="0"/>
        <v>306839.28050082998</v>
      </c>
      <c r="C47" s="104">
        <f t="shared" si="7"/>
        <v>303500</v>
      </c>
      <c r="D47" s="132">
        <f t="shared" si="8"/>
        <v>40067</v>
      </c>
      <c r="E47" s="105">
        <f t="shared" si="27"/>
        <v>4.4799999999999999E-4</v>
      </c>
      <c r="F47" s="106">
        <f t="shared" si="10"/>
        <v>6</v>
      </c>
      <c r="G47" s="106">
        <f t="shared" si="16"/>
        <v>30</v>
      </c>
      <c r="H47" s="104">
        <f t="shared" si="11"/>
        <v>1.00008958</v>
      </c>
      <c r="I47" s="104">
        <f t="shared" si="12"/>
        <v>1.0004169999999999</v>
      </c>
      <c r="J47" s="104">
        <f t="shared" si="1"/>
        <v>1.00050661</v>
      </c>
      <c r="K47" s="104">
        <f t="shared" si="2"/>
        <v>303653.75613499997</v>
      </c>
      <c r="L47" s="107">
        <f t="shared" si="17"/>
        <v>0</v>
      </c>
      <c r="M47" s="105">
        <f t="shared" si="18"/>
        <v>0</v>
      </c>
      <c r="N47" s="104">
        <f t="shared" si="19"/>
        <v>0</v>
      </c>
      <c r="O47" s="113">
        <f t="shared" si="13"/>
        <v>0.11</v>
      </c>
      <c r="P47" s="108">
        <f t="shared" si="26"/>
        <v>1.0104906469999999</v>
      </c>
      <c r="Q47" s="104">
        <f t="shared" si="4"/>
        <v>3185.5243658300001</v>
      </c>
      <c r="R47" s="104">
        <f t="shared" si="5"/>
        <v>3185.5243658300001</v>
      </c>
      <c r="S47" s="109" t="s">
        <v>52</v>
      </c>
      <c r="T47" s="110">
        <f t="shared" si="20"/>
        <v>40096</v>
      </c>
      <c r="U47" s="111">
        <f t="shared" si="14"/>
        <v>0</v>
      </c>
      <c r="V47" s="22"/>
      <c r="W47" s="88">
        <f t="shared" si="23"/>
        <v>36</v>
      </c>
      <c r="X47" s="89">
        <v>41162</v>
      </c>
      <c r="Y47" s="90">
        <f t="shared" si="21"/>
        <v>167629.18325659004</v>
      </c>
      <c r="Z47" s="90">
        <f t="shared" si="25"/>
        <v>1480.9052709099999</v>
      </c>
      <c r="AA47" s="90">
        <f t="shared" si="28"/>
        <v>1915.6485823400001</v>
      </c>
      <c r="AB47" s="93">
        <v>1.1298773083000001E-2</v>
      </c>
      <c r="AC47" s="90">
        <f t="shared" si="22"/>
        <v>3396.55385325</v>
      </c>
      <c r="AD47" s="88">
        <v>36</v>
      </c>
      <c r="AE47" s="92">
        <v>41192</v>
      </c>
      <c r="AF47" s="18"/>
      <c r="AG47" s="96">
        <f t="shared" si="15"/>
        <v>41162</v>
      </c>
      <c r="AH47" s="97">
        <f>VLOOKUP(AG47,[1]Plan1!$G$59:$H$400,2)</f>
        <v>0</v>
      </c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</row>
    <row r="48" spans="1:108" x14ac:dyDescent="0.2">
      <c r="A48" s="112">
        <f t="shared" si="6"/>
        <v>40073</v>
      </c>
      <c r="B48" s="104">
        <f t="shared" si="0"/>
        <v>306932.82573513</v>
      </c>
      <c r="C48" s="104">
        <f t="shared" si="7"/>
        <v>303500</v>
      </c>
      <c r="D48" s="132">
        <f t="shared" si="8"/>
        <v>40067</v>
      </c>
      <c r="E48" s="105">
        <f t="shared" si="27"/>
        <v>4.4799999999999999E-4</v>
      </c>
      <c r="F48" s="106">
        <f t="shared" si="10"/>
        <v>7</v>
      </c>
      <c r="G48" s="106">
        <f t="shared" si="16"/>
        <v>30</v>
      </c>
      <c r="H48" s="104">
        <f t="shared" si="11"/>
        <v>1.0001045099999999</v>
      </c>
      <c r="I48" s="104">
        <f t="shared" si="12"/>
        <v>1.0004169999999999</v>
      </c>
      <c r="J48" s="104">
        <f t="shared" si="1"/>
        <v>1.00052155</v>
      </c>
      <c r="K48" s="104">
        <f t="shared" si="2"/>
        <v>303658.29042500001</v>
      </c>
      <c r="L48" s="107">
        <f t="shared" si="17"/>
        <v>0</v>
      </c>
      <c r="M48" s="105">
        <f t="shared" si="18"/>
        <v>0</v>
      </c>
      <c r="N48" s="104">
        <f t="shared" si="19"/>
        <v>0</v>
      </c>
      <c r="O48" s="113">
        <f t="shared" si="13"/>
        <v>0.11</v>
      </c>
      <c r="P48" s="108">
        <f t="shared" si="26"/>
        <v>1.0107836189999999</v>
      </c>
      <c r="Q48" s="104">
        <f t="shared" si="4"/>
        <v>3274.5353101300002</v>
      </c>
      <c r="R48" s="104">
        <f t="shared" si="5"/>
        <v>3274.5353101300002</v>
      </c>
      <c r="S48" s="109" t="s">
        <v>52</v>
      </c>
      <c r="T48" s="110">
        <f t="shared" si="20"/>
        <v>40096</v>
      </c>
      <c r="U48" s="111">
        <f t="shared" si="14"/>
        <v>0</v>
      </c>
      <c r="V48" s="22"/>
      <c r="W48" s="88">
        <f t="shared" si="23"/>
        <v>37</v>
      </c>
      <c r="X48" s="89">
        <v>41192</v>
      </c>
      <c r="Y48" s="90">
        <f t="shared" si="21"/>
        <v>166761.00340528003</v>
      </c>
      <c r="Z48" s="90">
        <f t="shared" si="25"/>
        <v>1464.17285829</v>
      </c>
      <c r="AA48" s="90">
        <f t="shared" si="28"/>
        <v>868.17985131</v>
      </c>
      <c r="AB48" s="93">
        <v>5.1791688920000004E-3</v>
      </c>
      <c r="AC48" s="90">
        <f t="shared" si="22"/>
        <v>2332.3527095999998</v>
      </c>
      <c r="AD48" s="88">
        <v>37</v>
      </c>
      <c r="AE48" s="92">
        <v>41223</v>
      </c>
      <c r="AF48" s="18"/>
      <c r="AG48" s="96">
        <f t="shared" si="15"/>
        <v>41192</v>
      </c>
      <c r="AH48" s="97">
        <f>VLOOKUP(AG48,[1]Plan1!$G$59:$H$400,2)</f>
        <v>0</v>
      </c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</row>
    <row r="49" spans="1:108" x14ac:dyDescent="0.2">
      <c r="A49" s="112">
        <f t="shared" si="6"/>
        <v>40074</v>
      </c>
      <c r="B49" s="104">
        <f t="shared" si="0"/>
        <v>307026.39667265001</v>
      </c>
      <c r="C49" s="104">
        <f t="shared" si="7"/>
        <v>303500</v>
      </c>
      <c r="D49" s="132">
        <f t="shared" si="8"/>
        <v>40067</v>
      </c>
      <c r="E49" s="105">
        <f t="shared" si="27"/>
        <v>4.4799999999999999E-4</v>
      </c>
      <c r="F49" s="106">
        <f t="shared" si="10"/>
        <v>8</v>
      </c>
      <c r="G49" s="106">
        <f t="shared" si="16"/>
        <v>30</v>
      </c>
      <c r="H49" s="104">
        <f t="shared" si="11"/>
        <v>1.00011944</v>
      </c>
      <c r="I49" s="104">
        <f t="shared" si="12"/>
        <v>1.0004169999999999</v>
      </c>
      <c r="J49" s="104">
        <f t="shared" si="1"/>
        <v>1.0005364800000001</v>
      </c>
      <c r="K49" s="104">
        <f t="shared" si="2"/>
        <v>303662.82167999999</v>
      </c>
      <c r="L49" s="107">
        <f t="shared" si="17"/>
        <v>0</v>
      </c>
      <c r="M49" s="105">
        <f t="shared" si="18"/>
        <v>0</v>
      </c>
      <c r="N49" s="104">
        <f t="shared" si="19"/>
        <v>0</v>
      </c>
      <c r="O49" s="113">
        <f t="shared" si="13"/>
        <v>0.11</v>
      </c>
      <c r="P49" s="108">
        <f t="shared" si="26"/>
        <v>1.0110766769999999</v>
      </c>
      <c r="Q49" s="104">
        <f t="shared" si="4"/>
        <v>3363.5749926499998</v>
      </c>
      <c r="R49" s="104">
        <f t="shared" si="5"/>
        <v>3363.5749926499998</v>
      </c>
      <c r="S49" s="109" t="s">
        <v>52</v>
      </c>
      <c r="T49" s="110">
        <f t="shared" si="20"/>
        <v>40096</v>
      </c>
      <c r="U49" s="111">
        <f t="shared" si="14"/>
        <v>0</v>
      </c>
      <c r="V49" s="22"/>
      <c r="W49" s="88">
        <f t="shared" si="23"/>
        <v>38</v>
      </c>
      <c r="X49" s="89">
        <v>41223</v>
      </c>
      <c r="Y49" s="90">
        <f t="shared" si="21"/>
        <v>166152.49004914003</v>
      </c>
      <c r="Z49" s="90">
        <f t="shared" si="25"/>
        <v>1456.58965977</v>
      </c>
      <c r="AA49" s="90">
        <f>TRUNC((Y48*AB49),8)</f>
        <v>608.51335614000004</v>
      </c>
      <c r="AB49" s="93">
        <v>3.6490147200000001E-3</v>
      </c>
      <c r="AC49" s="90">
        <f t="shared" si="22"/>
        <v>2065.1030159100001</v>
      </c>
      <c r="AD49" s="88">
        <v>38</v>
      </c>
      <c r="AE49" s="92">
        <v>41253</v>
      </c>
      <c r="AF49" s="18"/>
      <c r="AG49" s="96">
        <f t="shared" si="15"/>
        <v>41223</v>
      </c>
      <c r="AH49" s="97">
        <f>VLOOKUP(AG49,[1]Plan1!$G$59:$H$400,2)</f>
        <v>0</v>
      </c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</row>
    <row r="50" spans="1:108" x14ac:dyDescent="0.2">
      <c r="A50" s="112">
        <f t="shared" si="6"/>
        <v>40075</v>
      </c>
      <c r="B50" s="104">
        <f t="shared" si="0"/>
        <v>307119.99884357996</v>
      </c>
      <c r="C50" s="104">
        <f t="shared" si="7"/>
        <v>303500</v>
      </c>
      <c r="D50" s="132">
        <f t="shared" si="8"/>
        <v>40067</v>
      </c>
      <c r="E50" s="105">
        <f t="shared" si="27"/>
        <v>4.4799999999999999E-4</v>
      </c>
      <c r="F50" s="106">
        <f t="shared" si="10"/>
        <v>9</v>
      </c>
      <c r="G50" s="106">
        <f t="shared" si="16"/>
        <v>30</v>
      </c>
      <c r="H50" s="104">
        <f t="shared" si="11"/>
        <v>1.0001343700000001</v>
      </c>
      <c r="I50" s="104">
        <f t="shared" si="12"/>
        <v>1.0004169999999999</v>
      </c>
      <c r="J50" s="104">
        <f t="shared" si="1"/>
        <v>1.0005514200000001</v>
      </c>
      <c r="K50" s="104">
        <f t="shared" si="2"/>
        <v>303667.35596999998</v>
      </c>
      <c r="L50" s="107">
        <f t="shared" si="17"/>
        <v>0</v>
      </c>
      <c r="M50" s="105">
        <f t="shared" si="18"/>
        <v>0</v>
      </c>
      <c r="N50" s="104">
        <f t="shared" si="19"/>
        <v>0</v>
      </c>
      <c r="O50" s="113">
        <f t="shared" si="13"/>
        <v>0.11</v>
      </c>
      <c r="P50" s="108">
        <f t="shared" si="26"/>
        <v>1.011369819</v>
      </c>
      <c r="Q50" s="104">
        <f t="shared" si="4"/>
        <v>3452.64287358</v>
      </c>
      <c r="R50" s="104">
        <f t="shared" si="5"/>
        <v>3452.64287358</v>
      </c>
      <c r="S50" s="109" t="s">
        <v>52</v>
      </c>
      <c r="T50" s="110">
        <f t="shared" si="20"/>
        <v>40096</v>
      </c>
      <c r="U50" s="111">
        <f t="shared" si="14"/>
        <v>0</v>
      </c>
      <c r="V50" s="22"/>
      <c r="W50" s="88">
        <f t="shared" si="23"/>
        <v>39</v>
      </c>
      <c r="X50" s="89">
        <v>41253</v>
      </c>
      <c r="Y50" s="90">
        <f t="shared" si="21"/>
        <v>158238.96358540002</v>
      </c>
      <c r="Z50" s="90">
        <f t="shared" si="25"/>
        <v>1451.27454266</v>
      </c>
      <c r="AA50" s="90">
        <f t="shared" si="28"/>
        <v>7913.5264637399996</v>
      </c>
      <c r="AB50" s="93">
        <v>4.7628094296999997E-2</v>
      </c>
      <c r="AC50" s="90">
        <f t="shared" si="22"/>
        <v>9364.8010063999991</v>
      </c>
      <c r="AD50" s="88">
        <v>39</v>
      </c>
      <c r="AE50" s="92">
        <v>41284</v>
      </c>
      <c r="AF50" s="18"/>
      <c r="AG50" s="96">
        <f t="shared" si="15"/>
        <v>41253</v>
      </c>
      <c r="AH50" s="97">
        <f>VLOOKUP(AG50,[1]Plan1!$G$59:$H$400,2)</f>
        <v>0</v>
      </c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</row>
    <row r="51" spans="1:108" x14ac:dyDescent="0.2">
      <c r="A51" s="112">
        <f t="shared" si="6"/>
        <v>40076</v>
      </c>
      <c r="B51" s="104">
        <f t="shared" si="0"/>
        <v>307213.63285907003</v>
      </c>
      <c r="C51" s="104">
        <f t="shared" si="7"/>
        <v>303500</v>
      </c>
      <c r="D51" s="132">
        <f t="shared" si="8"/>
        <v>40067</v>
      </c>
      <c r="E51" s="105">
        <f t="shared" si="27"/>
        <v>4.4799999999999999E-4</v>
      </c>
      <c r="F51" s="106">
        <f t="shared" si="10"/>
        <v>10</v>
      </c>
      <c r="G51" s="106">
        <f t="shared" si="16"/>
        <v>30</v>
      </c>
      <c r="H51" s="104">
        <f t="shared" si="11"/>
        <v>1.0001493100000001</v>
      </c>
      <c r="I51" s="104">
        <f t="shared" si="12"/>
        <v>1.0004169999999999</v>
      </c>
      <c r="J51" s="104">
        <f t="shared" si="1"/>
        <v>1.00056637</v>
      </c>
      <c r="K51" s="104">
        <f t="shared" si="2"/>
        <v>303671.89329500002</v>
      </c>
      <c r="L51" s="107">
        <f t="shared" si="17"/>
        <v>0</v>
      </c>
      <c r="M51" s="105">
        <f t="shared" si="18"/>
        <v>0</v>
      </c>
      <c r="N51" s="104">
        <f t="shared" si="19"/>
        <v>0</v>
      </c>
      <c r="O51" s="113">
        <f t="shared" si="13"/>
        <v>0.11</v>
      </c>
      <c r="P51" s="108">
        <f t="shared" si="26"/>
        <v>1.0116630470000001</v>
      </c>
      <c r="Q51" s="104">
        <f t="shared" si="4"/>
        <v>3541.7395640700001</v>
      </c>
      <c r="R51" s="104">
        <f t="shared" si="5"/>
        <v>3541.7395640700001</v>
      </c>
      <c r="S51" s="109" t="s">
        <v>52</v>
      </c>
      <c r="T51" s="110">
        <f t="shared" si="20"/>
        <v>40096</v>
      </c>
      <c r="U51" s="111">
        <f t="shared" si="14"/>
        <v>0</v>
      </c>
      <c r="V51" s="22"/>
      <c r="W51" s="88">
        <f t="shared" si="23"/>
        <v>40</v>
      </c>
      <c r="X51" s="89">
        <v>41284</v>
      </c>
      <c r="Y51" s="90">
        <f t="shared" si="21"/>
        <v>143839.84190151002</v>
      </c>
      <c r="Z51" s="90">
        <f t="shared" si="25"/>
        <v>1382.15310189</v>
      </c>
      <c r="AA51" s="90">
        <f t="shared" si="28"/>
        <v>14399.12168389</v>
      </c>
      <c r="AB51" s="93">
        <v>9.0996056581999996E-2</v>
      </c>
      <c r="AC51" s="90">
        <f t="shared" si="22"/>
        <v>15781.27478578</v>
      </c>
      <c r="AD51" s="88">
        <v>40</v>
      </c>
      <c r="AE51" s="92">
        <v>41315</v>
      </c>
      <c r="AF51" s="18"/>
      <c r="AG51" s="96">
        <f t="shared" si="15"/>
        <v>41284</v>
      </c>
      <c r="AH51" s="97">
        <f>VLOOKUP(AG51,[1]Plan1!$G$59:$H$400,2)</f>
        <v>0</v>
      </c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</row>
    <row r="52" spans="1:108" x14ac:dyDescent="0.2">
      <c r="A52" s="112">
        <f t="shared" si="6"/>
        <v>40077</v>
      </c>
      <c r="B52" s="104">
        <f t="shared" si="0"/>
        <v>307307.28890175</v>
      </c>
      <c r="C52" s="104">
        <f t="shared" si="7"/>
        <v>303500</v>
      </c>
      <c r="D52" s="132">
        <f t="shared" si="8"/>
        <v>40067</v>
      </c>
      <c r="E52" s="105">
        <f t="shared" si="27"/>
        <v>4.4799999999999999E-4</v>
      </c>
      <c r="F52" s="106">
        <f t="shared" si="10"/>
        <v>11</v>
      </c>
      <c r="G52" s="106">
        <f t="shared" si="16"/>
        <v>30</v>
      </c>
      <c r="H52" s="104">
        <f t="shared" si="11"/>
        <v>1.0001642399999999</v>
      </c>
      <c r="I52" s="104">
        <f t="shared" si="12"/>
        <v>1.0004169999999999</v>
      </c>
      <c r="J52" s="104">
        <f t="shared" si="1"/>
        <v>1.0005812999999999</v>
      </c>
      <c r="K52" s="104">
        <f t="shared" si="2"/>
        <v>303676.42455</v>
      </c>
      <c r="L52" s="107">
        <f t="shared" si="17"/>
        <v>0</v>
      </c>
      <c r="M52" s="105">
        <f t="shared" si="18"/>
        <v>0</v>
      </c>
      <c r="N52" s="104">
        <f t="shared" si="19"/>
        <v>0</v>
      </c>
      <c r="O52" s="113">
        <f t="shared" si="13"/>
        <v>0.11</v>
      </c>
      <c r="P52" s="108">
        <f t="shared" si="26"/>
        <v>1.011956359</v>
      </c>
      <c r="Q52" s="104">
        <f t="shared" si="4"/>
        <v>3630.86435175</v>
      </c>
      <c r="R52" s="104">
        <f t="shared" si="5"/>
        <v>3630.86435175</v>
      </c>
      <c r="S52" s="109" t="s">
        <v>52</v>
      </c>
      <c r="T52" s="110">
        <f t="shared" si="20"/>
        <v>40096</v>
      </c>
      <c r="U52" s="111">
        <f t="shared" si="14"/>
        <v>0</v>
      </c>
      <c r="V52" s="22"/>
      <c r="W52" s="88">
        <f t="shared" si="23"/>
        <v>41</v>
      </c>
      <c r="X52" s="89">
        <v>41315</v>
      </c>
      <c r="Y52" s="90">
        <f t="shared" si="21"/>
        <v>142327.09747262002</v>
      </c>
      <c r="Z52" s="90">
        <f t="shared" si="25"/>
        <v>1256.38262003</v>
      </c>
      <c r="AA52" s="90">
        <f>TRUNC((Y51*AB52),8)</f>
        <v>1512.7444288900001</v>
      </c>
      <c r="AB52" s="93">
        <v>1.0516866599E-2</v>
      </c>
      <c r="AC52" s="90">
        <f t="shared" si="22"/>
        <v>2769.1270489200001</v>
      </c>
      <c r="AD52" s="88">
        <v>41</v>
      </c>
      <c r="AE52" s="92">
        <v>41343</v>
      </c>
      <c r="AF52" s="18"/>
      <c r="AG52" s="96">
        <f t="shared" si="15"/>
        <v>41315</v>
      </c>
      <c r="AH52" s="97">
        <f>VLOOKUP(AG52,[1]Plan1!$G$59:$H$400,2)</f>
        <v>0</v>
      </c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</row>
    <row r="53" spans="1:108" x14ac:dyDescent="0.2">
      <c r="A53" s="112">
        <f t="shared" si="6"/>
        <v>40078</v>
      </c>
      <c r="B53" s="104">
        <f t="shared" si="0"/>
        <v>307400.97648762999</v>
      </c>
      <c r="C53" s="104">
        <f t="shared" si="7"/>
        <v>303500</v>
      </c>
      <c r="D53" s="132">
        <f t="shared" si="8"/>
        <v>40067</v>
      </c>
      <c r="E53" s="105">
        <f t="shared" si="27"/>
        <v>4.4799999999999999E-4</v>
      </c>
      <c r="F53" s="106">
        <f t="shared" si="10"/>
        <v>12</v>
      </c>
      <c r="G53" s="106">
        <f t="shared" si="16"/>
        <v>30</v>
      </c>
      <c r="H53" s="104">
        <f t="shared" si="11"/>
        <v>1.00017917</v>
      </c>
      <c r="I53" s="104">
        <f t="shared" si="12"/>
        <v>1.0004169999999999</v>
      </c>
      <c r="J53" s="104">
        <f t="shared" si="1"/>
        <v>1.0005962399999999</v>
      </c>
      <c r="K53" s="104">
        <f t="shared" si="2"/>
        <v>303680.95883999998</v>
      </c>
      <c r="L53" s="107">
        <f t="shared" si="17"/>
        <v>0</v>
      </c>
      <c r="M53" s="105">
        <f t="shared" si="18"/>
        <v>0</v>
      </c>
      <c r="N53" s="104">
        <f t="shared" si="19"/>
        <v>0</v>
      </c>
      <c r="O53" s="113">
        <f t="shared" si="13"/>
        <v>0.11</v>
      </c>
      <c r="P53" s="108">
        <f t="shared" si="26"/>
        <v>1.0122497559999999</v>
      </c>
      <c r="Q53" s="104">
        <f t="shared" si="4"/>
        <v>3720.0176476299998</v>
      </c>
      <c r="R53" s="104">
        <f t="shared" si="5"/>
        <v>3720.0176476299998</v>
      </c>
      <c r="S53" s="109" t="s">
        <v>52</v>
      </c>
      <c r="T53" s="110">
        <f t="shared" si="20"/>
        <v>40096</v>
      </c>
      <c r="U53" s="111">
        <f t="shared" si="14"/>
        <v>0</v>
      </c>
      <c r="V53" s="22"/>
      <c r="W53" s="88">
        <f t="shared" si="23"/>
        <v>42</v>
      </c>
      <c r="X53" s="89">
        <v>41343</v>
      </c>
      <c r="Y53" s="90">
        <f t="shared" si="21"/>
        <v>141097.42840788001</v>
      </c>
      <c r="Z53" s="90">
        <f t="shared" si="25"/>
        <v>1243.1694116199999</v>
      </c>
      <c r="AA53" s="90">
        <f t="shared" ref="AA53:AA58" si="29">TRUNC((Y52*AB53),8)</f>
        <v>1229.6690647400001</v>
      </c>
      <c r="AB53" s="93">
        <v>8.6397396319999997E-3</v>
      </c>
      <c r="AC53" s="90">
        <f t="shared" si="22"/>
        <v>2472.8384763599997</v>
      </c>
      <c r="AD53" s="88">
        <v>42</v>
      </c>
      <c r="AE53" s="92">
        <v>41374</v>
      </c>
      <c r="AF53" s="18"/>
      <c r="AG53" s="96">
        <f t="shared" si="15"/>
        <v>41343</v>
      </c>
      <c r="AH53" s="97">
        <f>VLOOKUP(AG53,[1]Plan1!$G$59:$H$400,2)</f>
        <v>0</v>
      </c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</row>
    <row r="54" spans="1:108" x14ac:dyDescent="0.2">
      <c r="A54" s="112">
        <f t="shared" si="6"/>
        <v>40079</v>
      </c>
      <c r="B54" s="104">
        <f t="shared" si="0"/>
        <v>307494.69285116001</v>
      </c>
      <c r="C54" s="104">
        <f t="shared" si="7"/>
        <v>303500</v>
      </c>
      <c r="D54" s="132">
        <f t="shared" si="8"/>
        <v>40067</v>
      </c>
      <c r="E54" s="105">
        <f t="shared" si="27"/>
        <v>4.4799999999999999E-4</v>
      </c>
      <c r="F54" s="106">
        <f t="shared" si="10"/>
        <v>13</v>
      </c>
      <c r="G54" s="106">
        <f t="shared" si="16"/>
        <v>30</v>
      </c>
      <c r="H54" s="104">
        <f t="shared" si="11"/>
        <v>1.0001941000000001</v>
      </c>
      <c r="I54" s="104">
        <f t="shared" si="12"/>
        <v>1.0004169999999999</v>
      </c>
      <c r="J54" s="104">
        <f t="shared" si="1"/>
        <v>1.0006111799999999</v>
      </c>
      <c r="K54" s="104">
        <f t="shared" si="2"/>
        <v>303685.49313000002</v>
      </c>
      <c r="L54" s="107">
        <f t="shared" si="17"/>
        <v>0</v>
      </c>
      <c r="M54" s="105">
        <f t="shared" si="18"/>
        <v>0</v>
      </c>
      <c r="N54" s="104">
        <f t="shared" si="19"/>
        <v>0</v>
      </c>
      <c r="O54" s="113">
        <f t="shared" si="13"/>
        <v>0.11</v>
      </c>
      <c r="P54" s="108">
        <f t="shared" si="26"/>
        <v>1.012543239</v>
      </c>
      <c r="Q54" s="104">
        <f t="shared" si="4"/>
        <v>3809.1997211600001</v>
      </c>
      <c r="R54" s="104">
        <f t="shared" si="5"/>
        <v>3809.1997211600001</v>
      </c>
      <c r="S54" s="109" t="s">
        <v>52</v>
      </c>
      <c r="T54" s="110">
        <f t="shared" si="20"/>
        <v>40096</v>
      </c>
      <c r="U54" s="111">
        <f t="shared" si="14"/>
        <v>0</v>
      </c>
      <c r="V54" s="22"/>
      <c r="W54" s="88">
        <f t="shared" si="23"/>
        <v>43</v>
      </c>
      <c r="X54" s="89">
        <v>41374</v>
      </c>
      <c r="Y54" s="90">
        <f t="shared" si="21"/>
        <v>135589.34887103</v>
      </c>
      <c r="Z54" s="90">
        <f t="shared" si="25"/>
        <v>1232.4287515799999</v>
      </c>
      <c r="AA54" s="90">
        <f t="shared" si="29"/>
        <v>5508.0795368500003</v>
      </c>
      <c r="AB54" s="93">
        <v>3.9037419738999997E-2</v>
      </c>
      <c r="AC54" s="90">
        <f t="shared" si="22"/>
        <v>6740.50828843</v>
      </c>
      <c r="AD54" s="88">
        <v>43</v>
      </c>
      <c r="AE54" s="92">
        <v>41404</v>
      </c>
      <c r="AF54" s="18"/>
      <c r="AG54" s="96">
        <f t="shared" si="15"/>
        <v>41374</v>
      </c>
      <c r="AH54" s="97">
        <f>VLOOKUP(AG54,[1]Plan1!$G$59:$H$400,2)</f>
        <v>0</v>
      </c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</row>
    <row r="55" spans="1:108" x14ac:dyDescent="0.2">
      <c r="A55" s="112">
        <f t="shared" si="6"/>
        <v>40080</v>
      </c>
      <c r="B55" s="104">
        <f t="shared" si="0"/>
        <v>307588.43768981</v>
      </c>
      <c r="C55" s="104">
        <f t="shared" si="7"/>
        <v>303500</v>
      </c>
      <c r="D55" s="132">
        <f t="shared" si="8"/>
        <v>40067</v>
      </c>
      <c r="E55" s="105">
        <f t="shared" si="27"/>
        <v>4.4799999999999999E-4</v>
      </c>
      <c r="F55" s="106">
        <f t="shared" si="10"/>
        <v>14</v>
      </c>
      <c r="G55" s="106">
        <f t="shared" si="16"/>
        <v>30</v>
      </c>
      <c r="H55" s="104">
        <f t="shared" si="11"/>
        <v>1.0002090400000001</v>
      </c>
      <c r="I55" s="104">
        <f t="shared" si="12"/>
        <v>1.0004169999999999</v>
      </c>
      <c r="J55" s="104">
        <f t="shared" si="1"/>
        <v>1.00062612</v>
      </c>
      <c r="K55" s="104">
        <f t="shared" si="2"/>
        <v>303690.02742</v>
      </c>
      <c r="L55" s="107">
        <f t="shared" si="17"/>
        <v>0</v>
      </c>
      <c r="M55" s="105">
        <f t="shared" si="18"/>
        <v>0</v>
      </c>
      <c r="N55" s="104">
        <f t="shared" si="19"/>
        <v>0</v>
      </c>
      <c r="O55" s="113">
        <f t="shared" si="13"/>
        <v>0.11</v>
      </c>
      <c r="P55" s="108">
        <f t="shared" si="26"/>
        <v>1.012836807</v>
      </c>
      <c r="Q55" s="104">
        <f t="shared" si="4"/>
        <v>3898.41026981</v>
      </c>
      <c r="R55" s="104">
        <f t="shared" si="5"/>
        <v>3898.41026981</v>
      </c>
      <c r="S55" s="109" t="s">
        <v>52</v>
      </c>
      <c r="T55" s="110">
        <f t="shared" si="20"/>
        <v>40096</v>
      </c>
      <c r="U55" s="111">
        <f t="shared" si="14"/>
        <v>0</v>
      </c>
      <c r="V55" s="22"/>
      <c r="W55" s="88">
        <f t="shared" si="23"/>
        <v>44</v>
      </c>
      <c r="X55" s="89">
        <v>41404</v>
      </c>
      <c r="Y55" s="90">
        <f t="shared" si="21"/>
        <v>131535.91169949999</v>
      </c>
      <c r="Z55" s="90">
        <f t="shared" si="25"/>
        <v>1184.3179131100001</v>
      </c>
      <c r="AA55" s="90">
        <f t="shared" si="29"/>
        <v>4053.4371715299999</v>
      </c>
      <c r="AB55" s="93">
        <v>2.9894952703000001E-2</v>
      </c>
      <c r="AC55" s="90">
        <f t="shared" si="22"/>
        <v>5237.75508464</v>
      </c>
      <c r="AD55" s="88">
        <v>44</v>
      </c>
      <c r="AE55" s="92">
        <v>41435</v>
      </c>
      <c r="AF55" s="18"/>
      <c r="AG55" s="96">
        <f t="shared" si="15"/>
        <v>41404</v>
      </c>
      <c r="AH55" s="97">
        <f>VLOOKUP(AG55,[1]Plan1!$G$59:$H$400,2)</f>
        <v>0</v>
      </c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</row>
    <row r="56" spans="1:108" x14ac:dyDescent="0.2">
      <c r="A56" s="112">
        <f t="shared" si="6"/>
        <v>40081</v>
      </c>
      <c r="B56" s="104">
        <f t="shared" si="0"/>
        <v>307682.21070105</v>
      </c>
      <c r="C56" s="104">
        <f t="shared" si="7"/>
        <v>303500</v>
      </c>
      <c r="D56" s="132">
        <f t="shared" si="8"/>
        <v>40067</v>
      </c>
      <c r="E56" s="105">
        <f t="shared" si="27"/>
        <v>4.4799999999999999E-4</v>
      </c>
      <c r="F56" s="106">
        <f t="shared" si="10"/>
        <v>15</v>
      </c>
      <c r="G56" s="106">
        <f t="shared" si="16"/>
        <v>30</v>
      </c>
      <c r="H56" s="104">
        <f t="shared" si="11"/>
        <v>1.00022397</v>
      </c>
      <c r="I56" s="104">
        <f t="shared" si="12"/>
        <v>1.0004169999999999</v>
      </c>
      <c r="J56" s="104">
        <f t="shared" si="1"/>
        <v>1.00064106</v>
      </c>
      <c r="K56" s="104">
        <f t="shared" si="2"/>
        <v>303694.56170999998</v>
      </c>
      <c r="L56" s="107">
        <f t="shared" si="17"/>
        <v>0</v>
      </c>
      <c r="M56" s="105">
        <f t="shared" si="18"/>
        <v>0</v>
      </c>
      <c r="N56" s="104">
        <f t="shared" si="19"/>
        <v>0</v>
      </c>
      <c r="O56" s="113">
        <f t="shared" si="13"/>
        <v>0.11</v>
      </c>
      <c r="P56" s="108">
        <f t="shared" si="26"/>
        <v>1.0131304590000001</v>
      </c>
      <c r="Q56" s="104">
        <f t="shared" si="4"/>
        <v>3987.6489910499999</v>
      </c>
      <c r="R56" s="104">
        <f t="shared" si="5"/>
        <v>3987.6489910499999</v>
      </c>
      <c r="S56" s="109" t="s">
        <v>52</v>
      </c>
      <c r="T56" s="110">
        <f t="shared" si="20"/>
        <v>40096</v>
      </c>
      <c r="U56" s="111">
        <f t="shared" si="14"/>
        <v>0</v>
      </c>
      <c r="V56" s="22"/>
      <c r="W56" s="88">
        <f t="shared" si="23"/>
        <v>45</v>
      </c>
      <c r="X56" s="89">
        <v>41435</v>
      </c>
      <c r="Y56" s="90">
        <f t="shared" si="21"/>
        <v>129604.18305287999</v>
      </c>
      <c r="Z56" s="90">
        <f t="shared" si="25"/>
        <v>1148.91278511</v>
      </c>
      <c r="AA56" s="90">
        <f t="shared" si="29"/>
        <v>1931.7286466200001</v>
      </c>
      <c r="AB56" s="93">
        <v>1.4685941060999999E-2</v>
      </c>
      <c r="AC56" s="90">
        <f t="shared" si="22"/>
        <v>3080.64143173</v>
      </c>
      <c r="AD56" s="88">
        <v>45</v>
      </c>
      <c r="AE56" s="92">
        <v>41465</v>
      </c>
      <c r="AF56" s="18"/>
      <c r="AG56" s="96">
        <f t="shared" si="15"/>
        <v>41435</v>
      </c>
      <c r="AH56" s="97">
        <f>VLOOKUP(AG56,[1]Plan1!$G$59:$H$400,2)</f>
        <v>0</v>
      </c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</row>
    <row r="57" spans="1:108" x14ac:dyDescent="0.2">
      <c r="A57" s="112">
        <f t="shared" si="6"/>
        <v>40082</v>
      </c>
      <c r="B57" s="104">
        <f t="shared" si="0"/>
        <v>307776.00941768003</v>
      </c>
      <c r="C57" s="104">
        <f t="shared" si="7"/>
        <v>303500</v>
      </c>
      <c r="D57" s="132">
        <f t="shared" si="8"/>
        <v>40067</v>
      </c>
      <c r="E57" s="105">
        <f t="shared" si="27"/>
        <v>4.4799999999999999E-4</v>
      </c>
      <c r="F57" s="106">
        <f t="shared" si="10"/>
        <v>16</v>
      </c>
      <c r="G57" s="106">
        <f t="shared" si="16"/>
        <v>30</v>
      </c>
      <c r="H57" s="104">
        <f t="shared" si="11"/>
        <v>1.0002389</v>
      </c>
      <c r="I57" s="104">
        <f t="shared" si="12"/>
        <v>1.0004169999999999</v>
      </c>
      <c r="J57" s="104">
        <f t="shared" si="1"/>
        <v>1.0006559900000001</v>
      </c>
      <c r="K57" s="104">
        <f t="shared" si="2"/>
        <v>303699.09296500002</v>
      </c>
      <c r="L57" s="107">
        <f t="shared" si="17"/>
        <v>0</v>
      </c>
      <c r="M57" s="105">
        <f t="shared" si="18"/>
        <v>0</v>
      </c>
      <c r="N57" s="104">
        <f t="shared" si="19"/>
        <v>0</v>
      </c>
      <c r="O57" s="113">
        <f t="shared" si="13"/>
        <v>0.11</v>
      </c>
      <c r="P57" s="108">
        <f t="shared" si="26"/>
        <v>1.013424197</v>
      </c>
      <c r="Q57" s="104">
        <f t="shared" si="4"/>
        <v>4076.91645268</v>
      </c>
      <c r="R57" s="104">
        <f t="shared" si="5"/>
        <v>4076.91645268</v>
      </c>
      <c r="S57" s="109" t="s">
        <v>52</v>
      </c>
      <c r="T57" s="110">
        <f t="shared" si="20"/>
        <v>40096</v>
      </c>
      <c r="U57" s="111">
        <f t="shared" si="14"/>
        <v>0</v>
      </c>
      <c r="V57" s="22"/>
      <c r="W57" s="88">
        <f t="shared" si="23"/>
        <v>46</v>
      </c>
      <c r="X57" s="89">
        <v>41465</v>
      </c>
      <c r="Y57" s="90">
        <f t="shared" si="21"/>
        <v>128459.81645486999</v>
      </c>
      <c r="Z57" s="90">
        <f t="shared" si="25"/>
        <v>1132.0399196599999</v>
      </c>
      <c r="AA57" s="90">
        <f t="shared" si="29"/>
        <v>1144.36659801</v>
      </c>
      <c r="AB57" s="93">
        <v>8.8297041890000004E-3</v>
      </c>
      <c r="AC57" s="90">
        <f t="shared" si="22"/>
        <v>2276.4065176699996</v>
      </c>
      <c r="AD57" s="88">
        <v>46</v>
      </c>
      <c r="AE57" s="92">
        <v>41496</v>
      </c>
      <c r="AF57" s="18"/>
      <c r="AG57" s="96">
        <f t="shared" si="15"/>
        <v>41465</v>
      </c>
      <c r="AH57" s="97">
        <f>VLOOKUP(AG57,[1]Plan1!$G$59:$H$400,2)</f>
        <v>3.77E-4</v>
      </c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</row>
    <row r="58" spans="1:108" x14ac:dyDescent="0.2">
      <c r="A58" s="112">
        <f t="shared" si="6"/>
        <v>40083</v>
      </c>
      <c r="B58" s="104">
        <f t="shared" si="0"/>
        <v>307869.84276438999</v>
      </c>
      <c r="C58" s="104">
        <f t="shared" si="7"/>
        <v>303500</v>
      </c>
      <c r="D58" s="132">
        <f t="shared" si="8"/>
        <v>40067</v>
      </c>
      <c r="E58" s="105">
        <f t="shared" si="27"/>
        <v>4.4799999999999999E-4</v>
      </c>
      <c r="F58" s="106">
        <f t="shared" si="10"/>
        <v>17</v>
      </c>
      <c r="G58" s="106">
        <f t="shared" si="16"/>
        <v>30</v>
      </c>
      <c r="H58" s="104">
        <f t="shared" si="11"/>
        <v>1.0002538400000001</v>
      </c>
      <c r="I58" s="104">
        <f t="shared" si="12"/>
        <v>1.0004169999999999</v>
      </c>
      <c r="J58" s="104">
        <f t="shared" si="1"/>
        <v>1.00067094</v>
      </c>
      <c r="K58" s="104">
        <f t="shared" si="2"/>
        <v>303703.63029</v>
      </c>
      <c r="L58" s="107">
        <f t="shared" si="17"/>
        <v>0</v>
      </c>
      <c r="M58" s="105">
        <f t="shared" si="18"/>
        <v>0</v>
      </c>
      <c r="N58" s="104">
        <f t="shared" si="19"/>
        <v>0</v>
      </c>
      <c r="O58" s="113">
        <f t="shared" si="13"/>
        <v>0.11</v>
      </c>
      <c r="P58" s="108">
        <f t="shared" si="26"/>
        <v>1.01371802</v>
      </c>
      <c r="Q58" s="104">
        <f t="shared" si="4"/>
        <v>4166.2124743900004</v>
      </c>
      <c r="R58" s="104">
        <f t="shared" si="5"/>
        <v>4166.2124743900004</v>
      </c>
      <c r="S58" s="109" t="s">
        <v>52</v>
      </c>
      <c r="T58" s="110">
        <f t="shared" si="20"/>
        <v>40096</v>
      </c>
      <c r="U58" s="111">
        <f t="shared" si="14"/>
        <v>0</v>
      </c>
      <c r="V58" s="22"/>
      <c r="W58" s="88">
        <f t="shared" si="23"/>
        <v>47</v>
      </c>
      <c r="X58" s="89">
        <v>41496</v>
      </c>
      <c r="Y58" s="90">
        <f t="shared" si="21"/>
        <v>127156.32923005999</v>
      </c>
      <c r="Z58" s="90">
        <f t="shared" si="25"/>
        <v>1122.0443420399999</v>
      </c>
      <c r="AA58" s="90">
        <f t="shared" si="29"/>
        <v>1303.48722481</v>
      </c>
      <c r="AB58" s="93">
        <v>1.014704256E-2</v>
      </c>
      <c r="AC58" s="90">
        <f t="shared" si="22"/>
        <v>2425.5315668499998</v>
      </c>
      <c r="AD58" s="88">
        <v>47</v>
      </c>
      <c r="AE58" s="92">
        <v>41527</v>
      </c>
      <c r="AF58" s="18"/>
      <c r="AG58" s="96">
        <f t="shared" si="15"/>
        <v>41496</v>
      </c>
      <c r="AH58" s="97">
        <f>VLOOKUP(AG58,[1]Plan1!$G$59:$H$400,2)</f>
        <v>0</v>
      </c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</row>
    <row r="59" spans="1:108" x14ac:dyDescent="0.2">
      <c r="A59" s="112">
        <f t="shared" si="6"/>
        <v>40084</v>
      </c>
      <c r="B59" s="104">
        <f t="shared" si="0"/>
        <v>307963.70151509997</v>
      </c>
      <c r="C59" s="104">
        <f t="shared" si="7"/>
        <v>303500</v>
      </c>
      <c r="D59" s="132">
        <f t="shared" si="8"/>
        <v>40067</v>
      </c>
      <c r="E59" s="105">
        <f t="shared" si="27"/>
        <v>4.4799999999999999E-4</v>
      </c>
      <c r="F59" s="106">
        <f t="shared" si="10"/>
        <v>18</v>
      </c>
      <c r="G59" s="106">
        <f t="shared" si="16"/>
        <v>30</v>
      </c>
      <c r="H59" s="104">
        <f t="shared" si="11"/>
        <v>1.0002687699999999</v>
      </c>
      <c r="I59" s="104">
        <f t="shared" si="12"/>
        <v>1.0004169999999999</v>
      </c>
      <c r="J59" s="104">
        <f t="shared" si="1"/>
        <v>1.00068588</v>
      </c>
      <c r="K59" s="104">
        <f t="shared" si="2"/>
        <v>303708.16457999998</v>
      </c>
      <c r="L59" s="107">
        <f t="shared" si="17"/>
        <v>0</v>
      </c>
      <c r="M59" s="105">
        <f t="shared" si="18"/>
        <v>0</v>
      </c>
      <c r="N59" s="104">
        <f t="shared" si="19"/>
        <v>0</v>
      </c>
      <c r="O59" s="113">
        <f t="shared" si="13"/>
        <v>0.11</v>
      </c>
      <c r="P59" s="108">
        <f t="shared" si="26"/>
        <v>1.014011928</v>
      </c>
      <c r="Q59" s="104">
        <f t="shared" si="4"/>
        <v>4255.5369350999999</v>
      </c>
      <c r="R59" s="104">
        <f t="shared" si="5"/>
        <v>4255.5369350999999</v>
      </c>
      <c r="S59" s="109" t="s">
        <v>52</v>
      </c>
      <c r="T59" s="110">
        <f t="shared" si="20"/>
        <v>40096</v>
      </c>
      <c r="U59" s="111">
        <f t="shared" si="14"/>
        <v>0</v>
      </c>
      <c r="V59" s="22"/>
      <c r="W59" s="88">
        <f t="shared" si="23"/>
        <v>48</v>
      </c>
      <c r="X59" s="89">
        <v>41527</v>
      </c>
      <c r="Y59" s="90">
        <f t="shared" si="21"/>
        <v>125864.71781413999</v>
      </c>
      <c r="Z59" s="90">
        <f t="shared" si="25"/>
        <v>1110.65891035</v>
      </c>
      <c r="AA59" s="90">
        <f>TRUNC((Y58*AB59),8)</f>
        <v>1291.6114159199999</v>
      </c>
      <c r="AB59" s="93">
        <v>1.0157665165E-2</v>
      </c>
      <c r="AC59" s="90">
        <f t="shared" si="22"/>
        <v>2402.2703262699997</v>
      </c>
      <c r="AD59" s="88">
        <v>48</v>
      </c>
      <c r="AE59" s="92">
        <v>41557</v>
      </c>
      <c r="AF59" s="18"/>
      <c r="AG59" s="96">
        <f t="shared" si="15"/>
        <v>41527</v>
      </c>
      <c r="AH59" s="97">
        <f>VLOOKUP(AG59,[1]Plan1!$G$59:$H$400,2)</f>
        <v>1.5899999999999999E-4</v>
      </c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</row>
    <row r="60" spans="1:108" x14ac:dyDescent="0.2">
      <c r="A60" s="112">
        <f t="shared" si="6"/>
        <v>40085</v>
      </c>
      <c r="B60" s="104">
        <f t="shared" si="0"/>
        <v>308057.58905044</v>
      </c>
      <c r="C60" s="104">
        <f t="shared" si="7"/>
        <v>303500</v>
      </c>
      <c r="D60" s="132">
        <f t="shared" si="8"/>
        <v>40067</v>
      </c>
      <c r="E60" s="105">
        <f t="shared" si="27"/>
        <v>4.4799999999999999E-4</v>
      </c>
      <c r="F60" s="106">
        <f t="shared" si="10"/>
        <v>19</v>
      </c>
      <c r="G60" s="106">
        <f t="shared" si="16"/>
        <v>30</v>
      </c>
      <c r="H60" s="104">
        <f t="shared" si="11"/>
        <v>1.0002837099999999</v>
      </c>
      <c r="I60" s="104">
        <f t="shared" si="12"/>
        <v>1.0004169999999999</v>
      </c>
      <c r="J60" s="104">
        <f t="shared" si="1"/>
        <v>1.00070082</v>
      </c>
      <c r="K60" s="104">
        <f t="shared" si="2"/>
        <v>303712.69887000002</v>
      </c>
      <c r="L60" s="107">
        <f t="shared" si="17"/>
        <v>0</v>
      </c>
      <c r="M60" s="105">
        <f t="shared" si="18"/>
        <v>0</v>
      </c>
      <c r="N60" s="104">
        <f t="shared" si="19"/>
        <v>0</v>
      </c>
      <c r="O60" s="113">
        <f t="shared" si="13"/>
        <v>0.11</v>
      </c>
      <c r="P60" s="108">
        <f t="shared" si="26"/>
        <v>1.0143059219999999</v>
      </c>
      <c r="Q60" s="104">
        <f t="shared" si="4"/>
        <v>4344.8901804400002</v>
      </c>
      <c r="R60" s="104">
        <f t="shared" si="5"/>
        <v>4344.8901804400002</v>
      </c>
      <c r="S60" s="109" t="s">
        <v>52</v>
      </c>
      <c r="T60" s="110">
        <f t="shared" si="20"/>
        <v>40096</v>
      </c>
      <c r="U60" s="111">
        <f t="shared" si="14"/>
        <v>0</v>
      </c>
      <c r="V60" s="22"/>
      <c r="W60" s="88">
        <f t="shared" si="23"/>
        <v>49</v>
      </c>
      <c r="X60" s="89">
        <v>41557</v>
      </c>
      <c r="Y60" s="90">
        <f t="shared" si="21"/>
        <v>122887.14658664999</v>
      </c>
      <c r="Z60" s="90">
        <f t="shared" si="25"/>
        <v>1099.3772090299999</v>
      </c>
      <c r="AA60" s="90">
        <f t="shared" ref="AA60:AA65" si="30">TRUNC((Y59*AB60),8)</f>
        <v>2977.5712274900002</v>
      </c>
      <c r="AB60" s="93">
        <v>2.3656917356999999E-2</v>
      </c>
      <c r="AC60" s="90">
        <f t="shared" si="22"/>
        <v>4076.9484365200001</v>
      </c>
      <c r="AD60" s="88">
        <v>49</v>
      </c>
      <c r="AE60" s="92">
        <v>41588</v>
      </c>
      <c r="AF60" s="18"/>
      <c r="AG60" s="96">
        <f t="shared" si="15"/>
        <v>41557</v>
      </c>
      <c r="AH60" s="97">
        <f>VLOOKUP(AG60,[1]Plan1!$G$59:$H$400,2)</f>
        <v>6.9300000000000004E-4</v>
      </c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</row>
    <row r="61" spans="1:108" x14ac:dyDescent="0.2">
      <c r="A61" s="112">
        <f t="shared" si="6"/>
        <v>40086</v>
      </c>
      <c r="B61" s="104">
        <f t="shared" si="0"/>
        <v>308151.50506785</v>
      </c>
      <c r="C61" s="104">
        <f t="shared" si="7"/>
        <v>303500</v>
      </c>
      <c r="D61" s="132">
        <f t="shared" si="8"/>
        <v>40067</v>
      </c>
      <c r="E61" s="105">
        <f t="shared" si="27"/>
        <v>4.4799999999999999E-4</v>
      </c>
      <c r="F61" s="106">
        <f t="shared" si="10"/>
        <v>20</v>
      </c>
      <c r="G61" s="106">
        <f t="shared" si="16"/>
        <v>30</v>
      </c>
      <c r="H61" s="104">
        <f t="shared" si="11"/>
        <v>1.00029864</v>
      </c>
      <c r="I61" s="104">
        <f t="shared" si="12"/>
        <v>1.0004169999999999</v>
      </c>
      <c r="J61" s="104">
        <f t="shared" si="1"/>
        <v>1.0007157600000001</v>
      </c>
      <c r="K61" s="104">
        <f t="shared" si="2"/>
        <v>303717.23316</v>
      </c>
      <c r="L61" s="107">
        <f t="shared" si="17"/>
        <v>0</v>
      </c>
      <c r="M61" s="105">
        <f t="shared" si="18"/>
        <v>0</v>
      </c>
      <c r="N61" s="104">
        <f t="shared" si="19"/>
        <v>0</v>
      </c>
      <c r="O61" s="113">
        <f t="shared" si="13"/>
        <v>0.11</v>
      </c>
      <c r="P61" s="108">
        <f t="shared" si="26"/>
        <v>1.014600001</v>
      </c>
      <c r="Q61" s="104">
        <f t="shared" si="4"/>
        <v>4434.2719078500004</v>
      </c>
      <c r="R61" s="104">
        <f t="shared" si="5"/>
        <v>4434.2719078500004</v>
      </c>
      <c r="S61" s="109" t="s">
        <v>52</v>
      </c>
      <c r="T61" s="110">
        <f t="shared" si="20"/>
        <v>40096</v>
      </c>
      <c r="U61" s="111">
        <f t="shared" si="14"/>
        <v>0</v>
      </c>
      <c r="V61" s="22"/>
      <c r="W61" s="88">
        <f t="shared" si="23"/>
        <v>50</v>
      </c>
      <c r="X61" s="89">
        <v>41588</v>
      </c>
      <c r="Y61" s="90">
        <f t="shared" si="21"/>
        <v>119192.52336581999</v>
      </c>
      <c r="Z61" s="90">
        <f t="shared" si="25"/>
        <v>1073.36933325</v>
      </c>
      <c r="AA61" s="90">
        <f t="shared" si="30"/>
        <v>3694.6232208299998</v>
      </c>
      <c r="AB61" s="93">
        <v>3.0065172179999999E-2</v>
      </c>
      <c r="AC61" s="90">
        <f t="shared" si="22"/>
        <v>4767.9925540799995</v>
      </c>
      <c r="AD61" s="88">
        <v>50</v>
      </c>
      <c r="AE61" s="92">
        <v>41618</v>
      </c>
      <c r="AF61" s="18"/>
      <c r="AG61" s="96">
        <f t="shared" si="15"/>
        <v>41588</v>
      </c>
      <c r="AH61" s="97">
        <f>VLOOKUP(AG61,[1]Plan1!$G$59:$H$400,2)</f>
        <v>1.84E-4</v>
      </c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</row>
    <row r="62" spans="1:108" x14ac:dyDescent="0.2">
      <c r="A62" s="112">
        <f t="shared" si="6"/>
        <v>40087</v>
      </c>
      <c r="B62" s="104">
        <f t="shared" si="0"/>
        <v>308245.44956848997</v>
      </c>
      <c r="C62" s="104">
        <f t="shared" si="7"/>
        <v>303500</v>
      </c>
      <c r="D62" s="132">
        <f t="shared" si="8"/>
        <v>40067</v>
      </c>
      <c r="E62" s="105">
        <f t="shared" si="27"/>
        <v>4.4799999999999999E-4</v>
      </c>
      <c r="F62" s="106">
        <f t="shared" si="10"/>
        <v>21</v>
      </c>
      <c r="G62" s="106">
        <f t="shared" si="16"/>
        <v>30</v>
      </c>
      <c r="H62" s="104">
        <f t="shared" si="11"/>
        <v>1.0003135700000001</v>
      </c>
      <c r="I62" s="104">
        <f t="shared" si="12"/>
        <v>1.0004169999999999</v>
      </c>
      <c r="J62" s="104">
        <f t="shared" si="1"/>
        <v>1.0007307000000001</v>
      </c>
      <c r="K62" s="104">
        <f t="shared" si="2"/>
        <v>303721.76744999998</v>
      </c>
      <c r="L62" s="107">
        <f t="shared" si="17"/>
        <v>0</v>
      </c>
      <c r="M62" s="105">
        <f t="shared" si="18"/>
        <v>0</v>
      </c>
      <c r="N62" s="104">
        <f t="shared" si="19"/>
        <v>0</v>
      </c>
      <c r="O62" s="113">
        <f t="shared" si="13"/>
        <v>0.11</v>
      </c>
      <c r="P62" s="108">
        <f t="shared" si="26"/>
        <v>1.0148941650000001</v>
      </c>
      <c r="Q62" s="104">
        <f t="shared" si="4"/>
        <v>4523.68211849</v>
      </c>
      <c r="R62" s="104">
        <f t="shared" si="5"/>
        <v>4523.68211849</v>
      </c>
      <c r="S62" s="109" t="s">
        <v>52</v>
      </c>
      <c r="T62" s="110">
        <f t="shared" si="20"/>
        <v>40096</v>
      </c>
      <c r="U62" s="111">
        <f t="shared" si="14"/>
        <v>0</v>
      </c>
      <c r="V62" s="22"/>
      <c r="W62" s="88">
        <f t="shared" si="23"/>
        <v>51</v>
      </c>
      <c r="X62" s="89">
        <v>41618</v>
      </c>
      <c r="Y62" s="90">
        <f t="shared" si="21"/>
        <v>115645.36155086999</v>
      </c>
      <c r="Z62" s="90">
        <f t="shared" si="25"/>
        <v>1041.09829943</v>
      </c>
      <c r="AA62" s="90">
        <f t="shared" si="30"/>
        <v>3547.16181495</v>
      </c>
      <c r="AB62" s="93">
        <v>2.9759935562999999E-2</v>
      </c>
      <c r="AC62" s="90">
        <f t="shared" si="22"/>
        <v>4588.2601143800002</v>
      </c>
      <c r="AD62" s="88">
        <v>51</v>
      </c>
      <c r="AE62" s="92">
        <v>41649</v>
      </c>
      <c r="AF62" s="18"/>
      <c r="AG62" s="96">
        <f t="shared" si="15"/>
        <v>41618</v>
      </c>
      <c r="AH62" s="97">
        <f>VLOOKUP(AG62,[1]Plan1!$G$59:$H$400,2)</f>
        <v>6.6699999999999995E-4</v>
      </c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</row>
    <row r="63" spans="1:108" x14ac:dyDescent="0.2">
      <c r="A63" s="112">
        <f t="shared" si="6"/>
        <v>40088</v>
      </c>
      <c r="B63" s="104">
        <f t="shared" si="0"/>
        <v>308339.42255351</v>
      </c>
      <c r="C63" s="104">
        <f t="shared" si="7"/>
        <v>303500</v>
      </c>
      <c r="D63" s="132">
        <f t="shared" si="8"/>
        <v>40067</v>
      </c>
      <c r="E63" s="105">
        <f t="shared" si="27"/>
        <v>4.4799999999999999E-4</v>
      </c>
      <c r="F63" s="106">
        <f t="shared" si="10"/>
        <v>22</v>
      </c>
      <c r="G63" s="106">
        <f t="shared" si="16"/>
        <v>30</v>
      </c>
      <c r="H63" s="104">
        <f t="shared" si="11"/>
        <v>1.0003285099999999</v>
      </c>
      <c r="I63" s="104">
        <f t="shared" si="12"/>
        <v>1.0004169999999999</v>
      </c>
      <c r="J63" s="104">
        <f t="shared" si="1"/>
        <v>1.0007456400000001</v>
      </c>
      <c r="K63" s="104">
        <f t="shared" si="2"/>
        <v>303726.30174000002</v>
      </c>
      <c r="L63" s="107">
        <f t="shared" si="17"/>
        <v>0</v>
      </c>
      <c r="M63" s="105">
        <f t="shared" si="18"/>
        <v>0</v>
      </c>
      <c r="N63" s="104">
        <f t="shared" si="19"/>
        <v>0</v>
      </c>
      <c r="O63" s="113">
        <f t="shared" si="13"/>
        <v>0.11</v>
      </c>
      <c r="P63" s="108">
        <f t="shared" si="26"/>
        <v>1.015188414</v>
      </c>
      <c r="Q63" s="104">
        <f t="shared" si="4"/>
        <v>4613.1208135099996</v>
      </c>
      <c r="R63" s="104">
        <f t="shared" si="5"/>
        <v>4613.1208135099996</v>
      </c>
      <c r="S63" s="109" t="s">
        <v>52</v>
      </c>
      <c r="T63" s="110">
        <f t="shared" si="20"/>
        <v>40096</v>
      </c>
      <c r="U63" s="111">
        <f t="shared" si="14"/>
        <v>0</v>
      </c>
      <c r="V63" s="22"/>
      <c r="W63" s="88">
        <f t="shared" si="23"/>
        <v>52</v>
      </c>
      <c r="X63" s="89">
        <v>41649</v>
      </c>
      <c r="Y63" s="90">
        <f t="shared" si="21"/>
        <v>113216.84365075998</v>
      </c>
      <c r="Z63" s="90">
        <f t="shared" si="25"/>
        <v>1010.11528113</v>
      </c>
      <c r="AA63" s="90">
        <f t="shared" si="30"/>
        <v>2428.51790011</v>
      </c>
      <c r="AB63" s="93">
        <v>2.099970001E-2</v>
      </c>
      <c r="AC63" s="90">
        <f t="shared" si="22"/>
        <v>3438.6331812399999</v>
      </c>
      <c r="AD63" s="88">
        <v>52</v>
      </c>
      <c r="AE63" s="92">
        <v>41680</v>
      </c>
      <c r="AF63" s="18"/>
      <c r="AG63" s="96">
        <f t="shared" si="15"/>
        <v>41649</v>
      </c>
      <c r="AH63" s="97">
        <f>VLOOKUP(AG63,[1]Plan1!$G$59:$H$400,2)</f>
        <v>8.4199999999999998E-4</v>
      </c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</row>
    <row r="64" spans="1:108" x14ac:dyDescent="0.2">
      <c r="A64" s="112">
        <f t="shared" si="6"/>
        <v>40089</v>
      </c>
      <c r="B64" s="104">
        <f t="shared" si="0"/>
        <v>308433.42402407998</v>
      </c>
      <c r="C64" s="104">
        <f t="shared" si="7"/>
        <v>303500</v>
      </c>
      <c r="D64" s="132">
        <f t="shared" si="8"/>
        <v>40067</v>
      </c>
      <c r="E64" s="105">
        <f t="shared" si="27"/>
        <v>4.4799999999999999E-4</v>
      </c>
      <c r="F64" s="106">
        <f t="shared" si="10"/>
        <v>23</v>
      </c>
      <c r="G64" s="106">
        <f t="shared" si="16"/>
        <v>30</v>
      </c>
      <c r="H64" s="104">
        <f t="shared" si="11"/>
        <v>1.00034344</v>
      </c>
      <c r="I64" s="104">
        <f t="shared" si="12"/>
        <v>1.0004169999999999</v>
      </c>
      <c r="J64" s="104">
        <f t="shared" si="1"/>
        <v>1.0007605799999999</v>
      </c>
      <c r="K64" s="104">
        <f t="shared" si="2"/>
        <v>303730.83603000001</v>
      </c>
      <c r="L64" s="107">
        <f t="shared" si="17"/>
        <v>0</v>
      </c>
      <c r="M64" s="105">
        <f t="shared" si="18"/>
        <v>0</v>
      </c>
      <c r="N64" s="104">
        <f t="shared" si="19"/>
        <v>0</v>
      </c>
      <c r="O64" s="113">
        <f t="shared" si="13"/>
        <v>0.11</v>
      </c>
      <c r="P64" s="108">
        <f t="shared" si="26"/>
        <v>1.0154827479999999</v>
      </c>
      <c r="Q64" s="104">
        <f t="shared" si="4"/>
        <v>4702.5879940799996</v>
      </c>
      <c r="R64" s="104">
        <f t="shared" si="5"/>
        <v>4702.5879940799996</v>
      </c>
      <c r="S64" s="109" t="s">
        <v>52</v>
      </c>
      <c r="T64" s="110">
        <f t="shared" si="20"/>
        <v>40096</v>
      </c>
      <c r="U64" s="111">
        <f t="shared" si="14"/>
        <v>0</v>
      </c>
      <c r="V64" s="22"/>
      <c r="W64" s="88">
        <f t="shared" si="23"/>
        <v>53</v>
      </c>
      <c r="X64" s="89">
        <v>41680</v>
      </c>
      <c r="Y64" s="90">
        <f t="shared" si="21"/>
        <v>109956.92717238999</v>
      </c>
      <c r="Z64" s="90">
        <f t="shared" si="25"/>
        <v>988.90316325000003</v>
      </c>
      <c r="AA64" s="90">
        <f t="shared" si="30"/>
        <v>3259.9164783699998</v>
      </c>
      <c r="AB64" s="93">
        <v>2.8793564396000001E-2</v>
      </c>
      <c r="AC64" s="90">
        <f t="shared" si="22"/>
        <v>4248.8196416199999</v>
      </c>
      <c r="AD64" s="88">
        <v>53</v>
      </c>
      <c r="AE64" s="92">
        <v>41708</v>
      </c>
      <c r="AF64" s="18"/>
      <c r="AG64" s="96">
        <f t="shared" si="15"/>
        <v>41680</v>
      </c>
      <c r="AH64" s="97">
        <f>VLOOKUP(AG64,[1]Plan1!$G$59:$H$400,2)</f>
        <v>1.2E-5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</row>
    <row r="65" spans="1:108" x14ac:dyDescent="0.2">
      <c r="A65" s="112">
        <f t="shared" si="6"/>
        <v>40090</v>
      </c>
      <c r="B65" s="104">
        <f t="shared" si="0"/>
        <v>308527.45428507996</v>
      </c>
      <c r="C65" s="104">
        <f t="shared" si="7"/>
        <v>303500</v>
      </c>
      <c r="D65" s="132">
        <f t="shared" si="8"/>
        <v>40067</v>
      </c>
      <c r="E65" s="105">
        <f t="shared" si="27"/>
        <v>4.4799999999999999E-4</v>
      </c>
      <c r="F65" s="106">
        <f t="shared" si="10"/>
        <v>24</v>
      </c>
      <c r="G65" s="106">
        <f t="shared" si="16"/>
        <v>30</v>
      </c>
      <c r="H65" s="104">
        <f t="shared" si="11"/>
        <v>1.00035838</v>
      </c>
      <c r="I65" s="104">
        <f t="shared" si="12"/>
        <v>1.0004169999999999</v>
      </c>
      <c r="J65" s="104">
        <f t="shared" si="1"/>
        <v>1.0007755199999999</v>
      </c>
      <c r="K65" s="104">
        <f t="shared" si="2"/>
        <v>303735.37031999999</v>
      </c>
      <c r="L65" s="107">
        <f t="shared" si="17"/>
        <v>0</v>
      </c>
      <c r="M65" s="105">
        <f t="shared" si="18"/>
        <v>0</v>
      </c>
      <c r="N65" s="104">
        <f t="shared" si="19"/>
        <v>0</v>
      </c>
      <c r="O65" s="113">
        <f t="shared" si="13"/>
        <v>0.11</v>
      </c>
      <c r="P65" s="108">
        <f t="shared" si="26"/>
        <v>1.0157771680000001</v>
      </c>
      <c r="Q65" s="104">
        <f t="shared" si="4"/>
        <v>4792.0839650799999</v>
      </c>
      <c r="R65" s="104">
        <f t="shared" si="5"/>
        <v>4792.0839650799999</v>
      </c>
      <c r="S65" s="109" t="s">
        <v>52</v>
      </c>
      <c r="T65" s="110">
        <f t="shared" si="20"/>
        <v>40096</v>
      </c>
      <c r="U65" s="111">
        <f t="shared" si="14"/>
        <v>0</v>
      </c>
      <c r="V65" s="22"/>
      <c r="W65" s="88">
        <f t="shared" si="23"/>
        <v>54</v>
      </c>
      <c r="X65" s="89">
        <v>41708</v>
      </c>
      <c r="Y65" s="90">
        <f t="shared" si="21"/>
        <v>108015.43548516999</v>
      </c>
      <c r="Z65" s="90">
        <f t="shared" si="25"/>
        <v>960.42911633000006</v>
      </c>
      <c r="AA65" s="90">
        <f t="shared" si="30"/>
        <v>1941.4916872199999</v>
      </c>
      <c r="AB65" s="93">
        <v>1.7656838338000001E-2</v>
      </c>
      <c r="AC65" s="90">
        <f t="shared" si="22"/>
        <v>2901.9208035500001</v>
      </c>
      <c r="AD65" s="88">
        <v>54</v>
      </c>
      <c r="AE65" s="92">
        <v>41739</v>
      </c>
      <c r="AF65" s="18"/>
      <c r="AG65" s="96">
        <f t="shared" si="15"/>
        <v>41708</v>
      </c>
      <c r="AH65" s="97">
        <f>VLOOKUP(AG65,[1]Plan1!$G$59:$H$400,2)</f>
        <v>1.07E-3</v>
      </c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</row>
    <row r="66" spans="1:108" x14ac:dyDescent="0.2">
      <c r="A66" s="112">
        <f t="shared" si="6"/>
        <v>40091</v>
      </c>
      <c r="B66" s="104">
        <f t="shared" si="0"/>
        <v>308621.51303394005</v>
      </c>
      <c r="C66" s="104">
        <f t="shared" si="7"/>
        <v>303500</v>
      </c>
      <c r="D66" s="132">
        <f t="shared" si="8"/>
        <v>40067</v>
      </c>
      <c r="E66" s="105">
        <f t="shared" si="27"/>
        <v>4.4799999999999999E-4</v>
      </c>
      <c r="F66" s="106">
        <f t="shared" si="10"/>
        <v>25</v>
      </c>
      <c r="G66" s="106">
        <f t="shared" si="16"/>
        <v>30</v>
      </c>
      <c r="H66" s="104">
        <f t="shared" si="11"/>
        <v>1.0003733100000001</v>
      </c>
      <c r="I66" s="104">
        <f t="shared" si="12"/>
        <v>1.0004169999999999</v>
      </c>
      <c r="J66" s="104">
        <f t="shared" si="1"/>
        <v>1.0007904599999999</v>
      </c>
      <c r="K66" s="104">
        <f t="shared" si="2"/>
        <v>303739.90461000003</v>
      </c>
      <c r="L66" s="107">
        <f t="shared" si="17"/>
        <v>0</v>
      </c>
      <c r="M66" s="105">
        <f t="shared" si="18"/>
        <v>0</v>
      </c>
      <c r="N66" s="104">
        <f t="shared" si="19"/>
        <v>0</v>
      </c>
      <c r="O66" s="113">
        <f t="shared" si="13"/>
        <v>0.11</v>
      </c>
      <c r="P66" s="108">
        <f t="shared" si="26"/>
        <v>1.0160716729999999</v>
      </c>
      <c r="Q66" s="104">
        <f t="shared" si="4"/>
        <v>4881.6084239399997</v>
      </c>
      <c r="R66" s="104">
        <f t="shared" si="5"/>
        <v>4881.6084239399997</v>
      </c>
      <c r="S66" s="109" t="s">
        <v>52</v>
      </c>
      <c r="T66" s="110">
        <f t="shared" si="20"/>
        <v>40096</v>
      </c>
      <c r="U66" s="111">
        <f t="shared" si="14"/>
        <v>0</v>
      </c>
      <c r="V66" s="22"/>
      <c r="W66" s="88">
        <f t="shared" si="23"/>
        <v>55</v>
      </c>
      <c r="X66" s="89">
        <v>41739</v>
      </c>
      <c r="Y66" s="90">
        <f t="shared" si="21"/>
        <v>106788.27557317998</v>
      </c>
      <c r="Z66" s="90">
        <f t="shared" si="25"/>
        <v>943.47097469000005</v>
      </c>
      <c r="AA66" s="90">
        <f>TRUNC((Y65*AB66),8)</f>
        <v>1227.15991199</v>
      </c>
      <c r="AB66" s="93">
        <v>1.1360968055E-2</v>
      </c>
      <c r="AC66" s="90">
        <f t="shared" si="22"/>
        <v>2170.63088668</v>
      </c>
      <c r="AD66" s="88">
        <v>55</v>
      </c>
      <c r="AE66" s="92">
        <v>41769</v>
      </c>
      <c r="AF66" s="18"/>
      <c r="AG66" s="96">
        <f t="shared" si="15"/>
        <v>41739</v>
      </c>
      <c r="AH66" s="97">
        <f>VLOOKUP(AG66,[1]Plan1!$G$59:$H$400,2)</f>
        <v>5.7000000000000003E-5</v>
      </c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</row>
    <row r="67" spans="1:108" x14ac:dyDescent="0.2">
      <c r="A67" s="112">
        <f t="shared" si="6"/>
        <v>40092</v>
      </c>
      <c r="B67" s="104">
        <f t="shared" si="0"/>
        <v>308715.60366024001</v>
      </c>
      <c r="C67" s="104">
        <f t="shared" si="7"/>
        <v>303500</v>
      </c>
      <c r="D67" s="132">
        <f t="shared" si="8"/>
        <v>40067</v>
      </c>
      <c r="E67" s="105">
        <f t="shared" si="27"/>
        <v>4.4799999999999999E-4</v>
      </c>
      <c r="F67" s="106">
        <f t="shared" si="10"/>
        <v>26</v>
      </c>
      <c r="G67" s="106">
        <f t="shared" si="16"/>
        <v>30</v>
      </c>
      <c r="H67" s="104">
        <f t="shared" si="11"/>
        <v>1.0003882500000001</v>
      </c>
      <c r="I67" s="104">
        <f t="shared" si="12"/>
        <v>1.0004169999999999</v>
      </c>
      <c r="J67" s="104">
        <f t="shared" si="1"/>
        <v>1.0008054099999999</v>
      </c>
      <c r="K67" s="104">
        <f t="shared" si="2"/>
        <v>303744.44193500001</v>
      </c>
      <c r="L67" s="107">
        <f t="shared" si="17"/>
        <v>0</v>
      </c>
      <c r="M67" s="105">
        <f t="shared" si="18"/>
        <v>0</v>
      </c>
      <c r="N67" s="104">
        <f t="shared" si="19"/>
        <v>0</v>
      </c>
      <c r="O67" s="113">
        <f t="shared" si="13"/>
        <v>0.11</v>
      </c>
      <c r="P67" s="108">
        <f t="shared" si="26"/>
        <v>1.016366264</v>
      </c>
      <c r="Q67" s="104">
        <f t="shared" si="4"/>
        <v>4971.1617252400001</v>
      </c>
      <c r="R67" s="104">
        <f t="shared" si="5"/>
        <v>4971.1617252400001</v>
      </c>
      <c r="S67" s="109" t="s">
        <v>52</v>
      </c>
      <c r="T67" s="110">
        <f t="shared" si="20"/>
        <v>40096</v>
      </c>
      <c r="U67" s="111">
        <f t="shared" si="14"/>
        <v>0</v>
      </c>
      <c r="V67" s="22"/>
      <c r="W67" s="88">
        <f t="shared" si="23"/>
        <v>56</v>
      </c>
      <c r="X67" s="89">
        <v>41769</v>
      </c>
      <c r="Y67" s="90">
        <f t="shared" si="21"/>
        <v>105558.05241198998</v>
      </c>
      <c r="Z67" s="90">
        <f t="shared" si="25"/>
        <v>932.75223109000001</v>
      </c>
      <c r="AA67" s="90">
        <f>TRUNC((Y66*AB67),8)</f>
        <v>1230.2231611899999</v>
      </c>
      <c r="AB67" s="93">
        <v>1.1520208137E-2</v>
      </c>
      <c r="AC67" s="90">
        <f t="shared" si="22"/>
        <v>2162.9753922800001</v>
      </c>
      <c r="AD67" s="88">
        <v>56</v>
      </c>
      <c r="AE67" s="92">
        <v>41800</v>
      </c>
      <c r="AF67" s="18"/>
      <c r="AG67" s="96">
        <f t="shared" si="15"/>
        <v>41769</v>
      </c>
      <c r="AH67" s="97">
        <f>VLOOKUP(AG67,[1]Plan1!$G$59:$H$400,2)</f>
        <v>5.7399999999999997E-4</v>
      </c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</row>
    <row r="68" spans="1:108" x14ac:dyDescent="0.2">
      <c r="A68" s="112">
        <f t="shared" si="6"/>
        <v>40093</v>
      </c>
      <c r="B68" s="104">
        <f t="shared" si="0"/>
        <v>308809.71969294001</v>
      </c>
      <c r="C68" s="104">
        <f t="shared" si="7"/>
        <v>303500</v>
      </c>
      <c r="D68" s="132">
        <f t="shared" si="8"/>
        <v>40067</v>
      </c>
      <c r="E68" s="105">
        <f t="shared" si="27"/>
        <v>4.4799999999999999E-4</v>
      </c>
      <c r="F68" s="106">
        <f t="shared" si="10"/>
        <v>27</v>
      </c>
      <c r="G68" s="106">
        <f t="shared" si="16"/>
        <v>30</v>
      </c>
      <c r="H68" s="104">
        <f t="shared" si="11"/>
        <v>1.0004031900000001</v>
      </c>
      <c r="I68" s="104">
        <f t="shared" si="12"/>
        <v>1.0004169999999999</v>
      </c>
      <c r="J68" s="104">
        <f t="shared" si="1"/>
        <v>1.0008203499999999</v>
      </c>
      <c r="K68" s="104">
        <f t="shared" si="2"/>
        <v>303748.97622499999</v>
      </c>
      <c r="L68" s="107">
        <f t="shared" si="17"/>
        <v>0</v>
      </c>
      <c r="M68" s="105">
        <f t="shared" si="18"/>
        <v>0</v>
      </c>
      <c r="N68" s="104">
        <f t="shared" si="19"/>
        <v>0</v>
      </c>
      <c r="O68" s="113">
        <f t="shared" si="13"/>
        <v>0.11</v>
      </c>
      <c r="P68" s="108">
        <f t="shared" si="26"/>
        <v>1.01666094</v>
      </c>
      <c r="Q68" s="104">
        <f t="shared" si="4"/>
        <v>5060.7434679400003</v>
      </c>
      <c r="R68" s="104">
        <f t="shared" si="5"/>
        <v>5060.7434679400003</v>
      </c>
      <c r="S68" s="109" t="s">
        <v>52</v>
      </c>
      <c r="T68" s="110">
        <f t="shared" si="20"/>
        <v>40096</v>
      </c>
      <c r="U68" s="111">
        <f t="shared" si="14"/>
        <v>0</v>
      </c>
      <c r="V68" s="22"/>
      <c r="W68" s="88">
        <f t="shared" si="23"/>
        <v>57</v>
      </c>
      <c r="X68" s="89">
        <v>41800</v>
      </c>
      <c r="Y68" s="90">
        <f t="shared" si="21"/>
        <v>104325.78448120998</v>
      </c>
      <c r="Z68" s="90">
        <f t="shared" si="25"/>
        <v>922.00673124000002</v>
      </c>
      <c r="AA68" s="90">
        <f t="shared" ref="AA68:AA81" si="31">TRUNC((Y67*AB68),8)</f>
        <v>1232.2679307799999</v>
      </c>
      <c r="AB68" s="93">
        <v>1.1673841101000001E-2</v>
      </c>
      <c r="AC68" s="90">
        <f t="shared" si="22"/>
        <v>2154.2746620200001</v>
      </c>
      <c r="AD68" s="88">
        <v>57</v>
      </c>
      <c r="AE68" s="92">
        <v>41830</v>
      </c>
      <c r="AF68" s="18"/>
      <c r="AG68" s="96">
        <f t="shared" si="15"/>
        <v>41800</v>
      </c>
      <c r="AH68" s="97">
        <f>VLOOKUP(AG68,[1]Plan1!$G$59:$H$400,2)</f>
        <v>6.2399999999999999E-4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</row>
    <row r="69" spans="1:108" x14ac:dyDescent="0.2">
      <c r="A69" s="112">
        <f t="shared" si="6"/>
        <v>40094</v>
      </c>
      <c r="B69" s="104">
        <f t="shared" si="0"/>
        <v>308903.86452074</v>
      </c>
      <c r="C69" s="104">
        <f t="shared" si="7"/>
        <v>303500</v>
      </c>
      <c r="D69" s="132">
        <f t="shared" si="8"/>
        <v>40067</v>
      </c>
      <c r="E69" s="105">
        <f t="shared" si="27"/>
        <v>4.4799999999999999E-4</v>
      </c>
      <c r="F69" s="106">
        <f t="shared" si="10"/>
        <v>28</v>
      </c>
      <c r="G69" s="106">
        <f t="shared" si="16"/>
        <v>30</v>
      </c>
      <c r="H69" s="104">
        <f t="shared" si="11"/>
        <v>1.00041812</v>
      </c>
      <c r="I69" s="104">
        <f t="shared" si="12"/>
        <v>1.0004169999999999</v>
      </c>
      <c r="J69" s="104">
        <f t="shared" si="1"/>
        <v>1.0008352899999999</v>
      </c>
      <c r="K69" s="104">
        <f t="shared" si="2"/>
        <v>303753.51051499997</v>
      </c>
      <c r="L69" s="107">
        <f t="shared" si="17"/>
        <v>0</v>
      </c>
      <c r="M69" s="105">
        <f t="shared" si="18"/>
        <v>0</v>
      </c>
      <c r="N69" s="104">
        <f t="shared" si="19"/>
        <v>0</v>
      </c>
      <c r="O69" s="113">
        <f t="shared" si="13"/>
        <v>0.11</v>
      </c>
      <c r="P69" s="108">
        <f t="shared" si="26"/>
        <v>1.016955702</v>
      </c>
      <c r="Q69" s="104">
        <f t="shared" si="4"/>
        <v>5150.3540057399996</v>
      </c>
      <c r="R69" s="104">
        <f t="shared" si="5"/>
        <v>5150.3540057399996</v>
      </c>
      <c r="S69" s="109" t="s">
        <v>52</v>
      </c>
      <c r="T69" s="110">
        <f t="shared" si="20"/>
        <v>40096</v>
      </c>
      <c r="U69" s="111">
        <f t="shared" si="14"/>
        <v>0</v>
      </c>
      <c r="V69" s="22"/>
      <c r="W69" s="88">
        <f t="shared" si="23"/>
        <v>58</v>
      </c>
      <c r="X69" s="89">
        <v>41830</v>
      </c>
      <c r="Y69" s="90">
        <f t="shared" si="21"/>
        <v>102550.56095373997</v>
      </c>
      <c r="Z69" s="90">
        <f t="shared" si="25"/>
        <v>911.24337117000005</v>
      </c>
      <c r="AA69" s="90">
        <f t="shared" si="31"/>
        <v>1775.2235274699999</v>
      </c>
      <c r="AB69" s="93">
        <v>1.7016153161999999E-2</v>
      </c>
      <c r="AC69" s="90">
        <f t="shared" si="22"/>
        <v>2686.4668986400002</v>
      </c>
      <c r="AD69" s="88">
        <v>58</v>
      </c>
      <c r="AE69" s="92">
        <v>41861</v>
      </c>
      <c r="AF69" s="18"/>
      <c r="AG69" s="96">
        <f t="shared" si="15"/>
        <v>41830</v>
      </c>
      <c r="AH69" s="97">
        <f>VLOOKUP(AG69,[1]Plan1!$G$59:$H$400,2)</f>
        <v>9.3199999999999999E-4</v>
      </c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</row>
    <row r="70" spans="1:108" x14ac:dyDescent="0.2">
      <c r="A70" s="112">
        <f t="shared" si="6"/>
        <v>40095</v>
      </c>
      <c r="B70" s="104">
        <f t="shared" si="0"/>
        <v>308998.04092840001</v>
      </c>
      <c r="C70" s="104">
        <f t="shared" si="7"/>
        <v>303500</v>
      </c>
      <c r="D70" s="132">
        <f t="shared" si="8"/>
        <v>40067</v>
      </c>
      <c r="E70" s="105">
        <f t="shared" si="27"/>
        <v>4.4799999999999999E-4</v>
      </c>
      <c r="F70" s="106">
        <f t="shared" si="10"/>
        <v>29</v>
      </c>
      <c r="G70" s="106">
        <f t="shared" si="16"/>
        <v>30</v>
      </c>
      <c r="H70" s="104">
        <f t="shared" si="11"/>
        <v>1.00043306</v>
      </c>
      <c r="I70" s="104">
        <f t="shared" si="12"/>
        <v>1.0004169999999999</v>
      </c>
      <c r="J70" s="104">
        <f t="shared" si="1"/>
        <v>1.0008502399999999</v>
      </c>
      <c r="K70" s="104">
        <f t="shared" si="2"/>
        <v>303758.04784000001</v>
      </c>
      <c r="L70" s="107">
        <f t="shared" si="17"/>
        <v>0</v>
      </c>
      <c r="M70" s="105">
        <f t="shared" si="18"/>
        <v>0</v>
      </c>
      <c r="N70" s="104">
        <f t="shared" si="19"/>
        <v>0</v>
      </c>
      <c r="O70" s="113">
        <f t="shared" si="13"/>
        <v>0.11</v>
      </c>
      <c r="P70" s="108">
        <f t="shared" si="26"/>
        <v>1.0172505489999999</v>
      </c>
      <c r="Q70" s="104">
        <f t="shared" si="4"/>
        <v>5239.9930883999996</v>
      </c>
      <c r="R70" s="104">
        <f t="shared" si="5"/>
        <v>5239.9930883999996</v>
      </c>
      <c r="S70" s="109" t="s">
        <v>52</v>
      </c>
      <c r="T70" s="110">
        <f t="shared" si="20"/>
        <v>40096</v>
      </c>
      <c r="U70" s="111">
        <f t="shared" si="14"/>
        <v>0</v>
      </c>
      <c r="V70" s="22"/>
      <c r="W70" s="88">
        <f t="shared" si="23"/>
        <v>59</v>
      </c>
      <c r="X70" s="89">
        <v>41861</v>
      </c>
      <c r="Y70" s="90">
        <f t="shared" si="21"/>
        <v>102127.84754148997</v>
      </c>
      <c r="Z70" s="90">
        <f t="shared" si="25"/>
        <v>895.73751440000001</v>
      </c>
      <c r="AA70" s="90">
        <f t="shared" si="31"/>
        <v>422.71341224999998</v>
      </c>
      <c r="AB70" s="93">
        <v>4.1219999999999998E-3</v>
      </c>
      <c r="AC70" s="90">
        <f t="shared" si="22"/>
        <v>1318.4509266499999</v>
      </c>
      <c r="AD70" s="88">
        <v>59</v>
      </c>
      <c r="AE70" s="92">
        <v>41892</v>
      </c>
      <c r="AF70" s="18"/>
      <c r="AG70" s="96">
        <f t="shared" si="15"/>
        <v>41861</v>
      </c>
      <c r="AH70" s="97">
        <f>VLOOKUP(AG70,[1]Plan1!$G$59:$H$400,2)</f>
        <v>9.3000000000000005E-4</v>
      </c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</row>
    <row r="71" spans="1:108" x14ac:dyDescent="0.2">
      <c r="A71" s="112">
        <f t="shared" si="6"/>
        <v>40096</v>
      </c>
      <c r="B71" s="104">
        <f t="shared" si="0"/>
        <v>309092.24274327001</v>
      </c>
      <c r="C71" s="104">
        <f t="shared" si="7"/>
        <v>303500</v>
      </c>
      <c r="D71" s="132">
        <f t="shared" si="8"/>
        <v>40067</v>
      </c>
      <c r="E71" s="105">
        <f t="shared" si="27"/>
        <v>4.4799999999999999E-4</v>
      </c>
      <c r="F71" s="106">
        <f t="shared" si="10"/>
        <v>30</v>
      </c>
      <c r="G71" s="106">
        <f t="shared" si="16"/>
        <v>30</v>
      </c>
      <c r="H71" s="104">
        <f t="shared" si="11"/>
        <v>1.000448</v>
      </c>
      <c r="I71" s="104">
        <f t="shared" si="12"/>
        <v>1.0004169999999999</v>
      </c>
      <c r="J71" s="104">
        <f t="shared" si="1"/>
        <v>1.0008651799999999</v>
      </c>
      <c r="K71" s="104">
        <f t="shared" si="2"/>
        <v>303762.58213</v>
      </c>
      <c r="L71" s="107">
        <f t="shared" si="17"/>
        <v>1</v>
      </c>
      <c r="M71" s="105">
        <f t="shared" si="18"/>
        <v>2.0331999999999999E-2</v>
      </c>
      <c r="N71" s="104">
        <f t="shared" si="19"/>
        <v>6176.1008198600002</v>
      </c>
      <c r="O71" s="113">
        <f t="shared" si="13"/>
        <v>0.11</v>
      </c>
      <c r="P71" s="108">
        <f t="shared" si="26"/>
        <v>1.017545481</v>
      </c>
      <c r="Q71" s="104">
        <f t="shared" si="4"/>
        <v>5329.6606132699999</v>
      </c>
      <c r="R71" s="104">
        <f t="shared" si="5"/>
        <v>11505.761433129999</v>
      </c>
      <c r="S71" s="109" t="s">
        <v>52</v>
      </c>
      <c r="T71" s="110">
        <f t="shared" si="20"/>
        <v>40096</v>
      </c>
      <c r="U71" s="111">
        <f t="shared" si="14"/>
        <v>297586.48131013999</v>
      </c>
      <c r="V71" s="22"/>
      <c r="W71" s="88">
        <f t="shared" si="23"/>
        <v>60</v>
      </c>
      <c r="X71" s="89">
        <v>41892</v>
      </c>
      <c r="Y71" s="90">
        <f t="shared" si="21"/>
        <v>100723.89602133997</v>
      </c>
      <c r="Z71" s="90">
        <f t="shared" si="25"/>
        <v>892.04528435999998</v>
      </c>
      <c r="AA71" s="90">
        <f t="shared" si="31"/>
        <v>1403.9515201500001</v>
      </c>
      <c r="AB71" s="93">
        <v>1.3747000000000001E-2</v>
      </c>
      <c r="AC71" s="90">
        <f t="shared" si="22"/>
        <v>2295.9968045099999</v>
      </c>
      <c r="AD71" s="88">
        <v>60</v>
      </c>
      <c r="AE71" s="92">
        <v>41922</v>
      </c>
      <c r="AF71" s="19"/>
      <c r="AG71" s="96">
        <f t="shared" si="15"/>
        <v>41892</v>
      </c>
      <c r="AH71" s="97">
        <f>VLOOKUP(AG71,[1]Plan1!$G$59:$H$400,2)</f>
        <v>8.9700000000000001E-4</v>
      </c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</row>
    <row r="72" spans="1:108" x14ac:dyDescent="0.2">
      <c r="A72" s="112">
        <f t="shared" si="6"/>
        <v>40097</v>
      </c>
      <c r="B72" s="104">
        <f t="shared" si="0"/>
        <v>297669.97723228997</v>
      </c>
      <c r="C72" s="104">
        <f t="shared" si="7"/>
        <v>297329.23800000001</v>
      </c>
      <c r="D72" s="132">
        <f t="shared" si="8"/>
        <v>40097</v>
      </c>
      <c r="E72" s="105">
        <f t="shared" si="27"/>
        <v>0</v>
      </c>
      <c r="F72" s="106">
        <f t="shared" si="10"/>
        <v>1</v>
      </c>
      <c r="G72" s="106">
        <f t="shared" si="16"/>
        <v>31</v>
      </c>
      <c r="H72" s="104">
        <f t="shared" si="11"/>
        <v>1</v>
      </c>
      <c r="I72" s="104">
        <f t="shared" si="12"/>
        <v>1.0008651799999999</v>
      </c>
      <c r="J72" s="104">
        <f t="shared" si="1"/>
        <v>1.0008651799999999</v>
      </c>
      <c r="K72" s="104">
        <f t="shared" si="2"/>
        <v>297586.48131012998</v>
      </c>
      <c r="L72" s="107">
        <f t="shared" si="17"/>
        <v>0</v>
      </c>
      <c r="M72" s="105">
        <f t="shared" si="18"/>
        <v>0</v>
      </c>
      <c r="N72" s="104">
        <f t="shared" si="19"/>
        <v>0</v>
      </c>
      <c r="O72" s="113">
        <f t="shared" si="13"/>
        <v>0.11</v>
      </c>
      <c r="P72" s="108">
        <f t="shared" ref="P72:P135" si="32">ROUND((1+O72)^(30/360)^(F72/G72),9)</f>
        <v>1.0002805770000001</v>
      </c>
      <c r="Q72" s="104">
        <f t="shared" si="4"/>
        <v>83.495922160000006</v>
      </c>
      <c r="R72" s="104">
        <f t="shared" si="5"/>
        <v>83.495922160000006</v>
      </c>
      <c r="S72" s="109" t="s">
        <v>52</v>
      </c>
      <c r="T72" s="110">
        <f t="shared" si="20"/>
        <v>40127</v>
      </c>
      <c r="U72" s="111">
        <f t="shared" si="14"/>
        <v>0</v>
      </c>
      <c r="V72" s="22"/>
      <c r="W72" s="88">
        <f t="shared" si="23"/>
        <v>61</v>
      </c>
      <c r="X72" s="89">
        <v>41922</v>
      </c>
      <c r="Y72" s="90">
        <f t="shared" si="21"/>
        <v>99316.581746129974</v>
      </c>
      <c r="Z72" s="90">
        <f t="shared" si="25"/>
        <v>879.78233783999997</v>
      </c>
      <c r="AA72" s="90">
        <f t="shared" si="31"/>
        <v>1407.31427521</v>
      </c>
      <c r="AB72" s="93">
        <v>1.3972E-2</v>
      </c>
      <c r="AC72" s="90">
        <f t="shared" si="22"/>
        <v>2287.0966130500001</v>
      </c>
      <c r="AD72" s="88">
        <v>61</v>
      </c>
      <c r="AE72" s="92">
        <v>41953</v>
      </c>
      <c r="AF72" s="18"/>
      <c r="AG72" s="96">
        <f t="shared" si="15"/>
        <v>41922</v>
      </c>
      <c r="AH72" s="97">
        <f>VLOOKUP(AG72,[1]Plan1!$G$59:$H$400,2)</f>
        <v>6.3100000000000005E-4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</row>
    <row r="73" spans="1:108" x14ac:dyDescent="0.2">
      <c r="A73" s="112">
        <f t="shared" si="6"/>
        <v>40098</v>
      </c>
      <c r="B73" s="104">
        <f t="shared" si="0"/>
        <v>297753.49666378996</v>
      </c>
      <c r="C73" s="104">
        <f t="shared" si="7"/>
        <v>297329.23800000001</v>
      </c>
      <c r="D73" s="132">
        <f t="shared" si="8"/>
        <v>40097</v>
      </c>
      <c r="E73" s="105">
        <f t="shared" si="27"/>
        <v>0</v>
      </c>
      <c r="F73" s="106">
        <f t="shared" si="10"/>
        <v>2</v>
      </c>
      <c r="G73" s="106">
        <f t="shared" si="16"/>
        <v>31</v>
      </c>
      <c r="H73" s="104">
        <f t="shared" si="11"/>
        <v>1</v>
      </c>
      <c r="I73" s="104">
        <f t="shared" si="12"/>
        <v>1.0008651799999999</v>
      </c>
      <c r="J73" s="104">
        <f t="shared" si="1"/>
        <v>1.0008651799999999</v>
      </c>
      <c r="K73" s="104">
        <f t="shared" si="2"/>
        <v>297586.48131012998</v>
      </c>
      <c r="L73" s="107">
        <f t="shared" si="17"/>
        <v>0</v>
      </c>
      <c r="M73" s="105">
        <f t="shared" si="18"/>
        <v>0</v>
      </c>
      <c r="N73" s="104">
        <f t="shared" si="19"/>
        <v>0</v>
      </c>
      <c r="O73" s="113">
        <f t="shared" si="13"/>
        <v>0.11</v>
      </c>
      <c r="P73" s="108">
        <f t="shared" si="32"/>
        <v>1.000561233</v>
      </c>
      <c r="Q73" s="104">
        <f t="shared" si="4"/>
        <v>167.01535365999999</v>
      </c>
      <c r="R73" s="104">
        <f t="shared" si="5"/>
        <v>167.01535365999999</v>
      </c>
      <c r="S73" s="109" t="s">
        <v>52</v>
      </c>
      <c r="T73" s="110">
        <f t="shared" si="20"/>
        <v>40127</v>
      </c>
      <c r="U73" s="111">
        <f t="shared" si="14"/>
        <v>0</v>
      </c>
      <c r="V73" s="22"/>
      <c r="W73" s="88">
        <f t="shared" si="23"/>
        <v>62</v>
      </c>
      <c r="X73" s="89">
        <v>41953</v>
      </c>
      <c r="Y73" s="90">
        <f t="shared" si="21"/>
        <v>97905.789702429975</v>
      </c>
      <c r="Z73" s="90">
        <f t="shared" si="25"/>
        <v>867.49001901999998</v>
      </c>
      <c r="AA73" s="90">
        <f t="shared" si="31"/>
        <v>1410.7920437</v>
      </c>
      <c r="AB73" s="93">
        <v>1.4205000000000001E-2</v>
      </c>
      <c r="AC73" s="90">
        <f t="shared" si="22"/>
        <v>2278.2820627199999</v>
      </c>
      <c r="AD73" s="88">
        <v>62</v>
      </c>
      <c r="AE73" s="92">
        <v>41983</v>
      </c>
      <c r="AF73" s="18"/>
      <c r="AG73" s="96">
        <f t="shared" si="15"/>
        <v>41953</v>
      </c>
      <c r="AH73" s="97">
        <f>VLOOKUP(AG73,[1]Plan1!$G$59:$H$400,2)</f>
        <v>1.2340000000000001E-3</v>
      </c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</row>
    <row r="74" spans="1:108" x14ac:dyDescent="0.2">
      <c r="A74" s="112">
        <f t="shared" si="6"/>
        <v>40099</v>
      </c>
      <c r="B74" s="104">
        <f t="shared" ref="B74:B102" si="33">(K74+Q74)</f>
        <v>297837.03930702998</v>
      </c>
      <c r="C74" s="104">
        <f t="shared" si="7"/>
        <v>297329.23800000001</v>
      </c>
      <c r="D74" s="132">
        <f t="shared" si="8"/>
        <v>40097</v>
      </c>
      <c r="E74" s="105">
        <f t="shared" si="27"/>
        <v>0</v>
      </c>
      <c r="F74" s="106">
        <f t="shared" si="10"/>
        <v>3</v>
      </c>
      <c r="G74" s="106">
        <f t="shared" si="16"/>
        <v>31</v>
      </c>
      <c r="H74" s="104">
        <f t="shared" si="11"/>
        <v>1</v>
      </c>
      <c r="I74" s="104">
        <f t="shared" si="12"/>
        <v>1.0008651799999999</v>
      </c>
      <c r="J74" s="104">
        <f t="shared" ref="J74:J137" si="34">TRUNC(H74*I74,8)</f>
        <v>1.0008651799999999</v>
      </c>
      <c r="K74" s="104">
        <f t="shared" ref="K74:K137" si="35">TRUNC(C74*J74,8)</f>
        <v>297586.48131012998</v>
      </c>
      <c r="L74" s="107">
        <f t="shared" si="17"/>
        <v>0</v>
      </c>
      <c r="M74" s="105">
        <f t="shared" si="18"/>
        <v>0</v>
      </c>
      <c r="N74" s="104">
        <f t="shared" si="19"/>
        <v>0</v>
      </c>
      <c r="O74" s="113">
        <f t="shared" si="13"/>
        <v>0.11</v>
      </c>
      <c r="P74" s="108">
        <f t="shared" si="32"/>
        <v>1.0008419669999999</v>
      </c>
      <c r="Q74" s="104">
        <f t="shared" ref="Q74:Q137" si="36">TRUNC((P74-1)*K74,8)</f>
        <v>250.55799690000001</v>
      </c>
      <c r="R74" s="104">
        <f t="shared" ref="R74:R137" si="37">(N74+Q74)</f>
        <v>250.55799690000001</v>
      </c>
      <c r="S74" s="109" t="s">
        <v>52</v>
      </c>
      <c r="T74" s="110">
        <f t="shared" si="20"/>
        <v>40127</v>
      </c>
      <c r="U74" s="111">
        <f t="shared" si="14"/>
        <v>0</v>
      </c>
      <c r="V74" s="22"/>
      <c r="W74" s="88">
        <f t="shared" si="23"/>
        <v>63</v>
      </c>
      <c r="X74" s="89">
        <v>41983</v>
      </c>
      <c r="Y74" s="90">
        <f t="shared" si="21"/>
        <v>96490.953135449978</v>
      </c>
      <c r="Z74" s="90">
        <f t="shared" si="25"/>
        <v>855.16732330000002</v>
      </c>
      <c r="AA74" s="90">
        <f>TRUNC((Y73*AB74),8)</f>
        <v>1414.83656698</v>
      </c>
      <c r="AB74" s="93">
        <v>1.4451E-2</v>
      </c>
      <c r="AC74" s="90">
        <f t="shared" si="22"/>
        <v>2270.0038902800002</v>
      </c>
      <c r="AD74" s="88">
        <v>63</v>
      </c>
      <c r="AE74" s="92">
        <v>42014</v>
      </c>
      <c r="AF74" s="18"/>
      <c r="AG74" s="96">
        <f t="shared" si="15"/>
        <v>41983</v>
      </c>
      <c r="AH74" s="97">
        <f>VLOOKUP(AG74,[1]Plan1!$G$59:$H$400,2)</f>
        <v>8.2399999999999997E-4</v>
      </c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</row>
    <row r="75" spans="1:108" x14ac:dyDescent="0.2">
      <c r="A75" s="112">
        <f t="shared" ref="A75:A138" si="38">(A74+1)</f>
        <v>40100</v>
      </c>
      <c r="B75" s="104">
        <f t="shared" si="33"/>
        <v>297920.60575719998</v>
      </c>
      <c r="C75" s="104">
        <f t="shared" ref="C75:C138" si="39">IF(DAY(A74)=$E$2,VLOOKUP(A74,X$10:Y$148,2),C74)</f>
        <v>297329.23800000001</v>
      </c>
      <c r="D75" s="132">
        <f t="shared" ref="D75:D138" si="40">IF(DAY(A74)=$E$2,A75,D74)</f>
        <v>40097</v>
      </c>
      <c r="E75" s="105">
        <f t="shared" si="27"/>
        <v>0</v>
      </c>
      <c r="F75" s="106">
        <f t="shared" ref="F75:F138" si="41">IF(DAY(A75)=E$2+1,1,F74+1)</f>
        <v>4</v>
      </c>
      <c r="G75" s="106">
        <f t="shared" si="16"/>
        <v>31</v>
      </c>
      <c r="H75" s="104">
        <f t="shared" ref="H75:H138" si="42">TRUNC(((1+$E75)^($F75/$G75)),8)</f>
        <v>1</v>
      </c>
      <c r="I75" s="104">
        <f t="shared" ref="I75:I138" si="43">IF(DAY(A74)=E$2,J74,I74)</f>
        <v>1.0008651799999999</v>
      </c>
      <c r="J75" s="104">
        <f t="shared" si="34"/>
        <v>1.0008651799999999</v>
      </c>
      <c r="K75" s="104">
        <f t="shared" si="35"/>
        <v>297586.48131012998</v>
      </c>
      <c r="L75" s="107">
        <f t="shared" si="17"/>
        <v>0</v>
      </c>
      <c r="M75" s="105">
        <f t="shared" si="18"/>
        <v>0</v>
      </c>
      <c r="N75" s="104">
        <f t="shared" si="19"/>
        <v>0</v>
      </c>
      <c r="O75" s="113">
        <f t="shared" ref="O75:O138" si="44">(O74)</f>
        <v>0.11</v>
      </c>
      <c r="P75" s="108">
        <f t="shared" si="32"/>
        <v>1.0011227810000001</v>
      </c>
      <c r="Q75" s="104">
        <f t="shared" si="36"/>
        <v>334.12444706999997</v>
      </c>
      <c r="R75" s="104">
        <f t="shared" si="37"/>
        <v>334.12444706999997</v>
      </c>
      <c r="S75" s="109" t="s">
        <v>52</v>
      </c>
      <c r="T75" s="110">
        <f t="shared" si="20"/>
        <v>40127</v>
      </c>
      <c r="U75" s="111">
        <f t="shared" ref="U75:U138" si="45">IF(L75&gt;0,K75-N75,0)</f>
        <v>0</v>
      </c>
      <c r="V75" s="22"/>
      <c r="W75" s="88">
        <f t="shared" si="23"/>
        <v>64</v>
      </c>
      <c r="X75" s="89">
        <v>42014</v>
      </c>
      <c r="Y75" s="90">
        <f t="shared" si="21"/>
        <v>95024.001174939971</v>
      </c>
      <c r="Z75" s="90">
        <f t="shared" si="25"/>
        <v>842.80930031000003</v>
      </c>
      <c r="AA75" s="90">
        <f t="shared" si="31"/>
        <v>1466.9519605099999</v>
      </c>
      <c r="AB75" s="93">
        <v>1.5203E-2</v>
      </c>
      <c r="AC75" s="90">
        <f t="shared" si="22"/>
        <v>2309.7612608199997</v>
      </c>
      <c r="AD75" s="88">
        <v>64</v>
      </c>
      <c r="AE75" s="92">
        <v>42045</v>
      </c>
      <c r="AF75" s="18"/>
      <c r="AG75" s="96">
        <f t="shared" ref="AG75:AG138" si="46">EDATE(AG74,1)</f>
        <v>42014</v>
      </c>
      <c r="AH75" s="97">
        <f>VLOOKUP(AG75,[1]Plan1!$G$59:$H$400,2)</f>
        <v>8.3600000000000005E-4</v>
      </c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</row>
    <row r="76" spans="1:108" x14ac:dyDescent="0.2">
      <c r="A76" s="112">
        <f t="shared" si="38"/>
        <v>40101</v>
      </c>
      <c r="B76" s="104">
        <f t="shared" si="33"/>
        <v>298004.19541911001</v>
      </c>
      <c r="C76" s="104">
        <f t="shared" si="39"/>
        <v>297329.23800000001</v>
      </c>
      <c r="D76" s="132">
        <f t="shared" si="40"/>
        <v>40097</v>
      </c>
      <c r="E76" s="105">
        <f t="shared" si="27"/>
        <v>0</v>
      </c>
      <c r="F76" s="106">
        <f t="shared" si="41"/>
        <v>5</v>
      </c>
      <c r="G76" s="106">
        <f t="shared" ref="G76:G139" si="47">IF(DAY(A76)=E$2+1,DAY(EOMONTH(A76,12)), IF(DAY(A76)&lt;&gt;$E$2+1,G75))</f>
        <v>31</v>
      </c>
      <c r="H76" s="104">
        <f t="shared" si="42"/>
        <v>1</v>
      </c>
      <c r="I76" s="104">
        <f t="shared" si="43"/>
        <v>1.0008651799999999</v>
      </c>
      <c r="J76" s="104">
        <f t="shared" si="34"/>
        <v>1.0008651799999999</v>
      </c>
      <c r="K76" s="104">
        <f t="shared" si="35"/>
        <v>297586.48131012998</v>
      </c>
      <c r="L76" s="107">
        <f t="shared" ref="L76:L139" si="48">IF(DAY(A76)=E$2,VLOOKUP(A76,$X$10:$AE$196,7),0)</f>
        <v>0</v>
      </c>
      <c r="M76" s="105">
        <f t="shared" ref="M76:M139" si="49">IF(DAY(A76)=E$2,VLOOKUP(A76,$X$10:$AE$200,5),0)</f>
        <v>0</v>
      </c>
      <c r="N76" s="104">
        <f t="shared" ref="N76:N139" si="50">IF(M76&gt;0,TRUNC((M76*K76),8),0)</f>
        <v>0</v>
      </c>
      <c r="O76" s="113">
        <f t="shared" si="44"/>
        <v>0.11</v>
      </c>
      <c r="P76" s="108">
        <f t="shared" si="32"/>
        <v>1.001403673</v>
      </c>
      <c r="Q76" s="104">
        <f t="shared" si="36"/>
        <v>417.71410897999999</v>
      </c>
      <c r="R76" s="104">
        <f t="shared" si="37"/>
        <v>417.71410897999999</v>
      </c>
      <c r="S76" s="109" t="s">
        <v>52</v>
      </c>
      <c r="T76" s="110">
        <f t="shared" ref="T76:T139" si="51">IF(DAY(A76)=E$2+1,VLOOKUP(A75,$X$10:$AE$200,8),T75)</f>
        <v>40127</v>
      </c>
      <c r="U76" s="111">
        <f t="shared" si="45"/>
        <v>0</v>
      </c>
      <c r="V76" s="22"/>
      <c r="W76" s="88">
        <f t="shared" ref="W76:W139" si="52">(W75+1)</f>
        <v>65</v>
      </c>
      <c r="X76" s="89">
        <v>42045</v>
      </c>
      <c r="Y76" s="90">
        <f t="shared" ref="Y76:Y139" si="53">(Y75-AA76)</f>
        <v>93483.486866269974</v>
      </c>
      <c r="Z76" s="90">
        <f t="shared" si="25"/>
        <v>829.99607050999998</v>
      </c>
      <c r="AA76" s="90">
        <f t="shared" si="31"/>
        <v>1540.51430867</v>
      </c>
      <c r="AB76" s="93">
        <v>1.6211844267000002E-2</v>
      </c>
      <c r="AC76" s="90">
        <f t="shared" ref="AC76:AC139" si="54">Z76+AA76</f>
        <v>2370.5103791800002</v>
      </c>
      <c r="AD76" s="88">
        <v>65</v>
      </c>
      <c r="AE76" s="92">
        <v>42073</v>
      </c>
      <c r="AF76" s="18"/>
      <c r="AG76" s="96">
        <f t="shared" si="46"/>
        <v>42045</v>
      </c>
      <c r="AH76" s="97">
        <f>VLOOKUP(AG76,[1]Plan1!$G$59:$H$400,2)</f>
        <v>1.9799999999999999E-4</v>
      </c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</row>
    <row r="77" spans="1:108" x14ac:dyDescent="0.2">
      <c r="A77" s="112">
        <f t="shared" si="38"/>
        <v>40102</v>
      </c>
      <c r="B77" s="104">
        <f t="shared" si="33"/>
        <v>298087.80829275999</v>
      </c>
      <c r="C77" s="104">
        <f t="shared" si="39"/>
        <v>297329.23800000001</v>
      </c>
      <c r="D77" s="132">
        <f t="shared" si="40"/>
        <v>40097</v>
      </c>
      <c r="E77" s="105">
        <f t="shared" si="27"/>
        <v>0</v>
      </c>
      <c r="F77" s="106">
        <f t="shared" si="41"/>
        <v>6</v>
      </c>
      <c r="G77" s="106">
        <f t="shared" si="47"/>
        <v>31</v>
      </c>
      <c r="H77" s="104">
        <f t="shared" si="42"/>
        <v>1</v>
      </c>
      <c r="I77" s="104">
        <f t="shared" si="43"/>
        <v>1.0008651799999999</v>
      </c>
      <c r="J77" s="104">
        <f t="shared" si="34"/>
        <v>1.0008651799999999</v>
      </c>
      <c r="K77" s="104">
        <f t="shared" si="35"/>
        <v>297586.48131012998</v>
      </c>
      <c r="L77" s="107">
        <f t="shared" si="48"/>
        <v>0</v>
      </c>
      <c r="M77" s="105">
        <f t="shared" si="49"/>
        <v>0</v>
      </c>
      <c r="N77" s="104">
        <f t="shared" si="50"/>
        <v>0</v>
      </c>
      <c r="O77" s="113">
        <f t="shared" si="44"/>
        <v>0.11</v>
      </c>
      <c r="P77" s="108">
        <f t="shared" si="32"/>
        <v>1.0016846429999999</v>
      </c>
      <c r="Q77" s="104">
        <f t="shared" si="36"/>
        <v>501.32698262999997</v>
      </c>
      <c r="R77" s="104">
        <f t="shared" si="37"/>
        <v>501.32698262999997</v>
      </c>
      <c r="S77" s="109" t="s">
        <v>52</v>
      </c>
      <c r="T77" s="110">
        <f t="shared" si="51"/>
        <v>40127</v>
      </c>
      <c r="U77" s="111">
        <f t="shared" si="45"/>
        <v>0</v>
      </c>
      <c r="V77" s="22"/>
      <c r="W77" s="88">
        <f t="shared" si="52"/>
        <v>66</v>
      </c>
      <c r="X77" s="89">
        <v>42073</v>
      </c>
      <c r="Y77" s="90">
        <f t="shared" si="53"/>
        <v>91093.82808012997</v>
      </c>
      <c r="Z77" s="90">
        <f t="shared" si="25"/>
        <v>816.54030348000003</v>
      </c>
      <c r="AA77" s="90">
        <f t="shared" si="31"/>
        <v>2389.6587861399998</v>
      </c>
      <c r="AB77" s="93">
        <v>2.5562362575999999E-2</v>
      </c>
      <c r="AC77" s="90">
        <f t="shared" si="54"/>
        <v>3206.19908962</v>
      </c>
      <c r="AD77" s="88">
        <v>66</v>
      </c>
      <c r="AE77" s="92">
        <v>42104</v>
      </c>
      <c r="AF77" s="18"/>
      <c r="AG77" s="96">
        <f t="shared" si="46"/>
        <v>42073</v>
      </c>
      <c r="AH77" s="97">
        <f>VLOOKUP(AG77,[1]Plan1!$G$59:$H$400,2)</f>
        <v>1.3810000000000001E-3</v>
      </c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</row>
    <row r="78" spans="1:108" x14ac:dyDescent="0.2">
      <c r="A78" s="112">
        <f t="shared" si="38"/>
        <v>40103</v>
      </c>
      <c r="B78" s="104">
        <f t="shared" si="33"/>
        <v>298171.44497332996</v>
      </c>
      <c r="C78" s="104">
        <f t="shared" si="39"/>
        <v>297329.23800000001</v>
      </c>
      <c r="D78" s="132">
        <f t="shared" si="40"/>
        <v>40097</v>
      </c>
      <c r="E78" s="105">
        <f t="shared" si="27"/>
        <v>0</v>
      </c>
      <c r="F78" s="106">
        <f t="shared" si="41"/>
        <v>7</v>
      </c>
      <c r="G78" s="106">
        <f t="shared" si="47"/>
        <v>31</v>
      </c>
      <c r="H78" s="104">
        <f t="shared" si="42"/>
        <v>1</v>
      </c>
      <c r="I78" s="104">
        <f t="shared" si="43"/>
        <v>1.0008651799999999</v>
      </c>
      <c r="J78" s="104">
        <f t="shared" si="34"/>
        <v>1.0008651799999999</v>
      </c>
      <c r="K78" s="104">
        <f t="shared" si="35"/>
        <v>297586.48131012998</v>
      </c>
      <c r="L78" s="107">
        <f t="shared" si="48"/>
        <v>0</v>
      </c>
      <c r="M78" s="105">
        <f t="shared" si="49"/>
        <v>0</v>
      </c>
      <c r="N78" s="104">
        <f t="shared" si="50"/>
        <v>0</v>
      </c>
      <c r="O78" s="113">
        <f t="shared" si="44"/>
        <v>0.11</v>
      </c>
      <c r="P78" s="108">
        <f t="shared" si="32"/>
        <v>1.001965693</v>
      </c>
      <c r="Q78" s="104">
        <f t="shared" si="36"/>
        <v>584.96366320000004</v>
      </c>
      <c r="R78" s="104">
        <f t="shared" si="37"/>
        <v>584.96366320000004</v>
      </c>
      <c r="S78" s="109" t="s">
        <v>52</v>
      </c>
      <c r="T78" s="110">
        <f t="shared" si="51"/>
        <v>40127</v>
      </c>
      <c r="U78" s="111">
        <f t="shared" si="45"/>
        <v>0</v>
      </c>
      <c r="V78" s="22"/>
      <c r="W78" s="88">
        <f t="shared" si="52"/>
        <v>67</v>
      </c>
      <c r="X78" s="89">
        <v>42104</v>
      </c>
      <c r="Y78" s="90">
        <f t="shared" si="53"/>
        <v>86199.595878629974</v>
      </c>
      <c r="Z78" s="90">
        <f t="shared" ref="Z78:Z141" si="55">TRUNC(ROUND((((1+$O$10)^(1/12))-1),9)*Y77,8)</f>
        <v>795.66760418000001</v>
      </c>
      <c r="AA78" s="90">
        <f t="shared" si="31"/>
        <v>4894.2322015</v>
      </c>
      <c r="AB78" s="93">
        <v>5.3727374341999999E-2</v>
      </c>
      <c r="AC78" s="90">
        <f t="shared" si="54"/>
        <v>5689.8998056800001</v>
      </c>
      <c r="AD78" s="88">
        <v>67</v>
      </c>
      <c r="AE78" s="92">
        <v>42134</v>
      </c>
      <c r="AF78" s="18"/>
      <c r="AG78" s="96">
        <f t="shared" si="46"/>
        <v>42104</v>
      </c>
      <c r="AH78" s="97">
        <f>VLOOKUP(AG78,[1]Plan1!$G$59:$H$400,2)</f>
        <v>7.0899999999999999E-4</v>
      </c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</row>
    <row r="79" spans="1:108" x14ac:dyDescent="0.2">
      <c r="A79" s="112">
        <f t="shared" si="38"/>
        <v>40104</v>
      </c>
      <c r="B79" s="104">
        <f t="shared" si="33"/>
        <v>298255.10516323999</v>
      </c>
      <c r="C79" s="104">
        <f t="shared" si="39"/>
        <v>297329.23800000001</v>
      </c>
      <c r="D79" s="132">
        <f t="shared" si="40"/>
        <v>40097</v>
      </c>
      <c r="E79" s="105">
        <f t="shared" si="27"/>
        <v>0</v>
      </c>
      <c r="F79" s="106">
        <f t="shared" si="41"/>
        <v>8</v>
      </c>
      <c r="G79" s="106">
        <f t="shared" si="47"/>
        <v>31</v>
      </c>
      <c r="H79" s="104">
        <f t="shared" si="42"/>
        <v>1</v>
      </c>
      <c r="I79" s="104">
        <f t="shared" si="43"/>
        <v>1.0008651799999999</v>
      </c>
      <c r="J79" s="104">
        <f t="shared" si="34"/>
        <v>1.0008651799999999</v>
      </c>
      <c r="K79" s="104">
        <f t="shared" si="35"/>
        <v>297586.48131012998</v>
      </c>
      <c r="L79" s="107">
        <f t="shared" si="48"/>
        <v>0</v>
      </c>
      <c r="M79" s="105">
        <f t="shared" si="49"/>
        <v>0</v>
      </c>
      <c r="N79" s="104">
        <f t="shared" si="50"/>
        <v>0</v>
      </c>
      <c r="O79" s="113">
        <f t="shared" si="44"/>
        <v>0.11</v>
      </c>
      <c r="P79" s="108">
        <f t="shared" si="32"/>
        <v>1.002246822</v>
      </c>
      <c r="Q79" s="104">
        <f t="shared" si="36"/>
        <v>668.62385311000003</v>
      </c>
      <c r="R79" s="104">
        <f t="shared" si="37"/>
        <v>668.62385311000003</v>
      </c>
      <c r="S79" s="109" t="s">
        <v>52</v>
      </c>
      <c r="T79" s="110">
        <f t="shared" si="51"/>
        <v>40127</v>
      </c>
      <c r="U79" s="111">
        <f t="shared" si="45"/>
        <v>0</v>
      </c>
      <c r="V79" s="22"/>
      <c r="W79" s="88">
        <f t="shared" si="52"/>
        <v>68</v>
      </c>
      <c r="X79" s="89">
        <v>42134</v>
      </c>
      <c r="Y79" s="90">
        <f t="shared" si="53"/>
        <v>83443.644625939982</v>
      </c>
      <c r="Z79" s="90">
        <f t="shared" si="55"/>
        <v>752.91847296000003</v>
      </c>
      <c r="AA79" s="90">
        <f t="shared" si="31"/>
        <v>2755.9512526899998</v>
      </c>
      <c r="AB79" s="93">
        <v>3.1971742147999999E-2</v>
      </c>
      <c r="AC79" s="90">
        <f t="shared" si="54"/>
        <v>3508.86972565</v>
      </c>
      <c r="AD79" s="88">
        <v>68</v>
      </c>
      <c r="AE79" s="92">
        <v>42165</v>
      </c>
      <c r="AF79" s="18"/>
      <c r="AG79" s="96">
        <f t="shared" si="46"/>
        <v>42134</v>
      </c>
      <c r="AH79" s="97">
        <f>VLOOKUP(AG79,[1]Plan1!$G$59:$H$400,2)</f>
        <v>1.588E-3</v>
      </c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</row>
    <row r="80" spans="1:108" x14ac:dyDescent="0.2">
      <c r="A80" s="112">
        <f t="shared" si="38"/>
        <v>40105</v>
      </c>
      <c r="B80" s="104">
        <f t="shared" si="33"/>
        <v>298338.78856487997</v>
      </c>
      <c r="C80" s="104">
        <f t="shared" si="39"/>
        <v>297329.23800000001</v>
      </c>
      <c r="D80" s="132">
        <f t="shared" si="40"/>
        <v>40097</v>
      </c>
      <c r="E80" s="105">
        <f t="shared" si="27"/>
        <v>0</v>
      </c>
      <c r="F80" s="106">
        <f t="shared" si="41"/>
        <v>9</v>
      </c>
      <c r="G80" s="106">
        <f t="shared" si="47"/>
        <v>31</v>
      </c>
      <c r="H80" s="104">
        <f t="shared" si="42"/>
        <v>1</v>
      </c>
      <c r="I80" s="104">
        <f t="shared" si="43"/>
        <v>1.0008651799999999</v>
      </c>
      <c r="J80" s="104">
        <f t="shared" si="34"/>
        <v>1.0008651799999999</v>
      </c>
      <c r="K80" s="104">
        <f t="shared" si="35"/>
        <v>297586.48131012998</v>
      </c>
      <c r="L80" s="107">
        <f t="shared" si="48"/>
        <v>0</v>
      </c>
      <c r="M80" s="105">
        <f t="shared" si="49"/>
        <v>0</v>
      </c>
      <c r="N80" s="104">
        <f t="shared" si="50"/>
        <v>0</v>
      </c>
      <c r="O80" s="113">
        <f t="shared" si="44"/>
        <v>0.11</v>
      </c>
      <c r="P80" s="108">
        <f t="shared" si="32"/>
        <v>1.002528029</v>
      </c>
      <c r="Q80" s="104">
        <f t="shared" si="36"/>
        <v>752.30725474999997</v>
      </c>
      <c r="R80" s="104">
        <f t="shared" si="37"/>
        <v>752.30725474999997</v>
      </c>
      <c r="S80" s="109" t="s">
        <v>52</v>
      </c>
      <c r="T80" s="110">
        <f t="shared" si="51"/>
        <v>40127</v>
      </c>
      <c r="U80" s="111">
        <f t="shared" si="45"/>
        <v>0</v>
      </c>
      <c r="V80" s="22"/>
      <c r="W80" s="88">
        <f t="shared" si="52"/>
        <v>69</v>
      </c>
      <c r="X80" s="89">
        <v>42165</v>
      </c>
      <c r="Y80" s="90">
        <f t="shared" si="53"/>
        <v>82126.543130129983</v>
      </c>
      <c r="Z80" s="90">
        <f t="shared" si="55"/>
        <v>728.84635767999998</v>
      </c>
      <c r="AA80" s="90">
        <f>TRUNC((Y79*AB80),8)</f>
        <v>1317.10149581</v>
      </c>
      <c r="AB80" s="93">
        <v>1.578432368E-2</v>
      </c>
      <c r="AC80" s="90">
        <f t="shared" si="54"/>
        <v>2045.9478534899999</v>
      </c>
      <c r="AD80" s="88">
        <v>69</v>
      </c>
      <c r="AE80" s="92">
        <v>42195</v>
      </c>
      <c r="AF80" s="18"/>
      <c r="AG80" s="96">
        <f t="shared" si="46"/>
        <v>42165</v>
      </c>
      <c r="AH80" s="97">
        <f>VLOOKUP(AG80,[1]Plan1!$G$59:$H$400,2)</f>
        <v>1.5939999999999999E-3</v>
      </c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</row>
    <row r="81" spans="1:108" x14ac:dyDescent="0.2">
      <c r="A81" s="112">
        <f t="shared" si="38"/>
        <v>40106</v>
      </c>
      <c r="B81" s="104">
        <f t="shared" si="33"/>
        <v>298422.49577345001</v>
      </c>
      <c r="C81" s="104">
        <f t="shared" si="39"/>
        <v>297329.23800000001</v>
      </c>
      <c r="D81" s="132">
        <f t="shared" si="40"/>
        <v>40097</v>
      </c>
      <c r="E81" s="105">
        <f t="shared" si="27"/>
        <v>0</v>
      </c>
      <c r="F81" s="106">
        <f t="shared" si="41"/>
        <v>10</v>
      </c>
      <c r="G81" s="106">
        <f t="shared" si="47"/>
        <v>31</v>
      </c>
      <c r="H81" s="104">
        <f t="shared" si="42"/>
        <v>1</v>
      </c>
      <c r="I81" s="104">
        <f t="shared" si="43"/>
        <v>1.0008651799999999</v>
      </c>
      <c r="J81" s="104">
        <f t="shared" si="34"/>
        <v>1.0008651799999999</v>
      </c>
      <c r="K81" s="104">
        <f t="shared" si="35"/>
        <v>297586.48131012998</v>
      </c>
      <c r="L81" s="107">
        <f t="shared" si="48"/>
        <v>0</v>
      </c>
      <c r="M81" s="105">
        <f t="shared" si="49"/>
        <v>0</v>
      </c>
      <c r="N81" s="104">
        <f t="shared" si="50"/>
        <v>0</v>
      </c>
      <c r="O81" s="113">
        <f t="shared" si="44"/>
        <v>0.11</v>
      </c>
      <c r="P81" s="108">
        <f t="shared" si="32"/>
        <v>1.002809316</v>
      </c>
      <c r="Q81" s="104">
        <f t="shared" si="36"/>
        <v>836.01446332</v>
      </c>
      <c r="R81" s="104">
        <f t="shared" si="37"/>
        <v>836.01446332</v>
      </c>
      <c r="S81" s="109" t="s">
        <v>52</v>
      </c>
      <c r="T81" s="110">
        <f t="shared" si="51"/>
        <v>40127</v>
      </c>
      <c r="U81" s="111">
        <f t="shared" si="45"/>
        <v>0</v>
      </c>
      <c r="V81" s="22"/>
      <c r="W81" s="88">
        <f t="shared" si="52"/>
        <v>70</v>
      </c>
      <c r="X81" s="89">
        <v>42195</v>
      </c>
      <c r="Y81" s="90">
        <f t="shared" si="53"/>
        <v>80806.030443149983</v>
      </c>
      <c r="Z81" s="90">
        <f t="shared" si="55"/>
        <v>717.34201085999996</v>
      </c>
      <c r="AA81" s="90">
        <f t="shared" si="31"/>
        <v>1320.5126869799999</v>
      </c>
      <c r="AB81" s="93">
        <v>1.6079E-2</v>
      </c>
      <c r="AC81" s="90">
        <f t="shared" si="54"/>
        <v>2037.85469784</v>
      </c>
      <c r="AD81" s="88">
        <v>70</v>
      </c>
      <c r="AE81" s="92">
        <v>42226</v>
      </c>
      <c r="AF81" s="18"/>
      <c r="AG81" s="96">
        <f t="shared" si="46"/>
        <v>42195</v>
      </c>
      <c r="AH81" s="97">
        <f>VLOOKUP(AG81,[1]Plan1!$G$59:$H$400,2)</f>
        <v>1.9350000000000001E-3</v>
      </c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</row>
    <row r="82" spans="1:108" x14ac:dyDescent="0.2">
      <c r="A82" s="112">
        <f t="shared" si="38"/>
        <v>40107</v>
      </c>
      <c r="B82" s="104">
        <f t="shared" si="33"/>
        <v>298506.22619377001</v>
      </c>
      <c r="C82" s="104">
        <f t="shared" si="39"/>
        <v>297329.23800000001</v>
      </c>
      <c r="D82" s="132">
        <f t="shared" si="40"/>
        <v>40097</v>
      </c>
      <c r="E82" s="105">
        <f t="shared" si="27"/>
        <v>0</v>
      </c>
      <c r="F82" s="106">
        <f t="shared" si="41"/>
        <v>11</v>
      </c>
      <c r="G82" s="106">
        <f t="shared" si="47"/>
        <v>31</v>
      </c>
      <c r="H82" s="104">
        <f t="shared" si="42"/>
        <v>1</v>
      </c>
      <c r="I82" s="104">
        <f t="shared" si="43"/>
        <v>1.0008651799999999</v>
      </c>
      <c r="J82" s="104">
        <f t="shared" si="34"/>
        <v>1.0008651799999999</v>
      </c>
      <c r="K82" s="104">
        <f t="shared" si="35"/>
        <v>297586.48131012998</v>
      </c>
      <c r="L82" s="107">
        <f t="shared" si="48"/>
        <v>0</v>
      </c>
      <c r="M82" s="105">
        <f t="shared" si="49"/>
        <v>0</v>
      </c>
      <c r="N82" s="104">
        <f t="shared" si="50"/>
        <v>0</v>
      </c>
      <c r="O82" s="113">
        <f t="shared" si="44"/>
        <v>0.11</v>
      </c>
      <c r="P82" s="108">
        <f t="shared" si="32"/>
        <v>1.003090681</v>
      </c>
      <c r="Q82" s="104">
        <f t="shared" si="36"/>
        <v>919.74488364000001</v>
      </c>
      <c r="R82" s="104">
        <f t="shared" si="37"/>
        <v>919.74488364000001</v>
      </c>
      <c r="S82" s="109" t="s">
        <v>52</v>
      </c>
      <c r="T82" s="110">
        <f t="shared" si="51"/>
        <v>40127</v>
      </c>
      <c r="U82" s="111">
        <f t="shared" si="45"/>
        <v>0</v>
      </c>
      <c r="V82" s="22"/>
      <c r="W82" s="88">
        <f t="shared" si="52"/>
        <v>71</v>
      </c>
      <c r="X82" s="89">
        <v>42226</v>
      </c>
      <c r="Y82" s="90">
        <f t="shared" si="53"/>
        <v>80404.666889939981</v>
      </c>
      <c r="Z82" s="90">
        <f t="shared" si="55"/>
        <v>705.80786866999995</v>
      </c>
      <c r="AA82" s="90">
        <f>TRUNC((Y81*AB82),8)</f>
        <v>401.36355321000002</v>
      </c>
      <c r="AB82" s="93">
        <v>4.9670000000000001E-3</v>
      </c>
      <c r="AC82" s="90">
        <f t="shared" si="54"/>
        <v>1107.17142188</v>
      </c>
      <c r="AD82" s="88">
        <v>71</v>
      </c>
      <c r="AE82" s="92">
        <v>42257</v>
      </c>
      <c r="AF82" s="18"/>
      <c r="AG82" s="96">
        <f t="shared" si="46"/>
        <v>42226</v>
      </c>
      <c r="AH82" s="97">
        <f>VLOOKUP(AG82,[1]Plan1!$G$59:$H$400,2)</f>
        <v>1.8910000000000001E-3</v>
      </c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</row>
    <row r="83" spans="1:108" x14ac:dyDescent="0.2">
      <c r="A83" s="112">
        <f t="shared" si="38"/>
        <v>40108</v>
      </c>
      <c r="B83" s="104">
        <f t="shared" si="33"/>
        <v>298589.98012341</v>
      </c>
      <c r="C83" s="104">
        <f t="shared" si="39"/>
        <v>297329.23800000001</v>
      </c>
      <c r="D83" s="132">
        <f t="shared" si="40"/>
        <v>40097</v>
      </c>
      <c r="E83" s="105">
        <f t="shared" si="27"/>
        <v>0</v>
      </c>
      <c r="F83" s="106">
        <f t="shared" si="41"/>
        <v>12</v>
      </c>
      <c r="G83" s="106">
        <f t="shared" si="47"/>
        <v>31</v>
      </c>
      <c r="H83" s="104">
        <f t="shared" si="42"/>
        <v>1</v>
      </c>
      <c r="I83" s="104">
        <f t="shared" si="43"/>
        <v>1.0008651799999999</v>
      </c>
      <c r="J83" s="104">
        <f t="shared" si="34"/>
        <v>1.0008651799999999</v>
      </c>
      <c r="K83" s="104">
        <f t="shared" si="35"/>
        <v>297586.48131012998</v>
      </c>
      <c r="L83" s="107">
        <f t="shared" si="48"/>
        <v>0</v>
      </c>
      <c r="M83" s="105">
        <f t="shared" si="49"/>
        <v>0</v>
      </c>
      <c r="N83" s="104">
        <f t="shared" si="50"/>
        <v>0</v>
      </c>
      <c r="O83" s="113">
        <f t="shared" si="44"/>
        <v>0.11</v>
      </c>
      <c r="P83" s="108">
        <f t="shared" si="32"/>
        <v>1.0033721250000001</v>
      </c>
      <c r="Q83" s="104">
        <f t="shared" si="36"/>
        <v>1003.49881328</v>
      </c>
      <c r="R83" s="104">
        <f t="shared" si="37"/>
        <v>1003.49881328</v>
      </c>
      <c r="S83" s="109" t="s">
        <v>52</v>
      </c>
      <c r="T83" s="110">
        <f t="shared" si="51"/>
        <v>40127</v>
      </c>
      <c r="U83" s="111">
        <f t="shared" si="45"/>
        <v>0</v>
      </c>
      <c r="V83" s="22"/>
      <c r="W83" s="88">
        <f t="shared" si="52"/>
        <v>72</v>
      </c>
      <c r="X83" s="89">
        <v>42257</v>
      </c>
      <c r="Y83" s="90">
        <f t="shared" si="53"/>
        <v>79085.226306279976</v>
      </c>
      <c r="Z83" s="90">
        <f t="shared" si="55"/>
        <v>702.30212098000004</v>
      </c>
      <c r="AA83" s="90">
        <f t="shared" ref="AA83:AA146" si="56">TRUNC((Y82*AB83),8)</f>
        <v>1319.4405836599999</v>
      </c>
      <c r="AB83" s="93">
        <v>1.6410000000000001E-2</v>
      </c>
      <c r="AC83" s="90">
        <f t="shared" si="54"/>
        <v>2021.7427046399998</v>
      </c>
      <c r="AD83" s="88">
        <v>72</v>
      </c>
      <c r="AE83" s="92">
        <v>42287</v>
      </c>
      <c r="AF83" s="18"/>
      <c r="AG83" s="96">
        <f t="shared" si="46"/>
        <v>42257</v>
      </c>
      <c r="AH83" s="97">
        <f>VLOOKUP(AG83,[1]Plan1!$G$59:$H$400,2)</f>
        <v>2.1450000000000002E-3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</row>
    <row r="84" spans="1:108" x14ac:dyDescent="0.2">
      <c r="A84" s="112">
        <f t="shared" si="38"/>
        <v>40109</v>
      </c>
      <c r="B84" s="104">
        <f t="shared" si="33"/>
        <v>298673.75756239</v>
      </c>
      <c r="C84" s="104">
        <f t="shared" si="39"/>
        <v>297329.23800000001</v>
      </c>
      <c r="D84" s="132">
        <f t="shared" si="40"/>
        <v>40097</v>
      </c>
      <c r="E84" s="105">
        <f t="shared" si="27"/>
        <v>0</v>
      </c>
      <c r="F84" s="106">
        <f t="shared" si="41"/>
        <v>13</v>
      </c>
      <c r="G84" s="106">
        <f t="shared" si="47"/>
        <v>31</v>
      </c>
      <c r="H84" s="104">
        <f t="shared" si="42"/>
        <v>1</v>
      </c>
      <c r="I84" s="104">
        <f t="shared" si="43"/>
        <v>1.0008651799999999</v>
      </c>
      <c r="J84" s="104">
        <f t="shared" si="34"/>
        <v>1.0008651799999999</v>
      </c>
      <c r="K84" s="104">
        <f t="shared" si="35"/>
        <v>297586.48131012998</v>
      </c>
      <c r="L84" s="107">
        <f t="shared" si="48"/>
        <v>0</v>
      </c>
      <c r="M84" s="105">
        <f t="shared" si="49"/>
        <v>0</v>
      </c>
      <c r="N84" s="104">
        <f t="shared" si="50"/>
        <v>0</v>
      </c>
      <c r="O84" s="113">
        <f t="shared" si="44"/>
        <v>0.11</v>
      </c>
      <c r="P84" s="108">
        <f t="shared" si="32"/>
        <v>1.003653648</v>
      </c>
      <c r="Q84" s="104">
        <f t="shared" si="36"/>
        <v>1087.2762522600001</v>
      </c>
      <c r="R84" s="104">
        <f t="shared" si="37"/>
        <v>1087.2762522600001</v>
      </c>
      <c r="S84" s="109" t="s">
        <v>52</v>
      </c>
      <c r="T84" s="110">
        <f t="shared" si="51"/>
        <v>40127</v>
      </c>
      <c r="U84" s="111">
        <f t="shared" si="45"/>
        <v>0</v>
      </c>
      <c r="V84" s="22"/>
      <c r="W84" s="88">
        <f t="shared" si="52"/>
        <v>73</v>
      </c>
      <c r="X84" s="89">
        <v>42287</v>
      </c>
      <c r="Y84" s="90">
        <f t="shared" si="53"/>
        <v>77762.28864062998</v>
      </c>
      <c r="Z84" s="90">
        <f t="shared" si="55"/>
        <v>690.77734318</v>
      </c>
      <c r="AA84" s="90">
        <f t="shared" si="56"/>
        <v>1322.9376656500001</v>
      </c>
      <c r="AB84" s="93">
        <v>1.6728E-2</v>
      </c>
      <c r="AC84" s="90">
        <f t="shared" si="54"/>
        <v>2013.71500883</v>
      </c>
      <c r="AD84" s="88">
        <v>73</v>
      </c>
      <c r="AE84" s="92">
        <v>42318</v>
      </c>
      <c r="AF84" s="18"/>
      <c r="AG84" s="96">
        <f t="shared" si="46"/>
        <v>42287</v>
      </c>
      <c r="AH84" s="97">
        <f>VLOOKUP(AG84,[1]Plan1!$G$59:$H$400,2)</f>
        <v>1.1299999999999999E-3</v>
      </c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</row>
    <row r="85" spans="1:108" x14ac:dyDescent="0.2">
      <c r="A85" s="112">
        <f t="shared" si="38"/>
        <v>40110</v>
      </c>
      <c r="B85" s="104">
        <f t="shared" si="33"/>
        <v>298757.55851070001</v>
      </c>
      <c r="C85" s="104">
        <f t="shared" si="39"/>
        <v>297329.23800000001</v>
      </c>
      <c r="D85" s="132">
        <f t="shared" si="40"/>
        <v>40097</v>
      </c>
      <c r="E85" s="105">
        <f t="shared" si="27"/>
        <v>0</v>
      </c>
      <c r="F85" s="106">
        <f t="shared" si="41"/>
        <v>14</v>
      </c>
      <c r="G85" s="106">
        <f t="shared" si="47"/>
        <v>31</v>
      </c>
      <c r="H85" s="104">
        <f t="shared" si="42"/>
        <v>1</v>
      </c>
      <c r="I85" s="104">
        <f t="shared" si="43"/>
        <v>1.0008651799999999</v>
      </c>
      <c r="J85" s="104">
        <f t="shared" si="34"/>
        <v>1.0008651799999999</v>
      </c>
      <c r="K85" s="104">
        <f t="shared" si="35"/>
        <v>297586.48131012998</v>
      </c>
      <c r="L85" s="107">
        <f t="shared" si="48"/>
        <v>0</v>
      </c>
      <c r="M85" s="105">
        <f t="shared" si="49"/>
        <v>0</v>
      </c>
      <c r="N85" s="104">
        <f t="shared" si="50"/>
        <v>0</v>
      </c>
      <c r="O85" s="113">
        <f t="shared" si="44"/>
        <v>0.11</v>
      </c>
      <c r="P85" s="108">
        <f t="shared" si="32"/>
        <v>1.0039352500000001</v>
      </c>
      <c r="Q85" s="104">
        <f t="shared" si="36"/>
        <v>1171.0772005700001</v>
      </c>
      <c r="R85" s="104">
        <f t="shared" si="37"/>
        <v>1171.0772005700001</v>
      </c>
      <c r="S85" s="109" t="s">
        <v>52</v>
      </c>
      <c r="T85" s="110">
        <f t="shared" si="51"/>
        <v>40127</v>
      </c>
      <c r="U85" s="111">
        <f t="shared" si="45"/>
        <v>0</v>
      </c>
      <c r="V85" s="22"/>
      <c r="W85" s="88">
        <f t="shared" si="52"/>
        <v>74</v>
      </c>
      <c r="X85" s="89">
        <v>42318</v>
      </c>
      <c r="Y85" s="90">
        <f t="shared" si="53"/>
        <v>76435.819520999983</v>
      </c>
      <c r="Z85" s="90">
        <f t="shared" si="55"/>
        <v>679.22201977999998</v>
      </c>
      <c r="AA85" s="90">
        <f t="shared" si="56"/>
        <v>1326.46911963</v>
      </c>
      <c r="AB85" s="93">
        <v>1.7058E-2</v>
      </c>
      <c r="AC85" s="90">
        <f t="shared" si="54"/>
        <v>2005.69113941</v>
      </c>
      <c r="AD85" s="88">
        <v>74</v>
      </c>
      <c r="AE85" s="92">
        <v>42348</v>
      </c>
      <c r="AF85" s="18"/>
      <c r="AG85" s="96">
        <f t="shared" si="46"/>
        <v>42318</v>
      </c>
      <c r="AH85" s="97">
        <f>VLOOKUP(AG85,[1]Plan1!$G$59:$H$400,2)</f>
        <v>2.2859999999999998E-3</v>
      </c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</row>
    <row r="86" spans="1:108" x14ac:dyDescent="0.2">
      <c r="A86" s="112">
        <f t="shared" si="38"/>
        <v>40111</v>
      </c>
      <c r="B86" s="104">
        <f t="shared" si="33"/>
        <v>298841.38296833995</v>
      </c>
      <c r="C86" s="104">
        <f t="shared" si="39"/>
        <v>297329.23800000001</v>
      </c>
      <c r="D86" s="132">
        <f t="shared" si="40"/>
        <v>40097</v>
      </c>
      <c r="E86" s="105">
        <f t="shared" si="27"/>
        <v>0</v>
      </c>
      <c r="F86" s="106">
        <f t="shared" si="41"/>
        <v>15</v>
      </c>
      <c r="G86" s="106">
        <f t="shared" si="47"/>
        <v>31</v>
      </c>
      <c r="H86" s="104">
        <f t="shared" si="42"/>
        <v>1</v>
      </c>
      <c r="I86" s="104">
        <f t="shared" si="43"/>
        <v>1.0008651799999999</v>
      </c>
      <c r="J86" s="104">
        <f t="shared" si="34"/>
        <v>1.0008651799999999</v>
      </c>
      <c r="K86" s="104">
        <f t="shared" si="35"/>
        <v>297586.48131012998</v>
      </c>
      <c r="L86" s="107">
        <f t="shared" si="48"/>
        <v>0</v>
      </c>
      <c r="M86" s="105">
        <f t="shared" si="49"/>
        <v>0</v>
      </c>
      <c r="N86" s="104">
        <f t="shared" si="50"/>
        <v>0</v>
      </c>
      <c r="O86" s="113">
        <f t="shared" si="44"/>
        <v>0.11</v>
      </c>
      <c r="P86" s="108">
        <f t="shared" si="32"/>
        <v>1.004216931</v>
      </c>
      <c r="Q86" s="104">
        <f t="shared" si="36"/>
        <v>1254.9016582100001</v>
      </c>
      <c r="R86" s="104">
        <f t="shared" si="37"/>
        <v>1254.9016582100001</v>
      </c>
      <c r="S86" s="109" t="s">
        <v>52</v>
      </c>
      <c r="T86" s="110">
        <f t="shared" si="51"/>
        <v>40127</v>
      </c>
      <c r="U86" s="111">
        <f t="shared" si="45"/>
        <v>0</v>
      </c>
      <c r="V86" s="22"/>
      <c r="W86" s="88">
        <f t="shared" si="52"/>
        <v>75</v>
      </c>
      <c r="X86" s="89">
        <v>42348</v>
      </c>
      <c r="Y86" s="90">
        <f t="shared" si="53"/>
        <v>75105.83626133998</v>
      </c>
      <c r="Z86" s="90">
        <f t="shared" si="55"/>
        <v>667.63585057</v>
      </c>
      <c r="AA86" s="90">
        <f t="shared" si="56"/>
        <v>1329.9832596599999</v>
      </c>
      <c r="AB86" s="93">
        <v>1.7399999999999999E-2</v>
      </c>
      <c r="AC86" s="90">
        <f t="shared" si="54"/>
        <v>1997.6191102299999</v>
      </c>
      <c r="AD86" s="88">
        <v>75</v>
      </c>
      <c r="AE86" s="92">
        <v>42379</v>
      </c>
      <c r="AF86" s="18"/>
      <c r="AG86" s="96">
        <f t="shared" si="46"/>
        <v>42348</v>
      </c>
      <c r="AH86" s="97">
        <f>VLOOKUP(AG86,[1]Plan1!$G$59:$H$400,2)</f>
        <v>1.58E-3</v>
      </c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</row>
    <row r="87" spans="1:108" x14ac:dyDescent="0.2">
      <c r="A87" s="112">
        <f t="shared" si="38"/>
        <v>40112</v>
      </c>
      <c r="B87" s="104">
        <f t="shared" si="33"/>
        <v>298925.2312329</v>
      </c>
      <c r="C87" s="104">
        <f t="shared" si="39"/>
        <v>297329.23800000001</v>
      </c>
      <c r="D87" s="132">
        <f t="shared" si="40"/>
        <v>40097</v>
      </c>
      <c r="E87" s="105">
        <f t="shared" si="27"/>
        <v>0</v>
      </c>
      <c r="F87" s="106">
        <f t="shared" si="41"/>
        <v>16</v>
      </c>
      <c r="G87" s="106">
        <f t="shared" si="47"/>
        <v>31</v>
      </c>
      <c r="H87" s="104">
        <f t="shared" si="42"/>
        <v>1</v>
      </c>
      <c r="I87" s="104">
        <f t="shared" si="43"/>
        <v>1.0008651799999999</v>
      </c>
      <c r="J87" s="104">
        <f t="shared" si="34"/>
        <v>1.0008651799999999</v>
      </c>
      <c r="K87" s="104">
        <f t="shared" si="35"/>
        <v>297586.48131012998</v>
      </c>
      <c r="L87" s="107">
        <f t="shared" si="48"/>
        <v>0</v>
      </c>
      <c r="M87" s="105">
        <f t="shared" si="49"/>
        <v>0</v>
      </c>
      <c r="N87" s="104">
        <f t="shared" si="50"/>
        <v>0</v>
      </c>
      <c r="O87" s="113">
        <f t="shared" si="44"/>
        <v>0.11</v>
      </c>
      <c r="P87" s="108">
        <f t="shared" si="32"/>
        <v>1.0044986920000001</v>
      </c>
      <c r="Q87" s="104">
        <f t="shared" si="36"/>
        <v>1338.74992277</v>
      </c>
      <c r="R87" s="104">
        <f t="shared" si="37"/>
        <v>1338.74992277</v>
      </c>
      <c r="S87" s="109" t="s">
        <v>52</v>
      </c>
      <c r="T87" s="110">
        <f t="shared" si="51"/>
        <v>40127</v>
      </c>
      <c r="U87" s="111">
        <f t="shared" si="45"/>
        <v>0</v>
      </c>
      <c r="V87" s="22"/>
      <c r="W87" s="88">
        <f t="shared" si="52"/>
        <v>76</v>
      </c>
      <c r="X87" s="89">
        <v>42379</v>
      </c>
      <c r="Y87" s="90">
        <f t="shared" si="53"/>
        <v>73701.282017419973</v>
      </c>
      <c r="Z87" s="90">
        <f t="shared" si="55"/>
        <v>656.01898676999997</v>
      </c>
      <c r="AA87" s="90">
        <f t="shared" si="56"/>
        <v>1404.5542439200001</v>
      </c>
      <c r="AB87" s="93">
        <v>1.8700999999999999E-2</v>
      </c>
      <c r="AC87" s="90">
        <f t="shared" si="54"/>
        <v>2060.5732306899999</v>
      </c>
      <c r="AD87" s="88">
        <v>76</v>
      </c>
      <c r="AE87" s="92">
        <v>42410</v>
      </c>
      <c r="AF87" s="18"/>
      <c r="AG87" s="96">
        <f t="shared" si="46"/>
        <v>42379</v>
      </c>
      <c r="AH87" s="97">
        <f>VLOOKUP(AG87,[1]Plan1!$G$59:$H$400,2)</f>
        <v>1.459E-3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</row>
    <row r="88" spans="1:108" x14ac:dyDescent="0.2">
      <c r="A88" s="112">
        <f t="shared" si="38"/>
        <v>40113</v>
      </c>
      <c r="B88" s="104">
        <f t="shared" si="33"/>
        <v>299009.10270920995</v>
      </c>
      <c r="C88" s="104">
        <f t="shared" si="39"/>
        <v>297329.23800000001</v>
      </c>
      <c r="D88" s="132">
        <f t="shared" si="40"/>
        <v>40097</v>
      </c>
      <c r="E88" s="105">
        <f t="shared" si="27"/>
        <v>0</v>
      </c>
      <c r="F88" s="106">
        <f t="shared" si="41"/>
        <v>17</v>
      </c>
      <c r="G88" s="106">
        <f t="shared" si="47"/>
        <v>31</v>
      </c>
      <c r="H88" s="104">
        <f t="shared" si="42"/>
        <v>1</v>
      </c>
      <c r="I88" s="104">
        <f t="shared" si="43"/>
        <v>1.0008651799999999</v>
      </c>
      <c r="J88" s="104">
        <f t="shared" si="34"/>
        <v>1.0008651799999999</v>
      </c>
      <c r="K88" s="104">
        <f t="shared" si="35"/>
        <v>297586.48131012998</v>
      </c>
      <c r="L88" s="107">
        <f t="shared" si="48"/>
        <v>0</v>
      </c>
      <c r="M88" s="105">
        <f t="shared" si="49"/>
        <v>0</v>
      </c>
      <c r="N88" s="104">
        <f t="shared" si="50"/>
        <v>0</v>
      </c>
      <c r="O88" s="113">
        <f t="shared" si="44"/>
        <v>0.11</v>
      </c>
      <c r="P88" s="108">
        <f t="shared" si="32"/>
        <v>1.004780531</v>
      </c>
      <c r="Q88" s="104">
        <f t="shared" si="36"/>
        <v>1422.6213990799999</v>
      </c>
      <c r="R88" s="104">
        <f t="shared" si="37"/>
        <v>1422.6213990799999</v>
      </c>
      <c r="S88" s="109" t="s">
        <v>52</v>
      </c>
      <c r="T88" s="110">
        <f t="shared" si="51"/>
        <v>40127</v>
      </c>
      <c r="U88" s="111">
        <f t="shared" si="45"/>
        <v>0</v>
      </c>
      <c r="V88" s="22"/>
      <c r="W88" s="88">
        <f t="shared" si="52"/>
        <v>77</v>
      </c>
      <c r="X88" s="89">
        <v>42410</v>
      </c>
      <c r="Y88" s="90">
        <f t="shared" si="53"/>
        <v>72364.19335905998</v>
      </c>
      <c r="Z88" s="90">
        <f t="shared" si="55"/>
        <v>643.75077569999996</v>
      </c>
      <c r="AA88" s="90">
        <f t="shared" si="56"/>
        <v>1337.08865836</v>
      </c>
      <c r="AB88" s="93">
        <v>1.8141999999999998E-2</v>
      </c>
      <c r="AC88" s="90">
        <f t="shared" si="54"/>
        <v>1980.8394340599998</v>
      </c>
      <c r="AD88" s="88">
        <v>77</v>
      </c>
      <c r="AE88" s="92">
        <v>42439</v>
      </c>
      <c r="AF88" s="18"/>
      <c r="AG88" s="96">
        <f t="shared" si="46"/>
        <v>42410</v>
      </c>
      <c r="AH88" s="97">
        <f>VLOOKUP(AG88,[1]Plan1!$G$59:$H$400,2)</f>
        <v>1.65E-3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</row>
    <row r="89" spans="1:108" x14ac:dyDescent="0.2">
      <c r="A89" s="112">
        <f t="shared" si="38"/>
        <v>40114</v>
      </c>
      <c r="B89" s="104">
        <f t="shared" si="33"/>
        <v>299092.99769484997</v>
      </c>
      <c r="C89" s="104">
        <f t="shared" si="39"/>
        <v>297329.23800000001</v>
      </c>
      <c r="D89" s="132">
        <f t="shared" si="40"/>
        <v>40097</v>
      </c>
      <c r="E89" s="105">
        <f t="shared" si="27"/>
        <v>0</v>
      </c>
      <c r="F89" s="106">
        <f t="shared" si="41"/>
        <v>18</v>
      </c>
      <c r="G89" s="106">
        <f t="shared" si="47"/>
        <v>31</v>
      </c>
      <c r="H89" s="104">
        <f t="shared" si="42"/>
        <v>1</v>
      </c>
      <c r="I89" s="104">
        <f t="shared" si="43"/>
        <v>1.0008651799999999</v>
      </c>
      <c r="J89" s="104">
        <f t="shared" si="34"/>
        <v>1.0008651799999999</v>
      </c>
      <c r="K89" s="104">
        <f t="shared" si="35"/>
        <v>297586.48131012998</v>
      </c>
      <c r="L89" s="107">
        <f t="shared" si="48"/>
        <v>0</v>
      </c>
      <c r="M89" s="105">
        <f t="shared" si="49"/>
        <v>0</v>
      </c>
      <c r="N89" s="104">
        <f t="shared" si="50"/>
        <v>0</v>
      </c>
      <c r="O89" s="113">
        <f t="shared" si="44"/>
        <v>0.11</v>
      </c>
      <c r="P89" s="108">
        <f t="shared" si="32"/>
        <v>1.005062449</v>
      </c>
      <c r="Q89" s="104">
        <f t="shared" si="36"/>
        <v>1506.5163847199999</v>
      </c>
      <c r="R89" s="104">
        <f t="shared" si="37"/>
        <v>1506.5163847199999</v>
      </c>
      <c r="S89" s="109" t="s">
        <v>52</v>
      </c>
      <c r="T89" s="110">
        <f t="shared" si="51"/>
        <v>40127</v>
      </c>
      <c r="U89" s="111">
        <f t="shared" si="45"/>
        <v>0</v>
      </c>
      <c r="V89" s="22"/>
      <c r="W89" s="88">
        <f t="shared" si="52"/>
        <v>78</v>
      </c>
      <c r="X89" s="89">
        <v>42439</v>
      </c>
      <c r="Y89" s="90">
        <f t="shared" si="53"/>
        <v>70881.306308749976</v>
      </c>
      <c r="Z89" s="90">
        <f t="shared" si="55"/>
        <v>632.07184912000002</v>
      </c>
      <c r="AA89" s="90">
        <f>TRUNC((Y88*AB89),8)</f>
        <v>1482.8870503099999</v>
      </c>
      <c r="AB89" s="93">
        <v>2.0492E-2</v>
      </c>
      <c r="AC89" s="90">
        <f t="shared" si="54"/>
        <v>2114.9588994300002</v>
      </c>
      <c r="AD89" s="88">
        <v>78</v>
      </c>
      <c r="AE89" s="92">
        <v>42470</v>
      </c>
      <c r="AF89" s="18"/>
      <c r="AG89" s="96">
        <f t="shared" si="46"/>
        <v>42439</v>
      </c>
      <c r="AH89" s="97">
        <f>VLOOKUP(AG89,[1]Plan1!$G$59:$H$400,2)</f>
        <v>1.761E-3</v>
      </c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</row>
    <row r="90" spans="1:108" x14ac:dyDescent="0.2">
      <c r="A90" s="112">
        <f t="shared" si="38"/>
        <v>40115</v>
      </c>
      <c r="B90" s="104">
        <f t="shared" si="33"/>
        <v>299176.91648739995</v>
      </c>
      <c r="C90" s="104">
        <f t="shared" si="39"/>
        <v>297329.23800000001</v>
      </c>
      <c r="D90" s="132">
        <f t="shared" si="40"/>
        <v>40097</v>
      </c>
      <c r="E90" s="105">
        <f t="shared" si="27"/>
        <v>0</v>
      </c>
      <c r="F90" s="106">
        <f t="shared" si="41"/>
        <v>19</v>
      </c>
      <c r="G90" s="106">
        <f t="shared" si="47"/>
        <v>31</v>
      </c>
      <c r="H90" s="104">
        <f t="shared" si="42"/>
        <v>1</v>
      </c>
      <c r="I90" s="104">
        <f t="shared" si="43"/>
        <v>1.0008651799999999</v>
      </c>
      <c r="J90" s="104">
        <f t="shared" si="34"/>
        <v>1.0008651799999999</v>
      </c>
      <c r="K90" s="104">
        <f t="shared" si="35"/>
        <v>297586.48131012998</v>
      </c>
      <c r="L90" s="107">
        <f t="shared" si="48"/>
        <v>0</v>
      </c>
      <c r="M90" s="105">
        <f t="shared" si="49"/>
        <v>0</v>
      </c>
      <c r="N90" s="104">
        <f t="shared" si="50"/>
        <v>0</v>
      </c>
      <c r="O90" s="113">
        <f t="shared" si="44"/>
        <v>0.11</v>
      </c>
      <c r="P90" s="108">
        <f t="shared" si="32"/>
        <v>1.0053444469999999</v>
      </c>
      <c r="Q90" s="104">
        <f t="shared" si="36"/>
        <v>1590.4351772699999</v>
      </c>
      <c r="R90" s="104">
        <f t="shared" si="37"/>
        <v>1590.4351772699999</v>
      </c>
      <c r="S90" s="109" t="s">
        <v>52</v>
      </c>
      <c r="T90" s="110">
        <f t="shared" si="51"/>
        <v>40127</v>
      </c>
      <c r="U90" s="111">
        <f t="shared" si="45"/>
        <v>0</v>
      </c>
      <c r="V90" s="22"/>
      <c r="W90" s="88">
        <f t="shared" si="52"/>
        <v>79</v>
      </c>
      <c r="X90" s="89">
        <v>42470</v>
      </c>
      <c r="Y90" s="90">
        <f t="shared" si="53"/>
        <v>69537.042334609971</v>
      </c>
      <c r="Z90" s="90">
        <f t="shared" si="55"/>
        <v>619.11943279000002</v>
      </c>
      <c r="AA90" s="90">
        <f t="shared" si="56"/>
        <v>1344.2639741400001</v>
      </c>
      <c r="AB90" s="93">
        <v>1.8964999999999999E-2</v>
      </c>
      <c r="AC90" s="90">
        <f t="shared" si="54"/>
        <v>1963.3834069300001</v>
      </c>
      <c r="AD90" s="88">
        <v>79</v>
      </c>
      <c r="AE90" s="92">
        <v>42500</v>
      </c>
      <c r="AF90" s="18"/>
      <c r="AG90" s="96">
        <f t="shared" si="46"/>
        <v>42470</v>
      </c>
      <c r="AH90" s="97">
        <f>VLOOKUP(AG90,[1]Plan1!$G$59:$H$400,2)</f>
        <v>1.2620000000000001E-3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</row>
    <row r="91" spans="1:108" x14ac:dyDescent="0.2">
      <c r="A91" s="112">
        <f t="shared" si="38"/>
        <v>40116</v>
      </c>
      <c r="B91" s="104">
        <f t="shared" si="33"/>
        <v>299260.85849170998</v>
      </c>
      <c r="C91" s="104">
        <f t="shared" si="39"/>
        <v>297329.23800000001</v>
      </c>
      <c r="D91" s="132">
        <f t="shared" si="40"/>
        <v>40097</v>
      </c>
      <c r="E91" s="105">
        <f t="shared" si="27"/>
        <v>0</v>
      </c>
      <c r="F91" s="106">
        <f t="shared" si="41"/>
        <v>20</v>
      </c>
      <c r="G91" s="106">
        <f t="shared" si="47"/>
        <v>31</v>
      </c>
      <c r="H91" s="104">
        <f t="shared" si="42"/>
        <v>1</v>
      </c>
      <c r="I91" s="104">
        <f t="shared" si="43"/>
        <v>1.0008651799999999</v>
      </c>
      <c r="J91" s="104">
        <f t="shared" si="34"/>
        <v>1.0008651799999999</v>
      </c>
      <c r="K91" s="104">
        <f t="shared" si="35"/>
        <v>297586.48131012998</v>
      </c>
      <c r="L91" s="107">
        <f t="shared" si="48"/>
        <v>0</v>
      </c>
      <c r="M91" s="105">
        <f t="shared" si="49"/>
        <v>0</v>
      </c>
      <c r="N91" s="104">
        <f t="shared" si="50"/>
        <v>0</v>
      </c>
      <c r="O91" s="113">
        <f t="shared" si="44"/>
        <v>0.11</v>
      </c>
      <c r="P91" s="108">
        <f t="shared" si="32"/>
        <v>1.0056265230000001</v>
      </c>
      <c r="Q91" s="104">
        <f t="shared" si="36"/>
        <v>1674.3771815800001</v>
      </c>
      <c r="R91" s="104">
        <f t="shared" si="37"/>
        <v>1674.3771815800001</v>
      </c>
      <c r="S91" s="109" t="s">
        <v>52</v>
      </c>
      <c r="T91" s="110">
        <f t="shared" si="51"/>
        <v>40127</v>
      </c>
      <c r="U91" s="111">
        <f t="shared" si="45"/>
        <v>0</v>
      </c>
      <c r="V91" s="22"/>
      <c r="W91" s="88">
        <f t="shared" si="52"/>
        <v>80</v>
      </c>
      <c r="X91" s="89">
        <v>42500</v>
      </c>
      <c r="Y91" s="90">
        <f t="shared" si="53"/>
        <v>68189.136305999971</v>
      </c>
      <c r="Z91" s="90">
        <f t="shared" si="55"/>
        <v>607.37783275000004</v>
      </c>
      <c r="AA91" s="90">
        <f>TRUNC((Y90*AB91),8)</f>
        <v>1347.90602861</v>
      </c>
      <c r="AB91" s="93">
        <v>1.9383999999999998E-2</v>
      </c>
      <c r="AC91" s="90">
        <f t="shared" si="54"/>
        <v>1955.2838613600002</v>
      </c>
      <c r="AD91" s="88">
        <v>80</v>
      </c>
      <c r="AE91" s="92">
        <v>42531</v>
      </c>
      <c r="AF91" s="18"/>
      <c r="AG91" s="96">
        <f t="shared" si="46"/>
        <v>42500</v>
      </c>
      <c r="AH91" s="97">
        <f>VLOOKUP(AG91,[1]Plan1!$G$59:$H$400,2)</f>
        <v>2.1749999999999999E-3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</row>
    <row r="92" spans="1:108" x14ac:dyDescent="0.2">
      <c r="A92" s="112">
        <f t="shared" si="38"/>
        <v>40117</v>
      </c>
      <c r="B92" s="104">
        <f t="shared" si="33"/>
        <v>299344.82430292998</v>
      </c>
      <c r="C92" s="104">
        <f t="shared" si="39"/>
        <v>297329.23800000001</v>
      </c>
      <c r="D92" s="132">
        <f t="shared" si="40"/>
        <v>40097</v>
      </c>
      <c r="E92" s="105">
        <f t="shared" si="27"/>
        <v>0</v>
      </c>
      <c r="F92" s="106">
        <f t="shared" si="41"/>
        <v>21</v>
      </c>
      <c r="G92" s="106">
        <f t="shared" si="47"/>
        <v>31</v>
      </c>
      <c r="H92" s="104">
        <f t="shared" si="42"/>
        <v>1</v>
      </c>
      <c r="I92" s="104">
        <f t="shared" si="43"/>
        <v>1.0008651799999999</v>
      </c>
      <c r="J92" s="104">
        <f t="shared" si="34"/>
        <v>1.0008651799999999</v>
      </c>
      <c r="K92" s="104">
        <f t="shared" si="35"/>
        <v>297586.48131012998</v>
      </c>
      <c r="L92" s="107">
        <f t="shared" si="48"/>
        <v>0</v>
      </c>
      <c r="M92" s="105">
        <f t="shared" si="49"/>
        <v>0</v>
      </c>
      <c r="N92" s="104">
        <f t="shared" si="50"/>
        <v>0</v>
      </c>
      <c r="O92" s="113">
        <f t="shared" si="44"/>
        <v>0.11</v>
      </c>
      <c r="P92" s="108">
        <f t="shared" si="32"/>
        <v>1.005908679</v>
      </c>
      <c r="Q92" s="104">
        <f t="shared" si="36"/>
        <v>1758.3429928</v>
      </c>
      <c r="R92" s="104">
        <f t="shared" si="37"/>
        <v>1758.3429928</v>
      </c>
      <c r="S92" s="109" t="s">
        <v>52</v>
      </c>
      <c r="T92" s="110">
        <f t="shared" si="51"/>
        <v>40127</v>
      </c>
      <c r="U92" s="111">
        <f t="shared" si="45"/>
        <v>0</v>
      </c>
      <c r="V92" s="22"/>
      <c r="W92" s="88">
        <f t="shared" si="52"/>
        <v>81</v>
      </c>
      <c r="X92" s="89">
        <v>42531</v>
      </c>
      <c r="Y92" s="90">
        <f t="shared" si="53"/>
        <v>66837.476212969967</v>
      </c>
      <c r="Z92" s="90">
        <f t="shared" si="55"/>
        <v>595.60442083999999</v>
      </c>
      <c r="AA92" s="90">
        <f>TRUNC((Y91*AB92),8)</f>
        <v>1351.6600930300001</v>
      </c>
      <c r="AB92" s="93">
        <v>1.9822220463000001E-2</v>
      </c>
      <c r="AC92" s="90">
        <f t="shared" si="54"/>
        <v>1947.26451387</v>
      </c>
      <c r="AD92" s="88">
        <v>81</v>
      </c>
      <c r="AE92" s="92">
        <v>42561</v>
      </c>
      <c r="AF92" s="18"/>
      <c r="AG92" s="96">
        <f t="shared" si="46"/>
        <v>42531</v>
      </c>
      <c r="AH92" s="97">
        <f>VLOOKUP(AG92,[1]Plan1!$G$59:$H$400,2)</f>
        <v>1.686E-3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</row>
    <row r="93" spans="1:108" x14ac:dyDescent="0.2">
      <c r="A93" s="112">
        <f t="shared" si="38"/>
        <v>40118</v>
      </c>
      <c r="B93" s="104">
        <f t="shared" si="33"/>
        <v>299428.81362347997</v>
      </c>
      <c r="C93" s="104">
        <f t="shared" si="39"/>
        <v>297329.23800000001</v>
      </c>
      <c r="D93" s="132">
        <f t="shared" si="40"/>
        <v>40097</v>
      </c>
      <c r="E93" s="105">
        <f t="shared" si="27"/>
        <v>0</v>
      </c>
      <c r="F93" s="106">
        <f t="shared" si="41"/>
        <v>22</v>
      </c>
      <c r="G93" s="106">
        <f t="shared" si="47"/>
        <v>31</v>
      </c>
      <c r="H93" s="104">
        <f t="shared" si="42"/>
        <v>1</v>
      </c>
      <c r="I93" s="104">
        <f t="shared" si="43"/>
        <v>1.0008651799999999</v>
      </c>
      <c r="J93" s="104">
        <f t="shared" si="34"/>
        <v>1.0008651799999999</v>
      </c>
      <c r="K93" s="104">
        <f t="shared" si="35"/>
        <v>297586.48131012998</v>
      </c>
      <c r="L93" s="107">
        <f t="shared" si="48"/>
        <v>0</v>
      </c>
      <c r="M93" s="105">
        <f t="shared" si="49"/>
        <v>0</v>
      </c>
      <c r="N93" s="104">
        <f t="shared" si="50"/>
        <v>0</v>
      </c>
      <c r="O93" s="113">
        <f t="shared" si="44"/>
        <v>0.11</v>
      </c>
      <c r="P93" s="108">
        <f t="shared" si="32"/>
        <v>1.006190914</v>
      </c>
      <c r="Q93" s="104">
        <f t="shared" si="36"/>
        <v>1842.33231335</v>
      </c>
      <c r="R93" s="104">
        <f t="shared" si="37"/>
        <v>1842.33231335</v>
      </c>
      <c r="S93" s="109" t="s">
        <v>52</v>
      </c>
      <c r="T93" s="110">
        <f t="shared" si="51"/>
        <v>40127</v>
      </c>
      <c r="U93" s="111">
        <f t="shared" si="45"/>
        <v>0</v>
      </c>
      <c r="V93" s="22"/>
      <c r="W93" s="88">
        <f t="shared" si="52"/>
        <v>82</v>
      </c>
      <c r="X93" s="89">
        <v>42561</v>
      </c>
      <c r="Y93" s="90">
        <f t="shared" si="53"/>
        <v>65492.706081759963</v>
      </c>
      <c r="Z93" s="90">
        <f>TRUNC(ROUND((((1+$O$10)^(1/12))-1),9)*Y92,8)</f>
        <v>583.79821870000001</v>
      </c>
      <c r="AA93" s="90">
        <f>TRUNC((Y92*AB93),8)</f>
        <v>1344.77013121</v>
      </c>
      <c r="AB93" s="93">
        <v>2.0120001642999999E-2</v>
      </c>
      <c r="AC93" s="90">
        <f t="shared" si="54"/>
        <v>1928.5683499100001</v>
      </c>
      <c r="AD93" s="88">
        <v>82</v>
      </c>
      <c r="AE93" s="92">
        <v>42592</v>
      </c>
      <c r="AF93" s="18"/>
      <c r="AG93" s="96">
        <f t="shared" si="46"/>
        <v>42561</v>
      </c>
      <c r="AH93" s="97">
        <f>VLOOKUP(AG93,[1]Plan1!$G$59:$H$400,2)</f>
        <v>1.9849999999999998E-3</v>
      </c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</row>
    <row r="94" spans="1:108" x14ac:dyDescent="0.2">
      <c r="A94" s="112">
        <f t="shared" si="38"/>
        <v>40119</v>
      </c>
      <c r="B94" s="104">
        <f t="shared" si="33"/>
        <v>299512.82645335997</v>
      </c>
      <c r="C94" s="104">
        <f t="shared" si="39"/>
        <v>297329.23800000001</v>
      </c>
      <c r="D94" s="132">
        <f t="shared" si="40"/>
        <v>40097</v>
      </c>
      <c r="E94" s="105">
        <f t="shared" si="27"/>
        <v>0</v>
      </c>
      <c r="F94" s="106">
        <f t="shared" si="41"/>
        <v>23</v>
      </c>
      <c r="G94" s="106">
        <f t="shared" si="47"/>
        <v>31</v>
      </c>
      <c r="H94" s="104">
        <f t="shared" si="42"/>
        <v>1</v>
      </c>
      <c r="I94" s="104">
        <f t="shared" si="43"/>
        <v>1.0008651799999999</v>
      </c>
      <c r="J94" s="104">
        <f t="shared" si="34"/>
        <v>1.0008651799999999</v>
      </c>
      <c r="K94" s="104">
        <f t="shared" si="35"/>
        <v>297586.48131012998</v>
      </c>
      <c r="L94" s="107">
        <f t="shared" si="48"/>
        <v>0</v>
      </c>
      <c r="M94" s="105">
        <f t="shared" si="49"/>
        <v>0</v>
      </c>
      <c r="N94" s="104">
        <f t="shared" si="50"/>
        <v>0</v>
      </c>
      <c r="O94" s="113">
        <f t="shared" si="44"/>
        <v>0.11</v>
      </c>
      <c r="P94" s="108">
        <f t="shared" si="32"/>
        <v>1.0064732279999999</v>
      </c>
      <c r="Q94" s="104">
        <f t="shared" si="36"/>
        <v>1926.3451432300001</v>
      </c>
      <c r="R94" s="104">
        <f t="shared" si="37"/>
        <v>1926.3451432300001</v>
      </c>
      <c r="S94" s="109" t="s">
        <v>52</v>
      </c>
      <c r="T94" s="110">
        <f t="shared" si="51"/>
        <v>40127</v>
      </c>
      <c r="U94" s="111">
        <f t="shared" si="45"/>
        <v>0</v>
      </c>
      <c r="V94" s="22"/>
      <c r="W94" s="88">
        <f t="shared" si="52"/>
        <v>83</v>
      </c>
      <c r="X94" s="89">
        <v>42592</v>
      </c>
      <c r="Y94" s="90">
        <f t="shared" si="53"/>
        <v>65067.396448469961</v>
      </c>
      <c r="Z94" s="90">
        <f t="shared" si="55"/>
        <v>572.05219757999998</v>
      </c>
      <c r="AA94" s="90">
        <f t="shared" si="56"/>
        <v>425.30963329000002</v>
      </c>
      <c r="AB94" s="93">
        <v>6.4939999999999998E-3</v>
      </c>
      <c r="AC94" s="90">
        <f t="shared" si="54"/>
        <v>997.36183086999995</v>
      </c>
      <c r="AD94" s="88">
        <v>83</v>
      </c>
      <c r="AE94" s="92">
        <v>42623</v>
      </c>
      <c r="AF94" s="18"/>
      <c r="AG94" s="96">
        <f t="shared" si="46"/>
        <v>42592</v>
      </c>
      <c r="AH94" s="97">
        <f>VLOOKUP(AG94,[1]Plan1!$G$59:$H$400,2)</f>
        <v>1.8339999999999999E-3</v>
      </c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</row>
    <row r="95" spans="1:108" x14ac:dyDescent="0.2">
      <c r="A95" s="112">
        <f t="shared" si="38"/>
        <v>40120</v>
      </c>
      <c r="B95" s="104">
        <f t="shared" si="33"/>
        <v>299596.86279257998</v>
      </c>
      <c r="C95" s="104">
        <f t="shared" si="39"/>
        <v>297329.23800000001</v>
      </c>
      <c r="D95" s="132">
        <f t="shared" si="40"/>
        <v>40097</v>
      </c>
      <c r="E95" s="105">
        <f t="shared" si="27"/>
        <v>0</v>
      </c>
      <c r="F95" s="106">
        <f t="shared" si="41"/>
        <v>24</v>
      </c>
      <c r="G95" s="106">
        <f t="shared" si="47"/>
        <v>31</v>
      </c>
      <c r="H95" s="104">
        <f t="shared" si="42"/>
        <v>1</v>
      </c>
      <c r="I95" s="104">
        <f t="shared" si="43"/>
        <v>1.0008651799999999</v>
      </c>
      <c r="J95" s="104">
        <f t="shared" si="34"/>
        <v>1.0008651799999999</v>
      </c>
      <c r="K95" s="104">
        <f t="shared" si="35"/>
        <v>297586.48131012998</v>
      </c>
      <c r="L95" s="107">
        <f t="shared" si="48"/>
        <v>0</v>
      </c>
      <c r="M95" s="105">
        <f t="shared" si="49"/>
        <v>0</v>
      </c>
      <c r="N95" s="104">
        <f t="shared" si="50"/>
        <v>0</v>
      </c>
      <c r="O95" s="113">
        <f t="shared" si="44"/>
        <v>0.11</v>
      </c>
      <c r="P95" s="108">
        <f t="shared" si="32"/>
        <v>1.0067556209999999</v>
      </c>
      <c r="Q95" s="104">
        <f t="shared" si="36"/>
        <v>2010.38148245</v>
      </c>
      <c r="R95" s="104">
        <f t="shared" si="37"/>
        <v>2010.38148245</v>
      </c>
      <c r="S95" s="109" t="s">
        <v>52</v>
      </c>
      <c r="T95" s="110">
        <f t="shared" si="51"/>
        <v>40127</v>
      </c>
      <c r="U95" s="111">
        <f t="shared" si="45"/>
        <v>0</v>
      </c>
      <c r="V95" s="22"/>
      <c r="W95" s="88">
        <f t="shared" si="52"/>
        <v>84</v>
      </c>
      <c r="X95" s="89">
        <v>42623</v>
      </c>
      <c r="Y95" s="90">
        <f t="shared" si="53"/>
        <v>63723.651757169959</v>
      </c>
      <c r="Z95" s="90">
        <f t="shared" si="55"/>
        <v>568.33729060999997</v>
      </c>
      <c r="AA95" s="90">
        <f>TRUNC((Y94*AB95),8)</f>
        <v>1343.7446913000001</v>
      </c>
      <c r="AB95" s="93">
        <v>2.0651582277000001E-2</v>
      </c>
      <c r="AC95" s="90">
        <f t="shared" si="54"/>
        <v>1912.0819819100002</v>
      </c>
      <c r="AD95" s="88">
        <v>84</v>
      </c>
      <c r="AE95" s="92">
        <v>42653</v>
      </c>
      <c r="AF95" s="18"/>
      <c r="AG95" s="96">
        <f t="shared" si="46"/>
        <v>42623</v>
      </c>
      <c r="AH95" s="97">
        <f>VLOOKUP(AG95,[1]Plan1!$G$59:$H$400,2)</f>
        <v>1.3309999999999999E-3</v>
      </c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</row>
    <row r="96" spans="1:108" x14ac:dyDescent="0.2">
      <c r="A96" s="112">
        <f t="shared" si="38"/>
        <v>40121</v>
      </c>
      <c r="B96" s="104">
        <f t="shared" si="33"/>
        <v>299680.92293870996</v>
      </c>
      <c r="C96" s="104">
        <f t="shared" si="39"/>
        <v>297329.23800000001</v>
      </c>
      <c r="D96" s="132">
        <f t="shared" si="40"/>
        <v>40097</v>
      </c>
      <c r="E96" s="105">
        <f t="shared" si="27"/>
        <v>0</v>
      </c>
      <c r="F96" s="106">
        <f t="shared" si="41"/>
        <v>25</v>
      </c>
      <c r="G96" s="106">
        <f t="shared" si="47"/>
        <v>31</v>
      </c>
      <c r="H96" s="104">
        <f t="shared" si="42"/>
        <v>1</v>
      </c>
      <c r="I96" s="104">
        <f t="shared" si="43"/>
        <v>1.0008651799999999</v>
      </c>
      <c r="J96" s="104">
        <f t="shared" si="34"/>
        <v>1.0008651799999999</v>
      </c>
      <c r="K96" s="104">
        <f t="shared" si="35"/>
        <v>297586.48131012998</v>
      </c>
      <c r="L96" s="107">
        <f t="shared" si="48"/>
        <v>0</v>
      </c>
      <c r="M96" s="105">
        <f t="shared" si="49"/>
        <v>0</v>
      </c>
      <c r="N96" s="104">
        <f t="shared" si="50"/>
        <v>0</v>
      </c>
      <c r="O96" s="113">
        <f t="shared" si="44"/>
        <v>0.11</v>
      </c>
      <c r="P96" s="108">
        <f t="shared" si="32"/>
        <v>1.0070380940000001</v>
      </c>
      <c r="Q96" s="104">
        <f t="shared" si="36"/>
        <v>2094.4416285799998</v>
      </c>
      <c r="R96" s="104">
        <f t="shared" si="37"/>
        <v>2094.4416285799998</v>
      </c>
      <c r="S96" s="109" t="s">
        <v>52</v>
      </c>
      <c r="T96" s="110">
        <f t="shared" si="51"/>
        <v>40127</v>
      </c>
      <c r="U96" s="111">
        <f t="shared" si="45"/>
        <v>0</v>
      </c>
      <c r="V96" s="22"/>
      <c r="W96" s="88">
        <f t="shared" si="52"/>
        <v>85</v>
      </c>
      <c r="X96" s="89">
        <v>42653</v>
      </c>
      <c r="Y96" s="90">
        <f t="shared" si="53"/>
        <v>62376.15141711996</v>
      </c>
      <c r="Z96" s="90">
        <f t="shared" si="55"/>
        <v>556.60022629000002</v>
      </c>
      <c r="AA96" s="90">
        <f t="shared" si="56"/>
        <v>1347.50034005</v>
      </c>
      <c r="AB96" s="93">
        <v>2.1146000000000002E-2</v>
      </c>
      <c r="AC96" s="90">
        <f t="shared" si="54"/>
        <v>1904.1005663400001</v>
      </c>
      <c r="AD96" s="88">
        <v>85</v>
      </c>
      <c r="AE96" s="92">
        <v>42684</v>
      </c>
      <c r="AF96" s="18"/>
      <c r="AG96" s="96">
        <f t="shared" si="46"/>
        <v>42653</v>
      </c>
      <c r="AH96" s="97">
        <f>VLOOKUP(AG96,[1]Plan1!$G$59:$H$400,2)</f>
        <v>1.877E-3</v>
      </c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</row>
    <row r="97" spans="1:108" x14ac:dyDescent="0.2">
      <c r="A97" s="112">
        <f t="shared" si="38"/>
        <v>40122</v>
      </c>
      <c r="B97" s="104">
        <f t="shared" si="33"/>
        <v>299765.00629659998</v>
      </c>
      <c r="C97" s="104">
        <f t="shared" si="39"/>
        <v>297329.23800000001</v>
      </c>
      <c r="D97" s="132">
        <f t="shared" si="40"/>
        <v>40097</v>
      </c>
      <c r="E97" s="105">
        <f t="shared" si="27"/>
        <v>0</v>
      </c>
      <c r="F97" s="106">
        <f t="shared" si="41"/>
        <v>26</v>
      </c>
      <c r="G97" s="106">
        <f t="shared" si="47"/>
        <v>31</v>
      </c>
      <c r="H97" s="104">
        <f t="shared" si="42"/>
        <v>1</v>
      </c>
      <c r="I97" s="104">
        <f t="shared" si="43"/>
        <v>1.0008651799999999</v>
      </c>
      <c r="J97" s="104">
        <f t="shared" si="34"/>
        <v>1.0008651799999999</v>
      </c>
      <c r="K97" s="104">
        <f t="shared" si="35"/>
        <v>297586.48131012998</v>
      </c>
      <c r="L97" s="107">
        <f t="shared" si="48"/>
        <v>0</v>
      </c>
      <c r="M97" s="105">
        <f t="shared" si="49"/>
        <v>0</v>
      </c>
      <c r="N97" s="104">
        <f t="shared" si="50"/>
        <v>0</v>
      </c>
      <c r="O97" s="113">
        <f t="shared" si="44"/>
        <v>0.11</v>
      </c>
      <c r="P97" s="108">
        <f t="shared" si="32"/>
        <v>1.0073206450000001</v>
      </c>
      <c r="Q97" s="104">
        <f t="shared" si="36"/>
        <v>2178.5249864699999</v>
      </c>
      <c r="R97" s="104">
        <f t="shared" si="37"/>
        <v>2178.5249864699999</v>
      </c>
      <c r="S97" s="109" t="s">
        <v>52</v>
      </c>
      <c r="T97" s="110">
        <f t="shared" si="51"/>
        <v>40127</v>
      </c>
      <c r="U97" s="111">
        <f t="shared" si="45"/>
        <v>0</v>
      </c>
      <c r="V97" s="22"/>
      <c r="W97" s="88">
        <f t="shared" si="52"/>
        <v>86</v>
      </c>
      <c r="X97" s="89">
        <v>42684</v>
      </c>
      <c r="Y97" s="90">
        <f t="shared" si="53"/>
        <v>61024.834472819959</v>
      </c>
      <c r="Z97" s="90">
        <f t="shared" si="55"/>
        <v>544.83035790999998</v>
      </c>
      <c r="AA97" s="90">
        <f t="shared" si="56"/>
        <v>1351.3169442999999</v>
      </c>
      <c r="AB97" s="93">
        <v>2.1663999999999999E-2</v>
      </c>
      <c r="AC97" s="90">
        <f t="shared" si="54"/>
        <v>1896.1473022099999</v>
      </c>
      <c r="AD97" s="88">
        <v>86</v>
      </c>
      <c r="AE97" s="92">
        <v>42714</v>
      </c>
      <c r="AF97" s="18"/>
      <c r="AG97" s="96">
        <f t="shared" si="46"/>
        <v>42684</v>
      </c>
      <c r="AH97" s="97">
        <f>VLOOKUP(AG97,[1]Plan1!$G$59:$H$400,2)</f>
        <v>1.642E-3</v>
      </c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</row>
    <row r="98" spans="1:108" x14ac:dyDescent="0.2">
      <c r="A98" s="112">
        <f t="shared" si="38"/>
        <v>40123</v>
      </c>
      <c r="B98" s="104">
        <f t="shared" si="33"/>
        <v>299849.11346138996</v>
      </c>
      <c r="C98" s="104">
        <f t="shared" si="39"/>
        <v>297329.23800000001</v>
      </c>
      <c r="D98" s="132">
        <f t="shared" si="40"/>
        <v>40097</v>
      </c>
      <c r="E98" s="105">
        <f t="shared" si="27"/>
        <v>0</v>
      </c>
      <c r="F98" s="106">
        <f t="shared" si="41"/>
        <v>27</v>
      </c>
      <c r="G98" s="106">
        <f t="shared" si="47"/>
        <v>31</v>
      </c>
      <c r="H98" s="104">
        <f t="shared" si="42"/>
        <v>1</v>
      </c>
      <c r="I98" s="104">
        <f t="shared" si="43"/>
        <v>1.0008651799999999</v>
      </c>
      <c r="J98" s="104">
        <f t="shared" si="34"/>
        <v>1.0008651799999999</v>
      </c>
      <c r="K98" s="104">
        <f t="shared" si="35"/>
        <v>297586.48131012998</v>
      </c>
      <c r="L98" s="107">
        <f t="shared" si="48"/>
        <v>0</v>
      </c>
      <c r="M98" s="105">
        <f t="shared" si="49"/>
        <v>0</v>
      </c>
      <c r="N98" s="104">
        <f t="shared" si="50"/>
        <v>0</v>
      </c>
      <c r="O98" s="113">
        <f t="shared" si="44"/>
        <v>0.11</v>
      </c>
      <c r="P98" s="108">
        <f t="shared" si="32"/>
        <v>1.007603276</v>
      </c>
      <c r="Q98" s="104">
        <f t="shared" si="36"/>
        <v>2262.6321512599998</v>
      </c>
      <c r="R98" s="104">
        <f t="shared" si="37"/>
        <v>2262.6321512599998</v>
      </c>
      <c r="S98" s="109" t="s">
        <v>52</v>
      </c>
      <c r="T98" s="110">
        <f t="shared" si="51"/>
        <v>40127</v>
      </c>
      <c r="U98" s="111">
        <f t="shared" si="45"/>
        <v>0</v>
      </c>
      <c r="V98" s="22"/>
      <c r="W98" s="88">
        <f t="shared" si="52"/>
        <v>87</v>
      </c>
      <c r="X98" s="89">
        <v>42714</v>
      </c>
      <c r="Y98" s="90">
        <f t="shared" si="53"/>
        <v>59669.716843759961</v>
      </c>
      <c r="Z98" s="90">
        <f t="shared" si="55"/>
        <v>533.02715303000002</v>
      </c>
      <c r="AA98" s="90">
        <f>TRUNC((Y97*AB98),8)</f>
        <v>1355.1176290599999</v>
      </c>
      <c r="AB98" s="93">
        <v>2.2206002536E-2</v>
      </c>
      <c r="AC98" s="90">
        <f t="shared" si="54"/>
        <v>1888.1447820899998</v>
      </c>
      <c r="AD98" s="88">
        <v>87</v>
      </c>
      <c r="AE98" s="92">
        <v>42745</v>
      </c>
      <c r="AF98" s="18"/>
      <c r="AG98" s="96">
        <f t="shared" si="46"/>
        <v>42714</v>
      </c>
      <c r="AH98" s="97">
        <f>VLOOKUP(AG98,[1]Plan1!$G$59:$H$400,2)</f>
        <v>1.7570000000000001E-3</v>
      </c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</row>
    <row r="99" spans="1:108" x14ac:dyDescent="0.2">
      <c r="A99" s="112">
        <f t="shared" si="38"/>
        <v>40124</v>
      </c>
      <c r="B99" s="104">
        <f t="shared" si="33"/>
        <v>299933.24443311</v>
      </c>
      <c r="C99" s="104">
        <f t="shared" si="39"/>
        <v>297329.23800000001</v>
      </c>
      <c r="D99" s="132">
        <f t="shared" si="40"/>
        <v>40097</v>
      </c>
      <c r="E99" s="105">
        <f t="shared" si="27"/>
        <v>0</v>
      </c>
      <c r="F99" s="106">
        <f t="shared" si="41"/>
        <v>28</v>
      </c>
      <c r="G99" s="106">
        <f t="shared" si="47"/>
        <v>31</v>
      </c>
      <c r="H99" s="104">
        <f t="shared" si="42"/>
        <v>1</v>
      </c>
      <c r="I99" s="104">
        <f t="shared" si="43"/>
        <v>1.0008651799999999</v>
      </c>
      <c r="J99" s="104">
        <f t="shared" si="34"/>
        <v>1.0008651799999999</v>
      </c>
      <c r="K99" s="104">
        <f t="shared" si="35"/>
        <v>297586.48131012998</v>
      </c>
      <c r="L99" s="107">
        <f t="shared" si="48"/>
        <v>0</v>
      </c>
      <c r="M99" s="105">
        <f t="shared" si="49"/>
        <v>0</v>
      </c>
      <c r="N99" s="104">
        <f t="shared" si="50"/>
        <v>0</v>
      </c>
      <c r="O99" s="113">
        <f t="shared" si="44"/>
        <v>0.11</v>
      </c>
      <c r="P99" s="108">
        <f t="shared" si="32"/>
        <v>1.0078859870000001</v>
      </c>
      <c r="Q99" s="104">
        <f t="shared" si="36"/>
        <v>2346.7631229799999</v>
      </c>
      <c r="R99" s="104">
        <f t="shared" si="37"/>
        <v>2346.7631229799999</v>
      </c>
      <c r="S99" s="109" t="s">
        <v>52</v>
      </c>
      <c r="T99" s="110">
        <f t="shared" si="51"/>
        <v>40127</v>
      </c>
      <c r="U99" s="111">
        <f t="shared" si="45"/>
        <v>0</v>
      </c>
      <c r="V99" s="22"/>
      <c r="W99" s="88">
        <f t="shared" si="52"/>
        <v>88</v>
      </c>
      <c r="X99" s="89">
        <v>42745</v>
      </c>
      <c r="Y99" s="90">
        <f>(Y98-AA99)</f>
        <v>58239.638502149959</v>
      </c>
      <c r="Z99" s="90">
        <f t="shared" si="55"/>
        <v>521.19075071999998</v>
      </c>
      <c r="AA99" s="90">
        <f t="shared" si="56"/>
        <v>1430.0783416100001</v>
      </c>
      <c r="AB99" s="93">
        <v>2.3966568256999998E-2</v>
      </c>
      <c r="AC99" s="90">
        <f t="shared" si="54"/>
        <v>1951.2690923300001</v>
      </c>
      <c r="AD99" s="88">
        <v>88</v>
      </c>
      <c r="AE99" s="92">
        <v>42776</v>
      </c>
      <c r="AF99" s="18"/>
      <c r="AG99" s="96">
        <f t="shared" si="46"/>
        <v>42745</v>
      </c>
      <c r="AH99" s="97">
        <f>VLOOKUP(AG99,[1]Plan1!$G$59:$H$400,2)</f>
        <v>1.8159999999999999E-3</v>
      </c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</row>
    <row r="100" spans="1:108" x14ac:dyDescent="0.2">
      <c r="A100" s="112">
        <f t="shared" si="38"/>
        <v>40125</v>
      </c>
      <c r="B100" s="104">
        <f t="shared" si="33"/>
        <v>300017.39861658</v>
      </c>
      <c r="C100" s="104">
        <f t="shared" si="39"/>
        <v>297329.23800000001</v>
      </c>
      <c r="D100" s="132">
        <f t="shared" si="40"/>
        <v>40097</v>
      </c>
      <c r="E100" s="105">
        <f t="shared" si="27"/>
        <v>0</v>
      </c>
      <c r="F100" s="106">
        <f t="shared" si="41"/>
        <v>29</v>
      </c>
      <c r="G100" s="106">
        <f t="shared" si="47"/>
        <v>31</v>
      </c>
      <c r="H100" s="104">
        <f t="shared" si="42"/>
        <v>1</v>
      </c>
      <c r="I100" s="104">
        <f t="shared" si="43"/>
        <v>1.0008651799999999</v>
      </c>
      <c r="J100" s="104">
        <f t="shared" si="34"/>
        <v>1.0008651799999999</v>
      </c>
      <c r="K100" s="104">
        <f t="shared" si="35"/>
        <v>297586.48131012998</v>
      </c>
      <c r="L100" s="107">
        <f t="shared" si="48"/>
        <v>0</v>
      </c>
      <c r="M100" s="105">
        <f t="shared" si="49"/>
        <v>0</v>
      </c>
      <c r="N100" s="104">
        <f t="shared" si="50"/>
        <v>0</v>
      </c>
      <c r="O100" s="113">
        <f t="shared" si="44"/>
        <v>0.11</v>
      </c>
      <c r="P100" s="108">
        <f t="shared" si="32"/>
        <v>1.008168776</v>
      </c>
      <c r="Q100" s="104">
        <f t="shared" si="36"/>
        <v>2430.9173064500001</v>
      </c>
      <c r="R100" s="104">
        <f t="shared" si="37"/>
        <v>2430.9173064500001</v>
      </c>
      <c r="S100" s="109" t="s">
        <v>52</v>
      </c>
      <c r="T100" s="110">
        <f t="shared" si="51"/>
        <v>40127</v>
      </c>
      <c r="U100" s="111">
        <f t="shared" si="45"/>
        <v>0</v>
      </c>
      <c r="V100" s="22"/>
      <c r="W100" s="88">
        <f t="shared" si="52"/>
        <v>89</v>
      </c>
      <c r="X100" s="89">
        <v>42776</v>
      </c>
      <c r="Y100" s="90">
        <f t="shared" si="53"/>
        <v>56876.754111149959</v>
      </c>
      <c r="Z100" s="90">
        <f t="shared" si="55"/>
        <v>508.69959702</v>
      </c>
      <c r="AA100" s="90">
        <f t="shared" si="56"/>
        <v>1362.8843910000001</v>
      </c>
      <c r="AB100" s="93">
        <v>2.3401319548999999E-2</v>
      </c>
      <c r="AC100" s="90">
        <f t="shared" si="54"/>
        <v>1871.5839880200001</v>
      </c>
      <c r="AD100" s="88">
        <v>89</v>
      </c>
      <c r="AE100" s="92">
        <v>42804</v>
      </c>
      <c r="AF100" s="18"/>
      <c r="AG100" s="96">
        <f t="shared" si="46"/>
        <v>42776</v>
      </c>
      <c r="AH100" s="97">
        <f>VLOOKUP(AG100,[1]Plan1!$G$59:$H$400,2)</f>
        <v>2.02E-4</v>
      </c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</row>
    <row r="101" spans="1:108" x14ac:dyDescent="0.2">
      <c r="A101" s="112">
        <f t="shared" si="38"/>
        <v>40126</v>
      </c>
      <c r="B101" s="104">
        <f t="shared" si="33"/>
        <v>300101.57660695998</v>
      </c>
      <c r="C101" s="104">
        <f t="shared" si="39"/>
        <v>297329.23800000001</v>
      </c>
      <c r="D101" s="132">
        <f t="shared" si="40"/>
        <v>40097</v>
      </c>
      <c r="E101" s="105">
        <f t="shared" si="27"/>
        <v>0</v>
      </c>
      <c r="F101" s="106">
        <f t="shared" si="41"/>
        <v>30</v>
      </c>
      <c r="G101" s="106">
        <f t="shared" si="47"/>
        <v>31</v>
      </c>
      <c r="H101" s="104">
        <f t="shared" si="42"/>
        <v>1</v>
      </c>
      <c r="I101" s="104">
        <f t="shared" si="43"/>
        <v>1.0008651799999999</v>
      </c>
      <c r="J101" s="104">
        <f t="shared" si="34"/>
        <v>1.0008651799999999</v>
      </c>
      <c r="K101" s="104">
        <f t="shared" si="35"/>
        <v>297586.48131012998</v>
      </c>
      <c r="L101" s="107">
        <f t="shared" si="48"/>
        <v>0</v>
      </c>
      <c r="M101" s="105">
        <f t="shared" si="49"/>
        <v>0</v>
      </c>
      <c r="N101" s="104">
        <f t="shared" si="50"/>
        <v>0</v>
      </c>
      <c r="O101" s="113">
        <f t="shared" si="44"/>
        <v>0.11</v>
      </c>
      <c r="P101" s="108">
        <f t="shared" si="32"/>
        <v>1.0084516450000001</v>
      </c>
      <c r="Q101" s="104">
        <f t="shared" si="36"/>
        <v>2515.0952968299998</v>
      </c>
      <c r="R101" s="104">
        <f t="shared" si="37"/>
        <v>2515.0952968299998</v>
      </c>
      <c r="S101" s="109" t="s">
        <v>52</v>
      </c>
      <c r="T101" s="110">
        <f t="shared" si="51"/>
        <v>40127</v>
      </c>
      <c r="U101" s="111">
        <f t="shared" si="45"/>
        <v>0</v>
      </c>
      <c r="V101" s="22"/>
      <c r="W101" s="88">
        <f t="shared" si="52"/>
        <v>90</v>
      </c>
      <c r="X101" s="89">
        <v>42804</v>
      </c>
      <c r="Y101" s="90">
        <f t="shared" si="53"/>
        <v>55367.991170739959</v>
      </c>
      <c r="Z101" s="90">
        <f t="shared" si="55"/>
        <v>496.79535519000001</v>
      </c>
      <c r="AA101" s="90">
        <f t="shared" si="56"/>
        <v>1508.7629404100001</v>
      </c>
      <c r="AB101" s="93">
        <v>2.6526881921999999E-2</v>
      </c>
      <c r="AC101" s="90">
        <f t="shared" si="54"/>
        <v>2005.5582956000001</v>
      </c>
      <c r="AD101" s="88">
        <v>90</v>
      </c>
      <c r="AE101" s="92">
        <v>42835</v>
      </c>
      <c r="AF101" s="18"/>
      <c r="AG101" s="96">
        <f t="shared" si="46"/>
        <v>42804</v>
      </c>
      <c r="AH101" s="97">
        <f>VLOOKUP(AG101,[1]Plan1!$G$59:$H$400,2)</f>
        <v>8.5400000000000005E-4</v>
      </c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</row>
    <row r="102" spans="1:108" x14ac:dyDescent="0.2">
      <c r="A102" s="112">
        <f t="shared" si="38"/>
        <v>40127</v>
      </c>
      <c r="B102" s="104">
        <f t="shared" si="33"/>
        <v>300185.77840426</v>
      </c>
      <c r="C102" s="104">
        <f t="shared" si="39"/>
        <v>297329.23800000001</v>
      </c>
      <c r="D102" s="132">
        <f t="shared" si="40"/>
        <v>40097</v>
      </c>
      <c r="E102" s="105">
        <f t="shared" si="27"/>
        <v>0</v>
      </c>
      <c r="F102" s="106">
        <f t="shared" si="41"/>
        <v>31</v>
      </c>
      <c r="G102" s="106">
        <f t="shared" si="47"/>
        <v>31</v>
      </c>
      <c r="H102" s="104">
        <f t="shared" si="42"/>
        <v>1</v>
      </c>
      <c r="I102" s="104">
        <f t="shared" si="43"/>
        <v>1.0008651799999999</v>
      </c>
      <c r="J102" s="104">
        <f t="shared" si="34"/>
        <v>1.0008651799999999</v>
      </c>
      <c r="K102" s="104">
        <f t="shared" si="35"/>
        <v>297586.48131012998</v>
      </c>
      <c r="L102" s="107">
        <f t="shared" si="48"/>
        <v>2</v>
      </c>
      <c r="M102" s="105">
        <f t="shared" si="49"/>
        <v>7.3670000000000003E-3</v>
      </c>
      <c r="N102" s="104">
        <f t="shared" si="50"/>
        <v>2192.31960781</v>
      </c>
      <c r="O102" s="113">
        <f t="shared" si="44"/>
        <v>0.11</v>
      </c>
      <c r="P102" s="108">
        <f t="shared" si="32"/>
        <v>1.0087345940000001</v>
      </c>
      <c r="Q102" s="104">
        <f t="shared" si="36"/>
        <v>2599.29709413</v>
      </c>
      <c r="R102" s="104">
        <f t="shared" si="37"/>
        <v>4791.61670194</v>
      </c>
      <c r="S102" s="109" t="s">
        <v>52</v>
      </c>
      <c r="T102" s="110">
        <f t="shared" si="51"/>
        <v>40127</v>
      </c>
      <c r="U102" s="111">
        <f t="shared" si="45"/>
        <v>295394.16170231998</v>
      </c>
      <c r="V102" s="22"/>
      <c r="W102" s="88">
        <f t="shared" si="52"/>
        <v>91</v>
      </c>
      <c r="X102" s="89">
        <v>42835</v>
      </c>
      <c r="Y102" s="90">
        <f t="shared" si="53"/>
        <v>53997.301181319956</v>
      </c>
      <c r="Z102" s="90">
        <f t="shared" si="55"/>
        <v>483.61692347000002</v>
      </c>
      <c r="AA102" s="90">
        <f t="shared" si="56"/>
        <v>1370.6899894200001</v>
      </c>
      <c r="AB102" s="93">
        <v>2.4756E-2</v>
      </c>
      <c r="AC102" s="90">
        <f t="shared" si="54"/>
        <v>1854.3069128900001</v>
      </c>
      <c r="AD102" s="88">
        <v>91</v>
      </c>
      <c r="AE102" s="92">
        <v>42865</v>
      </c>
      <c r="AF102" s="19"/>
      <c r="AG102" s="96">
        <f t="shared" si="46"/>
        <v>42835</v>
      </c>
      <c r="AH102" s="97">
        <f>VLOOKUP(AG102,[1]Plan1!$G$59:$H$400,2)</f>
        <v>1.2999999999999999E-5</v>
      </c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</row>
    <row r="103" spans="1:108" x14ac:dyDescent="0.2">
      <c r="A103" s="112">
        <f t="shared" si="38"/>
        <v>40128</v>
      </c>
      <c r="B103" s="104">
        <f t="shared" ref="B103:B166" si="57">IF(E103&lt;0,"ND",(K103+Q103))</f>
        <v>295485.19937650004</v>
      </c>
      <c r="C103" s="104">
        <f t="shared" si="39"/>
        <v>295138.81350366003</v>
      </c>
      <c r="D103" s="132">
        <f t="shared" si="40"/>
        <v>40128</v>
      </c>
      <c r="E103" s="105">
        <f t="shared" si="27"/>
        <v>5.4799999999999998E-4</v>
      </c>
      <c r="F103" s="106">
        <f t="shared" si="41"/>
        <v>1</v>
      </c>
      <c r="G103" s="106">
        <f t="shared" si="47"/>
        <v>30</v>
      </c>
      <c r="H103" s="104">
        <f t="shared" si="42"/>
        <v>1.00001826</v>
      </c>
      <c r="I103" s="104">
        <f t="shared" si="43"/>
        <v>1.0008651799999999</v>
      </c>
      <c r="J103" s="104">
        <f t="shared" si="34"/>
        <v>1.0008834499999999</v>
      </c>
      <c r="K103" s="104">
        <f t="shared" si="35"/>
        <v>295399.55388845003</v>
      </c>
      <c r="L103" s="107">
        <f t="shared" si="48"/>
        <v>0</v>
      </c>
      <c r="M103" s="105">
        <f t="shared" si="49"/>
        <v>0</v>
      </c>
      <c r="N103" s="104">
        <f t="shared" si="50"/>
        <v>0</v>
      </c>
      <c r="O103" s="113">
        <f t="shared" si="44"/>
        <v>0.11</v>
      </c>
      <c r="P103" s="108">
        <f t="shared" si="32"/>
        <v>1.000289931</v>
      </c>
      <c r="Q103" s="104">
        <f t="shared" si="36"/>
        <v>85.645488049999997</v>
      </c>
      <c r="R103" s="104">
        <f t="shared" si="37"/>
        <v>85.645488049999997</v>
      </c>
      <c r="S103" s="109" t="s">
        <v>52</v>
      </c>
      <c r="T103" s="110">
        <f t="shared" si="51"/>
        <v>40157</v>
      </c>
      <c r="U103" s="111">
        <f t="shared" si="45"/>
        <v>0</v>
      </c>
      <c r="V103" s="22"/>
      <c r="W103" s="88">
        <f t="shared" si="52"/>
        <v>92</v>
      </c>
      <c r="X103" s="89">
        <v>42865</v>
      </c>
      <c r="Y103" s="90">
        <f t="shared" si="53"/>
        <v>53740.969490639953</v>
      </c>
      <c r="Z103" s="90">
        <f t="shared" si="55"/>
        <v>471.64450291000003</v>
      </c>
      <c r="AA103" s="90">
        <f t="shared" si="56"/>
        <v>256.33169068000001</v>
      </c>
      <c r="AB103" s="93">
        <v>4.7471204130000002E-3</v>
      </c>
      <c r="AC103" s="90">
        <f t="shared" si="54"/>
        <v>727.97619359000009</v>
      </c>
      <c r="AD103" s="88">
        <v>92</v>
      </c>
      <c r="AE103" s="92">
        <v>42896</v>
      </c>
      <c r="AF103" s="18"/>
      <c r="AG103" s="96">
        <f t="shared" si="46"/>
        <v>42865</v>
      </c>
      <c r="AH103" s="97">
        <f>VLOOKUP(AG103,[1]Plan1!$G$59:$H$400,2)</f>
        <v>1.16E-3</v>
      </c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</row>
    <row r="104" spans="1:108" x14ac:dyDescent="0.2">
      <c r="A104" s="112">
        <f t="shared" si="38"/>
        <v>40129</v>
      </c>
      <c r="B104" s="104">
        <f t="shared" si="57"/>
        <v>295576.26794451999</v>
      </c>
      <c r="C104" s="104">
        <f t="shared" si="39"/>
        <v>295138.81350366003</v>
      </c>
      <c r="D104" s="132">
        <f t="shared" si="40"/>
        <v>40128</v>
      </c>
      <c r="E104" s="105">
        <f t="shared" si="27"/>
        <v>5.4799999999999998E-4</v>
      </c>
      <c r="F104" s="106">
        <f t="shared" si="41"/>
        <v>2</v>
      </c>
      <c r="G104" s="106">
        <f t="shared" si="47"/>
        <v>30</v>
      </c>
      <c r="H104" s="104">
        <f t="shared" si="42"/>
        <v>1.0000365200000001</v>
      </c>
      <c r="I104" s="104">
        <f t="shared" si="43"/>
        <v>1.0008651799999999</v>
      </c>
      <c r="J104" s="104">
        <f t="shared" si="34"/>
        <v>1.00090173</v>
      </c>
      <c r="K104" s="104">
        <f t="shared" si="35"/>
        <v>295404.94902596</v>
      </c>
      <c r="L104" s="107">
        <f t="shared" si="48"/>
        <v>0</v>
      </c>
      <c r="M104" s="105">
        <f t="shared" si="49"/>
        <v>0</v>
      </c>
      <c r="N104" s="104">
        <f t="shared" si="50"/>
        <v>0</v>
      </c>
      <c r="O104" s="113">
        <f t="shared" si="44"/>
        <v>0.11</v>
      </c>
      <c r="P104" s="108">
        <f t="shared" si="32"/>
        <v>1.000579946</v>
      </c>
      <c r="Q104" s="104">
        <f t="shared" si="36"/>
        <v>171.31891855999999</v>
      </c>
      <c r="R104" s="104">
        <f t="shared" si="37"/>
        <v>171.31891855999999</v>
      </c>
      <c r="S104" s="109" t="s">
        <v>52</v>
      </c>
      <c r="T104" s="110">
        <f t="shared" si="51"/>
        <v>40157</v>
      </c>
      <c r="U104" s="111">
        <f t="shared" si="45"/>
        <v>0</v>
      </c>
      <c r="V104" s="22"/>
      <c r="W104" s="88">
        <f t="shared" si="52"/>
        <v>93</v>
      </c>
      <c r="X104" s="89">
        <v>42896</v>
      </c>
      <c r="Y104" s="90">
        <f t="shared" si="53"/>
        <v>51682.40649746995</v>
      </c>
      <c r="Z104" s="90">
        <f t="shared" si="55"/>
        <v>469.40554966000002</v>
      </c>
      <c r="AA104" s="90">
        <f t="shared" si="56"/>
        <v>2058.56299317</v>
      </c>
      <c r="AB104" s="93">
        <v>3.8305282034999999E-2</v>
      </c>
      <c r="AC104" s="90">
        <f t="shared" si="54"/>
        <v>2527.9685428299999</v>
      </c>
      <c r="AD104" s="88">
        <v>93</v>
      </c>
      <c r="AE104" s="92">
        <v>42926</v>
      </c>
      <c r="AF104" s="18"/>
      <c r="AG104" s="96">
        <f t="shared" si="46"/>
        <v>42896</v>
      </c>
      <c r="AH104" s="97">
        <f>VLOOKUP(AG104,[1]Plan1!$G$59:$H$400,2)</f>
        <v>0</v>
      </c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</row>
    <row r="105" spans="1:108" x14ac:dyDescent="0.2">
      <c r="A105" s="112">
        <f t="shared" si="38"/>
        <v>40130</v>
      </c>
      <c r="B105" s="104">
        <f t="shared" si="57"/>
        <v>295667.36150239001</v>
      </c>
      <c r="C105" s="104">
        <f t="shared" si="39"/>
        <v>295138.81350366003</v>
      </c>
      <c r="D105" s="132">
        <f t="shared" si="40"/>
        <v>40128</v>
      </c>
      <c r="E105" s="105">
        <f t="shared" si="27"/>
        <v>5.4799999999999998E-4</v>
      </c>
      <c r="F105" s="106">
        <f t="shared" si="41"/>
        <v>3</v>
      </c>
      <c r="G105" s="106">
        <f t="shared" si="47"/>
        <v>30</v>
      </c>
      <c r="H105" s="104">
        <f t="shared" si="42"/>
        <v>1.0000547799999999</v>
      </c>
      <c r="I105" s="104">
        <f t="shared" si="43"/>
        <v>1.0008651799999999</v>
      </c>
      <c r="J105" s="104">
        <f t="shared" si="34"/>
        <v>1.00092</v>
      </c>
      <c r="K105" s="104">
        <f t="shared" si="35"/>
        <v>295410.34121207998</v>
      </c>
      <c r="L105" s="107">
        <f t="shared" si="48"/>
        <v>0</v>
      </c>
      <c r="M105" s="105">
        <f t="shared" si="49"/>
        <v>0</v>
      </c>
      <c r="N105" s="104">
        <f t="shared" si="50"/>
        <v>0</v>
      </c>
      <c r="O105" s="113">
        <f t="shared" si="44"/>
        <v>0.11</v>
      </c>
      <c r="P105" s="108">
        <f t="shared" si="32"/>
        <v>1.0008700450000001</v>
      </c>
      <c r="Q105" s="104">
        <f t="shared" si="36"/>
        <v>257.02029031000001</v>
      </c>
      <c r="R105" s="104">
        <f t="shared" si="37"/>
        <v>257.02029031000001</v>
      </c>
      <c r="S105" s="109" t="s">
        <v>52</v>
      </c>
      <c r="T105" s="110">
        <f t="shared" si="51"/>
        <v>40157</v>
      </c>
      <c r="U105" s="111">
        <f t="shared" si="45"/>
        <v>0</v>
      </c>
      <c r="V105" s="22"/>
      <c r="W105" s="88">
        <f t="shared" si="52"/>
        <v>94</v>
      </c>
      <c r="X105" s="89">
        <v>42926</v>
      </c>
      <c r="Y105" s="90">
        <f t="shared" si="53"/>
        <v>51533.001643359952</v>
      </c>
      <c r="Z105" s="90">
        <f t="shared" si="55"/>
        <v>451.42483769</v>
      </c>
      <c r="AA105" s="90">
        <f t="shared" si="56"/>
        <v>149.40485411</v>
      </c>
      <c r="AB105" s="93">
        <v>2.8908261870000001E-3</v>
      </c>
      <c r="AC105" s="90">
        <f t="shared" si="54"/>
        <v>600.82969179999998</v>
      </c>
      <c r="AD105" s="88">
        <v>94</v>
      </c>
      <c r="AE105" s="92">
        <v>42957</v>
      </c>
      <c r="AF105" s="18"/>
      <c r="AG105" s="96">
        <f t="shared" si="46"/>
        <v>42926</v>
      </c>
      <c r="AH105" s="97">
        <f>VLOOKUP(AG105,[1]Plan1!$G$59:$H$400,2)</f>
        <v>6.8099999999999996E-4</v>
      </c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</row>
    <row r="106" spans="1:108" x14ac:dyDescent="0.2">
      <c r="A106" s="112">
        <f t="shared" si="38"/>
        <v>40131</v>
      </c>
      <c r="B106" s="104">
        <f t="shared" si="57"/>
        <v>295758.48595854</v>
      </c>
      <c r="C106" s="104">
        <f t="shared" si="39"/>
        <v>295138.81350366003</v>
      </c>
      <c r="D106" s="132">
        <f t="shared" si="40"/>
        <v>40128</v>
      </c>
      <c r="E106" s="105">
        <f t="shared" si="27"/>
        <v>5.4799999999999998E-4</v>
      </c>
      <c r="F106" s="106">
        <f t="shared" si="41"/>
        <v>4</v>
      </c>
      <c r="G106" s="106">
        <f t="shared" si="47"/>
        <v>30</v>
      </c>
      <c r="H106" s="104">
        <f t="shared" si="42"/>
        <v>1.00007304</v>
      </c>
      <c r="I106" s="104">
        <f t="shared" si="43"/>
        <v>1.0008651799999999</v>
      </c>
      <c r="J106" s="104">
        <f t="shared" si="34"/>
        <v>1.00093828</v>
      </c>
      <c r="K106" s="104">
        <f t="shared" si="35"/>
        <v>295415.73634959001</v>
      </c>
      <c r="L106" s="107">
        <f t="shared" si="48"/>
        <v>0</v>
      </c>
      <c r="M106" s="105">
        <f t="shared" si="49"/>
        <v>0</v>
      </c>
      <c r="N106" s="104">
        <f t="shared" si="50"/>
        <v>0</v>
      </c>
      <c r="O106" s="113">
        <f t="shared" si="44"/>
        <v>0.11</v>
      </c>
      <c r="P106" s="108">
        <f t="shared" si="32"/>
        <v>1.001160228</v>
      </c>
      <c r="Q106" s="104">
        <f t="shared" si="36"/>
        <v>342.74960894999998</v>
      </c>
      <c r="R106" s="104">
        <f t="shared" si="37"/>
        <v>342.74960894999998</v>
      </c>
      <c r="S106" s="109" t="s">
        <v>52</v>
      </c>
      <c r="T106" s="110">
        <f t="shared" si="51"/>
        <v>40157</v>
      </c>
      <c r="U106" s="111">
        <f t="shared" si="45"/>
        <v>0</v>
      </c>
      <c r="V106" s="22"/>
      <c r="W106" s="88">
        <f t="shared" si="52"/>
        <v>95</v>
      </c>
      <c r="X106" s="89">
        <v>42957</v>
      </c>
      <c r="Y106" s="90">
        <f>(Y105-AA106)</f>
        <v>51018.351869769955</v>
      </c>
      <c r="Z106" s="90">
        <f t="shared" si="55"/>
        <v>450.11984695000001</v>
      </c>
      <c r="AA106" s="90">
        <f>TRUNC((Y105*AB106),8)</f>
        <v>514.64977359</v>
      </c>
      <c r="AB106" s="93">
        <v>9.9867998599999994E-3</v>
      </c>
      <c r="AC106" s="90">
        <f t="shared" si="54"/>
        <v>964.76962054000001</v>
      </c>
      <c r="AD106" s="88">
        <v>95</v>
      </c>
      <c r="AE106" s="92">
        <v>42988</v>
      </c>
      <c r="AF106" s="18"/>
      <c r="AG106" s="96">
        <f t="shared" si="46"/>
        <v>42957</v>
      </c>
      <c r="AH106" s="97">
        <f>VLOOKUP(AG106,[1]Plan1!$G$59:$H$400,2)</f>
        <v>0</v>
      </c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</row>
    <row r="107" spans="1:108" x14ac:dyDescent="0.2">
      <c r="A107" s="112">
        <f t="shared" si="38"/>
        <v>40132</v>
      </c>
      <c r="B107" s="104">
        <f t="shared" si="57"/>
        <v>295849.63865663001</v>
      </c>
      <c r="C107" s="104">
        <f t="shared" si="39"/>
        <v>295138.81350366003</v>
      </c>
      <c r="D107" s="132">
        <f t="shared" si="40"/>
        <v>40128</v>
      </c>
      <c r="E107" s="105">
        <f t="shared" ref="E107:E170" si="58">IF(DAY(A106)=$E$2,VLOOKUP(A106,$AG$10:$AH$200,2),E106)</f>
        <v>5.4799999999999998E-4</v>
      </c>
      <c r="F107" s="106">
        <f t="shared" si="41"/>
        <v>5</v>
      </c>
      <c r="G107" s="106">
        <f t="shared" si="47"/>
        <v>30</v>
      </c>
      <c r="H107" s="104">
        <f t="shared" si="42"/>
        <v>1.00009131</v>
      </c>
      <c r="I107" s="104">
        <f t="shared" si="43"/>
        <v>1.0008651799999999</v>
      </c>
      <c r="J107" s="104">
        <f t="shared" si="34"/>
        <v>1.0009565600000001</v>
      </c>
      <c r="K107" s="104">
        <f t="shared" si="35"/>
        <v>295421.13148709998</v>
      </c>
      <c r="L107" s="107">
        <f t="shared" si="48"/>
        <v>0</v>
      </c>
      <c r="M107" s="105">
        <f t="shared" si="49"/>
        <v>0</v>
      </c>
      <c r="N107" s="104">
        <f t="shared" si="50"/>
        <v>0</v>
      </c>
      <c r="O107" s="113">
        <f t="shared" si="44"/>
        <v>0.11</v>
      </c>
      <c r="P107" s="108">
        <f t="shared" si="32"/>
        <v>1.0014504959999999</v>
      </c>
      <c r="Q107" s="104">
        <f t="shared" si="36"/>
        <v>428.50716953</v>
      </c>
      <c r="R107" s="104">
        <f t="shared" si="37"/>
        <v>428.50716953</v>
      </c>
      <c r="S107" s="109" t="s">
        <v>52</v>
      </c>
      <c r="T107" s="110">
        <f t="shared" si="51"/>
        <v>40157</v>
      </c>
      <c r="U107" s="111">
        <f t="shared" si="45"/>
        <v>0</v>
      </c>
      <c r="V107" s="22"/>
      <c r="W107" s="88">
        <f t="shared" si="52"/>
        <v>96</v>
      </c>
      <c r="X107" s="89">
        <v>42988</v>
      </c>
      <c r="Y107" s="90">
        <f t="shared" si="53"/>
        <v>49410.295548009955</v>
      </c>
      <c r="Z107" s="90">
        <f t="shared" si="55"/>
        <v>445.62459013</v>
      </c>
      <c r="AA107" s="90">
        <f t="shared" si="56"/>
        <v>1608.0563217599999</v>
      </c>
      <c r="AB107" s="93">
        <v>3.1519174235000003E-2</v>
      </c>
      <c r="AC107" s="90">
        <f t="shared" si="54"/>
        <v>2053.6809118900001</v>
      </c>
      <c r="AD107" s="88">
        <v>96</v>
      </c>
      <c r="AE107" s="92">
        <v>43018</v>
      </c>
      <c r="AF107" s="18"/>
      <c r="AG107" s="96">
        <f t="shared" si="46"/>
        <v>42988</v>
      </c>
      <c r="AH107" s="97">
        <f>VLOOKUP(AG107,[1]Plan1!$G$59:$H$400,2)</f>
        <v>0</v>
      </c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</row>
    <row r="108" spans="1:108" x14ac:dyDescent="0.2">
      <c r="A108" s="112">
        <f t="shared" si="38"/>
        <v>40133</v>
      </c>
      <c r="B108" s="104">
        <f t="shared" si="57"/>
        <v>295940.81900720001</v>
      </c>
      <c r="C108" s="104">
        <f t="shared" si="39"/>
        <v>295138.81350366003</v>
      </c>
      <c r="D108" s="132">
        <f t="shared" si="40"/>
        <v>40128</v>
      </c>
      <c r="E108" s="105">
        <f t="shared" si="58"/>
        <v>5.4799999999999998E-4</v>
      </c>
      <c r="F108" s="106">
        <f t="shared" si="41"/>
        <v>6</v>
      </c>
      <c r="G108" s="106">
        <f t="shared" si="47"/>
        <v>30</v>
      </c>
      <c r="H108" s="104">
        <f t="shared" si="42"/>
        <v>1.00010957</v>
      </c>
      <c r="I108" s="104">
        <f t="shared" si="43"/>
        <v>1.0008651799999999</v>
      </c>
      <c r="J108" s="104">
        <f t="shared" si="34"/>
        <v>1.00097484</v>
      </c>
      <c r="K108" s="104">
        <f t="shared" si="35"/>
        <v>295426.52662461001</v>
      </c>
      <c r="L108" s="107">
        <f t="shared" si="48"/>
        <v>0</v>
      </c>
      <c r="M108" s="105">
        <f t="shared" si="49"/>
        <v>0</v>
      </c>
      <c r="N108" s="104">
        <f t="shared" si="50"/>
        <v>0</v>
      </c>
      <c r="O108" s="113">
        <f t="shared" si="44"/>
        <v>0.11</v>
      </c>
      <c r="P108" s="108">
        <f t="shared" si="32"/>
        <v>1.001740847</v>
      </c>
      <c r="Q108" s="104">
        <f t="shared" si="36"/>
        <v>514.29238258999999</v>
      </c>
      <c r="R108" s="104">
        <f t="shared" si="37"/>
        <v>514.29238258999999</v>
      </c>
      <c r="S108" s="109" t="s">
        <v>52</v>
      </c>
      <c r="T108" s="110">
        <f t="shared" si="51"/>
        <v>40157</v>
      </c>
      <c r="U108" s="111">
        <f t="shared" si="45"/>
        <v>0</v>
      </c>
      <c r="V108" s="22"/>
      <c r="W108" s="88">
        <f t="shared" si="52"/>
        <v>97</v>
      </c>
      <c r="X108" s="89">
        <v>43018</v>
      </c>
      <c r="Y108" s="90">
        <f t="shared" si="53"/>
        <v>48402.598343319958</v>
      </c>
      <c r="Z108" s="90">
        <f t="shared" si="55"/>
        <v>431.57887103000002</v>
      </c>
      <c r="AA108" s="90">
        <f t="shared" si="56"/>
        <v>1007.69720469</v>
      </c>
      <c r="AB108" s="93">
        <v>2.0394478388000001E-2</v>
      </c>
      <c r="AC108" s="90">
        <f t="shared" si="54"/>
        <v>1439.2760757200001</v>
      </c>
      <c r="AD108" s="88">
        <v>97</v>
      </c>
      <c r="AE108" s="92">
        <v>43049</v>
      </c>
      <c r="AF108" s="18"/>
      <c r="AG108" s="96">
        <f t="shared" si="46"/>
        <v>43018</v>
      </c>
      <c r="AH108" s="97">
        <f>VLOOKUP(AG108,[1]Plan1!$G$59:$H$400,2)</f>
        <v>0</v>
      </c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</row>
    <row r="109" spans="1:108" x14ac:dyDescent="0.2">
      <c r="A109" s="112">
        <f t="shared" si="38"/>
        <v>40134</v>
      </c>
      <c r="B109" s="104">
        <f t="shared" si="57"/>
        <v>296032.02760244999</v>
      </c>
      <c r="C109" s="104">
        <f t="shared" si="39"/>
        <v>295138.81350366003</v>
      </c>
      <c r="D109" s="132">
        <f t="shared" si="40"/>
        <v>40128</v>
      </c>
      <c r="E109" s="105">
        <f t="shared" si="58"/>
        <v>5.4799999999999998E-4</v>
      </c>
      <c r="F109" s="106">
        <f t="shared" si="41"/>
        <v>7</v>
      </c>
      <c r="G109" s="106">
        <f t="shared" si="47"/>
        <v>30</v>
      </c>
      <c r="H109" s="104">
        <f t="shared" si="42"/>
        <v>1.0001278300000001</v>
      </c>
      <c r="I109" s="104">
        <f t="shared" si="43"/>
        <v>1.0008651799999999</v>
      </c>
      <c r="J109" s="104">
        <f t="shared" si="34"/>
        <v>1.00099312</v>
      </c>
      <c r="K109" s="104">
        <f t="shared" si="35"/>
        <v>295431.92176211998</v>
      </c>
      <c r="L109" s="107">
        <f t="shared" si="48"/>
        <v>0</v>
      </c>
      <c r="M109" s="105">
        <f t="shared" si="49"/>
        <v>0</v>
      </c>
      <c r="N109" s="104">
        <f t="shared" si="50"/>
        <v>0</v>
      </c>
      <c r="O109" s="113">
        <f t="shared" si="44"/>
        <v>0.11</v>
      </c>
      <c r="P109" s="108">
        <f t="shared" si="32"/>
        <v>1.002031283</v>
      </c>
      <c r="Q109" s="104">
        <f t="shared" si="36"/>
        <v>600.10584032999998</v>
      </c>
      <c r="R109" s="104">
        <f t="shared" si="37"/>
        <v>600.10584032999998</v>
      </c>
      <c r="S109" s="109" t="s">
        <v>52</v>
      </c>
      <c r="T109" s="110">
        <f t="shared" si="51"/>
        <v>40157</v>
      </c>
      <c r="U109" s="111">
        <f t="shared" si="45"/>
        <v>0</v>
      </c>
      <c r="V109" s="22"/>
      <c r="W109" s="88">
        <f t="shared" si="52"/>
        <v>98</v>
      </c>
      <c r="X109" s="89">
        <v>43049</v>
      </c>
      <c r="Y109" s="90">
        <f t="shared" si="53"/>
        <v>46352.537257939955</v>
      </c>
      <c r="Z109" s="90">
        <f t="shared" si="55"/>
        <v>422.77704506999999</v>
      </c>
      <c r="AA109" s="90">
        <f t="shared" si="56"/>
        <v>2050.0610853799999</v>
      </c>
      <c r="AB109" s="93">
        <v>4.2354360211000003E-2</v>
      </c>
      <c r="AC109" s="90">
        <f t="shared" si="54"/>
        <v>2472.8381304499999</v>
      </c>
      <c r="AD109" s="88">
        <v>98</v>
      </c>
      <c r="AE109" s="92">
        <v>43079</v>
      </c>
      <c r="AF109" s="18"/>
      <c r="AG109" s="96">
        <f t="shared" si="46"/>
        <v>43049</v>
      </c>
      <c r="AH109" s="97">
        <f>VLOOKUP(AG109,[1]Plan1!$G$59:$H$400,2)</f>
        <v>0</v>
      </c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</row>
    <row r="110" spans="1:108" x14ac:dyDescent="0.2">
      <c r="A110" s="112">
        <f t="shared" si="38"/>
        <v>40135</v>
      </c>
      <c r="B110" s="104">
        <f t="shared" si="57"/>
        <v>296123.26414831</v>
      </c>
      <c r="C110" s="104">
        <f t="shared" si="39"/>
        <v>295138.81350366003</v>
      </c>
      <c r="D110" s="132">
        <f t="shared" si="40"/>
        <v>40128</v>
      </c>
      <c r="E110" s="105">
        <f t="shared" si="58"/>
        <v>5.4799999999999998E-4</v>
      </c>
      <c r="F110" s="106">
        <f t="shared" si="41"/>
        <v>8</v>
      </c>
      <c r="G110" s="106">
        <f t="shared" si="47"/>
        <v>30</v>
      </c>
      <c r="H110" s="104">
        <f t="shared" si="42"/>
        <v>1.0001461</v>
      </c>
      <c r="I110" s="104">
        <f t="shared" si="43"/>
        <v>1.0008651799999999</v>
      </c>
      <c r="J110" s="104">
        <f t="shared" si="34"/>
        <v>1.0010114000000001</v>
      </c>
      <c r="K110" s="104">
        <f t="shared" si="35"/>
        <v>295437.31689963001</v>
      </c>
      <c r="L110" s="107">
        <f t="shared" si="48"/>
        <v>0</v>
      </c>
      <c r="M110" s="105">
        <f t="shared" si="49"/>
        <v>0</v>
      </c>
      <c r="N110" s="104">
        <f t="shared" si="50"/>
        <v>0</v>
      </c>
      <c r="O110" s="113">
        <f t="shared" si="44"/>
        <v>0.11</v>
      </c>
      <c r="P110" s="108">
        <f t="shared" si="32"/>
        <v>1.0023218030000001</v>
      </c>
      <c r="Q110" s="104">
        <f t="shared" si="36"/>
        <v>685.94724868000003</v>
      </c>
      <c r="R110" s="104">
        <f t="shared" si="37"/>
        <v>685.94724868000003</v>
      </c>
      <c r="S110" s="109" t="s">
        <v>52</v>
      </c>
      <c r="T110" s="110">
        <f t="shared" si="51"/>
        <v>40157</v>
      </c>
      <c r="U110" s="111">
        <f t="shared" si="45"/>
        <v>0</v>
      </c>
      <c r="V110" s="22"/>
      <c r="W110" s="88">
        <f t="shared" si="52"/>
        <v>99</v>
      </c>
      <c r="X110" s="89">
        <v>43079</v>
      </c>
      <c r="Y110" s="90">
        <f t="shared" si="53"/>
        <v>44402.068847579954</v>
      </c>
      <c r="Z110" s="90">
        <f t="shared" si="55"/>
        <v>404.87059381</v>
      </c>
      <c r="AA110" s="90">
        <f t="shared" si="56"/>
        <v>1950.46841036</v>
      </c>
      <c r="AB110" s="93">
        <v>4.2078999893999998E-2</v>
      </c>
      <c r="AC110" s="90">
        <f t="shared" si="54"/>
        <v>2355.33900417</v>
      </c>
      <c r="AD110" s="88">
        <v>99</v>
      </c>
      <c r="AE110" s="92">
        <v>43110</v>
      </c>
      <c r="AF110" s="18"/>
      <c r="AG110" s="96">
        <f t="shared" si="46"/>
        <v>43079</v>
      </c>
      <c r="AH110" s="97">
        <f>VLOOKUP(AG110,[1]Plan1!$G$59:$H$400,2)</f>
        <v>0</v>
      </c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</row>
    <row r="111" spans="1:108" x14ac:dyDescent="0.2">
      <c r="A111" s="112">
        <f t="shared" si="38"/>
        <v>40136</v>
      </c>
      <c r="B111" s="104">
        <f t="shared" si="57"/>
        <v>296214.52864615998</v>
      </c>
      <c r="C111" s="104">
        <f t="shared" si="39"/>
        <v>295138.81350366003</v>
      </c>
      <c r="D111" s="132">
        <f t="shared" si="40"/>
        <v>40128</v>
      </c>
      <c r="E111" s="105">
        <f t="shared" si="58"/>
        <v>5.4799999999999998E-4</v>
      </c>
      <c r="F111" s="106">
        <f t="shared" si="41"/>
        <v>9</v>
      </c>
      <c r="G111" s="106">
        <f t="shared" si="47"/>
        <v>30</v>
      </c>
      <c r="H111" s="104">
        <f t="shared" si="42"/>
        <v>1.0001643600000001</v>
      </c>
      <c r="I111" s="104">
        <f t="shared" si="43"/>
        <v>1.0008651799999999</v>
      </c>
      <c r="J111" s="104">
        <f t="shared" si="34"/>
        <v>1.00102968</v>
      </c>
      <c r="K111" s="104">
        <f t="shared" si="35"/>
        <v>295442.71203713998</v>
      </c>
      <c r="L111" s="107">
        <f t="shared" si="48"/>
        <v>0</v>
      </c>
      <c r="M111" s="105">
        <f t="shared" si="49"/>
        <v>0</v>
      </c>
      <c r="N111" s="104">
        <f t="shared" si="50"/>
        <v>0</v>
      </c>
      <c r="O111" s="113">
        <f t="shared" si="44"/>
        <v>0.11</v>
      </c>
      <c r="P111" s="108">
        <f t="shared" si="32"/>
        <v>1.002612407</v>
      </c>
      <c r="Q111" s="104">
        <f t="shared" si="36"/>
        <v>771.81660901999999</v>
      </c>
      <c r="R111" s="104">
        <f t="shared" si="37"/>
        <v>771.81660901999999</v>
      </c>
      <c r="S111" s="109" t="s">
        <v>52</v>
      </c>
      <c r="T111" s="110">
        <f t="shared" si="51"/>
        <v>40157</v>
      </c>
      <c r="U111" s="111">
        <f t="shared" si="45"/>
        <v>0</v>
      </c>
      <c r="V111" s="22"/>
      <c r="W111" s="88">
        <f t="shared" si="52"/>
        <v>100</v>
      </c>
      <c r="X111" s="89">
        <v>43110</v>
      </c>
      <c r="Y111" s="90">
        <f t="shared" si="53"/>
        <v>43623.272214299956</v>
      </c>
      <c r="Z111" s="90">
        <f t="shared" si="55"/>
        <v>387.83404414</v>
      </c>
      <c r="AA111" s="90">
        <f t="shared" si="56"/>
        <v>778.79663328000004</v>
      </c>
      <c r="AB111" s="93">
        <v>1.7539647442000001E-2</v>
      </c>
      <c r="AC111" s="90">
        <f t="shared" si="54"/>
        <v>1166.63067742</v>
      </c>
      <c r="AD111" s="88">
        <v>100</v>
      </c>
      <c r="AE111" s="92">
        <v>43141</v>
      </c>
      <c r="AF111" s="18"/>
      <c r="AG111" s="96">
        <f t="shared" si="46"/>
        <v>43110</v>
      </c>
      <c r="AH111" s="97">
        <f>VLOOKUP(AG111,[1]Plan1!$G$59:$H$400,2)</f>
        <v>0</v>
      </c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</row>
    <row r="112" spans="1:108" x14ac:dyDescent="0.2">
      <c r="A112" s="112">
        <f t="shared" si="38"/>
        <v>40137</v>
      </c>
      <c r="B112" s="104">
        <f t="shared" si="57"/>
        <v>296305.82109734003</v>
      </c>
      <c r="C112" s="104">
        <f t="shared" si="39"/>
        <v>295138.81350366003</v>
      </c>
      <c r="D112" s="132">
        <f t="shared" si="40"/>
        <v>40128</v>
      </c>
      <c r="E112" s="105">
        <f t="shared" si="58"/>
        <v>5.4799999999999998E-4</v>
      </c>
      <c r="F112" s="106">
        <f t="shared" si="41"/>
        <v>10</v>
      </c>
      <c r="G112" s="106">
        <f t="shared" si="47"/>
        <v>30</v>
      </c>
      <c r="H112" s="104">
        <f t="shared" si="42"/>
        <v>1.0001826300000001</v>
      </c>
      <c r="I112" s="104">
        <f t="shared" si="43"/>
        <v>1.0008651799999999</v>
      </c>
      <c r="J112" s="104">
        <f t="shared" si="34"/>
        <v>1.00104796</v>
      </c>
      <c r="K112" s="104">
        <f t="shared" si="35"/>
        <v>295448.10717465001</v>
      </c>
      <c r="L112" s="107">
        <f t="shared" si="48"/>
        <v>0</v>
      </c>
      <c r="M112" s="105">
        <f t="shared" si="49"/>
        <v>0</v>
      </c>
      <c r="N112" s="104">
        <f t="shared" si="50"/>
        <v>0</v>
      </c>
      <c r="O112" s="113">
        <f t="shared" si="44"/>
        <v>0.11</v>
      </c>
      <c r="P112" s="108">
        <f t="shared" si="32"/>
        <v>1.002903095</v>
      </c>
      <c r="Q112" s="104">
        <f t="shared" si="36"/>
        <v>857.71392269</v>
      </c>
      <c r="R112" s="104">
        <f t="shared" si="37"/>
        <v>857.71392269</v>
      </c>
      <c r="S112" s="109" t="s">
        <v>52</v>
      </c>
      <c r="T112" s="110">
        <f t="shared" si="51"/>
        <v>40157</v>
      </c>
      <c r="U112" s="111">
        <f t="shared" si="45"/>
        <v>0</v>
      </c>
      <c r="V112" s="22"/>
      <c r="W112" s="88">
        <f t="shared" si="52"/>
        <v>101</v>
      </c>
      <c r="X112" s="89">
        <v>43141</v>
      </c>
      <c r="Y112" s="90">
        <f t="shared" si="53"/>
        <v>42564.627662109953</v>
      </c>
      <c r="Z112" s="90">
        <f t="shared" si="55"/>
        <v>381.03157174</v>
      </c>
      <c r="AA112" s="90">
        <f t="shared" si="56"/>
        <v>1058.64455219</v>
      </c>
      <c r="AB112" s="93">
        <v>2.4267884972000001E-2</v>
      </c>
      <c r="AC112" s="90">
        <f t="shared" si="54"/>
        <v>1439.6761239299999</v>
      </c>
      <c r="AD112" s="88">
        <v>101</v>
      </c>
      <c r="AE112" s="92">
        <v>43169</v>
      </c>
      <c r="AF112" s="18"/>
      <c r="AG112" s="96">
        <f t="shared" si="46"/>
        <v>43141</v>
      </c>
      <c r="AH112" s="97">
        <f>VLOOKUP(AG112,[1]Plan1!$G$59:$H$400,2)</f>
        <v>0</v>
      </c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</row>
    <row r="113" spans="1:108" x14ac:dyDescent="0.2">
      <c r="A113" s="112">
        <f t="shared" si="38"/>
        <v>40138</v>
      </c>
      <c r="B113" s="104">
        <f t="shared" si="57"/>
        <v>296397.14179869002</v>
      </c>
      <c r="C113" s="104">
        <f t="shared" si="39"/>
        <v>295138.81350366003</v>
      </c>
      <c r="D113" s="132">
        <f t="shared" si="40"/>
        <v>40128</v>
      </c>
      <c r="E113" s="105">
        <f t="shared" si="58"/>
        <v>5.4799999999999998E-4</v>
      </c>
      <c r="F113" s="106">
        <f t="shared" si="41"/>
        <v>11</v>
      </c>
      <c r="G113" s="106">
        <f t="shared" si="47"/>
        <v>30</v>
      </c>
      <c r="H113" s="104">
        <f t="shared" si="42"/>
        <v>1.0002008899999999</v>
      </c>
      <c r="I113" s="104">
        <f t="shared" si="43"/>
        <v>1.0008651799999999</v>
      </c>
      <c r="J113" s="104">
        <f t="shared" si="34"/>
        <v>1.0010662400000001</v>
      </c>
      <c r="K113" s="104">
        <f t="shared" si="35"/>
        <v>295453.50231216999</v>
      </c>
      <c r="L113" s="107">
        <f t="shared" si="48"/>
        <v>0</v>
      </c>
      <c r="M113" s="105">
        <f t="shared" si="49"/>
        <v>0</v>
      </c>
      <c r="N113" s="104">
        <f t="shared" si="50"/>
        <v>0</v>
      </c>
      <c r="O113" s="113">
        <f t="shared" si="44"/>
        <v>0.11</v>
      </c>
      <c r="P113" s="108">
        <f t="shared" si="32"/>
        <v>1.0031938680000001</v>
      </c>
      <c r="Q113" s="104">
        <f t="shared" si="36"/>
        <v>943.63948651999999</v>
      </c>
      <c r="R113" s="104">
        <f t="shared" si="37"/>
        <v>943.63948651999999</v>
      </c>
      <c r="S113" s="109" t="s">
        <v>52</v>
      </c>
      <c r="T113" s="110">
        <f t="shared" si="51"/>
        <v>40157</v>
      </c>
      <c r="U113" s="111">
        <f t="shared" si="45"/>
        <v>0</v>
      </c>
      <c r="V113" s="22"/>
      <c r="W113" s="88">
        <f t="shared" si="52"/>
        <v>102</v>
      </c>
      <c r="X113" s="89">
        <v>43169</v>
      </c>
      <c r="Y113" s="90">
        <f t="shared" si="53"/>
        <v>41808.423649229953</v>
      </c>
      <c r="Z113" s="90">
        <f t="shared" si="55"/>
        <v>371.78474138000001</v>
      </c>
      <c r="AA113" s="90">
        <f t="shared" si="56"/>
        <v>756.20401288000005</v>
      </c>
      <c r="AB113" s="93">
        <v>1.7766019684E-2</v>
      </c>
      <c r="AC113" s="90">
        <f t="shared" si="54"/>
        <v>1127.98875426</v>
      </c>
      <c r="AD113" s="88">
        <v>102</v>
      </c>
      <c r="AE113" s="92">
        <v>43200</v>
      </c>
      <c r="AF113" s="18"/>
      <c r="AG113" s="96">
        <f t="shared" si="46"/>
        <v>43169</v>
      </c>
      <c r="AH113" s="97">
        <f>VLOOKUP(AG113,[1]Plan1!$G$59:$H$400,2)</f>
        <v>0</v>
      </c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</row>
    <row r="114" spans="1:108" x14ac:dyDescent="0.2">
      <c r="A114" s="112">
        <f t="shared" si="38"/>
        <v>40139</v>
      </c>
      <c r="B114" s="104">
        <f t="shared" si="57"/>
        <v>296488.49045609002</v>
      </c>
      <c r="C114" s="104">
        <f t="shared" si="39"/>
        <v>295138.81350366003</v>
      </c>
      <c r="D114" s="132">
        <f t="shared" si="40"/>
        <v>40128</v>
      </c>
      <c r="E114" s="105">
        <f t="shared" si="58"/>
        <v>5.4799999999999998E-4</v>
      </c>
      <c r="F114" s="106">
        <f t="shared" si="41"/>
        <v>12</v>
      </c>
      <c r="G114" s="106">
        <f t="shared" si="47"/>
        <v>30</v>
      </c>
      <c r="H114" s="104">
        <f t="shared" si="42"/>
        <v>1.0002191600000001</v>
      </c>
      <c r="I114" s="104">
        <f t="shared" si="43"/>
        <v>1.0008651799999999</v>
      </c>
      <c r="J114" s="104">
        <f t="shared" si="34"/>
        <v>1.00108452</v>
      </c>
      <c r="K114" s="104">
        <f t="shared" si="35"/>
        <v>295458.89744968002</v>
      </c>
      <c r="L114" s="107">
        <f t="shared" si="48"/>
        <v>0</v>
      </c>
      <c r="M114" s="105">
        <f t="shared" si="49"/>
        <v>0</v>
      </c>
      <c r="N114" s="104">
        <f t="shared" si="50"/>
        <v>0</v>
      </c>
      <c r="O114" s="113">
        <f t="shared" si="44"/>
        <v>0.11</v>
      </c>
      <c r="P114" s="108">
        <f t="shared" si="32"/>
        <v>1.0034847250000001</v>
      </c>
      <c r="Q114" s="104">
        <f t="shared" si="36"/>
        <v>1029.59300641</v>
      </c>
      <c r="R114" s="104">
        <f t="shared" si="37"/>
        <v>1029.59300641</v>
      </c>
      <c r="S114" s="109" t="s">
        <v>52</v>
      </c>
      <c r="T114" s="110">
        <f t="shared" si="51"/>
        <v>40157</v>
      </c>
      <c r="U114" s="111">
        <f t="shared" si="45"/>
        <v>0</v>
      </c>
      <c r="V114" s="22"/>
      <c r="W114" s="88">
        <f t="shared" si="52"/>
        <v>103</v>
      </c>
      <c r="X114" s="89">
        <v>43200</v>
      </c>
      <c r="Y114" s="90">
        <f t="shared" si="53"/>
        <v>41256.815870539955</v>
      </c>
      <c r="Z114" s="90">
        <f t="shared" si="55"/>
        <v>365.17960634999997</v>
      </c>
      <c r="AA114" s="90">
        <f t="shared" si="56"/>
        <v>551.60777869000003</v>
      </c>
      <c r="AB114" s="93">
        <v>1.3193699511999999E-2</v>
      </c>
      <c r="AC114" s="90">
        <f t="shared" si="54"/>
        <v>916.78738504</v>
      </c>
      <c r="AD114" s="88">
        <v>103</v>
      </c>
      <c r="AE114" s="92">
        <v>43230</v>
      </c>
      <c r="AF114" s="18"/>
      <c r="AG114" s="96">
        <f t="shared" si="46"/>
        <v>43200</v>
      </c>
      <c r="AH114" s="97">
        <f>VLOOKUP(AG114,[1]Plan1!$G$59:$H$400,2)</f>
        <v>0</v>
      </c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</row>
    <row r="115" spans="1:108" x14ac:dyDescent="0.2">
      <c r="A115" s="112">
        <f t="shared" si="38"/>
        <v>40140</v>
      </c>
      <c r="B115" s="104">
        <f t="shared" si="57"/>
        <v>296579.86707092001</v>
      </c>
      <c r="C115" s="104">
        <f t="shared" si="39"/>
        <v>295138.81350366003</v>
      </c>
      <c r="D115" s="132">
        <f t="shared" si="40"/>
        <v>40128</v>
      </c>
      <c r="E115" s="105">
        <f t="shared" si="58"/>
        <v>5.4799999999999998E-4</v>
      </c>
      <c r="F115" s="106">
        <f t="shared" si="41"/>
        <v>13</v>
      </c>
      <c r="G115" s="106">
        <f t="shared" si="47"/>
        <v>30</v>
      </c>
      <c r="H115" s="104">
        <f t="shared" si="42"/>
        <v>1.0002374199999999</v>
      </c>
      <c r="I115" s="104">
        <f t="shared" si="43"/>
        <v>1.0008651799999999</v>
      </c>
      <c r="J115" s="104">
        <f t="shared" si="34"/>
        <v>1.0011028</v>
      </c>
      <c r="K115" s="104">
        <f t="shared" si="35"/>
        <v>295464.29258718999</v>
      </c>
      <c r="L115" s="107">
        <f t="shared" si="48"/>
        <v>0</v>
      </c>
      <c r="M115" s="105">
        <f t="shared" si="49"/>
        <v>0</v>
      </c>
      <c r="N115" s="104">
        <f t="shared" si="50"/>
        <v>0</v>
      </c>
      <c r="O115" s="113">
        <f t="shared" si="44"/>
        <v>0.11</v>
      </c>
      <c r="P115" s="108">
        <f t="shared" si="32"/>
        <v>1.0037756659999999</v>
      </c>
      <c r="Q115" s="104">
        <f t="shared" si="36"/>
        <v>1115.5744837300001</v>
      </c>
      <c r="R115" s="104">
        <f t="shared" si="37"/>
        <v>1115.5744837300001</v>
      </c>
      <c r="S115" s="109" t="s">
        <v>52</v>
      </c>
      <c r="T115" s="110">
        <f t="shared" si="51"/>
        <v>40157</v>
      </c>
      <c r="U115" s="111">
        <f t="shared" si="45"/>
        <v>0</v>
      </c>
      <c r="V115" s="22"/>
      <c r="W115" s="88">
        <f t="shared" si="52"/>
        <v>104</v>
      </c>
      <c r="X115" s="89">
        <v>43230</v>
      </c>
      <c r="Y115" s="90">
        <f t="shared" si="53"/>
        <v>40488.676134669957</v>
      </c>
      <c r="Z115" s="90">
        <f t="shared" si="55"/>
        <v>360.36153636</v>
      </c>
      <c r="AA115" s="90">
        <f t="shared" si="56"/>
        <v>768.13973586999998</v>
      </c>
      <c r="AB115" s="93">
        <v>1.8618492960999999E-2</v>
      </c>
      <c r="AC115" s="90">
        <f t="shared" si="54"/>
        <v>1128.50127223</v>
      </c>
      <c r="AD115" s="88">
        <v>104</v>
      </c>
      <c r="AE115" s="92">
        <v>43261</v>
      </c>
      <c r="AF115" s="18"/>
      <c r="AG115" s="96">
        <f t="shared" si="46"/>
        <v>43230</v>
      </c>
      <c r="AH115" s="97">
        <f>VLOOKUP(AG115,[1]Plan1!$G$59:$H$400,2)</f>
        <v>0</v>
      </c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</row>
    <row r="116" spans="1:108" x14ac:dyDescent="0.2">
      <c r="A116" s="112">
        <f t="shared" si="38"/>
        <v>40141</v>
      </c>
      <c r="B116" s="104">
        <f t="shared" si="57"/>
        <v>296671.27490340004</v>
      </c>
      <c r="C116" s="104">
        <f t="shared" si="39"/>
        <v>295138.81350366003</v>
      </c>
      <c r="D116" s="132">
        <f t="shared" si="40"/>
        <v>40128</v>
      </c>
      <c r="E116" s="105">
        <f t="shared" si="58"/>
        <v>5.4799999999999998E-4</v>
      </c>
      <c r="F116" s="106">
        <f t="shared" si="41"/>
        <v>14</v>
      </c>
      <c r="G116" s="106">
        <f t="shared" si="47"/>
        <v>30</v>
      </c>
      <c r="H116" s="104">
        <f t="shared" si="42"/>
        <v>1.0002556899999999</v>
      </c>
      <c r="I116" s="104">
        <f t="shared" si="43"/>
        <v>1.0008651799999999</v>
      </c>
      <c r="J116" s="104">
        <f t="shared" si="34"/>
        <v>1.00112109</v>
      </c>
      <c r="K116" s="104">
        <f t="shared" si="35"/>
        <v>295469.69067609002</v>
      </c>
      <c r="L116" s="107">
        <f t="shared" si="48"/>
        <v>0</v>
      </c>
      <c r="M116" s="105">
        <f t="shared" si="49"/>
        <v>0</v>
      </c>
      <c r="N116" s="104">
        <f t="shared" si="50"/>
        <v>0</v>
      </c>
      <c r="O116" s="113">
        <f t="shared" si="44"/>
        <v>0.11</v>
      </c>
      <c r="P116" s="108">
        <f t="shared" si="32"/>
        <v>1.0040666920000001</v>
      </c>
      <c r="Q116" s="104">
        <f t="shared" si="36"/>
        <v>1201.58422731</v>
      </c>
      <c r="R116" s="104">
        <f t="shared" si="37"/>
        <v>1201.58422731</v>
      </c>
      <c r="S116" s="109" t="s">
        <v>52</v>
      </c>
      <c r="T116" s="110">
        <f t="shared" si="51"/>
        <v>40157</v>
      </c>
      <c r="U116" s="111">
        <f t="shared" si="45"/>
        <v>0</v>
      </c>
      <c r="V116" s="22"/>
      <c r="W116" s="88">
        <f t="shared" si="52"/>
        <v>105</v>
      </c>
      <c r="X116" s="89">
        <v>43261</v>
      </c>
      <c r="Y116" s="90">
        <f t="shared" si="53"/>
        <v>38756.937312009955</v>
      </c>
      <c r="Z116" s="90">
        <f t="shared" si="55"/>
        <v>353.65214763</v>
      </c>
      <c r="AA116" s="90">
        <f t="shared" si="56"/>
        <v>1731.7388226600001</v>
      </c>
      <c r="AB116" s="93">
        <v>4.2770942100000001E-2</v>
      </c>
      <c r="AC116" s="90">
        <f t="shared" si="54"/>
        <v>2085.39097029</v>
      </c>
      <c r="AD116" s="88">
        <v>105</v>
      </c>
      <c r="AE116" s="92">
        <v>43291</v>
      </c>
      <c r="AF116" s="18"/>
      <c r="AG116" s="96">
        <f t="shared" si="46"/>
        <v>43261</v>
      </c>
      <c r="AH116" s="97">
        <f>VLOOKUP(AG116,[1]Plan1!$G$59:$H$400,2)</f>
        <v>0</v>
      </c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</row>
    <row r="117" spans="1:108" x14ac:dyDescent="0.2">
      <c r="A117" s="112">
        <f t="shared" si="38"/>
        <v>40142</v>
      </c>
      <c r="B117" s="104">
        <f t="shared" si="57"/>
        <v>296762.70773349999</v>
      </c>
      <c r="C117" s="104">
        <f t="shared" si="39"/>
        <v>295138.81350366003</v>
      </c>
      <c r="D117" s="132">
        <f t="shared" si="40"/>
        <v>40128</v>
      </c>
      <c r="E117" s="105">
        <f t="shared" si="58"/>
        <v>5.4799999999999998E-4</v>
      </c>
      <c r="F117" s="106">
        <f t="shared" si="41"/>
        <v>15</v>
      </c>
      <c r="G117" s="106">
        <f t="shared" si="47"/>
        <v>30</v>
      </c>
      <c r="H117" s="104">
        <f t="shared" si="42"/>
        <v>1.0002739599999999</v>
      </c>
      <c r="I117" s="104">
        <f t="shared" si="43"/>
        <v>1.0008651799999999</v>
      </c>
      <c r="J117" s="104">
        <f t="shared" si="34"/>
        <v>1.00113937</v>
      </c>
      <c r="K117" s="104">
        <f t="shared" si="35"/>
        <v>295475.08581359999</v>
      </c>
      <c r="L117" s="107">
        <f t="shared" si="48"/>
        <v>0</v>
      </c>
      <c r="M117" s="105">
        <f t="shared" si="49"/>
        <v>0</v>
      </c>
      <c r="N117" s="104">
        <f t="shared" si="50"/>
        <v>0</v>
      </c>
      <c r="O117" s="113">
        <f t="shared" si="44"/>
        <v>0.11</v>
      </c>
      <c r="P117" s="108">
        <f t="shared" si="32"/>
        <v>1.0043578019999999</v>
      </c>
      <c r="Q117" s="104">
        <f t="shared" si="36"/>
        <v>1287.6219199</v>
      </c>
      <c r="R117" s="104">
        <f t="shared" si="37"/>
        <v>1287.6219199</v>
      </c>
      <c r="S117" s="109" t="s">
        <v>52</v>
      </c>
      <c r="T117" s="110">
        <f t="shared" si="51"/>
        <v>40157</v>
      </c>
      <c r="U117" s="111">
        <f t="shared" si="45"/>
        <v>0</v>
      </c>
      <c r="V117" s="22"/>
      <c r="W117" s="88">
        <f t="shared" si="52"/>
        <v>106</v>
      </c>
      <c r="X117" s="89">
        <v>43291</v>
      </c>
      <c r="Y117" s="90">
        <f t="shared" si="53"/>
        <v>38327.874124569957</v>
      </c>
      <c r="Z117" s="90">
        <f t="shared" si="55"/>
        <v>338.52611209999998</v>
      </c>
      <c r="AA117" s="90">
        <f t="shared" si="56"/>
        <v>429.06318743999998</v>
      </c>
      <c r="AB117" s="93">
        <v>1.1070616441999999E-2</v>
      </c>
      <c r="AC117" s="90">
        <f t="shared" si="54"/>
        <v>767.58929953999996</v>
      </c>
      <c r="AD117" s="88">
        <v>106</v>
      </c>
      <c r="AE117" s="92">
        <v>43322</v>
      </c>
      <c r="AF117" s="18"/>
      <c r="AG117" s="96">
        <f t="shared" si="46"/>
        <v>43291</v>
      </c>
      <c r="AH117" s="97">
        <f>VLOOKUP(AG117,[1]Plan1!$G$59:$H$400,2)</f>
        <v>0</v>
      </c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</row>
    <row r="118" spans="1:108" x14ac:dyDescent="0.2">
      <c r="A118" s="112">
        <f t="shared" si="38"/>
        <v>40143</v>
      </c>
      <c r="B118" s="104">
        <f t="shared" si="57"/>
        <v>296854.16852512001</v>
      </c>
      <c r="C118" s="104">
        <f t="shared" si="39"/>
        <v>295138.81350366003</v>
      </c>
      <c r="D118" s="132">
        <f t="shared" si="40"/>
        <v>40128</v>
      </c>
      <c r="E118" s="105">
        <f t="shared" si="58"/>
        <v>5.4799999999999998E-4</v>
      </c>
      <c r="F118" s="106">
        <f t="shared" si="41"/>
        <v>16</v>
      </c>
      <c r="G118" s="106">
        <f t="shared" si="47"/>
        <v>30</v>
      </c>
      <c r="H118" s="104">
        <f t="shared" si="42"/>
        <v>1.00029222</v>
      </c>
      <c r="I118" s="104">
        <f t="shared" si="43"/>
        <v>1.0008651799999999</v>
      </c>
      <c r="J118" s="104">
        <f t="shared" si="34"/>
        <v>1.0011576499999999</v>
      </c>
      <c r="K118" s="104">
        <f t="shared" si="35"/>
        <v>295480.48095111002</v>
      </c>
      <c r="L118" s="107">
        <f t="shared" si="48"/>
        <v>0</v>
      </c>
      <c r="M118" s="105">
        <f t="shared" si="49"/>
        <v>0</v>
      </c>
      <c r="N118" s="104">
        <f t="shared" si="50"/>
        <v>0</v>
      </c>
      <c r="O118" s="113">
        <f t="shared" si="44"/>
        <v>0.11</v>
      </c>
      <c r="P118" s="108">
        <f t="shared" si="32"/>
        <v>1.004648996</v>
      </c>
      <c r="Q118" s="104">
        <f t="shared" si="36"/>
        <v>1373.6875740099999</v>
      </c>
      <c r="R118" s="104">
        <f t="shared" si="37"/>
        <v>1373.6875740099999</v>
      </c>
      <c r="S118" s="109" t="s">
        <v>52</v>
      </c>
      <c r="T118" s="110">
        <f t="shared" si="51"/>
        <v>40157</v>
      </c>
      <c r="U118" s="111">
        <f t="shared" si="45"/>
        <v>0</v>
      </c>
      <c r="V118" s="22"/>
      <c r="W118" s="88">
        <f t="shared" si="52"/>
        <v>107</v>
      </c>
      <c r="X118" s="89">
        <v>43322</v>
      </c>
      <c r="Y118" s="90">
        <f t="shared" si="53"/>
        <v>37686.204730969956</v>
      </c>
      <c r="Z118" s="90">
        <f t="shared" si="55"/>
        <v>334.77841935999999</v>
      </c>
      <c r="AA118" s="90">
        <f t="shared" si="56"/>
        <v>641.66939360000003</v>
      </c>
      <c r="AB118" s="93">
        <v>1.6741585811E-2</v>
      </c>
      <c r="AC118" s="90">
        <f t="shared" si="54"/>
        <v>976.44781295999996</v>
      </c>
      <c r="AD118" s="88">
        <v>107</v>
      </c>
      <c r="AE118" s="92">
        <v>43353</v>
      </c>
      <c r="AF118" s="18"/>
      <c r="AG118" s="96">
        <f t="shared" si="46"/>
        <v>43322</v>
      </c>
      <c r="AH118" s="97">
        <f>VLOOKUP(AG118,[1]Plan1!$G$59:$H$400,2)</f>
        <v>0</v>
      </c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</row>
    <row r="119" spans="1:108" x14ac:dyDescent="0.2">
      <c r="A119" s="112">
        <f t="shared" si="38"/>
        <v>40144</v>
      </c>
      <c r="B119" s="104">
        <f t="shared" si="57"/>
        <v>296945.65757510997</v>
      </c>
      <c r="C119" s="104">
        <f t="shared" si="39"/>
        <v>295138.81350366003</v>
      </c>
      <c r="D119" s="132">
        <f t="shared" si="40"/>
        <v>40128</v>
      </c>
      <c r="E119" s="105">
        <f t="shared" si="58"/>
        <v>5.4799999999999998E-4</v>
      </c>
      <c r="F119" s="106">
        <f t="shared" si="41"/>
        <v>17</v>
      </c>
      <c r="G119" s="106">
        <f t="shared" si="47"/>
        <v>30</v>
      </c>
      <c r="H119" s="104">
        <f t="shared" si="42"/>
        <v>1.0003104899999999</v>
      </c>
      <c r="I119" s="104">
        <f t="shared" si="43"/>
        <v>1.0008651799999999</v>
      </c>
      <c r="J119" s="104">
        <f t="shared" si="34"/>
        <v>1.00117593</v>
      </c>
      <c r="K119" s="104">
        <f t="shared" si="35"/>
        <v>295485.87608861999</v>
      </c>
      <c r="L119" s="107">
        <f t="shared" si="48"/>
        <v>0</v>
      </c>
      <c r="M119" s="105">
        <f t="shared" si="49"/>
        <v>0</v>
      </c>
      <c r="N119" s="104">
        <f t="shared" si="50"/>
        <v>0</v>
      </c>
      <c r="O119" s="113">
        <f t="shared" si="44"/>
        <v>0.11</v>
      </c>
      <c r="P119" s="108">
        <f t="shared" si="32"/>
        <v>1.004940275</v>
      </c>
      <c r="Q119" s="104">
        <f t="shared" si="36"/>
        <v>1459.7814864899999</v>
      </c>
      <c r="R119" s="104">
        <f t="shared" si="37"/>
        <v>1459.7814864899999</v>
      </c>
      <c r="S119" s="109" t="s">
        <v>52</v>
      </c>
      <c r="T119" s="110">
        <f t="shared" si="51"/>
        <v>40157</v>
      </c>
      <c r="U119" s="111">
        <f t="shared" si="45"/>
        <v>0</v>
      </c>
      <c r="V119" s="22"/>
      <c r="W119" s="88">
        <f t="shared" si="52"/>
        <v>108</v>
      </c>
      <c r="X119" s="89">
        <v>43353</v>
      </c>
      <c r="Y119" s="90">
        <f t="shared" si="53"/>
        <v>37686.204730969956</v>
      </c>
      <c r="Z119" s="90">
        <f t="shared" si="55"/>
        <v>329.17369772000001</v>
      </c>
      <c r="AA119" s="90">
        <f t="shared" si="56"/>
        <v>0</v>
      </c>
      <c r="AB119" s="93">
        <v>0</v>
      </c>
      <c r="AC119" s="90">
        <f t="shared" si="54"/>
        <v>329.17369772000001</v>
      </c>
      <c r="AD119" s="88">
        <v>108</v>
      </c>
      <c r="AE119" s="92">
        <v>43383</v>
      </c>
      <c r="AF119" s="18"/>
      <c r="AG119" s="96">
        <f t="shared" si="46"/>
        <v>43353</v>
      </c>
      <c r="AH119" s="97">
        <f>VLOOKUP(AG119,[1]Plan1!$G$59:$H$400,2)</f>
        <v>0</v>
      </c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</row>
    <row r="120" spans="1:108" x14ac:dyDescent="0.2">
      <c r="A120" s="112">
        <f t="shared" si="38"/>
        <v>40145</v>
      </c>
      <c r="B120" s="104">
        <f t="shared" si="57"/>
        <v>297037.17755617003</v>
      </c>
      <c r="C120" s="104">
        <f t="shared" si="39"/>
        <v>295138.81350366003</v>
      </c>
      <c r="D120" s="132">
        <f t="shared" si="40"/>
        <v>40128</v>
      </c>
      <c r="E120" s="105">
        <f t="shared" si="58"/>
        <v>5.4799999999999998E-4</v>
      </c>
      <c r="F120" s="106">
        <f t="shared" si="41"/>
        <v>18</v>
      </c>
      <c r="G120" s="106">
        <f t="shared" si="47"/>
        <v>30</v>
      </c>
      <c r="H120" s="104">
        <f t="shared" si="42"/>
        <v>1.0003287599999999</v>
      </c>
      <c r="I120" s="104">
        <f t="shared" si="43"/>
        <v>1.0008651799999999</v>
      </c>
      <c r="J120" s="104">
        <f t="shared" si="34"/>
        <v>1.0011942199999999</v>
      </c>
      <c r="K120" s="104">
        <f t="shared" si="35"/>
        <v>295491.27417752001</v>
      </c>
      <c r="L120" s="107">
        <f t="shared" si="48"/>
        <v>0</v>
      </c>
      <c r="M120" s="105">
        <f t="shared" si="49"/>
        <v>0</v>
      </c>
      <c r="N120" s="104">
        <f t="shared" si="50"/>
        <v>0</v>
      </c>
      <c r="O120" s="113">
        <f t="shared" si="44"/>
        <v>0.11</v>
      </c>
      <c r="P120" s="108">
        <f t="shared" si="32"/>
        <v>1.0052316379999999</v>
      </c>
      <c r="Q120" s="104">
        <f t="shared" si="36"/>
        <v>1545.9033786499999</v>
      </c>
      <c r="R120" s="104">
        <f t="shared" si="37"/>
        <v>1545.9033786499999</v>
      </c>
      <c r="S120" s="109" t="s">
        <v>52</v>
      </c>
      <c r="T120" s="110">
        <f t="shared" si="51"/>
        <v>40157</v>
      </c>
      <c r="U120" s="111">
        <f t="shared" si="45"/>
        <v>0</v>
      </c>
      <c r="V120" s="22"/>
      <c r="W120" s="88">
        <f t="shared" si="52"/>
        <v>109</v>
      </c>
      <c r="X120" s="89">
        <v>43383</v>
      </c>
      <c r="Y120" s="90">
        <f t="shared" si="53"/>
        <v>36997.367358519958</v>
      </c>
      <c r="Z120" s="90">
        <f t="shared" si="55"/>
        <v>329.17369772000001</v>
      </c>
      <c r="AA120" s="90">
        <f t="shared" si="56"/>
        <v>688.83737244999998</v>
      </c>
      <c r="AB120" s="93">
        <v>1.8278236754695702E-2</v>
      </c>
      <c r="AC120" s="90">
        <f t="shared" si="54"/>
        <v>1018.01107017</v>
      </c>
      <c r="AD120" s="88">
        <v>109</v>
      </c>
      <c r="AE120" s="92">
        <v>43414</v>
      </c>
      <c r="AF120" s="18"/>
      <c r="AG120" s="96">
        <f t="shared" si="46"/>
        <v>43383</v>
      </c>
      <c r="AH120" s="97">
        <f>VLOOKUP(AG120,[1]Plan1!$G$59:$H$400,2)</f>
        <v>0</v>
      </c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</row>
    <row r="121" spans="1:108" x14ac:dyDescent="0.2">
      <c r="A121" s="112">
        <f t="shared" si="38"/>
        <v>40146</v>
      </c>
      <c r="B121" s="104">
        <f t="shared" si="57"/>
        <v>297128.72580005997</v>
      </c>
      <c r="C121" s="104">
        <f t="shared" si="39"/>
        <v>295138.81350366003</v>
      </c>
      <c r="D121" s="132">
        <f t="shared" si="40"/>
        <v>40128</v>
      </c>
      <c r="E121" s="105">
        <f t="shared" si="58"/>
        <v>5.4799999999999998E-4</v>
      </c>
      <c r="F121" s="106">
        <f t="shared" si="41"/>
        <v>19</v>
      </c>
      <c r="G121" s="106">
        <f t="shared" si="47"/>
        <v>30</v>
      </c>
      <c r="H121" s="104">
        <f t="shared" si="42"/>
        <v>1.0003470299999999</v>
      </c>
      <c r="I121" s="104">
        <f t="shared" si="43"/>
        <v>1.0008651799999999</v>
      </c>
      <c r="J121" s="104">
        <f t="shared" si="34"/>
        <v>1.00121251</v>
      </c>
      <c r="K121" s="104">
        <f t="shared" si="35"/>
        <v>295496.67226641998</v>
      </c>
      <c r="L121" s="107">
        <f t="shared" si="48"/>
        <v>0</v>
      </c>
      <c r="M121" s="105">
        <f t="shared" si="49"/>
        <v>0</v>
      </c>
      <c r="N121" s="104">
        <f t="shared" si="50"/>
        <v>0</v>
      </c>
      <c r="O121" s="113">
        <f t="shared" si="44"/>
        <v>0.11</v>
      </c>
      <c r="P121" s="108">
        <f t="shared" si="32"/>
        <v>1.005523086</v>
      </c>
      <c r="Q121" s="104">
        <f t="shared" si="36"/>
        <v>1632.0535336400001</v>
      </c>
      <c r="R121" s="104">
        <f t="shared" si="37"/>
        <v>1632.0535336400001</v>
      </c>
      <c r="S121" s="109" t="s">
        <v>52</v>
      </c>
      <c r="T121" s="110">
        <f t="shared" si="51"/>
        <v>40157</v>
      </c>
      <c r="U121" s="111">
        <f t="shared" si="45"/>
        <v>0</v>
      </c>
      <c r="V121" s="22"/>
      <c r="W121" s="88">
        <f t="shared" si="52"/>
        <v>110</v>
      </c>
      <c r="X121" s="89">
        <v>43414</v>
      </c>
      <c r="Y121" s="90">
        <f t="shared" si="53"/>
        <v>35115.988459889959</v>
      </c>
      <c r="Z121" s="90">
        <f t="shared" si="55"/>
        <v>323.15698293999998</v>
      </c>
      <c r="AA121" s="90">
        <f t="shared" si="56"/>
        <v>1881.3788986300001</v>
      </c>
      <c r="AB121" s="93">
        <v>5.085169656553163E-2</v>
      </c>
      <c r="AC121" s="90">
        <f t="shared" si="54"/>
        <v>2204.5358815700001</v>
      </c>
      <c r="AD121" s="88">
        <v>110</v>
      </c>
      <c r="AE121" s="92">
        <v>43444</v>
      </c>
      <c r="AF121" s="18"/>
      <c r="AG121" s="96">
        <f t="shared" si="46"/>
        <v>43414</v>
      </c>
      <c r="AH121" s="97">
        <f>VLOOKUP(AG121,[1]Plan1!$G$59:$H$400,2)</f>
        <v>0</v>
      </c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</row>
    <row r="122" spans="1:108" x14ac:dyDescent="0.2">
      <c r="A122" s="112">
        <f t="shared" si="38"/>
        <v>40147</v>
      </c>
      <c r="B122" s="104">
        <f t="shared" si="57"/>
        <v>297220.29607554001</v>
      </c>
      <c r="C122" s="104">
        <f t="shared" si="39"/>
        <v>295138.81350366003</v>
      </c>
      <c r="D122" s="132">
        <f t="shared" si="40"/>
        <v>40128</v>
      </c>
      <c r="E122" s="105">
        <f t="shared" si="58"/>
        <v>5.4799999999999998E-4</v>
      </c>
      <c r="F122" s="106">
        <f t="shared" si="41"/>
        <v>20</v>
      </c>
      <c r="G122" s="106">
        <f t="shared" si="47"/>
        <v>30</v>
      </c>
      <c r="H122" s="104">
        <f t="shared" si="42"/>
        <v>1.00036529</v>
      </c>
      <c r="I122" s="104">
        <f t="shared" si="43"/>
        <v>1.0008651799999999</v>
      </c>
      <c r="J122" s="104">
        <f t="shared" si="34"/>
        <v>1.00123078</v>
      </c>
      <c r="K122" s="104">
        <f t="shared" si="35"/>
        <v>295502.06445254001</v>
      </c>
      <c r="L122" s="107">
        <f t="shared" si="48"/>
        <v>0</v>
      </c>
      <c r="M122" s="105">
        <f t="shared" si="49"/>
        <v>0</v>
      </c>
      <c r="N122" s="104">
        <f t="shared" si="50"/>
        <v>0</v>
      </c>
      <c r="O122" s="113">
        <f t="shared" si="44"/>
        <v>0.11</v>
      </c>
      <c r="P122" s="108">
        <f t="shared" si="32"/>
        <v>1.005814618</v>
      </c>
      <c r="Q122" s="104">
        <f t="shared" si="36"/>
        <v>1718.2316229999999</v>
      </c>
      <c r="R122" s="104">
        <f t="shared" si="37"/>
        <v>1718.2316229999999</v>
      </c>
      <c r="S122" s="109" t="s">
        <v>52</v>
      </c>
      <c r="T122" s="110">
        <f t="shared" si="51"/>
        <v>40157</v>
      </c>
      <c r="U122" s="111">
        <f t="shared" si="45"/>
        <v>0</v>
      </c>
      <c r="V122" s="22"/>
      <c r="W122" s="88">
        <f t="shared" si="52"/>
        <v>111</v>
      </c>
      <c r="X122" s="89">
        <v>43444</v>
      </c>
      <c r="Y122" s="90">
        <f t="shared" si="53"/>
        <v>33938.18543056996</v>
      </c>
      <c r="Z122" s="90">
        <f t="shared" si="55"/>
        <v>306.72390209999998</v>
      </c>
      <c r="AA122" s="90">
        <f t="shared" si="56"/>
        <v>1177.80302932</v>
      </c>
      <c r="AB122" s="93">
        <v>3.3540363833823521E-2</v>
      </c>
      <c r="AC122" s="90">
        <f t="shared" si="54"/>
        <v>1484.52693142</v>
      </c>
      <c r="AD122" s="88">
        <v>111</v>
      </c>
      <c r="AE122" s="92">
        <v>43475</v>
      </c>
      <c r="AF122" s="18"/>
      <c r="AG122" s="96">
        <f t="shared" si="46"/>
        <v>43444</v>
      </c>
      <c r="AH122" s="97">
        <f>VLOOKUP(AG122,[1]Plan1!$G$59:$H$400,2)</f>
        <v>0</v>
      </c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</row>
    <row r="123" spans="1:108" x14ac:dyDescent="0.2">
      <c r="A123" s="112">
        <f t="shared" si="38"/>
        <v>40148</v>
      </c>
      <c r="B123" s="104">
        <f t="shared" si="57"/>
        <v>297311.90055197</v>
      </c>
      <c r="C123" s="104">
        <f t="shared" si="39"/>
        <v>295138.81350366003</v>
      </c>
      <c r="D123" s="132">
        <f t="shared" si="40"/>
        <v>40128</v>
      </c>
      <c r="E123" s="105">
        <f t="shared" si="58"/>
        <v>5.4799999999999998E-4</v>
      </c>
      <c r="F123" s="106">
        <f t="shared" si="41"/>
        <v>21</v>
      </c>
      <c r="G123" s="106">
        <f t="shared" si="47"/>
        <v>30</v>
      </c>
      <c r="H123" s="104">
        <f t="shared" si="42"/>
        <v>1.0003835599999999</v>
      </c>
      <c r="I123" s="104">
        <f t="shared" si="43"/>
        <v>1.0008651799999999</v>
      </c>
      <c r="J123" s="104">
        <f t="shared" si="34"/>
        <v>1.0012490700000001</v>
      </c>
      <c r="K123" s="104">
        <f t="shared" si="35"/>
        <v>295507.46254143998</v>
      </c>
      <c r="L123" s="107">
        <f t="shared" si="48"/>
        <v>0</v>
      </c>
      <c r="M123" s="105">
        <f t="shared" si="49"/>
        <v>0</v>
      </c>
      <c r="N123" s="104">
        <f t="shared" si="50"/>
        <v>0</v>
      </c>
      <c r="O123" s="113">
        <f t="shared" si="44"/>
        <v>0.11</v>
      </c>
      <c r="P123" s="108">
        <f t="shared" si="32"/>
        <v>1.0061062350000001</v>
      </c>
      <c r="Q123" s="104">
        <f t="shared" si="36"/>
        <v>1804.4380105299999</v>
      </c>
      <c r="R123" s="104">
        <f t="shared" si="37"/>
        <v>1804.4380105299999</v>
      </c>
      <c r="S123" s="109" t="s">
        <v>52</v>
      </c>
      <c r="T123" s="110">
        <f t="shared" si="51"/>
        <v>40157</v>
      </c>
      <c r="U123" s="111">
        <f t="shared" si="45"/>
        <v>0</v>
      </c>
      <c r="V123" s="22"/>
      <c r="W123" s="88">
        <f t="shared" si="52"/>
        <v>112</v>
      </c>
      <c r="X123" s="89">
        <v>43475</v>
      </c>
      <c r="Y123" s="90">
        <f t="shared" si="53"/>
        <v>33098.246544779962</v>
      </c>
      <c r="Z123" s="90">
        <f t="shared" si="55"/>
        <v>296.43627083000001</v>
      </c>
      <c r="AA123" s="90">
        <f t="shared" si="56"/>
        <v>839.93888578999997</v>
      </c>
      <c r="AB123" s="93">
        <v>2.4749080575078283E-2</v>
      </c>
      <c r="AC123" s="90">
        <f t="shared" si="54"/>
        <v>1136.3751566199999</v>
      </c>
      <c r="AD123" s="88">
        <v>112</v>
      </c>
      <c r="AE123" s="92">
        <v>43506</v>
      </c>
      <c r="AF123" s="18"/>
      <c r="AG123" s="96">
        <f t="shared" si="46"/>
        <v>43475</v>
      </c>
      <c r="AH123" s="97">
        <f>VLOOKUP(AG123,[1]Plan1!$G$59:$H$400,2)</f>
        <v>0</v>
      </c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</row>
    <row r="124" spans="1:108" x14ac:dyDescent="0.2">
      <c r="A124" s="112">
        <f t="shared" si="38"/>
        <v>40149</v>
      </c>
      <c r="B124" s="104">
        <f t="shared" si="57"/>
        <v>297403.53002955002</v>
      </c>
      <c r="C124" s="104">
        <f t="shared" si="39"/>
        <v>295138.81350366003</v>
      </c>
      <c r="D124" s="132">
        <f t="shared" si="40"/>
        <v>40128</v>
      </c>
      <c r="E124" s="105">
        <f t="shared" si="58"/>
        <v>5.4799999999999998E-4</v>
      </c>
      <c r="F124" s="106">
        <f t="shared" si="41"/>
        <v>22</v>
      </c>
      <c r="G124" s="106">
        <f t="shared" si="47"/>
        <v>30</v>
      </c>
      <c r="H124" s="104">
        <f t="shared" si="42"/>
        <v>1.0004018299999999</v>
      </c>
      <c r="I124" s="104">
        <f t="shared" si="43"/>
        <v>1.0008651799999999</v>
      </c>
      <c r="J124" s="104">
        <f t="shared" si="34"/>
        <v>1.00126735</v>
      </c>
      <c r="K124" s="104">
        <f t="shared" si="35"/>
        <v>295512.85767895001</v>
      </c>
      <c r="L124" s="107">
        <f t="shared" si="48"/>
        <v>0</v>
      </c>
      <c r="M124" s="105">
        <f t="shared" si="49"/>
        <v>0</v>
      </c>
      <c r="N124" s="104">
        <f t="shared" si="50"/>
        <v>0</v>
      </c>
      <c r="O124" s="113">
        <f t="shared" si="44"/>
        <v>0.11</v>
      </c>
      <c r="P124" s="108">
        <f t="shared" si="32"/>
        <v>1.0063979359999999</v>
      </c>
      <c r="Q124" s="104">
        <f t="shared" si="36"/>
        <v>1890.6723506000001</v>
      </c>
      <c r="R124" s="104">
        <f t="shared" si="37"/>
        <v>1890.6723506000001</v>
      </c>
      <c r="S124" s="109" t="s">
        <v>52</v>
      </c>
      <c r="T124" s="110">
        <f t="shared" si="51"/>
        <v>40157</v>
      </c>
      <c r="U124" s="111">
        <f t="shared" si="45"/>
        <v>0</v>
      </c>
      <c r="V124" s="22"/>
      <c r="W124" s="88">
        <f t="shared" si="52"/>
        <v>113</v>
      </c>
      <c r="X124" s="89">
        <v>43506</v>
      </c>
      <c r="Y124" s="90">
        <f t="shared" si="53"/>
        <v>30525.364035529961</v>
      </c>
      <c r="Z124" s="90">
        <f t="shared" si="55"/>
        <v>289.09974568000001</v>
      </c>
      <c r="AA124" s="90">
        <f t="shared" si="56"/>
        <v>2572.8825092500001</v>
      </c>
      <c r="AB124" s="93">
        <v>7.7734707359036356E-2</v>
      </c>
      <c r="AC124" s="90">
        <f t="shared" si="54"/>
        <v>2861.9822549300002</v>
      </c>
      <c r="AD124" s="88">
        <v>113</v>
      </c>
      <c r="AE124" s="92">
        <v>43534</v>
      </c>
      <c r="AF124" s="18"/>
      <c r="AG124" s="96">
        <f t="shared" si="46"/>
        <v>43506</v>
      </c>
      <c r="AH124" s="97">
        <f>VLOOKUP(AG124,[1]Plan1!$G$59:$H$400,2)</f>
        <v>0</v>
      </c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</row>
    <row r="125" spans="1:108" x14ac:dyDescent="0.2">
      <c r="A125" s="112">
        <f t="shared" si="38"/>
        <v>40150</v>
      </c>
      <c r="B125" s="104">
        <f t="shared" si="57"/>
        <v>297495.19074485998</v>
      </c>
      <c r="C125" s="104">
        <f t="shared" si="39"/>
        <v>295138.81350366003</v>
      </c>
      <c r="D125" s="132">
        <f t="shared" si="40"/>
        <v>40128</v>
      </c>
      <c r="E125" s="105">
        <f t="shared" si="58"/>
        <v>5.4799999999999998E-4</v>
      </c>
      <c r="F125" s="106">
        <f t="shared" si="41"/>
        <v>23</v>
      </c>
      <c r="G125" s="106">
        <f t="shared" si="47"/>
        <v>30</v>
      </c>
      <c r="H125" s="104">
        <f t="shared" si="42"/>
        <v>1.0004200999999999</v>
      </c>
      <c r="I125" s="104">
        <f t="shared" si="43"/>
        <v>1.0008651799999999</v>
      </c>
      <c r="J125" s="104">
        <f t="shared" si="34"/>
        <v>1.0012856400000001</v>
      </c>
      <c r="K125" s="104">
        <f t="shared" si="35"/>
        <v>295518.25576784997</v>
      </c>
      <c r="L125" s="107">
        <f t="shared" si="48"/>
        <v>0</v>
      </c>
      <c r="M125" s="105">
        <f t="shared" si="49"/>
        <v>0</v>
      </c>
      <c r="N125" s="104">
        <f t="shared" si="50"/>
        <v>0</v>
      </c>
      <c r="O125" s="113">
        <f t="shared" si="44"/>
        <v>0.11</v>
      </c>
      <c r="P125" s="108">
        <f t="shared" si="32"/>
        <v>1.006689722</v>
      </c>
      <c r="Q125" s="104">
        <f t="shared" si="36"/>
        <v>1976.93497701</v>
      </c>
      <c r="R125" s="104">
        <f t="shared" si="37"/>
        <v>1976.93497701</v>
      </c>
      <c r="S125" s="109" t="s">
        <v>52</v>
      </c>
      <c r="T125" s="110">
        <f t="shared" si="51"/>
        <v>40157</v>
      </c>
      <c r="U125" s="111">
        <f t="shared" si="45"/>
        <v>0</v>
      </c>
      <c r="V125" s="22"/>
      <c r="W125" s="88">
        <f t="shared" si="52"/>
        <v>114</v>
      </c>
      <c r="X125" s="89">
        <v>43534</v>
      </c>
      <c r="Y125" s="90">
        <f t="shared" si="53"/>
        <v>30255.942909599962</v>
      </c>
      <c r="Z125" s="90">
        <f t="shared" si="55"/>
        <v>266.62666154999999</v>
      </c>
      <c r="AA125" s="90">
        <f t="shared" si="56"/>
        <v>269.42112593000002</v>
      </c>
      <c r="AB125" s="93">
        <v>8.8261396528256826E-3</v>
      </c>
      <c r="AC125" s="90">
        <f t="shared" si="54"/>
        <v>536.04778748000001</v>
      </c>
      <c r="AD125" s="88">
        <v>114</v>
      </c>
      <c r="AE125" s="92">
        <v>43565</v>
      </c>
      <c r="AF125" s="18"/>
      <c r="AG125" s="96">
        <f t="shared" si="46"/>
        <v>43534</v>
      </c>
      <c r="AH125" s="97">
        <f>VLOOKUP(AG125,[1]Plan1!$G$59:$H$400,2)</f>
        <v>0</v>
      </c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</row>
    <row r="126" spans="1:108" x14ac:dyDescent="0.2">
      <c r="A126" s="112">
        <f t="shared" si="38"/>
        <v>40151</v>
      </c>
      <c r="B126" s="104">
        <f t="shared" si="57"/>
        <v>297586.87675785</v>
      </c>
      <c r="C126" s="104">
        <f t="shared" si="39"/>
        <v>295138.81350366003</v>
      </c>
      <c r="D126" s="132">
        <f t="shared" si="40"/>
        <v>40128</v>
      </c>
      <c r="E126" s="105">
        <f t="shared" si="58"/>
        <v>5.4799999999999998E-4</v>
      </c>
      <c r="F126" s="106">
        <f t="shared" si="41"/>
        <v>24</v>
      </c>
      <c r="G126" s="106">
        <f t="shared" si="47"/>
        <v>30</v>
      </c>
      <c r="H126" s="104">
        <f t="shared" si="42"/>
        <v>1.0004383699999999</v>
      </c>
      <c r="I126" s="104">
        <f t="shared" si="43"/>
        <v>1.0008651799999999</v>
      </c>
      <c r="J126" s="104">
        <f t="shared" si="34"/>
        <v>1.00130392</v>
      </c>
      <c r="K126" s="104">
        <f t="shared" si="35"/>
        <v>295523.65090536</v>
      </c>
      <c r="L126" s="107">
        <f t="shared" si="48"/>
        <v>0</v>
      </c>
      <c r="M126" s="105">
        <f t="shared" si="49"/>
        <v>0</v>
      </c>
      <c r="N126" s="104">
        <f t="shared" si="50"/>
        <v>0</v>
      </c>
      <c r="O126" s="113">
        <f t="shared" si="44"/>
        <v>0.11</v>
      </c>
      <c r="P126" s="108">
        <f t="shared" si="32"/>
        <v>1.0069815929999999</v>
      </c>
      <c r="Q126" s="104">
        <f t="shared" si="36"/>
        <v>2063.2258524899999</v>
      </c>
      <c r="R126" s="104">
        <f t="shared" si="37"/>
        <v>2063.2258524899999</v>
      </c>
      <c r="S126" s="109" t="s">
        <v>52</v>
      </c>
      <c r="T126" s="110">
        <f t="shared" si="51"/>
        <v>40157</v>
      </c>
      <c r="U126" s="111">
        <f t="shared" si="45"/>
        <v>0</v>
      </c>
      <c r="V126" s="22"/>
      <c r="W126" s="88">
        <f t="shared" si="52"/>
        <v>115</v>
      </c>
      <c r="X126" s="89">
        <v>43565</v>
      </c>
      <c r="Y126" s="90">
        <f t="shared" si="53"/>
        <v>30114.391880209962</v>
      </c>
      <c r="Z126" s="90">
        <f t="shared" si="55"/>
        <v>264.27337740000002</v>
      </c>
      <c r="AA126" s="90">
        <f t="shared" si="56"/>
        <v>141.55102939</v>
      </c>
      <c r="AB126" s="93">
        <v>4.678453744249321E-3</v>
      </c>
      <c r="AC126" s="90">
        <f t="shared" si="54"/>
        <v>405.82440679000001</v>
      </c>
      <c r="AD126" s="88">
        <v>115</v>
      </c>
      <c r="AE126" s="92">
        <v>43595</v>
      </c>
      <c r="AF126" s="18"/>
      <c r="AG126" s="96">
        <f t="shared" si="46"/>
        <v>43565</v>
      </c>
      <c r="AH126" s="97">
        <f>VLOOKUP(AG126,[1]Plan1!$G$59:$H$400,2)</f>
        <v>0</v>
      </c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</row>
    <row r="127" spans="1:108" x14ac:dyDescent="0.2">
      <c r="A127" s="112">
        <f t="shared" si="38"/>
        <v>40152</v>
      </c>
      <c r="B127" s="104">
        <f t="shared" si="57"/>
        <v>297678.59371751</v>
      </c>
      <c r="C127" s="104">
        <f t="shared" si="39"/>
        <v>295138.81350366003</v>
      </c>
      <c r="D127" s="132">
        <f t="shared" si="40"/>
        <v>40128</v>
      </c>
      <c r="E127" s="105">
        <f t="shared" si="58"/>
        <v>5.4799999999999998E-4</v>
      </c>
      <c r="F127" s="106">
        <f t="shared" si="41"/>
        <v>25</v>
      </c>
      <c r="G127" s="106">
        <f t="shared" si="47"/>
        <v>30</v>
      </c>
      <c r="H127" s="104">
        <f t="shared" si="42"/>
        <v>1.0004566399999999</v>
      </c>
      <c r="I127" s="104">
        <f t="shared" si="43"/>
        <v>1.0008651799999999</v>
      </c>
      <c r="J127" s="104">
        <f t="shared" si="34"/>
        <v>1.0013222100000001</v>
      </c>
      <c r="K127" s="104">
        <f t="shared" si="35"/>
        <v>295529.04899426003</v>
      </c>
      <c r="L127" s="107">
        <f t="shared" si="48"/>
        <v>0</v>
      </c>
      <c r="M127" s="105">
        <f t="shared" si="49"/>
        <v>0</v>
      </c>
      <c r="N127" s="104">
        <f t="shared" si="50"/>
        <v>0</v>
      </c>
      <c r="O127" s="113">
        <f t="shared" si="44"/>
        <v>0.11</v>
      </c>
      <c r="P127" s="108">
        <f t="shared" si="32"/>
        <v>1.0072735479999999</v>
      </c>
      <c r="Q127" s="104">
        <f t="shared" si="36"/>
        <v>2149.5447232500001</v>
      </c>
      <c r="R127" s="104">
        <f t="shared" si="37"/>
        <v>2149.5447232500001</v>
      </c>
      <c r="S127" s="109" t="s">
        <v>52</v>
      </c>
      <c r="T127" s="110">
        <f t="shared" si="51"/>
        <v>40157</v>
      </c>
      <c r="U127" s="111">
        <f t="shared" si="45"/>
        <v>0</v>
      </c>
      <c r="V127" s="22"/>
      <c r="W127" s="88">
        <f t="shared" si="52"/>
        <v>116</v>
      </c>
      <c r="X127" s="89">
        <v>43595</v>
      </c>
      <c r="Y127" s="90">
        <f t="shared" si="53"/>
        <v>26558.601163289961</v>
      </c>
      <c r="Z127" s="90">
        <f t="shared" si="55"/>
        <v>263.03698663</v>
      </c>
      <c r="AA127" s="90">
        <f t="shared" si="56"/>
        <v>3555.7907169199998</v>
      </c>
      <c r="AB127" s="93">
        <v>0.11807612556372579</v>
      </c>
      <c r="AC127" s="90">
        <f t="shared" si="54"/>
        <v>3818.8277035499996</v>
      </c>
      <c r="AD127" s="88">
        <v>116</v>
      </c>
      <c r="AE127" s="92">
        <v>43626</v>
      </c>
      <c r="AF127" s="18"/>
      <c r="AG127" s="96">
        <f t="shared" si="46"/>
        <v>43595</v>
      </c>
      <c r="AH127" s="97">
        <f>VLOOKUP(AG127,[1]Plan1!$G$59:$H$400,2)</f>
        <v>0</v>
      </c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</row>
    <row r="128" spans="1:108" x14ac:dyDescent="0.2">
      <c r="A128" s="112">
        <f t="shared" si="38"/>
        <v>40153</v>
      </c>
      <c r="B128" s="104">
        <f t="shared" si="57"/>
        <v>297770.33894958999</v>
      </c>
      <c r="C128" s="104">
        <f t="shared" si="39"/>
        <v>295138.81350366003</v>
      </c>
      <c r="D128" s="132">
        <f t="shared" si="40"/>
        <v>40128</v>
      </c>
      <c r="E128" s="105">
        <f t="shared" si="58"/>
        <v>5.4799999999999998E-4</v>
      </c>
      <c r="F128" s="106">
        <f t="shared" si="41"/>
        <v>26</v>
      </c>
      <c r="G128" s="106">
        <f t="shared" si="47"/>
        <v>30</v>
      </c>
      <c r="H128" s="104">
        <f t="shared" si="42"/>
        <v>1.0004749100000001</v>
      </c>
      <c r="I128" s="104">
        <f t="shared" si="43"/>
        <v>1.0008651799999999</v>
      </c>
      <c r="J128" s="104">
        <f t="shared" si="34"/>
        <v>1.0013405</v>
      </c>
      <c r="K128" s="104">
        <f t="shared" si="35"/>
        <v>295534.44708315999</v>
      </c>
      <c r="L128" s="107">
        <f t="shared" si="48"/>
        <v>0</v>
      </c>
      <c r="M128" s="105">
        <f t="shared" si="49"/>
        <v>0</v>
      </c>
      <c r="N128" s="104">
        <f t="shared" si="50"/>
        <v>0</v>
      </c>
      <c r="O128" s="113">
        <f t="shared" si="44"/>
        <v>0.11</v>
      </c>
      <c r="P128" s="108">
        <f t="shared" si="32"/>
        <v>1.0075655880000001</v>
      </c>
      <c r="Q128" s="104">
        <f t="shared" si="36"/>
        <v>2235.8918664299999</v>
      </c>
      <c r="R128" s="104">
        <f t="shared" si="37"/>
        <v>2235.8918664299999</v>
      </c>
      <c r="S128" s="109" t="s">
        <v>52</v>
      </c>
      <c r="T128" s="110">
        <f t="shared" si="51"/>
        <v>40157</v>
      </c>
      <c r="U128" s="111">
        <f t="shared" si="45"/>
        <v>0</v>
      </c>
      <c r="V128" s="22"/>
      <c r="W128" s="88">
        <f t="shared" si="52"/>
        <v>117</v>
      </c>
      <c r="X128" s="89">
        <v>43626</v>
      </c>
      <c r="Y128" s="90">
        <f t="shared" si="53"/>
        <v>26244.458723239961</v>
      </c>
      <c r="Z128" s="90">
        <f t="shared" si="55"/>
        <v>231.97859836000001</v>
      </c>
      <c r="AA128" s="90">
        <f t="shared" si="56"/>
        <v>314.14244005</v>
      </c>
      <c r="AB128" s="93">
        <v>1.1828275070873724E-2</v>
      </c>
      <c r="AC128" s="90">
        <f t="shared" si="54"/>
        <v>546.12103840999998</v>
      </c>
      <c r="AD128" s="88">
        <v>117</v>
      </c>
      <c r="AE128" s="92">
        <v>43656</v>
      </c>
      <c r="AF128" s="18"/>
      <c r="AG128" s="96">
        <f t="shared" si="46"/>
        <v>43626</v>
      </c>
      <c r="AH128" s="97">
        <f>VLOOKUP(AG128,[1]Plan1!$G$59:$H$400,2)</f>
        <v>0</v>
      </c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</row>
    <row r="129" spans="1:108" x14ac:dyDescent="0.2">
      <c r="A129" s="112">
        <f t="shared" si="38"/>
        <v>40154</v>
      </c>
      <c r="B129" s="104">
        <f t="shared" si="57"/>
        <v>297862.10918536002</v>
      </c>
      <c r="C129" s="104">
        <f t="shared" si="39"/>
        <v>295138.81350366003</v>
      </c>
      <c r="D129" s="132">
        <f t="shared" si="40"/>
        <v>40128</v>
      </c>
      <c r="E129" s="105">
        <f t="shared" si="58"/>
        <v>5.4799999999999998E-4</v>
      </c>
      <c r="F129" s="106">
        <f t="shared" si="41"/>
        <v>27</v>
      </c>
      <c r="G129" s="106">
        <f t="shared" si="47"/>
        <v>30</v>
      </c>
      <c r="H129" s="104">
        <f t="shared" si="42"/>
        <v>1.0004931800000001</v>
      </c>
      <c r="I129" s="104">
        <f t="shared" si="43"/>
        <v>1.0008651799999999</v>
      </c>
      <c r="J129" s="104">
        <f t="shared" si="34"/>
        <v>1.0013587799999999</v>
      </c>
      <c r="K129" s="104">
        <f t="shared" si="35"/>
        <v>295539.84222067002</v>
      </c>
      <c r="L129" s="107">
        <f t="shared" si="48"/>
        <v>0</v>
      </c>
      <c r="M129" s="105">
        <f t="shared" si="49"/>
        <v>0</v>
      </c>
      <c r="N129" s="104">
        <f t="shared" si="50"/>
        <v>0</v>
      </c>
      <c r="O129" s="113">
        <f t="shared" si="44"/>
        <v>0.11</v>
      </c>
      <c r="P129" s="108">
        <f t="shared" si="32"/>
        <v>1.0078577120000001</v>
      </c>
      <c r="Q129" s="104">
        <f t="shared" si="36"/>
        <v>2322.2669646899999</v>
      </c>
      <c r="R129" s="104">
        <f t="shared" si="37"/>
        <v>2322.2669646899999</v>
      </c>
      <c r="S129" s="109" t="s">
        <v>52</v>
      </c>
      <c r="T129" s="110">
        <f t="shared" si="51"/>
        <v>40157</v>
      </c>
      <c r="U129" s="111">
        <f t="shared" si="45"/>
        <v>0</v>
      </c>
      <c r="V129" s="22"/>
      <c r="W129" s="88">
        <f t="shared" si="52"/>
        <v>118</v>
      </c>
      <c r="X129" s="89">
        <v>43656</v>
      </c>
      <c r="Y129" s="90">
        <f>(Y128-AA129+Z129)</f>
        <v>26473.69341492996</v>
      </c>
      <c r="Z129" s="90">
        <f t="shared" si="55"/>
        <v>229.23469169000001</v>
      </c>
      <c r="AA129" s="90">
        <f t="shared" si="56"/>
        <v>0</v>
      </c>
      <c r="AB129" s="93">
        <v>0</v>
      </c>
      <c r="AC129" s="90">
        <f t="shared" si="54"/>
        <v>229.23469169000001</v>
      </c>
      <c r="AD129" s="88">
        <v>118</v>
      </c>
      <c r="AE129" s="92">
        <v>43687</v>
      </c>
      <c r="AF129" s="18"/>
      <c r="AG129" s="96">
        <f t="shared" si="46"/>
        <v>43656</v>
      </c>
      <c r="AH129" s="97">
        <f>VLOOKUP(AG129,[1]Plan1!$G$59:$H$400,2)</f>
        <v>0</v>
      </c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</row>
    <row r="130" spans="1:108" x14ac:dyDescent="0.2">
      <c r="A130" s="112">
        <f t="shared" si="38"/>
        <v>40155</v>
      </c>
      <c r="B130" s="104">
        <f t="shared" si="57"/>
        <v>297953.91067000997</v>
      </c>
      <c r="C130" s="104">
        <f t="shared" si="39"/>
        <v>295138.81350366003</v>
      </c>
      <c r="D130" s="132">
        <f t="shared" si="40"/>
        <v>40128</v>
      </c>
      <c r="E130" s="105">
        <f t="shared" si="58"/>
        <v>5.4799999999999998E-4</v>
      </c>
      <c r="F130" s="106">
        <f t="shared" si="41"/>
        <v>28</v>
      </c>
      <c r="G130" s="106">
        <f t="shared" si="47"/>
        <v>30</v>
      </c>
      <c r="H130" s="104">
        <f t="shared" si="42"/>
        <v>1.0005114500000001</v>
      </c>
      <c r="I130" s="104">
        <f t="shared" si="43"/>
        <v>1.0008651799999999</v>
      </c>
      <c r="J130" s="104">
        <f t="shared" si="34"/>
        <v>1.00137707</v>
      </c>
      <c r="K130" s="104">
        <f t="shared" si="35"/>
        <v>295545.24030956998</v>
      </c>
      <c r="L130" s="107">
        <f t="shared" si="48"/>
        <v>0</v>
      </c>
      <c r="M130" s="105">
        <f t="shared" si="49"/>
        <v>0</v>
      </c>
      <c r="N130" s="104">
        <f t="shared" si="50"/>
        <v>0</v>
      </c>
      <c r="O130" s="113">
        <f t="shared" si="44"/>
        <v>0.11</v>
      </c>
      <c r="P130" s="108">
        <f t="shared" si="32"/>
        <v>1.008149921</v>
      </c>
      <c r="Q130" s="104">
        <f t="shared" si="36"/>
        <v>2408.67036044</v>
      </c>
      <c r="R130" s="104">
        <f t="shared" si="37"/>
        <v>2408.67036044</v>
      </c>
      <c r="S130" s="109" t="s">
        <v>52</v>
      </c>
      <c r="T130" s="110">
        <f t="shared" si="51"/>
        <v>40157</v>
      </c>
      <c r="U130" s="111">
        <f t="shared" si="45"/>
        <v>0</v>
      </c>
      <c r="V130" s="22"/>
      <c r="W130" s="88">
        <f t="shared" si="52"/>
        <v>119</v>
      </c>
      <c r="X130" s="89">
        <v>43687</v>
      </c>
      <c r="Y130" s="90">
        <f t="shared" si="53"/>
        <v>26420.456107999958</v>
      </c>
      <c r="Z130" s="90">
        <f t="shared" si="55"/>
        <v>231.23696365000001</v>
      </c>
      <c r="AA130" s="90">
        <f t="shared" si="56"/>
        <v>53.237306930000003</v>
      </c>
      <c r="AB130" s="93">
        <v>2.0109512524853872E-3</v>
      </c>
      <c r="AC130" s="90">
        <f t="shared" si="54"/>
        <v>284.47427058</v>
      </c>
      <c r="AD130" s="88">
        <v>119</v>
      </c>
      <c r="AE130" s="92">
        <v>43718</v>
      </c>
      <c r="AF130" s="18"/>
      <c r="AG130" s="96">
        <f t="shared" si="46"/>
        <v>43687</v>
      </c>
      <c r="AH130" s="97">
        <f>VLOOKUP(AG130,[1]Plan1!$G$59:$H$400,2)</f>
        <v>0</v>
      </c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</row>
    <row r="131" spans="1:108" x14ac:dyDescent="0.2">
      <c r="A131" s="112">
        <f t="shared" si="38"/>
        <v>40156</v>
      </c>
      <c r="B131" s="104">
        <f t="shared" si="57"/>
        <v>298045.73745491001</v>
      </c>
      <c r="C131" s="104">
        <f t="shared" si="39"/>
        <v>295138.81350366003</v>
      </c>
      <c r="D131" s="132">
        <f t="shared" si="40"/>
        <v>40128</v>
      </c>
      <c r="E131" s="105">
        <f t="shared" si="58"/>
        <v>5.4799999999999998E-4</v>
      </c>
      <c r="F131" s="106">
        <f t="shared" si="41"/>
        <v>29</v>
      </c>
      <c r="G131" s="106">
        <f t="shared" si="47"/>
        <v>30</v>
      </c>
      <c r="H131" s="104">
        <f t="shared" si="42"/>
        <v>1.0005297200000001</v>
      </c>
      <c r="I131" s="104">
        <f t="shared" si="43"/>
        <v>1.0008651799999999</v>
      </c>
      <c r="J131" s="104">
        <f t="shared" si="34"/>
        <v>1.0013953499999999</v>
      </c>
      <c r="K131" s="104">
        <f t="shared" si="35"/>
        <v>295550.63544708001</v>
      </c>
      <c r="L131" s="107">
        <f t="shared" si="48"/>
        <v>0</v>
      </c>
      <c r="M131" s="105">
        <f t="shared" si="49"/>
        <v>0</v>
      </c>
      <c r="N131" s="104">
        <f t="shared" si="50"/>
        <v>0</v>
      </c>
      <c r="O131" s="113">
        <f t="shared" si="44"/>
        <v>0.11</v>
      </c>
      <c r="P131" s="108">
        <f t="shared" si="32"/>
        <v>1.0084422150000001</v>
      </c>
      <c r="Q131" s="104">
        <f t="shared" si="36"/>
        <v>2495.1020078299998</v>
      </c>
      <c r="R131" s="104">
        <f t="shared" si="37"/>
        <v>2495.1020078299998</v>
      </c>
      <c r="S131" s="109" t="s">
        <v>52</v>
      </c>
      <c r="T131" s="110">
        <f t="shared" si="51"/>
        <v>40157</v>
      </c>
      <c r="U131" s="111">
        <f t="shared" si="45"/>
        <v>0</v>
      </c>
      <c r="V131" s="22"/>
      <c r="W131" s="88">
        <f t="shared" si="52"/>
        <v>120</v>
      </c>
      <c r="X131" s="89">
        <v>43718</v>
      </c>
      <c r="Y131" s="90">
        <f t="shared" si="53"/>
        <v>25981.123458719958</v>
      </c>
      <c r="Z131" s="90">
        <f t="shared" si="55"/>
        <v>230.77195739000001</v>
      </c>
      <c r="AA131" s="90">
        <f t="shared" si="56"/>
        <v>439.33264928</v>
      </c>
      <c r="AB131" s="93">
        <v>1.6628503591723669E-2</v>
      </c>
      <c r="AC131" s="90">
        <f t="shared" si="54"/>
        <v>670.10460667000007</v>
      </c>
      <c r="AD131" s="88">
        <v>120</v>
      </c>
      <c r="AE131" s="92">
        <v>43748</v>
      </c>
      <c r="AF131" s="18"/>
      <c r="AG131" s="96">
        <f t="shared" si="46"/>
        <v>43718</v>
      </c>
      <c r="AH131" s="97">
        <f>VLOOKUP(AG131,[1]Plan1!$G$59:$H$400,2)</f>
        <v>0</v>
      </c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</row>
    <row r="132" spans="1:108" x14ac:dyDescent="0.2">
      <c r="A132" s="112">
        <f t="shared" si="38"/>
        <v>40157</v>
      </c>
      <c r="B132" s="104">
        <f t="shared" si="57"/>
        <v>298137.59847031999</v>
      </c>
      <c r="C132" s="104">
        <f t="shared" si="39"/>
        <v>295138.81350366003</v>
      </c>
      <c r="D132" s="132">
        <f t="shared" si="40"/>
        <v>40128</v>
      </c>
      <c r="E132" s="105">
        <f t="shared" si="58"/>
        <v>5.4799999999999998E-4</v>
      </c>
      <c r="F132" s="106">
        <f t="shared" si="41"/>
        <v>30</v>
      </c>
      <c r="G132" s="106">
        <f t="shared" si="47"/>
        <v>30</v>
      </c>
      <c r="H132" s="104">
        <f t="shared" si="42"/>
        <v>1.000548</v>
      </c>
      <c r="I132" s="104">
        <f t="shared" si="43"/>
        <v>1.0008651799999999</v>
      </c>
      <c r="J132" s="104">
        <f t="shared" si="34"/>
        <v>1.0014136499999999</v>
      </c>
      <c r="K132" s="104">
        <f t="shared" si="35"/>
        <v>295556.03648736002</v>
      </c>
      <c r="L132" s="107">
        <f t="shared" si="48"/>
        <v>3</v>
      </c>
      <c r="M132" s="105">
        <f t="shared" si="49"/>
        <v>7.4209999999999996E-3</v>
      </c>
      <c r="N132" s="104">
        <f t="shared" si="50"/>
        <v>2193.3213467700002</v>
      </c>
      <c r="O132" s="113">
        <f t="shared" si="44"/>
        <v>0.11</v>
      </c>
      <c r="P132" s="108">
        <f t="shared" si="32"/>
        <v>1.0087345940000001</v>
      </c>
      <c r="Q132" s="104">
        <f t="shared" si="36"/>
        <v>2581.56198296</v>
      </c>
      <c r="R132" s="104">
        <f t="shared" si="37"/>
        <v>4774.8833297300007</v>
      </c>
      <c r="S132" s="109" t="s">
        <v>52</v>
      </c>
      <c r="T132" s="110">
        <f t="shared" si="51"/>
        <v>40157</v>
      </c>
      <c r="U132" s="111">
        <f t="shared" si="45"/>
        <v>293362.71514059004</v>
      </c>
      <c r="V132" s="22"/>
      <c r="W132" s="88">
        <f t="shared" si="52"/>
        <v>121</v>
      </c>
      <c r="X132" s="89">
        <v>43748</v>
      </c>
      <c r="Y132" s="90">
        <f t="shared" si="53"/>
        <v>25323.190562089956</v>
      </c>
      <c r="Z132" s="90">
        <f t="shared" si="55"/>
        <v>226.93456506999999</v>
      </c>
      <c r="AA132" s="90">
        <f t="shared" si="56"/>
        <v>657.93289662999996</v>
      </c>
      <c r="AB132" s="93">
        <v>2.5323496795064855E-2</v>
      </c>
      <c r="AC132" s="90">
        <f t="shared" si="54"/>
        <v>884.86746169999992</v>
      </c>
      <c r="AD132" s="88">
        <v>121</v>
      </c>
      <c r="AE132" s="92">
        <v>43779</v>
      </c>
      <c r="AF132" s="19"/>
      <c r="AG132" s="96">
        <f t="shared" si="46"/>
        <v>43748</v>
      </c>
      <c r="AH132" s="97">
        <f>VLOOKUP(AG132,[1]Plan1!$G$59:$H$400,2)</f>
        <v>0</v>
      </c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</row>
    <row r="133" spans="1:108" x14ac:dyDescent="0.2">
      <c r="A133" s="112">
        <f t="shared" si="38"/>
        <v>40158</v>
      </c>
      <c r="B133" s="104">
        <f t="shared" si="57"/>
        <v>293445.02597110998</v>
      </c>
      <c r="C133" s="104">
        <f t="shared" si="39"/>
        <v>292948.58836865</v>
      </c>
      <c r="D133" s="132">
        <f t="shared" si="40"/>
        <v>40158</v>
      </c>
      <c r="E133" s="105">
        <f t="shared" si="58"/>
        <v>0</v>
      </c>
      <c r="F133" s="106">
        <f t="shared" si="41"/>
        <v>1</v>
      </c>
      <c r="G133" s="106">
        <f t="shared" si="47"/>
        <v>31</v>
      </c>
      <c r="H133" s="104">
        <f t="shared" si="42"/>
        <v>1</v>
      </c>
      <c r="I133" s="104">
        <f t="shared" si="43"/>
        <v>1.0014136499999999</v>
      </c>
      <c r="J133" s="104">
        <f t="shared" si="34"/>
        <v>1.0014136499999999</v>
      </c>
      <c r="K133" s="104">
        <f t="shared" si="35"/>
        <v>293362.71514058998</v>
      </c>
      <c r="L133" s="107">
        <f t="shared" si="48"/>
        <v>0</v>
      </c>
      <c r="M133" s="105">
        <f t="shared" si="49"/>
        <v>0</v>
      </c>
      <c r="N133" s="104">
        <f t="shared" si="50"/>
        <v>0</v>
      </c>
      <c r="O133" s="113">
        <f t="shared" si="44"/>
        <v>0.11</v>
      </c>
      <c r="P133" s="108">
        <f t="shared" si="32"/>
        <v>1.0002805770000001</v>
      </c>
      <c r="Q133" s="104">
        <f t="shared" si="36"/>
        <v>82.310830519999996</v>
      </c>
      <c r="R133" s="104">
        <f t="shared" si="37"/>
        <v>82.310830519999996</v>
      </c>
      <c r="S133" s="109" t="s">
        <v>52</v>
      </c>
      <c r="T133" s="110">
        <f t="shared" si="51"/>
        <v>40188</v>
      </c>
      <c r="U133" s="111">
        <f t="shared" si="45"/>
        <v>0</v>
      </c>
      <c r="V133" s="22"/>
      <c r="W133" s="88">
        <f t="shared" si="52"/>
        <v>122</v>
      </c>
      <c r="X133" s="89">
        <v>43779</v>
      </c>
      <c r="Y133" s="90">
        <f t="shared" si="53"/>
        <v>25155.112456579955</v>
      </c>
      <c r="Z133" s="90">
        <f t="shared" si="55"/>
        <v>221.18778834</v>
      </c>
      <c r="AA133" s="90">
        <f t="shared" si="56"/>
        <v>168.07810551</v>
      </c>
      <c r="AB133" s="93">
        <v>6.6373194605027774E-3</v>
      </c>
      <c r="AC133" s="90">
        <f t="shared" si="54"/>
        <v>389.26589385</v>
      </c>
      <c r="AD133" s="88">
        <v>122</v>
      </c>
      <c r="AE133" s="92">
        <v>43809</v>
      </c>
      <c r="AF133" s="18"/>
      <c r="AG133" s="96">
        <f t="shared" si="46"/>
        <v>43779</v>
      </c>
      <c r="AH133" s="97">
        <f>VLOOKUP(AG133,[1]Plan1!$G$59:$H$400,2)</f>
        <v>0</v>
      </c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</row>
    <row r="134" spans="1:108" x14ac:dyDescent="0.2">
      <c r="A134" s="112">
        <f t="shared" si="38"/>
        <v>40159</v>
      </c>
      <c r="B134" s="104">
        <f t="shared" si="57"/>
        <v>293527.35997728998</v>
      </c>
      <c r="C134" s="104">
        <f t="shared" si="39"/>
        <v>292948.58836865</v>
      </c>
      <c r="D134" s="132">
        <f t="shared" si="40"/>
        <v>40158</v>
      </c>
      <c r="E134" s="105">
        <f t="shared" si="58"/>
        <v>0</v>
      </c>
      <c r="F134" s="106">
        <f t="shared" si="41"/>
        <v>2</v>
      </c>
      <c r="G134" s="106">
        <f t="shared" si="47"/>
        <v>31</v>
      </c>
      <c r="H134" s="104">
        <f t="shared" si="42"/>
        <v>1</v>
      </c>
      <c r="I134" s="104">
        <f t="shared" si="43"/>
        <v>1.0014136499999999</v>
      </c>
      <c r="J134" s="104">
        <f t="shared" si="34"/>
        <v>1.0014136499999999</v>
      </c>
      <c r="K134" s="104">
        <f t="shared" si="35"/>
        <v>293362.71514058998</v>
      </c>
      <c r="L134" s="107">
        <f t="shared" si="48"/>
        <v>0</v>
      </c>
      <c r="M134" s="105">
        <f t="shared" si="49"/>
        <v>0</v>
      </c>
      <c r="N134" s="104">
        <f t="shared" si="50"/>
        <v>0</v>
      </c>
      <c r="O134" s="113">
        <f t="shared" si="44"/>
        <v>0.11</v>
      </c>
      <c r="P134" s="108">
        <f t="shared" si="32"/>
        <v>1.000561233</v>
      </c>
      <c r="Q134" s="104">
        <f t="shared" si="36"/>
        <v>164.64483670000001</v>
      </c>
      <c r="R134" s="104">
        <f t="shared" si="37"/>
        <v>164.64483670000001</v>
      </c>
      <c r="S134" s="109" t="s">
        <v>52</v>
      </c>
      <c r="T134" s="110">
        <f t="shared" si="51"/>
        <v>40188</v>
      </c>
      <c r="U134" s="111">
        <f t="shared" si="45"/>
        <v>0</v>
      </c>
      <c r="V134" s="22"/>
      <c r="W134" s="88">
        <f t="shared" si="52"/>
        <v>123</v>
      </c>
      <c r="X134" s="89">
        <v>43809</v>
      </c>
      <c r="Y134" s="90">
        <f t="shared" si="53"/>
        <v>23341.856718859955</v>
      </c>
      <c r="Z134" s="90">
        <f t="shared" si="55"/>
        <v>219.71969433000001</v>
      </c>
      <c r="AA134" s="90">
        <f t="shared" si="56"/>
        <v>1813.2557377200001</v>
      </c>
      <c r="AB134" s="93">
        <v>7.2082990718215667E-2</v>
      </c>
      <c r="AC134" s="90">
        <f t="shared" si="54"/>
        <v>2032.9754320500001</v>
      </c>
      <c r="AD134" s="88">
        <v>123</v>
      </c>
      <c r="AE134" s="92">
        <v>43840</v>
      </c>
      <c r="AF134" s="18"/>
      <c r="AG134" s="96">
        <f t="shared" si="46"/>
        <v>43809</v>
      </c>
      <c r="AH134" s="97">
        <f>VLOOKUP(AG134,[1]Plan1!$G$59:$H$400,2)</f>
        <v>0</v>
      </c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</row>
    <row r="135" spans="1:108" x14ac:dyDescent="0.2">
      <c r="A135" s="112">
        <f t="shared" si="38"/>
        <v>40160</v>
      </c>
      <c r="B135" s="104">
        <f t="shared" si="57"/>
        <v>293609.71686575998</v>
      </c>
      <c r="C135" s="104">
        <f t="shared" si="39"/>
        <v>292948.58836865</v>
      </c>
      <c r="D135" s="132">
        <f t="shared" si="40"/>
        <v>40158</v>
      </c>
      <c r="E135" s="105">
        <f t="shared" si="58"/>
        <v>0</v>
      </c>
      <c r="F135" s="106">
        <f t="shared" si="41"/>
        <v>3</v>
      </c>
      <c r="G135" s="106">
        <f t="shared" si="47"/>
        <v>31</v>
      </c>
      <c r="H135" s="104">
        <f t="shared" si="42"/>
        <v>1</v>
      </c>
      <c r="I135" s="104">
        <f t="shared" si="43"/>
        <v>1.0014136499999999</v>
      </c>
      <c r="J135" s="104">
        <f t="shared" si="34"/>
        <v>1.0014136499999999</v>
      </c>
      <c r="K135" s="104">
        <f t="shared" si="35"/>
        <v>293362.71514058998</v>
      </c>
      <c r="L135" s="107">
        <f t="shared" si="48"/>
        <v>0</v>
      </c>
      <c r="M135" s="105">
        <f t="shared" si="49"/>
        <v>0</v>
      </c>
      <c r="N135" s="104">
        <f t="shared" si="50"/>
        <v>0</v>
      </c>
      <c r="O135" s="113">
        <f t="shared" si="44"/>
        <v>0.11</v>
      </c>
      <c r="P135" s="108">
        <f t="shared" si="32"/>
        <v>1.0008419669999999</v>
      </c>
      <c r="Q135" s="104">
        <f t="shared" si="36"/>
        <v>247.00172516999999</v>
      </c>
      <c r="R135" s="104">
        <f t="shared" si="37"/>
        <v>247.00172516999999</v>
      </c>
      <c r="S135" s="109" t="s">
        <v>52</v>
      </c>
      <c r="T135" s="110">
        <f t="shared" si="51"/>
        <v>40188</v>
      </c>
      <c r="U135" s="111">
        <f t="shared" si="45"/>
        <v>0</v>
      </c>
      <c r="V135" s="22"/>
      <c r="W135" s="88">
        <f t="shared" si="52"/>
        <v>124</v>
      </c>
      <c r="X135" s="89">
        <v>43840</v>
      </c>
      <c r="Y135" s="90">
        <f t="shared" si="53"/>
        <v>22376.300660889956</v>
      </c>
      <c r="Z135" s="90">
        <f t="shared" si="55"/>
        <v>203.88164164</v>
      </c>
      <c r="AA135" s="90">
        <f t="shared" si="56"/>
        <v>965.55605796999998</v>
      </c>
      <c r="AB135" s="93">
        <v>4.1365863461508182E-2</v>
      </c>
      <c r="AC135" s="90">
        <f t="shared" si="54"/>
        <v>1169.43769961</v>
      </c>
      <c r="AD135" s="88">
        <v>124</v>
      </c>
      <c r="AE135" s="92">
        <v>43871</v>
      </c>
      <c r="AF135" s="18"/>
      <c r="AG135" s="96">
        <f t="shared" si="46"/>
        <v>43840</v>
      </c>
      <c r="AH135" s="97">
        <f>VLOOKUP(AG135,[1]Plan1!$G$59:$H$400,2)</f>
        <v>0</v>
      </c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</row>
    <row r="136" spans="1:108" x14ac:dyDescent="0.2">
      <c r="A136" s="112">
        <f t="shared" si="38"/>
        <v>40161</v>
      </c>
      <c r="B136" s="104">
        <f t="shared" si="57"/>
        <v>293692.09722324996</v>
      </c>
      <c r="C136" s="104">
        <f t="shared" si="39"/>
        <v>292948.58836865</v>
      </c>
      <c r="D136" s="132">
        <f t="shared" si="40"/>
        <v>40158</v>
      </c>
      <c r="E136" s="105">
        <f t="shared" si="58"/>
        <v>0</v>
      </c>
      <c r="F136" s="106">
        <f t="shared" si="41"/>
        <v>4</v>
      </c>
      <c r="G136" s="106">
        <f t="shared" si="47"/>
        <v>31</v>
      </c>
      <c r="H136" s="104">
        <f t="shared" si="42"/>
        <v>1</v>
      </c>
      <c r="I136" s="104">
        <f t="shared" si="43"/>
        <v>1.0014136499999999</v>
      </c>
      <c r="J136" s="104">
        <f t="shared" si="34"/>
        <v>1.0014136499999999</v>
      </c>
      <c r="K136" s="104">
        <f t="shared" si="35"/>
        <v>293362.71514058998</v>
      </c>
      <c r="L136" s="107">
        <f t="shared" si="48"/>
        <v>0</v>
      </c>
      <c r="M136" s="105">
        <f t="shared" si="49"/>
        <v>0</v>
      </c>
      <c r="N136" s="104">
        <f t="shared" si="50"/>
        <v>0</v>
      </c>
      <c r="O136" s="113">
        <f t="shared" si="44"/>
        <v>0.11</v>
      </c>
      <c r="P136" s="108">
        <f t="shared" ref="P136:P199" si="59">ROUND((1+O136)^(30/360)^(F136/G136),9)</f>
        <v>1.0011227810000001</v>
      </c>
      <c r="Q136" s="104">
        <f t="shared" si="36"/>
        <v>329.38208265999998</v>
      </c>
      <c r="R136" s="104">
        <f t="shared" si="37"/>
        <v>329.38208265999998</v>
      </c>
      <c r="S136" s="109" t="s">
        <v>52</v>
      </c>
      <c r="T136" s="110">
        <f t="shared" si="51"/>
        <v>40188</v>
      </c>
      <c r="U136" s="111">
        <f t="shared" si="45"/>
        <v>0</v>
      </c>
      <c r="V136" s="22"/>
      <c r="W136" s="88">
        <f t="shared" si="52"/>
        <v>125</v>
      </c>
      <c r="X136" s="89">
        <v>43871</v>
      </c>
      <c r="Y136" s="90">
        <f t="shared" si="53"/>
        <v>22286.208694899957</v>
      </c>
      <c r="Z136" s="90">
        <f t="shared" si="55"/>
        <v>195.44790148999999</v>
      </c>
      <c r="AA136" s="90">
        <f t="shared" si="56"/>
        <v>90.091965990000006</v>
      </c>
      <c r="AB136" s="93">
        <v>4.0262225358870078E-3</v>
      </c>
      <c r="AC136" s="90">
        <f t="shared" si="54"/>
        <v>285.53986748</v>
      </c>
      <c r="AD136" s="88">
        <v>125</v>
      </c>
      <c r="AE136" s="92">
        <v>43900</v>
      </c>
      <c r="AF136" s="18"/>
      <c r="AG136" s="96">
        <f t="shared" si="46"/>
        <v>43871</v>
      </c>
      <c r="AH136" s="97">
        <f>VLOOKUP(AG136,[1]Plan1!$G$59:$H$400,2)</f>
        <v>0</v>
      </c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</row>
    <row r="137" spans="1:108" x14ac:dyDescent="0.2">
      <c r="A137" s="112">
        <f t="shared" si="38"/>
        <v>40162</v>
      </c>
      <c r="B137" s="104">
        <f t="shared" si="57"/>
        <v>293774.50046302995</v>
      </c>
      <c r="C137" s="104">
        <f t="shared" si="39"/>
        <v>292948.58836865</v>
      </c>
      <c r="D137" s="132">
        <f t="shared" si="40"/>
        <v>40158</v>
      </c>
      <c r="E137" s="105">
        <f t="shared" si="58"/>
        <v>0</v>
      </c>
      <c r="F137" s="106">
        <f t="shared" si="41"/>
        <v>5</v>
      </c>
      <c r="G137" s="106">
        <f t="shared" si="47"/>
        <v>31</v>
      </c>
      <c r="H137" s="104">
        <f t="shared" si="42"/>
        <v>1</v>
      </c>
      <c r="I137" s="104">
        <f t="shared" si="43"/>
        <v>1.0014136499999999</v>
      </c>
      <c r="J137" s="104">
        <f t="shared" si="34"/>
        <v>1.0014136499999999</v>
      </c>
      <c r="K137" s="104">
        <f t="shared" si="35"/>
        <v>293362.71514058998</v>
      </c>
      <c r="L137" s="107">
        <f t="shared" si="48"/>
        <v>0</v>
      </c>
      <c r="M137" s="105">
        <f t="shared" si="49"/>
        <v>0</v>
      </c>
      <c r="N137" s="104">
        <f t="shared" si="50"/>
        <v>0</v>
      </c>
      <c r="O137" s="113">
        <f t="shared" si="44"/>
        <v>0.11</v>
      </c>
      <c r="P137" s="108">
        <f t="shared" si="59"/>
        <v>1.001403673</v>
      </c>
      <c r="Q137" s="104">
        <f t="shared" si="36"/>
        <v>411.78532244000002</v>
      </c>
      <c r="R137" s="104">
        <f t="shared" si="37"/>
        <v>411.78532244000002</v>
      </c>
      <c r="S137" s="109" t="s">
        <v>52</v>
      </c>
      <c r="T137" s="110">
        <f t="shared" si="51"/>
        <v>40188</v>
      </c>
      <c r="U137" s="111">
        <f t="shared" si="45"/>
        <v>0</v>
      </c>
      <c r="V137" s="22"/>
      <c r="W137" s="88">
        <f t="shared" si="52"/>
        <v>126</v>
      </c>
      <c r="X137" s="89">
        <v>43900</v>
      </c>
      <c r="Y137" s="90">
        <f t="shared" si="53"/>
        <v>21946.952671129955</v>
      </c>
      <c r="Z137" s="90">
        <f t="shared" si="55"/>
        <v>194.66098474</v>
      </c>
      <c r="AA137" s="90">
        <f t="shared" si="56"/>
        <v>339.25602377000001</v>
      </c>
      <c r="AB137" s="93">
        <v>1.5222688992136343E-2</v>
      </c>
      <c r="AC137" s="90">
        <f t="shared" si="54"/>
        <v>533.91700850999996</v>
      </c>
      <c r="AD137" s="88">
        <v>126</v>
      </c>
      <c r="AE137" s="92">
        <v>43931</v>
      </c>
      <c r="AF137" s="18"/>
      <c r="AG137" s="96">
        <f t="shared" si="46"/>
        <v>43900</v>
      </c>
      <c r="AH137" s="97">
        <f>VLOOKUP(AG137,[1]Plan1!$G$59:$H$400,2)</f>
        <v>0</v>
      </c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</row>
    <row r="138" spans="1:108" x14ac:dyDescent="0.2">
      <c r="A138" s="112">
        <f t="shared" si="38"/>
        <v>40163</v>
      </c>
      <c r="B138" s="104">
        <f t="shared" si="57"/>
        <v>293856.92658510996</v>
      </c>
      <c r="C138" s="104">
        <f t="shared" si="39"/>
        <v>292948.58836865</v>
      </c>
      <c r="D138" s="132">
        <f t="shared" si="40"/>
        <v>40158</v>
      </c>
      <c r="E138" s="105">
        <f t="shared" si="58"/>
        <v>0</v>
      </c>
      <c r="F138" s="106">
        <f t="shared" si="41"/>
        <v>6</v>
      </c>
      <c r="G138" s="106">
        <f t="shared" si="47"/>
        <v>31</v>
      </c>
      <c r="H138" s="104">
        <f t="shared" si="42"/>
        <v>1</v>
      </c>
      <c r="I138" s="104">
        <f t="shared" si="43"/>
        <v>1.0014136499999999</v>
      </c>
      <c r="J138" s="104">
        <f t="shared" ref="J138:J201" si="60">TRUNC(H138*I138,8)</f>
        <v>1.0014136499999999</v>
      </c>
      <c r="K138" s="104">
        <f t="shared" ref="K138:K201" si="61">TRUNC(C138*J138,8)</f>
        <v>293362.71514058998</v>
      </c>
      <c r="L138" s="107">
        <f t="shared" si="48"/>
        <v>0</v>
      </c>
      <c r="M138" s="105">
        <f t="shared" si="49"/>
        <v>0</v>
      </c>
      <c r="N138" s="104">
        <f t="shared" si="50"/>
        <v>0</v>
      </c>
      <c r="O138" s="113">
        <f t="shared" si="44"/>
        <v>0.11</v>
      </c>
      <c r="P138" s="108">
        <f t="shared" si="59"/>
        <v>1.0016846429999999</v>
      </c>
      <c r="Q138" s="104">
        <f t="shared" ref="Q138:Q201" si="62">TRUNC((P138-1)*K138,8)</f>
        <v>494.21144451999999</v>
      </c>
      <c r="R138" s="104">
        <f t="shared" ref="R138:R201" si="63">(N138+Q138)</f>
        <v>494.21144451999999</v>
      </c>
      <c r="S138" s="109" t="s">
        <v>52</v>
      </c>
      <c r="T138" s="110">
        <f t="shared" si="51"/>
        <v>40188</v>
      </c>
      <c r="U138" s="111">
        <f t="shared" si="45"/>
        <v>0</v>
      </c>
      <c r="V138" s="22"/>
      <c r="W138" s="88">
        <f t="shared" si="52"/>
        <v>127</v>
      </c>
      <c r="X138" s="89">
        <v>43931</v>
      </c>
      <c r="Y138" s="90">
        <f t="shared" si="53"/>
        <v>19236.208919229954</v>
      </c>
      <c r="Z138" s="90">
        <f t="shared" si="55"/>
        <v>191.69772111</v>
      </c>
      <c r="AA138" s="90">
        <f t="shared" si="56"/>
        <v>2710.7437519</v>
      </c>
      <c r="AB138" s="93">
        <v>0.12351344592252111</v>
      </c>
      <c r="AC138" s="90">
        <f t="shared" si="54"/>
        <v>2902.4414730100002</v>
      </c>
      <c r="AD138" s="88">
        <v>127</v>
      </c>
      <c r="AE138" s="92">
        <v>43961</v>
      </c>
      <c r="AF138" s="18"/>
      <c r="AG138" s="96">
        <f t="shared" si="46"/>
        <v>43931</v>
      </c>
      <c r="AH138" s="97">
        <f>VLOOKUP(AG138,[1]Plan1!$G$59:$H$400,2)</f>
        <v>0</v>
      </c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</row>
    <row r="139" spans="1:108" x14ac:dyDescent="0.2">
      <c r="A139" s="112">
        <f t="shared" ref="A139:A202" si="64">(A138+1)</f>
        <v>40164</v>
      </c>
      <c r="B139" s="104">
        <f t="shared" si="57"/>
        <v>293939.37617619999</v>
      </c>
      <c r="C139" s="104">
        <f t="shared" ref="C139:C202" si="65">IF(DAY(A138)=$E$2,VLOOKUP(A138,X$10:Y$148,2),C138)</f>
        <v>292948.58836865</v>
      </c>
      <c r="D139" s="132">
        <f t="shared" ref="D139:D202" si="66">IF(DAY(A138)=$E$2,A139,D138)</f>
        <v>40158</v>
      </c>
      <c r="E139" s="105">
        <f t="shared" si="58"/>
        <v>0</v>
      </c>
      <c r="F139" s="106">
        <f t="shared" ref="F139:F202" si="67">IF(DAY(A139)=E$2+1,1,F138+1)</f>
        <v>7</v>
      </c>
      <c r="G139" s="106">
        <f t="shared" si="47"/>
        <v>31</v>
      </c>
      <c r="H139" s="104">
        <f t="shared" ref="H139:H202" si="68">TRUNC(((1+$E139)^($F139/$G139)),8)</f>
        <v>1</v>
      </c>
      <c r="I139" s="104">
        <f t="shared" ref="I139:I202" si="69">IF(DAY(A138)=E$2,J138,I138)</f>
        <v>1.0014136499999999</v>
      </c>
      <c r="J139" s="104">
        <f t="shared" si="60"/>
        <v>1.0014136499999999</v>
      </c>
      <c r="K139" s="104">
        <f t="shared" si="61"/>
        <v>293362.71514058998</v>
      </c>
      <c r="L139" s="107">
        <f t="shared" si="48"/>
        <v>0</v>
      </c>
      <c r="M139" s="105">
        <f t="shared" si="49"/>
        <v>0</v>
      </c>
      <c r="N139" s="104">
        <f t="shared" si="50"/>
        <v>0</v>
      </c>
      <c r="O139" s="113">
        <f t="shared" ref="O139:O202" si="70">(O138)</f>
        <v>0.11</v>
      </c>
      <c r="P139" s="108">
        <f t="shared" si="59"/>
        <v>1.001965693</v>
      </c>
      <c r="Q139" s="104">
        <f t="shared" si="62"/>
        <v>576.66103561</v>
      </c>
      <c r="R139" s="104">
        <f t="shared" si="63"/>
        <v>576.66103561</v>
      </c>
      <c r="S139" s="109" t="s">
        <v>52</v>
      </c>
      <c r="T139" s="110">
        <f t="shared" si="51"/>
        <v>40188</v>
      </c>
      <c r="U139" s="111">
        <f t="shared" ref="U139:U202" si="71">IF(L139&gt;0,K139-N139,0)</f>
        <v>0</v>
      </c>
      <c r="V139" s="22"/>
      <c r="W139" s="88">
        <f t="shared" si="52"/>
        <v>128</v>
      </c>
      <c r="X139" s="89">
        <v>43961</v>
      </c>
      <c r="Y139" s="90">
        <f t="shared" si="53"/>
        <v>18366.631170669953</v>
      </c>
      <c r="Z139" s="90">
        <f t="shared" si="55"/>
        <v>168.020475</v>
      </c>
      <c r="AA139" s="90">
        <f t="shared" si="56"/>
        <v>869.57774856000003</v>
      </c>
      <c r="AB139" s="93">
        <v>4.5205255994919487E-2</v>
      </c>
      <c r="AC139" s="90">
        <f t="shared" si="54"/>
        <v>1037.59822356</v>
      </c>
      <c r="AD139" s="88">
        <v>128</v>
      </c>
      <c r="AE139" s="92">
        <v>43992</v>
      </c>
      <c r="AF139" s="18"/>
      <c r="AG139" s="96">
        <f t="shared" ref="AG139:AG196" si="72">EDATE(AG138,1)</f>
        <v>43961</v>
      </c>
      <c r="AH139" s="97">
        <f>VLOOKUP(AG139,[1]Plan1!$G$59:$H$400,2)</f>
        <v>0</v>
      </c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</row>
    <row r="140" spans="1:108" x14ac:dyDescent="0.2">
      <c r="A140" s="112">
        <f t="shared" si="64"/>
        <v>40165</v>
      </c>
      <c r="B140" s="104">
        <f t="shared" si="57"/>
        <v>294021.84894294001</v>
      </c>
      <c r="C140" s="104">
        <f t="shared" si="65"/>
        <v>292948.58836865</v>
      </c>
      <c r="D140" s="132">
        <f t="shared" si="66"/>
        <v>40158</v>
      </c>
      <c r="E140" s="105">
        <f t="shared" si="58"/>
        <v>0</v>
      </c>
      <c r="F140" s="106">
        <f t="shared" si="67"/>
        <v>8</v>
      </c>
      <c r="G140" s="106">
        <f t="shared" ref="G140:G203" si="73">IF(DAY(A140)=E$2+1,DAY(EOMONTH(A140,12)), IF(DAY(A140)&lt;&gt;$E$2+1,G139))</f>
        <v>31</v>
      </c>
      <c r="H140" s="104">
        <f t="shared" si="68"/>
        <v>1</v>
      </c>
      <c r="I140" s="104">
        <f t="shared" si="69"/>
        <v>1.0014136499999999</v>
      </c>
      <c r="J140" s="104">
        <f t="shared" si="60"/>
        <v>1.0014136499999999</v>
      </c>
      <c r="K140" s="104">
        <f t="shared" si="61"/>
        <v>293362.71514058998</v>
      </c>
      <c r="L140" s="107">
        <f t="shared" ref="L140:L203" si="74">IF(DAY(A140)=E$2,VLOOKUP(A140,$X$10:$AE$196,7),0)</f>
        <v>0</v>
      </c>
      <c r="M140" s="105">
        <f t="shared" ref="M140:M203" si="75">IF(DAY(A140)=E$2,VLOOKUP(A140,$X$10:$AE$200,5),0)</f>
        <v>0</v>
      </c>
      <c r="N140" s="104">
        <f t="shared" ref="N140:N203" si="76">IF(M140&gt;0,TRUNC((M140*K140),8),0)</f>
        <v>0</v>
      </c>
      <c r="O140" s="113">
        <f t="shared" si="70"/>
        <v>0.11</v>
      </c>
      <c r="P140" s="108">
        <f t="shared" si="59"/>
        <v>1.002246822</v>
      </c>
      <c r="Q140" s="104">
        <f t="shared" si="62"/>
        <v>659.13380235</v>
      </c>
      <c r="R140" s="104">
        <f t="shared" si="63"/>
        <v>659.13380235</v>
      </c>
      <c r="S140" s="109" t="s">
        <v>52</v>
      </c>
      <c r="T140" s="110">
        <f t="shared" ref="T140:T203" si="77">IF(DAY(A140)=E$2+1,VLOOKUP(A139,$X$10:$AE$200,8),T139)</f>
        <v>40188</v>
      </c>
      <c r="U140" s="111">
        <f t="shared" si="71"/>
        <v>0</v>
      </c>
      <c r="V140" s="22"/>
      <c r="W140" s="88">
        <f t="shared" ref="W140:W189" si="78">(W139+1)</f>
        <v>129</v>
      </c>
      <c r="X140" s="89">
        <v>43992</v>
      </c>
      <c r="Y140" s="90">
        <f t="shared" ref="Y140:Y148" si="79">(Y139-AA140)</f>
        <v>18032.542529449951</v>
      </c>
      <c r="Z140" s="90">
        <f t="shared" si="55"/>
        <v>160.42506642000001</v>
      </c>
      <c r="AA140" s="90">
        <f t="shared" si="56"/>
        <v>334.08864122</v>
      </c>
      <c r="AB140" s="93">
        <v>1.8189979323123225E-2</v>
      </c>
      <c r="AC140" s="90">
        <f t="shared" ref="AC140:AC148" si="80">Z140+AA140</f>
        <v>494.51370764000001</v>
      </c>
      <c r="AD140" s="88">
        <v>129</v>
      </c>
      <c r="AE140" s="92">
        <v>44022</v>
      </c>
      <c r="AF140" s="18"/>
      <c r="AG140" s="96">
        <f t="shared" si="72"/>
        <v>43992</v>
      </c>
      <c r="AH140" s="97">
        <f>VLOOKUP(AG140,[1]Plan1!$G$59:$H$400,2)</f>
        <v>0</v>
      </c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</row>
    <row r="141" spans="1:108" x14ac:dyDescent="0.2">
      <c r="A141" s="112">
        <f t="shared" si="64"/>
        <v>40166</v>
      </c>
      <c r="B141" s="104">
        <f t="shared" si="57"/>
        <v>294104.34459197999</v>
      </c>
      <c r="C141" s="104">
        <f t="shared" si="65"/>
        <v>292948.58836865</v>
      </c>
      <c r="D141" s="132">
        <f t="shared" si="66"/>
        <v>40158</v>
      </c>
      <c r="E141" s="105">
        <f t="shared" si="58"/>
        <v>0</v>
      </c>
      <c r="F141" s="106">
        <f t="shared" si="67"/>
        <v>9</v>
      </c>
      <c r="G141" s="106">
        <f t="shared" si="73"/>
        <v>31</v>
      </c>
      <c r="H141" s="104">
        <f t="shared" si="68"/>
        <v>1</v>
      </c>
      <c r="I141" s="104">
        <f t="shared" si="69"/>
        <v>1.0014136499999999</v>
      </c>
      <c r="J141" s="104">
        <f t="shared" si="60"/>
        <v>1.0014136499999999</v>
      </c>
      <c r="K141" s="104">
        <f t="shared" si="61"/>
        <v>293362.71514058998</v>
      </c>
      <c r="L141" s="107">
        <f t="shared" si="74"/>
        <v>0</v>
      </c>
      <c r="M141" s="105">
        <f t="shared" si="75"/>
        <v>0</v>
      </c>
      <c r="N141" s="104">
        <f t="shared" si="76"/>
        <v>0</v>
      </c>
      <c r="O141" s="113">
        <f t="shared" si="70"/>
        <v>0.11</v>
      </c>
      <c r="P141" s="108">
        <f t="shared" si="59"/>
        <v>1.002528029</v>
      </c>
      <c r="Q141" s="104">
        <f t="shared" si="62"/>
        <v>741.62945138999999</v>
      </c>
      <c r="R141" s="104">
        <f t="shared" si="63"/>
        <v>741.62945138999999</v>
      </c>
      <c r="S141" s="109" t="s">
        <v>52</v>
      </c>
      <c r="T141" s="110">
        <f t="shared" si="77"/>
        <v>40188</v>
      </c>
      <c r="U141" s="111">
        <f t="shared" si="71"/>
        <v>0</v>
      </c>
      <c r="V141" s="22"/>
      <c r="W141" s="88">
        <f t="shared" si="78"/>
        <v>130</v>
      </c>
      <c r="X141" s="89">
        <v>44022</v>
      </c>
      <c r="Y141" s="90">
        <f>(Y140-AA141+Z141)</f>
        <v>18190.04946722995</v>
      </c>
      <c r="Z141" s="90">
        <f t="shared" si="55"/>
        <v>157.50693777999999</v>
      </c>
      <c r="AA141" s="90">
        <f t="shared" si="56"/>
        <v>0</v>
      </c>
      <c r="AB141" s="93">
        <v>0</v>
      </c>
      <c r="AC141" s="90">
        <f t="shared" si="80"/>
        <v>157.50693777999999</v>
      </c>
      <c r="AD141" s="88">
        <v>130</v>
      </c>
      <c r="AE141" s="92">
        <v>44053</v>
      </c>
      <c r="AF141" s="18"/>
      <c r="AG141" s="96">
        <f t="shared" si="72"/>
        <v>44022</v>
      </c>
      <c r="AH141" s="97">
        <f>VLOOKUP(AG141,[1]Plan1!$G$59:$H$400,2)</f>
        <v>0</v>
      </c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</row>
    <row r="142" spans="1:108" x14ac:dyDescent="0.2">
      <c r="A142" s="112">
        <f t="shared" si="64"/>
        <v>40167</v>
      </c>
      <c r="B142" s="104">
        <f t="shared" si="57"/>
        <v>294186.86371002998</v>
      </c>
      <c r="C142" s="104">
        <f t="shared" si="65"/>
        <v>292948.58836865</v>
      </c>
      <c r="D142" s="132">
        <f t="shared" si="66"/>
        <v>40158</v>
      </c>
      <c r="E142" s="105">
        <f t="shared" si="58"/>
        <v>0</v>
      </c>
      <c r="F142" s="106">
        <f t="shared" si="67"/>
        <v>10</v>
      </c>
      <c r="G142" s="106">
        <f t="shared" si="73"/>
        <v>31</v>
      </c>
      <c r="H142" s="104">
        <f t="shared" si="68"/>
        <v>1</v>
      </c>
      <c r="I142" s="104">
        <f t="shared" si="69"/>
        <v>1.0014136499999999</v>
      </c>
      <c r="J142" s="104">
        <f t="shared" si="60"/>
        <v>1.0014136499999999</v>
      </c>
      <c r="K142" s="104">
        <f t="shared" si="61"/>
        <v>293362.71514058998</v>
      </c>
      <c r="L142" s="107">
        <f t="shared" si="74"/>
        <v>0</v>
      </c>
      <c r="M142" s="105">
        <f t="shared" si="75"/>
        <v>0</v>
      </c>
      <c r="N142" s="104">
        <f t="shared" si="76"/>
        <v>0</v>
      </c>
      <c r="O142" s="113">
        <f t="shared" si="70"/>
        <v>0.11</v>
      </c>
      <c r="P142" s="108">
        <f t="shared" si="59"/>
        <v>1.002809316</v>
      </c>
      <c r="Q142" s="104">
        <f t="shared" si="62"/>
        <v>824.14856943999996</v>
      </c>
      <c r="R142" s="104">
        <f t="shared" si="63"/>
        <v>824.14856943999996</v>
      </c>
      <c r="S142" s="109" t="s">
        <v>52</v>
      </c>
      <c r="T142" s="110">
        <f t="shared" si="77"/>
        <v>40188</v>
      </c>
      <c r="U142" s="111">
        <f t="shared" si="71"/>
        <v>0</v>
      </c>
      <c r="V142" s="22"/>
      <c r="W142" s="88">
        <f t="shared" si="78"/>
        <v>131</v>
      </c>
      <c r="X142" s="89">
        <v>44053</v>
      </c>
      <c r="Y142" s="90">
        <f>(Y141-AA142+Z142)</f>
        <v>18348.932164159949</v>
      </c>
      <c r="Z142" s="90">
        <f t="shared" ref="Z142:Z148" si="81">TRUNC(ROUND((((1+$O$10)^(1/12))-1),9)*Y141,8)</f>
        <v>158.88269693000001</v>
      </c>
      <c r="AA142" s="90">
        <f t="shared" si="56"/>
        <v>0</v>
      </c>
      <c r="AB142" s="93">
        <v>0</v>
      </c>
      <c r="AC142" s="90">
        <f t="shared" si="80"/>
        <v>158.88269693000001</v>
      </c>
      <c r="AD142" s="88">
        <v>131</v>
      </c>
      <c r="AE142" s="92">
        <v>44084</v>
      </c>
      <c r="AF142" s="18"/>
      <c r="AG142" s="96">
        <f t="shared" si="72"/>
        <v>44053</v>
      </c>
      <c r="AH142" s="97">
        <f>VLOOKUP(AG142,[1]Plan1!$G$59:$H$400,2)</f>
        <v>0</v>
      </c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</row>
    <row r="143" spans="1:108" x14ac:dyDescent="0.2">
      <c r="A143" s="112">
        <f t="shared" si="64"/>
        <v>40168</v>
      </c>
      <c r="B143" s="104">
        <f t="shared" si="57"/>
        <v>294269.40571038</v>
      </c>
      <c r="C143" s="104">
        <f t="shared" si="65"/>
        <v>292948.58836865</v>
      </c>
      <c r="D143" s="132">
        <f t="shared" si="66"/>
        <v>40158</v>
      </c>
      <c r="E143" s="105">
        <f t="shared" si="58"/>
        <v>0</v>
      </c>
      <c r="F143" s="106">
        <f t="shared" si="67"/>
        <v>11</v>
      </c>
      <c r="G143" s="106">
        <f t="shared" si="73"/>
        <v>31</v>
      </c>
      <c r="H143" s="104">
        <f t="shared" si="68"/>
        <v>1</v>
      </c>
      <c r="I143" s="104">
        <f t="shared" si="69"/>
        <v>1.0014136499999999</v>
      </c>
      <c r="J143" s="104">
        <f t="shared" si="60"/>
        <v>1.0014136499999999</v>
      </c>
      <c r="K143" s="104">
        <f t="shared" si="61"/>
        <v>293362.71514058998</v>
      </c>
      <c r="L143" s="107">
        <f t="shared" si="74"/>
        <v>0</v>
      </c>
      <c r="M143" s="105">
        <f t="shared" si="75"/>
        <v>0</v>
      </c>
      <c r="N143" s="104">
        <f t="shared" si="76"/>
        <v>0</v>
      </c>
      <c r="O143" s="113">
        <f t="shared" si="70"/>
        <v>0.11</v>
      </c>
      <c r="P143" s="108">
        <f t="shared" si="59"/>
        <v>1.003090681</v>
      </c>
      <c r="Q143" s="104">
        <f t="shared" si="62"/>
        <v>906.69056979000004</v>
      </c>
      <c r="R143" s="104">
        <f t="shared" si="63"/>
        <v>906.69056979000004</v>
      </c>
      <c r="S143" s="109" t="s">
        <v>52</v>
      </c>
      <c r="T143" s="110">
        <f t="shared" si="77"/>
        <v>40188</v>
      </c>
      <c r="U143" s="111">
        <f t="shared" si="71"/>
        <v>0</v>
      </c>
      <c r="V143" s="22"/>
      <c r="W143" s="88">
        <f t="shared" si="78"/>
        <v>132</v>
      </c>
      <c r="X143" s="89">
        <v>44084</v>
      </c>
      <c r="Y143" s="90">
        <f t="shared" si="79"/>
        <v>16556.179381409947</v>
      </c>
      <c r="Z143" s="90">
        <f t="shared" si="81"/>
        <v>160.27047278000001</v>
      </c>
      <c r="AA143" s="90">
        <f t="shared" si="56"/>
        <v>1792.7527827500001</v>
      </c>
      <c r="AB143" s="93">
        <v>9.7703384955477729E-2</v>
      </c>
      <c r="AC143" s="90">
        <f t="shared" si="80"/>
        <v>1953.0232555300001</v>
      </c>
      <c r="AD143" s="88">
        <v>132</v>
      </c>
      <c r="AE143" s="92">
        <v>44114</v>
      </c>
      <c r="AF143" s="18"/>
      <c r="AG143" s="96">
        <f t="shared" si="72"/>
        <v>44084</v>
      </c>
      <c r="AH143" s="97">
        <f>VLOOKUP(AG143,[1]Plan1!$G$59:$H$400,2)</f>
        <v>0</v>
      </c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</row>
    <row r="144" spans="1:108" x14ac:dyDescent="0.2">
      <c r="A144" s="112">
        <f t="shared" si="64"/>
        <v>40169</v>
      </c>
      <c r="B144" s="104">
        <f t="shared" si="57"/>
        <v>294351.97088638</v>
      </c>
      <c r="C144" s="104">
        <f t="shared" si="65"/>
        <v>292948.58836865</v>
      </c>
      <c r="D144" s="132">
        <f t="shared" si="66"/>
        <v>40158</v>
      </c>
      <c r="E144" s="105">
        <f t="shared" si="58"/>
        <v>0</v>
      </c>
      <c r="F144" s="106">
        <f t="shared" si="67"/>
        <v>12</v>
      </c>
      <c r="G144" s="106">
        <f t="shared" si="73"/>
        <v>31</v>
      </c>
      <c r="H144" s="104">
        <f t="shared" si="68"/>
        <v>1</v>
      </c>
      <c r="I144" s="104">
        <f t="shared" si="69"/>
        <v>1.0014136499999999</v>
      </c>
      <c r="J144" s="104">
        <f t="shared" si="60"/>
        <v>1.0014136499999999</v>
      </c>
      <c r="K144" s="104">
        <f t="shared" si="61"/>
        <v>293362.71514058998</v>
      </c>
      <c r="L144" s="107">
        <f t="shared" si="74"/>
        <v>0</v>
      </c>
      <c r="M144" s="105">
        <f t="shared" si="75"/>
        <v>0</v>
      </c>
      <c r="N144" s="104">
        <f t="shared" si="76"/>
        <v>0</v>
      </c>
      <c r="O144" s="113">
        <f t="shared" si="70"/>
        <v>0.11</v>
      </c>
      <c r="P144" s="108">
        <f t="shared" si="59"/>
        <v>1.0033721250000001</v>
      </c>
      <c r="Q144" s="104">
        <f t="shared" si="62"/>
        <v>989.25574578999999</v>
      </c>
      <c r="R144" s="104">
        <f t="shared" si="63"/>
        <v>989.25574578999999</v>
      </c>
      <c r="S144" s="109" t="s">
        <v>52</v>
      </c>
      <c r="T144" s="110">
        <f t="shared" si="77"/>
        <v>40188</v>
      </c>
      <c r="U144" s="111">
        <f t="shared" si="71"/>
        <v>0</v>
      </c>
      <c r="V144" s="22"/>
      <c r="W144" s="88">
        <f t="shared" si="78"/>
        <v>133</v>
      </c>
      <c r="X144" s="89">
        <v>44114</v>
      </c>
      <c r="Y144" s="90">
        <f>(Y143-AA144)</f>
        <v>15821.656850759948</v>
      </c>
      <c r="Z144" s="90">
        <f t="shared" si="81"/>
        <v>144.61150508</v>
      </c>
      <c r="AA144" s="90">
        <f t="shared" si="56"/>
        <v>734.52253065000002</v>
      </c>
      <c r="AB144" s="93">
        <v>4.4365461000000002E-2</v>
      </c>
      <c r="AC144" s="90">
        <f t="shared" si="80"/>
        <v>879.13403573000005</v>
      </c>
      <c r="AD144" s="88">
        <v>133</v>
      </c>
      <c r="AE144" s="92">
        <v>44145</v>
      </c>
      <c r="AF144" s="18"/>
      <c r="AG144" s="96">
        <f t="shared" si="72"/>
        <v>44114</v>
      </c>
      <c r="AH144" s="97">
        <f>VLOOKUP(AG144,[1]Plan1!$G$59:$H$400,2)</f>
        <v>0</v>
      </c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</row>
    <row r="145" spans="1:108" x14ac:dyDescent="0.2">
      <c r="A145" s="112">
        <f t="shared" si="64"/>
        <v>40170</v>
      </c>
      <c r="B145" s="104">
        <f t="shared" si="57"/>
        <v>294434.55923802999</v>
      </c>
      <c r="C145" s="104">
        <f t="shared" si="65"/>
        <v>292948.58836865</v>
      </c>
      <c r="D145" s="132">
        <f t="shared" si="66"/>
        <v>40158</v>
      </c>
      <c r="E145" s="105">
        <f t="shared" si="58"/>
        <v>0</v>
      </c>
      <c r="F145" s="106">
        <f t="shared" si="67"/>
        <v>13</v>
      </c>
      <c r="G145" s="106">
        <f t="shared" si="73"/>
        <v>31</v>
      </c>
      <c r="H145" s="104">
        <f t="shared" si="68"/>
        <v>1</v>
      </c>
      <c r="I145" s="104">
        <f t="shared" si="69"/>
        <v>1.0014136499999999</v>
      </c>
      <c r="J145" s="104">
        <f t="shared" si="60"/>
        <v>1.0014136499999999</v>
      </c>
      <c r="K145" s="104">
        <f t="shared" si="61"/>
        <v>293362.71514058998</v>
      </c>
      <c r="L145" s="107">
        <f t="shared" si="74"/>
        <v>0</v>
      </c>
      <c r="M145" s="105">
        <f t="shared" si="75"/>
        <v>0</v>
      </c>
      <c r="N145" s="104">
        <f t="shared" si="76"/>
        <v>0</v>
      </c>
      <c r="O145" s="113">
        <f t="shared" si="70"/>
        <v>0.11</v>
      </c>
      <c r="P145" s="108">
        <f t="shared" si="59"/>
        <v>1.003653648</v>
      </c>
      <c r="Q145" s="104">
        <f t="shared" si="62"/>
        <v>1071.84409744</v>
      </c>
      <c r="R145" s="104">
        <f t="shared" si="63"/>
        <v>1071.84409744</v>
      </c>
      <c r="S145" s="109" t="s">
        <v>52</v>
      </c>
      <c r="T145" s="110">
        <f t="shared" si="77"/>
        <v>40188</v>
      </c>
      <c r="U145" s="111">
        <f t="shared" si="71"/>
        <v>0</v>
      </c>
      <c r="V145" s="22"/>
      <c r="W145" s="88">
        <f t="shared" si="78"/>
        <v>134</v>
      </c>
      <c r="X145" s="89">
        <v>44145</v>
      </c>
      <c r="Y145" s="90">
        <f t="shared" si="79"/>
        <v>15152.928586949947</v>
      </c>
      <c r="Z145" s="90">
        <f t="shared" si="81"/>
        <v>138.19574899</v>
      </c>
      <c r="AA145" s="90">
        <f t="shared" si="56"/>
        <v>668.72826381000004</v>
      </c>
      <c r="AB145" s="93">
        <v>4.226663933651198E-2</v>
      </c>
      <c r="AC145" s="90">
        <f>Z145+AA145</f>
        <v>806.92401280000001</v>
      </c>
      <c r="AD145" s="88">
        <v>134</v>
      </c>
      <c r="AE145" s="92">
        <v>44175</v>
      </c>
      <c r="AF145" s="18"/>
      <c r="AG145" s="96">
        <f t="shared" si="72"/>
        <v>44145</v>
      </c>
      <c r="AH145" s="97">
        <f>VLOOKUP(AG145,[1]Plan1!$G$59:$H$400,2)</f>
        <v>0</v>
      </c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</row>
    <row r="146" spans="1:108" x14ac:dyDescent="0.2">
      <c r="A146" s="112">
        <f t="shared" si="64"/>
        <v>40171</v>
      </c>
      <c r="B146" s="104">
        <f t="shared" si="57"/>
        <v>294517.17076533998</v>
      </c>
      <c r="C146" s="104">
        <f t="shared" si="65"/>
        <v>292948.58836865</v>
      </c>
      <c r="D146" s="132">
        <f t="shared" si="66"/>
        <v>40158</v>
      </c>
      <c r="E146" s="105">
        <f t="shared" si="58"/>
        <v>0</v>
      </c>
      <c r="F146" s="106">
        <f t="shared" si="67"/>
        <v>14</v>
      </c>
      <c r="G146" s="106">
        <f t="shared" si="73"/>
        <v>31</v>
      </c>
      <c r="H146" s="104">
        <f t="shared" si="68"/>
        <v>1</v>
      </c>
      <c r="I146" s="104">
        <f t="shared" si="69"/>
        <v>1.0014136499999999</v>
      </c>
      <c r="J146" s="104">
        <f t="shared" si="60"/>
        <v>1.0014136499999999</v>
      </c>
      <c r="K146" s="104">
        <f t="shared" si="61"/>
        <v>293362.71514058998</v>
      </c>
      <c r="L146" s="107">
        <f t="shared" si="74"/>
        <v>0</v>
      </c>
      <c r="M146" s="105">
        <f t="shared" si="75"/>
        <v>0</v>
      </c>
      <c r="N146" s="104">
        <f t="shared" si="76"/>
        <v>0</v>
      </c>
      <c r="O146" s="113">
        <f t="shared" si="70"/>
        <v>0.11</v>
      </c>
      <c r="P146" s="108">
        <f t="shared" si="59"/>
        <v>1.0039352500000001</v>
      </c>
      <c r="Q146" s="104">
        <f t="shared" si="62"/>
        <v>1154.45562475</v>
      </c>
      <c r="R146" s="104">
        <f t="shared" si="63"/>
        <v>1154.45562475</v>
      </c>
      <c r="S146" s="109" t="s">
        <v>52</v>
      </c>
      <c r="T146" s="110">
        <f t="shared" si="77"/>
        <v>40188</v>
      </c>
      <c r="U146" s="111">
        <f t="shared" si="71"/>
        <v>0</v>
      </c>
      <c r="V146" s="22"/>
      <c r="W146" s="88">
        <f t="shared" si="78"/>
        <v>135</v>
      </c>
      <c r="X146" s="89">
        <v>44175</v>
      </c>
      <c r="Y146" s="90">
        <f t="shared" si="79"/>
        <v>14707.219349599947</v>
      </c>
      <c r="Z146" s="90">
        <f t="shared" si="81"/>
        <v>132.35467911000001</v>
      </c>
      <c r="AA146" s="90">
        <f t="shared" si="56"/>
        <v>445.70923735000002</v>
      </c>
      <c r="AB146" s="133">
        <v>2.9414065723064483E-2</v>
      </c>
      <c r="AC146" s="90">
        <f t="shared" si="80"/>
        <v>578.06391645999997</v>
      </c>
      <c r="AD146" s="88">
        <v>135</v>
      </c>
      <c r="AE146" s="92">
        <v>44206</v>
      </c>
      <c r="AF146" s="18"/>
      <c r="AG146" s="96">
        <f t="shared" si="72"/>
        <v>44175</v>
      </c>
      <c r="AH146" s="97">
        <f>VLOOKUP(AG146,[1]Plan1!$G$59:$H$400,2)</f>
        <v>0</v>
      </c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</row>
    <row r="147" spans="1:108" x14ac:dyDescent="0.2">
      <c r="A147" s="112">
        <f t="shared" si="64"/>
        <v>40172</v>
      </c>
      <c r="B147" s="104">
        <f t="shared" si="57"/>
        <v>294599.80546830996</v>
      </c>
      <c r="C147" s="104">
        <f t="shared" si="65"/>
        <v>292948.58836865</v>
      </c>
      <c r="D147" s="132">
        <f t="shared" si="66"/>
        <v>40158</v>
      </c>
      <c r="E147" s="105">
        <f t="shared" si="58"/>
        <v>0</v>
      </c>
      <c r="F147" s="106">
        <f t="shared" si="67"/>
        <v>15</v>
      </c>
      <c r="G147" s="106">
        <f t="shared" si="73"/>
        <v>31</v>
      </c>
      <c r="H147" s="104">
        <f t="shared" si="68"/>
        <v>1</v>
      </c>
      <c r="I147" s="104">
        <f t="shared" si="69"/>
        <v>1.0014136499999999</v>
      </c>
      <c r="J147" s="104">
        <f t="shared" si="60"/>
        <v>1.0014136499999999</v>
      </c>
      <c r="K147" s="104">
        <f t="shared" si="61"/>
        <v>293362.71514058998</v>
      </c>
      <c r="L147" s="107">
        <f t="shared" si="74"/>
        <v>0</v>
      </c>
      <c r="M147" s="105">
        <f t="shared" si="75"/>
        <v>0</v>
      </c>
      <c r="N147" s="104">
        <f t="shared" si="76"/>
        <v>0</v>
      </c>
      <c r="O147" s="113">
        <f t="shared" si="70"/>
        <v>0.11</v>
      </c>
      <c r="P147" s="108">
        <f t="shared" si="59"/>
        <v>1.004216931</v>
      </c>
      <c r="Q147" s="104">
        <f t="shared" si="62"/>
        <v>1237.09032772</v>
      </c>
      <c r="R147" s="104">
        <f t="shared" si="63"/>
        <v>1237.09032772</v>
      </c>
      <c r="S147" s="109" t="s">
        <v>52</v>
      </c>
      <c r="T147" s="110">
        <f t="shared" si="77"/>
        <v>40188</v>
      </c>
      <c r="U147" s="111">
        <f t="shared" si="71"/>
        <v>0</v>
      </c>
      <c r="V147" s="22"/>
      <c r="W147" s="88">
        <f t="shared" si="78"/>
        <v>136</v>
      </c>
      <c r="X147" s="89">
        <v>44206</v>
      </c>
      <c r="Y147" s="90">
        <f t="shared" si="79"/>
        <v>14294.330195759947</v>
      </c>
      <c r="Z147" s="90">
        <f t="shared" si="81"/>
        <v>128.46158987999999</v>
      </c>
      <c r="AA147" s="90">
        <f t="shared" ref="AA147:AA148" si="82">TRUNC((Y146*AB147),8)</f>
        <v>412.88915384000001</v>
      </c>
      <c r="AB147" s="133">
        <v>2.8073910099999998E-2</v>
      </c>
      <c r="AC147" s="90">
        <f t="shared" si="80"/>
        <v>541.35074371999997</v>
      </c>
      <c r="AD147" s="88">
        <v>136</v>
      </c>
      <c r="AE147" s="92">
        <v>44237</v>
      </c>
      <c r="AF147" s="18"/>
      <c r="AG147" s="96">
        <f t="shared" si="72"/>
        <v>44206</v>
      </c>
      <c r="AH147" s="97">
        <f>VLOOKUP(AG147,[1]Plan1!$G$59:$H$400,2)</f>
        <v>0</v>
      </c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</row>
    <row r="148" spans="1:108" ht="15" x14ac:dyDescent="0.2">
      <c r="A148" s="112">
        <f t="shared" si="64"/>
        <v>40173</v>
      </c>
      <c r="B148" s="104">
        <f t="shared" si="57"/>
        <v>294682.46364028996</v>
      </c>
      <c r="C148" s="104">
        <f t="shared" si="65"/>
        <v>292948.58836865</v>
      </c>
      <c r="D148" s="132">
        <f t="shared" si="66"/>
        <v>40158</v>
      </c>
      <c r="E148" s="105">
        <f t="shared" si="58"/>
        <v>0</v>
      </c>
      <c r="F148" s="106">
        <f t="shared" si="67"/>
        <v>16</v>
      </c>
      <c r="G148" s="106">
        <f t="shared" si="73"/>
        <v>31</v>
      </c>
      <c r="H148" s="104">
        <f t="shared" si="68"/>
        <v>1</v>
      </c>
      <c r="I148" s="104">
        <f t="shared" si="69"/>
        <v>1.0014136499999999</v>
      </c>
      <c r="J148" s="104">
        <f t="shared" si="60"/>
        <v>1.0014136499999999</v>
      </c>
      <c r="K148" s="104">
        <f t="shared" si="61"/>
        <v>293362.71514058998</v>
      </c>
      <c r="L148" s="107">
        <f t="shared" si="74"/>
        <v>0</v>
      </c>
      <c r="M148" s="105">
        <f t="shared" si="75"/>
        <v>0</v>
      </c>
      <c r="N148" s="104">
        <f t="shared" si="76"/>
        <v>0</v>
      </c>
      <c r="O148" s="113">
        <f t="shared" si="70"/>
        <v>0.11</v>
      </c>
      <c r="P148" s="108">
        <f t="shared" si="59"/>
        <v>1.0044986920000001</v>
      </c>
      <c r="Q148" s="104">
        <f t="shared" si="62"/>
        <v>1319.7484996999999</v>
      </c>
      <c r="R148" s="104">
        <f t="shared" si="63"/>
        <v>1319.7484996999999</v>
      </c>
      <c r="S148" s="109" t="s">
        <v>52</v>
      </c>
      <c r="T148" s="110">
        <f t="shared" si="77"/>
        <v>40188</v>
      </c>
      <c r="U148" s="111">
        <f t="shared" si="71"/>
        <v>0</v>
      </c>
      <c r="V148" s="22"/>
      <c r="W148" s="88">
        <f t="shared" si="78"/>
        <v>137</v>
      </c>
      <c r="X148" s="89">
        <v>44237</v>
      </c>
      <c r="Y148" s="90">
        <f t="shared" si="79"/>
        <v>13827.860120159947</v>
      </c>
      <c r="Z148" s="90">
        <f t="shared" si="81"/>
        <v>124.85517075999999</v>
      </c>
      <c r="AA148" s="90">
        <f t="shared" si="82"/>
        <v>466.47007559999997</v>
      </c>
      <c r="AB148" s="138">
        <f t="shared" ref="AB148:AB167" si="83">VLOOKUP(X148,A$10:M$5701,13)</f>
        <v>3.2633223748155631E-2</v>
      </c>
      <c r="AC148" s="90">
        <f t="shared" si="80"/>
        <v>591.32524635999994</v>
      </c>
      <c r="AD148" s="88">
        <v>137</v>
      </c>
      <c r="AE148" s="92">
        <f>X149</f>
        <v>44265</v>
      </c>
      <c r="AF148" s="20"/>
      <c r="AG148" s="96">
        <f t="shared" si="72"/>
        <v>44237</v>
      </c>
      <c r="AH148" s="97">
        <f>VLOOKUP(AG148,[1]Plan1!$G$59:$H$400,2)</f>
        <v>0</v>
      </c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</row>
    <row r="149" spans="1:108" ht="15" x14ac:dyDescent="0.2">
      <c r="A149" s="112">
        <f t="shared" si="64"/>
        <v>40174</v>
      </c>
      <c r="B149" s="104">
        <f t="shared" si="57"/>
        <v>294765.14469455997</v>
      </c>
      <c r="C149" s="104">
        <f t="shared" si="65"/>
        <v>292948.58836865</v>
      </c>
      <c r="D149" s="132">
        <f t="shared" si="66"/>
        <v>40158</v>
      </c>
      <c r="E149" s="105">
        <f t="shared" si="58"/>
        <v>0</v>
      </c>
      <c r="F149" s="106">
        <f t="shared" si="67"/>
        <v>17</v>
      </c>
      <c r="G149" s="106">
        <f t="shared" si="73"/>
        <v>31</v>
      </c>
      <c r="H149" s="104">
        <f t="shared" si="68"/>
        <v>1</v>
      </c>
      <c r="I149" s="104">
        <f t="shared" si="69"/>
        <v>1.0014136499999999</v>
      </c>
      <c r="J149" s="104">
        <f t="shared" si="60"/>
        <v>1.0014136499999999</v>
      </c>
      <c r="K149" s="104">
        <f t="shared" si="61"/>
        <v>293362.71514058998</v>
      </c>
      <c r="L149" s="107">
        <f t="shared" si="74"/>
        <v>0</v>
      </c>
      <c r="M149" s="105">
        <f t="shared" si="75"/>
        <v>0</v>
      </c>
      <c r="N149" s="104">
        <f t="shared" si="76"/>
        <v>0</v>
      </c>
      <c r="O149" s="113">
        <f t="shared" si="70"/>
        <v>0.11</v>
      </c>
      <c r="P149" s="108">
        <f t="shared" si="59"/>
        <v>1.004780531</v>
      </c>
      <c r="Q149" s="104">
        <f t="shared" si="62"/>
        <v>1402.4295539699999</v>
      </c>
      <c r="R149" s="104">
        <f t="shared" si="63"/>
        <v>1402.4295539699999</v>
      </c>
      <c r="S149" s="109" t="s">
        <v>52</v>
      </c>
      <c r="T149" s="110">
        <f t="shared" si="77"/>
        <v>40188</v>
      </c>
      <c r="U149" s="111">
        <f t="shared" si="71"/>
        <v>0</v>
      </c>
      <c r="V149" s="22"/>
      <c r="W149" s="88">
        <f t="shared" si="78"/>
        <v>138</v>
      </c>
      <c r="X149" s="89">
        <v>44265</v>
      </c>
      <c r="Y149" s="90">
        <f t="shared" ref="Y149:Y189" si="84">(Y148-AA149)</f>
        <v>13326.345826399947</v>
      </c>
      <c r="Z149" s="90">
        <f t="shared" ref="Z149:Z189" si="85">TRUNC(ROUND((((1+$O$10)^(1/12))-1),9)*Y148,8)</f>
        <v>120.78074402999999</v>
      </c>
      <c r="AA149" s="90">
        <f t="shared" ref="AA149:AA188" si="86">TRUNC((Y148*AB149),8)</f>
        <v>501.51429375999999</v>
      </c>
      <c r="AB149" s="138">
        <f t="shared" si="83"/>
        <v>3.6268395066498364E-2</v>
      </c>
      <c r="AC149" s="90">
        <f t="shared" ref="AC149:AC189" si="87">Z149+AA149</f>
        <v>622.29503778999992</v>
      </c>
      <c r="AD149" s="95">
        <f>W149</f>
        <v>138</v>
      </c>
      <c r="AE149" s="92">
        <f t="shared" ref="AE149:AE188" si="88">X150</f>
        <v>44296</v>
      </c>
      <c r="AF149" s="1"/>
      <c r="AG149" s="96">
        <f t="shared" si="72"/>
        <v>44265</v>
      </c>
      <c r="AH149" s="97">
        <f>VLOOKUP(AG149,[1]Plan1!$G$59:$H$400,2)</f>
        <v>0</v>
      </c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</row>
    <row r="150" spans="1:108" ht="15" x14ac:dyDescent="0.2">
      <c r="A150" s="112">
        <f t="shared" si="64"/>
        <v>40175</v>
      </c>
      <c r="B150" s="104">
        <f t="shared" si="57"/>
        <v>294847.84892448998</v>
      </c>
      <c r="C150" s="104">
        <f t="shared" si="65"/>
        <v>292948.58836865</v>
      </c>
      <c r="D150" s="132">
        <f t="shared" si="66"/>
        <v>40158</v>
      </c>
      <c r="E150" s="105">
        <f t="shared" si="58"/>
        <v>0</v>
      </c>
      <c r="F150" s="106">
        <f t="shared" si="67"/>
        <v>18</v>
      </c>
      <c r="G150" s="106">
        <f t="shared" si="73"/>
        <v>31</v>
      </c>
      <c r="H150" s="104">
        <f t="shared" si="68"/>
        <v>1</v>
      </c>
      <c r="I150" s="104">
        <f t="shared" si="69"/>
        <v>1.0014136499999999</v>
      </c>
      <c r="J150" s="104">
        <f t="shared" si="60"/>
        <v>1.0014136499999999</v>
      </c>
      <c r="K150" s="104">
        <f t="shared" si="61"/>
        <v>293362.71514058998</v>
      </c>
      <c r="L150" s="107">
        <f t="shared" si="74"/>
        <v>0</v>
      </c>
      <c r="M150" s="105">
        <f t="shared" si="75"/>
        <v>0</v>
      </c>
      <c r="N150" s="104">
        <f t="shared" si="76"/>
        <v>0</v>
      </c>
      <c r="O150" s="113">
        <f t="shared" si="70"/>
        <v>0.11</v>
      </c>
      <c r="P150" s="108">
        <f t="shared" si="59"/>
        <v>1.005062449</v>
      </c>
      <c r="Q150" s="104">
        <f t="shared" si="62"/>
        <v>1485.1337839</v>
      </c>
      <c r="R150" s="104">
        <f t="shared" si="63"/>
        <v>1485.1337839</v>
      </c>
      <c r="S150" s="109" t="s">
        <v>52</v>
      </c>
      <c r="T150" s="110">
        <f t="shared" si="77"/>
        <v>40188</v>
      </c>
      <c r="U150" s="111">
        <f t="shared" si="71"/>
        <v>0</v>
      </c>
      <c r="V150" s="22"/>
      <c r="W150" s="88">
        <f t="shared" si="78"/>
        <v>139</v>
      </c>
      <c r="X150" s="89">
        <v>44296</v>
      </c>
      <c r="Y150" s="90">
        <f t="shared" si="84"/>
        <v>12934.926620799948</v>
      </c>
      <c r="Z150" s="90">
        <f t="shared" si="85"/>
        <v>116.40022028999999</v>
      </c>
      <c r="AA150" s="90">
        <f t="shared" si="86"/>
        <v>391.4192056</v>
      </c>
      <c r="AB150" s="138">
        <f t="shared" si="83"/>
        <v>2.9371833111678181E-2</v>
      </c>
      <c r="AC150" s="90">
        <f t="shared" si="87"/>
        <v>507.81942588999999</v>
      </c>
      <c r="AD150" s="95">
        <f t="shared" ref="AD150:AD188" si="89">W150</f>
        <v>139</v>
      </c>
      <c r="AE150" s="92">
        <f t="shared" si="88"/>
        <v>44326</v>
      </c>
      <c r="AF150" s="1"/>
      <c r="AG150" s="96">
        <f t="shared" si="72"/>
        <v>44296</v>
      </c>
      <c r="AH150" s="97">
        <f>VLOOKUP(AG150,[1]Plan1!$G$59:$H$400,2)</f>
        <v>0</v>
      </c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</row>
    <row r="151" spans="1:108" ht="15" x14ac:dyDescent="0.2">
      <c r="A151" s="112">
        <f t="shared" si="64"/>
        <v>40176</v>
      </c>
      <c r="B151" s="104">
        <f t="shared" si="57"/>
        <v>294930.57662342995</v>
      </c>
      <c r="C151" s="104">
        <f t="shared" si="65"/>
        <v>292948.58836865</v>
      </c>
      <c r="D151" s="132">
        <f t="shared" si="66"/>
        <v>40158</v>
      </c>
      <c r="E151" s="105">
        <f t="shared" si="58"/>
        <v>0</v>
      </c>
      <c r="F151" s="106">
        <f t="shared" si="67"/>
        <v>19</v>
      </c>
      <c r="G151" s="106">
        <f t="shared" si="73"/>
        <v>31</v>
      </c>
      <c r="H151" s="104">
        <f t="shared" si="68"/>
        <v>1</v>
      </c>
      <c r="I151" s="104">
        <f t="shared" si="69"/>
        <v>1.0014136499999999</v>
      </c>
      <c r="J151" s="104">
        <f t="shared" si="60"/>
        <v>1.0014136499999999</v>
      </c>
      <c r="K151" s="104">
        <f t="shared" si="61"/>
        <v>293362.71514058998</v>
      </c>
      <c r="L151" s="107">
        <f t="shared" si="74"/>
        <v>0</v>
      </c>
      <c r="M151" s="105">
        <f t="shared" si="75"/>
        <v>0</v>
      </c>
      <c r="N151" s="104">
        <f t="shared" si="76"/>
        <v>0</v>
      </c>
      <c r="O151" s="113">
        <f t="shared" si="70"/>
        <v>0.11</v>
      </c>
      <c r="P151" s="108">
        <f t="shared" si="59"/>
        <v>1.0053444469999999</v>
      </c>
      <c r="Q151" s="104">
        <f t="shared" si="62"/>
        <v>1567.86148284</v>
      </c>
      <c r="R151" s="104">
        <f t="shared" si="63"/>
        <v>1567.86148284</v>
      </c>
      <c r="S151" s="109" t="s">
        <v>52</v>
      </c>
      <c r="T151" s="110">
        <f t="shared" si="77"/>
        <v>40188</v>
      </c>
      <c r="U151" s="111">
        <f t="shared" si="71"/>
        <v>0</v>
      </c>
      <c r="V151" s="22"/>
      <c r="W151" s="88">
        <f t="shared" si="78"/>
        <v>140</v>
      </c>
      <c r="X151" s="89">
        <v>44326</v>
      </c>
      <c r="Y151" s="90">
        <f t="shared" si="84"/>
        <v>12478.706771879948</v>
      </c>
      <c r="Z151" s="90">
        <f t="shared" si="85"/>
        <v>112.98133245</v>
      </c>
      <c r="AA151" s="90">
        <f t="shared" si="86"/>
        <v>456.21984892</v>
      </c>
      <c r="AB151" s="138">
        <f t="shared" si="83"/>
        <v>3.52703855461724E-2</v>
      </c>
      <c r="AC151" s="90">
        <f t="shared" si="87"/>
        <v>569.20118136999997</v>
      </c>
      <c r="AD151" s="95">
        <f t="shared" si="89"/>
        <v>140</v>
      </c>
      <c r="AE151" s="92">
        <f t="shared" si="88"/>
        <v>44357</v>
      </c>
      <c r="AF151" s="1"/>
      <c r="AG151" s="96">
        <f t="shared" si="72"/>
        <v>44326</v>
      </c>
      <c r="AH151" s="97">
        <f>VLOOKUP(AG151,[1]Plan1!$G$59:$H$400,2)</f>
        <v>0</v>
      </c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</row>
    <row r="152" spans="1:108" ht="15" x14ac:dyDescent="0.2">
      <c r="A152" s="112">
        <f t="shared" si="64"/>
        <v>40177</v>
      </c>
      <c r="B152" s="104">
        <f t="shared" si="57"/>
        <v>295013.32720467</v>
      </c>
      <c r="C152" s="104">
        <f t="shared" si="65"/>
        <v>292948.58836865</v>
      </c>
      <c r="D152" s="132">
        <f t="shared" si="66"/>
        <v>40158</v>
      </c>
      <c r="E152" s="105">
        <f t="shared" si="58"/>
        <v>0</v>
      </c>
      <c r="F152" s="106">
        <f t="shared" si="67"/>
        <v>20</v>
      </c>
      <c r="G152" s="106">
        <f t="shared" si="73"/>
        <v>31</v>
      </c>
      <c r="H152" s="104">
        <f t="shared" si="68"/>
        <v>1</v>
      </c>
      <c r="I152" s="104">
        <f t="shared" si="69"/>
        <v>1.0014136499999999</v>
      </c>
      <c r="J152" s="104">
        <f t="shared" si="60"/>
        <v>1.0014136499999999</v>
      </c>
      <c r="K152" s="104">
        <f t="shared" si="61"/>
        <v>293362.71514058998</v>
      </c>
      <c r="L152" s="107">
        <f t="shared" si="74"/>
        <v>0</v>
      </c>
      <c r="M152" s="105">
        <f t="shared" si="75"/>
        <v>0</v>
      </c>
      <c r="N152" s="104">
        <f t="shared" si="76"/>
        <v>0</v>
      </c>
      <c r="O152" s="113">
        <f t="shared" si="70"/>
        <v>0.11</v>
      </c>
      <c r="P152" s="108">
        <f t="shared" si="59"/>
        <v>1.0056265230000001</v>
      </c>
      <c r="Q152" s="104">
        <f t="shared" si="62"/>
        <v>1650.61206408</v>
      </c>
      <c r="R152" s="104">
        <f t="shared" si="63"/>
        <v>1650.61206408</v>
      </c>
      <c r="S152" s="109" t="s">
        <v>52</v>
      </c>
      <c r="T152" s="110">
        <f t="shared" si="77"/>
        <v>40188</v>
      </c>
      <c r="U152" s="111">
        <f t="shared" si="71"/>
        <v>0</v>
      </c>
      <c r="V152" s="22"/>
      <c r="W152" s="88">
        <f t="shared" si="78"/>
        <v>141</v>
      </c>
      <c r="X152" s="89">
        <v>44357</v>
      </c>
      <c r="Y152" s="90">
        <f t="shared" si="84"/>
        <v>11907.608182159947</v>
      </c>
      <c r="Z152" s="90">
        <f t="shared" si="85"/>
        <v>108.99643729</v>
      </c>
      <c r="AA152" s="90">
        <f t="shared" si="86"/>
        <v>571.09858971999995</v>
      </c>
      <c r="AB152" s="138">
        <f t="shared" si="83"/>
        <v>4.5765847387989576E-2</v>
      </c>
      <c r="AC152" s="90">
        <f t="shared" si="87"/>
        <v>680.09502700999997</v>
      </c>
      <c r="AD152" s="95">
        <f t="shared" si="89"/>
        <v>141</v>
      </c>
      <c r="AE152" s="92">
        <f t="shared" si="88"/>
        <v>44387</v>
      </c>
      <c r="AF152" s="1"/>
      <c r="AG152" s="96">
        <f t="shared" si="72"/>
        <v>44357</v>
      </c>
      <c r="AH152" s="97">
        <f>VLOOKUP(AG152,[1]Plan1!$G$59:$H$400,2)</f>
        <v>0</v>
      </c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</row>
    <row r="153" spans="1:108" ht="15" x14ac:dyDescent="0.2">
      <c r="A153" s="112">
        <f t="shared" si="64"/>
        <v>40178</v>
      </c>
      <c r="B153" s="104">
        <f t="shared" si="57"/>
        <v>295096.10125491995</v>
      </c>
      <c r="C153" s="104">
        <f t="shared" si="65"/>
        <v>292948.58836865</v>
      </c>
      <c r="D153" s="132">
        <f t="shared" si="66"/>
        <v>40158</v>
      </c>
      <c r="E153" s="105">
        <f t="shared" si="58"/>
        <v>0</v>
      </c>
      <c r="F153" s="106">
        <f t="shared" si="67"/>
        <v>21</v>
      </c>
      <c r="G153" s="106">
        <f t="shared" si="73"/>
        <v>31</v>
      </c>
      <c r="H153" s="104">
        <f t="shared" si="68"/>
        <v>1</v>
      </c>
      <c r="I153" s="104">
        <f t="shared" si="69"/>
        <v>1.0014136499999999</v>
      </c>
      <c r="J153" s="104">
        <f t="shared" si="60"/>
        <v>1.0014136499999999</v>
      </c>
      <c r="K153" s="104">
        <f t="shared" si="61"/>
        <v>293362.71514058998</v>
      </c>
      <c r="L153" s="107">
        <f t="shared" si="74"/>
        <v>0</v>
      </c>
      <c r="M153" s="105">
        <f t="shared" si="75"/>
        <v>0</v>
      </c>
      <c r="N153" s="104">
        <f t="shared" si="76"/>
        <v>0</v>
      </c>
      <c r="O153" s="113">
        <f t="shared" si="70"/>
        <v>0.11</v>
      </c>
      <c r="P153" s="108">
        <f t="shared" si="59"/>
        <v>1.005908679</v>
      </c>
      <c r="Q153" s="104">
        <f t="shared" si="62"/>
        <v>1733.3861143300001</v>
      </c>
      <c r="R153" s="104">
        <f t="shared" si="63"/>
        <v>1733.3861143300001</v>
      </c>
      <c r="S153" s="109" t="s">
        <v>52</v>
      </c>
      <c r="T153" s="110">
        <f t="shared" si="77"/>
        <v>40188</v>
      </c>
      <c r="U153" s="111">
        <f t="shared" si="71"/>
        <v>0</v>
      </c>
      <c r="V153" s="22"/>
      <c r="W153" s="88">
        <f t="shared" si="78"/>
        <v>142</v>
      </c>
      <c r="X153" s="89">
        <v>44387</v>
      </c>
      <c r="Y153" s="90">
        <f t="shared" si="84"/>
        <v>10500.912002699948</v>
      </c>
      <c r="Z153" s="90">
        <f t="shared" si="85"/>
        <v>104.00812298</v>
      </c>
      <c r="AA153" s="90">
        <f t="shared" si="86"/>
        <v>1406.6961794599999</v>
      </c>
      <c r="AB153" s="138">
        <f t="shared" si="83"/>
        <v>0.11813423467957727</v>
      </c>
      <c r="AC153" s="90">
        <f t="shared" si="87"/>
        <v>1510.70430244</v>
      </c>
      <c r="AD153" s="95">
        <f t="shared" si="89"/>
        <v>142</v>
      </c>
      <c r="AE153" s="92">
        <f t="shared" si="88"/>
        <v>44418</v>
      </c>
      <c r="AF153" s="1"/>
      <c r="AG153" s="96">
        <f t="shared" si="72"/>
        <v>44387</v>
      </c>
      <c r="AH153" s="97">
        <f>VLOOKUP(AG153,[1]Plan1!$G$59:$H$400,2)</f>
        <v>0</v>
      </c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</row>
    <row r="154" spans="1:108" ht="15" x14ac:dyDescent="0.2">
      <c r="A154" s="112">
        <f t="shared" si="64"/>
        <v>40179</v>
      </c>
      <c r="B154" s="104">
        <f t="shared" si="57"/>
        <v>295178.89848082996</v>
      </c>
      <c r="C154" s="104">
        <f t="shared" si="65"/>
        <v>292948.58836865</v>
      </c>
      <c r="D154" s="132">
        <f t="shared" si="66"/>
        <v>40158</v>
      </c>
      <c r="E154" s="105">
        <f t="shared" si="58"/>
        <v>0</v>
      </c>
      <c r="F154" s="106">
        <f t="shared" si="67"/>
        <v>22</v>
      </c>
      <c r="G154" s="106">
        <f t="shared" si="73"/>
        <v>31</v>
      </c>
      <c r="H154" s="104">
        <f t="shared" si="68"/>
        <v>1</v>
      </c>
      <c r="I154" s="104">
        <f t="shared" si="69"/>
        <v>1.0014136499999999</v>
      </c>
      <c r="J154" s="104">
        <f t="shared" si="60"/>
        <v>1.0014136499999999</v>
      </c>
      <c r="K154" s="104">
        <f t="shared" si="61"/>
        <v>293362.71514058998</v>
      </c>
      <c r="L154" s="107">
        <f t="shared" si="74"/>
        <v>0</v>
      </c>
      <c r="M154" s="105">
        <f t="shared" si="75"/>
        <v>0</v>
      </c>
      <c r="N154" s="104">
        <f t="shared" si="76"/>
        <v>0</v>
      </c>
      <c r="O154" s="113">
        <f t="shared" si="70"/>
        <v>0.11</v>
      </c>
      <c r="P154" s="108">
        <f t="shared" si="59"/>
        <v>1.006190914</v>
      </c>
      <c r="Q154" s="104">
        <f t="shared" si="62"/>
        <v>1816.18334024</v>
      </c>
      <c r="R154" s="104">
        <f t="shared" si="63"/>
        <v>1816.18334024</v>
      </c>
      <c r="S154" s="109" t="s">
        <v>52</v>
      </c>
      <c r="T154" s="110">
        <f t="shared" si="77"/>
        <v>40188</v>
      </c>
      <c r="U154" s="111">
        <f t="shared" si="71"/>
        <v>0</v>
      </c>
      <c r="V154" s="22"/>
      <c r="W154" s="88">
        <f t="shared" si="78"/>
        <v>143</v>
      </c>
      <c r="X154" s="89">
        <v>44418</v>
      </c>
      <c r="Y154" s="90">
        <f t="shared" si="84"/>
        <v>10033.405436029949</v>
      </c>
      <c r="Z154" s="90">
        <f t="shared" si="85"/>
        <v>91.721202969999993</v>
      </c>
      <c r="AA154" s="90">
        <f t="shared" si="86"/>
        <v>467.50656666999998</v>
      </c>
      <c r="AB154" s="138">
        <f t="shared" si="83"/>
        <v>4.4520567980774521E-2</v>
      </c>
      <c r="AC154" s="90">
        <f t="shared" si="87"/>
        <v>559.22776964000002</v>
      </c>
      <c r="AD154" s="95">
        <f t="shared" si="89"/>
        <v>143</v>
      </c>
      <c r="AE154" s="92">
        <f t="shared" si="88"/>
        <v>44449</v>
      </c>
      <c r="AF154" s="1"/>
      <c r="AG154" s="96">
        <f t="shared" si="72"/>
        <v>44418</v>
      </c>
      <c r="AH154" s="97">
        <f>VLOOKUP(AG154,[1]Plan1!$G$59:$H$400,2)</f>
        <v>0</v>
      </c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</row>
    <row r="155" spans="1:108" ht="15" x14ac:dyDescent="0.2">
      <c r="A155" s="112">
        <f t="shared" si="64"/>
        <v>40180</v>
      </c>
      <c r="B155" s="104">
        <f t="shared" si="57"/>
        <v>295261.71888239001</v>
      </c>
      <c r="C155" s="104">
        <f t="shared" si="65"/>
        <v>292948.58836865</v>
      </c>
      <c r="D155" s="132">
        <f t="shared" si="66"/>
        <v>40158</v>
      </c>
      <c r="E155" s="105">
        <f t="shared" si="58"/>
        <v>0</v>
      </c>
      <c r="F155" s="106">
        <f t="shared" si="67"/>
        <v>23</v>
      </c>
      <c r="G155" s="106">
        <f t="shared" si="73"/>
        <v>31</v>
      </c>
      <c r="H155" s="104">
        <f t="shared" si="68"/>
        <v>1</v>
      </c>
      <c r="I155" s="104">
        <f t="shared" si="69"/>
        <v>1.0014136499999999</v>
      </c>
      <c r="J155" s="104">
        <f t="shared" si="60"/>
        <v>1.0014136499999999</v>
      </c>
      <c r="K155" s="104">
        <f t="shared" si="61"/>
        <v>293362.71514058998</v>
      </c>
      <c r="L155" s="107">
        <f t="shared" si="74"/>
        <v>0</v>
      </c>
      <c r="M155" s="105">
        <f t="shared" si="75"/>
        <v>0</v>
      </c>
      <c r="N155" s="104">
        <f t="shared" si="76"/>
        <v>0</v>
      </c>
      <c r="O155" s="113">
        <f t="shared" si="70"/>
        <v>0.11</v>
      </c>
      <c r="P155" s="108">
        <f t="shared" si="59"/>
        <v>1.0064732279999999</v>
      </c>
      <c r="Q155" s="104">
        <f t="shared" si="62"/>
        <v>1899.0037417999999</v>
      </c>
      <c r="R155" s="104">
        <f t="shared" si="63"/>
        <v>1899.0037417999999</v>
      </c>
      <c r="S155" s="109" t="s">
        <v>52</v>
      </c>
      <c r="T155" s="110">
        <f t="shared" si="77"/>
        <v>40188</v>
      </c>
      <c r="U155" s="111">
        <f t="shared" si="71"/>
        <v>0</v>
      </c>
      <c r="V155" s="22"/>
      <c r="W155" s="88">
        <f t="shared" si="78"/>
        <v>144</v>
      </c>
      <c r="X155" s="89">
        <v>44449</v>
      </c>
      <c r="Y155" s="90">
        <f t="shared" si="84"/>
        <v>9745.7896015999486</v>
      </c>
      <c r="Z155" s="90">
        <f t="shared" si="85"/>
        <v>87.637722920000002</v>
      </c>
      <c r="AA155" s="90">
        <f t="shared" si="86"/>
        <v>287.61583443000001</v>
      </c>
      <c r="AB155" s="138">
        <f t="shared" si="83"/>
        <v>2.8665824008285122E-2</v>
      </c>
      <c r="AC155" s="90">
        <f t="shared" si="87"/>
        <v>375.25355734999999</v>
      </c>
      <c r="AD155" s="95">
        <f t="shared" si="89"/>
        <v>144</v>
      </c>
      <c r="AE155" s="92">
        <f t="shared" si="88"/>
        <v>44479</v>
      </c>
      <c r="AF155" s="1"/>
      <c r="AG155" s="96">
        <f t="shared" si="72"/>
        <v>44449</v>
      </c>
      <c r="AH155" s="97">
        <f>VLOOKUP(AG155,[1]Plan1!$G$59:$H$400,2)</f>
        <v>0</v>
      </c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</row>
    <row r="156" spans="1:108" ht="15" x14ac:dyDescent="0.2">
      <c r="A156" s="112">
        <f t="shared" si="64"/>
        <v>40181</v>
      </c>
      <c r="B156" s="104">
        <f t="shared" si="57"/>
        <v>295344.56245961</v>
      </c>
      <c r="C156" s="104">
        <f t="shared" si="65"/>
        <v>292948.58836865</v>
      </c>
      <c r="D156" s="132">
        <f t="shared" si="66"/>
        <v>40158</v>
      </c>
      <c r="E156" s="105">
        <f t="shared" si="58"/>
        <v>0</v>
      </c>
      <c r="F156" s="106">
        <f t="shared" si="67"/>
        <v>24</v>
      </c>
      <c r="G156" s="106">
        <f t="shared" si="73"/>
        <v>31</v>
      </c>
      <c r="H156" s="104">
        <f t="shared" si="68"/>
        <v>1</v>
      </c>
      <c r="I156" s="104">
        <f t="shared" si="69"/>
        <v>1.0014136499999999</v>
      </c>
      <c r="J156" s="104">
        <f t="shared" si="60"/>
        <v>1.0014136499999999</v>
      </c>
      <c r="K156" s="104">
        <f t="shared" si="61"/>
        <v>293362.71514058998</v>
      </c>
      <c r="L156" s="107">
        <f t="shared" si="74"/>
        <v>0</v>
      </c>
      <c r="M156" s="105">
        <f t="shared" si="75"/>
        <v>0</v>
      </c>
      <c r="N156" s="104">
        <f t="shared" si="76"/>
        <v>0</v>
      </c>
      <c r="O156" s="113">
        <f t="shared" si="70"/>
        <v>0.11</v>
      </c>
      <c r="P156" s="108">
        <f t="shared" si="59"/>
        <v>1.0067556209999999</v>
      </c>
      <c r="Q156" s="104">
        <f t="shared" si="62"/>
        <v>1981.84731902</v>
      </c>
      <c r="R156" s="104">
        <f t="shared" si="63"/>
        <v>1981.84731902</v>
      </c>
      <c r="S156" s="109" t="s">
        <v>52</v>
      </c>
      <c r="T156" s="110">
        <f t="shared" si="77"/>
        <v>40188</v>
      </c>
      <c r="U156" s="111">
        <f t="shared" si="71"/>
        <v>0</v>
      </c>
      <c r="V156" s="22"/>
      <c r="W156" s="88">
        <f t="shared" si="78"/>
        <v>145</v>
      </c>
      <c r="X156" s="89">
        <v>44479</v>
      </c>
      <c r="Y156" s="90">
        <f t="shared" si="84"/>
        <v>8916.860035239948</v>
      </c>
      <c r="Z156" s="90">
        <f t="shared" si="85"/>
        <v>85.125515370000002</v>
      </c>
      <c r="AA156" s="90">
        <f t="shared" si="86"/>
        <v>828.92956635999997</v>
      </c>
      <c r="AB156" s="138">
        <f t="shared" si="83"/>
        <v>8.5055146914977897E-2</v>
      </c>
      <c r="AC156" s="90">
        <f t="shared" si="87"/>
        <v>914.05508172999998</v>
      </c>
      <c r="AD156" s="95">
        <f t="shared" si="89"/>
        <v>145</v>
      </c>
      <c r="AE156" s="92">
        <f t="shared" si="88"/>
        <v>44510</v>
      </c>
      <c r="AF156" s="1"/>
      <c r="AG156" s="96">
        <f t="shared" si="72"/>
        <v>44479</v>
      </c>
      <c r="AH156" s="97">
        <f>VLOOKUP(AG156,[1]Plan1!$G$59:$H$400,2)</f>
        <v>0</v>
      </c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</row>
    <row r="157" spans="1:108" ht="15" x14ac:dyDescent="0.2">
      <c r="A157" s="112">
        <f t="shared" si="64"/>
        <v>40182</v>
      </c>
      <c r="B157" s="104">
        <f t="shared" si="57"/>
        <v>295427.42950584</v>
      </c>
      <c r="C157" s="104">
        <f t="shared" si="65"/>
        <v>292948.58836865</v>
      </c>
      <c r="D157" s="132">
        <f t="shared" si="66"/>
        <v>40158</v>
      </c>
      <c r="E157" s="105">
        <f t="shared" si="58"/>
        <v>0</v>
      </c>
      <c r="F157" s="106">
        <f t="shared" si="67"/>
        <v>25</v>
      </c>
      <c r="G157" s="106">
        <f t="shared" si="73"/>
        <v>31</v>
      </c>
      <c r="H157" s="104">
        <f t="shared" si="68"/>
        <v>1</v>
      </c>
      <c r="I157" s="104">
        <f t="shared" si="69"/>
        <v>1.0014136499999999</v>
      </c>
      <c r="J157" s="104">
        <f t="shared" si="60"/>
        <v>1.0014136499999999</v>
      </c>
      <c r="K157" s="104">
        <f t="shared" si="61"/>
        <v>293362.71514058998</v>
      </c>
      <c r="L157" s="107">
        <f t="shared" si="74"/>
        <v>0</v>
      </c>
      <c r="M157" s="105">
        <f t="shared" si="75"/>
        <v>0</v>
      </c>
      <c r="N157" s="104">
        <f t="shared" si="76"/>
        <v>0</v>
      </c>
      <c r="O157" s="113">
        <f t="shared" si="70"/>
        <v>0.11</v>
      </c>
      <c r="P157" s="108">
        <f t="shared" si="59"/>
        <v>1.0070380940000001</v>
      </c>
      <c r="Q157" s="104">
        <f t="shared" si="62"/>
        <v>2064.7143652499999</v>
      </c>
      <c r="R157" s="104">
        <f t="shared" si="63"/>
        <v>2064.7143652499999</v>
      </c>
      <c r="S157" s="109" t="s">
        <v>52</v>
      </c>
      <c r="T157" s="110">
        <f t="shared" si="77"/>
        <v>40188</v>
      </c>
      <c r="U157" s="111">
        <f t="shared" si="71"/>
        <v>0</v>
      </c>
      <c r="V157" s="22"/>
      <c r="W157" s="88">
        <f t="shared" si="78"/>
        <v>146</v>
      </c>
      <c r="X157" s="89">
        <v>44510</v>
      </c>
      <c r="Y157" s="90">
        <f t="shared" si="84"/>
        <v>8766.4570231699472</v>
      </c>
      <c r="Z157" s="90">
        <f t="shared" si="85"/>
        <v>77.885152160000004</v>
      </c>
      <c r="AA157" s="90">
        <f t="shared" si="86"/>
        <v>150.40301206999999</v>
      </c>
      <c r="AB157" s="138">
        <f t="shared" si="83"/>
        <v>1.6867261735783391E-2</v>
      </c>
      <c r="AC157" s="90">
        <f t="shared" si="87"/>
        <v>228.28816423000001</v>
      </c>
      <c r="AD157" s="95">
        <f t="shared" si="89"/>
        <v>146</v>
      </c>
      <c r="AE157" s="92">
        <f t="shared" si="88"/>
        <v>44540</v>
      </c>
      <c r="AF157" s="1"/>
      <c r="AG157" s="96">
        <f t="shared" si="72"/>
        <v>44510</v>
      </c>
      <c r="AH157" s="97">
        <f>VLOOKUP(AG157,[1]Plan1!$G$59:$H$400,2)</f>
        <v>0</v>
      </c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</row>
    <row r="158" spans="1:108" ht="15" x14ac:dyDescent="0.2">
      <c r="A158" s="112">
        <f t="shared" si="64"/>
        <v>40183</v>
      </c>
      <c r="B158" s="104">
        <f t="shared" si="57"/>
        <v>295510.31943436997</v>
      </c>
      <c r="C158" s="104">
        <f t="shared" si="65"/>
        <v>292948.58836865</v>
      </c>
      <c r="D158" s="132">
        <f t="shared" si="66"/>
        <v>40158</v>
      </c>
      <c r="E158" s="105">
        <f t="shared" si="58"/>
        <v>0</v>
      </c>
      <c r="F158" s="106">
        <f t="shared" si="67"/>
        <v>26</v>
      </c>
      <c r="G158" s="106">
        <f t="shared" si="73"/>
        <v>31</v>
      </c>
      <c r="H158" s="104">
        <f t="shared" si="68"/>
        <v>1</v>
      </c>
      <c r="I158" s="104">
        <f t="shared" si="69"/>
        <v>1.0014136499999999</v>
      </c>
      <c r="J158" s="104">
        <f t="shared" si="60"/>
        <v>1.0014136499999999</v>
      </c>
      <c r="K158" s="104">
        <f t="shared" si="61"/>
        <v>293362.71514058998</v>
      </c>
      <c r="L158" s="107">
        <f t="shared" si="74"/>
        <v>0</v>
      </c>
      <c r="M158" s="105">
        <f t="shared" si="75"/>
        <v>0</v>
      </c>
      <c r="N158" s="104">
        <f t="shared" si="76"/>
        <v>0</v>
      </c>
      <c r="O158" s="113">
        <f t="shared" si="70"/>
        <v>0.11</v>
      </c>
      <c r="P158" s="108">
        <f t="shared" si="59"/>
        <v>1.0073206450000001</v>
      </c>
      <c r="Q158" s="104">
        <f t="shared" si="62"/>
        <v>2147.6042937799998</v>
      </c>
      <c r="R158" s="104">
        <f t="shared" si="63"/>
        <v>2147.6042937799998</v>
      </c>
      <c r="S158" s="109" t="s">
        <v>52</v>
      </c>
      <c r="T158" s="110">
        <f t="shared" si="77"/>
        <v>40188</v>
      </c>
      <c r="U158" s="111">
        <f t="shared" si="71"/>
        <v>0</v>
      </c>
      <c r="V158" s="22"/>
      <c r="W158" s="88">
        <f t="shared" si="78"/>
        <v>147</v>
      </c>
      <c r="X158" s="89">
        <v>44540</v>
      </c>
      <c r="Y158" s="90">
        <f t="shared" si="84"/>
        <v>8423.4505856899468</v>
      </c>
      <c r="Z158" s="90">
        <f t="shared" si="85"/>
        <v>76.571442910000002</v>
      </c>
      <c r="AA158" s="90">
        <f t="shared" si="86"/>
        <v>343.00643747999999</v>
      </c>
      <c r="AB158" s="138">
        <f t="shared" si="83"/>
        <v>3.9127145273859347E-2</v>
      </c>
      <c r="AC158" s="90">
        <f t="shared" si="87"/>
        <v>419.57788039000002</v>
      </c>
      <c r="AD158" s="95">
        <f t="shared" si="89"/>
        <v>147</v>
      </c>
      <c r="AE158" s="92">
        <f t="shared" si="88"/>
        <v>44571</v>
      </c>
      <c r="AF158" s="1"/>
      <c r="AG158" s="96">
        <f t="shared" si="72"/>
        <v>44540</v>
      </c>
      <c r="AH158" s="97">
        <f>VLOOKUP(AG158,[1]Plan1!$G$59:$H$400,2)</f>
        <v>4.3600000000000003E-4</v>
      </c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</row>
    <row r="159" spans="1:108" ht="15" x14ac:dyDescent="0.2">
      <c r="A159" s="112">
        <f t="shared" si="64"/>
        <v>40184</v>
      </c>
      <c r="B159" s="104">
        <f t="shared" si="57"/>
        <v>295593.23283190996</v>
      </c>
      <c r="C159" s="104">
        <f t="shared" si="65"/>
        <v>292948.58836865</v>
      </c>
      <c r="D159" s="132">
        <f t="shared" si="66"/>
        <v>40158</v>
      </c>
      <c r="E159" s="105">
        <f t="shared" si="58"/>
        <v>0</v>
      </c>
      <c r="F159" s="106">
        <f t="shared" si="67"/>
        <v>27</v>
      </c>
      <c r="G159" s="106">
        <f t="shared" si="73"/>
        <v>31</v>
      </c>
      <c r="H159" s="104">
        <f t="shared" si="68"/>
        <v>1</v>
      </c>
      <c r="I159" s="104">
        <f t="shared" si="69"/>
        <v>1.0014136499999999</v>
      </c>
      <c r="J159" s="104">
        <f t="shared" si="60"/>
        <v>1.0014136499999999</v>
      </c>
      <c r="K159" s="104">
        <f t="shared" si="61"/>
        <v>293362.71514058998</v>
      </c>
      <c r="L159" s="107">
        <f t="shared" si="74"/>
        <v>0</v>
      </c>
      <c r="M159" s="105">
        <f t="shared" si="75"/>
        <v>0</v>
      </c>
      <c r="N159" s="104">
        <f t="shared" si="76"/>
        <v>0</v>
      </c>
      <c r="O159" s="113">
        <f t="shared" si="70"/>
        <v>0.11</v>
      </c>
      <c r="P159" s="108">
        <f t="shared" si="59"/>
        <v>1.007603276</v>
      </c>
      <c r="Q159" s="104">
        <f t="shared" si="62"/>
        <v>2230.5176913199998</v>
      </c>
      <c r="R159" s="104">
        <f t="shared" si="63"/>
        <v>2230.5176913199998</v>
      </c>
      <c r="S159" s="109" t="s">
        <v>52</v>
      </c>
      <c r="T159" s="110">
        <f t="shared" si="77"/>
        <v>40188</v>
      </c>
      <c r="U159" s="111">
        <f t="shared" si="71"/>
        <v>0</v>
      </c>
      <c r="V159" s="22"/>
      <c r="W159" s="88">
        <f t="shared" si="78"/>
        <v>148</v>
      </c>
      <c r="X159" s="89">
        <v>44571</v>
      </c>
      <c r="Y159" s="90">
        <f t="shared" si="84"/>
        <v>7618.792465749947</v>
      </c>
      <c r="Z159" s="90">
        <f t="shared" si="85"/>
        <v>73.575420940000001</v>
      </c>
      <c r="AA159" s="90">
        <f t="shared" si="86"/>
        <v>804.65811994000001</v>
      </c>
      <c r="AB159" s="138">
        <f t="shared" si="83"/>
        <v>9.5525950055452599E-2</v>
      </c>
      <c r="AC159" s="90">
        <f t="shared" si="87"/>
        <v>878.23354087999996</v>
      </c>
      <c r="AD159" s="95">
        <f t="shared" si="89"/>
        <v>148</v>
      </c>
      <c r="AE159" s="92">
        <f t="shared" si="88"/>
        <v>44602</v>
      </c>
      <c r="AF159" s="1"/>
      <c r="AG159" s="96">
        <f t="shared" si="72"/>
        <v>44571</v>
      </c>
      <c r="AH159" s="97">
        <f>VLOOKUP(AG159,[1]Plan1!$G$59:$H$400,2)</f>
        <v>1.209E-3</v>
      </c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</row>
    <row r="160" spans="1:108" ht="15" x14ac:dyDescent="0.2">
      <c r="A160" s="112">
        <f t="shared" si="64"/>
        <v>40185</v>
      </c>
      <c r="B160" s="104">
        <f t="shared" si="57"/>
        <v>295676.16969846998</v>
      </c>
      <c r="C160" s="104">
        <f t="shared" si="65"/>
        <v>292948.58836865</v>
      </c>
      <c r="D160" s="132">
        <f t="shared" si="66"/>
        <v>40158</v>
      </c>
      <c r="E160" s="105">
        <f t="shared" si="58"/>
        <v>0</v>
      </c>
      <c r="F160" s="106">
        <f t="shared" si="67"/>
        <v>28</v>
      </c>
      <c r="G160" s="106">
        <f t="shared" si="73"/>
        <v>31</v>
      </c>
      <c r="H160" s="104">
        <f t="shared" si="68"/>
        <v>1</v>
      </c>
      <c r="I160" s="104">
        <f t="shared" si="69"/>
        <v>1.0014136499999999</v>
      </c>
      <c r="J160" s="104">
        <f t="shared" si="60"/>
        <v>1.0014136499999999</v>
      </c>
      <c r="K160" s="104">
        <f t="shared" si="61"/>
        <v>293362.71514058998</v>
      </c>
      <c r="L160" s="107">
        <f t="shared" si="74"/>
        <v>0</v>
      </c>
      <c r="M160" s="105">
        <f t="shared" si="75"/>
        <v>0</v>
      </c>
      <c r="N160" s="104">
        <f t="shared" si="76"/>
        <v>0</v>
      </c>
      <c r="O160" s="113">
        <f t="shared" si="70"/>
        <v>0.11</v>
      </c>
      <c r="P160" s="108">
        <f t="shared" si="59"/>
        <v>1.0078859870000001</v>
      </c>
      <c r="Q160" s="104">
        <f t="shared" si="62"/>
        <v>2313.4545578799998</v>
      </c>
      <c r="R160" s="104">
        <f t="shared" si="63"/>
        <v>2313.4545578799998</v>
      </c>
      <c r="S160" s="109" t="s">
        <v>52</v>
      </c>
      <c r="T160" s="110">
        <f t="shared" si="77"/>
        <v>40188</v>
      </c>
      <c r="U160" s="111">
        <f t="shared" si="71"/>
        <v>0</v>
      </c>
      <c r="V160" s="22"/>
      <c r="W160" s="88">
        <f t="shared" si="78"/>
        <v>149</v>
      </c>
      <c r="X160" s="89">
        <v>44602</v>
      </c>
      <c r="Y160" s="90">
        <f t="shared" si="84"/>
        <v>7256.5307693399473</v>
      </c>
      <c r="Z160" s="90">
        <f t="shared" si="85"/>
        <v>66.547058949999993</v>
      </c>
      <c r="AA160" s="90">
        <f t="shared" si="86"/>
        <v>362.26169641000001</v>
      </c>
      <c r="AB160" s="138">
        <f t="shared" si="83"/>
        <v>4.7548439997869056E-2</v>
      </c>
      <c r="AC160" s="90">
        <f t="shared" si="87"/>
        <v>428.80875536000002</v>
      </c>
      <c r="AD160" s="95">
        <f t="shared" si="89"/>
        <v>149</v>
      </c>
      <c r="AE160" s="92">
        <f t="shared" si="88"/>
        <v>44630</v>
      </c>
      <c r="AF160" s="1"/>
      <c r="AG160" s="96">
        <f t="shared" si="72"/>
        <v>44602</v>
      </c>
      <c r="AH160" s="97">
        <f>VLOOKUP(AG160,[1]Plan1!$G$59:$H$400,2)</f>
        <v>0</v>
      </c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</row>
    <row r="161" spans="1:108" ht="15" x14ac:dyDescent="0.2">
      <c r="A161" s="112">
        <f t="shared" si="64"/>
        <v>40186</v>
      </c>
      <c r="B161" s="104">
        <f t="shared" si="57"/>
        <v>295759.12944731995</v>
      </c>
      <c r="C161" s="104">
        <f t="shared" si="65"/>
        <v>292948.58836865</v>
      </c>
      <c r="D161" s="132">
        <f t="shared" si="66"/>
        <v>40158</v>
      </c>
      <c r="E161" s="105">
        <f t="shared" si="58"/>
        <v>0</v>
      </c>
      <c r="F161" s="106">
        <f t="shared" si="67"/>
        <v>29</v>
      </c>
      <c r="G161" s="106">
        <f t="shared" si="73"/>
        <v>31</v>
      </c>
      <c r="H161" s="104">
        <f t="shared" si="68"/>
        <v>1</v>
      </c>
      <c r="I161" s="104">
        <f t="shared" si="69"/>
        <v>1.0014136499999999</v>
      </c>
      <c r="J161" s="104">
        <f t="shared" si="60"/>
        <v>1.0014136499999999</v>
      </c>
      <c r="K161" s="104">
        <f t="shared" si="61"/>
        <v>293362.71514058998</v>
      </c>
      <c r="L161" s="107">
        <f t="shared" si="74"/>
        <v>0</v>
      </c>
      <c r="M161" s="105">
        <f t="shared" si="75"/>
        <v>0</v>
      </c>
      <c r="N161" s="104">
        <f t="shared" si="76"/>
        <v>0</v>
      </c>
      <c r="O161" s="113">
        <f t="shared" si="70"/>
        <v>0.11</v>
      </c>
      <c r="P161" s="108">
        <f t="shared" si="59"/>
        <v>1.008168776</v>
      </c>
      <c r="Q161" s="104">
        <f t="shared" si="62"/>
        <v>2396.4143067300001</v>
      </c>
      <c r="R161" s="104">
        <f t="shared" si="63"/>
        <v>2396.4143067300001</v>
      </c>
      <c r="S161" s="109" t="s">
        <v>52</v>
      </c>
      <c r="T161" s="110">
        <f t="shared" si="77"/>
        <v>40188</v>
      </c>
      <c r="U161" s="111">
        <f t="shared" si="71"/>
        <v>0</v>
      </c>
      <c r="V161" s="22"/>
      <c r="W161" s="88">
        <f t="shared" si="78"/>
        <v>150</v>
      </c>
      <c r="X161" s="89">
        <v>44630</v>
      </c>
      <c r="Y161" s="90">
        <f t="shared" si="84"/>
        <v>6666.0627107199471</v>
      </c>
      <c r="Z161" s="90">
        <f t="shared" si="85"/>
        <v>63.38285011</v>
      </c>
      <c r="AA161" s="90">
        <f t="shared" si="86"/>
        <v>590.46805861999997</v>
      </c>
      <c r="AB161" s="138">
        <f t="shared" si="83"/>
        <v>8.1370571887608462E-2</v>
      </c>
      <c r="AC161" s="90">
        <f t="shared" si="87"/>
        <v>653.85090873000001</v>
      </c>
      <c r="AD161" s="95">
        <f t="shared" si="89"/>
        <v>150</v>
      </c>
      <c r="AE161" s="92">
        <f t="shared" si="88"/>
        <v>44661</v>
      </c>
      <c r="AF161" s="1"/>
      <c r="AG161" s="96">
        <f t="shared" si="72"/>
        <v>44630</v>
      </c>
      <c r="AH161" s="97">
        <f>VLOOKUP(AG161,[1]Plan1!$G$59:$H$400,2)</f>
        <v>1.1230000000000001E-3</v>
      </c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</row>
    <row r="162" spans="1:108" ht="15" x14ac:dyDescent="0.2">
      <c r="A162" s="112">
        <f t="shared" si="64"/>
        <v>40187</v>
      </c>
      <c r="B162" s="104">
        <f t="shared" si="57"/>
        <v>295842.11266518995</v>
      </c>
      <c r="C162" s="104">
        <f t="shared" si="65"/>
        <v>292948.58836865</v>
      </c>
      <c r="D162" s="132">
        <f t="shared" si="66"/>
        <v>40158</v>
      </c>
      <c r="E162" s="105">
        <f t="shared" si="58"/>
        <v>0</v>
      </c>
      <c r="F162" s="106">
        <f t="shared" si="67"/>
        <v>30</v>
      </c>
      <c r="G162" s="106">
        <f t="shared" si="73"/>
        <v>31</v>
      </c>
      <c r="H162" s="104">
        <f t="shared" si="68"/>
        <v>1</v>
      </c>
      <c r="I162" s="104">
        <f t="shared" si="69"/>
        <v>1.0014136499999999</v>
      </c>
      <c r="J162" s="104">
        <f t="shared" si="60"/>
        <v>1.0014136499999999</v>
      </c>
      <c r="K162" s="104">
        <f t="shared" si="61"/>
        <v>293362.71514058998</v>
      </c>
      <c r="L162" s="107">
        <f t="shared" si="74"/>
        <v>0</v>
      </c>
      <c r="M162" s="105">
        <f t="shared" si="75"/>
        <v>0</v>
      </c>
      <c r="N162" s="104">
        <f t="shared" si="76"/>
        <v>0</v>
      </c>
      <c r="O162" s="113">
        <f t="shared" si="70"/>
        <v>0.11</v>
      </c>
      <c r="P162" s="108">
        <f t="shared" si="59"/>
        <v>1.0084516450000001</v>
      </c>
      <c r="Q162" s="104">
        <f t="shared" si="62"/>
        <v>2479.3975246</v>
      </c>
      <c r="R162" s="104">
        <f t="shared" si="63"/>
        <v>2479.3975246</v>
      </c>
      <c r="S162" s="109" t="s">
        <v>52</v>
      </c>
      <c r="T162" s="110">
        <f t="shared" si="77"/>
        <v>40188</v>
      </c>
      <c r="U162" s="111">
        <f t="shared" si="71"/>
        <v>0</v>
      </c>
      <c r="V162" s="22"/>
      <c r="W162" s="88">
        <f t="shared" si="78"/>
        <v>151</v>
      </c>
      <c r="X162" s="89">
        <v>44661</v>
      </c>
      <c r="Y162" s="90">
        <f t="shared" si="84"/>
        <v>6148.0399143399472</v>
      </c>
      <c r="Z162" s="90">
        <f t="shared" si="85"/>
        <v>58.225351349999997</v>
      </c>
      <c r="AA162" s="90">
        <f t="shared" si="86"/>
        <v>518.02279638000005</v>
      </c>
      <c r="AB162" s="138">
        <f t="shared" si="83"/>
        <v>7.7710459511363877E-2</v>
      </c>
      <c r="AC162" s="90">
        <f t="shared" si="87"/>
        <v>576.24814773000003</v>
      </c>
      <c r="AD162" s="95">
        <f t="shared" si="89"/>
        <v>151</v>
      </c>
      <c r="AE162" s="92">
        <f t="shared" si="88"/>
        <v>44691</v>
      </c>
      <c r="AF162" s="1"/>
      <c r="AG162" s="96">
        <f t="shared" si="72"/>
        <v>44661</v>
      </c>
      <c r="AH162" s="97">
        <f>VLOOKUP(AG162,[1]Plan1!$G$59:$H$400,2)</f>
        <v>6.5799999999999995E-4</v>
      </c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</row>
    <row r="163" spans="1:108" x14ac:dyDescent="0.2">
      <c r="A163" s="112">
        <f t="shared" si="64"/>
        <v>40188</v>
      </c>
      <c r="B163" s="104">
        <f t="shared" si="57"/>
        <v>295925.11935207999</v>
      </c>
      <c r="C163" s="104">
        <f t="shared" si="65"/>
        <v>292948.58836865</v>
      </c>
      <c r="D163" s="132">
        <f t="shared" si="66"/>
        <v>40158</v>
      </c>
      <c r="E163" s="105">
        <f t="shared" si="58"/>
        <v>0</v>
      </c>
      <c r="F163" s="106">
        <f t="shared" si="67"/>
        <v>31</v>
      </c>
      <c r="G163" s="106">
        <f t="shared" si="73"/>
        <v>31</v>
      </c>
      <c r="H163" s="104">
        <f t="shared" si="68"/>
        <v>1</v>
      </c>
      <c r="I163" s="104">
        <f t="shared" si="69"/>
        <v>1.0014136499999999</v>
      </c>
      <c r="J163" s="104">
        <f t="shared" si="60"/>
        <v>1.0014136499999999</v>
      </c>
      <c r="K163" s="104">
        <f t="shared" si="61"/>
        <v>293362.71514058998</v>
      </c>
      <c r="L163" s="107">
        <f t="shared" si="74"/>
        <v>4</v>
      </c>
      <c r="M163" s="105">
        <f t="shared" si="75"/>
        <v>7.4770000000000001E-3</v>
      </c>
      <c r="N163" s="104">
        <f t="shared" si="76"/>
        <v>2193.4730211000001</v>
      </c>
      <c r="O163" s="113">
        <f t="shared" si="70"/>
        <v>0.11</v>
      </c>
      <c r="P163" s="108">
        <f t="shared" si="59"/>
        <v>1.0087345940000001</v>
      </c>
      <c r="Q163" s="104">
        <f t="shared" si="62"/>
        <v>2562.4042114899999</v>
      </c>
      <c r="R163" s="104">
        <f t="shared" si="63"/>
        <v>4755.8772325899999</v>
      </c>
      <c r="S163" s="109" t="s">
        <v>52</v>
      </c>
      <c r="T163" s="110">
        <f t="shared" si="77"/>
        <v>40188</v>
      </c>
      <c r="U163" s="111">
        <f t="shared" si="71"/>
        <v>291169.24211948999</v>
      </c>
      <c r="V163" s="22"/>
      <c r="W163" s="88">
        <f t="shared" si="78"/>
        <v>152</v>
      </c>
      <c r="X163" s="89">
        <v>44691</v>
      </c>
      <c r="Y163" s="90">
        <f t="shared" si="84"/>
        <v>5876.5424717299475</v>
      </c>
      <c r="Z163" s="90">
        <f t="shared" si="85"/>
        <v>53.700632540000001</v>
      </c>
      <c r="AA163" s="90">
        <f t="shared" si="86"/>
        <v>271.49744261000001</v>
      </c>
      <c r="AB163" s="94">
        <v>4.4159999999999998E-2</v>
      </c>
      <c r="AC163" s="90">
        <f t="shared" si="87"/>
        <v>325.19807515000002</v>
      </c>
      <c r="AD163" s="95">
        <f t="shared" si="89"/>
        <v>152</v>
      </c>
      <c r="AE163" s="92">
        <f t="shared" si="88"/>
        <v>44722</v>
      </c>
      <c r="AF163" s="9"/>
      <c r="AG163" s="96">
        <f t="shared" si="72"/>
        <v>44691</v>
      </c>
      <c r="AH163" s="97">
        <f>VLOOKUP(AG163,[1]Plan1!$G$59:$H$400,2)</f>
        <v>2.003E-3</v>
      </c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</row>
    <row r="164" spans="1:108" ht="15" x14ac:dyDescent="0.2">
      <c r="A164" s="112">
        <f t="shared" si="64"/>
        <v>40189</v>
      </c>
      <c r="B164" s="104">
        <f t="shared" si="57"/>
        <v>291253.96806256997</v>
      </c>
      <c r="C164" s="104">
        <f t="shared" si="65"/>
        <v>290758.21177341999</v>
      </c>
      <c r="D164" s="132">
        <f t="shared" si="66"/>
        <v>40189</v>
      </c>
      <c r="E164" s="105">
        <f t="shared" si="58"/>
        <v>3.2299999999999999E-4</v>
      </c>
      <c r="F164" s="106">
        <f t="shared" si="67"/>
        <v>1</v>
      </c>
      <c r="G164" s="106">
        <f t="shared" si="73"/>
        <v>31</v>
      </c>
      <c r="H164" s="104">
        <f t="shared" si="68"/>
        <v>1.00001041</v>
      </c>
      <c r="I164" s="104">
        <f t="shared" si="69"/>
        <v>1.0014136499999999</v>
      </c>
      <c r="J164" s="104">
        <f t="shared" si="60"/>
        <v>1.0014240700000001</v>
      </c>
      <c r="K164" s="104">
        <f t="shared" si="61"/>
        <v>291172.27182005998</v>
      </c>
      <c r="L164" s="107">
        <f t="shared" si="74"/>
        <v>0</v>
      </c>
      <c r="M164" s="105">
        <f t="shared" si="75"/>
        <v>0</v>
      </c>
      <c r="N164" s="104">
        <f t="shared" si="76"/>
        <v>0</v>
      </c>
      <c r="O164" s="113">
        <f t="shared" si="70"/>
        <v>0.11</v>
      </c>
      <c r="P164" s="108">
        <f t="shared" si="59"/>
        <v>1.0002805770000001</v>
      </c>
      <c r="Q164" s="104">
        <f t="shared" si="62"/>
        <v>81.696242510000005</v>
      </c>
      <c r="R164" s="104">
        <f t="shared" si="63"/>
        <v>81.696242510000005</v>
      </c>
      <c r="S164" s="109" t="s">
        <v>52</v>
      </c>
      <c r="T164" s="110">
        <f t="shared" si="77"/>
        <v>40219</v>
      </c>
      <c r="U164" s="111">
        <f t="shared" si="71"/>
        <v>0</v>
      </c>
      <c r="V164" s="22"/>
      <c r="W164" s="88">
        <f t="shared" si="78"/>
        <v>153</v>
      </c>
      <c r="X164" s="89">
        <v>44722</v>
      </c>
      <c r="Y164" s="90">
        <f t="shared" si="84"/>
        <v>4835.7263255499474</v>
      </c>
      <c r="Z164" s="90">
        <f t="shared" si="85"/>
        <v>51.329212609999999</v>
      </c>
      <c r="AA164" s="90">
        <f t="shared" si="86"/>
        <v>1040.81614618</v>
      </c>
      <c r="AB164" s="138">
        <f t="shared" si="83"/>
        <v>0.17711369418224168</v>
      </c>
      <c r="AC164" s="90">
        <f t="shared" si="87"/>
        <v>1092.14535879</v>
      </c>
      <c r="AD164" s="95">
        <f t="shared" si="89"/>
        <v>153</v>
      </c>
      <c r="AE164" s="92">
        <f t="shared" si="88"/>
        <v>44752</v>
      </c>
      <c r="AF164" s="1"/>
      <c r="AG164" s="96">
        <f t="shared" si="72"/>
        <v>44722</v>
      </c>
      <c r="AH164" s="97">
        <f>VLOOKUP(AG164,[1]Plan1!$G$59:$H$400,2)</f>
        <v>1.2539999999999999E-3</v>
      </c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</row>
    <row r="165" spans="1:108" x14ac:dyDescent="0.2">
      <c r="A165" s="112">
        <f t="shared" si="64"/>
        <v>40190</v>
      </c>
      <c r="B165" s="104">
        <f t="shared" si="57"/>
        <v>291338.72161782999</v>
      </c>
      <c r="C165" s="104">
        <f t="shared" si="65"/>
        <v>290758.21177341999</v>
      </c>
      <c r="D165" s="132">
        <f t="shared" si="66"/>
        <v>40189</v>
      </c>
      <c r="E165" s="105">
        <f t="shared" si="58"/>
        <v>3.2299999999999999E-4</v>
      </c>
      <c r="F165" s="106">
        <f t="shared" si="67"/>
        <v>2</v>
      </c>
      <c r="G165" s="106">
        <f t="shared" si="73"/>
        <v>31</v>
      </c>
      <c r="H165" s="104">
        <f t="shared" si="68"/>
        <v>1.00002083</v>
      </c>
      <c r="I165" s="104">
        <f t="shared" si="69"/>
        <v>1.0014136499999999</v>
      </c>
      <c r="J165" s="104">
        <f t="shared" si="60"/>
        <v>1.0014345</v>
      </c>
      <c r="K165" s="104">
        <f t="shared" si="61"/>
        <v>291175.3044282</v>
      </c>
      <c r="L165" s="107">
        <f t="shared" si="74"/>
        <v>0</v>
      </c>
      <c r="M165" s="105">
        <f t="shared" si="75"/>
        <v>0</v>
      </c>
      <c r="N165" s="104">
        <f t="shared" si="76"/>
        <v>0</v>
      </c>
      <c r="O165" s="113">
        <f t="shared" si="70"/>
        <v>0.11</v>
      </c>
      <c r="P165" s="108">
        <f t="shared" si="59"/>
        <v>1.000561233</v>
      </c>
      <c r="Q165" s="104">
        <f t="shared" si="62"/>
        <v>163.41718963</v>
      </c>
      <c r="R165" s="104">
        <f t="shared" si="63"/>
        <v>163.41718963</v>
      </c>
      <c r="S165" s="109" t="s">
        <v>52</v>
      </c>
      <c r="T165" s="110">
        <f t="shared" si="77"/>
        <v>40219</v>
      </c>
      <c r="U165" s="111">
        <f t="shared" si="71"/>
        <v>0</v>
      </c>
      <c r="V165" s="22"/>
      <c r="W165" s="88">
        <f t="shared" si="78"/>
        <v>154</v>
      </c>
      <c r="X165" s="89">
        <v>44752</v>
      </c>
      <c r="Y165" s="90">
        <f t="shared" si="84"/>
        <v>4613.3264361199472</v>
      </c>
      <c r="Z165" s="90">
        <f t="shared" si="85"/>
        <v>42.238106139999999</v>
      </c>
      <c r="AA165" s="90">
        <f t="shared" si="86"/>
        <v>222.39988943</v>
      </c>
      <c r="AB165" s="94">
        <v>4.5990999999999997E-2</v>
      </c>
      <c r="AC165" s="90">
        <f t="shared" si="87"/>
        <v>264.63799556999999</v>
      </c>
      <c r="AD165" s="95">
        <f t="shared" si="89"/>
        <v>154</v>
      </c>
      <c r="AE165" s="92">
        <f t="shared" si="88"/>
        <v>44783</v>
      </c>
      <c r="AF165" s="1"/>
      <c r="AG165" s="96">
        <f t="shared" si="72"/>
        <v>44752</v>
      </c>
      <c r="AH165" s="97">
        <f>VLOOKUP(AG165,[1]Plan1!$G$59:$H$400,2)</f>
        <v>2.0209999999999998E-3</v>
      </c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</row>
    <row r="166" spans="1:108" ht="15" x14ac:dyDescent="0.2">
      <c r="A166" s="112">
        <f t="shared" si="64"/>
        <v>40191</v>
      </c>
      <c r="B166" s="104">
        <f t="shared" si="57"/>
        <v>291423.50249728002</v>
      </c>
      <c r="C166" s="104">
        <f t="shared" si="65"/>
        <v>290758.21177341999</v>
      </c>
      <c r="D166" s="132">
        <f t="shared" si="66"/>
        <v>40189</v>
      </c>
      <c r="E166" s="105">
        <f t="shared" si="58"/>
        <v>3.2299999999999999E-4</v>
      </c>
      <c r="F166" s="106">
        <f t="shared" si="67"/>
        <v>3</v>
      </c>
      <c r="G166" s="106">
        <f t="shared" si="73"/>
        <v>31</v>
      </c>
      <c r="H166" s="104">
        <f t="shared" si="68"/>
        <v>1.0000312499999999</v>
      </c>
      <c r="I166" s="104">
        <f t="shared" si="69"/>
        <v>1.0014136499999999</v>
      </c>
      <c r="J166" s="104">
        <f t="shared" si="60"/>
        <v>1.0014449400000001</v>
      </c>
      <c r="K166" s="104">
        <f t="shared" si="61"/>
        <v>291178.33994393999</v>
      </c>
      <c r="L166" s="107">
        <f t="shared" si="74"/>
        <v>0</v>
      </c>
      <c r="M166" s="105">
        <f t="shared" si="75"/>
        <v>0</v>
      </c>
      <c r="N166" s="104">
        <f t="shared" si="76"/>
        <v>0</v>
      </c>
      <c r="O166" s="113">
        <f t="shared" si="70"/>
        <v>0.11</v>
      </c>
      <c r="P166" s="108">
        <f t="shared" si="59"/>
        <v>1.0008419669999999</v>
      </c>
      <c r="Q166" s="104">
        <f t="shared" si="62"/>
        <v>245.16255333999999</v>
      </c>
      <c r="R166" s="104">
        <f t="shared" si="63"/>
        <v>245.16255333999999</v>
      </c>
      <c r="S166" s="109" t="s">
        <v>52</v>
      </c>
      <c r="T166" s="110">
        <f t="shared" si="77"/>
        <v>40219</v>
      </c>
      <c r="U166" s="111">
        <f t="shared" si="71"/>
        <v>0</v>
      </c>
      <c r="V166" s="22"/>
      <c r="W166" s="88">
        <f t="shared" si="78"/>
        <v>155</v>
      </c>
      <c r="X166" s="89">
        <v>44783</v>
      </c>
      <c r="Y166" s="90">
        <f t="shared" si="84"/>
        <v>3743.7417722199471</v>
      </c>
      <c r="Z166" s="90">
        <f t="shared" si="85"/>
        <v>40.295533399999997</v>
      </c>
      <c r="AA166" s="90">
        <f t="shared" si="86"/>
        <v>869.58466390000001</v>
      </c>
      <c r="AB166" s="138">
        <f t="shared" si="83"/>
        <v>0.18849406733923316</v>
      </c>
      <c r="AC166" s="90">
        <f t="shared" si="87"/>
        <v>909.88019729999996</v>
      </c>
      <c r="AD166" s="95">
        <f t="shared" si="89"/>
        <v>155</v>
      </c>
      <c r="AE166" s="92">
        <f t="shared" si="88"/>
        <v>44814</v>
      </c>
      <c r="AF166" s="1"/>
      <c r="AG166" s="96">
        <f t="shared" si="72"/>
        <v>44783</v>
      </c>
      <c r="AH166" s="97">
        <f>VLOOKUP(AG166,[1]Plan1!$G$59:$H$400,2)</f>
        <v>2.065E-3</v>
      </c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</row>
    <row r="167" spans="1:108" ht="15" x14ac:dyDescent="0.2">
      <c r="A167" s="112">
        <f t="shared" si="64"/>
        <v>40192</v>
      </c>
      <c r="B167" s="104">
        <f t="shared" ref="B167:B230" si="90">IF(E167&lt;0,"ND",(K167+Q167))</f>
        <v>291508.30546473002</v>
      </c>
      <c r="C167" s="104">
        <f t="shared" si="65"/>
        <v>290758.21177341999</v>
      </c>
      <c r="D167" s="132">
        <f t="shared" si="66"/>
        <v>40189</v>
      </c>
      <c r="E167" s="105">
        <f t="shared" si="58"/>
        <v>3.2299999999999999E-4</v>
      </c>
      <c r="F167" s="106">
        <f t="shared" si="67"/>
        <v>4</v>
      </c>
      <c r="G167" s="106">
        <f t="shared" si="73"/>
        <v>31</v>
      </c>
      <c r="H167" s="104">
        <f t="shared" si="68"/>
        <v>1.0000416700000001</v>
      </c>
      <c r="I167" s="104">
        <f t="shared" si="69"/>
        <v>1.0014136499999999</v>
      </c>
      <c r="J167" s="104">
        <f t="shared" si="60"/>
        <v>1.00145537</v>
      </c>
      <c r="K167" s="104">
        <f t="shared" si="61"/>
        <v>291181.37255208002</v>
      </c>
      <c r="L167" s="107">
        <f t="shared" si="74"/>
        <v>0</v>
      </c>
      <c r="M167" s="105">
        <f t="shared" si="75"/>
        <v>0</v>
      </c>
      <c r="N167" s="104">
        <f t="shared" si="76"/>
        <v>0</v>
      </c>
      <c r="O167" s="113">
        <f t="shared" si="70"/>
        <v>0.11</v>
      </c>
      <c r="P167" s="108">
        <f t="shared" si="59"/>
        <v>1.0011227810000001</v>
      </c>
      <c r="Q167" s="104">
        <f t="shared" si="62"/>
        <v>326.93291264999999</v>
      </c>
      <c r="R167" s="104">
        <f t="shared" si="63"/>
        <v>326.93291264999999</v>
      </c>
      <c r="S167" s="109" t="s">
        <v>52</v>
      </c>
      <c r="T167" s="110">
        <f t="shared" si="77"/>
        <v>40219</v>
      </c>
      <c r="U167" s="111">
        <f t="shared" si="71"/>
        <v>0</v>
      </c>
      <c r="V167" s="22"/>
      <c r="W167" s="88">
        <f t="shared" si="78"/>
        <v>156</v>
      </c>
      <c r="X167" s="89">
        <v>44814</v>
      </c>
      <c r="Y167" s="90">
        <f t="shared" si="84"/>
        <v>2519.4830446899468</v>
      </c>
      <c r="Z167" s="90">
        <f t="shared" si="85"/>
        <v>32.700064419999997</v>
      </c>
      <c r="AA167" s="90">
        <f t="shared" si="86"/>
        <v>1224.25872753</v>
      </c>
      <c r="AB167" s="138">
        <f t="shared" si="83"/>
        <v>0.32701473606380677</v>
      </c>
      <c r="AC167" s="90">
        <f t="shared" si="87"/>
        <v>1256.95879195</v>
      </c>
      <c r="AD167" s="95">
        <f t="shared" si="89"/>
        <v>156</v>
      </c>
      <c r="AE167" s="92">
        <f t="shared" si="88"/>
        <v>44844</v>
      </c>
      <c r="AF167" s="1"/>
      <c r="AG167" s="96">
        <f t="shared" si="72"/>
        <v>44814</v>
      </c>
      <c r="AH167" s="97">
        <f>VLOOKUP(AG167,[1]Plan1!$G$59:$H$400,2)</f>
        <v>1.433E-3</v>
      </c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</row>
    <row r="168" spans="1:108" x14ac:dyDescent="0.2">
      <c r="A168" s="112">
        <f t="shared" si="64"/>
        <v>40193</v>
      </c>
      <c r="B168" s="104">
        <f t="shared" si="90"/>
        <v>291593.13284777</v>
      </c>
      <c r="C168" s="104">
        <f t="shared" si="65"/>
        <v>290758.21177341999</v>
      </c>
      <c r="D168" s="132">
        <f t="shared" si="66"/>
        <v>40189</v>
      </c>
      <c r="E168" s="105">
        <f t="shared" si="58"/>
        <v>3.2299999999999999E-4</v>
      </c>
      <c r="F168" s="106">
        <f t="shared" si="67"/>
        <v>5</v>
      </c>
      <c r="G168" s="106">
        <f t="shared" si="73"/>
        <v>31</v>
      </c>
      <c r="H168" s="104">
        <f t="shared" si="68"/>
        <v>1.0000520799999999</v>
      </c>
      <c r="I168" s="104">
        <f t="shared" si="69"/>
        <v>1.0014136499999999</v>
      </c>
      <c r="J168" s="104">
        <f t="shared" si="60"/>
        <v>1.0014658000000001</v>
      </c>
      <c r="K168" s="104">
        <f t="shared" si="61"/>
        <v>291184.40516023</v>
      </c>
      <c r="L168" s="107">
        <f t="shared" si="74"/>
        <v>0</v>
      </c>
      <c r="M168" s="105">
        <f t="shared" si="75"/>
        <v>0</v>
      </c>
      <c r="N168" s="104">
        <f t="shared" si="76"/>
        <v>0</v>
      </c>
      <c r="O168" s="113">
        <f t="shared" si="70"/>
        <v>0.11</v>
      </c>
      <c r="P168" s="108">
        <f t="shared" si="59"/>
        <v>1.001403673</v>
      </c>
      <c r="Q168" s="104">
        <f t="shared" si="62"/>
        <v>408.72768753999998</v>
      </c>
      <c r="R168" s="104">
        <f t="shared" si="63"/>
        <v>408.72768753999998</v>
      </c>
      <c r="S168" s="109" t="s">
        <v>52</v>
      </c>
      <c r="T168" s="110">
        <f t="shared" si="77"/>
        <v>40219</v>
      </c>
      <c r="U168" s="111">
        <f t="shared" si="71"/>
        <v>0</v>
      </c>
      <c r="V168" s="22"/>
      <c r="W168" s="88">
        <f t="shared" si="78"/>
        <v>157</v>
      </c>
      <c r="X168" s="89">
        <v>44844</v>
      </c>
      <c r="Y168" s="90">
        <f t="shared" si="84"/>
        <v>2393.7331264499467</v>
      </c>
      <c r="Z168" s="90">
        <f t="shared" si="85"/>
        <v>22.006661480000002</v>
      </c>
      <c r="AA168" s="90">
        <f t="shared" si="86"/>
        <v>125.74991824</v>
      </c>
      <c r="AB168" s="94">
        <v>4.9910999999999997E-2</v>
      </c>
      <c r="AC168" s="90">
        <f t="shared" si="87"/>
        <v>147.75657971999999</v>
      </c>
      <c r="AD168" s="95">
        <f t="shared" si="89"/>
        <v>157</v>
      </c>
      <c r="AE168" s="92">
        <f t="shared" si="88"/>
        <v>44875</v>
      </c>
      <c r="AF168" s="1"/>
      <c r="AG168" s="96">
        <f t="shared" si="72"/>
        <v>44844</v>
      </c>
      <c r="AH168" s="97">
        <f>VLOOKUP(AG168,[1]Plan1!$G$59:$H$400,2)</f>
        <v>1.781E-3</v>
      </c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</row>
    <row r="169" spans="1:108" x14ac:dyDescent="0.2">
      <c r="A169" s="112">
        <f t="shared" si="64"/>
        <v>40194</v>
      </c>
      <c r="B169" s="104">
        <f t="shared" si="90"/>
        <v>291677.98464709998</v>
      </c>
      <c r="C169" s="104">
        <f t="shared" si="65"/>
        <v>290758.21177341999</v>
      </c>
      <c r="D169" s="132">
        <f t="shared" si="66"/>
        <v>40189</v>
      </c>
      <c r="E169" s="105">
        <f t="shared" si="58"/>
        <v>3.2299999999999999E-4</v>
      </c>
      <c r="F169" s="106">
        <f t="shared" si="67"/>
        <v>6</v>
      </c>
      <c r="G169" s="106">
        <f t="shared" si="73"/>
        <v>31</v>
      </c>
      <c r="H169" s="104">
        <f t="shared" si="68"/>
        <v>1.0000625000000001</v>
      </c>
      <c r="I169" s="104">
        <f t="shared" si="69"/>
        <v>1.0014136499999999</v>
      </c>
      <c r="J169" s="104">
        <f t="shared" si="60"/>
        <v>1.00147623</v>
      </c>
      <c r="K169" s="104">
        <f t="shared" si="61"/>
        <v>291187.43776837998</v>
      </c>
      <c r="L169" s="107">
        <f t="shared" si="74"/>
        <v>0</v>
      </c>
      <c r="M169" s="105">
        <f t="shared" si="75"/>
        <v>0</v>
      </c>
      <c r="N169" s="104">
        <f t="shared" si="76"/>
        <v>0</v>
      </c>
      <c r="O169" s="113">
        <f t="shared" si="70"/>
        <v>0.11</v>
      </c>
      <c r="P169" s="108">
        <f t="shared" si="59"/>
        <v>1.0016846429999999</v>
      </c>
      <c r="Q169" s="104">
        <f t="shared" si="62"/>
        <v>490.54687872</v>
      </c>
      <c r="R169" s="104">
        <f t="shared" si="63"/>
        <v>490.54687872</v>
      </c>
      <c r="S169" s="109" t="s">
        <v>52</v>
      </c>
      <c r="T169" s="110">
        <f t="shared" si="77"/>
        <v>40219</v>
      </c>
      <c r="U169" s="111">
        <f t="shared" si="71"/>
        <v>0</v>
      </c>
      <c r="V169" s="22"/>
      <c r="W169" s="88">
        <f t="shared" si="78"/>
        <v>158</v>
      </c>
      <c r="X169" s="89">
        <v>44875</v>
      </c>
      <c r="Y169" s="90">
        <f t="shared" si="84"/>
        <v>2331.6492640899469</v>
      </c>
      <c r="Z169" s="90">
        <f t="shared" si="85"/>
        <v>20.908287000000001</v>
      </c>
      <c r="AA169" s="90">
        <f t="shared" si="86"/>
        <v>62.083862359999998</v>
      </c>
      <c r="AB169" s="94">
        <v>2.5936000000000001E-2</v>
      </c>
      <c r="AC169" s="90">
        <f t="shared" si="87"/>
        <v>82.992149359999999</v>
      </c>
      <c r="AD169" s="95">
        <f t="shared" si="89"/>
        <v>158</v>
      </c>
      <c r="AE169" s="92">
        <f t="shared" si="88"/>
        <v>44905</v>
      </c>
      <c r="AF169" s="1"/>
      <c r="AG169" s="96">
        <f t="shared" si="72"/>
        <v>44875</v>
      </c>
      <c r="AH169" s="97">
        <f>VLOOKUP(AG169,[1]Plan1!$G$59:$H$400,2)</f>
        <v>1.787E-3</v>
      </c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</row>
    <row r="170" spans="1:108" x14ac:dyDescent="0.2">
      <c r="A170" s="112">
        <f t="shared" si="64"/>
        <v>40195</v>
      </c>
      <c r="B170" s="104">
        <f t="shared" si="90"/>
        <v>291762.86435911001</v>
      </c>
      <c r="C170" s="104">
        <f t="shared" si="65"/>
        <v>290758.21177341999</v>
      </c>
      <c r="D170" s="132">
        <f t="shared" si="66"/>
        <v>40189</v>
      </c>
      <c r="E170" s="105">
        <f t="shared" si="58"/>
        <v>3.2299999999999999E-4</v>
      </c>
      <c r="F170" s="106">
        <f t="shared" si="67"/>
        <v>7</v>
      </c>
      <c r="G170" s="106">
        <f t="shared" si="73"/>
        <v>31</v>
      </c>
      <c r="H170" s="104">
        <f t="shared" si="68"/>
        <v>1.00007292</v>
      </c>
      <c r="I170" s="104">
        <f t="shared" si="69"/>
        <v>1.0014136499999999</v>
      </c>
      <c r="J170" s="104">
        <f t="shared" si="60"/>
        <v>1.00148667</v>
      </c>
      <c r="K170" s="104">
        <f t="shared" si="61"/>
        <v>291190.47328411002</v>
      </c>
      <c r="L170" s="107">
        <f t="shared" si="74"/>
        <v>0</v>
      </c>
      <c r="M170" s="105">
        <f t="shared" si="75"/>
        <v>0</v>
      </c>
      <c r="N170" s="104">
        <f t="shared" si="76"/>
        <v>0</v>
      </c>
      <c r="O170" s="113">
        <f t="shared" si="70"/>
        <v>0.11</v>
      </c>
      <c r="P170" s="108">
        <f t="shared" si="59"/>
        <v>1.001965693</v>
      </c>
      <c r="Q170" s="104">
        <f t="shared" si="62"/>
        <v>572.391075</v>
      </c>
      <c r="R170" s="104">
        <f t="shared" si="63"/>
        <v>572.391075</v>
      </c>
      <c r="S170" s="109" t="s">
        <v>52</v>
      </c>
      <c r="T170" s="110">
        <f t="shared" si="77"/>
        <v>40219</v>
      </c>
      <c r="U170" s="111">
        <f t="shared" si="71"/>
        <v>0</v>
      </c>
      <c r="V170" s="22"/>
      <c r="W170" s="88">
        <f t="shared" si="78"/>
        <v>159</v>
      </c>
      <c r="X170" s="89">
        <v>44905</v>
      </c>
      <c r="Y170" s="90">
        <f t="shared" si="84"/>
        <v>2206.3953972799468</v>
      </c>
      <c r="Z170" s="90">
        <f t="shared" si="85"/>
        <v>20.36600967</v>
      </c>
      <c r="AA170" s="90">
        <f t="shared" si="86"/>
        <v>125.25386681000001</v>
      </c>
      <c r="AB170" s="94">
        <v>5.3719000000000003E-2</v>
      </c>
      <c r="AC170" s="90">
        <f t="shared" si="87"/>
        <v>145.61987648000002</v>
      </c>
      <c r="AD170" s="95">
        <f t="shared" si="89"/>
        <v>159</v>
      </c>
      <c r="AE170" s="92">
        <f t="shared" si="88"/>
        <v>44936</v>
      </c>
      <c r="AF170" s="1"/>
      <c r="AG170" s="96">
        <f t="shared" si="72"/>
        <v>44905</v>
      </c>
      <c r="AH170" s="97">
        <f>VLOOKUP(AG170,[1]Plan1!$G$59:$H$400,2)</f>
        <v>1.7799999999999999E-3</v>
      </c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</row>
    <row r="171" spans="1:108" ht="15" x14ac:dyDescent="0.2">
      <c r="A171" s="112">
        <f t="shared" si="64"/>
        <v>40196</v>
      </c>
      <c r="B171" s="104">
        <f t="shared" si="90"/>
        <v>291847.76586754998</v>
      </c>
      <c r="C171" s="104">
        <f t="shared" si="65"/>
        <v>290758.21177341999</v>
      </c>
      <c r="D171" s="132">
        <f t="shared" si="66"/>
        <v>40189</v>
      </c>
      <c r="E171" s="105">
        <f t="shared" ref="E171:E234" si="91">IF(DAY(A170)=$E$2,VLOOKUP(A170,$AG$10:$AH$200,2),E170)</f>
        <v>3.2299999999999999E-4</v>
      </c>
      <c r="F171" s="106">
        <f t="shared" si="67"/>
        <v>8</v>
      </c>
      <c r="G171" s="106">
        <f t="shared" si="73"/>
        <v>31</v>
      </c>
      <c r="H171" s="104">
        <f t="shared" si="68"/>
        <v>1.00008334</v>
      </c>
      <c r="I171" s="104">
        <f t="shared" si="69"/>
        <v>1.0014136499999999</v>
      </c>
      <c r="J171" s="104">
        <f t="shared" si="60"/>
        <v>1.0014970999999999</v>
      </c>
      <c r="K171" s="104">
        <f t="shared" si="61"/>
        <v>291193.50589226</v>
      </c>
      <c r="L171" s="107">
        <f t="shared" si="74"/>
        <v>0</v>
      </c>
      <c r="M171" s="105">
        <f t="shared" si="75"/>
        <v>0</v>
      </c>
      <c r="N171" s="104">
        <f t="shared" si="76"/>
        <v>0</v>
      </c>
      <c r="O171" s="113">
        <f t="shared" si="70"/>
        <v>0.11</v>
      </c>
      <c r="P171" s="108">
        <f t="shared" si="59"/>
        <v>1.002246822</v>
      </c>
      <c r="Q171" s="104">
        <f t="shared" si="62"/>
        <v>654.25997529000006</v>
      </c>
      <c r="R171" s="104">
        <f t="shared" si="63"/>
        <v>654.25997529000006</v>
      </c>
      <c r="S171" s="109" t="s">
        <v>52</v>
      </c>
      <c r="T171" s="110">
        <f t="shared" si="77"/>
        <v>40219</v>
      </c>
      <c r="U171" s="111">
        <f t="shared" si="71"/>
        <v>0</v>
      </c>
      <c r="V171" s="22"/>
      <c r="W171" s="88">
        <f t="shared" si="78"/>
        <v>160</v>
      </c>
      <c r="X171" s="89">
        <v>44936</v>
      </c>
      <c r="Y171" s="90">
        <f t="shared" si="84"/>
        <v>2206.3953972799468</v>
      </c>
      <c r="Z171" s="90">
        <f t="shared" si="85"/>
        <v>19.27196799</v>
      </c>
      <c r="AA171" s="90">
        <f t="shared" si="86"/>
        <v>0</v>
      </c>
      <c r="AB171" s="137">
        <v>0</v>
      </c>
      <c r="AC171" s="90">
        <f t="shared" si="87"/>
        <v>19.27196799</v>
      </c>
      <c r="AD171" s="95">
        <f t="shared" si="89"/>
        <v>160</v>
      </c>
      <c r="AE171" s="92">
        <f t="shared" si="88"/>
        <v>44967</v>
      </c>
      <c r="AF171" s="1"/>
      <c r="AG171" s="96">
        <f t="shared" si="72"/>
        <v>44936</v>
      </c>
      <c r="AH171" s="97">
        <f>VLOOKUP(AG171,[1]Plan1!$G$59:$H$400,2)</f>
        <v>2.3700000000000001E-3</v>
      </c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</row>
    <row r="172" spans="1:108" ht="15" x14ac:dyDescent="0.2">
      <c r="A172" s="112">
        <f t="shared" si="64"/>
        <v>40197</v>
      </c>
      <c r="B172" s="104">
        <f t="shared" si="90"/>
        <v>291932.69470935996</v>
      </c>
      <c r="C172" s="104">
        <f t="shared" si="65"/>
        <v>290758.21177341999</v>
      </c>
      <c r="D172" s="132">
        <f t="shared" si="66"/>
        <v>40189</v>
      </c>
      <c r="E172" s="105">
        <f t="shared" si="91"/>
        <v>3.2299999999999999E-4</v>
      </c>
      <c r="F172" s="106">
        <f t="shared" si="67"/>
        <v>9</v>
      </c>
      <c r="G172" s="106">
        <f t="shared" si="73"/>
        <v>31</v>
      </c>
      <c r="H172" s="104">
        <f t="shared" si="68"/>
        <v>1.0000937599999999</v>
      </c>
      <c r="I172" s="104">
        <f t="shared" si="69"/>
        <v>1.0014136499999999</v>
      </c>
      <c r="J172" s="104">
        <f t="shared" si="60"/>
        <v>1.00150754</v>
      </c>
      <c r="K172" s="104">
        <f t="shared" si="61"/>
        <v>291196.54140798998</v>
      </c>
      <c r="L172" s="107">
        <f t="shared" si="74"/>
        <v>0</v>
      </c>
      <c r="M172" s="105">
        <f t="shared" si="75"/>
        <v>0</v>
      </c>
      <c r="N172" s="104">
        <f t="shared" si="76"/>
        <v>0</v>
      </c>
      <c r="O172" s="113">
        <f t="shared" si="70"/>
        <v>0.11</v>
      </c>
      <c r="P172" s="108">
        <f t="shared" si="59"/>
        <v>1.002528029</v>
      </c>
      <c r="Q172" s="104">
        <f t="shared" si="62"/>
        <v>736.15330137000001</v>
      </c>
      <c r="R172" s="104">
        <f t="shared" si="63"/>
        <v>736.15330137000001</v>
      </c>
      <c r="S172" s="109" t="s">
        <v>52</v>
      </c>
      <c r="T172" s="110">
        <f t="shared" si="77"/>
        <v>40219</v>
      </c>
      <c r="U172" s="111">
        <f t="shared" si="71"/>
        <v>0</v>
      </c>
      <c r="V172" s="22"/>
      <c r="W172" s="88">
        <f t="shared" si="78"/>
        <v>161</v>
      </c>
      <c r="X172" s="89">
        <v>44967</v>
      </c>
      <c r="Y172" s="90">
        <f t="shared" si="84"/>
        <v>1705.0649977799467</v>
      </c>
      <c r="Z172" s="90">
        <f t="shared" si="85"/>
        <v>19.27196799</v>
      </c>
      <c r="AA172" s="90">
        <f t="shared" si="86"/>
        <v>501.3303995</v>
      </c>
      <c r="AB172" s="138">
        <f t="shared" ref="AB172" si="92">VLOOKUP(X172,A$10:M$5701,13)</f>
        <v>0.22721693496966555</v>
      </c>
      <c r="AC172" s="90">
        <f t="shared" si="87"/>
        <v>520.60236749000001</v>
      </c>
      <c r="AD172" s="95">
        <f t="shared" si="89"/>
        <v>161</v>
      </c>
      <c r="AE172" s="92">
        <f t="shared" si="88"/>
        <v>44995</v>
      </c>
      <c r="AF172" s="1"/>
      <c r="AG172" s="96">
        <f t="shared" si="72"/>
        <v>44967</v>
      </c>
      <c r="AH172" s="97">
        <f>VLOOKUP(AG172,[1]Plan1!$G$59:$H$400,2)</f>
        <v>8.25E-4</v>
      </c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</row>
    <row r="173" spans="1:108" x14ac:dyDescent="0.2">
      <c r="A173" s="112">
        <f t="shared" si="64"/>
        <v>40198</v>
      </c>
      <c r="B173" s="104">
        <f t="shared" si="90"/>
        <v>292017.64563861</v>
      </c>
      <c r="C173" s="104">
        <f t="shared" si="65"/>
        <v>290758.21177341999</v>
      </c>
      <c r="D173" s="132">
        <f t="shared" si="66"/>
        <v>40189</v>
      </c>
      <c r="E173" s="105">
        <f t="shared" si="91"/>
        <v>3.2299999999999999E-4</v>
      </c>
      <c r="F173" s="106">
        <f t="shared" si="67"/>
        <v>10</v>
      </c>
      <c r="G173" s="106">
        <f t="shared" si="73"/>
        <v>31</v>
      </c>
      <c r="H173" s="104">
        <f t="shared" si="68"/>
        <v>1.0001041799999999</v>
      </c>
      <c r="I173" s="104">
        <f t="shared" si="69"/>
        <v>1.0014136499999999</v>
      </c>
      <c r="J173" s="104">
        <f t="shared" si="60"/>
        <v>1.0015179700000001</v>
      </c>
      <c r="K173" s="104">
        <f t="shared" si="61"/>
        <v>291199.57401614002</v>
      </c>
      <c r="L173" s="107">
        <f t="shared" si="74"/>
        <v>0</v>
      </c>
      <c r="M173" s="105">
        <f t="shared" si="75"/>
        <v>0</v>
      </c>
      <c r="N173" s="104">
        <f t="shared" si="76"/>
        <v>0</v>
      </c>
      <c r="O173" s="113">
        <f t="shared" si="70"/>
        <v>0.11</v>
      </c>
      <c r="P173" s="108">
        <f t="shared" si="59"/>
        <v>1.002809316</v>
      </c>
      <c r="Q173" s="104">
        <f t="shared" si="62"/>
        <v>818.07162246999997</v>
      </c>
      <c r="R173" s="104">
        <f t="shared" si="63"/>
        <v>818.07162246999997</v>
      </c>
      <c r="S173" s="109" t="s">
        <v>52</v>
      </c>
      <c r="T173" s="110">
        <f t="shared" si="77"/>
        <v>40219</v>
      </c>
      <c r="U173" s="111">
        <f t="shared" si="71"/>
        <v>0</v>
      </c>
      <c r="V173" s="22"/>
      <c r="W173" s="88">
        <f t="shared" si="78"/>
        <v>162</v>
      </c>
      <c r="X173" s="89">
        <v>44995</v>
      </c>
      <c r="Y173" s="90">
        <f t="shared" si="84"/>
        <v>1594.4983529399467</v>
      </c>
      <c r="Z173" s="90">
        <f t="shared" si="85"/>
        <v>14.89305049</v>
      </c>
      <c r="AA173" s="90">
        <f t="shared" si="86"/>
        <v>110.56664484</v>
      </c>
      <c r="AB173" s="94">
        <v>6.4846000000000001E-2</v>
      </c>
      <c r="AC173" s="90">
        <f t="shared" si="87"/>
        <v>125.45969532999999</v>
      </c>
      <c r="AD173" s="95">
        <f t="shared" si="89"/>
        <v>162</v>
      </c>
      <c r="AE173" s="92">
        <f t="shared" si="88"/>
        <v>45026</v>
      </c>
      <c r="AF173" s="1"/>
      <c r="AG173" s="96">
        <f t="shared" si="72"/>
        <v>44995</v>
      </c>
      <c r="AH173" s="97">
        <f>VLOOKUP(AG173,[1]Plan1!$G$59:$H$400,2)</f>
        <v>1.474E-3</v>
      </c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</row>
    <row r="174" spans="1:108" ht="15" x14ac:dyDescent="0.2">
      <c r="A174" s="112">
        <f t="shared" si="64"/>
        <v>40199</v>
      </c>
      <c r="B174" s="104">
        <f t="shared" si="90"/>
        <v>292102.62390429998</v>
      </c>
      <c r="C174" s="104">
        <f t="shared" si="65"/>
        <v>290758.21177341999</v>
      </c>
      <c r="D174" s="132">
        <f t="shared" si="66"/>
        <v>40189</v>
      </c>
      <c r="E174" s="105">
        <f t="shared" si="91"/>
        <v>3.2299999999999999E-4</v>
      </c>
      <c r="F174" s="106">
        <f t="shared" si="67"/>
        <v>11</v>
      </c>
      <c r="G174" s="106">
        <f t="shared" si="73"/>
        <v>31</v>
      </c>
      <c r="H174" s="104">
        <f t="shared" si="68"/>
        <v>1.0001146000000001</v>
      </c>
      <c r="I174" s="104">
        <f t="shared" si="69"/>
        <v>1.0014136499999999</v>
      </c>
      <c r="J174" s="104">
        <f t="shared" si="60"/>
        <v>1.0015284099999999</v>
      </c>
      <c r="K174" s="104">
        <f t="shared" si="61"/>
        <v>291202.60953187</v>
      </c>
      <c r="L174" s="107">
        <f t="shared" si="74"/>
        <v>0</v>
      </c>
      <c r="M174" s="105">
        <f t="shared" si="75"/>
        <v>0</v>
      </c>
      <c r="N174" s="104">
        <f t="shared" si="76"/>
        <v>0</v>
      </c>
      <c r="O174" s="113">
        <f t="shared" si="70"/>
        <v>0.11</v>
      </c>
      <c r="P174" s="108">
        <f t="shared" si="59"/>
        <v>1.003090681</v>
      </c>
      <c r="Q174" s="104">
        <f t="shared" si="62"/>
        <v>900.01437242999998</v>
      </c>
      <c r="R174" s="104">
        <f t="shared" si="63"/>
        <v>900.01437242999998</v>
      </c>
      <c r="S174" s="109" t="s">
        <v>52</v>
      </c>
      <c r="T174" s="110">
        <f t="shared" si="77"/>
        <v>40219</v>
      </c>
      <c r="U174" s="111">
        <f t="shared" si="71"/>
        <v>0</v>
      </c>
      <c r="V174" s="22"/>
      <c r="W174" s="88">
        <f t="shared" si="78"/>
        <v>163</v>
      </c>
      <c r="X174" s="89">
        <v>45026</v>
      </c>
      <c r="Y174" s="90">
        <f>(Y173-AA174+Z174)</f>
        <v>1608.4256486799468</v>
      </c>
      <c r="Z174" s="90">
        <f t="shared" si="85"/>
        <v>13.92729574</v>
      </c>
      <c r="AA174" s="90">
        <f t="shared" si="86"/>
        <v>0</v>
      </c>
      <c r="AB174" s="137">
        <v>0</v>
      </c>
      <c r="AC174" s="90">
        <f t="shared" si="87"/>
        <v>13.92729574</v>
      </c>
      <c r="AD174" s="95">
        <f t="shared" si="89"/>
        <v>163</v>
      </c>
      <c r="AE174" s="92">
        <f t="shared" si="88"/>
        <v>45056</v>
      </c>
      <c r="AF174" s="1"/>
      <c r="AG174" s="96">
        <f t="shared" si="72"/>
        <v>45026</v>
      </c>
      <c r="AH174" s="97">
        <f>VLOOKUP(AG174,[1]Plan1!$G$59:$H$400,2)</f>
        <v>1.482E-3</v>
      </c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</row>
    <row r="175" spans="1:108" ht="15" x14ac:dyDescent="0.2">
      <c r="A175" s="112">
        <f t="shared" si="64"/>
        <v>40200</v>
      </c>
      <c r="B175" s="104">
        <f t="shared" si="90"/>
        <v>292187.62104862998</v>
      </c>
      <c r="C175" s="104">
        <f t="shared" si="65"/>
        <v>290758.21177341999</v>
      </c>
      <c r="D175" s="132">
        <f t="shared" si="66"/>
        <v>40189</v>
      </c>
      <c r="E175" s="105">
        <f t="shared" si="91"/>
        <v>3.2299999999999999E-4</v>
      </c>
      <c r="F175" s="106">
        <f t="shared" si="67"/>
        <v>12</v>
      </c>
      <c r="G175" s="106">
        <f t="shared" si="73"/>
        <v>31</v>
      </c>
      <c r="H175" s="104">
        <f t="shared" si="68"/>
        <v>1.0001250100000001</v>
      </c>
      <c r="I175" s="104">
        <f t="shared" si="69"/>
        <v>1.0014136499999999</v>
      </c>
      <c r="J175" s="104">
        <f t="shared" si="60"/>
        <v>1.0015388300000001</v>
      </c>
      <c r="K175" s="104">
        <f t="shared" si="61"/>
        <v>291205.63923243998</v>
      </c>
      <c r="L175" s="107">
        <f t="shared" si="74"/>
        <v>0</v>
      </c>
      <c r="M175" s="105">
        <f t="shared" si="75"/>
        <v>0</v>
      </c>
      <c r="N175" s="104">
        <f t="shared" si="76"/>
        <v>0</v>
      </c>
      <c r="O175" s="113">
        <f t="shared" si="70"/>
        <v>0.11</v>
      </c>
      <c r="P175" s="108">
        <f t="shared" si="59"/>
        <v>1.0033721250000001</v>
      </c>
      <c r="Q175" s="104">
        <f t="shared" si="62"/>
        <v>981.98181619000002</v>
      </c>
      <c r="R175" s="104">
        <f t="shared" si="63"/>
        <v>981.98181619000002</v>
      </c>
      <c r="S175" s="109" t="s">
        <v>52</v>
      </c>
      <c r="T175" s="110">
        <f t="shared" si="77"/>
        <v>40219</v>
      </c>
      <c r="U175" s="111">
        <f t="shared" si="71"/>
        <v>0</v>
      </c>
      <c r="V175" s="22"/>
      <c r="W175" s="88">
        <f t="shared" si="78"/>
        <v>164</v>
      </c>
      <c r="X175" s="89">
        <v>45056</v>
      </c>
      <c r="Y175" s="90">
        <f t="shared" si="84"/>
        <v>1292.6948737899468</v>
      </c>
      <c r="Z175" s="90">
        <f t="shared" si="85"/>
        <v>14.04894502</v>
      </c>
      <c r="AA175" s="90">
        <f t="shared" si="86"/>
        <v>315.73077489000002</v>
      </c>
      <c r="AB175" s="138">
        <f t="shared" ref="AB175:AB181" si="93">VLOOKUP(X175,A$10:M$5701,13)</f>
        <v>0.19629802294898485</v>
      </c>
      <c r="AC175" s="90">
        <f t="shared" si="87"/>
        <v>329.77971991000004</v>
      </c>
      <c r="AD175" s="95">
        <f t="shared" si="89"/>
        <v>164</v>
      </c>
      <c r="AE175" s="92">
        <f t="shared" si="88"/>
        <v>45087</v>
      </c>
      <c r="AF175" s="1"/>
      <c r="AG175" s="96">
        <f t="shared" si="72"/>
        <v>45056</v>
      </c>
      <c r="AH175" s="97">
        <f>VLOOKUP(AG175,[1]Plan1!$G$59:$H$400,2)</f>
        <v>2.0600000000000002E-3</v>
      </c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</row>
    <row r="176" spans="1:108" ht="15" x14ac:dyDescent="0.2">
      <c r="A176" s="112">
        <f t="shared" si="64"/>
        <v>40201</v>
      </c>
      <c r="B176" s="104">
        <f t="shared" si="90"/>
        <v>292272.64874024002</v>
      </c>
      <c r="C176" s="104">
        <f t="shared" si="65"/>
        <v>290758.21177341999</v>
      </c>
      <c r="D176" s="132">
        <f t="shared" si="66"/>
        <v>40189</v>
      </c>
      <c r="E176" s="105">
        <f t="shared" si="91"/>
        <v>3.2299999999999999E-4</v>
      </c>
      <c r="F176" s="106">
        <f t="shared" si="67"/>
        <v>13</v>
      </c>
      <c r="G176" s="106">
        <f t="shared" si="73"/>
        <v>31</v>
      </c>
      <c r="H176" s="104">
        <f t="shared" si="68"/>
        <v>1.00013543</v>
      </c>
      <c r="I176" s="104">
        <f t="shared" si="69"/>
        <v>1.0014136499999999</v>
      </c>
      <c r="J176" s="104">
        <f t="shared" si="60"/>
        <v>1.0015492699999999</v>
      </c>
      <c r="K176" s="104">
        <f t="shared" si="61"/>
        <v>291208.67474817001</v>
      </c>
      <c r="L176" s="107">
        <f t="shared" si="74"/>
        <v>0</v>
      </c>
      <c r="M176" s="105">
        <f t="shared" si="75"/>
        <v>0</v>
      </c>
      <c r="N176" s="104">
        <f t="shared" si="76"/>
        <v>0</v>
      </c>
      <c r="O176" s="113">
        <f t="shared" si="70"/>
        <v>0.11</v>
      </c>
      <c r="P176" s="108">
        <f t="shared" si="59"/>
        <v>1.003653648</v>
      </c>
      <c r="Q176" s="104">
        <f t="shared" si="62"/>
        <v>1063.9739920699999</v>
      </c>
      <c r="R176" s="104">
        <f t="shared" si="63"/>
        <v>1063.9739920699999</v>
      </c>
      <c r="S176" s="109" t="s">
        <v>52</v>
      </c>
      <c r="T176" s="110">
        <f t="shared" si="77"/>
        <v>40219</v>
      </c>
      <c r="U176" s="111">
        <f t="shared" si="71"/>
        <v>0</v>
      </c>
      <c r="V176" s="22"/>
      <c r="W176" s="88">
        <f t="shared" si="78"/>
        <v>165</v>
      </c>
      <c r="X176" s="89">
        <v>45087</v>
      </c>
      <c r="Y176" s="90">
        <f t="shared" si="84"/>
        <v>871.44880070994679</v>
      </c>
      <c r="Z176" s="90">
        <f t="shared" si="85"/>
        <v>11.29116488</v>
      </c>
      <c r="AA176" s="90">
        <f t="shared" si="86"/>
        <v>421.24607307999997</v>
      </c>
      <c r="AB176" s="138">
        <f t="shared" si="93"/>
        <v>0.32586659205580287</v>
      </c>
      <c r="AC176" s="90">
        <f t="shared" si="87"/>
        <v>432.53723795999997</v>
      </c>
      <c r="AD176" s="95">
        <f t="shared" si="89"/>
        <v>165</v>
      </c>
      <c r="AE176" s="92">
        <f t="shared" si="88"/>
        <v>45117</v>
      </c>
      <c r="AF176" s="1"/>
      <c r="AG176" s="96">
        <f t="shared" si="72"/>
        <v>45087</v>
      </c>
      <c r="AH176" s="97">
        <f>VLOOKUP(AG176,[1]Plan1!$G$59:$H$400,2)</f>
        <v>1.4679999999999999E-3</v>
      </c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</row>
    <row r="177" spans="1:108" ht="15" x14ac:dyDescent="0.2">
      <c r="A177" s="112">
        <f t="shared" si="64"/>
        <v>40202</v>
      </c>
      <c r="B177" s="104">
        <f t="shared" si="90"/>
        <v>292357.69822769001</v>
      </c>
      <c r="C177" s="104">
        <f t="shared" si="65"/>
        <v>290758.21177341999</v>
      </c>
      <c r="D177" s="132">
        <f t="shared" si="66"/>
        <v>40189</v>
      </c>
      <c r="E177" s="105">
        <f t="shared" si="91"/>
        <v>3.2299999999999999E-4</v>
      </c>
      <c r="F177" s="106">
        <f t="shared" si="67"/>
        <v>14</v>
      </c>
      <c r="G177" s="106">
        <f t="shared" si="73"/>
        <v>31</v>
      </c>
      <c r="H177" s="104">
        <f t="shared" si="68"/>
        <v>1.00014585</v>
      </c>
      <c r="I177" s="104">
        <f t="shared" si="69"/>
        <v>1.0014136499999999</v>
      </c>
      <c r="J177" s="104">
        <f t="shared" si="60"/>
        <v>1.0015597000000001</v>
      </c>
      <c r="K177" s="104">
        <f t="shared" si="61"/>
        <v>291211.70735632</v>
      </c>
      <c r="L177" s="107">
        <f t="shared" si="74"/>
        <v>0</v>
      </c>
      <c r="M177" s="105">
        <f t="shared" si="75"/>
        <v>0</v>
      </c>
      <c r="N177" s="104">
        <f t="shared" si="76"/>
        <v>0</v>
      </c>
      <c r="O177" s="113">
        <f t="shared" si="70"/>
        <v>0.11</v>
      </c>
      <c r="P177" s="108">
        <f t="shared" si="59"/>
        <v>1.0039352500000001</v>
      </c>
      <c r="Q177" s="104">
        <f t="shared" si="62"/>
        <v>1145.9908713699999</v>
      </c>
      <c r="R177" s="104">
        <f t="shared" si="63"/>
        <v>1145.9908713699999</v>
      </c>
      <c r="S177" s="109" t="s">
        <v>52</v>
      </c>
      <c r="T177" s="110">
        <f t="shared" si="77"/>
        <v>40219</v>
      </c>
      <c r="U177" s="111">
        <f t="shared" si="71"/>
        <v>0</v>
      </c>
      <c r="V177" s="22"/>
      <c r="W177" s="88">
        <f t="shared" si="78"/>
        <v>166</v>
      </c>
      <c r="X177" s="89">
        <v>45117</v>
      </c>
      <c r="Y177" s="90">
        <f t="shared" si="84"/>
        <v>797.6594591899468</v>
      </c>
      <c r="Z177" s="90">
        <f t="shared" si="85"/>
        <v>7.6117514599999998</v>
      </c>
      <c r="AA177" s="90">
        <f t="shared" si="86"/>
        <v>73.789341519999994</v>
      </c>
      <c r="AB177" s="138">
        <f t="shared" si="93"/>
        <v>8.4674327926722429E-2</v>
      </c>
      <c r="AC177" s="90">
        <f t="shared" si="87"/>
        <v>81.401092979999987</v>
      </c>
      <c r="AD177" s="95">
        <f t="shared" si="89"/>
        <v>166</v>
      </c>
      <c r="AE177" s="92">
        <f t="shared" si="88"/>
        <v>45148</v>
      </c>
      <c r="AF177" s="1"/>
      <c r="AG177" s="96">
        <f t="shared" si="72"/>
        <v>45117</v>
      </c>
      <c r="AH177" s="97">
        <f>VLOOKUP(AG177,[1]Plan1!$G$59:$H$400,2)</f>
        <v>2.1700000000000001E-3</v>
      </c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</row>
    <row r="178" spans="1:108" ht="15" x14ac:dyDescent="0.2">
      <c r="A178" s="112">
        <f t="shared" si="64"/>
        <v>40203</v>
      </c>
      <c r="B178" s="104">
        <f t="shared" si="90"/>
        <v>292442.77534891997</v>
      </c>
      <c r="C178" s="104">
        <f t="shared" si="65"/>
        <v>290758.21177341999</v>
      </c>
      <c r="D178" s="132">
        <f t="shared" si="66"/>
        <v>40189</v>
      </c>
      <c r="E178" s="105">
        <f t="shared" si="91"/>
        <v>3.2299999999999999E-4</v>
      </c>
      <c r="F178" s="106">
        <f t="shared" si="67"/>
        <v>15</v>
      </c>
      <c r="G178" s="106">
        <f t="shared" si="73"/>
        <v>31</v>
      </c>
      <c r="H178" s="104">
        <f t="shared" si="68"/>
        <v>1.00015627</v>
      </c>
      <c r="I178" s="104">
        <f t="shared" si="69"/>
        <v>1.0014136499999999</v>
      </c>
      <c r="J178" s="104">
        <f t="shared" si="60"/>
        <v>1.0015701400000001</v>
      </c>
      <c r="K178" s="104">
        <f t="shared" si="61"/>
        <v>291214.74287204997</v>
      </c>
      <c r="L178" s="107">
        <f t="shared" si="74"/>
        <v>0</v>
      </c>
      <c r="M178" s="105">
        <f t="shared" si="75"/>
        <v>0</v>
      </c>
      <c r="N178" s="104">
        <f t="shared" si="76"/>
        <v>0</v>
      </c>
      <c r="O178" s="113">
        <f t="shared" si="70"/>
        <v>0.11</v>
      </c>
      <c r="P178" s="108">
        <f t="shared" si="59"/>
        <v>1.004216931</v>
      </c>
      <c r="Q178" s="104">
        <f t="shared" si="62"/>
        <v>1228.03247687</v>
      </c>
      <c r="R178" s="104">
        <f t="shared" si="63"/>
        <v>1228.03247687</v>
      </c>
      <c r="S178" s="109" t="s">
        <v>52</v>
      </c>
      <c r="T178" s="110">
        <f t="shared" si="77"/>
        <v>40219</v>
      </c>
      <c r="U178" s="111">
        <f t="shared" si="71"/>
        <v>0</v>
      </c>
      <c r="V178" s="22"/>
      <c r="W178" s="88">
        <f t="shared" si="78"/>
        <v>167</v>
      </c>
      <c r="X178" s="89">
        <v>45148</v>
      </c>
      <c r="Y178" s="90">
        <f t="shared" si="84"/>
        <v>454.13008292994681</v>
      </c>
      <c r="Z178" s="90">
        <f t="shared" si="85"/>
        <v>6.9672315200000003</v>
      </c>
      <c r="AA178" s="90">
        <f t="shared" si="86"/>
        <v>343.52937625999999</v>
      </c>
      <c r="AB178" s="138">
        <f t="shared" si="93"/>
        <v>0.43067172626386013</v>
      </c>
      <c r="AC178" s="90">
        <f t="shared" si="87"/>
        <v>350.49660777999998</v>
      </c>
      <c r="AD178" s="95">
        <f t="shared" si="89"/>
        <v>167</v>
      </c>
      <c r="AE178" s="92">
        <f t="shared" si="88"/>
        <v>45179</v>
      </c>
      <c r="AF178" s="1"/>
      <c r="AG178" s="96">
        <f t="shared" si="72"/>
        <v>45148</v>
      </c>
      <c r="AH178" s="97">
        <f>VLOOKUP(AG178,[1]Plan1!$G$59:$H$400,2)</f>
        <v>1.441E-3</v>
      </c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</row>
    <row r="179" spans="1:108" ht="15" x14ac:dyDescent="0.2">
      <c r="A179" s="112">
        <f t="shared" si="64"/>
        <v>40204</v>
      </c>
      <c r="B179" s="104">
        <f t="shared" si="90"/>
        <v>292527.87455701001</v>
      </c>
      <c r="C179" s="104">
        <f t="shared" si="65"/>
        <v>290758.21177341999</v>
      </c>
      <c r="D179" s="132">
        <f t="shared" si="66"/>
        <v>40189</v>
      </c>
      <c r="E179" s="105">
        <f t="shared" si="91"/>
        <v>3.2299999999999999E-4</v>
      </c>
      <c r="F179" s="106">
        <f t="shared" si="67"/>
        <v>16</v>
      </c>
      <c r="G179" s="106">
        <f t="shared" si="73"/>
        <v>31</v>
      </c>
      <c r="H179" s="104">
        <f t="shared" si="68"/>
        <v>1.0001666899999999</v>
      </c>
      <c r="I179" s="104">
        <f t="shared" si="69"/>
        <v>1.0014136499999999</v>
      </c>
      <c r="J179" s="104">
        <f t="shared" si="60"/>
        <v>1.00158057</v>
      </c>
      <c r="K179" s="104">
        <f t="shared" si="61"/>
        <v>291217.77548020001</v>
      </c>
      <c r="L179" s="107">
        <f t="shared" si="74"/>
        <v>0</v>
      </c>
      <c r="M179" s="105">
        <f t="shared" si="75"/>
        <v>0</v>
      </c>
      <c r="N179" s="104">
        <f t="shared" si="76"/>
        <v>0</v>
      </c>
      <c r="O179" s="113">
        <f t="shared" si="70"/>
        <v>0.11</v>
      </c>
      <c r="P179" s="108">
        <f t="shared" si="59"/>
        <v>1.0044986920000001</v>
      </c>
      <c r="Q179" s="104">
        <f t="shared" si="62"/>
        <v>1310.09907681</v>
      </c>
      <c r="R179" s="104">
        <f t="shared" si="63"/>
        <v>1310.09907681</v>
      </c>
      <c r="S179" s="109" t="s">
        <v>52</v>
      </c>
      <c r="T179" s="110">
        <f t="shared" si="77"/>
        <v>40219</v>
      </c>
      <c r="U179" s="111">
        <f t="shared" si="71"/>
        <v>0</v>
      </c>
      <c r="V179" s="22"/>
      <c r="W179" s="88">
        <f t="shared" si="78"/>
        <v>168</v>
      </c>
      <c r="X179" s="89">
        <v>45179</v>
      </c>
      <c r="Y179" s="90">
        <f t="shared" si="84"/>
        <v>169.57325989994683</v>
      </c>
      <c r="Z179" s="90">
        <f t="shared" si="85"/>
        <v>3.96664189</v>
      </c>
      <c r="AA179" s="90">
        <f t="shared" si="86"/>
        <v>284.55682302999998</v>
      </c>
      <c r="AB179" s="138">
        <f t="shared" si="93"/>
        <v>0.62659760657913266</v>
      </c>
      <c r="AC179" s="90">
        <f t="shared" si="87"/>
        <v>288.52346491999998</v>
      </c>
      <c r="AD179" s="95">
        <f t="shared" si="89"/>
        <v>168</v>
      </c>
      <c r="AE179" s="92">
        <f t="shared" si="88"/>
        <v>45209</v>
      </c>
      <c r="AF179" s="1"/>
      <c r="AG179" s="96">
        <f t="shared" si="72"/>
        <v>45179</v>
      </c>
      <c r="AH179" s="97">
        <f>VLOOKUP(AG179,[1]Plan1!$G$59:$H$400,2)</f>
        <v>1.2960000000000001E-3</v>
      </c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</row>
    <row r="180" spans="1:108" ht="15" x14ac:dyDescent="0.2">
      <c r="A180" s="112">
        <f t="shared" si="64"/>
        <v>40205</v>
      </c>
      <c r="B180" s="104">
        <f t="shared" si="90"/>
        <v>292613.00111074001</v>
      </c>
      <c r="C180" s="104">
        <f t="shared" si="65"/>
        <v>290758.21177341999</v>
      </c>
      <c r="D180" s="132">
        <f t="shared" si="66"/>
        <v>40189</v>
      </c>
      <c r="E180" s="105">
        <f t="shared" si="91"/>
        <v>3.2299999999999999E-4</v>
      </c>
      <c r="F180" s="106">
        <f t="shared" si="67"/>
        <v>17</v>
      </c>
      <c r="G180" s="106">
        <f t="shared" si="73"/>
        <v>31</v>
      </c>
      <c r="H180" s="104">
        <f t="shared" si="68"/>
        <v>1.0001771100000001</v>
      </c>
      <c r="I180" s="104">
        <f t="shared" si="69"/>
        <v>1.0014136499999999</v>
      </c>
      <c r="J180" s="104">
        <f t="shared" si="60"/>
        <v>1.0015910100000001</v>
      </c>
      <c r="K180" s="104">
        <f t="shared" si="61"/>
        <v>291220.81099592999</v>
      </c>
      <c r="L180" s="107">
        <f t="shared" si="74"/>
        <v>0</v>
      </c>
      <c r="M180" s="105">
        <f t="shared" si="75"/>
        <v>0</v>
      </c>
      <c r="N180" s="104">
        <f t="shared" si="76"/>
        <v>0</v>
      </c>
      <c r="O180" s="113">
        <f t="shared" si="70"/>
        <v>0.11</v>
      </c>
      <c r="P180" s="108">
        <f t="shared" si="59"/>
        <v>1.004780531</v>
      </c>
      <c r="Q180" s="104">
        <f t="shared" si="62"/>
        <v>1392.1901148100001</v>
      </c>
      <c r="R180" s="104">
        <f t="shared" si="63"/>
        <v>1392.1901148100001</v>
      </c>
      <c r="S180" s="109" t="s">
        <v>52</v>
      </c>
      <c r="T180" s="110">
        <f t="shared" si="77"/>
        <v>40219</v>
      </c>
      <c r="U180" s="111">
        <f t="shared" si="71"/>
        <v>0</v>
      </c>
      <c r="V180" s="22"/>
      <c r="W180" s="88">
        <f t="shared" si="78"/>
        <v>169</v>
      </c>
      <c r="X180" s="89">
        <v>45209</v>
      </c>
      <c r="Y180" s="90">
        <f t="shared" si="84"/>
        <v>169.57325989994683</v>
      </c>
      <c r="Z180" s="90">
        <f t="shared" si="85"/>
        <v>1.48115357</v>
      </c>
      <c r="AA180" s="90">
        <f t="shared" si="86"/>
        <v>0</v>
      </c>
      <c r="AB180" s="137">
        <v>0</v>
      </c>
      <c r="AC180" s="90">
        <f t="shared" si="87"/>
        <v>1.48115357</v>
      </c>
      <c r="AD180" s="95">
        <f t="shared" si="89"/>
        <v>169</v>
      </c>
      <c r="AE180" s="92">
        <f t="shared" si="88"/>
        <v>45240</v>
      </c>
      <c r="AF180" s="1"/>
      <c r="AG180" s="96">
        <f t="shared" si="72"/>
        <v>45209</v>
      </c>
      <c r="AH180" s="97">
        <f>VLOOKUP(AG180,[1]Plan1!$G$59:$H$400,2)</f>
        <v>1.0709999999999999E-3</v>
      </c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</row>
    <row r="181" spans="1:108" ht="15" x14ac:dyDescent="0.2">
      <c r="A181" s="112">
        <f t="shared" si="64"/>
        <v>40206</v>
      </c>
      <c r="B181" s="104">
        <f t="shared" si="90"/>
        <v>292698.14945989999</v>
      </c>
      <c r="C181" s="104">
        <f t="shared" si="65"/>
        <v>290758.21177341999</v>
      </c>
      <c r="D181" s="132">
        <f t="shared" si="66"/>
        <v>40189</v>
      </c>
      <c r="E181" s="105">
        <f t="shared" si="91"/>
        <v>3.2299999999999999E-4</v>
      </c>
      <c r="F181" s="106">
        <f t="shared" si="67"/>
        <v>18</v>
      </c>
      <c r="G181" s="106">
        <f t="shared" si="73"/>
        <v>31</v>
      </c>
      <c r="H181" s="104">
        <f t="shared" si="68"/>
        <v>1.00018753</v>
      </c>
      <c r="I181" s="104">
        <f t="shared" si="69"/>
        <v>1.0014136499999999</v>
      </c>
      <c r="J181" s="104">
        <f t="shared" si="60"/>
        <v>1.00160144</v>
      </c>
      <c r="K181" s="104">
        <f t="shared" si="61"/>
        <v>291223.84360407997</v>
      </c>
      <c r="L181" s="107">
        <f t="shared" si="74"/>
        <v>0</v>
      </c>
      <c r="M181" s="105">
        <f t="shared" si="75"/>
        <v>0</v>
      </c>
      <c r="N181" s="104">
        <f t="shared" si="76"/>
        <v>0</v>
      </c>
      <c r="O181" s="113">
        <f t="shared" si="70"/>
        <v>0.11</v>
      </c>
      <c r="P181" s="108">
        <f t="shared" si="59"/>
        <v>1.005062449</v>
      </c>
      <c r="Q181" s="104">
        <f t="shared" si="62"/>
        <v>1474.30585582</v>
      </c>
      <c r="R181" s="104">
        <f t="shared" si="63"/>
        <v>1474.30585582</v>
      </c>
      <c r="S181" s="109" t="s">
        <v>52</v>
      </c>
      <c r="T181" s="110">
        <f t="shared" si="77"/>
        <v>40219</v>
      </c>
      <c r="U181" s="111">
        <f t="shared" si="71"/>
        <v>0</v>
      </c>
      <c r="V181" s="22"/>
      <c r="W181" s="88">
        <f t="shared" si="78"/>
        <v>170</v>
      </c>
      <c r="X181" s="89">
        <v>45240</v>
      </c>
      <c r="Y181" s="90">
        <f t="shared" si="84"/>
        <v>58.666802489946832</v>
      </c>
      <c r="Z181" s="90">
        <f t="shared" si="85"/>
        <v>1.48115357</v>
      </c>
      <c r="AA181" s="90">
        <f t="shared" si="86"/>
        <v>110.90645741</v>
      </c>
      <c r="AB181" s="138">
        <f t="shared" si="93"/>
        <v>0.65403270231555144</v>
      </c>
      <c r="AC181" s="90">
        <f t="shared" si="87"/>
        <v>112.38761098000001</v>
      </c>
      <c r="AD181" s="95">
        <f t="shared" si="89"/>
        <v>170</v>
      </c>
      <c r="AE181" s="92">
        <f t="shared" si="88"/>
        <v>45270</v>
      </c>
      <c r="AF181" s="1"/>
      <c r="AG181" s="96">
        <f t="shared" si="72"/>
        <v>45240</v>
      </c>
      <c r="AH181" s="97">
        <f>VLOOKUP(AG181,[1]Plan1!$G$59:$H$400,2)</f>
        <v>7.45E-4</v>
      </c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</row>
    <row r="182" spans="1:108" x14ac:dyDescent="0.2">
      <c r="A182" s="112">
        <f t="shared" si="64"/>
        <v>40207</v>
      </c>
      <c r="B182" s="104">
        <f t="shared" si="90"/>
        <v>292783.32281712</v>
      </c>
      <c r="C182" s="104">
        <f t="shared" si="65"/>
        <v>290758.21177341999</v>
      </c>
      <c r="D182" s="132">
        <f t="shared" si="66"/>
        <v>40189</v>
      </c>
      <c r="E182" s="105">
        <f t="shared" si="91"/>
        <v>3.2299999999999999E-4</v>
      </c>
      <c r="F182" s="106">
        <f t="shared" si="67"/>
        <v>19</v>
      </c>
      <c r="G182" s="106">
        <f t="shared" si="73"/>
        <v>31</v>
      </c>
      <c r="H182" s="104">
        <f t="shared" si="68"/>
        <v>1.00019795</v>
      </c>
      <c r="I182" s="104">
        <f t="shared" si="69"/>
        <v>1.0014136499999999</v>
      </c>
      <c r="J182" s="104">
        <f t="shared" si="60"/>
        <v>1.0016118700000001</v>
      </c>
      <c r="K182" s="104">
        <f t="shared" si="61"/>
        <v>291226.87621223001</v>
      </c>
      <c r="L182" s="107">
        <f t="shared" si="74"/>
        <v>0</v>
      </c>
      <c r="M182" s="105">
        <f t="shared" si="75"/>
        <v>0</v>
      </c>
      <c r="N182" s="104">
        <f t="shared" si="76"/>
        <v>0</v>
      </c>
      <c r="O182" s="113">
        <f t="shared" si="70"/>
        <v>0.11</v>
      </c>
      <c r="P182" s="108">
        <f t="shared" si="59"/>
        <v>1.0053444469999999</v>
      </c>
      <c r="Q182" s="104">
        <f t="shared" si="62"/>
        <v>1556.4466048899999</v>
      </c>
      <c r="R182" s="104">
        <f t="shared" si="63"/>
        <v>1556.4466048899999</v>
      </c>
      <c r="S182" s="109" t="s">
        <v>52</v>
      </c>
      <c r="T182" s="110">
        <f t="shared" si="77"/>
        <v>40219</v>
      </c>
      <c r="U182" s="111">
        <f t="shared" si="71"/>
        <v>0</v>
      </c>
      <c r="V182" s="22"/>
      <c r="W182" s="88">
        <f t="shared" si="78"/>
        <v>171</v>
      </c>
      <c r="X182" s="89">
        <v>45270</v>
      </c>
      <c r="Y182" s="90">
        <f t="shared" si="84"/>
        <v>51.163729119946829</v>
      </c>
      <c r="Z182" s="90">
        <f t="shared" si="85"/>
        <v>0.51243070000000002</v>
      </c>
      <c r="AA182" s="90">
        <f t="shared" si="86"/>
        <v>7.5030733700000001</v>
      </c>
      <c r="AB182" s="94">
        <v>0.12789300000000001</v>
      </c>
      <c r="AC182" s="90">
        <f t="shared" si="87"/>
        <v>8.0155040700000004</v>
      </c>
      <c r="AD182" s="95">
        <f t="shared" si="89"/>
        <v>171</v>
      </c>
      <c r="AE182" s="92">
        <f t="shared" si="88"/>
        <v>45301</v>
      </c>
      <c r="AF182" s="1"/>
      <c r="AG182" s="96">
        <f t="shared" si="72"/>
        <v>45270</v>
      </c>
      <c r="AH182" s="97">
        <f>VLOOKUP(AG182,[1]Plan1!$G$59:$H$400,2)</f>
        <v>5.3899999999999998E-4</v>
      </c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</row>
    <row r="183" spans="1:108" x14ac:dyDescent="0.2">
      <c r="A183" s="112">
        <f t="shared" si="64"/>
        <v>40208</v>
      </c>
      <c r="B183" s="104">
        <f t="shared" si="90"/>
        <v>292868.52352458</v>
      </c>
      <c r="C183" s="104">
        <f t="shared" si="65"/>
        <v>290758.21177341999</v>
      </c>
      <c r="D183" s="132">
        <f t="shared" si="66"/>
        <v>40189</v>
      </c>
      <c r="E183" s="105">
        <f t="shared" si="91"/>
        <v>3.2299999999999999E-4</v>
      </c>
      <c r="F183" s="106">
        <f t="shared" si="67"/>
        <v>20</v>
      </c>
      <c r="G183" s="106">
        <f t="shared" si="73"/>
        <v>31</v>
      </c>
      <c r="H183" s="104">
        <f t="shared" si="68"/>
        <v>1.00020837</v>
      </c>
      <c r="I183" s="104">
        <f t="shared" si="69"/>
        <v>1.0014136499999999</v>
      </c>
      <c r="J183" s="104">
        <f t="shared" si="60"/>
        <v>1.0016223099999999</v>
      </c>
      <c r="K183" s="104">
        <f t="shared" si="61"/>
        <v>291229.91172795999</v>
      </c>
      <c r="L183" s="107">
        <f t="shared" si="74"/>
        <v>0</v>
      </c>
      <c r="M183" s="105">
        <f t="shared" si="75"/>
        <v>0</v>
      </c>
      <c r="N183" s="104">
        <f t="shared" si="76"/>
        <v>0</v>
      </c>
      <c r="O183" s="113">
        <f t="shared" si="70"/>
        <v>0.11</v>
      </c>
      <c r="P183" s="108">
        <f t="shared" si="59"/>
        <v>1.0056265230000001</v>
      </c>
      <c r="Q183" s="104">
        <f t="shared" si="62"/>
        <v>1638.61179662</v>
      </c>
      <c r="R183" s="104">
        <f t="shared" si="63"/>
        <v>1638.61179662</v>
      </c>
      <c r="S183" s="109" t="s">
        <v>52</v>
      </c>
      <c r="T183" s="110">
        <f t="shared" si="77"/>
        <v>40219</v>
      </c>
      <c r="U183" s="111">
        <f t="shared" si="71"/>
        <v>0</v>
      </c>
      <c r="V183" s="22"/>
      <c r="W183" s="88">
        <f t="shared" si="78"/>
        <v>172</v>
      </c>
      <c r="X183" s="89">
        <v>45301</v>
      </c>
      <c r="Y183" s="90">
        <f t="shared" si="84"/>
        <v>9.9468309144867817E-9</v>
      </c>
      <c r="Z183" s="90">
        <f t="shared" si="85"/>
        <v>0.44689440000000002</v>
      </c>
      <c r="AA183" s="90">
        <f t="shared" si="86"/>
        <v>51.163729109999998</v>
      </c>
      <c r="AB183" s="94">
        <v>1</v>
      </c>
      <c r="AC183" s="90">
        <f t="shared" si="87"/>
        <v>51.610623509999996</v>
      </c>
      <c r="AD183" s="95">
        <f t="shared" si="89"/>
        <v>172</v>
      </c>
      <c r="AE183" s="92">
        <f t="shared" si="88"/>
        <v>45332</v>
      </c>
      <c r="AF183" s="1"/>
      <c r="AG183" s="96">
        <f t="shared" si="72"/>
        <v>45301</v>
      </c>
      <c r="AH183" s="97">
        <f>VLOOKUP(AG183,[1]Plan1!$G$59:$H$400,2)</f>
        <v>1.25E-3</v>
      </c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</row>
    <row r="184" spans="1:108" x14ac:dyDescent="0.2">
      <c r="A184" s="112">
        <f t="shared" si="64"/>
        <v>40209</v>
      </c>
      <c r="B184" s="104">
        <f t="shared" si="90"/>
        <v>292953.74631841003</v>
      </c>
      <c r="C184" s="104">
        <f t="shared" si="65"/>
        <v>290758.21177341999</v>
      </c>
      <c r="D184" s="132">
        <f t="shared" si="66"/>
        <v>40189</v>
      </c>
      <c r="E184" s="105">
        <f t="shared" si="91"/>
        <v>3.2299999999999999E-4</v>
      </c>
      <c r="F184" s="106">
        <f t="shared" si="67"/>
        <v>21</v>
      </c>
      <c r="G184" s="106">
        <f t="shared" si="73"/>
        <v>31</v>
      </c>
      <c r="H184" s="104">
        <f t="shared" si="68"/>
        <v>1.0002187899999999</v>
      </c>
      <c r="I184" s="104">
        <f t="shared" si="69"/>
        <v>1.0014136499999999</v>
      </c>
      <c r="J184" s="104">
        <f t="shared" si="60"/>
        <v>1.00163274</v>
      </c>
      <c r="K184" s="104">
        <f t="shared" si="61"/>
        <v>291232.94433611003</v>
      </c>
      <c r="L184" s="107">
        <f t="shared" si="74"/>
        <v>0</v>
      </c>
      <c r="M184" s="105">
        <f t="shared" si="75"/>
        <v>0</v>
      </c>
      <c r="N184" s="104">
        <f t="shared" si="76"/>
        <v>0</v>
      </c>
      <c r="O184" s="113">
        <f t="shared" si="70"/>
        <v>0.11</v>
      </c>
      <c r="P184" s="108">
        <f t="shared" si="59"/>
        <v>1.005908679</v>
      </c>
      <c r="Q184" s="104">
        <f t="shared" si="62"/>
        <v>1720.8019823</v>
      </c>
      <c r="R184" s="104">
        <f t="shared" si="63"/>
        <v>1720.8019823</v>
      </c>
      <c r="S184" s="109" t="s">
        <v>52</v>
      </c>
      <c r="T184" s="110">
        <f t="shared" si="77"/>
        <v>40219</v>
      </c>
      <c r="U184" s="111">
        <f t="shared" si="71"/>
        <v>0</v>
      </c>
      <c r="V184" s="22"/>
      <c r="W184" s="88">
        <f t="shared" si="78"/>
        <v>173</v>
      </c>
      <c r="X184" s="89">
        <v>45332</v>
      </c>
      <c r="Y184" s="90">
        <f t="shared" si="84"/>
        <v>9.9468309144867817E-9</v>
      </c>
      <c r="Z184" s="90">
        <f t="shared" si="85"/>
        <v>0</v>
      </c>
      <c r="AA184" s="90">
        <f t="shared" si="86"/>
        <v>0</v>
      </c>
      <c r="AB184" s="94">
        <v>0.178065</v>
      </c>
      <c r="AC184" s="90">
        <f t="shared" si="87"/>
        <v>0</v>
      </c>
      <c r="AD184" s="95">
        <f t="shared" si="89"/>
        <v>173</v>
      </c>
      <c r="AE184" s="92">
        <f t="shared" si="88"/>
        <v>45361</v>
      </c>
      <c r="AF184" s="1"/>
      <c r="AG184" s="96">
        <f t="shared" si="72"/>
        <v>45332</v>
      </c>
      <c r="AH184" s="97">
        <f>VLOOKUP(AG184,[1]Plan1!$G$59:$H$400,2)</f>
        <v>0</v>
      </c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</row>
    <row r="185" spans="1:108" x14ac:dyDescent="0.2">
      <c r="A185" s="112">
        <f t="shared" si="64"/>
        <v>40210</v>
      </c>
      <c r="B185" s="104">
        <f t="shared" si="90"/>
        <v>293038.99675679998</v>
      </c>
      <c r="C185" s="104">
        <f t="shared" si="65"/>
        <v>290758.21177341999</v>
      </c>
      <c r="D185" s="132">
        <f t="shared" si="66"/>
        <v>40189</v>
      </c>
      <c r="E185" s="105">
        <f t="shared" si="91"/>
        <v>3.2299999999999999E-4</v>
      </c>
      <c r="F185" s="106">
        <f t="shared" si="67"/>
        <v>22</v>
      </c>
      <c r="G185" s="106">
        <f t="shared" si="73"/>
        <v>31</v>
      </c>
      <c r="H185" s="104">
        <f t="shared" si="68"/>
        <v>1.0002292100000001</v>
      </c>
      <c r="I185" s="104">
        <f t="shared" si="69"/>
        <v>1.0014136499999999</v>
      </c>
      <c r="J185" s="104">
        <f t="shared" si="60"/>
        <v>1.0016431800000001</v>
      </c>
      <c r="K185" s="104">
        <f t="shared" si="61"/>
        <v>291235.97985184001</v>
      </c>
      <c r="L185" s="107">
        <f t="shared" si="74"/>
        <v>0</v>
      </c>
      <c r="M185" s="105">
        <f t="shared" si="75"/>
        <v>0</v>
      </c>
      <c r="N185" s="104">
        <f t="shared" si="76"/>
        <v>0</v>
      </c>
      <c r="O185" s="113">
        <f t="shared" si="70"/>
        <v>0.11</v>
      </c>
      <c r="P185" s="108">
        <f t="shared" si="59"/>
        <v>1.006190914</v>
      </c>
      <c r="Q185" s="104">
        <f t="shared" si="62"/>
        <v>1803.0169049599999</v>
      </c>
      <c r="R185" s="104">
        <f t="shared" si="63"/>
        <v>1803.0169049599999</v>
      </c>
      <c r="S185" s="109" t="s">
        <v>52</v>
      </c>
      <c r="T185" s="110">
        <f t="shared" si="77"/>
        <v>40219</v>
      </c>
      <c r="U185" s="111">
        <f t="shared" si="71"/>
        <v>0</v>
      </c>
      <c r="V185" s="22"/>
      <c r="W185" s="88">
        <f t="shared" si="78"/>
        <v>174</v>
      </c>
      <c r="X185" s="89">
        <v>45361</v>
      </c>
      <c r="Y185" s="90">
        <f t="shared" si="84"/>
        <v>9.9468309144867817E-9</v>
      </c>
      <c r="Z185" s="90">
        <f t="shared" si="85"/>
        <v>0</v>
      </c>
      <c r="AA185" s="90">
        <f t="shared" si="86"/>
        <v>0</v>
      </c>
      <c r="AB185" s="94">
        <v>0.21678900000000001</v>
      </c>
      <c r="AC185" s="90">
        <f t="shared" si="87"/>
        <v>0</v>
      </c>
      <c r="AD185" s="95">
        <f t="shared" si="89"/>
        <v>174</v>
      </c>
      <c r="AE185" s="92">
        <f t="shared" si="88"/>
        <v>45392</v>
      </c>
      <c r="AF185" s="1"/>
      <c r="AG185" s="96">
        <f t="shared" si="72"/>
        <v>45361</v>
      </c>
      <c r="AH185" s="97">
        <f>VLOOKUP(AG185,[1]Plan1!$G$59:$H$400,2)</f>
        <v>8.0500000000000005E-4</v>
      </c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</row>
    <row r="186" spans="1:108" x14ac:dyDescent="0.2">
      <c r="A186" s="112">
        <f t="shared" si="64"/>
        <v>40211</v>
      </c>
      <c r="B186" s="104">
        <f t="shared" si="90"/>
        <v>293124.26899012999</v>
      </c>
      <c r="C186" s="104">
        <f t="shared" si="65"/>
        <v>290758.21177341999</v>
      </c>
      <c r="D186" s="132">
        <f t="shared" si="66"/>
        <v>40189</v>
      </c>
      <c r="E186" s="105">
        <f t="shared" si="91"/>
        <v>3.2299999999999999E-4</v>
      </c>
      <c r="F186" s="106">
        <f t="shared" si="67"/>
        <v>23</v>
      </c>
      <c r="G186" s="106">
        <f t="shared" si="73"/>
        <v>31</v>
      </c>
      <c r="H186" s="104">
        <f t="shared" si="68"/>
        <v>1.00023963</v>
      </c>
      <c r="I186" s="104">
        <f t="shared" si="69"/>
        <v>1.0014136499999999</v>
      </c>
      <c r="J186" s="104">
        <f t="shared" si="60"/>
        <v>1.00165361</v>
      </c>
      <c r="K186" s="104">
        <f t="shared" si="61"/>
        <v>291239.01245998999</v>
      </c>
      <c r="L186" s="107">
        <f t="shared" si="74"/>
        <v>0</v>
      </c>
      <c r="M186" s="105">
        <f t="shared" si="75"/>
        <v>0</v>
      </c>
      <c r="N186" s="104">
        <f t="shared" si="76"/>
        <v>0</v>
      </c>
      <c r="O186" s="113">
        <f t="shared" si="70"/>
        <v>0.11</v>
      </c>
      <c r="P186" s="108">
        <f t="shared" si="59"/>
        <v>1.0064732279999999</v>
      </c>
      <c r="Q186" s="104">
        <f t="shared" si="62"/>
        <v>1885.25653014</v>
      </c>
      <c r="R186" s="104">
        <f t="shared" si="63"/>
        <v>1885.25653014</v>
      </c>
      <c r="S186" s="109" t="s">
        <v>52</v>
      </c>
      <c r="T186" s="110">
        <f t="shared" si="77"/>
        <v>40219</v>
      </c>
      <c r="U186" s="111">
        <f t="shared" si="71"/>
        <v>0</v>
      </c>
      <c r="V186" s="22"/>
      <c r="W186" s="88">
        <f t="shared" si="78"/>
        <v>175</v>
      </c>
      <c r="X186" s="89">
        <v>45392</v>
      </c>
      <c r="Y186" s="90">
        <f t="shared" si="84"/>
        <v>9.9468309144867817E-9</v>
      </c>
      <c r="Z186" s="90">
        <f t="shared" si="85"/>
        <v>0</v>
      </c>
      <c r="AA186" s="90">
        <f t="shared" si="86"/>
        <v>0</v>
      </c>
      <c r="AB186" s="94">
        <v>0.27674900000000002</v>
      </c>
      <c r="AC186" s="90">
        <f t="shared" si="87"/>
        <v>0</v>
      </c>
      <c r="AD186" s="95">
        <f t="shared" si="89"/>
        <v>175</v>
      </c>
      <c r="AE186" s="92">
        <f t="shared" si="88"/>
        <v>45422</v>
      </c>
      <c r="AF186" s="1"/>
      <c r="AG186" s="96">
        <f t="shared" si="72"/>
        <v>45392</v>
      </c>
      <c r="AH186" s="97">
        <f>VLOOKUP(AG186,[1]Plan1!$G$59:$H$400,2)</f>
        <v>8.3600000000000005E-4</v>
      </c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</row>
    <row r="187" spans="1:108" x14ac:dyDescent="0.2">
      <c r="A187" s="112">
        <f t="shared" si="64"/>
        <v>40212</v>
      </c>
      <c r="B187" s="104">
        <f t="shared" si="90"/>
        <v>293209.56887110003</v>
      </c>
      <c r="C187" s="104">
        <f t="shared" si="65"/>
        <v>290758.21177341999</v>
      </c>
      <c r="D187" s="132">
        <f t="shared" si="66"/>
        <v>40189</v>
      </c>
      <c r="E187" s="105">
        <f t="shared" si="91"/>
        <v>3.2299999999999999E-4</v>
      </c>
      <c r="F187" s="106">
        <f t="shared" si="67"/>
        <v>24</v>
      </c>
      <c r="G187" s="106">
        <f t="shared" si="73"/>
        <v>31</v>
      </c>
      <c r="H187" s="104">
        <f t="shared" si="68"/>
        <v>1.00025005</v>
      </c>
      <c r="I187" s="104">
        <f t="shared" si="69"/>
        <v>1.0014136499999999</v>
      </c>
      <c r="J187" s="104">
        <f t="shared" si="60"/>
        <v>1.00166405</v>
      </c>
      <c r="K187" s="104">
        <f t="shared" si="61"/>
        <v>291242.04797572002</v>
      </c>
      <c r="L187" s="107">
        <f t="shared" si="74"/>
        <v>0</v>
      </c>
      <c r="M187" s="105">
        <f t="shared" si="75"/>
        <v>0</v>
      </c>
      <c r="N187" s="104">
        <f t="shared" si="76"/>
        <v>0</v>
      </c>
      <c r="O187" s="113">
        <f t="shared" si="70"/>
        <v>0.11</v>
      </c>
      <c r="P187" s="108">
        <f t="shared" si="59"/>
        <v>1.0067556209999999</v>
      </c>
      <c r="Q187" s="104">
        <f t="shared" si="62"/>
        <v>1967.52089538</v>
      </c>
      <c r="R187" s="104">
        <f t="shared" si="63"/>
        <v>1967.52089538</v>
      </c>
      <c r="S187" s="109" t="s">
        <v>52</v>
      </c>
      <c r="T187" s="110">
        <f t="shared" si="77"/>
        <v>40219</v>
      </c>
      <c r="U187" s="111">
        <f t="shared" si="71"/>
        <v>0</v>
      </c>
      <c r="V187" s="22"/>
      <c r="W187" s="88">
        <f t="shared" si="78"/>
        <v>176</v>
      </c>
      <c r="X187" s="89">
        <v>45422</v>
      </c>
      <c r="Y187" s="90">
        <f t="shared" si="84"/>
        <v>9.9468309144867817E-9</v>
      </c>
      <c r="Z187" s="90">
        <f t="shared" si="85"/>
        <v>0</v>
      </c>
      <c r="AA187" s="90">
        <f t="shared" si="86"/>
        <v>0</v>
      </c>
      <c r="AB187" s="94">
        <v>0.38274599999999998</v>
      </c>
      <c r="AC187" s="90">
        <f t="shared" si="87"/>
        <v>0</v>
      </c>
      <c r="AD187" s="95">
        <f t="shared" si="89"/>
        <v>176</v>
      </c>
      <c r="AE187" s="92">
        <f t="shared" si="88"/>
        <v>45453</v>
      </c>
      <c r="AF187" s="1"/>
      <c r="AG187" s="96">
        <f t="shared" si="72"/>
        <v>45422</v>
      </c>
      <c r="AH187" s="97">
        <f>VLOOKUP(AG187,[1]Plan1!$G$59:$H$400,2)</f>
        <v>4.8799999999999999E-4</v>
      </c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</row>
    <row r="188" spans="1:108" x14ac:dyDescent="0.2">
      <c r="A188" s="112">
        <f t="shared" si="64"/>
        <v>40213</v>
      </c>
      <c r="B188" s="104">
        <f t="shared" si="90"/>
        <v>293294.89083804999</v>
      </c>
      <c r="C188" s="104">
        <f t="shared" si="65"/>
        <v>290758.21177341999</v>
      </c>
      <c r="D188" s="132">
        <f t="shared" si="66"/>
        <v>40189</v>
      </c>
      <c r="E188" s="105">
        <f t="shared" si="91"/>
        <v>3.2299999999999999E-4</v>
      </c>
      <c r="F188" s="106">
        <f t="shared" si="67"/>
        <v>25</v>
      </c>
      <c r="G188" s="106">
        <f t="shared" si="73"/>
        <v>31</v>
      </c>
      <c r="H188" s="104">
        <f t="shared" si="68"/>
        <v>1.00026047</v>
      </c>
      <c r="I188" s="104">
        <f t="shared" si="69"/>
        <v>1.0014136499999999</v>
      </c>
      <c r="J188" s="104">
        <f t="shared" si="60"/>
        <v>1.0016744799999999</v>
      </c>
      <c r="K188" s="104">
        <f t="shared" si="61"/>
        <v>291245.08058387</v>
      </c>
      <c r="L188" s="107">
        <f t="shared" si="74"/>
        <v>0</v>
      </c>
      <c r="M188" s="105">
        <f t="shared" si="75"/>
        <v>0</v>
      </c>
      <c r="N188" s="104">
        <f t="shared" si="76"/>
        <v>0</v>
      </c>
      <c r="O188" s="113">
        <f t="shared" si="70"/>
        <v>0.11</v>
      </c>
      <c r="P188" s="108">
        <f t="shared" si="59"/>
        <v>1.0070380940000001</v>
      </c>
      <c r="Q188" s="104">
        <f t="shared" si="62"/>
        <v>2049.8102541799999</v>
      </c>
      <c r="R188" s="104">
        <f t="shared" si="63"/>
        <v>2049.8102541799999</v>
      </c>
      <c r="S188" s="109" t="s">
        <v>52</v>
      </c>
      <c r="T188" s="110">
        <f t="shared" si="77"/>
        <v>40219</v>
      </c>
      <c r="U188" s="111">
        <f t="shared" si="71"/>
        <v>0</v>
      </c>
      <c r="V188" s="22"/>
      <c r="W188" s="88">
        <f t="shared" si="78"/>
        <v>177</v>
      </c>
      <c r="X188" s="89">
        <v>45453</v>
      </c>
      <c r="Y188" s="90">
        <f t="shared" si="84"/>
        <v>9.9468309144867817E-9</v>
      </c>
      <c r="Z188" s="90">
        <f t="shared" si="85"/>
        <v>0</v>
      </c>
      <c r="AA188" s="90">
        <f t="shared" si="86"/>
        <v>0</v>
      </c>
      <c r="AB188" s="94">
        <v>0.62024199999999996</v>
      </c>
      <c r="AC188" s="90">
        <f t="shared" si="87"/>
        <v>0</v>
      </c>
      <c r="AD188" s="95">
        <f t="shared" si="89"/>
        <v>177</v>
      </c>
      <c r="AE188" s="92">
        <f t="shared" si="88"/>
        <v>45483</v>
      </c>
      <c r="AF188" s="1"/>
      <c r="AG188" s="96">
        <f t="shared" si="72"/>
        <v>45453</v>
      </c>
      <c r="AH188" s="97">
        <f>VLOOKUP(AG188,[1]Plan1!$G$59:$H$400,2)</f>
        <v>9.2000000000000003E-4</v>
      </c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</row>
    <row r="189" spans="1:108" x14ac:dyDescent="0.2">
      <c r="A189" s="112">
        <f t="shared" si="64"/>
        <v>40214</v>
      </c>
      <c r="B189" s="104">
        <f t="shared" si="90"/>
        <v>293380.24016448</v>
      </c>
      <c r="C189" s="104">
        <f t="shared" si="65"/>
        <v>290758.21177341999</v>
      </c>
      <c r="D189" s="132">
        <f t="shared" si="66"/>
        <v>40189</v>
      </c>
      <c r="E189" s="105">
        <f t="shared" si="91"/>
        <v>3.2299999999999999E-4</v>
      </c>
      <c r="F189" s="106">
        <f t="shared" si="67"/>
        <v>26</v>
      </c>
      <c r="G189" s="106">
        <f t="shared" si="73"/>
        <v>31</v>
      </c>
      <c r="H189" s="104">
        <f t="shared" si="68"/>
        <v>1.0002708899999999</v>
      </c>
      <c r="I189" s="104">
        <f t="shared" si="69"/>
        <v>1.0014136499999999</v>
      </c>
      <c r="J189" s="104">
        <f t="shared" si="60"/>
        <v>1.00168492</v>
      </c>
      <c r="K189" s="104">
        <f t="shared" si="61"/>
        <v>291248.11609959998</v>
      </c>
      <c r="L189" s="107">
        <f t="shared" si="74"/>
        <v>0</v>
      </c>
      <c r="M189" s="105">
        <f t="shared" si="75"/>
        <v>0</v>
      </c>
      <c r="N189" s="104">
        <f t="shared" si="76"/>
        <v>0</v>
      </c>
      <c r="O189" s="113">
        <f t="shared" si="70"/>
        <v>0.11</v>
      </c>
      <c r="P189" s="108">
        <f t="shared" si="59"/>
        <v>1.0073206450000001</v>
      </c>
      <c r="Q189" s="104">
        <f t="shared" si="62"/>
        <v>2132.1240648799999</v>
      </c>
      <c r="R189" s="104">
        <f t="shared" si="63"/>
        <v>2132.1240648799999</v>
      </c>
      <c r="S189" s="109" t="s">
        <v>52</v>
      </c>
      <c r="T189" s="110">
        <f t="shared" si="77"/>
        <v>40219</v>
      </c>
      <c r="U189" s="111">
        <f t="shared" si="71"/>
        <v>0</v>
      </c>
      <c r="V189" s="22"/>
      <c r="W189" s="88">
        <f t="shared" si="78"/>
        <v>178</v>
      </c>
      <c r="X189" s="89">
        <v>45483</v>
      </c>
      <c r="Y189" s="90">
        <f t="shared" si="84"/>
        <v>0</v>
      </c>
      <c r="Z189" s="90">
        <f t="shared" si="85"/>
        <v>0</v>
      </c>
      <c r="AA189" s="90">
        <f>Y188</f>
        <v>9.9468309144867817E-9</v>
      </c>
      <c r="AB189" s="94">
        <v>1</v>
      </c>
      <c r="AC189" s="90">
        <f t="shared" si="87"/>
        <v>9.9468309144867817E-9</v>
      </c>
      <c r="AD189" s="95"/>
      <c r="AE189" s="92"/>
      <c r="AF189" s="1"/>
      <c r="AG189" s="96">
        <f t="shared" si="72"/>
        <v>45483</v>
      </c>
      <c r="AH189" s="97">
        <f>VLOOKUP(AG189,[1]Plan1!$G$59:$H$400,2)</f>
        <v>7.4799999999999997E-4</v>
      </c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</row>
    <row r="190" spans="1:108" x14ac:dyDescent="0.2">
      <c r="A190" s="112">
        <f t="shared" si="64"/>
        <v>40215</v>
      </c>
      <c r="B190" s="104">
        <f t="shared" si="90"/>
        <v>293465.61157669005</v>
      </c>
      <c r="C190" s="104">
        <f t="shared" si="65"/>
        <v>290758.21177341999</v>
      </c>
      <c r="D190" s="132">
        <f t="shared" si="66"/>
        <v>40189</v>
      </c>
      <c r="E190" s="105">
        <f t="shared" si="91"/>
        <v>3.2299999999999999E-4</v>
      </c>
      <c r="F190" s="106">
        <f t="shared" si="67"/>
        <v>27</v>
      </c>
      <c r="G190" s="106">
        <f t="shared" si="73"/>
        <v>31</v>
      </c>
      <c r="H190" s="104">
        <f t="shared" si="68"/>
        <v>1.0002813100000001</v>
      </c>
      <c r="I190" s="104">
        <f t="shared" si="69"/>
        <v>1.0014136499999999</v>
      </c>
      <c r="J190" s="104">
        <f t="shared" si="60"/>
        <v>1.0016953500000001</v>
      </c>
      <c r="K190" s="104">
        <f t="shared" si="61"/>
        <v>291251.14870775002</v>
      </c>
      <c r="L190" s="107">
        <f t="shared" si="74"/>
        <v>0</v>
      </c>
      <c r="M190" s="105">
        <f t="shared" si="75"/>
        <v>0</v>
      </c>
      <c r="N190" s="104">
        <f t="shared" si="76"/>
        <v>0</v>
      </c>
      <c r="O190" s="113">
        <f t="shared" si="70"/>
        <v>0.11</v>
      </c>
      <c r="P190" s="108">
        <f t="shared" si="59"/>
        <v>1.007603276</v>
      </c>
      <c r="Q190" s="104">
        <f t="shared" si="62"/>
        <v>2214.4628689400001</v>
      </c>
      <c r="R190" s="104">
        <f t="shared" si="63"/>
        <v>2214.4628689400001</v>
      </c>
      <c r="S190" s="109" t="s">
        <v>52</v>
      </c>
      <c r="T190" s="110">
        <f t="shared" si="77"/>
        <v>40219</v>
      </c>
      <c r="U190" s="111">
        <f t="shared" si="71"/>
        <v>0</v>
      </c>
      <c r="V190" s="22"/>
      <c r="W190" s="88"/>
      <c r="X190" s="89"/>
      <c r="Y190" s="90"/>
      <c r="Z190" s="90"/>
      <c r="AA190" s="90"/>
      <c r="AB190" s="94"/>
      <c r="AC190" s="90"/>
      <c r="AD190" s="95"/>
      <c r="AE190" s="92"/>
      <c r="AF190" s="1"/>
      <c r="AG190" s="96">
        <f t="shared" si="72"/>
        <v>45514</v>
      </c>
      <c r="AH190" s="97">
        <f>VLOOKUP(AG190,[1]Plan1!$G$59:$H$400,2)</f>
        <v>6.7000000000000002E-4</v>
      </c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</row>
    <row r="191" spans="1:108" x14ac:dyDescent="0.2">
      <c r="A191" s="112">
        <f t="shared" si="64"/>
        <v>40216</v>
      </c>
      <c r="B191" s="104">
        <f t="shared" si="90"/>
        <v>293551.01093395997</v>
      </c>
      <c r="C191" s="104">
        <f t="shared" si="65"/>
        <v>290758.21177341999</v>
      </c>
      <c r="D191" s="132">
        <f t="shared" si="66"/>
        <v>40189</v>
      </c>
      <c r="E191" s="105">
        <f t="shared" si="91"/>
        <v>3.2299999999999999E-4</v>
      </c>
      <c r="F191" s="106">
        <f t="shared" si="67"/>
        <v>28</v>
      </c>
      <c r="G191" s="106">
        <f t="shared" si="73"/>
        <v>31</v>
      </c>
      <c r="H191" s="104">
        <f t="shared" si="68"/>
        <v>1.00029173</v>
      </c>
      <c r="I191" s="104">
        <f t="shared" si="69"/>
        <v>1.0014136499999999</v>
      </c>
      <c r="J191" s="104">
        <f t="shared" si="60"/>
        <v>1.0017057899999999</v>
      </c>
      <c r="K191" s="104">
        <f t="shared" si="61"/>
        <v>291254.18422348</v>
      </c>
      <c r="L191" s="107">
        <f t="shared" si="74"/>
        <v>0</v>
      </c>
      <c r="M191" s="105">
        <f t="shared" si="75"/>
        <v>0</v>
      </c>
      <c r="N191" s="104">
        <f t="shared" si="76"/>
        <v>0</v>
      </c>
      <c r="O191" s="113">
        <f t="shared" si="70"/>
        <v>0.11</v>
      </c>
      <c r="P191" s="108">
        <f t="shared" si="59"/>
        <v>1.0078859870000001</v>
      </c>
      <c r="Q191" s="104">
        <f t="shared" si="62"/>
        <v>2296.8267104800002</v>
      </c>
      <c r="R191" s="104">
        <f t="shared" si="63"/>
        <v>2296.8267104800002</v>
      </c>
      <c r="S191" s="109" t="s">
        <v>52</v>
      </c>
      <c r="T191" s="110">
        <f t="shared" si="77"/>
        <v>40219</v>
      </c>
      <c r="U191" s="111">
        <f t="shared" si="71"/>
        <v>0</v>
      </c>
      <c r="V191" s="22"/>
      <c r="W191" s="88"/>
      <c r="X191" s="89"/>
      <c r="Y191" s="90"/>
      <c r="Z191" s="90"/>
      <c r="AA191" s="90"/>
      <c r="AB191" s="94"/>
      <c r="AC191" s="90"/>
      <c r="AD191" s="95"/>
      <c r="AE191" s="92"/>
      <c r="AF191" s="1"/>
      <c r="AG191" s="96">
        <f t="shared" si="72"/>
        <v>45545</v>
      </c>
      <c r="AH191" s="97">
        <f>VLOOKUP(AG191,[1]Plan1!$G$59:$H$400,2)</f>
        <v>7.2400000000000003E-4</v>
      </c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</row>
    <row r="192" spans="1:108" x14ac:dyDescent="0.2">
      <c r="A192" s="112">
        <f t="shared" si="64"/>
        <v>40217</v>
      </c>
      <c r="B192" s="104">
        <f t="shared" si="90"/>
        <v>293636.43179430999</v>
      </c>
      <c r="C192" s="104">
        <f t="shared" si="65"/>
        <v>290758.21177341999</v>
      </c>
      <c r="D192" s="132">
        <f t="shared" si="66"/>
        <v>40189</v>
      </c>
      <c r="E192" s="105">
        <f t="shared" si="91"/>
        <v>3.2299999999999999E-4</v>
      </c>
      <c r="F192" s="106">
        <f t="shared" si="67"/>
        <v>29</v>
      </c>
      <c r="G192" s="106">
        <f t="shared" si="73"/>
        <v>31</v>
      </c>
      <c r="H192" s="104">
        <f t="shared" si="68"/>
        <v>1.00030215</v>
      </c>
      <c r="I192" s="104">
        <f t="shared" si="69"/>
        <v>1.0014136499999999</v>
      </c>
      <c r="J192" s="104">
        <f t="shared" si="60"/>
        <v>1.00171622</v>
      </c>
      <c r="K192" s="104">
        <f t="shared" si="61"/>
        <v>291257.21683162998</v>
      </c>
      <c r="L192" s="107">
        <f t="shared" si="74"/>
        <v>0</v>
      </c>
      <c r="M192" s="105">
        <f t="shared" si="75"/>
        <v>0</v>
      </c>
      <c r="N192" s="104">
        <f t="shared" si="76"/>
        <v>0</v>
      </c>
      <c r="O192" s="113">
        <f t="shared" si="70"/>
        <v>0.11</v>
      </c>
      <c r="P192" s="108">
        <f t="shared" si="59"/>
        <v>1.008168776</v>
      </c>
      <c r="Q192" s="104">
        <f t="shared" si="62"/>
        <v>2379.2149626800001</v>
      </c>
      <c r="R192" s="104">
        <f t="shared" si="63"/>
        <v>2379.2149626800001</v>
      </c>
      <c r="S192" s="109" t="s">
        <v>52</v>
      </c>
      <c r="T192" s="110">
        <f t="shared" si="77"/>
        <v>40219</v>
      </c>
      <c r="U192" s="111">
        <f t="shared" si="71"/>
        <v>0</v>
      </c>
      <c r="V192" s="22"/>
      <c r="W192" s="88"/>
      <c r="X192" s="89"/>
      <c r="Y192" s="90"/>
      <c r="Z192" s="90"/>
      <c r="AA192" s="90"/>
      <c r="AB192" s="94"/>
      <c r="AC192" s="90"/>
      <c r="AD192" s="95"/>
      <c r="AE192" s="92"/>
      <c r="AF192" s="1"/>
      <c r="AG192" s="96">
        <f t="shared" si="72"/>
        <v>45575</v>
      </c>
      <c r="AH192" s="97">
        <f>VLOOKUP(AG192,[1]Plan1!$G$59:$H$400,2)</f>
        <v>8.12E-4</v>
      </c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</row>
    <row r="193" spans="1:108" x14ac:dyDescent="0.2">
      <c r="A193" s="112">
        <f t="shared" si="64"/>
        <v>40218</v>
      </c>
      <c r="B193" s="104">
        <f t="shared" si="90"/>
        <v>293721.88060281001</v>
      </c>
      <c r="C193" s="104">
        <f t="shared" si="65"/>
        <v>290758.21177341999</v>
      </c>
      <c r="D193" s="132">
        <f t="shared" si="66"/>
        <v>40189</v>
      </c>
      <c r="E193" s="105">
        <f t="shared" si="91"/>
        <v>3.2299999999999999E-4</v>
      </c>
      <c r="F193" s="106">
        <f t="shared" si="67"/>
        <v>30</v>
      </c>
      <c r="G193" s="106">
        <f t="shared" si="73"/>
        <v>31</v>
      </c>
      <c r="H193" s="104">
        <f t="shared" si="68"/>
        <v>1.00031257</v>
      </c>
      <c r="I193" s="104">
        <f t="shared" si="69"/>
        <v>1.0014136499999999</v>
      </c>
      <c r="J193" s="104">
        <f t="shared" si="60"/>
        <v>1.0017266600000001</v>
      </c>
      <c r="K193" s="104">
        <f t="shared" si="61"/>
        <v>291260.25234736002</v>
      </c>
      <c r="L193" s="107">
        <f t="shared" si="74"/>
        <v>0</v>
      </c>
      <c r="M193" s="105">
        <f t="shared" si="75"/>
        <v>0</v>
      </c>
      <c r="N193" s="104">
        <f t="shared" si="76"/>
        <v>0</v>
      </c>
      <c r="O193" s="113">
        <f t="shared" si="70"/>
        <v>0.11</v>
      </c>
      <c r="P193" s="108">
        <f t="shared" si="59"/>
        <v>1.0084516450000001</v>
      </c>
      <c r="Q193" s="104">
        <f t="shared" si="62"/>
        <v>2461.6282554499999</v>
      </c>
      <c r="R193" s="104">
        <f t="shared" si="63"/>
        <v>2461.6282554499999</v>
      </c>
      <c r="S193" s="109" t="s">
        <v>52</v>
      </c>
      <c r="T193" s="110">
        <f t="shared" si="77"/>
        <v>40219</v>
      </c>
      <c r="U193" s="111">
        <f t="shared" si="71"/>
        <v>0</v>
      </c>
      <c r="V193" s="22"/>
      <c r="W193" s="88"/>
      <c r="X193" s="89"/>
      <c r="Y193" s="90"/>
      <c r="Z193" s="90"/>
      <c r="AA193" s="90"/>
      <c r="AB193" s="94"/>
      <c r="AC193" s="90"/>
      <c r="AD193" s="95"/>
      <c r="AE193" s="92"/>
      <c r="AF193" s="1"/>
      <c r="AG193" s="96">
        <f t="shared" si="72"/>
        <v>45606</v>
      </c>
      <c r="AH193" s="97">
        <f>VLOOKUP(AG193,[1]Plan1!$G$59:$H$400,2)</f>
        <v>6.5799999999999995E-4</v>
      </c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</row>
    <row r="194" spans="1:108" x14ac:dyDescent="0.2">
      <c r="A194" s="112">
        <f t="shared" si="64"/>
        <v>40219</v>
      </c>
      <c r="B194" s="104">
        <f t="shared" si="90"/>
        <v>293807.35442966997</v>
      </c>
      <c r="C194" s="104">
        <f t="shared" si="65"/>
        <v>290758.21177341999</v>
      </c>
      <c r="D194" s="132">
        <f t="shared" si="66"/>
        <v>40189</v>
      </c>
      <c r="E194" s="105">
        <f t="shared" si="91"/>
        <v>3.2299999999999999E-4</v>
      </c>
      <c r="F194" s="106">
        <f t="shared" si="67"/>
        <v>31</v>
      </c>
      <c r="G194" s="106">
        <f t="shared" si="73"/>
        <v>31</v>
      </c>
      <c r="H194" s="104">
        <f t="shared" si="68"/>
        <v>1.0003230000000001</v>
      </c>
      <c r="I194" s="104">
        <f t="shared" si="69"/>
        <v>1.0014136499999999</v>
      </c>
      <c r="J194" s="104">
        <f t="shared" si="60"/>
        <v>1.0017370999999999</v>
      </c>
      <c r="K194" s="104">
        <f t="shared" si="61"/>
        <v>291263.28786308999</v>
      </c>
      <c r="L194" s="107">
        <f t="shared" si="74"/>
        <v>5</v>
      </c>
      <c r="M194" s="105">
        <f t="shared" si="75"/>
        <v>7.5329999999999998E-3</v>
      </c>
      <c r="N194" s="104">
        <f t="shared" si="76"/>
        <v>2194.08634747</v>
      </c>
      <c r="O194" s="113">
        <f t="shared" si="70"/>
        <v>0.11</v>
      </c>
      <c r="P194" s="108">
        <f t="shared" si="59"/>
        <v>1.0087345940000001</v>
      </c>
      <c r="Q194" s="104">
        <f t="shared" si="62"/>
        <v>2544.0665665800002</v>
      </c>
      <c r="R194" s="104">
        <f t="shared" si="63"/>
        <v>4738.1529140500006</v>
      </c>
      <c r="S194" s="109" t="s">
        <v>52</v>
      </c>
      <c r="T194" s="110">
        <f t="shared" si="77"/>
        <v>40219</v>
      </c>
      <c r="U194" s="111">
        <f t="shared" si="71"/>
        <v>289069.20151561999</v>
      </c>
      <c r="V194" s="22"/>
      <c r="W194" s="88"/>
      <c r="X194" s="89"/>
      <c r="Y194" s="90"/>
      <c r="Z194" s="90"/>
      <c r="AA194" s="90"/>
      <c r="AB194" s="94"/>
      <c r="AC194" s="90"/>
      <c r="AD194" s="95"/>
      <c r="AE194" s="92"/>
      <c r="AF194" s="9"/>
      <c r="AG194" s="96">
        <f t="shared" si="72"/>
        <v>45636</v>
      </c>
      <c r="AH194" s="97">
        <f>VLOOKUP(AG194,[1]Plan1!$G$59:$H$400,2)</f>
        <v>1.073E-3</v>
      </c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</row>
    <row r="195" spans="1:108" x14ac:dyDescent="0.2">
      <c r="A195" s="112">
        <f t="shared" si="64"/>
        <v>40220</v>
      </c>
      <c r="B195" s="104">
        <f t="shared" si="90"/>
        <v>289158.99912865</v>
      </c>
      <c r="C195" s="104">
        <f t="shared" si="65"/>
        <v>288567.93016414001</v>
      </c>
      <c r="D195" s="132">
        <f t="shared" si="66"/>
        <v>40220</v>
      </c>
      <c r="E195" s="105">
        <f t="shared" si="91"/>
        <v>0</v>
      </c>
      <c r="F195" s="106">
        <f t="shared" si="67"/>
        <v>1</v>
      </c>
      <c r="G195" s="106">
        <f t="shared" si="73"/>
        <v>28</v>
      </c>
      <c r="H195" s="104">
        <f t="shared" si="68"/>
        <v>1</v>
      </c>
      <c r="I195" s="104">
        <f t="shared" si="69"/>
        <v>1.0017370999999999</v>
      </c>
      <c r="J195" s="104">
        <f t="shared" si="60"/>
        <v>1.0017370999999999</v>
      </c>
      <c r="K195" s="104">
        <f t="shared" si="61"/>
        <v>289069.20151561999</v>
      </c>
      <c r="L195" s="107">
        <f t="shared" si="74"/>
        <v>0</v>
      </c>
      <c r="M195" s="105">
        <f t="shared" si="75"/>
        <v>0</v>
      </c>
      <c r="N195" s="104">
        <f t="shared" si="76"/>
        <v>0</v>
      </c>
      <c r="O195" s="113">
        <f t="shared" si="70"/>
        <v>0.11</v>
      </c>
      <c r="P195" s="108">
        <f t="shared" si="59"/>
        <v>1.000310644</v>
      </c>
      <c r="Q195" s="104">
        <f t="shared" si="62"/>
        <v>89.797613029999994</v>
      </c>
      <c r="R195" s="104">
        <f t="shared" si="63"/>
        <v>89.797613029999994</v>
      </c>
      <c r="S195" s="109" t="s">
        <v>52</v>
      </c>
      <c r="T195" s="110">
        <f t="shared" si="77"/>
        <v>40247</v>
      </c>
      <c r="U195" s="111">
        <f t="shared" si="71"/>
        <v>0</v>
      </c>
      <c r="V195" s="22"/>
      <c r="W195" s="88"/>
      <c r="X195" s="89"/>
      <c r="Y195" s="90"/>
      <c r="Z195" s="90"/>
      <c r="AA195" s="90"/>
      <c r="AB195" s="94"/>
      <c r="AC195" s="90"/>
      <c r="AD195" s="95"/>
      <c r="AE195" s="92"/>
      <c r="AF195" s="1"/>
      <c r="AG195" s="96">
        <f t="shared" si="72"/>
        <v>45667</v>
      </c>
      <c r="AH195" s="97">
        <f>VLOOKUP(AG195,[1]Plan1!$G$59:$H$400,2)</f>
        <v>1.4859999999999999E-3</v>
      </c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</row>
    <row r="196" spans="1:108" x14ac:dyDescent="0.2">
      <c r="A196" s="112">
        <f t="shared" si="64"/>
        <v>40221</v>
      </c>
      <c r="B196" s="104">
        <f t="shared" si="90"/>
        <v>289248.82449232996</v>
      </c>
      <c r="C196" s="104">
        <f t="shared" si="65"/>
        <v>288567.93016414001</v>
      </c>
      <c r="D196" s="132">
        <f t="shared" si="66"/>
        <v>40220</v>
      </c>
      <c r="E196" s="105">
        <f t="shared" si="91"/>
        <v>0</v>
      </c>
      <c r="F196" s="106">
        <f t="shared" si="67"/>
        <v>2</v>
      </c>
      <c r="G196" s="106">
        <f t="shared" si="73"/>
        <v>28</v>
      </c>
      <c r="H196" s="104">
        <f t="shared" si="68"/>
        <v>1</v>
      </c>
      <c r="I196" s="104">
        <f t="shared" si="69"/>
        <v>1.0017370999999999</v>
      </c>
      <c r="J196" s="104">
        <f t="shared" si="60"/>
        <v>1.0017370999999999</v>
      </c>
      <c r="K196" s="104">
        <f t="shared" si="61"/>
        <v>289069.20151561999</v>
      </c>
      <c r="L196" s="107">
        <f t="shared" si="74"/>
        <v>0</v>
      </c>
      <c r="M196" s="105">
        <f t="shared" si="75"/>
        <v>0</v>
      </c>
      <c r="N196" s="104">
        <f t="shared" si="76"/>
        <v>0</v>
      </c>
      <c r="O196" s="113">
        <f t="shared" si="70"/>
        <v>0.11</v>
      </c>
      <c r="P196" s="108">
        <f t="shared" si="59"/>
        <v>1.000621384</v>
      </c>
      <c r="Q196" s="104">
        <f t="shared" si="62"/>
        <v>179.62297670999999</v>
      </c>
      <c r="R196" s="104">
        <f t="shared" si="63"/>
        <v>179.62297670999999</v>
      </c>
      <c r="S196" s="109" t="s">
        <v>52</v>
      </c>
      <c r="T196" s="110">
        <f t="shared" si="77"/>
        <v>40247</v>
      </c>
      <c r="U196" s="111">
        <f t="shared" si="71"/>
        <v>0</v>
      </c>
      <c r="V196" s="22"/>
      <c r="W196" s="88"/>
      <c r="X196" s="89"/>
      <c r="Y196" s="90"/>
      <c r="Z196" s="90"/>
      <c r="AA196" s="90"/>
      <c r="AB196" s="94"/>
      <c r="AC196" s="90"/>
      <c r="AD196" s="88"/>
      <c r="AE196" s="92"/>
      <c r="AF196" s="1"/>
      <c r="AG196" s="96">
        <f t="shared" si="72"/>
        <v>45698</v>
      </c>
      <c r="AH196" s="97">
        <f>VLOOKUP(AG196,[1]Plan1!$G$59:$H$400,2)</f>
        <v>7.3899999999999997E-4</v>
      </c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</row>
    <row r="197" spans="1:108" x14ac:dyDescent="0.2">
      <c r="A197" s="112">
        <f t="shared" si="64"/>
        <v>40222</v>
      </c>
      <c r="B197" s="104">
        <f t="shared" si="90"/>
        <v>289338.67760664999</v>
      </c>
      <c r="C197" s="104">
        <f t="shared" si="65"/>
        <v>288567.93016414001</v>
      </c>
      <c r="D197" s="132">
        <f t="shared" si="66"/>
        <v>40220</v>
      </c>
      <c r="E197" s="105">
        <f t="shared" si="91"/>
        <v>0</v>
      </c>
      <c r="F197" s="106">
        <f t="shared" si="67"/>
        <v>3</v>
      </c>
      <c r="G197" s="106">
        <f t="shared" si="73"/>
        <v>28</v>
      </c>
      <c r="H197" s="104">
        <f t="shared" si="68"/>
        <v>1</v>
      </c>
      <c r="I197" s="104">
        <f t="shared" si="69"/>
        <v>1.0017370999999999</v>
      </c>
      <c r="J197" s="104">
        <f t="shared" si="60"/>
        <v>1.0017370999999999</v>
      </c>
      <c r="K197" s="104">
        <f t="shared" si="61"/>
        <v>289069.20151561999</v>
      </c>
      <c r="L197" s="107">
        <f t="shared" si="74"/>
        <v>0</v>
      </c>
      <c r="M197" s="105">
        <f t="shared" si="75"/>
        <v>0</v>
      </c>
      <c r="N197" s="104">
        <f t="shared" si="76"/>
        <v>0</v>
      </c>
      <c r="O197" s="113">
        <f t="shared" si="70"/>
        <v>0.11</v>
      </c>
      <c r="P197" s="108">
        <f t="shared" si="59"/>
        <v>1.0009322199999999</v>
      </c>
      <c r="Q197" s="104">
        <f t="shared" si="62"/>
        <v>269.47609103000002</v>
      </c>
      <c r="R197" s="104">
        <f t="shared" si="63"/>
        <v>269.47609103000002</v>
      </c>
      <c r="S197" s="109" t="s">
        <v>52</v>
      </c>
      <c r="T197" s="110">
        <f t="shared" si="77"/>
        <v>40247</v>
      </c>
      <c r="U197" s="111">
        <f t="shared" si="71"/>
        <v>0</v>
      </c>
      <c r="V197" s="22"/>
      <c r="AC197" s="5"/>
      <c r="AD197" s="5"/>
      <c r="AE197" s="5"/>
      <c r="AF197" s="1"/>
      <c r="AG197" s="3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</row>
    <row r="198" spans="1:108" x14ac:dyDescent="0.2">
      <c r="A198" s="112">
        <f t="shared" si="64"/>
        <v>40223</v>
      </c>
      <c r="B198" s="104">
        <f t="shared" si="90"/>
        <v>289428.55876068998</v>
      </c>
      <c r="C198" s="104">
        <f t="shared" si="65"/>
        <v>288567.93016414001</v>
      </c>
      <c r="D198" s="132">
        <f t="shared" si="66"/>
        <v>40220</v>
      </c>
      <c r="E198" s="105">
        <f t="shared" si="91"/>
        <v>0</v>
      </c>
      <c r="F198" s="106">
        <f t="shared" si="67"/>
        <v>4</v>
      </c>
      <c r="G198" s="106">
        <f t="shared" si="73"/>
        <v>28</v>
      </c>
      <c r="H198" s="104">
        <f t="shared" si="68"/>
        <v>1</v>
      </c>
      <c r="I198" s="104">
        <f t="shared" si="69"/>
        <v>1.0017370999999999</v>
      </c>
      <c r="J198" s="104">
        <f t="shared" si="60"/>
        <v>1.0017370999999999</v>
      </c>
      <c r="K198" s="104">
        <f t="shared" si="61"/>
        <v>289069.20151561999</v>
      </c>
      <c r="L198" s="107">
        <f t="shared" si="74"/>
        <v>0</v>
      </c>
      <c r="M198" s="105">
        <f t="shared" si="75"/>
        <v>0</v>
      </c>
      <c r="N198" s="104">
        <f t="shared" si="76"/>
        <v>0</v>
      </c>
      <c r="O198" s="113">
        <f t="shared" si="70"/>
        <v>0.11</v>
      </c>
      <c r="P198" s="108">
        <f t="shared" si="59"/>
        <v>1.0012431530000001</v>
      </c>
      <c r="Q198" s="104">
        <f t="shared" si="62"/>
        <v>359.35724506999998</v>
      </c>
      <c r="R198" s="104">
        <f t="shared" si="63"/>
        <v>359.35724506999998</v>
      </c>
      <c r="S198" s="109" t="s">
        <v>52</v>
      </c>
      <c r="T198" s="110">
        <f t="shared" si="77"/>
        <v>40247</v>
      </c>
      <c r="U198" s="111">
        <f t="shared" si="71"/>
        <v>0</v>
      </c>
      <c r="V198" s="22"/>
      <c r="AC198" s="5"/>
      <c r="AD198" s="5"/>
      <c r="AE198" s="5"/>
      <c r="AF198" s="1"/>
      <c r="AG198" s="3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</row>
    <row r="199" spans="1:108" x14ac:dyDescent="0.2">
      <c r="A199" s="112">
        <f t="shared" si="64"/>
        <v>40224</v>
      </c>
      <c r="B199" s="104">
        <f t="shared" si="90"/>
        <v>289518.46795442997</v>
      </c>
      <c r="C199" s="104">
        <f t="shared" si="65"/>
        <v>288567.93016414001</v>
      </c>
      <c r="D199" s="132">
        <f t="shared" si="66"/>
        <v>40220</v>
      </c>
      <c r="E199" s="105">
        <f t="shared" si="91"/>
        <v>0</v>
      </c>
      <c r="F199" s="106">
        <f t="shared" si="67"/>
        <v>5</v>
      </c>
      <c r="G199" s="106">
        <f t="shared" si="73"/>
        <v>28</v>
      </c>
      <c r="H199" s="104">
        <f t="shared" si="68"/>
        <v>1</v>
      </c>
      <c r="I199" s="104">
        <f t="shared" si="69"/>
        <v>1.0017370999999999</v>
      </c>
      <c r="J199" s="104">
        <f t="shared" si="60"/>
        <v>1.0017370999999999</v>
      </c>
      <c r="K199" s="104">
        <f t="shared" si="61"/>
        <v>289069.20151561999</v>
      </c>
      <c r="L199" s="107">
        <f t="shared" si="74"/>
        <v>0</v>
      </c>
      <c r="M199" s="105">
        <f t="shared" si="75"/>
        <v>0</v>
      </c>
      <c r="N199" s="104">
        <f t="shared" si="76"/>
        <v>0</v>
      </c>
      <c r="O199" s="113">
        <f t="shared" si="70"/>
        <v>0.11</v>
      </c>
      <c r="P199" s="108">
        <f t="shared" si="59"/>
        <v>1.0015541830000001</v>
      </c>
      <c r="Q199" s="104">
        <f t="shared" si="62"/>
        <v>449.26643881000001</v>
      </c>
      <c r="R199" s="104">
        <f t="shared" si="63"/>
        <v>449.26643881000001</v>
      </c>
      <c r="S199" s="109" t="s">
        <v>52</v>
      </c>
      <c r="T199" s="110">
        <f t="shared" si="77"/>
        <v>40247</v>
      </c>
      <c r="U199" s="111">
        <f t="shared" si="71"/>
        <v>0</v>
      </c>
      <c r="V199" s="22"/>
      <c r="AC199" s="5"/>
      <c r="AD199" s="5"/>
      <c r="AE199" s="5"/>
      <c r="AF199" s="1"/>
      <c r="AG199" s="3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</row>
    <row r="200" spans="1:108" x14ac:dyDescent="0.2">
      <c r="A200" s="112">
        <f t="shared" si="64"/>
        <v>40225</v>
      </c>
      <c r="B200" s="104">
        <f t="shared" si="90"/>
        <v>289608.40489881998</v>
      </c>
      <c r="C200" s="104">
        <f t="shared" si="65"/>
        <v>288567.93016414001</v>
      </c>
      <c r="D200" s="132">
        <f t="shared" si="66"/>
        <v>40220</v>
      </c>
      <c r="E200" s="105">
        <f t="shared" si="91"/>
        <v>0</v>
      </c>
      <c r="F200" s="106">
        <f t="shared" si="67"/>
        <v>6</v>
      </c>
      <c r="G200" s="106">
        <f t="shared" si="73"/>
        <v>28</v>
      </c>
      <c r="H200" s="104">
        <f t="shared" si="68"/>
        <v>1</v>
      </c>
      <c r="I200" s="104">
        <f t="shared" si="69"/>
        <v>1.0017370999999999</v>
      </c>
      <c r="J200" s="104">
        <f t="shared" si="60"/>
        <v>1.0017370999999999</v>
      </c>
      <c r="K200" s="104">
        <f t="shared" si="61"/>
        <v>289069.20151561999</v>
      </c>
      <c r="L200" s="107">
        <f t="shared" si="74"/>
        <v>0</v>
      </c>
      <c r="M200" s="105">
        <f t="shared" si="75"/>
        <v>0</v>
      </c>
      <c r="N200" s="104">
        <f t="shared" si="76"/>
        <v>0</v>
      </c>
      <c r="O200" s="113">
        <f t="shared" si="70"/>
        <v>0.11</v>
      </c>
      <c r="P200" s="108">
        <f t="shared" ref="P200:P263" si="94">ROUND((1+O200)^(30/360)^(F200/G200),9)</f>
        <v>1.001865309</v>
      </c>
      <c r="Q200" s="104">
        <f t="shared" si="62"/>
        <v>539.20338319999996</v>
      </c>
      <c r="R200" s="104">
        <f t="shared" si="63"/>
        <v>539.20338319999996</v>
      </c>
      <c r="S200" s="109" t="s">
        <v>52</v>
      </c>
      <c r="T200" s="110">
        <f t="shared" si="77"/>
        <v>40247</v>
      </c>
      <c r="U200" s="111">
        <f t="shared" si="71"/>
        <v>0</v>
      </c>
      <c r="V200" s="22"/>
      <c r="AC200" s="5"/>
      <c r="AD200" s="5"/>
      <c r="AE200" s="5"/>
      <c r="AF200" s="1"/>
      <c r="AG200" s="3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</row>
    <row r="201" spans="1:108" x14ac:dyDescent="0.2">
      <c r="A201" s="112">
        <f t="shared" si="64"/>
        <v>40226</v>
      </c>
      <c r="B201" s="104">
        <f t="shared" si="90"/>
        <v>289698.36988293001</v>
      </c>
      <c r="C201" s="104">
        <f t="shared" si="65"/>
        <v>288567.93016414001</v>
      </c>
      <c r="D201" s="132">
        <f t="shared" si="66"/>
        <v>40220</v>
      </c>
      <c r="E201" s="105">
        <f t="shared" si="91"/>
        <v>0</v>
      </c>
      <c r="F201" s="106">
        <f t="shared" si="67"/>
        <v>7</v>
      </c>
      <c r="G201" s="106">
        <f t="shared" si="73"/>
        <v>28</v>
      </c>
      <c r="H201" s="104">
        <f t="shared" si="68"/>
        <v>1</v>
      </c>
      <c r="I201" s="104">
        <f t="shared" si="69"/>
        <v>1.0017370999999999</v>
      </c>
      <c r="J201" s="104">
        <f t="shared" si="60"/>
        <v>1.0017370999999999</v>
      </c>
      <c r="K201" s="104">
        <f t="shared" si="61"/>
        <v>289069.20151561999</v>
      </c>
      <c r="L201" s="107">
        <f t="shared" si="74"/>
        <v>0</v>
      </c>
      <c r="M201" s="105">
        <f t="shared" si="75"/>
        <v>0</v>
      </c>
      <c r="N201" s="104">
        <f t="shared" si="76"/>
        <v>0</v>
      </c>
      <c r="O201" s="113">
        <f t="shared" si="70"/>
        <v>0.11</v>
      </c>
      <c r="P201" s="108">
        <f t="shared" si="94"/>
        <v>1.002176532</v>
      </c>
      <c r="Q201" s="104">
        <f t="shared" si="62"/>
        <v>629.16836731000001</v>
      </c>
      <c r="R201" s="104">
        <f t="shared" si="63"/>
        <v>629.16836731000001</v>
      </c>
      <c r="S201" s="109" t="s">
        <v>52</v>
      </c>
      <c r="T201" s="110">
        <f t="shared" si="77"/>
        <v>40247</v>
      </c>
      <c r="U201" s="111">
        <f t="shared" si="71"/>
        <v>0</v>
      </c>
      <c r="V201" s="22"/>
      <c r="AC201" s="5"/>
      <c r="AD201" s="5"/>
      <c r="AE201" s="5"/>
      <c r="AF201" s="1"/>
      <c r="AG201" s="3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</row>
    <row r="202" spans="1:108" x14ac:dyDescent="0.2">
      <c r="A202" s="112">
        <f t="shared" si="64"/>
        <v>40227</v>
      </c>
      <c r="B202" s="104">
        <f t="shared" si="90"/>
        <v>289788.36290673999</v>
      </c>
      <c r="C202" s="104">
        <f t="shared" si="65"/>
        <v>288567.93016414001</v>
      </c>
      <c r="D202" s="132">
        <f t="shared" si="66"/>
        <v>40220</v>
      </c>
      <c r="E202" s="105">
        <f t="shared" si="91"/>
        <v>0</v>
      </c>
      <c r="F202" s="106">
        <f t="shared" si="67"/>
        <v>8</v>
      </c>
      <c r="G202" s="106">
        <f t="shared" si="73"/>
        <v>28</v>
      </c>
      <c r="H202" s="104">
        <f t="shared" si="68"/>
        <v>1</v>
      </c>
      <c r="I202" s="104">
        <f t="shared" si="69"/>
        <v>1.0017370999999999</v>
      </c>
      <c r="J202" s="104">
        <f t="shared" ref="J202:J265" si="95">TRUNC(H202*I202,8)</f>
        <v>1.0017370999999999</v>
      </c>
      <c r="K202" s="104">
        <f t="shared" ref="K202:K265" si="96">TRUNC(C202*J202,8)</f>
        <v>289069.20151561999</v>
      </c>
      <c r="L202" s="107">
        <f t="shared" si="74"/>
        <v>0</v>
      </c>
      <c r="M202" s="105">
        <f t="shared" si="75"/>
        <v>0</v>
      </c>
      <c r="N202" s="104">
        <f t="shared" si="76"/>
        <v>0</v>
      </c>
      <c r="O202" s="113">
        <f t="shared" si="70"/>
        <v>0.11</v>
      </c>
      <c r="P202" s="108">
        <f t="shared" si="94"/>
        <v>1.002487852</v>
      </c>
      <c r="Q202" s="104">
        <f t="shared" ref="Q202:Q265" si="97">TRUNC((P202-1)*K202,8)</f>
        <v>719.16139111999996</v>
      </c>
      <c r="R202" s="104">
        <f t="shared" ref="R202:R265" si="98">(N202+Q202)</f>
        <v>719.16139111999996</v>
      </c>
      <c r="S202" s="109" t="s">
        <v>52</v>
      </c>
      <c r="T202" s="110">
        <f t="shared" si="77"/>
        <v>40247</v>
      </c>
      <c r="U202" s="111">
        <f t="shared" si="71"/>
        <v>0</v>
      </c>
      <c r="V202" s="22"/>
      <c r="AC202" s="5"/>
      <c r="AD202" s="5"/>
      <c r="AE202" s="5"/>
      <c r="AF202" s="1"/>
      <c r="AG202" s="3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</row>
    <row r="203" spans="1:108" x14ac:dyDescent="0.2">
      <c r="A203" s="112">
        <f t="shared" ref="A203:A266" si="99">(A202+1)</f>
        <v>40228</v>
      </c>
      <c r="B203" s="104">
        <f t="shared" si="90"/>
        <v>289878.38368119998</v>
      </c>
      <c r="C203" s="104">
        <f t="shared" ref="C203:C266" si="100">IF(DAY(A202)=$E$2,VLOOKUP(A202,X$10:Y$148,2),C202)</f>
        <v>288567.93016414001</v>
      </c>
      <c r="D203" s="132">
        <f t="shared" ref="D203:D266" si="101">IF(DAY(A202)=$E$2,A203,D202)</f>
        <v>40220</v>
      </c>
      <c r="E203" s="105">
        <f t="shared" si="91"/>
        <v>0</v>
      </c>
      <c r="F203" s="106">
        <f t="shared" ref="F203:F225" si="102">IF(DAY(A203)=E$2+1,1,F202+1)</f>
        <v>9</v>
      </c>
      <c r="G203" s="106">
        <f t="shared" si="73"/>
        <v>28</v>
      </c>
      <c r="H203" s="104">
        <f t="shared" ref="H203:H266" si="103">TRUNC(((1+$E203)^($F203/$G203)),8)</f>
        <v>1</v>
      </c>
      <c r="I203" s="104">
        <f t="shared" ref="I203:I266" si="104">IF(DAY(A202)=E$2,J202,I202)</f>
        <v>1.0017370999999999</v>
      </c>
      <c r="J203" s="104">
        <f t="shared" si="95"/>
        <v>1.0017370999999999</v>
      </c>
      <c r="K203" s="104">
        <f t="shared" si="96"/>
        <v>289069.20151561999</v>
      </c>
      <c r="L203" s="107">
        <f t="shared" si="74"/>
        <v>0</v>
      </c>
      <c r="M203" s="105">
        <f t="shared" si="75"/>
        <v>0</v>
      </c>
      <c r="N203" s="104">
        <f t="shared" si="76"/>
        <v>0</v>
      </c>
      <c r="O203" s="113">
        <f t="shared" ref="O203:O266" si="105">(O202)</f>
        <v>0.11</v>
      </c>
      <c r="P203" s="108">
        <f t="shared" si="94"/>
        <v>1.002799268</v>
      </c>
      <c r="Q203" s="104">
        <f t="shared" si="97"/>
        <v>809.18216557999995</v>
      </c>
      <c r="R203" s="104">
        <f t="shared" si="98"/>
        <v>809.18216557999995</v>
      </c>
      <c r="S203" s="109" t="s">
        <v>52</v>
      </c>
      <c r="T203" s="110">
        <f t="shared" si="77"/>
        <v>40247</v>
      </c>
      <c r="U203" s="111">
        <f t="shared" ref="U203:U266" si="106">IF(L203&gt;0,K203-N203,0)</f>
        <v>0</v>
      </c>
      <c r="V203" s="22"/>
      <c r="AC203" s="5"/>
      <c r="AD203" s="5"/>
      <c r="AE203" s="5"/>
      <c r="AF203" s="1"/>
      <c r="AG203" s="3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</row>
    <row r="204" spans="1:108" x14ac:dyDescent="0.2">
      <c r="A204" s="112">
        <f t="shared" si="99"/>
        <v>40229</v>
      </c>
      <c r="B204" s="104">
        <f t="shared" si="90"/>
        <v>289968.43249536998</v>
      </c>
      <c r="C204" s="104">
        <f t="shared" si="100"/>
        <v>288567.93016414001</v>
      </c>
      <c r="D204" s="132">
        <f t="shared" si="101"/>
        <v>40220</v>
      </c>
      <c r="E204" s="105">
        <f t="shared" si="91"/>
        <v>0</v>
      </c>
      <c r="F204" s="106">
        <f t="shared" si="102"/>
        <v>10</v>
      </c>
      <c r="G204" s="106">
        <f t="shared" ref="G204:G267" si="107">IF(DAY(A204)=E$2+1,DAY(EOMONTH(A204,12)), IF(DAY(A204)&lt;&gt;$E$2+1,G203))</f>
        <v>28</v>
      </c>
      <c r="H204" s="104">
        <f t="shared" si="103"/>
        <v>1</v>
      </c>
      <c r="I204" s="104">
        <f t="shared" si="104"/>
        <v>1.0017370999999999</v>
      </c>
      <c r="J204" s="104">
        <f t="shared" si="95"/>
        <v>1.0017370999999999</v>
      </c>
      <c r="K204" s="104">
        <f t="shared" si="96"/>
        <v>289069.20151561999</v>
      </c>
      <c r="L204" s="107">
        <f t="shared" ref="L204:L267" si="108">IF(DAY(A204)=E$2,VLOOKUP(A204,$X$10:$AE$196,7),0)</f>
        <v>0</v>
      </c>
      <c r="M204" s="105">
        <f t="shared" ref="M204:M267" si="109">IF(DAY(A204)=E$2,VLOOKUP(A204,$X$10:$AE$200,5),0)</f>
        <v>0</v>
      </c>
      <c r="N204" s="104">
        <f t="shared" ref="N204:N267" si="110">IF(M204&gt;0,TRUNC((M204*K204),8),0)</f>
        <v>0</v>
      </c>
      <c r="O204" s="113">
        <f t="shared" si="105"/>
        <v>0.11</v>
      </c>
      <c r="P204" s="108">
        <f t="shared" si="94"/>
        <v>1.003110781</v>
      </c>
      <c r="Q204" s="104">
        <f t="shared" si="97"/>
        <v>899.23097974999996</v>
      </c>
      <c r="R204" s="104">
        <f t="shared" si="98"/>
        <v>899.23097974999996</v>
      </c>
      <c r="S204" s="109" t="s">
        <v>52</v>
      </c>
      <c r="T204" s="110">
        <f t="shared" ref="T204:T267" si="111">IF(DAY(A204)=E$2+1,VLOOKUP(A203,$X$10:$AE$200,8),T203)</f>
        <v>40247</v>
      </c>
      <c r="U204" s="111">
        <f t="shared" si="106"/>
        <v>0</v>
      </c>
      <c r="V204" s="22"/>
      <c r="AC204" s="5"/>
      <c r="AD204" s="5"/>
      <c r="AE204" s="5"/>
      <c r="AF204" s="1"/>
      <c r="AG204" s="3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</row>
    <row r="205" spans="1:108" x14ac:dyDescent="0.2">
      <c r="A205" s="112">
        <f t="shared" si="99"/>
        <v>40230</v>
      </c>
      <c r="B205" s="104">
        <f t="shared" si="90"/>
        <v>290058.50934926001</v>
      </c>
      <c r="C205" s="104">
        <f t="shared" si="100"/>
        <v>288567.93016414001</v>
      </c>
      <c r="D205" s="132">
        <f t="shared" si="101"/>
        <v>40220</v>
      </c>
      <c r="E205" s="105">
        <f t="shared" si="91"/>
        <v>0</v>
      </c>
      <c r="F205" s="106">
        <f t="shared" si="102"/>
        <v>11</v>
      </c>
      <c r="G205" s="106">
        <f t="shared" si="107"/>
        <v>28</v>
      </c>
      <c r="H205" s="104">
        <f t="shared" si="103"/>
        <v>1</v>
      </c>
      <c r="I205" s="104">
        <f t="shared" si="104"/>
        <v>1.0017370999999999</v>
      </c>
      <c r="J205" s="104">
        <f t="shared" si="95"/>
        <v>1.0017370999999999</v>
      </c>
      <c r="K205" s="104">
        <f t="shared" si="96"/>
        <v>289069.20151561999</v>
      </c>
      <c r="L205" s="107">
        <f t="shared" si="108"/>
        <v>0</v>
      </c>
      <c r="M205" s="105">
        <f t="shared" si="109"/>
        <v>0</v>
      </c>
      <c r="N205" s="104">
        <f t="shared" si="110"/>
        <v>0</v>
      </c>
      <c r="O205" s="113">
        <f t="shared" si="105"/>
        <v>0.11</v>
      </c>
      <c r="P205" s="108">
        <f t="shared" si="94"/>
        <v>1.003422391</v>
      </c>
      <c r="Q205" s="104">
        <f t="shared" si="97"/>
        <v>989.30783364000001</v>
      </c>
      <c r="R205" s="104">
        <f t="shared" si="98"/>
        <v>989.30783364000001</v>
      </c>
      <c r="S205" s="109" t="s">
        <v>52</v>
      </c>
      <c r="T205" s="110">
        <f t="shared" si="111"/>
        <v>40247</v>
      </c>
      <c r="U205" s="111">
        <f t="shared" si="106"/>
        <v>0</v>
      </c>
      <c r="V205" s="22"/>
      <c r="AC205" s="5"/>
      <c r="AD205" s="5"/>
      <c r="AE205" s="5"/>
      <c r="AF205" s="1"/>
      <c r="AG205" s="3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</row>
    <row r="206" spans="1:108" x14ac:dyDescent="0.2">
      <c r="A206" s="112">
        <f t="shared" si="99"/>
        <v>40231</v>
      </c>
      <c r="B206" s="104">
        <f t="shared" si="90"/>
        <v>290148.61424286</v>
      </c>
      <c r="C206" s="104">
        <f t="shared" si="100"/>
        <v>288567.93016414001</v>
      </c>
      <c r="D206" s="132">
        <f t="shared" si="101"/>
        <v>40220</v>
      </c>
      <c r="E206" s="105">
        <f t="shared" si="91"/>
        <v>0</v>
      </c>
      <c r="F206" s="106">
        <f t="shared" si="102"/>
        <v>12</v>
      </c>
      <c r="G206" s="106">
        <f t="shared" si="107"/>
        <v>28</v>
      </c>
      <c r="H206" s="104">
        <f t="shared" si="103"/>
        <v>1</v>
      </c>
      <c r="I206" s="104">
        <f t="shared" si="104"/>
        <v>1.0017370999999999</v>
      </c>
      <c r="J206" s="104">
        <f t="shared" si="95"/>
        <v>1.0017370999999999</v>
      </c>
      <c r="K206" s="104">
        <f t="shared" si="96"/>
        <v>289069.20151561999</v>
      </c>
      <c r="L206" s="107">
        <f t="shared" si="108"/>
        <v>0</v>
      </c>
      <c r="M206" s="105">
        <f t="shared" si="109"/>
        <v>0</v>
      </c>
      <c r="N206" s="104">
        <f t="shared" si="110"/>
        <v>0</v>
      </c>
      <c r="O206" s="113">
        <f t="shared" si="105"/>
        <v>0.11</v>
      </c>
      <c r="P206" s="108">
        <f t="shared" si="94"/>
        <v>1.003734098</v>
      </c>
      <c r="Q206" s="104">
        <f t="shared" si="97"/>
        <v>1079.4127272400001</v>
      </c>
      <c r="R206" s="104">
        <f t="shared" si="98"/>
        <v>1079.4127272400001</v>
      </c>
      <c r="S206" s="109" t="s">
        <v>52</v>
      </c>
      <c r="T206" s="110">
        <f t="shared" si="111"/>
        <v>40247</v>
      </c>
      <c r="U206" s="111">
        <f t="shared" si="106"/>
        <v>0</v>
      </c>
      <c r="V206" s="22"/>
      <c r="AC206" s="5"/>
      <c r="AD206" s="5"/>
      <c r="AE206" s="5"/>
      <c r="AF206" s="1"/>
      <c r="AG206" s="3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</row>
    <row r="207" spans="1:108" x14ac:dyDescent="0.2">
      <c r="A207" s="112">
        <f t="shared" si="99"/>
        <v>40232</v>
      </c>
      <c r="B207" s="104">
        <f t="shared" si="90"/>
        <v>290238.74688709999</v>
      </c>
      <c r="C207" s="104">
        <f t="shared" si="100"/>
        <v>288567.93016414001</v>
      </c>
      <c r="D207" s="132">
        <f t="shared" si="101"/>
        <v>40220</v>
      </c>
      <c r="E207" s="105">
        <f t="shared" si="91"/>
        <v>0</v>
      </c>
      <c r="F207" s="106">
        <f t="shared" si="102"/>
        <v>13</v>
      </c>
      <c r="G207" s="106">
        <f t="shared" si="107"/>
        <v>28</v>
      </c>
      <c r="H207" s="104">
        <f t="shared" si="103"/>
        <v>1</v>
      </c>
      <c r="I207" s="104">
        <f t="shared" si="104"/>
        <v>1.0017370999999999</v>
      </c>
      <c r="J207" s="104">
        <f t="shared" si="95"/>
        <v>1.0017370999999999</v>
      </c>
      <c r="K207" s="104">
        <f t="shared" si="96"/>
        <v>289069.20151561999</v>
      </c>
      <c r="L207" s="107">
        <f t="shared" si="108"/>
        <v>0</v>
      </c>
      <c r="M207" s="105">
        <f t="shared" si="109"/>
        <v>0</v>
      </c>
      <c r="N207" s="104">
        <f t="shared" si="110"/>
        <v>0</v>
      </c>
      <c r="O207" s="113">
        <f t="shared" si="105"/>
        <v>0.11</v>
      </c>
      <c r="P207" s="108">
        <f t="shared" si="94"/>
        <v>1.004045901</v>
      </c>
      <c r="Q207" s="104">
        <f t="shared" si="97"/>
        <v>1169.5453714800001</v>
      </c>
      <c r="R207" s="104">
        <f t="shared" si="98"/>
        <v>1169.5453714800001</v>
      </c>
      <c r="S207" s="109" t="s">
        <v>52</v>
      </c>
      <c r="T207" s="110">
        <f t="shared" si="111"/>
        <v>40247</v>
      </c>
      <c r="U207" s="111">
        <f t="shared" si="106"/>
        <v>0</v>
      </c>
      <c r="V207" s="22"/>
      <c r="X207" s="134">
        <f>[2]Plan1!$A50</f>
        <v>38353</v>
      </c>
      <c r="Y207" s="135" t="str">
        <f>[2]Plan1!$C50</f>
        <v>Confraternização Universal</v>
      </c>
      <c r="AC207" s="5"/>
      <c r="AD207" s="5"/>
      <c r="AE207" s="5"/>
      <c r="AF207" s="1"/>
      <c r="AG207" s="3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</row>
    <row r="208" spans="1:108" x14ac:dyDescent="0.2">
      <c r="A208" s="112">
        <f t="shared" si="99"/>
        <v>40233</v>
      </c>
      <c r="B208" s="104">
        <f t="shared" si="90"/>
        <v>290328.90786012</v>
      </c>
      <c r="C208" s="104">
        <f t="shared" si="100"/>
        <v>288567.93016414001</v>
      </c>
      <c r="D208" s="132">
        <f t="shared" si="101"/>
        <v>40220</v>
      </c>
      <c r="E208" s="105">
        <f t="shared" si="91"/>
        <v>0</v>
      </c>
      <c r="F208" s="106">
        <f t="shared" si="102"/>
        <v>14</v>
      </c>
      <c r="G208" s="106">
        <f t="shared" si="107"/>
        <v>28</v>
      </c>
      <c r="H208" s="104">
        <f t="shared" si="103"/>
        <v>1</v>
      </c>
      <c r="I208" s="104">
        <f t="shared" si="104"/>
        <v>1.0017370999999999</v>
      </c>
      <c r="J208" s="104">
        <f t="shared" si="95"/>
        <v>1.0017370999999999</v>
      </c>
      <c r="K208" s="104">
        <f t="shared" si="96"/>
        <v>289069.20151561999</v>
      </c>
      <c r="L208" s="107">
        <f t="shared" si="108"/>
        <v>0</v>
      </c>
      <c r="M208" s="105">
        <f t="shared" si="109"/>
        <v>0</v>
      </c>
      <c r="N208" s="104">
        <f t="shared" si="110"/>
        <v>0</v>
      </c>
      <c r="O208" s="113">
        <f t="shared" si="105"/>
        <v>0.11</v>
      </c>
      <c r="P208" s="108">
        <f t="shared" si="94"/>
        <v>1.0043578019999999</v>
      </c>
      <c r="Q208" s="104">
        <f t="shared" si="97"/>
        <v>1259.7063444999999</v>
      </c>
      <c r="R208" s="104">
        <f t="shared" si="98"/>
        <v>1259.7063444999999</v>
      </c>
      <c r="S208" s="109" t="s">
        <v>52</v>
      </c>
      <c r="T208" s="110">
        <f t="shared" si="111"/>
        <v>40247</v>
      </c>
      <c r="U208" s="111">
        <f t="shared" si="106"/>
        <v>0</v>
      </c>
      <c r="V208" s="22"/>
      <c r="X208" s="134">
        <f>[2]Plan1!$A51</f>
        <v>38390</v>
      </c>
      <c r="Y208" s="135" t="str">
        <f>[2]Plan1!$C51</f>
        <v>Carnaval</v>
      </c>
      <c r="AC208" s="5"/>
      <c r="AD208" s="5"/>
      <c r="AE208" s="5"/>
      <c r="AF208" s="1"/>
      <c r="AG208" s="3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</row>
    <row r="209" spans="1:108" x14ac:dyDescent="0.2">
      <c r="A209" s="112">
        <f t="shared" si="99"/>
        <v>40234</v>
      </c>
      <c r="B209" s="104">
        <f t="shared" si="90"/>
        <v>290419.09658378002</v>
      </c>
      <c r="C209" s="104">
        <f t="shared" si="100"/>
        <v>288567.93016414001</v>
      </c>
      <c r="D209" s="132">
        <f t="shared" si="101"/>
        <v>40220</v>
      </c>
      <c r="E209" s="105">
        <f t="shared" si="91"/>
        <v>0</v>
      </c>
      <c r="F209" s="106">
        <f t="shared" si="102"/>
        <v>15</v>
      </c>
      <c r="G209" s="106">
        <f t="shared" si="107"/>
        <v>28</v>
      </c>
      <c r="H209" s="104">
        <f t="shared" si="103"/>
        <v>1</v>
      </c>
      <c r="I209" s="104">
        <f t="shared" si="104"/>
        <v>1.0017370999999999</v>
      </c>
      <c r="J209" s="104">
        <f t="shared" si="95"/>
        <v>1.0017370999999999</v>
      </c>
      <c r="K209" s="104">
        <f t="shared" si="96"/>
        <v>289069.20151561999</v>
      </c>
      <c r="L209" s="107">
        <f t="shared" si="108"/>
        <v>0</v>
      </c>
      <c r="M209" s="105">
        <f t="shared" si="109"/>
        <v>0</v>
      </c>
      <c r="N209" s="104">
        <f t="shared" si="110"/>
        <v>0</v>
      </c>
      <c r="O209" s="113">
        <f t="shared" si="105"/>
        <v>0.11</v>
      </c>
      <c r="P209" s="108">
        <f t="shared" si="94"/>
        <v>1.004669799</v>
      </c>
      <c r="Q209" s="104">
        <f t="shared" si="97"/>
        <v>1349.8950681599999</v>
      </c>
      <c r="R209" s="104">
        <f t="shared" si="98"/>
        <v>1349.8950681599999</v>
      </c>
      <c r="S209" s="109" t="s">
        <v>52</v>
      </c>
      <c r="T209" s="110">
        <f t="shared" si="111"/>
        <v>40247</v>
      </c>
      <c r="U209" s="111">
        <f t="shared" si="106"/>
        <v>0</v>
      </c>
      <c r="V209" s="22"/>
      <c r="X209" s="134">
        <f>[2]Plan1!$A52</f>
        <v>38391</v>
      </c>
      <c r="Y209" s="135" t="str">
        <f>[2]Plan1!$C52</f>
        <v>Carnaval</v>
      </c>
      <c r="AC209" s="5"/>
      <c r="AD209" s="5"/>
      <c r="AE209" s="5"/>
      <c r="AF209" s="1"/>
      <c r="AG209" s="3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</row>
    <row r="210" spans="1:108" x14ac:dyDescent="0.2">
      <c r="A210" s="112">
        <f t="shared" si="99"/>
        <v>40235</v>
      </c>
      <c r="B210" s="104">
        <f t="shared" si="90"/>
        <v>290509.31334716</v>
      </c>
      <c r="C210" s="104">
        <f t="shared" si="100"/>
        <v>288567.93016414001</v>
      </c>
      <c r="D210" s="132">
        <f t="shared" si="101"/>
        <v>40220</v>
      </c>
      <c r="E210" s="105">
        <f t="shared" si="91"/>
        <v>0</v>
      </c>
      <c r="F210" s="106">
        <f t="shared" si="102"/>
        <v>16</v>
      </c>
      <c r="G210" s="106">
        <f t="shared" si="107"/>
        <v>28</v>
      </c>
      <c r="H210" s="104">
        <f t="shared" si="103"/>
        <v>1</v>
      </c>
      <c r="I210" s="104">
        <f t="shared" si="104"/>
        <v>1.0017370999999999</v>
      </c>
      <c r="J210" s="104">
        <f t="shared" si="95"/>
        <v>1.0017370999999999</v>
      </c>
      <c r="K210" s="104">
        <f t="shared" si="96"/>
        <v>289069.20151561999</v>
      </c>
      <c r="L210" s="107">
        <f t="shared" si="108"/>
        <v>0</v>
      </c>
      <c r="M210" s="105">
        <f t="shared" si="109"/>
        <v>0</v>
      </c>
      <c r="N210" s="104">
        <f t="shared" si="110"/>
        <v>0</v>
      </c>
      <c r="O210" s="113">
        <f t="shared" si="105"/>
        <v>0.11</v>
      </c>
      <c r="P210" s="108">
        <f t="shared" si="94"/>
        <v>1.0049818930000001</v>
      </c>
      <c r="Q210" s="104">
        <f t="shared" si="97"/>
        <v>1440.1118315399999</v>
      </c>
      <c r="R210" s="104">
        <f t="shared" si="98"/>
        <v>1440.1118315399999</v>
      </c>
      <c r="S210" s="109" t="s">
        <v>52</v>
      </c>
      <c r="T210" s="110">
        <f t="shared" si="111"/>
        <v>40247</v>
      </c>
      <c r="U210" s="111">
        <f t="shared" si="106"/>
        <v>0</v>
      </c>
      <c r="V210" s="22"/>
      <c r="X210" s="134">
        <f>[2]Plan1!$A53</f>
        <v>38436</v>
      </c>
      <c r="Y210" s="135" t="str">
        <f>[2]Plan1!$C53</f>
        <v>Paixão de Cristo</v>
      </c>
      <c r="AC210" s="5"/>
      <c r="AD210" s="5"/>
      <c r="AE210" s="5"/>
      <c r="AF210" s="1"/>
      <c r="AG210" s="3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</row>
    <row r="211" spans="1:108" x14ac:dyDescent="0.2">
      <c r="A211" s="112">
        <f t="shared" si="99"/>
        <v>40236</v>
      </c>
      <c r="B211" s="104">
        <f t="shared" si="90"/>
        <v>290599.55815025</v>
      </c>
      <c r="C211" s="104">
        <f t="shared" si="100"/>
        <v>288567.93016414001</v>
      </c>
      <c r="D211" s="132">
        <f t="shared" si="101"/>
        <v>40220</v>
      </c>
      <c r="E211" s="105">
        <f t="shared" si="91"/>
        <v>0</v>
      </c>
      <c r="F211" s="106">
        <f t="shared" si="102"/>
        <v>17</v>
      </c>
      <c r="G211" s="106">
        <f t="shared" si="107"/>
        <v>28</v>
      </c>
      <c r="H211" s="104">
        <f t="shared" si="103"/>
        <v>1</v>
      </c>
      <c r="I211" s="104">
        <f t="shared" si="104"/>
        <v>1.0017370999999999</v>
      </c>
      <c r="J211" s="104">
        <f t="shared" si="95"/>
        <v>1.0017370999999999</v>
      </c>
      <c r="K211" s="104">
        <f t="shared" si="96"/>
        <v>289069.20151561999</v>
      </c>
      <c r="L211" s="107">
        <f t="shared" si="108"/>
        <v>0</v>
      </c>
      <c r="M211" s="105">
        <f t="shared" si="109"/>
        <v>0</v>
      </c>
      <c r="N211" s="104">
        <f t="shared" si="110"/>
        <v>0</v>
      </c>
      <c r="O211" s="113">
        <f t="shared" si="105"/>
        <v>0.11</v>
      </c>
      <c r="P211" s="108">
        <f t="shared" si="94"/>
        <v>1.005294084</v>
      </c>
      <c r="Q211" s="104">
        <f t="shared" si="97"/>
        <v>1530.3566346299999</v>
      </c>
      <c r="R211" s="104">
        <f t="shared" si="98"/>
        <v>1530.3566346299999</v>
      </c>
      <c r="S211" s="109" t="s">
        <v>52</v>
      </c>
      <c r="T211" s="110">
        <f t="shared" si="111"/>
        <v>40247</v>
      </c>
      <c r="U211" s="111">
        <f t="shared" si="106"/>
        <v>0</v>
      </c>
      <c r="V211" s="22"/>
      <c r="X211" s="134">
        <f>[2]Plan1!$A54</f>
        <v>38463</v>
      </c>
      <c r="Y211" s="135" t="str">
        <f>[2]Plan1!$C54</f>
        <v>Tiradentes</v>
      </c>
      <c r="AC211" s="5"/>
      <c r="AD211" s="5"/>
      <c r="AE211" s="5"/>
      <c r="AF211" s="1"/>
      <c r="AG211" s="3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</row>
    <row r="212" spans="1:108" x14ac:dyDescent="0.2">
      <c r="A212" s="112">
        <f t="shared" si="99"/>
        <v>40237</v>
      </c>
      <c r="B212" s="104">
        <f t="shared" si="90"/>
        <v>290689.83099305001</v>
      </c>
      <c r="C212" s="104">
        <f t="shared" si="100"/>
        <v>288567.93016414001</v>
      </c>
      <c r="D212" s="132">
        <f t="shared" si="101"/>
        <v>40220</v>
      </c>
      <c r="E212" s="105">
        <f t="shared" si="91"/>
        <v>0</v>
      </c>
      <c r="F212" s="106">
        <f t="shared" si="102"/>
        <v>18</v>
      </c>
      <c r="G212" s="106">
        <f t="shared" si="107"/>
        <v>28</v>
      </c>
      <c r="H212" s="104">
        <f t="shared" si="103"/>
        <v>1</v>
      </c>
      <c r="I212" s="104">
        <f t="shared" si="104"/>
        <v>1.0017370999999999</v>
      </c>
      <c r="J212" s="104">
        <f t="shared" si="95"/>
        <v>1.0017370999999999</v>
      </c>
      <c r="K212" s="104">
        <f t="shared" si="96"/>
        <v>289069.20151561999</v>
      </c>
      <c r="L212" s="107">
        <f t="shared" si="108"/>
        <v>0</v>
      </c>
      <c r="M212" s="105">
        <f t="shared" si="109"/>
        <v>0</v>
      </c>
      <c r="N212" s="104">
        <f t="shared" si="110"/>
        <v>0</v>
      </c>
      <c r="O212" s="113">
        <f t="shared" si="105"/>
        <v>0.11</v>
      </c>
      <c r="P212" s="108">
        <f t="shared" si="94"/>
        <v>1.0056063719999999</v>
      </c>
      <c r="Q212" s="104">
        <f t="shared" si="97"/>
        <v>1620.62947743</v>
      </c>
      <c r="R212" s="104">
        <f t="shared" si="98"/>
        <v>1620.62947743</v>
      </c>
      <c r="S212" s="109" t="s">
        <v>52</v>
      </c>
      <c r="T212" s="110">
        <f t="shared" si="111"/>
        <v>40247</v>
      </c>
      <c r="U212" s="111">
        <f t="shared" si="106"/>
        <v>0</v>
      </c>
      <c r="V212" s="22"/>
      <c r="X212" s="134">
        <f>[2]Plan1!$A55</f>
        <v>38473</v>
      </c>
      <c r="Y212" s="135" t="str">
        <f>[2]Plan1!$C55</f>
        <v>Dia do Trabalho</v>
      </c>
      <c r="AC212" s="5"/>
      <c r="AD212" s="5"/>
      <c r="AE212" s="5"/>
      <c r="AF212" s="1"/>
      <c r="AG212" s="3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</row>
    <row r="213" spans="1:108" x14ac:dyDescent="0.2">
      <c r="A213" s="112">
        <f t="shared" si="99"/>
        <v>40238</v>
      </c>
      <c r="B213" s="104">
        <f t="shared" si="90"/>
        <v>290780.13187556999</v>
      </c>
      <c r="C213" s="104">
        <f t="shared" si="100"/>
        <v>288567.93016414001</v>
      </c>
      <c r="D213" s="132">
        <f t="shared" si="101"/>
        <v>40220</v>
      </c>
      <c r="E213" s="105">
        <f t="shared" si="91"/>
        <v>0</v>
      </c>
      <c r="F213" s="106">
        <f t="shared" si="102"/>
        <v>19</v>
      </c>
      <c r="G213" s="106">
        <f t="shared" si="107"/>
        <v>28</v>
      </c>
      <c r="H213" s="104">
        <f t="shared" si="103"/>
        <v>1</v>
      </c>
      <c r="I213" s="104">
        <f t="shared" si="104"/>
        <v>1.0017370999999999</v>
      </c>
      <c r="J213" s="104">
        <f t="shared" si="95"/>
        <v>1.0017370999999999</v>
      </c>
      <c r="K213" s="104">
        <f t="shared" si="96"/>
        <v>289069.20151561999</v>
      </c>
      <c r="L213" s="107">
        <f t="shared" si="108"/>
        <v>0</v>
      </c>
      <c r="M213" s="105">
        <f t="shared" si="109"/>
        <v>0</v>
      </c>
      <c r="N213" s="104">
        <f t="shared" si="110"/>
        <v>0</v>
      </c>
      <c r="O213" s="113">
        <f t="shared" si="105"/>
        <v>0.11</v>
      </c>
      <c r="P213" s="108">
        <f t="shared" si="94"/>
        <v>1.0059187570000001</v>
      </c>
      <c r="Q213" s="104">
        <f t="shared" si="97"/>
        <v>1710.9303599499999</v>
      </c>
      <c r="R213" s="104">
        <f t="shared" si="98"/>
        <v>1710.9303599499999</v>
      </c>
      <c r="S213" s="109" t="s">
        <v>52</v>
      </c>
      <c r="T213" s="110">
        <f t="shared" si="111"/>
        <v>40247</v>
      </c>
      <c r="U213" s="111">
        <f t="shared" si="106"/>
        <v>0</v>
      </c>
      <c r="V213" s="22"/>
      <c r="X213" s="134">
        <f>[2]Plan1!$A56</f>
        <v>38498</v>
      </c>
      <c r="Y213" s="135" t="str">
        <f>[2]Plan1!$C56</f>
        <v>Corpus Christi</v>
      </c>
      <c r="AC213" s="5"/>
      <c r="AD213" s="5"/>
      <c r="AE213" s="5"/>
      <c r="AF213" s="1"/>
      <c r="AG213" s="3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</row>
    <row r="214" spans="1:108" x14ac:dyDescent="0.2">
      <c r="A214" s="112">
        <f t="shared" si="99"/>
        <v>40239</v>
      </c>
      <c r="B214" s="104">
        <f t="shared" si="90"/>
        <v>290870.46108687</v>
      </c>
      <c r="C214" s="104">
        <f t="shared" si="100"/>
        <v>288567.93016414001</v>
      </c>
      <c r="D214" s="132">
        <f t="shared" si="101"/>
        <v>40220</v>
      </c>
      <c r="E214" s="105">
        <f t="shared" si="91"/>
        <v>0</v>
      </c>
      <c r="F214" s="106">
        <f t="shared" si="102"/>
        <v>20</v>
      </c>
      <c r="G214" s="106">
        <f t="shared" si="107"/>
        <v>28</v>
      </c>
      <c r="H214" s="104">
        <f t="shared" si="103"/>
        <v>1</v>
      </c>
      <c r="I214" s="104">
        <f t="shared" si="104"/>
        <v>1.0017370999999999</v>
      </c>
      <c r="J214" s="104">
        <f t="shared" si="95"/>
        <v>1.0017370999999999</v>
      </c>
      <c r="K214" s="104">
        <f t="shared" si="96"/>
        <v>289069.20151561999</v>
      </c>
      <c r="L214" s="107">
        <f t="shared" si="108"/>
        <v>0</v>
      </c>
      <c r="M214" s="105">
        <f t="shared" si="109"/>
        <v>0</v>
      </c>
      <c r="N214" s="104">
        <f t="shared" si="110"/>
        <v>0</v>
      </c>
      <c r="O214" s="113">
        <f t="shared" si="105"/>
        <v>0.11</v>
      </c>
      <c r="P214" s="108">
        <f t="shared" si="94"/>
        <v>1.00623124</v>
      </c>
      <c r="Q214" s="104">
        <f t="shared" si="97"/>
        <v>1801.2595712499999</v>
      </c>
      <c r="R214" s="104">
        <f t="shared" si="98"/>
        <v>1801.2595712499999</v>
      </c>
      <c r="S214" s="109" t="s">
        <v>52</v>
      </c>
      <c r="T214" s="110">
        <f t="shared" si="111"/>
        <v>40247</v>
      </c>
      <c r="U214" s="111">
        <f t="shared" si="106"/>
        <v>0</v>
      </c>
      <c r="V214" s="22"/>
      <c r="X214" s="134">
        <f>[2]Plan1!$A57</f>
        <v>38602</v>
      </c>
      <c r="Y214" s="135" t="str">
        <f>[2]Plan1!$C57</f>
        <v>Independência do Brasil</v>
      </c>
      <c r="AC214" s="5"/>
      <c r="AD214" s="5"/>
      <c r="AE214" s="5"/>
      <c r="AF214" s="1"/>
      <c r="AG214" s="3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</row>
    <row r="215" spans="1:108" x14ac:dyDescent="0.2">
      <c r="A215" s="112">
        <f t="shared" si="99"/>
        <v>40240</v>
      </c>
      <c r="B215" s="104">
        <f t="shared" si="90"/>
        <v>290960.81804881</v>
      </c>
      <c r="C215" s="104">
        <f t="shared" si="100"/>
        <v>288567.93016414001</v>
      </c>
      <c r="D215" s="132">
        <f t="shared" si="101"/>
        <v>40220</v>
      </c>
      <c r="E215" s="105">
        <f t="shared" si="91"/>
        <v>0</v>
      </c>
      <c r="F215" s="106">
        <f t="shared" si="102"/>
        <v>21</v>
      </c>
      <c r="G215" s="106">
        <f t="shared" si="107"/>
        <v>28</v>
      </c>
      <c r="H215" s="104">
        <f t="shared" si="103"/>
        <v>1</v>
      </c>
      <c r="I215" s="104">
        <f t="shared" si="104"/>
        <v>1.0017370999999999</v>
      </c>
      <c r="J215" s="104">
        <f t="shared" si="95"/>
        <v>1.0017370999999999</v>
      </c>
      <c r="K215" s="104">
        <f t="shared" si="96"/>
        <v>289069.20151561999</v>
      </c>
      <c r="L215" s="107">
        <f t="shared" si="108"/>
        <v>0</v>
      </c>
      <c r="M215" s="105">
        <f t="shared" si="109"/>
        <v>0</v>
      </c>
      <c r="N215" s="104">
        <f t="shared" si="110"/>
        <v>0</v>
      </c>
      <c r="O215" s="113">
        <f t="shared" si="105"/>
        <v>0.11</v>
      </c>
      <c r="P215" s="108">
        <f t="shared" si="94"/>
        <v>1.006543819</v>
      </c>
      <c r="Q215" s="104">
        <f t="shared" si="97"/>
        <v>1891.6165331899999</v>
      </c>
      <c r="R215" s="104">
        <f t="shared" si="98"/>
        <v>1891.6165331899999</v>
      </c>
      <c r="S215" s="109" t="s">
        <v>52</v>
      </c>
      <c r="T215" s="110">
        <f t="shared" si="111"/>
        <v>40247</v>
      </c>
      <c r="U215" s="111">
        <f t="shared" si="106"/>
        <v>0</v>
      </c>
      <c r="V215" s="22"/>
      <c r="X215" s="134">
        <f>[2]Plan1!$A58</f>
        <v>38637</v>
      </c>
      <c r="Y215" s="135" t="str">
        <f>[2]Plan1!$C58</f>
        <v>Nossa Sr.a Aparecida - Padroeira do Brasil</v>
      </c>
      <c r="AC215" s="5"/>
      <c r="AD215" s="5"/>
      <c r="AE215" s="5"/>
      <c r="AF215" s="1"/>
      <c r="AG215" s="3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</row>
    <row r="216" spans="1:108" x14ac:dyDescent="0.2">
      <c r="A216" s="112">
        <f t="shared" si="99"/>
        <v>40241</v>
      </c>
      <c r="B216" s="104">
        <f t="shared" si="90"/>
        <v>291051.20305045997</v>
      </c>
      <c r="C216" s="104">
        <f t="shared" si="100"/>
        <v>288567.93016414001</v>
      </c>
      <c r="D216" s="132">
        <f t="shared" si="101"/>
        <v>40220</v>
      </c>
      <c r="E216" s="105">
        <f t="shared" si="91"/>
        <v>0</v>
      </c>
      <c r="F216" s="106">
        <f t="shared" si="102"/>
        <v>22</v>
      </c>
      <c r="G216" s="106">
        <f t="shared" si="107"/>
        <v>28</v>
      </c>
      <c r="H216" s="104">
        <f t="shared" si="103"/>
        <v>1</v>
      </c>
      <c r="I216" s="104">
        <f t="shared" si="104"/>
        <v>1.0017370999999999</v>
      </c>
      <c r="J216" s="104">
        <f t="shared" si="95"/>
        <v>1.0017370999999999</v>
      </c>
      <c r="K216" s="104">
        <f t="shared" si="96"/>
        <v>289069.20151561999</v>
      </c>
      <c r="L216" s="107">
        <f t="shared" si="108"/>
        <v>0</v>
      </c>
      <c r="M216" s="105">
        <f t="shared" si="109"/>
        <v>0</v>
      </c>
      <c r="N216" s="104">
        <f t="shared" si="110"/>
        <v>0</v>
      </c>
      <c r="O216" s="113">
        <f t="shared" si="105"/>
        <v>0.11</v>
      </c>
      <c r="P216" s="108">
        <f t="shared" si="94"/>
        <v>1.0068564950000001</v>
      </c>
      <c r="Q216" s="104">
        <f t="shared" si="97"/>
        <v>1982.00153484</v>
      </c>
      <c r="R216" s="104">
        <f t="shared" si="98"/>
        <v>1982.00153484</v>
      </c>
      <c r="S216" s="109" t="s">
        <v>52</v>
      </c>
      <c r="T216" s="110">
        <f t="shared" si="111"/>
        <v>40247</v>
      </c>
      <c r="U216" s="111">
        <f t="shared" si="106"/>
        <v>0</v>
      </c>
      <c r="V216" s="22"/>
      <c r="X216" s="134">
        <f>[2]Plan1!$A59</f>
        <v>38658</v>
      </c>
      <c r="Y216" s="135" t="str">
        <f>[2]Plan1!$C59</f>
        <v>Finados</v>
      </c>
      <c r="AC216" s="5"/>
      <c r="AD216" s="5"/>
      <c r="AE216" s="5"/>
      <c r="AF216" s="1"/>
      <c r="AG216" s="3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</row>
    <row r="217" spans="1:108" x14ac:dyDescent="0.2">
      <c r="A217" s="112">
        <f t="shared" si="99"/>
        <v>40242</v>
      </c>
      <c r="B217" s="104">
        <f t="shared" si="90"/>
        <v>291141.61638089997</v>
      </c>
      <c r="C217" s="104">
        <f t="shared" si="100"/>
        <v>288567.93016414001</v>
      </c>
      <c r="D217" s="132">
        <f t="shared" si="101"/>
        <v>40220</v>
      </c>
      <c r="E217" s="105">
        <f t="shared" si="91"/>
        <v>0</v>
      </c>
      <c r="F217" s="106">
        <f t="shared" si="102"/>
        <v>23</v>
      </c>
      <c r="G217" s="106">
        <f t="shared" si="107"/>
        <v>28</v>
      </c>
      <c r="H217" s="104">
        <f t="shared" si="103"/>
        <v>1</v>
      </c>
      <c r="I217" s="104">
        <f t="shared" si="104"/>
        <v>1.0017370999999999</v>
      </c>
      <c r="J217" s="104">
        <f t="shared" si="95"/>
        <v>1.0017370999999999</v>
      </c>
      <c r="K217" s="104">
        <f t="shared" si="96"/>
        <v>289069.20151561999</v>
      </c>
      <c r="L217" s="107">
        <f t="shared" si="108"/>
        <v>0</v>
      </c>
      <c r="M217" s="105">
        <f t="shared" si="109"/>
        <v>0</v>
      </c>
      <c r="N217" s="104">
        <f t="shared" si="110"/>
        <v>0</v>
      </c>
      <c r="O217" s="113">
        <f t="shared" si="105"/>
        <v>0.11</v>
      </c>
      <c r="P217" s="108">
        <f t="shared" si="94"/>
        <v>1.007169269</v>
      </c>
      <c r="Q217" s="104">
        <f t="shared" si="97"/>
        <v>2072.41486528</v>
      </c>
      <c r="R217" s="104">
        <f t="shared" si="98"/>
        <v>2072.41486528</v>
      </c>
      <c r="S217" s="109" t="s">
        <v>52</v>
      </c>
      <c r="T217" s="110">
        <f t="shared" si="111"/>
        <v>40247</v>
      </c>
      <c r="U217" s="111">
        <f t="shared" si="106"/>
        <v>0</v>
      </c>
      <c r="V217" s="22"/>
      <c r="X217" s="134">
        <f>[2]Plan1!$A60</f>
        <v>38671</v>
      </c>
      <c r="Y217" s="135" t="str">
        <f>[2]Plan1!$C60</f>
        <v>Proclamação da República</v>
      </c>
      <c r="AC217" s="5"/>
      <c r="AD217" s="5"/>
      <c r="AE217" s="5"/>
      <c r="AF217" s="1"/>
      <c r="AG217" s="3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</row>
    <row r="218" spans="1:108" x14ac:dyDescent="0.2">
      <c r="A218" s="112">
        <f t="shared" si="99"/>
        <v>40243</v>
      </c>
      <c r="B218" s="104">
        <f t="shared" si="90"/>
        <v>291232.05746197002</v>
      </c>
      <c r="C218" s="104">
        <f t="shared" si="100"/>
        <v>288567.93016414001</v>
      </c>
      <c r="D218" s="132">
        <f t="shared" si="101"/>
        <v>40220</v>
      </c>
      <c r="E218" s="105">
        <f t="shared" si="91"/>
        <v>0</v>
      </c>
      <c r="F218" s="106">
        <f t="shared" si="102"/>
        <v>24</v>
      </c>
      <c r="G218" s="106">
        <f t="shared" si="107"/>
        <v>28</v>
      </c>
      <c r="H218" s="104">
        <f t="shared" si="103"/>
        <v>1</v>
      </c>
      <c r="I218" s="104">
        <f t="shared" si="104"/>
        <v>1.0017370999999999</v>
      </c>
      <c r="J218" s="104">
        <f t="shared" si="95"/>
        <v>1.0017370999999999</v>
      </c>
      <c r="K218" s="104">
        <f t="shared" si="96"/>
        <v>289069.20151561999</v>
      </c>
      <c r="L218" s="107">
        <f t="shared" si="108"/>
        <v>0</v>
      </c>
      <c r="M218" s="105">
        <f t="shared" si="109"/>
        <v>0</v>
      </c>
      <c r="N218" s="104">
        <f t="shared" si="110"/>
        <v>0</v>
      </c>
      <c r="O218" s="113">
        <f t="shared" si="105"/>
        <v>0.11</v>
      </c>
      <c r="P218" s="108">
        <f t="shared" si="94"/>
        <v>1.0074821389999999</v>
      </c>
      <c r="Q218" s="104">
        <f t="shared" si="97"/>
        <v>2162.8559463500001</v>
      </c>
      <c r="R218" s="104">
        <f t="shared" si="98"/>
        <v>2162.8559463500001</v>
      </c>
      <c r="S218" s="109" t="s">
        <v>52</v>
      </c>
      <c r="T218" s="110">
        <f t="shared" si="111"/>
        <v>40247</v>
      </c>
      <c r="U218" s="111">
        <f t="shared" si="106"/>
        <v>0</v>
      </c>
      <c r="V218" s="22"/>
      <c r="X218" s="134">
        <f>[2]Plan1!$A61</f>
        <v>38711</v>
      </c>
      <c r="Y218" s="135" t="str">
        <f>[2]Plan1!$C61</f>
        <v>Natal</v>
      </c>
      <c r="AC218" s="5"/>
      <c r="AD218" s="5"/>
      <c r="AE218" s="5"/>
      <c r="AF218" s="1"/>
      <c r="AG218" s="3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</row>
    <row r="219" spans="1:108" x14ac:dyDescent="0.2">
      <c r="A219" s="112">
        <f t="shared" si="99"/>
        <v>40244</v>
      </c>
      <c r="B219" s="104">
        <f t="shared" si="90"/>
        <v>291322.52687182999</v>
      </c>
      <c r="C219" s="104">
        <f t="shared" si="100"/>
        <v>288567.93016414001</v>
      </c>
      <c r="D219" s="132">
        <f t="shared" si="101"/>
        <v>40220</v>
      </c>
      <c r="E219" s="105">
        <f t="shared" si="91"/>
        <v>0</v>
      </c>
      <c r="F219" s="106">
        <f t="shared" si="102"/>
        <v>25</v>
      </c>
      <c r="G219" s="106">
        <f t="shared" si="107"/>
        <v>28</v>
      </c>
      <c r="H219" s="104">
        <f t="shared" si="103"/>
        <v>1</v>
      </c>
      <c r="I219" s="104">
        <f t="shared" si="104"/>
        <v>1.0017370999999999</v>
      </c>
      <c r="J219" s="104">
        <f t="shared" si="95"/>
        <v>1.0017370999999999</v>
      </c>
      <c r="K219" s="104">
        <f t="shared" si="96"/>
        <v>289069.20151561999</v>
      </c>
      <c r="L219" s="107">
        <f t="shared" si="108"/>
        <v>0</v>
      </c>
      <c r="M219" s="105">
        <f t="shared" si="109"/>
        <v>0</v>
      </c>
      <c r="N219" s="104">
        <f t="shared" si="110"/>
        <v>0</v>
      </c>
      <c r="O219" s="113">
        <f t="shared" si="105"/>
        <v>0.11</v>
      </c>
      <c r="P219" s="108">
        <f t="shared" si="94"/>
        <v>1.007795107</v>
      </c>
      <c r="Q219" s="104">
        <f t="shared" si="97"/>
        <v>2253.3253562099999</v>
      </c>
      <c r="R219" s="104">
        <f t="shared" si="98"/>
        <v>2253.3253562099999</v>
      </c>
      <c r="S219" s="109" t="s">
        <v>52</v>
      </c>
      <c r="T219" s="110">
        <f t="shared" si="111"/>
        <v>40247</v>
      </c>
      <c r="U219" s="111">
        <f t="shared" si="106"/>
        <v>0</v>
      </c>
      <c r="V219" s="22"/>
      <c r="X219" s="134">
        <f>[2]Plan1!$A62</f>
        <v>38718</v>
      </c>
      <c r="Y219" s="135" t="str">
        <f>[2]Plan1!$C62</f>
        <v>Confraternização Universal</v>
      </c>
      <c r="AC219" s="5"/>
      <c r="AD219" s="5"/>
      <c r="AE219" s="5"/>
      <c r="AF219" s="1"/>
      <c r="AG219" s="3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</row>
    <row r="220" spans="1:108" x14ac:dyDescent="0.2">
      <c r="A220" s="112">
        <f t="shared" si="99"/>
        <v>40245</v>
      </c>
      <c r="B220" s="104">
        <f t="shared" si="90"/>
        <v>291413.02432140999</v>
      </c>
      <c r="C220" s="104">
        <f t="shared" si="100"/>
        <v>288567.93016414001</v>
      </c>
      <c r="D220" s="132">
        <f t="shared" si="101"/>
        <v>40220</v>
      </c>
      <c r="E220" s="105">
        <f t="shared" si="91"/>
        <v>0</v>
      </c>
      <c r="F220" s="106">
        <f t="shared" si="102"/>
        <v>26</v>
      </c>
      <c r="G220" s="106">
        <f t="shared" si="107"/>
        <v>28</v>
      </c>
      <c r="H220" s="104">
        <f t="shared" si="103"/>
        <v>1</v>
      </c>
      <c r="I220" s="104">
        <f t="shared" si="104"/>
        <v>1.0017370999999999</v>
      </c>
      <c r="J220" s="104">
        <f t="shared" si="95"/>
        <v>1.0017370999999999</v>
      </c>
      <c r="K220" s="104">
        <f t="shared" si="96"/>
        <v>289069.20151561999</v>
      </c>
      <c r="L220" s="107">
        <f t="shared" si="108"/>
        <v>0</v>
      </c>
      <c r="M220" s="105">
        <f t="shared" si="109"/>
        <v>0</v>
      </c>
      <c r="N220" s="104">
        <f t="shared" si="110"/>
        <v>0</v>
      </c>
      <c r="O220" s="113">
        <f t="shared" si="105"/>
        <v>0.11</v>
      </c>
      <c r="P220" s="108">
        <f t="shared" si="94"/>
        <v>1.008108172</v>
      </c>
      <c r="Q220" s="104">
        <f t="shared" si="97"/>
        <v>2343.8228057900001</v>
      </c>
      <c r="R220" s="104">
        <f t="shared" si="98"/>
        <v>2343.8228057900001</v>
      </c>
      <c r="S220" s="109" t="s">
        <v>52</v>
      </c>
      <c r="T220" s="110">
        <f t="shared" si="111"/>
        <v>40247</v>
      </c>
      <c r="U220" s="111">
        <f t="shared" si="106"/>
        <v>0</v>
      </c>
      <c r="V220" s="22"/>
      <c r="X220" s="134">
        <f>[2]Plan1!$A63</f>
        <v>38775</v>
      </c>
      <c r="Y220" s="135" t="str">
        <f>[2]Plan1!$C63</f>
        <v>Carnaval</v>
      </c>
      <c r="AC220" s="5"/>
      <c r="AD220" s="5"/>
      <c r="AE220" s="5"/>
      <c r="AF220" s="1"/>
      <c r="AG220" s="3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</row>
    <row r="221" spans="1:108" x14ac:dyDescent="0.2">
      <c r="A221" s="112">
        <f t="shared" si="99"/>
        <v>40246</v>
      </c>
      <c r="B221" s="104">
        <f t="shared" si="90"/>
        <v>291503.54981068999</v>
      </c>
      <c r="C221" s="104">
        <f t="shared" si="100"/>
        <v>288567.93016414001</v>
      </c>
      <c r="D221" s="132">
        <f t="shared" si="101"/>
        <v>40220</v>
      </c>
      <c r="E221" s="105">
        <f t="shared" si="91"/>
        <v>0</v>
      </c>
      <c r="F221" s="106">
        <f t="shared" si="102"/>
        <v>27</v>
      </c>
      <c r="G221" s="106">
        <f t="shared" si="107"/>
        <v>28</v>
      </c>
      <c r="H221" s="104">
        <f t="shared" si="103"/>
        <v>1</v>
      </c>
      <c r="I221" s="104">
        <f t="shared" si="104"/>
        <v>1.0017370999999999</v>
      </c>
      <c r="J221" s="104">
        <f t="shared" si="95"/>
        <v>1.0017370999999999</v>
      </c>
      <c r="K221" s="104">
        <f t="shared" si="96"/>
        <v>289069.20151561999</v>
      </c>
      <c r="L221" s="107">
        <f t="shared" si="108"/>
        <v>0</v>
      </c>
      <c r="M221" s="105">
        <f t="shared" si="109"/>
        <v>0</v>
      </c>
      <c r="N221" s="104">
        <f t="shared" si="110"/>
        <v>0</v>
      </c>
      <c r="O221" s="113">
        <f t="shared" si="105"/>
        <v>0.11</v>
      </c>
      <c r="P221" s="108">
        <f t="shared" si="94"/>
        <v>1.0084213339999999</v>
      </c>
      <c r="Q221" s="104">
        <f t="shared" si="97"/>
        <v>2434.3482950699999</v>
      </c>
      <c r="R221" s="104">
        <f t="shared" si="98"/>
        <v>2434.3482950699999</v>
      </c>
      <c r="S221" s="109" t="s">
        <v>52</v>
      </c>
      <c r="T221" s="110">
        <f t="shared" si="111"/>
        <v>40247</v>
      </c>
      <c r="U221" s="111">
        <f t="shared" si="106"/>
        <v>0</v>
      </c>
      <c r="V221" s="22"/>
      <c r="X221" s="134">
        <f>[2]Plan1!$A64</f>
        <v>38776</v>
      </c>
      <c r="Y221" s="135" t="str">
        <f>[2]Plan1!$C64</f>
        <v>Carnaval</v>
      </c>
      <c r="AC221" s="5"/>
      <c r="AD221" s="5"/>
      <c r="AE221" s="5"/>
      <c r="AF221" s="1"/>
      <c r="AG221" s="3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</row>
    <row r="222" spans="1:108" x14ac:dyDescent="0.2">
      <c r="A222" s="112">
        <f t="shared" si="99"/>
        <v>40247</v>
      </c>
      <c r="B222" s="104">
        <f t="shared" si="90"/>
        <v>291594.10362875997</v>
      </c>
      <c r="C222" s="104">
        <f t="shared" si="100"/>
        <v>288567.93016414001</v>
      </c>
      <c r="D222" s="132">
        <f t="shared" si="101"/>
        <v>40220</v>
      </c>
      <c r="E222" s="105">
        <f t="shared" si="91"/>
        <v>0</v>
      </c>
      <c r="F222" s="106">
        <f t="shared" si="102"/>
        <v>28</v>
      </c>
      <c r="G222" s="106">
        <f t="shared" si="107"/>
        <v>28</v>
      </c>
      <c r="H222" s="104">
        <f t="shared" si="103"/>
        <v>1</v>
      </c>
      <c r="I222" s="104">
        <f t="shared" si="104"/>
        <v>1.0017370999999999</v>
      </c>
      <c r="J222" s="104">
        <f t="shared" si="95"/>
        <v>1.0017370999999999</v>
      </c>
      <c r="K222" s="104">
        <f t="shared" si="96"/>
        <v>289069.20151561999</v>
      </c>
      <c r="L222" s="107">
        <f t="shared" si="108"/>
        <v>6</v>
      </c>
      <c r="M222" s="105">
        <f t="shared" si="109"/>
        <v>7.5900000000000004E-3</v>
      </c>
      <c r="N222" s="104">
        <f t="shared" si="110"/>
        <v>2194.0352395</v>
      </c>
      <c r="O222" s="113">
        <f t="shared" si="105"/>
        <v>0.11</v>
      </c>
      <c r="P222" s="108">
        <f t="shared" si="94"/>
        <v>1.0087345940000001</v>
      </c>
      <c r="Q222" s="104">
        <f t="shared" si="97"/>
        <v>2524.90211314</v>
      </c>
      <c r="R222" s="104">
        <f t="shared" si="98"/>
        <v>4718.9373526399995</v>
      </c>
      <c r="S222" s="109" t="s">
        <v>52</v>
      </c>
      <c r="T222" s="110">
        <f t="shared" si="111"/>
        <v>40247</v>
      </c>
      <c r="U222" s="111">
        <f t="shared" si="106"/>
        <v>286875.16627612</v>
      </c>
      <c r="V222" s="22"/>
      <c r="W222" s="8"/>
      <c r="X222" s="134">
        <f>[2]Plan1!$A65</f>
        <v>38821</v>
      </c>
      <c r="Y222" s="135" t="str">
        <f>[2]Plan1!$C65</f>
        <v>Paixão de Cristo</v>
      </c>
      <c r="AB222" s="9"/>
      <c r="AC222" s="8"/>
      <c r="AD222" s="8"/>
      <c r="AE222" s="8"/>
      <c r="AF222" s="9"/>
      <c r="AG222" s="2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</row>
    <row r="223" spans="1:108" x14ac:dyDescent="0.2">
      <c r="A223" s="112">
        <f t="shared" si="99"/>
        <v>40248</v>
      </c>
      <c r="B223" s="104">
        <f t="shared" si="90"/>
        <v>286960.43783451</v>
      </c>
      <c r="C223" s="104">
        <f t="shared" si="100"/>
        <v>286377.69957420003</v>
      </c>
      <c r="D223" s="132">
        <f t="shared" si="101"/>
        <v>40248</v>
      </c>
      <c r="E223" s="105">
        <f t="shared" si="91"/>
        <v>5.1699999999999999E-4</v>
      </c>
      <c r="F223" s="106">
        <f t="shared" si="102"/>
        <v>1</v>
      </c>
      <c r="G223" s="106">
        <f t="shared" si="107"/>
        <v>31</v>
      </c>
      <c r="H223" s="104">
        <f t="shared" si="103"/>
        <v>1.0000166699999999</v>
      </c>
      <c r="I223" s="104">
        <f t="shared" si="104"/>
        <v>1.0017370999999999</v>
      </c>
      <c r="J223" s="104">
        <f t="shared" si="95"/>
        <v>1.00175379</v>
      </c>
      <c r="K223" s="104">
        <f t="shared" si="96"/>
        <v>286879.94591993</v>
      </c>
      <c r="L223" s="107">
        <f t="shared" si="108"/>
        <v>0</v>
      </c>
      <c r="M223" s="105">
        <f t="shared" si="109"/>
        <v>0</v>
      </c>
      <c r="N223" s="104">
        <f t="shared" si="110"/>
        <v>0</v>
      </c>
      <c r="O223" s="113">
        <f t="shared" si="105"/>
        <v>0.11</v>
      </c>
      <c r="P223" s="108">
        <f t="shared" si="94"/>
        <v>1.0002805770000001</v>
      </c>
      <c r="Q223" s="104">
        <f t="shared" si="97"/>
        <v>80.49191458</v>
      </c>
      <c r="R223" s="104">
        <f t="shared" si="98"/>
        <v>80.49191458</v>
      </c>
      <c r="S223" s="109" t="s">
        <v>52</v>
      </c>
      <c r="T223" s="110">
        <f t="shared" si="111"/>
        <v>40278</v>
      </c>
      <c r="U223" s="111">
        <f t="shared" si="106"/>
        <v>0</v>
      </c>
      <c r="V223" s="22"/>
      <c r="X223" s="134">
        <f>[2]Plan1!$A66</f>
        <v>38828</v>
      </c>
      <c r="Y223" s="135" t="str">
        <f>[2]Plan1!$C66</f>
        <v>Tiradentes</v>
      </c>
      <c r="AC223" s="5"/>
      <c r="AD223" s="5"/>
      <c r="AE223" s="5"/>
      <c r="AF223" s="1"/>
      <c r="AG223" s="3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</row>
    <row r="224" spans="1:108" x14ac:dyDescent="0.2">
      <c r="A224" s="112">
        <f t="shared" si="99"/>
        <v>40249</v>
      </c>
      <c r="B224" s="104">
        <f t="shared" si="90"/>
        <v>287045.73760429001</v>
      </c>
      <c r="C224" s="104">
        <f t="shared" si="100"/>
        <v>286377.69957420003</v>
      </c>
      <c r="D224" s="132">
        <f t="shared" si="101"/>
        <v>40248</v>
      </c>
      <c r="E224" s="105">
        <f t="shared" si="91"/>
        <v>5.1699999999999999E-4</v>
      </c>
      <c r="F224" s="106">
        <f t="shared" si="102"/>
        <v>2</v>
      </c>
      <c r="G224" s="106">
        <f t="shared" si="107"/>
        <v>31</v>
      </c>
      <c r="H224" s="104">
        <f t="shared" si="103"/>
        <v>1.0000333400000001</v>
      </c>
      <c r="I224" s="104">
        <f t="shared" si="104"/>
        <v>1.0017370999999999</v>
      </c>
      <c r="J224" s="104">
        <f t="shared" si="95"/>
        <v>1.00177049</v>
      </c>
      <c r="K224" s="104">
        <f t="shared" si="96"/>
        <v>286884.72842751001</v>
      </c>
      <c r="L224" s="107">
        <f t="shared" si="108"/>
        <v>0</v>
      </c>
      <c r="M224" s="105">
        <f t="shared" si="109"/>
        <v>0</v>
      </c>
      <c r="N224" s="104">
        <f t="shared" si="110"/>
        <v>0</v>
      </c>
      <c r="O224" s="113">
        <f t="shared" si="105"/>
        <v>0.11</v>
      </c>
      <c r="P224" s="108">
        <f t="shared" si="94"/>
        <v>1.000561233</v>
      </c>
      <c r="Q224" s="104">
        <f t="shared" si="97"/>
        <v>161.00917677999999</v>
      </c>
      <c r="R224" s="104">
        <f t="shared" si="98"/>
        <v>161.00917677999999</v>
      </c>
      <c r="S224" s="109" t="s">
        <v>52</v>
      </c>
      <c r="T224" s="110">
        <f t="shared" si="111"/>
        <v>40278</v>
      </c>
      <c r="U224" s="111">
        <f t="shared" si="106"/>
        <v>0</v>
      </c>
      <c r="V224" s="22"/>
      <c r="X224" s="134">
        <f>[2]Plan1!$A67</f>
        <v>38838</v>
      </c>
      <c r="Y224" s="135" t="str">
        <f>[2]Plan1!$C67</f>
        <v>Dia do Trabalho</v>
      </c>
      <c r="AC224" s="5"/>
      <c r="AD224" s="5"/>
      <c r="AE224" s="5"/>
      <c r="AF224" s="1"/>
      <c r="AG224" s="3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</row>
    <row r="225" spans="1:108" x14ac:dyDescent="0.2">
      <c r="A225" s="112">
        <f t="shared" si="99"/>
        <v>40250</v>
      </c>
      <c r="B225" s="104">
        <f t="shared" si="90"/>
        <v>287131.06530212995</v>
      </c>
      <c r="C225" s="104">
        <f t="shared" si="100"/>
        <v>286377.69957420003</v>
      </c>
      <c r="D225" s="132">
        <f t="shared" si="101"/>
        <v>40248</v>
      </c>
      <c r="E225" s="105">
        <f t="shared" si="91"/>
        <v>5.1699999999999999E-4</v>
      </c>
      <c r="F225" s="106">
        <f t="shared" si="102"/>
        <v>3</v>
      </c>
      <c r="G225" s="106">
        <f t="shared" si="107"/>
        <v>31</v>
      </c>
      <c r="H225" s="104">
        <f t="shared" si="103"/>
        <v>1.00005002</v>
      </c>
      <c r="I225" s="104">
        <f t="shared" si="104"/>
        <v>1.0017370999999999</v>
      </c>
      <c r="J225" s="104">
        <f t="shared" si="95"/>
        <v>1.0017872000000001</v>
      </c>
      <c r="K225" s="104">
        <f t="shared" si="96"/>
        <v>286889.51379886997</v>
      </c>
      <c r="L225" s="107">
        <f t="shared" si="108"/>
        <v>0</v>
      </c>
      <c r="M225" s="105">
        <f t="shared" si="109"/>
        <v>0</v>
      </c>
      <c r="N225" s="104">
        <f t="shared" si="110"/>
        <v>0</v>
      </c>
      <c r="O225" s="113">
        <f t="shared" si="105"/>
        <v>0.11</v>
      </c>
      <c r="P225" s="108">
        <f t="shared" si="94"/>
        <v>1.0008419669999999</v>
      </c>
      <c r="Q225" s="104">
        <f t="shared" si="97"/>
        <v>241.55150326</v>
      </c>
      <c r="R225" s="104">
        <f t="shared" si="98"/>
        <v>241.55150326</v>
      </c>
      <c r="S225" s="109" t="s">
        <v>52</v>
      </c>
      <c r="T225" s="110">
        <f t="shared" si="111"/>
        <v>40278</v>
      </c>
      <c r="U225" s="111">
        <f t="shared" si="106"/>
        <v>0</v>
      </c>
      <c r="V225" s="22"/>
      <c r="X225" s="134">
        <f>[2]Plan1!$A68</f>
        <v>38883</v>
      </c>
      <c r="Y225" s="135" t="str">
        <f>[2]Plan1!$C68</f>
        <v>Corpus Christi</v>
      </c>
      <c r="AC225" s="5"/>
      <c r="AD225" s="5"/>
      <c r="AE225" s="5"/>
      <c r="AF225" s="1"/>
      <c r="AG225" s="3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</row>
    <row r="226" spans="1:108" x14ac:dyDescent="0.2">
      <c r="A226" s="112">
        <f t="shared" si="99"/>
        <v>40251</v>
      </c>
      <c r="B226" s="104">
        <f t="shared" si="90"/>
        <v>286969.57622917002</v>
      </c>
      <c r="C226" s="104">
        <f t="shared" si="100"/>
        <v>286377.69957420003</v>
      </c>
      <c r="D226" s="132">
        <f t="shared" si="101"/>
        <v>40248</v>
      </c>
      <c r="E226" s="105">
        <f t="shared" si="91"/>
        <v>5.1699999999999999E-4</v>
      </c>
      <c r="F226" s="106">
        <v>1</v>
      </c>
      <c r="G226" s="106">
        <v>28</v>
      </c>
      <c r="H226" s="104">
        <f t="shared" si="103"/>
        <v>1.00001845</v>
      </c>
      <c r="I226" s="104">
        <f t="shared" si="104"/>
        <v>1.0017370999999999</v>
      </c>
      <c r="J226" s="104">
        <f t="shared" si="95"/>
        <v>1.00175558</v>
      </c>
      <c r="K226" s="104">
        <f t="shared" si="96"/>
        <v>286880.45853601</v>
      </c>
      <c r="L226" s="107">
        <f t="shared" si="108"/>
        <v>0</v>
      </c>
      <c r="M226" s="105">
        <f t="shared" si="109"/>
        <v>0</v>
      </c>
      <c r="N226" s="104">
        <f t="shared" si="110"/>
        <v>0</v>
      </c>
      <c r="O226" s="113">
        <f t="shared" si="105"/>
        <v>0.11</v>
      </c>
      <c r="P226" s="108">
        <f t="shared" si="94"/>
        <v>1.000310644</v>
      </c>
      <c r="Q226" s="104">
        <f t="shared" si="97"/>
        <v>89.117693160000002</v>
      </c>
      <c r="R226" s="104">
        <f t="shared" si="98"/>
        <v>89.117693160000002</v>
      </c>
      <c r="S226" s="109" t="s">
        <v>52</v>
      </c>
      <c r="T226" s="110">
        <f t="shared" si="111"/>
        <v>40278</v>
      </c>
      <c r="U226" s="111">
        <f t="shared" si="106"/>
        <v>0</v>
      </c>
      <c r="V226" s="22"/>
      <c r="X226" s="134">
        <f>[2]Plan1!$A69</f>
        <v>38967</v>
      </c>
      <c r="Y226" s="135" t="str">
        <f>[2]Plan1!$C69</f>
        <v>Independência do Brasil</v>
      </c>
      <c r="AC226" s="5"/>
      <c r="AD226" s="5"/>
      <c r="AE226" s="5"/>
      <c r="AF226" s="1"/>
      <c r="AG226" s="3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</row>
    <row r="227" spans="1:108" x14ac:dyDescent="0.2">
      <c r="A227" s="112">
        <f t="shared" si="99"/>
        <v>40252</v>
      </c>
      <c r="B227" s="104">
        <f t="shared" si="90"/>
        <v>287064.01987683005</v>
      </c>
      <c r="C227" s="104">
        <f t="shared" si="100"/>
        <v>286377.69957420003</v>
      </c>
      <c r="D227" s="132">
        <f t="shared" si="101"/>
        <v>40248</v>
      </c>
      <c r="E227" s="105">
        <f t="shared" si="91"/>
        <v>5.1699999999999999E-4</v>
      </c>
      <c r="F227" s="106">
        <f t="shared" ref="F227:F290" si="112">IF(DAY(A227)=E$2+1,1,F226+1)</f>
        <v>2</v>
      </c>
      <c r="G227" s="106">
        <f t="shared" si="107"/>
        <v>28</v>
      </c>
      <c r="H227" s="104">
        <f t="shared" si="103"/>
        <v>1.0000369099999999</v>
      </c>
      <c r="I227" s="104">
        <f t="shared" si="104"/>
        <v>1.0017370999999999</v>
      </c>
      <c r="J227" s="104">
        <f t="shared" si="95"/>
        <v>1.00177407</v>
      </c>
      <c r="K227" s="104">
        <f t="shared" si="96"/>
        <v>286885.75365968002</v>
      </c>
      <c r="L227" s="107">
        <f t="shared" si="108"/>
        <v>0</v>
      </c>
      <c r="M227" s="105">
        <f t="shared" si="109"/>
        <v>0</v>
      </c>
      <c r="N227" s="104">
        <f t="shared" si="110"/>
        <v>0</v>
      </c>
      <c r="O227" s="113">
        <f t="shared" si="105"/>
        <v>0.11</v>
      </c>
      <c r="P227" s="108">
        <f t="shared" si="94"/>
        <v>1.000621384</v>
      </c>
      <c r="Q227" s="104">
        <f t="shared" si="97"/>
        <v>178.26621714999999</v>
      </c>
      <c r="R227" s="104">
        <f t="shared" si="98"/>
        <v>178.26621714999999</v>
      </c>
      <c r="S227" s="109" t="s">
        <v>52</v>
      </c>
      <c r="T227" s="110">
        <f t="shared" si="111"/>
        <v>40278</v>
      </c>
      <c r="U227" s="111">
        <f t="shared" si="106"/>
        <v>0</v>
      </c>
      <c r="V227" s="22"/>
      <c r="X227" s="134">
        <f>[2]Plan1!$A70</f>
        <v>39002</v>
      </c>
      <c r="Y227" s="135" t="str">
        <f>[2]Plan1!$C70</f>
        <v>Nossa Sr.a Aparecida - Padroeira do Brasil</v>
      </c>
      <c r="AC227" s="5"/>
      <c r="AD227" s="5"/>
      <c r="AE227" s="5"/>
      <c r="AF227" s="1"/>
      <c r="AG227" s="3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</row>
    <row r="228" spans="1:108" x14ac:dyDescent="0.2">
      <c r="A228" s="112">
        <f t="shared" si="99"/>
        <v>40253</v>
      </c>
      <c r="B228" s="104">
        <f t="shared" si="90"/>
        <v>287158.49722327996</v>
      </c>
      <c r="C228" s="104">
        <f t="shared" si="100"/>
        <v>286377.69957420003</v>
      </c>
      <c r="D228" s="132">
        <f t="shared" si="101"/>
        <v>40248</v>
      </c>
      <c r="E228" s="105">
        <f t="shared" si="91"/>
        <v>5.1699999999999999E-4</v>
      </c>
      <c r="F228" s="106">
        <f t="shared" si="112"/>
        <v>3</v>
      </c>
      <c r="G228" s="106">
        <f t="shared" si="107"/>
        <v>28</v>
      </c>
      <c r="H228" s="104">
        <f t="shared" si="103"/>
        <v>1.00005538</v>
      </c>
      <c r="I228" s="104">
        <f t="shared" si="104"/>
        <v>1.0017370999999999</v>
      </c>
      <c r="J228" s="104">
        <f t="shared" si="95"/>
        <v>1.0017925700000001</v>
      </c>
      <c r="K228" s="104">
        <f t="shared" si="96"/>
        <v>286891.05164711998</v>
      </c>
      <c r="L228" s="107">
        <f t="shared" si="108"/>
        <v>0</v>
      </c>
      <c r="M228" s="105">
        <f t="shared" si="109"/>
        <v>0</v>
      </c>
      <c r="N228" s="104">
        <f t="shared" si="110"/>
        <v>0</v>
      </c>
      <c r="O228" s="113">
        <f t="shared" si="105"/>
        <v>0.11</v>
      </c>
      <c r="P228" s="108">
        <f t="shared" si="94"/>
        <v>1.0009322199999999</v>
      </c>
      <c r="Q228" s="104">
        <f t="shared" si="97"/>
        <v>267.44557615999997</v>
      </c>
      <c r="R228" s="104">
        <f t="shared" si="98"/>
        <v>267.44557615999997</v>
      </c>
      <c r="S228" s="109" t="s">
        <v>52</v>
      </c>
      <c r="T228" s="110">
        <f t="shared" si="111"/>
        <v>40278</v>
      </c>
      <c r="U228" s="111">
        <f t="shared" si="106"/>
        <v>0</v>
      </c>
      <c r="V228" s="22"/>
      <c r="X228" s="134">
        <f>[2]Plan1!$A71</f>
        <v>39023</v>
      </c>
      <c r="Y228" s="135" t="str">
        <f>[2]Plan1!$C71</f>
        <v>Finados</v>
      </c>
      <c r="AC228" s="5"/>
      <c r="AD228" s="5"/>
      <c r="AE228" s="5"/>
      <c r="AF228" s="1"/>
      <c r="AG228" s="3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</row>
    <row r="229" spans="1:108" x14ac:dyDescent="0.2">
      <c r="A229" s="112">
        <f t="shared" si="99"/>
        <v>40254</v>
      </c>
      <c r="B229" s="104">
        <f t="shared" si="90"/>
        <v>287253.00282495999</v>
      </c>
      <c r="C229" s="104">
        <f t="shared" si="100"/>
        <v>286377.69957420003</v>
      </c>
      <c r="D229" s="132">
        <f t="shared" si="101"/>
        <v>40248</v>
      </c>
      <c r="E229" s="105">
        <f t="shared" si="91"/>
        <v>5.1699999999999999E-4</v>
      </c>
      <c r="F229" s="106">
        <f t="shared" si="112"/>
        <v>4</v>
      </c>
      <c r="G229" s="106">
        <f t="shared" si="107"/>
        <v>28</v>
      </c>
      <c r="H229" s="104">
        <f t="shared" si="103"/>
        <v>1.00007384</v>
      </c>
      <c r="I229" s="104">
        <f t="shared" si="104"/>
        <v>1.0017370999999999</v>
      </c>
      <c r="J229" s="104">
        <f t="shared" si="95"/>
        <v>1.0018110600000001</v>
      </c>
      <c r="K229" s="104">
        <f t="shared" si="96"/>
        <v>286896.34677079</v>
      </c>
      <c r="L229" s="107">
        <f t="shared" si="108"/>
        <v>0</v>
      </c>
      <c r="M229" s="105">
        <f t="shared" si="109"/>
        <v>0</v>
      </c>
      <c r="N229" s="104">
        <f t="shared" si="110"/>
        <v>0</v>
      </c>
      <c r="O229" s="113">
        <f t="shared" si="105"/>
        <v>0.11</v>
      </c>
      <c r="P229" s="108">
        <f t="shared" si="94"/>
        <v>1.0012431530000001</v>
      </c>
      <c r="Q229" s="104">
        <f t="shared" si="97"/>
        <v>356.65605417</v>
      </c>
      <c r="R229" s="104">
        <f t="shared" si="98"/>
        <v>356.65605417</v>
      </c>
      <c r="S229" s="109" t="s">
        <v>52</v>
      </c>
      <c r="T229" s="110">
        <f t="shared" si="111"/>
        <v>40278</v>
      </c>
      <c r="U229" s="111">
        <f t="shared" si="106"/>
        <v>0</v>
      </c>
      <c r="V229" s="22"/>
      <c r="X229" s="134">
        <f>[2]Plan1!$A72</f>
        <v>39036</v>
      </c>
      <c r="Y229" s="135" t="str">
        <f>[2]Plan1!$C72</f>
        <v>Proclamação da República</v>
      </c>
      <c r="AC229" s="5"/>
      <c r="AD229" s="5"/>
      <c r="AE229" s="5"/>
      <c r="AF229" s="1"/>
      <c r="AG229" s="3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</row>
    <row r="230" spans="1:108" x14ac:dyDescent="0.2">
      <c r="A230" s="112">
        <f t="shared" si="99"/>
        <v>40255</v>
      </c>
      <c r="B230" s="104">
        <f t="shared" si="90"/>
        <v>287347.54241718003</v>
      </c>
      <c r="C230" s="104">
        <f t="shared" si="100"/>
        <v>286377.69957420003</v>
      </c>
      <c r="D230" s="132">
        <f t="shared" si="101"/>
        <v>40248</v>
      </c>
      <c r="E230" s="105">
        <f t="shared" si="91"/>
        <v>5.1699999999999999E-4</v>
      </c>
      <c r="F230" s="106">
        <f t="shared" si="112"/>
        <v>5</v>
      </c>
      <c r="G230" s="106">
        <f t="shared" si="107"/>
        <v>28</v>
      </c>
      <c r="H230" s="104">
        <f t="shared" si="103"/>
        <v>1.0000922999999999</v>
      </c>
      <c r="I230" s="104">
        <f t="shared" si="104"/>
        <v>1.0017370999999999</v>
      </c>
      <c r="J230" s="104">
        <f t="shared" si="95"/>
        <v>1.00182956</v>
      </c>
      <c r="K230" s="104">
        <f t="shared" si="96"/>
        <v>286901.64475823002</v>
      </c>
      <c r="L230" s="107">
        <f t="shared" si="108"/>
        <v>0</v>
      </c>
      <c r="M230" s="105">
        <f t="shared" si="109"/>
        <v>0</v>
      </c>
      <c r="N230" s="104">
        <f t="shared" si="110"/>
        <v>0</v>
      </c>
      <c r="O230" s="113">
        <f t="shared" si="105"/>
        <v>0.11</v>
      </c>
      <c r="P230" s="108">
        <f t="shared" si="94"/>
        <v>1.0015541830000001</v>
      </c>
      <c r="Q230" s="104">
        <f t="shared" si="97"/>
        <v>445.89765894999999</v>
      </c>
      <c r="R230" s="104">
        <f t="shared" si="98"/>
        <v>445.89765894999999</v>
      </c>
      <c r="S230" s="109" t="s">
        <v>52</v>
      </c>
      <c r="T230" s="110">
        <f t="shared" si="111"/>
        <v>40278</v>
      </c>
      <c r="U230" s="111">
        <f t="shared" si="106"/>
        <v>0</v>
      </c>
      <c r="V230" s="22"/>
      <c r="X230" s="134">
        <f>[2]Plan1!$A73</f>
        <v>39076</v>
      </c>
      <c r="Y230" s="135" t="str">
        <f>[2]Plan1!$C73</f>
        <v>Natal</v>
      </c>
      <c r="AC230" s="5"/>
      <c r="AD230" s="5"/>
      <c r="AE230" s="5"/>
      <c r="AF230" s="1"/>
      <c r="AG230" s="3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</row>
    <row r="231" spans="1:108" x14ac:dyDescent="0.2">
      <c r="A231" s="112">
        <f t="shared" si="99"/>
        <v>40256</v>
      </c>
      <c r="B231" s="104">
        <f t="shared" ref="B231:B294" si="113">IF(E231&lt;0,"ND",(K231+Q231))</f>
        <v>287442.10997901001</v>
      </c>
      <c r="C231" s="104">
        <f t="shared" si="100"/>
        <v>286377.69957420003</v>
      </c>
      <c r="D231" s="132">
        <f t="shared" si="101"/>
        <v>40248</v>
      </c>
      <c r="E231" s="105">
        <f t="shared" si="91"/>
        <v>5.1699999999999999E-4</v>
      </c>
      <c r="F231" s="106">
        <f t="shared" si="112"/>
        <v>6</v>
      </c>
      <c r="G231" s="106">
        <f t="shared" si="107"/>
        <v>28</v>
      </c>
      <c r="H231" s="104">
        <f t="shared" si="103"/>
        <v>1.0001107600000001</v>
      </c>
      <c r="I231" s="104">
        <f t="shared" si="104"/>
        <v>1.0017370999999999</v>
      </c>
      <c r="J231" s="104">
        <f t="shared" si="95"/>
        <v>1.00184805</v>
      </c>
      <c r="K231" s="104">
        <f t="shared" si="96"/>
        <v>286906.93988189002</v>
      </c>
      <c r="L231" s="107">
        <f t="shared" si="108"/>
        <v>0</v>
      </c>
      <c r="M231" s="105">
        <f t="shared" si="109"/>
        <v>0</v>
      </c>
      <c r="N231" s="104">
        <f t="shared" si="110"/>
        <v>0</v>
      </c>
      <c r="O231" s="113">
        <f t="shared" si="105"/>
        <v>0.11</v>
      </c>
      <c r="P231" s="108">
        <f t="shared" si="94"/>
        <v>1.001865309</v>
      </c>
      <c r="Q231" s="104">
        <f t="shared" si="97"/>
        <v>535.17009712000004</v>
      </c>
      <c r="R231" s="104">
        <f t="shared" si="98"/>
        <v>535.17009712000004</v>
      </c>
      <c r="S231" s="109" t="s">
        <v>52</v>
      </c>
      <c r="T231" s="110">
        <f t="shared" si="111"/>
        <v>40278</v>
      </c>
      <c r="U231" s="111">
        <f t="shared" si="106"/>
        <v>0</v>
      </c>
      <c r="V231" s="22"/>
      <c r="X231" s="134">
        <f>[2]Plan1!$A74</f>
        <v>39083</v>
      </c>
      <c r="Y231" s="135" t="str">
        <f>[2]Plan1!$C74</f>
        <v>Confraternização Universal</v>
      </c>
      <c r="AC231" s="5"/>
      <c r="AD231" s="5"/>
      <c r="AE231" s="5"/>
      <c r="AF231" s="1"/>
      <c r="AG231" s="3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</row>
    <row r="232" spans="1:108" x14ac:dyDescent="0.2">
      <c r="A232" s="112">
        <f t="shared" si="99"/>
        <v>40257</v>
      </c>
      <c r="B232" s="104">
        <f t="shared" si="113"/>
        <v>287536.70866623998</v>
      </c>
      <c r="C232" s="104">
        <f t="shared" si="100"/>
        <v>286377.69957420003</v>
      </c>
      <c r="D232" s="132">
        <f t="shared" si="101"/>
        <v>40248</v>
      </c>
      <c r="E232" s="105">
        <f t="shared" si="91"/>
        <v>5.1699999999999999E-4</v>
      </c>
      <c r="F232" s="106">
        <f t="shared" si="112"/>
        <v>7</v>
      </c>
      <c r="G232" s="106">
        <f t="shared" si="107"/>
        <v>28</v>
      </c>
      <c r="H232" s="104">
        <f t="shared" si="103"/>
        <v>1.00012922</v>
      </c>
      <c r="I232" s="104">
        <f t="shared" si="104"/>
        <v>1.0017370999999999</v>
      </c>
      <c r="J232" s="104">
        <f t="shared" si="95"/>
        <v>1.00186654</v>
      </c>
      <c r="K232" s="104">
        <f t="shared" si="96"/>
        <v>286912.23500555998</v>
      </c>
      <c r="L232" s="107">
        <f t="shared" si="108"/>
        <v>0</v>
      </c>
      <c r="M232" s="105">
        <f t="shared" si="109"/>
        <v>0</v>
      </c>
      <c r="N232" s="104">
        <f t="shared" si="110"/>
        <v>0</v>
      </c>
      <c r="O232" s="113">
        <f t="shared" si="105"/>
        <v>0.11</v>
      </c>
      <c r="P232" s="108">
        <f t="shared" si="94"/>
        <v>1.002176532</v>
      </c>
      <c r="Q232" s="104">
        <f t="shared" si="97"/>
        <v>624.47366067999997</v>
      </c>
      <c r="R232" s="104">
        <f t="shared" si="98"/>
        <v>624.47366067999997</v>
      </c>
      <c r="S232" s="109" t="s">
        <v>52</v>
      </c>
      <c r="T232" s="110">
        <f t="shared" si="111"/>
        <v>40278</v>
      </c>
      <c r="U232" s="111">
        <f t="shared" si="106"/>
        <v>0</v>
      </c>
      <c r="V232" s="22"/>
      <c r="X232" s="134">
        <f>[2]Plan1!$A75</f>
        <v>39132</v>
      </c>
      <c r="Y232" s="135" t="str">
        <f>[2]Plan1!$C75</f>
        <v>Carnaval</v>
      </c>
      <c r="AC232" s="5"/>
      <c r="AD232" s="5"/>
      <c r="AE232" s="5"/>
      <c r="AF232" s="1"/>
      <c r="AG232" s="3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</row>
    <row r="233" spans="1:108" x14ac:dyDescent="0.2">
      <c r="A233" s="112">
        <f t="shared" si="99"/>
        <v>40258</v>
      </c>
      <c r="B233" s="104">
        <f t="shared" si="113"/>
        <v>287631.33848038001</v>
      </c>
      <c r="C233" s="104">
        <f t="shared" si="100"/>
        <v>286377.69957420003</v>
      </c>
      <c r="D233" s="132">
        <f t="shared" si="101"/>
        <v>40248</v>
      </c>
      <c r="E233" s="105">
        <f t="shared" si="91"/>
        <v>5.1699999999999999E-4</v>
      </c>
      <c r="F233" s="106">
        <f t="shared" si="112"/>
        <v>8</v>
      </c>
      <c r="G233" s="106">
        <f t="shared" si="107"/>
        <v>28</v>
      </c>
      <c r="H233" s="104">
        <f t="shared" si="103"/>
        <v>1.00014768</v>
      </c>
      <c r="I233" s="104">
        <f t="shared" si="104"/>
        <v>1.0017370999999999</v>
      </c>
      <c r="J233" s="104">
        <f t="shared" si="95"/>
        <v>1.00188503</v>
      </c>
      <c r="K233" s="104">
        <f t="shared" si="96"/>
        <v>286917.53012921999</v>
      </c>
      <c r="L233" s="107">
        <f t="shared" si="108"/>
        <v>0</v>
      </c>
      <c r="M233" s="105">
        <f t="shared" si="109"/>
        <v>0</v>
      </c>
      <c r="N233" s="104">
        <f t="shared" si="110"/>
        <v>0</v>
      </c>
      <c r="O233" s="113">
        <f t="shared" si="105"/>
        <v>0.11</v>
      </c>
      <c r="P233" s="108">
        <f t="shared" si="94"/>
        <v>1.002487852</v>
      </c>
      <c r="Q233" s="104">
        <f t="shared" si="97"/>
        <v>713.80835116000003</v>
      </c>
      <c r="R233" s="104">
        <f t="shared" si="98"/>
        <v>713.80835116000003</v>
      </c>
      <c r="S233" s="109" t="s">
        <v>52</v>
      </c>
      <c r="T233" s="110">
        <f t="shared" si="111"/>
        <v>40278</v>
      </c>
      <c r="U233" s="111">
        <f t="shared" si="106"/>
        <v>0</v>
      </c>
      <c r="V233" s="22"/>
      <c r="X233" s="134">
        <f>[2]Plan1!$A76</f>
        <v>39133</v>
      </c>
      <c r="Y233" s="135" t="str">
        <f>[2]Plan1!$C76</f>
        <v>Carnaval</v>
      </c>
      <c r="AC233" s="5"/>
      <c r="AD233" s="5"/>
      <c r="AE233" s="5"/>
      <c r="AF233" s="1"/>
      <c r="AG233" s="3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</row>
    <row r="234" spans="1:108" x14ac:dyDescent="0.2">
      <c r="A234" s="112">
        <f t="shared" si="99"/>
        <v>40259</v>
      </c>
      <c r="B234" s="104">
        <f t="shared" si="113"/>
        <v>287725.99913607998</v>
      </c>
      <c r="C234" s="104">
        <f t="shared" si="100"/>
        <v>286377.69957420003</v>
      </c>
      <c r="D234" s="132">
        <f t="shared" si="101"/>
        <v>40248</v>
      </c>
      <c r="E234" s="105">
        <f t="shared" si="91"/>
        <v>5.1699999999999999E-4</v>
      </c>
      <c r="F234" s="106">
        <f t="shared" si="112"/>
        <v>9</v>
      </c>
      <c r="G234" s="106">
        <f t="shared" si="107"/>
        <v>28</v>
      </c>
      <c r="H234" s="104">
        <f t="shared" si="103"/>
        <v>1.0001661399999999</v>
      </c>
      <c r="I234" s="104">
        <f t="shared" si="104"/>
        <v>1.0017370999999999</v>
      </c>
      <c r="J234" s="104">
        <f t="shared" si="95"/>
        <v>1.0019035199999999</v>
      </c>
      <c r="K234" s="104">
        <f t="shared" si="96"/>
        <v>286922.82525289</v>
      </c>
      <c r="L234" s="107">
        <f t="shared" si="108"/>
        <v>0</v>
      </c>
      <c r="M234" s="105">
        <f t="shared" si="109"/>
        <v>0</v>
      </c>
      <c r="N234" s="104">
        <f t="shared" si="110"/>
        <v>0</v>
      </c>
      <c r="O234" s="113">
        <f t="shared" si="105"/>
        <v>0.11</v>
      </c>
      <c r="P234" s="108">
        <f t="shared" si="94"/>
        <v>1.002799268</v>
      </c>
      <c r="Q234" s="104">
        <f t="shared" si="97"/>
        <v>803.17388318999997</v>
      </c>
      <c r="R234" s="104">
        <f t="shared" si="98"/>
        <v>803.17388318999997</v>
      </c>
      <c r="S234" s="109" t="s">
        <v>52</v>
      </c>
      <c r="T234" s="110">
        <f t="shared" si="111"/>
        <v>40278</v>
      </c>
      <c r="U234" s="111">
        <f t="shared" si="106"/>
        <v>0</v>
      </c>
      <c r="V234" s="22"/>
      <c r="X234" s="134">
        <f>[2]Plan1!$A77</f>
        <v>39178</v>
      </c>
      <c r="Y234" s="135" t="str">
        <f>[2]Plan1!$C77</f>
        <v>Paixão de Cristo</v>
      </c>
      <c r="AC234" s="5"/>
      <c r="AD234" s="5"/>
      <c r="AE234" s="5"/>
      <c r="AF234" s="1"/>
      <c r="AG234" s="3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</row>
    <row r="235" spans="1:108" x14ac:dyDescent="0.2">
      <c r="A235" s="112">
        <f t="shared" si="99"/>
        <v>40260</v>
      </c>
      <c r="B235" s="104">
        <f t="shared" si="113"/>
        <v>287820.69666715997</v>
      </c>
      <c r="C235" s="104">
        <f t="shared" si="100"/>
        <v>286377.69957420003</v>
      </c>
      <c r="D235" s="132">
        <f t="shared" si="101"/>
        <v>40248</v>
      </c>
      <c r="E235" s="105">
        <f t="shared" ref="E235:E298" si="114">IF(DAY(A234)=$E$2,VLOOKUP(A234,$AG$10:$AH$200,2),E234)</f>
        <v>5.1699999999999999E-4</v>
      </c>
      <c r="F235" s="106">
        <f t="shared" si="112"/>
        <v>10</v>
      </c>
      <c r="G235" s="106">
        <f t="shared" si="107"/>
        <v>28</v>
      </c>
      <c r="H235" s="104">
        <f t="shared" si="103"/>
        <v>1.00018461</v>
      </c>
      <c r="I235" s="104">
        <f t="shared" si="104"/>
        <v>1.0017370999999999</v>
      </c>
      <c r="J235" s="104">
        <f t="shared" si="95"/>
        <v>1.00192203</v>
      </c>
      <c r="K235" s="104">
        <f t="shared" si="96"/>
        <v>286928.12610410998</v>
      </c>
      <c r="L235" s="107">
        <f t="shared" si="108"/>
        <v>0</v>
      </c>
      <c r="M235" s="105">
        <f t="shared" si="109"/>
        <v>0</v>
      </c>
      <c r="N235" s="104">
        <f t="shared" si="110"/>
        <v>0</v>
      </c>
      <c r="O235" s="113">
        <f t="shared" si="105"/>
        <v>0.11</v>
      </c>
      <c r="P235" s="108">
        <f t="shared" si="94"/>
        <v>1.003110781</v>
      </c>
      <c r="Q235" s="104">
        <f t="shared" si="97"/>
        <v>892.57056305000003</v>
      </c>
      <c r="R235" s="104">
        <f t="shared" si="98"/>
        <v>892.57056305000003</v>
      </c>
      <c r="S235" s="109" t="s">
        <v>52</v>
      </c>
      <c r="T235" s="110">
        <f t="shared" si="111"/>
        <v>40278</v>
      </c>
      <c r="U235" s="111">
        <f t="shared" si="106"/>
        <v>0</v>
      </c>
      <c r="V235" s="22"/>
      <c r="X235" s="134">
        <f>[2]Plan1!$A78</f>
        <v>39193</v>
      </c>
      <c r="Y235" s="135" t="str">
        <f>[2]Plan1!$C78</f>
        <v>Tiradentes</v>
      </c>
      <c r="AC235" s="5"/>
      <c r="AD235" s="5"/>
      <c r="AE235" s="5"/>
      <c r="AF235" s="1"/>
      <c r="AG235" s="3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</row>
    <row r="236" spans="1:108" x14ac:dyDescent="0.2">
      <c r="A236" s="112">
        <f t="shared" si="99"/>
        <v>40261</v>
      </c>
      <c r="B236" s="104">
        <f t="shared" si="113"/>
        <v>287915.41958617</v>
      </c>
      <c r="C236" s="104">
        <f t="shared" si="100"/>
        <v>286377.69957420003</v>
      </c>
      <c r="D236" s="132">
        <f t="shared" si="101"/>
        <v>40248</v>
      </c>
      <c r="E236" s="105">
        <f t="shared" si="114"/>
        <v>5.1699999999999999E-4</v>
      </c>
      <c r="F236" s="106">
        <f t="shared" si="112"/>
        <v>11</v>
      </c>
      <c r="G236" s="106">
        <f t="shared" si="107"/>
        <v>28</v>
      </c>
      <c r="H236" s="104">
        <f t="shared" si="103"/>
        <v>1.00020307</v>
      </c>
      <c r="I236" s="104">
        <f t="shared" si="104"/>
        <v>1.0017370999999999</v>
      </c>
      <c r="J236" s="104">
        <f t="shared" si="95"/>
        <v>1.00194052</v>
      </c>
      <c r="K236" s="104">
        <f t="shared" si="96"/>
        <v>286933.42122776998</v>
      </c>
      <c r="L236" s="107">
        <f t="shared" si="108"/>
        <v>0</v>
      </c>
      <c r="M236" s="105">
        <f t="shared" si="109"/>
        <v>0</v>
      </c>
      <c r="N236" s="104">
        <f t="shared" si="110"/>
        <v>0</v>
      </c>
      <c r="O236" s="113">
        <f t="shared" si="105"/>
        <v>0.11</v>
      </c>
      <c r="P236" s="108">
        <f t="shared" si="94"/>
        <v>1.003422391</v>
      </c>
      <c r="Q236" s="104">
        <f t="shared" si="97"/>
        <v>981.99835840000003</v>
      </c>
      <c r="R236" s="104">
        <f t="shared" si="98"/>
        <v>981.99835840000003</v>
      </c>
      <c r="S236" s="109" t="s">
        <v>52</v>
      </c>
      <c r="T236" s="110">
        <f t="shared" si="111"/>
        <v>40278</v>
      </c>
      <c r="U236" s="111">
        <f t="shared" si="106"/>
        <v>0</v>
      </c>
      <c r="V236" s="22"/>
      <c r="X236" s="134">
        <f>[2]Plan1!$A79</f>
        <v>39203</v>
      </c>
      <c r="Y236" s="135" t="str">
        <f>[2]Plan1!$C79</f>
        <v>Dia do Trabalho</v>
      </c>
      <c r="AC236" s="5"/>
      <c r="AD236" s="5"/>
      <c r="AE236" s="5"/>
      <c r="AF236" s="1"/>
      <c r="AG236" s="3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</row>
    <row r="237" spans="1:108" x14ac:dyDescent="0.2">
      <c r="A237" s="112">
        <f t="shared" si="99"/>
        <v>40262</v>
      </c>
      <c r="B237" s="104">
        <f t="shared" si="113"/>
        <v>288010.17363829003</v>
      </c>
      <c r="C237" s="104">
        <f t="shared" si="100"/>
        <v>286377.69957420003</v>
      </c>
      <c r="D237" s="132">
        <f t="shared" si="101"/>
        <v>40248</v>
      </c>
      <c r="E237" s="105">
        <f t="shared" si="114"/>
        <v>5.1699999999999999E-4</v>
      </c>
      <c r="F237" s="106">
        <f t="shared" si="112"/>
        <v>12</v>
      </c>
      <c r="G237" s="106">
        <f t="shared" si="107"/>
        <v>28</v>
      </c>
      <c r="H237" s="104">
        <f t="shared" si="103"/>
        <v>1.0002215299999999</v>
      </c>
      <c r="I237" s="104">
        <f t="shared" si="104"/>
        <v>1.0017370999999999</v>
      </c>
      <c r="J237" s="104">
        <f t="shared" si="95"/>
        <v>1.00195901</v>
      </c>
      <c r="K237" s="104">
        <f t="shared" si="96"/>
        <v>286938.71635144</v>
      </c>
      <c r="L237" s="107">
        <f t="shared" si="108"/>
        <v>0</v>
      </c>
      <c r="M237" s="105">
        <f t="shared" si="109"/>
        <v>0</v>
      </c>
      <c r="N237" s="104">
        <f t="shared" si="110"/>
        <v>0</v>
      </c>
      <c r="O237" s="113">
        <f t="shared" si="105"/>
        <v>0.11</v>
      </c>
      <c r="P237" s="108">
        <f t="shared" si="94"/>
        <v>1.003734098</v>
      </c>
      <c r="Q237" s="104">
        <f t="shared" si="97"/>
        <v>1071.4572868499999</v>
      </c>
      <c r="R237" s="104">
        <f t="shared" si="98"/>
        <v>1071.4572868499999</v>
      </c>
      <c r="S237" s="109" t="s">
        <v>52</v>
      </c>
      <c r="T237" s="110">
        <f t="shared" si="111"/>
        <v>40278</v>
      </c>
      <c r="U237" s="111">
        <f t="shared" si="106"/>
        <v>0</v>
      </c>
      <c r="V237" s="22"/>
      <c r="X237" s="134">
        <f>[2]Plan1!$A80</f>
        <v>39240</v>
      </c>
      <c r="Y237" s="135" t="str">
        <f>[2]Plan1!$C80</f>
        <v>Corpus Christi</v>
      </c>
      <c r="AC237" s="5"/>
      <c r="AD237" s="5"/>
      <c r="AE237" s="5"/>
      <c r="AF237" s="1"/>
      <c r="AG237" s="3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</row>
    <row r="238" spans="1:108" x14ac:dyDescent="0.2">
      <c r="A238" s="112">
        <f t="shared" si="99"/>
        <v>40263</v>
      </c>
      <c r="B238" s="104">
        <f t="shared" si="113"/>
        <v>288104.96141342999</v>
      </c>
      <c r="C238" s="104">
        <f t="shared" si="100"/>
        <v>286377.69957420003</v>
      </c>
      <c r="D238" s="132">
        <f t="shared" si="101"/>
        <v>40248</v>
      </c>
      <c r="E238" s="105">
        <f t="shared" si="114"/>
        <v>5.1699999999999999E-4</v>
      </c>
      <c r="F238" s="106">
        <f t="shared" si="112"/>
        <v>13</v>
      </c>
      <c r="G238" s="106">
        <f t="shared" si="107"/>
        <v>28</v>
      </c>
      <c r="H238" s="104">
        <f t="shared" si="103"/>
        <v>1.00024</v>
      </c>
      <c r="I238" s="104">
        <f t="shared" si="104"/>
        <v>1.0017370999999999</v>
      </c>
      <c r="J238" s="104">
        <f t="shared" si="95"/>
        <v>1.0019775099999999</v>
      </c>
      <c r="K238" s="104">
        <f t="shared" si="96"/>
        <v>286944.01433888002</v>
      </c>
      <c r="L238" s="107">
        <f t="shared" si="108"/>
        <v>0</v>
      </c>
      <c r="M238" s="105">
        <f t="shared" si="109"/>
        <v>0</v>
      </c>
      <c r="N238" s="104">
        <f t="shared" si="110"/>
        <v>0</v>
      </c>
      <c r="O238" s="113">
        <f t="shared" si="105"/>
        <v>0.11</v>
      </c>
      <c r="P238" s="108">
        <f t="shared" si="94"/>
        <v>1.004045901</v>
      </c>
      <c r="Q238" s="104">
        <f t="shared" si="97"/>
        <v>1160.94707455</v>
      </c>
      <c r="R238" s="104">
        <f t="shared" si="98"/>
        <v>1160.94707455</v>
      </c>
      <c r="S238" s="109" t="s">
        <v>52</v>
      </c>
      <c r="T238" s="110">
        <f t="shared" si="111"/>
        <v>40278</v>
      </c>
      <c r="U238" s="111">
        <f t="shared" si="106"/>
        <v>0</v>
      </c>
      <c r="V238" s="22"/>
      <c r="X238" s="134">
        <f>[2]Plan1!$A81</f>
        <v>39332</v>
      </c>
      <c r="Y238" s="135" t="str">
        <f>[2]Plan1!$C81</f>
        <v>Independência do Brasil</v>
      </c>
      <c r="AC238" s="5"/>
      <c r="AD238" s="5"/>
      <c r="AE238" s="5"/>
      <c r="AF238" s="1"/>
      <c r="AG238" s="3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</row>
    <row r="239" spans="1:108" x14ac:dyDescent="0.2">
      <c r="A239" s="112">
        <f t="shared" si="99"/>
        <v>40264</v>
      </c>
      <c r="B239" s="104">
        <f t="shared" si="113"/>
        <v>288199.77773721999</v>
      </c>
      <c r="C239" s="104">
        <f t="shared" si="100"/>
        <v>286377.69957420003</v>
      </c>
      <c r="D239" s="132">
        <f t="shared" si="101"/>
        <v>40248</v>
      </c>
      <c r="E239" s="105">
        <f t="shared" si="114"/>
        <v>5.1699999999999999E-4</v>
      </c>
      <c r="F239" s="106">
        <f t="shared" si="112"/>
        <v>14</v>
      </c>
      <c r="G239" s="106">
        <f t="shared" si="107"/>
        <v>28</v>
      </c>
      <c r="H239" s="104">
        <f t="shared" si="103"/>
        <v>1.00025846</v>
      </c>
      <c r="I239" s="104">
        <f t="shared" si="104"/>
        <v>1.0017370999999999</v>
      </c>
      <c r="J239" s="104">
        <f t="shared" si="95"/>
        <v>1.0019960000000001</v>
      </c>
      <c r="K239" s="104">
        <f t="shared" si="96"/>
        <v>286949.30946254998</v>
      </c>
      <c r="L239" s="107">
        <f t="shared" si="108"/>
        <v>0</v>
      </c>
      <c r="M239" s="105">
        <f t="shared" si="109"/>
        <v>0</v>
      </c>
      <c r="N239" s="104">
        <f t="shared" si="110"/>
        <v>0</v>
      </c>
      <c r="O239" s="113">
        <f t="shared" si="105"/>
        <v>0.11</v>
      </c>
      <c r="P239" s="108">
        <f t="shared" si="94"/>
        <v>1.0043578019999999</v>
      </c>
      <c r="Q239" s="104">
        <f t="shared" si="97"/>
        <v>1250.46827467</v>
      </c>
      <c r="R239" s="104">
        <f t="shared" si="98"/>
        <v>1250.46827467</v>
      </c>
      <c r="S239" s="109" t="s">
        <v>52</v>
      </c>
      <c r="T239" s="110">
        <f t="shared" si="111"/>
        <v>40278</v>
      </c>
      <c r="U239" s="111">
        <f t="shared" si="106"/>
        <v>0</v>
      </c>
      <c r="V239" s="22"/>
      <c r="X239" s="134">
        <f>[2]Plan1!$A82</f>
        <v>39367</v>
      </c>
      <c r="Y239" s="135" t="str">
        <f>[2]Plan1!$C82</f>
        <v>Nossa Sr.a Aparecida - Padroeira do Brasil</v>
      </c>
      <c r="AC239" s="5"/>
      <c r="AD239" s="5"/>
      <c r="AE239" s="5"/>
      <c r="AF239" s="1"/>
      <c r="AG239" s="3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</row>
    <row r="240" spans="1:108" x14ac:dyDescent="0.2">
      <c r="A240" s="112">
        <f t="shared" si="99"/>
        <v>40265</v>
      </c>
      <c r="B240" s="104">
        <f t="shared" si="113"/>
        <v>288294.63066604</v>
      </c>
      <c r="C240" s="104">
        <f t="shared" si="100"/>
        <v>286377.69957420003</v>
      </c>
      <c r="D240" s="132">
        <f t="shared" si="101"/>
        <v>40248</v>
      </c>
      <c r="E240" s="105">
        <f t="shared" si="114"/>
        <v>5.1699999999999999E-4</v>
      </c>
      <c r="F240" s="106">
        <f t="shared" si="112"/>
        <v>15</v>
      </c>
      <c r="G240" s="106">
        <f t="shared" si="107"/>
        <v>28</v>
      </c>
      <c r="H240" s="104">
        <f t="shared" si="103"/>
        <v>1.0002769300000001</v>
      </c>
      <c r="I240" s="104">
        <f t="shared" si="104"/>
        <v>1.0017370999999999</v>
      </c>
      <c r="J240" s="104">
        <f t="shared" si="95"/>
        <v>1.00201451</v>
      </c>
      <c r="K240" s="104">
        <f t="shared" si="96"/>
        <v>286954.61031376</v>
      </c>
      <c r="L240" s="107">
        <f t="shared" si="108"/>
        <v>0</v>
      </c>
      <c r="M240" s="105">
        <f t="shared" si="109"/>
        <v>0</v>
      </c>
      <c r="N240" s="104">
        <f t="shared" si="110"/>
        <v>0</v>
      </c>
      <c r="O240" s="113">
        <f t="shared" si="105"/>
        <v>0.11</v>
      </c>
      <c r="P240" s="108">
        <f t="shared" si="94"/>
        <v>1.004669799</v>
      </c>
      <c r="Q240" s="104">
        <f t="shared" si="97"/>
        <v>1340.02035228</v>
      </c>
      <c r="R240" s="104">
        <f t="shared" si="98"/>
        <v>1340.02035228</v>
      </c>
      <c r="S240" s="109" t="s">
        <v>52</v>
      </c>
      <c r="T240" s="110">
        <f t="shared" si="111"/>
        <v>40278</v>
      </c>
      <c r="U240" s="111">
        <f t="shared" si="106"/>
        <v>0</v>
      </c>
      <c r="V240" s="22"/>
      <c r="X240" s="134">
        <f>[2]Plan1!$A83</f>
        <v>39388</v>
      </c>
      <c r="Y240" s="135" t="str">
        <f>[2]Plan1!$C83</f>
        <v>Finados</v>
      </c>
      <c r="AC240" s="5"/>
      <c r="AD240" s="5"/>
      <c r="AE240" s="5"/>
      <c r="AF240" s="1"/>
      <c r="AG240" s="3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</row>
    <row r="241" spans="1:108" x14ac:dyDescent="0.2">
      <c r="A241" s="112">
        <f t="shared" si="99"/>
        <v>40266</v>
      </c>
      <c r="B241" s="104">
        <f t="shared" si="113"/>
        <v>288389.5089816</v>
      </c>
      <c r="C241" s="104">
        <f t="shared" si="100"/>
        <v>286377.69957420003</v>
      </c>
      <c r="D241" s="132">
        <f t="shared" si="101"/>
        <v>40248</v>
      </c>
      <c r="E241" s="105">
        <f t="shared" si="114"/>
        <v>5.1699999999999999E-4</v>
      </c>
      <c r="F241" s="106">
        <f t="shared" si="112"/>
        <v>16</v>
      </c>
      <c r="G241" s="106">
        <f t="shared" si="107"/>
        <v>28</v>
      </c>
      <c r="H241" s="104">
        <f t="shared" si="103"/>
        <v>1.00029539</v>
      </c>
      <c r="I241" s="104">
        <f t="shared" si="104"/>
        <v>1.0017370999999999</v>
      </c>
      <c r="J241" s="104">
        <f t="shared" si="95"/>
        <v>1.002033</v>
      </c>
      <c r="K241" s="104">
        <f t="shared" si="96"/>
        <v>286959.90543743002</v>
      </c>
      <c r="L241" s="107">
        <f t="shared" si="108"/>
        <v>0</v>
      </c>
      <c r="M241" s="105">
        <f t="shared" si="109"/>
        <v>0</v>
      </c>
      <c r="N241" s="104">
        <f t="shared" si="110"/>
        <v>0</v>
      </c>
      <c r="O241" s="113">
        <f t="shared" si="105"/>
        <v>0.11</v>
      </c>
      <c r="P241" s="108">
        <f t="shared" si="94"/>
        <v>1.0049818930000001</v>
      </c>
      <c r="Q241" s="104">
        <f t="shared" si="97"/>
        <v>1429.6035441700001</v>
      </c>
      <c r="R241" s="104">
        <f t="shared" si="98"/>
        <v>1429.6035441700001</v>
      </c>
      <c r="S241" s="109" t="s">
        <v>52</v>
      </c>
      <c r="T241" s="110">
        <f t="shared" si="111"/>
        <v>40278</v>
      </c>
      <c r="U241" s="111">
        <f t="shared" si="106"/>
        <v>0</v>
      </c>
      <c r="V241" s="22"/>
      <c r="X241" s="134">
        <f>[2]Plan1!$A84</f>
        <v>39401</v>
      </c>
      <c r="Y241" s="135" t="str">
        <f>[2]Plan1!$C84</f>
        <v>Proclamação da República</v>
      </c>
      <c r="AC241" s="5"/>
      <c r="AD241" s="5"/>
      <c r="AE241" s="5"/>
      <c r="AF241" s="1"/>
      <c r="AG241" s="3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</row>
    <row r="242" spans="1:108" x14ac:dyDescent="0.2">
      <c r="A242" s="112">
        <f t="shared" si="99"/>
        <v>40267</v>
      </c>
      <c r="B242" s="104">
        <f t="shared" si="113"/>
        <v>288484.42131686996</v>
      </c>
      <c r="C242" s="104">
        <f t="shared" si="100"/>
        <v>286377.69957420003</v>
      </c>
      <c r="D242" s="132">
        <f t="shared" si="101"/>
        <v>40248</v>
      </c>
      <c r="E242" s="105">
        <f t="shared" si="114"/>
        <v>5.1699999999999999E-4</v>
      </c>
      <c r="F242" s="106">
        <f t="shared" si="112"/>
        <v>17</v>
      </c>
      <c r="G242" s="106">
        <f t="shared" si="107"/>
        <v>28</v>
      </c>
      <c r="H242" s="104">
        <f t="shared" si="103"/>
        <v>1.0003138600000001</v>
      </c>
      <c r="I242" s="104">
        <f t="shared" si="104"/>
        <v>1.0017370999999999</v>
      </c>
      <c r="J242" s="104">
        <f t="shared" si="95"/>
        <v>1.0020515000000001</v>
      </c>
      <c r="K242" s="104">
        <f t="shared" si="96"/>
        <v>286965.20342486998</v>
      </c>
      <c r="L242" s="107">
        <f t="shared" si="108"/>
        <v>0</v>
      </c>
      <c r="M242" s="105">
        <f t="shared" si="109"/>
        <v>0</v>
      </c>
      <c r="N242" s="104">
        <f t="shared" si="110"/>
        <v>0</v>
      </c>
      <c r="O242" s="113">
        <f t="shared" si="105"/>
        <v>0.11</v>
      </c>
      <c r="P242" s="108">
        <f t="shared" si="94"/>
        <v>1.005294084</v>
      </c>
      <c r="Q242" s="104">
        <f t="shared" si="97"/>
        <v>1519.2178919999999</v>
      </c>
      <c r="R242" s="104">
        <f t="shared" si="98"/>
        <v>1519.2178919999999</v>
      </c>
      <c r="S242" s="109" t="s">
        <v>52</v>
      </c>
      <c r="T242" s="110">
        <f t="shared" si="111"/>
        <v>40278</v>
      </c>
      <c r="U242" s="111">
        <f t="shared" si="106"/>
        <v>0</v>
      </c>
      <c r="V242" s="22"/>
      <c r="X242" s="134">
        <f>[2]Plan1!$A85</f>
        <v>39441</v>
      </c>
      <c r="Y242" s="135" t="str">
        <f>[2]Plan1!$C85</f>
        <v>Natal</v>
      </c>
      <c r="AC242" s="5"/>
      <c r="AD242" s="5"/>
      <c r="AE242" s="5"/>
      <c r="AF242" s="1"/>
      <c r="AG242" s="3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</row>
    <row r="243" spans="1:108" x14ac:dyDescent="0.2">
      <c r="A243" s="112">
        <f t="shared" si="99"/>
        <v>40268</v>
      </c>
      <c r="B243" s="104">
        <f t="shared" si="113"/>
        <v>288579.36191641999</v>
      </c>
      <c r="C243" s="104">
        <f t="shared" si="100"/>
        <v>286377.69957420003</v>
      </c>
      <c r="D243" s="132">
        <f t="shared" si="101"/>
        <v>40248</v>
      </c>
      <c r="E243" s="105">
        <f t="shared" si="114"/>
        <v>5.1699999999999999E-4</v>
      </c>
      <c r="F243" s="106">
        <f t="shared" si="112"/>
        <v>18</v>
      </c>
      <c r="G243" s="106">
        <f t="shared" si="107"/>
        <v>28</v>
      </c>
      <c r="H243" s="104">
        <f t="shared" si="103"/>
        <v>1.0003323200000001</v>
      </c>
      <c r="I243" s="104">
        <f t="shared" si="104"/>
        <v>1.0017370999999999</v>
      </c>
      <c r="J243" s="104">
        <f t="shared" si="95"/>
        <v>1.0020699900000001</v>
      </c>
      <c r="K243" s="104">
        <f t="shared" si="96"/>
        <v>286970.49854854</v>
      </c>
      <c r="L243" s="107">
        <f t="shared" si="108"/>
        <v>0</v>
      </c>
      <c r="M243" s="105">
        <f t="shared" si="109"/>
        <v>0</v>
      </c>
      <c r="N243" s="104">
        <f t="shared" si="110"/>
        <v>0</v>
      </c>
      <c r="O243" s="113">
        <f t="shared" si="105"/>
        <v>0.11</v>
      </c>
      <c r="P243" s="108">
        <f t="shared" si="94"/>
        <v>1.0056063719999999</v>
      </c>
      <c r="Q243" s="104">
        <f t="shared" si="97"/>
        <v>1608.8633678799999</v>
      </c>
      <c r="R243" s="104">
        <f t="shared" si="98"/>
        <v>1608.8633678799999</v>
      </c>
      <c r="S243" s="109" t="s">
        <v>52</v>
      </c>
      <c r="T243" s="110">
        <f t="shared" si="111"/>
        <v>40278</v>
      </c>
      <c r="U243" s="111">
        <f t="shared" si="106"/>
        <v>0</v>
      </c>
      <c r="V243" s="22"/>
      <c r="X243" s="134">
        <f>[2]Plan1!$A86</f>
        <v>39448</v>
      </c>
      <c r="Y243" s="135" t="str">
        <f>[2]Plan1!$C86</f>
        <v>Confraternização Universal</v>
      </c>
      <c r="AC243" s="5"/>
      <c r="AD243" s="5"/>
      <c r="AE243" s="5"/>
      <c r="AF243" s="1"/>
      <c r="AG243" s="3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</row>
    <row r="244" spans="1:108" x14ac:dyDescent="0.2">
      <c r="A244" s="112">
        <f t="shared" si="99"/>
        <v>40269</v>
      </c>
      <c r="B244" s="104">
        <f t="shared" si="113"/>
        <v>288674.33654054999</v>
      </c>
      <c r="C244" s="104">
        <f t="shared" si="100"/>
        <v>286377.69957420003</v>
      </c>
      <c r="D244" s="132">
        <f t="shared" si="101"/>
        <v>40248</v>
      </c>
      <c r="E244" s="105">
        <f t="shared" si="114"/>
        <v>5.1699999999999999E-4</v>
      </c>
      <c r="F244" s="106">
        <f t="shared" si="112"/>
        <v>19</v>
      </c>
      <c r="G244" s="106">
        <f t="shared" si="107"/>
        <v>28</v>
      </c>
      <c r="H244" s="104">
        <f t="shared" si="103"/>
        <v>1.0003507899999999</v>
      </c>
      <c r="I244" s="104">
        <f t="shared" si="104"/>
        <v>1.0017370999999999</v>
      </c>
      <c r="J244" s="104">
        <f t="shared" si="95"/>
        <v>1.00208849</v>
      </c>
      <c r="K244" s="104">
        <f t="shared" si="96"/>
        <v>286975.79653598001</v>
      </c>
      <c r="L244" s="107">
        <f t="shared" si="108"/>
        <v>0</v>
      </c>
      <c r="M244" s="105">
        <f t="shared" si="109"/>
        <v>0</v>
      </c>
      <c r="N244" s="104">
        <f t="shared" si="110"/>
        <v>0</v>
      </c>
      <c r="O244" s="113">
        <f t="shared" si="105"/>
        <v>0.11</v>
      </c>
      <c r="P244" s="108">
        <f t="shared" si="94"/>
        <v>1.0059187570000001</v>
      </c>
      <c r="Q244" s="104">
        <f t="shared" si="97"/>
        <v>1698.5400045700001</v>
      </c>
      <c r="R244" s="104">
        <f t="shared" si="98"/>
        <v>1698.5400045700001</v>
      </c>
      <c r="S244" s="109" t="s">
        <v>52</v>
      </c>
      <c r="T244" s="110">
        <f t="shared" si="111"/>
        <v>40278</v>
      </c>
      <c r="U244" s="111">
        <f t="shared" si="106"/>
        <v>0</v>
      </c>
      <c r="V244" s="22"/>
      <c r="X244" s="134">
        <f>[2]Plan1!$A87</f>
        <v>39482</v>
      </c>
      <c r="Y244" s="135" t="str">
        <f>[2]Plan1!$C87</f>
        <v>Carnaval</v>
      </c>
      <c r="AC244" s="5"/>
      <c r="AD244" s="5"/>
      <c r="AE244" s="5"/>
      <c r="AF244" s="1"/>
      <c r="AG244" s="3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</row>
    <row r="245" spans="1:108" x14ac:dyDescent="0.2">
      <c r="A245" s="112">
        <f t="shared" si="99"/>
        <v>40270</v>
      </c>
      <c r="B245" s="104">
        <f t="shared" si="113"/>
        <v>288769.34259884997</v>
      </c>
      <c r="C245" s="104">
        <f t="shared" si="100"/>
        <v>286377.69957420003</v>
      </c>
      <c r="D245" s="132">
        <f t="shared" si="101"/>
        <v>40248</v>
      </c>
      <c r="E245" s="105">
        <f t="shared" si="114"/>
        <v>5.1699999999999999E-4</v>
      </c>
      <c r="F245" s="106">
        <f t="shared" si="112"/>
        <v>20</v>
      </c>
      <c r="G245" s="106">
        <f t="shared" si="107"/>
        <v>28</v>
      </c>
      <c r="H245" s="104">
        <f t="shared" si="103"/>
        <v>1.0003692500000001</v>
      </c>
      <c r="I245" s="104">
        <f t="shared" si="104"/>
        <v>1.0017370999999999</v>
      </c>
      <c r="J245" s="104">
        <f t="shared" si="95"/>
        <v>1.0021069899999999</v>
      </c>
      <c r="K245" s="104">
        <f t="shared" si="96"/>
        <v>286981.09452341998</v>
      </c>
      <c r="L245" s="107">
        <f t="shared" si="108"/>
        <v>0</v>
      </c>
      <c r="M245" s="105">
        <f t="shared" si="109"/>
        <v>0</v>
      </c>
      <c r="N245" s="104">
        <f t="shared" si="110"/>
        <v>0</v>
      </c>
      <c r="O245" s="113">
        <f t="shared" si="105"/>
        <v>0.11</v>
      </c>
      <c r="P245" s="108">
        <f t="shared" si="94"/>
        <v>1.00623124</v>
      </c>
      <c r="Q245" s="104">
        <f t="shared" si="97"/>
        <v>1788.24807543</v>
      </c>
      <c r="R245" s="104">
        <f t="shared" si="98"/>
        <v>1788.24807543</v>
      </c>
      <c r="S245" s="109" t="s">
        <v>52</v>
      </c>
      <c r="T245" s="110">
        <f t="shared" si="111"/>
        <v>40278</v>
      </c>
      <c r="U245" s="111">
        <f t="shared" si="106"/>
        <v>0</v>
      </c>
      <c r="V245" s="22"/>
      <c r="X245" s="134">
        <f>[2]Plan1!$A88</f>
        <v>39483</v>
      </c>
      <c r="Y245" s="135" t="str">
        <f>[2]Plan1!$C88</f>
        <v>Carnaval</v>
      </c>
      <c r="AC245" s="5"/>
      <c r="AD245" s="5"/>
      <c r="AE245" s="5"/>
      <c r="AF245" s="1"/>
      <c r="AG245" s="3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</row>
    <row r="246" spans="1:108" x14ac:dyDescent="0.2">
      <c r="A246" s="112">
        <f t="shared" si="99"/>
        <v>40271</v>
      </c>
      <c r="B246" s="104">
        <f t="shared" si="113"/>
        <v>288864.37951891002</v>
      </c>
      <c r="C246" s="104">
        <f t="shared" si="100"/>
        <v>286377.69957420003</v>
      </c>
      <c r="D246" s="132">
        <f t="shared" si="101"/>
        <v>40248</v>
      </c>
      <c r="E246" s="105">
        <f t="shared" si="114"/>
        <v>5.1699999999999999E-4</v>
      </c>
      <c r="F246" s="106">
        <f t="shared" si="112"/>
        <v>21</v>
      </c>
      <c r="G246" s="106">
        <f t="shared" si="107"/>
        <v>28</v>
      </c>
      <c r="H246" s="104">
        <f t="shared" si="103"/>
        <v>1.00038772</v>
      </c>
      <c r="I246" s="104">
        <f t="shared" si="104"/>
        <v>1.0017370999999999</v>
      </c>
      <c r="J246" s="104">
        <f t="shared" si="95"/>
        <v>1.0021254900000001</v>
      </c>
      <c r="K246" s="104">
        <f t="shared" si="96"/>
        <v>286986.39251085999</v>
      </c>
      <c r="L246" s="107">
        <f t="shared" si="108"/>
        <v>0</v>
      </c>
      <c r="M246" s="105">
        <f t="shared" si="109"/>
        <v>0</v>
      </c>
      <c r="N246" s="104">
        <f t="shared" si="110"/>
        <v>0</v>
      </c>
      <c r="O246" s="113">
        <f t="shared" si="105"/>
        <v>0.11</v>
      </c>
      <c r="P246" s="108">
        <f t="shared" si="94"/>
        <v>1.006543819</v>
      </c>
      <c r="Q246" s="104">
        <f t="shared" si="97"/>
        <v>1877.98700805</v>
      </c>
      <c r="R246" s="104">
        <f t="shared" si="98"/>
        <v>1877.98700805</v>
      </c>
      <c r="S246" s="109" t="s">
        <v>52</v>
      </c>
      <c r="T246" s="110">
        <f t="shared" si="111"/>
        <v>40278</v>
      </c>
      <c r="U246" s="111">
        <f t="shared" si="106"/>
        <v>0</v>
      </c>
      <c r="V246" s="22"/>
      <c r="X246" s="134">
        <f>[2]Plan1!$A89</f>
        <v>39528</v>
      </c>
      <c r="Y246" s="135" t="str">
        <f>[2]Plan1!$C89</f>
        <v>Paixão de Cristo</v>
      </c>
      <c r="AC246" s="5"/>
      <c r="AD246" s="5"/>
      <c r="AE246" s="5"/>
      <c r="AF246" s="1"/>
      <c r="AG246" s="3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</row>
    <row r="247" spans="1:108" x14ac:dyDescent="0.2">
      <c r="A247" s="112">
        <f t="shared" si="99"/>
        <v>40272</v>
      </c>
      <c r="B247" s="104">
        <f t="shared" si="113"/>
        <v>288959.44758925005</v>
      </c>
      <c r="C247" s="104">
        <f t="shared" si="100"/>
        <v>286377.69957420003</v>
      </c>
      <c r="D247" s="132">
        <f t="shared" si="101"/>
        <v>40248</v>
      </c>
      <c r="E247" s="105">
        <f t="shared" si="114"/>
        <v>5.1699999999999999E-4</v>
      </c>
      <c r="F247" s="106">
        <f t="shared" si="112"/>
        <v>22</v>
      </c>
      <c r="G247" s="106">
        <f t="shared" si="107"/>
        <v>28</v>
      </c>
      <c r="H247" s="104">
        <f t="shared" si="103"/>
        <v>1.0004061900000001</v>
      </c>
      <c r="I247" s="104">
        <f t="shared" si="104"/>
        <v>1.0017370999999999</v>
      </c>
      <c r="J247" s="104">
        <f t="shared" si="95"/>
        <v>1.00214399</v>
      </c>
      <c r="K247" s="104">
        <f t="shared" si="96"/>
        <v>286991.69049831002</v>
      </c>
      <c r="L247" s="107">
        <f t="shared" si="108"/>
        <v>0</v>
      </c>
      <c r="M247" s="105">
        <f t="shared" si="109"/>
        <v>0</v>
      </c>
      <c r="N247" s="104">
        <f t="shared" si="110"/>
        <v>0</v>
      </c>
      <c r="O247" s="113">
        <f t="shared" si="105"/>
        <v>0.11</v>
      </c>
      <c r="P247" s="108">
        <f t="shared" si="94"/>
        <v>1.0068564950000001</v>
      </c>
      <c r="Q247" s="104">
        <f t="shared" si="97"/>
        <v>1967.7570909399999</v>
      </c>
      <c r="R247" s="104">
        <f t="shared" si="98"/>
        <v>1967.7570909399999</v>
      </c>
      <c r="S247" s="109" t="s">
        <v>52</v>
      </c>
      <c r="T247" s="110">
        <f t="shared" si="111"/>
        <v>40278</v>
      </c>
      <c r="U247" s="111">
        <f t="shared" si="106"/>
        <v>0</v>
      </c>
      <c r="V247" s="22"/>
      <c r="X247" s="134">
        <f>[2]Plan1!$A90</f>
        <v>39559</v>
      </c>
      <c r="Y247" s="135" t="str">
        <f>[2]Plan1!$C90</f>
        <v>Tiradentes</v>
      </c>
      <c r="AC247" s="5"/>
      <c r="AD247" s="5"/>
      <c r="AE247" s="5"/>
      <c r="AF247" s="1"/>
      <c r="AG247" s="3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</row>
    <row r="248" spans="1:108" x14ac:dyDescent="0.2">
      <c r="A248" s="112">
        <f t="shared" si="99"/>
        <v>40273</v>
      </c>
      <c r="B248" s="104">
        <f t="shared" si="113"/>
        <v>289054.54421407997</v>
      </c>
      <c r="C248" s="104">
        <f t="shared" si="100"/>
        <v>286377.69957420003</v>
      </c>
      <c r="D248" s="132">
        <f t="shared" si="101"/>
        <v>40248</v>
      </c>
      <c r="E248" s="105">
        <f t="shared" si="114"/>
        <v>5.1699999999999999E-4</v>
      </c>
      <c r="F248" s="106">
        <f t="shared" si="112"/>
        <v>23</v>
      </c>
      <c r="G248" s="106">
        <f t="shared" si="107"/>
        <v>28</v>
      </c>
      <c r="H248" s="104">
        <f t="shared" si="103"/>
        <v>1.00042465</v>
      </c>
      <c r="I248" s="104">
        <f t="shared" si="104"/>
        <v>1.0017370999999999</v>
      </c>
      <c r="J248" s="104">
        <f t="shared" si="95"/>
        <v>1.00216248</v>
      </c>
      <c r="K248" s="104">
        <f t="shared" si="96"/>
        <v>286996.98562196997</v>
      </c>
      <c r="L248" s="107">
        <f t="shared" si="108"/>
        <v>0</v>
      </c>
      <c r="M248" s="105">
        <f t="shared" si="109"/>
        <v>0</v>
      </c>
      <c r="N248" s="104">
        <f t="shared" si="110"/>
        <v>0</v>
      </c>
      <c r="O248" s="113">
        <f t="shared" si="105"/>
        <v>0.11</v>
      </c>
      <c r="P248" s="108">
        <f t="shared" si="94"/>
        <v>1.007169269</v>
      </c>
      <c r="Q248" s="104">
        <f t="shared" si="97"/>
        <v>2057.5585921100001</v>
      </c>
      <c r="R248" s="104">
        <f t="shared" si="98"/>
        <v>2057.5585921100001</v>
      </c>
      <c r="S248" s="109" t="s">
        <v>52</v>
      </c>
      <c r="T248" s="110">
        <f t="shared" si="111"/>
        <v>40278</v>
      </c>
      <c r="U248" s="111">
        <f t="shared" si="106"/>
        <v>0</v>
      </c>
      <c r="V248" s="22"/>
      <c r="X248" s="134">
        <f>[2]Plan1!$A91</f>
        <v>39569</v>
      </c>
      <c r="Y248" s="135" t="str">
        <f>[2]Plan1!$C91</f>
        <v>Dia do Trabalho</v>
      </c>
      <c r="AC248" s="5"/>
      <c r="AD248" s="5"/>
      <c r="AE248" s="5"/>
      <c r="AF248" s="1"/>
      <c r="AG248" s="3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</row>
    <row r="249" spans="1:108" x14ac:dyDescent="0.2">
      <c r="A249" s="112">
        <f t="shared" si="99"/>
        <v>40274</v>
      </c>
      <c r="B249" s="104">
        <f t="shared" si="113"/>
        <v>289149.67458868999</v>
      </c>
      <c r="C249" s="104">
        <f t="shared" si="100"/>
        <v>286377.69957420003</v>
      </c>
      <c r="D249" s="132">
        <f t="shared" si="101"/>
        <v>40248</v>
      </c>
      <c r="E249" s="105">
        <f t="shared" si="114"/>
        <v>5.1699999999999999E-4</v>
      </c>
      <c r="F249" s="106">
        <f t="shared" si="112"/>
        <v>24</v>
      </c>
      <c r="G249" s="106">
        <f t="shared" si="107"/>
        <v>28</v>
      </c>
      <c r="H249" s="104">
        <f t="shared" si="103"/>
        <v>1.0004431199999999</v>
      </c>
      <c r="I249" s="104">
        <f t="shared" si="104"/>
        <v>1.0017370999999999</v>
      </c>
      <c r="J249" s="104">
        <f t="shared" si="95"/>
        <v>1.0021809800000001</v>
      </c>
      <c r="K249" s="104">
        <f t="shared" si="96"/>
        <v>287002.28360940999</v>
      </c>
      <c r="L249" s="107">
        <f t="shared" si="108"/>
        <v>0</v>
      </c>
      <c r="M249" s="105">
        <f t="shared" si="109"/>
        <v>0</v>
      </c>
      <c r="N249" s="104">
        <f t="shared" si="110"/>
        <v>0</v>
      </c>
      <c r="O249" s="113">
        <f t="shared" si="105"/>
        <v>0.11</v>
      </c>
      <c r="P249" s="108">
        <f t="shared" si="94"/>
        <v>1.0074821389999999</v>
      </c>
      <c r="Q249" s="104">
        <f t="shared" si="97"/>
        <v>2147.39097928</v>
      </c>
      <c r="R249" s="104">
        <f t="shared" si="98"/>
        <v>2147.39097928</v>
      </c>
      <c r="S249" s="109" t="s">
        <v>52</v>
      </c>
      <c r="T249" s="110">
        <f t="shared" si="111"/>
        <v>40278</v>
      </c>
      <c r="U249" s="111">
        <f t="shared" si="106"/>
        <v>0</v>
      </c>
      <c r="V249" s="22"/>
      <c r="X249" s="134">
        <f>[2]Plan1!$A92</f>
        <v>39590</v>
      </c>
      <c r="Y249" s="135" t="str">
        <f>[2]Plan1!$C92</f>
        <v>Corpus Christi</v>
      </c>
      <c r="AC249" s="5"/>
      <c r="AD249" s="5"/>
      <c r="AE249" s="5"/>
      <c r="AF249" s="1"/>
      <c r="AG249" s="3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</row>
    <row r="250" spans="1:108" x14ac:dyDescent="0.2">
      <c r="A250" s="112">
        <f t="shared" si="99"/>
        <v>40275</v>
      </c>
      <c r="B250" s="104">
        <f t="shared" si="113"/>
        <v>289244.83929131</v>
      </c>
      <c r="C250" s="104">
        <f t="shared" si="100"/>
        <v>286377.69957420003</v>
      </c>
      <c r="D250" s="132">
        <f t="shared" si="101"/>
        <v>40248</v>
      </c>
      <c r="E250" s="105">
        <f t="shared" si="114"/>
        <v>5.1699999999999999E-4</v>
      </c>
      <c r="F250" s="106">
        <f t="shared" si="112"/>
        <v>25</v>
      </c>
      <c r="G250" s="106">
        <f t="shared" si="107"/>
        <v>28</v>
      </c>
      <c r="H250" s="104">
        <f t="shared" si="103"/>
        <v>1.00046159</v>
      </c>
      <c r="I250" s="104">
        <f t="shared" si="104"/>
        <v>1.0017370999999999</v>
      </c>
      <c r="J250" s="104">
        <f t="shared" si="95"/>
        <v>1.00219949</v>
      </c>
      <c r="K250" s="104">
        <f t="shared" si="96"/>
        <v>287007.58446063002</v>
      </c>
      <c r="L250" s="107">
        <f t="shared" si="108"/>
        <v>0</v>
      </c>
      <c r="M250" s="105">
        <f t="shared" si="109"/>
        <v>0</v>
      </c>
      <c r="N250" s="104">
        <f t="shared" si="110"/>
        <v>0</v>
      </c>
      <c r="O250" s="113">
        <f t="shared" si="105"/>
        <v>0.11</v>
      </c>
      <c r="P250" s="108">
        <f t="shared" si="94"/>
        <v>1.007795107</v>
      </c>
      <c r="Q250" s="104">
        <f t="shared" si="97"/>
        <v>2237.2548306799999</v>
      </c>
      <c r="R250" s="104">
        <f t="shared" si="98"/>
        <v>2237.2548306799999</v>
      </c>
      <c r="S250" s="109" t="s">
        <v>52</v>
      </c>
      <c r="T250" s="110">
        <f t="shared" si="111"/>
        <v>40278</v>
      </c>
      <c r="U250" s="111">
        <f t="shared" si="106"/>
        <v>0</v>
      </c>
      <c r="V250" s="22"/>
      <c r="X250" s="134">
        <f>[2]Plan1!$A93</f>
        <v>39698</v>
      </c>
      <c r="Y250" s="135" t="str">
        <f>[2]Plan1!$C93</f>
        <v>Independência do Brasil</v>
      </c>
      <c r="AC250" s="5"/>
      <c r="AD250" s="5"/>
      <c r="AE250" s="5"/>
      <c r="AF250" s="1"/>
      <c r="AG250" s="3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</row>
    <row r="251" spans="1:108" x14ac:dyDescent="0.2">
      <c r="A251" s="112">
        <f t="shared" si="99"/>
        <v>40276</v>
      </c>
      <c r="B251" s="104">
        <f t="shared" si="113"/>
        <v>289340.03226517001</v>
      </c>
      <c r="C251" s="104">
        <f t="shared" si="100"/>
        <v>286377.69957420003</v>
      </c>
      <c r="D251" s="132">
        <f t="shared" si="101"/>
        <v>40248</v>
      </c>
      <c r="E251" s="105">
        <f t="shared" si="114"/>
        <v>5.1699999999999999E-4</v>
      </c>
      <c r="F251" s="106">
        <f t="shared" si="112"/>
        <v>26</v>
      </c>
      <c r="G251" s="106">
        <f t="shared" si="107"/>
        <v>28</v>
      </c>
      <c r="H251" s="104">
        <f t="shared" si="103"/>
        <v>1.0004800599999999</v>
      </c>
      <c r="I251" s="104">
        <f t="shared" si="104"/>
        <v>1.0017370999999999</v>
      </c>
      <c r="J251" s="104">
        <f t="shared" si="95"/>
        <v>1.0022179899999999</v>
      </c>
      <c r="K251" s="104">
        <f t="shared" si="96"/>
        <v>287012.88244806998</v>
      </c>
      <c r="L251" s="107">
        <f t="shared" si="108"/>
        <v>0</v>
      </c>
      <c r="M251" s="105">
        <f t="shared" si="109"/>
        <v>0</v>
      </c>
      <c r="N251" s="104">
        <f t="shared" si="110"/>
        <v>0</v>
      </c>
      <c r="O251" s="113">
        <f t="shared" si="105"/>
        <v>0.11</v>
      </c>
      <c r="P251" s="108">
        <f t="shared" si="94"/>
        <v>1.008108172</v>
      </c>
      <c r="Q251" s="104">
        <f t="shared" si="97"/>
        <v>2327.1498170999998</v>
      </c>
      <c r="R251" s="104">
        <f t="shared" si="98"/>
        <v>2327.1498170999998</v>
      </c>
      <c r="S251" s="109" t="s">
        <v>52</v>
      </c>
      <c r="T251" s="110">
        <f t="shared" si="111"/>
        <v>40278</v>
      </c>
      <c r="U251" s="111">
        <f t="shared" si="106"/>
        <v>0</v>
      </c>
      <c r="V251" s="22"/>
      <c r="X251" s="134">
        <f>[2]Plan1!$A94</f>
        <v>39733</v>
      </c>
      <c r="Y251" s="135" t="str">
        <f>[2]Plan1!$C94</f>
        <v>Nossa Sr.a Aparecida - Padroeira do Brasil</v>
      </c>
      <c r="AC251" s="5"/>
      <c r="AD251" s="5"/>
      <c r="AE251" s="5"/>
      <c r="AF251" s="1"/>
      <c r="AG251" s="3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</row>
    <row r="252" spans="1:108" x14ac:dyDescent="0.2">
      <c r="A252" s="112">
        <f t="shared" si="99"/>
        <v>40277</v>
      </c>
      <c r="B252" s="104">
        <f t="shared" si="113"/>
        <v>289435.25639703003</v>
      </c>
      <c r="C252" s="104">
        <f t="shared" si="100"/>
        <v>286377.69957420003</v>
      </c>
      <c r="D252" s="132">
        <f t="shared" si="101"/>
        <v>40248</v>
      </c>
      <c r="E252" s="105">
        <f t="shared" si="114"/>
        <v>5.1699999999999999E-4</v>
      </c>
      <c r="F252" s="106">
        <f t="shared" si="112"/>
        <v>27</v>
      </c>
      <c r="G252" s="106">
        <f t="shared" si="107"/>
        <v>28</v>
      </c>
      <c r="H252" s="104">
        <f t="shared" si="103"/>
        <v>1.00049853</v>
      </c>
      <c r="I252" s="104">
        <f t="shared" si="104"/>
        <v>1.0017370999999999</v>
      </c>
      <c r="J252" s="104">
        <f t="shared" si="95"/>
        <v>1.00223649</v>
      </c>
      <c r="K252" s="104">
        <f t="shared" si="96"/>
        <v>287018.18043552001</v>
      </c>
      <c r="L252" s="107">
        <f t="shared" si="108"/>
        <v>0</v>
      </c>
      <c r="M252" s="105">
        <f t="shared" si="109"/>
        <v>0</v>
      </c>
      <c r="N252" s="104">
        <f t="shared" si="110"/>
        <v>0</v>
      </c>
      <c r="O252" s="113">
        <f t="shared" si="105"/>
        <v>0.11</v>
      </c>
      <c r="P252" s="108">
        <f t="shared" si="94"/>
        <v>1.0084213339999999</v>
      </c>
      <c r="Q252" s="104">
        <f t="shared" si="97"/>
        <v>2417.0759615100001</v>
      </c>
      <c r="R252" s="104">
        <f t="shared" si="98"/>
        <v>2417.0759615100001</v>
      </c>
      <c r="S252" s="109" t="s">
        <v>52</v>
      </c>
      <c r="T252" s="110">
        <f t="shared" si="111"/>
        <v>40278</v>
      </c>
      <c r="U252" s="111">
        <f t="shared" si="106"/>
        <v>0</v>
      </c>
      <c r="V252" s="22"/>
      <c r="X252" s="134">
        <f>[2]Plan1!$A95</f>
        <v>39754</v>
      </c>
      <c r="Y252" s="135" t="str">
        <f>[2]Plan1!$C95</f>
        <v>Finados</v>
      </c>
      <c r="AC252" s="5"/>
      <c r="AD252" s="5"/>
      <c r="AE252" s="5"/>
      <c r="AF252" s="1"/>
      <c r="AG252" s="3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</row>
    <row r="253" spans="1:108" x14ac:dyDescent="0.2">
      <c r="A253" s="112">
        <f t="shared" si="99"/>
        <v>40278</v>
      </c>
      <c r="B253" s="104">
        <f t="shared" si="113"/>
        <v>289530.51197544998</v>
      </c>
      <c r="C253" s="104">
        <f t="shared" si="100"/>
        <v>286377.69957420003</v>
      </c>
      <c r="D253" s="132">
        <f t="shared" si="101"/>
        <v>40248</v>
      </c>
      <c r="E253" s="105">
        <f t="shared" si="114"/>
        <v>5.1699999999999999E-4</v>
      </c>
      <c r="F253" s="106">
        <f t="shared" si="112"/>
        <v>28</v>
      </c>
      <c r="G253" s="106">
        <f t="shared" si="107"/>
        <v>28</v>
      </c>
      <c r="H253" s="104">
        <f t="shared" si="103"/>
        <v>1.0005170000000001</v>
      </c>
      <c r="I253" s="104">
        <f t="shared" si="104"/>
        <v>1.0017370999999999</v>
      </c>
      <c r="J253" s="104">
        <f t="shared" si="95"/>
        <v>1.00225499</v>
      </c>
      <c r="K253" s="104">
        <f t="shared" si="96"/>
        <v>287023.47842295998</v>
      </c>
      <c r="L253" s="107">
        <f t="shared" si="108"/>
        <v>7</v>
      </c>
      <c r="M253" s="105">
        <f t="shared" si="109"/>
        <v>7.6480000000000003E-3</v>
      </c>
      <c r="N253" s="104">
        <f t="shared" si="110"/>
        <v>2195.1555629700001</v>
      </c>
      <c r="O253" s="113">
        <f t="shared" si="105"/>
        <v>0.11</v>
      </c>
      <c r="P253" s="108">
        <f t="shared" si="94"/>
        <v>1.0087345940000001</v>
      </c>
      <c r="Q253" s="104">
        <f t="shared" si="97"/>
        <v>2507.0335524900001</v>
      </c>
      <c r="R253" s="104">
        <f t="shared" si="98"/>
        <v>4702.1891154599998</v>
      </c>
      <c r="S253" s="109" t="s">
        <v>52</v>
      </c>
      <c r="T253" s="110">
        <f t="shared" si="111"/>
        <v>40278</v>
      </c>
      <c r="U253" s="111">
        <f t="shared" si="106"/>
        <v>284828.32285999</v>
      </c>
      <c r="V253" s="22"/>
      <c r="W253" s="8"/>
      <c r="X253" s="134">
        <f>[2]Plan1!$A96</f>
        <v>39767</v>
      </c>
      <c r="Y253" s="135" t="str">
        <f>[2]Plan1!$C96</f>
        <v>Proclamação da República</v>
      </c>
      <c r="AB253" s="9"/>
      <c r="AC253" s="8"/>
      <c r="AD253" s="8"/>
      <c r="AE253" s="8"/>
      <c r="AF253" s="9"/>
      <c r="AG253" s="2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</row>
    <row r="254" spans="1:108" x14ac:dyDescent="0.2">
      <c r="A254" s="112">
        <f t="shared" si="99"/>
        <v>40279</v>
      </c>
      <c r="B254" s="104">
        <f t="shared" si="113"/>
        <v>284910.90342044999</v>
      </c>
      <c r="C254" s="104">
        <f t="shared" si="100"/>
        <v>284187.48292786005</v>
      </c>
      <c r="D254" s="132">
        <f t="shared" si="101"/>
        <v>40279</v>
      </c>
      <c r="E254" s="105">
        <f t="shared" si="114"/>
        <v>0</v>
      </c>
      <c r="F254" s="106">
        <f t="shared" si="112"/>
        <v>1</v>
      </c>
      <c r="G254" s="106">
        <f t="shared" si="107"/>
        <v>30</v>
      </c>
      <c r="H254" s="104">
        <f t="shared" si="103"/>
        <v>1</v>
      </c>
      <c r="I254" s="104">
        <f t="shared" si="104"/>
        <v>1.00225499</v>
      </c>
      <c r="J254" s="104">
        <f t="shared" si="95"/>
        <v>1.00225499</v>
      </c>
      <c r="K254" s="104">
        <f t="shared" si="96"/>
        <v>284828.32285997999</v>
      </c>
      <c r="L254" s="107">
        <f t="shared" si="108"/>
        <v>0</v>
      </c>
      <c r="M254" s="105">
        <f t="shared" si="109"/>
        <v>0</v>
      </c>
      <c r="N254" s="104">
        <f t="shared" si="110"/>
        <v>0</v>
      </c>
      <c r="O254" s="113">
        <f t="shared" si="105"/>
        <v>0.11</v>
      </c>
      <c r="P254" s="108">
        <f t="shared" si="94"/>
        <v>1.000289931</v>
      </c>
      <c r="Q254" s="104">
        <f t="shared" si="97"/>
        <v>82.580560469999995</v>
      </c>
      <c r="R254" s="104">
        <f t="shared" si="98"/>
        <v>82.580560469999995</v>
      </c>
      <c r="S254" s="109" t="s">
        <v>52</v>
      </c>
      <c r="T254" s="110">
        <f t="shared" si="111"/>
        <v>40308</v>
      </c>
      <c r="U254" s="111">
        <f t="shared" si="106"/>
        <v>0</v>
      </c>
      <c r="V254" s="22"/>
      <c r="X254" s="134">
        <f>[2]Plan1!$A97</f>
        <v>39807</v>
      </c>
      <c r="Y254" s="135" t="str">
        <f>[2]Plan1!$C97</f>
        <v>Natal</v>
      </c>
      <c r="AC254" s="5"/>
      <c r="AD254" s="5"/>
      <c r="AE254" s="5"/>
      <c r="AF254" s="1"/>
      <c r="AG254" s="3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</row>
    <row r="255" spans="1:108" x14ac:dyDescent="0.2">
      <c r="A255" s="112">
        <f t="shared" si="99"/>
        <v>40280</v>
      </c>
      <c r="B255" s="104">
        <f t="shared" si="113"/>
        <v>284993.50790650002</v>
      </c>
      <c r="C255" s="104">
        <f t="shared" si="100"/>
        <v>284187.48292786005</v>
      </c>
      <c r="D255" s="132">
        <f t="shared" si="101"/>
        <v>40279</v>
      </c>
      <c r="E255" s="105">
        <f t="shared" si="114"/>
        <v>0</v>
      </c>
      <c r="F255" s="106">
        <f t="shared" si="112"/>
        <v>2</v>
      </c>
      <c r="G255" s="106">
        <f t="shared" si="107"/>
        <v>30</v>
      </c>
      <c r="H255" s="104">
        <f t="shared" si="103"/>
        <v>1</v>
      </c>
      <c r="I255" s="104">
        <f t="shared" si="104"/>
        <v>1.00225499</v>
      </c>
      <c r="J255" s="104">
        <f t="shared" si="95"/>
        <v>1.00225499</v>
      </c>
      <c r="K255" s="104">
        <f t="shared" si="96"/>
        <v>284828.32285997999</v>
      </c>
      <c r="L255" s="107">
        <f t="shared" si="108"/>
        <v>0</v>
      </c>
      <c r="M255" s="105">
        <f t="shared" si="109"/>
        <v>0</v>
      </c>
      <c r="N255" s="104">
        <f t="shared" si="110"/>
        <v>0</v>
      </c>
      <c r="O255" s="113">
        <f t="shared" si="105"/>
        <v>0.11</v>
      </c>
      <c r="P255" s="108">
        <f t="shared" si="94"/>
        <v>1.000579946</v>
      </c>
      <c r="Q255" s="104">
        <f t="shared" si="97"/>
        <v>165.18504651999999</v>
      </c>
      <c r="R255" s="104">
        <f t="shared" si="98"/>
        <v>165.18504651999999</v>
      </c>
      <c r="S255" s="109" t="s">
        <v>52</v>
      </c>
      <c r="T255" s="110">
        <f t="shared" si="111"/>
        <v>40308</v>
      </c>
      <c r="U255" s="111">
        <f t="shared" si="106"/>
        <v>0</v>
      </c>
      <c r="V255" s="22"/>
      <c r="X255" s="134">
        <f>[2]Plan1!$A98</f>
        <v>39814</v>
      </c>
      <c r="Y255" s="135" t="str">
        <f>[2]Plan1!$C98</f>
        <v>Confraternização Universal</v>
      </c>
      <c r="AC255" s="5"/>
      <c r="AD255" s="5"/>
      <c r="AE255" s="5"/>
      <c r="AF255" s="1"/>
      <c r="AG255" s="3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</row>
    <row r="256" spans="1:108" x14ac:dyDescent="0.2">
      <c r="A256" s="112">
        <f t="shared" si="99"/>
        <v>40281</v>
      </c>
      <c r="B256" s="104">
        <f t="shared" si="113"/>
        <v>285076.13631813996</v>
      </c>
      <c r="C256" s="104">
        <f t="shared" si="100"/>
        <v>284187.48292786005</v>
      </c>
      <c r="D256" s="132">
        <f t="shared" si="101"/>
        <v>40279</v>
      </c>
      <c r="E256" s="105">
        <f t="shared" si="114"/>
        <v>0</v>
      </c>
      <c r="F256" s="106">
        <f t="shared" si="112"/>
        <v>3</v>
      </c>
      <c r="G256" s="106">
        <f t="shared" si="107"/>
        <v>30</v>
      </c>
      <c r="H256" s="104">
        <f t="shared" si="103"/>
        <v>1</v>
      </c>
      <c r="I256" s="104">
        <f t="shared" si="104"/>
        <v>1.00225499</v>
      </c>
      <c r="J256" s="104">
        <f t="shared" si="95"/>
        <v>1.00225499</v>
      </c>
      <c r="K256" s="104">
        <f t="shared" si="96"/>
        <v>284828.32285997999</v>
      </c>
      <c r="L256" s="107">
        <f t="shared" si="108"/>
        <v>0</v>
      </c>
      <c r="M256" s="105">
        <f t="shared" si="109"/>
        <v>0</v>
      </c>
      <c r="N256" s="104">
        <f t="shared" si="110"/>
        <v>0</v>
      </c>
      <c r="O256" s="113">
        <f t="shared" si="105"/>
        <v>0.11</v>
      </c>
      <c r="P256" s="108">
        <f t="shared" si="94"/>
        <v>1.0008700450000001</v>
      </c>
      <c r="Q256" s="104">
        <f t="shared" si="97"/>
        <v>247.81345816000001</v>
      </c>
      <c r="R256" s="104">
        <f t="shared" si="98"/>
        <v>247.81345816000001</v>
      </c>
      <c r="S256" s="109" t="s">
        <v>52</v>
      </c>
      <c r="T256" s="110">
        <f t="shared" si="111"/>
        <v>40308</v>
      </c>
      <c r="U256" s="111">
        <f t="shared" si="106"/>
        <v>0</v>
      </c>
      <c r="V256" s="22"/>
      <c r="X256" s="134">
        <f>[2]Plan1!$A99</f>
        <v>39867</v>
      </c>
      <c r="Y256" s="135" t="str">
        <f>[2]Plan1!$C99</f>
        <v>Carnaval</v>
      </c>
      <c r="AC256" s="5"/>
      <c r="AD256" s="5"/>
      <c r="AE256" s="5"/>
      <c r="AF256" s="1"/>
      <c r="AG256" s="3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</row>
    <row r="257" spans="1:108" x14ac:dyDescent="0.2">
      <c r="A257" s="112">
        <f t="shared" si="99"/>
        <v>40282</v>
      </c>
      <c r="B257" s="104">
        <f t="shared" si="113"/>
        <v>285158.78865534998</v>
      </c>
      <c r="C257" s="104">
        <f t="shared" si="100"/>
        <v>284187.48292786005</v>
      </c>
      <c r="D257" s="132">
        <f t="shared" si="101"/>
        <v>40279</v>
      </c>
      <c r="E257" s="105">
        <f t="shared" si="114"/>
        <v>0</v>
      </c>
      <c r="F257" s="106">
        <f t="shared" si="112"/>
        <v>4</v>
      </c>
      <c r="G257" s="106">
        <f t="shared" si="107"/>
        <v>30</v>
      </c>
      <c r="H257" s="104">
        <f t="shared" si="103"/>
        <v>1</v>
      </c>
      <c r="I257" s="104">
        <f t="shared" si="104"/>
        <v>1.00225499</v>
      </c>
      <c r="J257" s="104">
        <f t="shared" si="95"/>
        <v>1.00225499</v>
      </c>
      <c r="K257" s="104">
        <f t="shared" si="96"/>
        <v>284828.32285997999</v>
      </c>
      <c r="L257" s="107">
        <f t="shared" si="108"/>
        <v>0</v>
      </c>
      <c r="M257" s="105">
        <f t="shared" si="109"/>
        <v>0</v>
      </c>
      <c r="N257" s="104">
        <f t="shared" si="110"/>
        <v>0</v>
      </c>
      <c r="O257" s="113">
        <f t="shared" si="105"/>
        <v>0.11</v>
      </c>
      <c r="P257" s="108">
        <f t="shared" si="94"/>
        <v>1.001160228</v>
      </c>
      <c r="Q257" s="104">
        <f t="shared" si="97"/>
        <v>330.46579537000002</v>
      </c>
      <c r="R257" s="104">
        <f t="shared" si="98"/>
        <v>330.46579537000002</v>
      </c>
      <c r="S257" s="109" t="s">
        <v>52</v>
      </c>
      <c r="T257" s="110">
        <f t="shared" si="111"/>
        <v>40308</v>
      </c>
      <c r="U257" s="111">
        <f t="shared" si="106"/>
        <v>0</v>
      </c>
      <c r="V257" s="22"/>
      <c r="X257" s="134">
        <f>[2]Plan1!$A100</f>
        <v>39868</v>
      </c>
      <c r="Y257" s="135" t="str">
        <f>[2]Plan1!$C100</f>
        <v>Carnaval</v>
      </c>
      <c r="AC257" s="5"/>
      <c r="AD257" s="5"/>
      <c r="AE257" s="5"/>
      <c r="AF257" s="1"/>
      <c r="AG257" s="3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</row>
    <row r="258" spans="1:108" x14ac:dyDescent="0.2">
      <c r="A258" s="112">
        <f t="shared" si="99"/>
        <v>40283</v>
      </c>
      <c r="B258" s="104">
        <f t="shared" si="113"/>
        <v>285241.46520296996</v>
      </c>
      <c r="C258" s="104">
        <f t="shared" si="100"/>
        <v>284187.48292786005</v>
      </c>
      <c r="D258" s="132">
        <f t="shared" si="101"/>
        <v>40279</v>
      </c>
      <c r="E258" s="105">
        <f t="shared" si="114"/>
        <v>0</v>
      </c>
      <c r="F258" s="106">
        <f t="shared" si="112"/>
        <v>5</v>
      </c>
      <c r="G258" s="106">
        <f t="shared" si="107"/>
        <v>30</v>
      </c>
      <c r="H258" s="104">
        <f t="shared" si="103"/>
        <v>1</v>
      </c>
      <c r="I258" s="104">
        <f t="shared" si="104"/>
        <v>1.00225499</v>
      </c>
      <c r="J258" s="104">
        <f t="shared" si="95"/>
        <v>1.00225499</v>
      </c>
      <c r="K258" s="104">
        <f t="shared" si="96"/>
        <v>284828.32285997999</v>
      </c>
      <c r="L258" s="107">
        <f t="shared" si="108"/>
        <v>0</v>
      </c>
      <c r="M258" s="105">
        <f t="shared" si="109"/>
        <v>0</v>
      </c>
      <c r="N258" s="104">
        <f t="shared" si="110"/>
        <v>0</v>
      </c>
      <c r="O258" s="113">
        <f t="shared" si="105"/>
        <v>0.11</v>
      </c>
      <c r="P258" s="108">
        <f t="shared" si="94"/>
        <v>1.0014504959999999</v>
      </c>
      <c r="Q258" s="104">
        <f t="shared" si="97"/>
        <v>413.14234298999997</v>
      </c>
      <c r="R258" s="104">
        <f t="shared" si="98"/>
        <v>413.14234298999997</v>
      </c>
      <c r="S258" s="109" t="s">
        <v>52</v>
      </c>
      <c r="T258" s="110">
        <f t="shared" si="111"/>
        <v>40308</v>
      </c>
      <c r="U258" s="111">
        <f t="shared" si="106"/>
        <v>0</v>
      </c>
      <c r="V258" s="22"/>
      <c r="X258" s="134">
        <f>[2]Plan1!$A101</f>
        <v>39913</v>
      </c>
      <c r="Y258" s="135" t="str">
        <f>[2]Plan1!$C101</f>
        <v>Paixão de Cristo</v>
      </c>
      <c r="AC258" s="5"/>
      <c r="AD258" s="5"/>
      <c r="AE258" s="5"/>
      <c r="AF258" s="1"/>
      <c r="AG258" s="3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</row>
    <row r="259" spans="1:108" x14ac:dyDescent="0.2">
      <c r="A259" s="112">
        <f t="shared" si="99"/>
        <v>40284</v>
      </c>
      <c r="B259" s="104">
        <f t="shared" si="113"/>
        <v>285324.16539133998</v>
      </c>
      <c r="C259" s="104">
        <f t="shared" si="100"/>
        <v>284187.48292786005</v>
      </c>
      <c r="D259" s="132">
        <f t="shared" si="101"/>
        <v>40279</v>
      </c>
      <c r="E259" s="105">
        <f t="shared" si="114"/>
        <v>0</v>
      </c>
      <c r="F259" s="106">
        <f t="shared" si="112"/>
        <v>6</v>
      </c>
      <c r="G259" s="106">
        <f t="shared" si="107"/>
        <v>30</v>
      </c>
      <c r="H259" s="104">
        <f t="shared" si="103"/>
        <v>1</v>
      </c>
      <c r="I259" s="104">
        <f t="shared" si="104"/>
        <v>1.00225499</v>
      </c>
      <c r="J259" s="104">
        <f t="shared" si="95"/>
        <v>1.00225499</v>
      </c>
      <c r="K259" s="104">
        <f t="shared" si="96"/>
        <v>284828.32285997999</v>
      </c>
      <c r="L259" s="107">
        <f t="shared" si="108"/>
        <v>0</v>
      </c>
      <c r="M259" s="105">
        <f t="shared" si="109"/>
        <v>0</v>
      </c>
      <c r="N259" s="104">
        <f t="shared" si="110"/>
        <v>0</v>
      </c>
      <c r="O259" s="113">
        <f t="shared" si="105"/>
        <v>0.11</v>
      </c>
      <c r="P259" s="108">
        <f t="shared" si="94"/>
        <v>1.001740847</v>
      </c>
      <c r="Q259" s="104">
        <f t="shared" si="97"/>
        <v>495.84253136000001</v>
      </c>
      <c r="R259" s="104">
        <f t="shared" si="98"/>
        <v>495.84253136000001</v>
      </c>
      <c r="S259" s="109" t="s">
        <v>52</v>
      </c>
      <c r="T259" s="110">
        <f t="shared" si="111"/>
        <v>40308</v>
      </c>
      <c r="U259" s="111">
        <f t="shared" si="106"/>
        <v>0</v>
      </c>
      <c r="V259" s="22"/>
      <c r="X259" s="134">
        <f>[2]Plan1!$A102</f>
        <v>39924</v>
      </c>
      <c r="Y259" s="135" t="str">
        <f>[2]Plan1!$C102</f>
        <v>Tiradentes</v>
      </c>
      <c r="AC259" s="5"/>
      <c r="AD259" s="5"/>
      <c r="AE259" s="5"/>
      <c r="AF259" s="1"/>
      <c r="AG259" s="3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</row>
    <row r="260" spans="1:108" x14ac:dyDescent="0.2">
      <c r="A260" s="112">
        <f t="shared" si="99"/>
        <v>40285</v>
      </c>
      <c r="B260" s="104">
        <f t="shared" si="113"/>
        <v>285406.88979012001</v>
      </c>
      <c r="C260" s="104">
        <f t="shared" si="100"/>
        <v>284187.48292786005</v>
      </c>
      <c r="D260" s="132">
        <f t="shared" si="101"/>
        <v>40279</v>
      </c>
      <c r="E260" s="105">
        <f t="shared" si="114"/>
        <v>0</v>
      </c>
      <c r="F260" s="106">
        <f t="shared" si="112"/>
        <v>7</v>
      </c>
      <c r="G260" s="106">
        <f t="shared" si="107"/>
        <v>30</v>
      </c>
      <c r="H260" s="104">
        <f t="shared" si="103"/>
        <v>1</v>
      </c>
      <c r="I260" s="104">
        <f t="shared" si="104"/>
        <v>1.00225499</v>
      </c>
      <c r="J260" s="104">
        <f t="shared" si="95"/>
        <v>1.00225499</v>
      </c>
      <c r="K260" s="104">
        <f t="shared" si="96"/>
        <v>284828.32285997999</v>
      </c>
      <c r="L260" s="107">
        <f t="shared" si="108"/>
        <v>0</v>
      </c>
      <c r="M260" s="105">
        <f t="shared" si="109"/>
        <v>0</v>
      </c>
      <c r="N260" s="104">
        <f t="shared" si="110"/>
        <v>0</v>
      </c>
      <c r="O260" s="113">
        <f t="shared" si="105"/>
        <v>0.11</v>
      </c>
      <c r="P260" s="108">
        <f t="shared" si="94"/>
        <v>1.002031283</v>
      </c>
      <c r="Q260" s="104">
        <f t="shared" si="97"/>
        <v>578.56693013999995</v>
      </c>
      <c r="R260" s="104">
        <f t="shared" si="98"/>
        <v>578.56693013999995</v>
      </c>
      <c r="S260" s="109" t="s">
        <v>52</v>
      </c>
      <c r="T260" s="110">
        <f t="shared" si="111"/>
        <v>40308</v>
      </c>
      <c r="U260" s="111">
        <f t="shared" si="106"/>
        <v>0</v>
      </c>
      <c r="V260" s="22"/>
      <c r="X260" s="134">
        <f>[2]Plan1!$A103</f>
        <v>39934</v>
      </c>
      <c r="Y260" s="135" t="str">
        <f>[2]Plan1!$C103</f>
        <v>Dia do Trabalho</v>
      </c>
      <c r="AC260" s="5"/>
      <c r="AD260" s="5"/>
      <c r="AE260" s="5"/>
      <c r="AF260" s="1"/>
      <c r="AG260" s="3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</row>
    <row r="261" spans="1:108" x14ac:dyDescent="0.2">
      <c r="A261" s="112">
        <f t="shared" si="99"/>
        <v>40286</v>
      </c>
      <c r="B261" s="104">
        <f t="shared" si="113"/>
        <v>285489.63811448001</v>
      </c>
      <c r="C261" s="104">
        <f t="shared" si="100"/>
        <v>284187.48292786005</v>
      </c>
      <c r="D261" s="132">
        <f t="shared" si="101"/>
        <v>40279</v>
      </c>
      <c r="E261" s="105">
        <f t="shared" si="114"/>
        <v>0</v>
      </c>
      <c r="F261" s="106">
        <f t="shared" si="112"/>
        <v>8</v>
      </c>
      <c r="G261" s="106">
        <f t="shared" si="107"/>
        <v>30</v>
      </c>
      <c r="H261" s="104">
        <f t="shared" si="103"/>
        <v>1</v>
      </c>
      <c r="I261" s="104">
        <f t="shared" si="104"/>
        <v>1.00225499</v>
      </c>
      <c r="J261" s="104">
        <f t="shared" si="95"/>
        <v>1.00225499</v>
      </c>
      <c r="K261" s="104">
        <f t="shared" si="96"/>
        <v>284828.32285997999</v>
      </c>
      <c r="L261" s="107">
        <f t="shared" si="108"/>
        <v>0</v>
      </c>
      <c r="M261" s="105">
        <f t="shared" si="109"/>
        <v>0</v>
      </c>
      <c r="N261" s="104">
        <f t="shared" si="110"/>
        <v>0</v>
      </c>
      <c r="O261" s="113">
        <f t="shared" si="105"/>
        <v>0.11</v>
      </c>
      <c r="P261" s="108">
        <f t="shared" si="94"/>
        <v>1.0023218030000001</v>
      </c>
      <c r="Q261" s="104">
        <f t="shared" si="97"/>
        <v>661.31525450000004</v>
      </c>
      <c r="R261" s="104">
        <f t="shared" si="98"/>
        <v>661.31525450000004</v>
      </c>
      <c r="S261" s="109" t="s">
        <v>52</v>
      </c>
      <c r="T261" s="110">
        <f t="shared" si="111"/>
        <v>40308</v>
      </c>
      <c r="U261" s="111">
        <f t="shared" si="106"/>
        <v>0</v>
      </c>
      <c r="V261" s="22"/>
      <c r="X261" s="134">
        <f>[2]Plan1!$A104</f>
        <v>39975</v>
      </c>
      <c r="Y261" s="135" t="str">
        <f>[2]Plan1!$C104</f>
        <v>Corpus Christi</v>
      </c>
      <c r="AC261" s="5"/>
      <c r="AD261" s="5"/>
      <c r="AE261" s="5"/>
      <c r="AF261" s="1"/>
      <c r="AG261" s="3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</row>
    <row r="262" spans="1:108" x14ac:dyDescent="0.2">
      <c r="A262" s="112">
        <f t="shared" si="99"/>
        <v>40287</v>
      </c>
      <c r="B262" s="104">
        <f t="shared" si="113"/>
        <v>285572.41036440997</v>
      </c>
      <c r="C262" s="104">
        <f t="shared" si="100"/>
        <v>284187.48292786005</v>
      </c>
      <c r="D262" s="132">
        <f t="shared" si="101"/>
        <v>40279</v>
      </c>
      <c r="E262" s="105">
        <f t="shared" si="114"/>
        <v>0</v>
      </c>
      <c r="F262" s="106">
        <f t="shared" si="112"/>
        <v>9</v>
      </c>
      <c r="G262" s="106">
        <f t="shared" si="107"/>
        <v>30</v>
      </c>
      <c r="H262" s="104">
        <f t="shared" si="103"/>
        <v>1</v>
      </c>
      <c r="I262" s="104">
        <f t="shared" si="104"/>
        <v>1.00225499</v>
      </c>
      <c r="J262" s="104">
        <f t="shared" si="95"/>
        <v>1.00225499</v>
      </c>
      <c r="K262" s="104">
        <f t="shared" si="96"/>
        <v>284828.32285997999</v>
      </c>
      <c r="L262" s="107">
        <f t="shared" si="108"/>
        <v>0</v>
      </c>
      <c r="M262" s="105">
        <f t="shared" si="109"/>
        <v>0</v>
      </c>
      <c r="N262" s="104">
        <f t="shared" si="110"/>
        <v>0</v>
      </c>
      <c r="O262" s="113">
        <f t="shared" si="105"/>
        <v>0.11</v>
      </c>
      <c r="P262" s="108">
        <f t="shared" si="94"/>
        <v>1.002612407</v>
      </c>
      <c r="Q262" s="104">
        <f t="shared" si="97"/>
        <v>744.08750442999997</v>
      </c>
      <c r="R262" s="104">
        <f t="shared" si="98"/>
        <v>744.08750442999997</v>
      </c>
      <c r="S262" s="109" t="s">
        <v>52</v>
      </c>
      <c r="T262" s="110">
        <f t="shared" si="111"/>
        <v>40308</v>
      </c>
      <c r="U262" s="111">
        <f t="shared" si="106"/>
        <v>0</v>
      </c>
      <c r="V262" s="22"/>
      <c r="X262" s="134">
        <f>[2]Plan1!$A105</f>
        <v>40063</v>
      </c>
      <c r="Y262" s="135" t="str">
        <f>[2]Plan1!$C105</f>
        <v>Independência do Brasil</v>
      </c>
      <c r="AC262" s="5"/>
      <c r="AD262" s="5"/>
      <c r="AE262" s="5"/>
      <c r="AF262" s="1"/>
      <c r="AG262" s="3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</row>
    <row r="263" spans="1:108" x14ac:dyDescent="0.2">
      <c r="A263" s="112">
        <f t="shared" si="99"/>
        <v>40288</v>
      </c>
      <c r="B263" s="104">
        <f t="shared" si="113"/>
        <v>285655.20653993002</v>
      </c>
      <c r="C263" s="104">
        <f t="shared" si="100"/>
        <v>284187.48292786005</v>
      </c>
      <c r="D263" s="132">
        <f t="shared" si="101"/>
        <v>40279</v>
      </c>
      <c r="E263" s="105">
        <f t="shared" si="114"/>
        <v>0</v>
      </c>
      <c r="F263" s="106">
        <f t="shared" si="112"/>
        <v>10</v>
      </c>
      <c r="G263" s="106">
        <f t="shared" si="107"/>
        <v>30</v>
      </c>
      <c r="H263" s="104">
        <f t="shared" si="103"/>
        <v>1</v>
      </c>
      <c r="I263" s="104">
        <f t="shared" si="104"/>
        <v>1.00225499</v>
      </c>
      <c r="J263" s="104">
        <f t="shared" si="95"/>
        <v>1.00225499</v>
      </c>
      <c r="K263" s="104">
        <f t="shared" si="96"/>
        <v>284828.32285997999</v>
      </c>
      <c r="L263" s="107">
        <f t="shared" si="108"/>
        <v>0</v>
      </c>
      <c r="M263" s="105">
        <f t="shared" si="109"/>
        <v>0</v>
      </c>
      <c r="N263" s="104">
        <f t="shared" si="110"/>
        <v>0</v>
      </c>
      <c r="O263" s="113">
        <f t="shared" si="105"/>
        <v>0.11</v>
      </c>
      <c r="P263" s="108">
        <f t="shared" si="94"/>
        <v>1.002903095</v>
      </c>
      <c r="Q263" s="104">
        <f t="shared" si="97"/>
        <v>826.88367994999999</v>
      </c>
      <c r="R263" s="104">
        <f t="shared" si="98"/>
        <v>826.88367994999999</v>
      </c>
      <c r="S263" s="109" t="s">
        <v>52</v>
      </c>
      <c r="T263" s="110">
        <f t="shared" si="111"/>
        <v>40308</v>
      </c>
      <c r="U263" s="111">
        <f t="shared" si="106"/>
        <v>0</v>
      </c>
      <c r="V263" s="22"/>
      <c r="X263" s="134">
        <f>[2]Plan1!$A106</f>
        <v>40098</v>
      </c>
      <c r="Y263" s="135" t="str">
        <f>[2]Plan1!$C106</f>
        <v>Nossa Sr.a Aparecida - Padroeira do Brasil</v>
      </c>
      <c r="AC263" s="5"/>
      <c r="AD263" s="5"/>
      <c r="AE263" s="5"/>
      <c r="AF263" s="1"/>
      <c r="AG263" s="3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</row>
    <row r="264" spans="1:108" x14ac:dyDescent="0.2">
      <c r="A264" s="112">
        <f t="shared" si="99"/>
        <v>40289</v>
      </c>
      <c r="B264" s="104">
        <f t="shared" si="113"/>
        <v>285738.02692585002</v>
      </c>
      <c r="C264" s="104">
        <f t="shared" si="100"/>
        <v>284187.48292786005</v>
      </c>
      <c r="D264" s="132">
        <f t="shared" si="101"/>
        <v>40279</v>
      </c>
      <c r="E264" s="105">
        <f t="shared" si="114"/>
        <v>0</v>
      </c>
      <c r="F264" s="106">
        <f t="shared" si="112"/>
        <v>11</v>
      </c>
      <c r="G264" s="106">
        <f t="shared" si="107"/>
        <v>30</v>
      </c>
      <c r="H264" s="104">
        <f t="shared" si="103"/>
        <v>1</v>
      </c>
      <c r="I264" s="104">
        <f t="shared" si="104"/>
        <v>1.00225499</v>
      </c>
      <c r="J264" s="104">
        <f t="shared" si="95"/>
        <v>1.00225499</v>
      </c>
      <c r="K264" s="104">
        <f t="shared" si="96"/>
        <v>284828.32285997999</v>
      </c>
      <c r="L264" s="107">
        <f t="shared" si="108"/>
        <v>0</v>
      </c>
      <c r="M264" s="105">
        <f t="shared" si="109"/>
        <v>0</v>
      </c>
      <c r="N264" s="104">
        <f t="shared" si="110"/>
        <v>0</v>
      </c>
      <c r="O264" s="113">
        <f t="shared" si="105"/>
        <v>0.11</v>
      </c>
      <c r="P264" s="108">
        <f t="shared" ref="P264:P327" si="115">ROUND((1+O264)^(30/360)^(F264/G264),9)</f>
        <v>1.0031938680000001</v>
      </c>
      <c r="Q264" s="104">
        <f t="shared" si="97"/>
        <v>909.70406587000002</v>
      </c>
      <c r="R264" s="104">
        <f t="shared" si="98"/>
        <v>909.70406587000002</v>
      </c>
      <c r="S264" s="109" t="s">
        <v>52</v>
      </c>
      <c r="T264" s="110">
        <f t="shared" si="111"/>
        <v>40308</v>
      </c>
      <c r="U264" s="111">
        <f t="shared" si="106"/>
        <v>0</v>
      </c>
      <c r="V264" s="22"/>
      <c r="X264" s="134">
        <f>[2]Plan1!$A107</f>
        <v>40119</v>
      </c>
      <c r="Y264" s="135" t="str">
        <f>[2]Plan1!$C107</f>
        <v>Finados</v>
      </c>
      <c r="AC264" s="5"/>
      <c r="AD264" s="5"/>
      <c r="AE264" s="5"/>
      <c r="AF264" s="1"/>
      <c r="AG264" s="3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</row>
    <row r="265" spans="1:108" x14ac:dyDescent="0.2">
      <c r="A265" s="112">
        <f t="shared" si="99"/>
        <v>40290</v>
      </c>
      <c r="B265" s="104">
        <f t="shared" si="113"/>
        <v>285820.87123734999</v>
      </c>
      <c r="C265" s="104">
        <f t="shared" si="100"/>
        <v>284187.48292786005</v>
      </c>
      <c r="D265" s="132">
        <f t="shared" si="101"/>
        <v>40279</v>
      </c>
      <c r="E265" s="105">
        <f t="shared" si="114"/>
        <v>0</v>
      </c>
      <c r="F265" s="106">
        <f t="shared" si="112"/>
        <v>12</v>
      </c>
      <c r="G265" s="106">
        <f t="shared" si="107"/>
        <v>30</v>
      </c>
      <c r="H265" s="104">
        <f t="shared" si="103"/>
        <v>1</v>
      </c>
      <c r="I265" s="104">
        <f t="shared" si="104"/>
        <v>1.00225499</v>
      </c>
      <c r="J265" s="104">
        <f t="shared" si="95"/>
        <v>1.00225499</v>
      </c>
      <c r="K265" s="104">
        <f t="shared" si="96"/>
        <v>284828.32285997999</v>
      </c>
      <c r="L265" s="107">
        <f t="shared" si="108"/>
        <v>0</v>
      </c>
      <c r="M265" s="105">
        <f t="shared" si="109"/>
        <v>0</v>
      </c>
      <c r="N265" s="104">
        <f t="shared" si="110"/>
        <v>0</v>
      </c>
      <c r="O265" s="113">
        <f t="shared" si="105"/>
        <v>0.11</v>
      </c>
      <c r="P265" s="108">
        <f t="shared" si="115"/>
        <v>1.0034847250000001</v>
      </c>
      <c r="Q265" s="104">
        <f t="shared" si="97"/>
        <v>992.54837737000003</v>
      </c>
      <c r="R265" s="104">
        <f t="shared" si="98"/>
        <v>992.54837737000003</v>
      </c>
      <c r="S265" s="109" t="s">
        <v>52</v>
      </c>
      <c r="T265" s="110">
        <f t="shared" si="111"/>
        <v>40308</v>
      </c>
      <c r="U265" s="111">
        <f t="shared" si="106"/>
        <v>0</v>
      </c>
      <c r="V265" s="22"/>
      <c r="X265" s="134">
        <f>[2]Plan1!$A108</f>
        <v>40132</v>
      </c>
      <c r="Y265" s="135" t="str">
        <f>[2]Plan1!$C108</f>
        <v>Proclamação da República</v>
      </c>
      <c r="AC265" s="5"/>
      <c r="AD265" s="5"/>
      <c r="AE265" s="5"/>
      <c r="AF265" s="1"/>
      <c r="AG265" s="3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</row>
    <row r="266" spans="1:108" x14ac:dyDescent="0.2">
      <c r="A266" s="112">
        <f t="shared" si="99"/>
        <v>40291</v>
      </c>
      <c r="B266" s="104">
        <f t="shared" si="113"/>
        <v>285903.73947442998</v>
      </c>
      <c r="C266" s="104">
        <f t="shared" si="100"/>
        <v>284187.48292786005</v>
      </c>
      <c r="D266" s="132">
        <f t="shared" si="101"/>
        <v>40279</v>
      </c>
      <c r="E266" s="105">
        <f t="shared" si="114"/>
        <v>0</v>
      </c>
      <c r="F266" s="106">
        <f t="shared" si="112"/>
        <v>13</v>
      </c>
      <c r="G266" s="106">
        <f t="shared" si="107"/>
        <v>30</v>
      </c>
      <c r="H266" s="104">
        <f t="shared" si="103"/>
        <v>1</v>
      </c>
      <c r="I266" s="104">
        <f t="shared" si="104"/>
        <v>1.00225499</v>
      </c>
      <c r="J266" s="104">
        <f t="shared" ref="J266:J329" si="116">TRUNC(H266*I266,8)</f>
        <v>1.00225499</v>
      </c>
      <c r="K266" s="104">
        <f t="shared" ref="K266:K329" si="117">TRUNC(C266*J266,8)</f>
        <v>284828.32285997999</v>
      </c>
      <c r="L266" s="107">
        <f t="shared" si="108"/>
        <v>0</v>
      </c>
      <c r="M266" s="105">
        <f t="shared" si="109"/>
        <v>0</v>
      </c>
      <c r="N266" s="104">
        <f t="shared" si="110"/>
        <v>0</v>
      </c>
      <c r="O266" s="113">
        <f t="shared" si="105"/>
        <v>0.11</v>
      </c>
      <c r="P266" s="108">
        <f t="shared" si="115"/>
        <v>1.0037756659999999</v>
      </c>
      <c r="Q266" s="104">
        <f t="shared" ref="Q266:Q329" si="118">TRUNC((P266-1)*K266,8)</f>
        <v>1075.41661445</v>
      </c>
      <c r="R266" s="104">
        <f t="shared" ref="R266:R329" si="119">(N266+Q266)</f>
        <v>1075.41661445</v>
      </c>
      <c r="S266" s="109" t="s">
        <v>52</v>
      </c>
      <c r="T266" s="110">
        <f t="shared" si="111"/>
        <v>40308</v>
      </c>
      <c r="U266" s="111">
        <f t="shared" si="106"/>
        <v>0</v>
      </c>
      <c r="V266" s="22"/>
      <c r="X266" s="134">
        <f>[2]Plan1!$A109</f>
        <v>40172</v>
      </c>
      <c r="Y266" s="135" t="str">
        <f>[2]Plan1!$C109</f>
        <v>Natal</v>
      </c>
      <c r="AC266" s="5"/>
      <c r="AD266" s="5"/>
      <c r="AE266" s="5"/>
      <c r="AF266" s="1"/>
      <c r="AG266" s="3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</row>
    <row r="267" spans="1:108" x14ac:dyDescent="0.2">
      <c r="A267" s="112">
        <f t="shared" ref="A267:A330" si="120">(A266+1)</f>
        <v>40292</v>
      </c>
      <c r="B267" s="104">
        <f t="shared" si="113"/>
        <v>285986.63192191999</v>
      </c>
      <c r="C267" s="104">
        <f t="shared" ref="C267:C330" si="121">IF(DAY(A266)=$E$2,VLOOKUP(A266,X$10:Y$148,2),C266)</f>
        <v>284187.48292786005</v>
      </c>
      <c r="D267" s="132">
        <f t="shared" ref="D267:D330" si="122">IF(DAY(A266)=$E$2,A267,D266)</f>
        <v>40279</v>
      </c>
      <c r="E267" s="105">
        <f t="shared" si="114"/>
        <v>0</v>
      </c>
      <c r="F267" s="106">
        <f t="shared" si="112"/>
        <v>14</v>
      </c>
      <c r="G267" s="106">
        <f t="shared" si="107"/>
        <v>30</v>
      </c>
      <c r="H267" s="104">
        <f t="shared" ref="H267:H330" si="123">TRUNC(((1+$E267)^($F267/$G267)),8)</f>
        <v>1</v>
      </c>
      <c r="I267" s="104">
        <f t="shared" ref="I267:I330" si="124">IF(DAY(A266)=E$2,J266,I266)</f>
        <v>1.00225499</v>
      </c>
      <c r="J267" s="104">
        <f t="shared" si="116"/>
        <v>1.00225499</v>
      </c>
      <c r="K267" s="104">
        <f t="shared" si="117"/>
        <v>284828.32285997999</v>
      </c>
      <c r="L267" s="107">
        <f t="shared" si="108"/>
        <v>0</v>
      </c>
      <c r="M267" s="105">
        <f t="shared" si="109"/>
        <v>0</v>
      </c>
      <c r="N267" s="104">
        <f t="shared" si="110"/>
        <v>0</v>
      </c>
      <c r="O267" s="113">
        <f t="shared" ref="O267:O330" si="125">(O266)</f>
        <v>0.11</v>
      </c>
      <c r="P267" s="108">
        <f t="shared" si="115"/>
        <v>1.0040666920000001</v>
      </c>
      <c r="Q267" s="104">
        <f t="shared" si="118"/>
        <v>1158.30906194</v>
      </c>
      <c r="R267" s="104">
        <f t="shared" si="119"/>
        <v>1158.30906194</v>
      </c>
      <c r="S267" s="109" t="s">
        <v>52</v>
      </c>
      <c r="T267" s="110">
        <f t="shared" si="111"/>
        <v>40308</v>
      </c>
      <c r="U267" s="111">
        <f t="shared" ref="U267:U330" si="126">IF(L267&gt;0,K267-N267,0)</f>
        <v>0</v>
      </c>
      <c r="V267" s="22"/>
      <c r="X267" s="134">
        <f>[2]Plan1!$A110</f>
        <v>40179</v>
      </c>
      <c r="Y267" s="135" t="str">
        <f>[2]Plan1!$C110</f>
        <v>Confraternização Universal</v>
      </c>
      <c r="AC267" s="5"/>
      <c r="AD267" s="5"/>
      <c r="AE267" s="5"/>
      <c r="AF267" s="1"/>
      <c r="AG267" s="3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</row>
    <row r="268" spans="1:108" x14ac:dyDescent="0.2">
      <c r="A268" s="112">
        <f t="shared" si="120"/>
        <v>40293</v>
      </c>
      <c r="B268" s="104">
        <f t="shared" si="113"/>
        <v>286069.54829498997</v>
      </c>
      <c r="C268" s="104">
        <f t="shared" si="121"/>
        <v>284187.48292786005</v>
      </c>
      <c r="D268" s="132">
        <f t="shared" si="122"/>
        <v>40279</v>
      </c>
      <c r="E268" s="105">
        <f t="shared" si="114"/>
        <v>0</v>
      </c>
      <c r="F268" s="106">
        <f t="shared" si="112"/>
        <v>15</v>
      </c>
      <c r="G268" s="106">
        <f t="shared" ref="G268:G331" si="127">IF(DAY(A268)=E$2+1,DAY(EOMONTH(A268,12)), IF(DAY(A268)&lt;&gt;$E$2+1,G267))</f>
        <v>30</v>
      </c>
      <c r="H268" s="104">
        <f t="shared" si="123"/>
        <v>1</v>
      </c>
      <c r="I268" s="104">
        <f t="shared" si="124"/>
        <v>1.00225499</v>
      </c>
      <c r="J268" s="104">
        <f t="shared" si="116"/>
        <v>1.00225499</v>
      </c>
      <c r="K268" s="104">
        <f t="shared" si="117"/>
        <v>284828.32285997999</v>
      </c>
      <c r="L268" s="107">
        <f t="shared" ref="L268:L331" si="128">IF(DAY(A268)=E$2,VLOOKUP(A268,$X$10:$AE$196,7),0)</f>
        <v>0</v>
      </c>
      <c r="M268" s="105">
        <f t="shared" ref="M268:M331" si="129">IF(DAY(A268)=E$2,VLOOKUP(A268,$X$10:$AE$200,5),0)</f>
        <v>0</v>
      </c>
      <c r="N268" s="104">
        <f t="shared" ref="N268:N331" si="130">IF(M268&gt;0,TRUNC((M268*K268),8),0)</f>
        <v>0</v>
      </c>
      <c r="O268" s="113">
        <f t="shared" si="125"/>
        <v>0.11</v>
      </c>
      <c r="P268" s="108">
        <f t="shared" si="115"/>
        <v>1.0043578019999999</v>
      </c>
      <c r="Q268" s="104">
        <f t="shared" si="118"/>
        <v>1241.22543501</v>
      </c>
      <c r="R268" s="104">
        <f t="shared" si="119"/>
        <v>1241.22543501</v>
      </c>
      <c r="S268" s="109" t="s">
        <v>52</v>
      </c>
      <c r="T268" s="110">
        <f t="shared" ref="T268:T331" si="131">IF(DAY(A268)=E$2+1,VLOOKUP(A267,$X$10:$AE$200,8),T267)</f>
        <v>40308</v>
      </c>
      <c r="U268" s="111">
        <f t="shared" si="126"/>
        <v>0</v>
      </c>
      <c r="V268" s="22"/>
      <c r="X268" s="134">
        <f>[2]Plan1!$A111</f>
        <v>40224</v>
      </c>
      <c r="Y268" s="135" t="str">
        <f>[2]Plan1!$C111</f>
        <v>Carnaval</v>
      </c>
      <c r="AC268" s="5"/>
      <c r="AD268" s="5"/>
      <c r="AE268" s="5"/>
      <c r="AF268" s="1"/>
      <c r="AG268" s="3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</row>
    <row r="269" spans="1:108" x14ac:dyDescent="0.2">
      <c r="A269" s="112">
        <f t="shared" si="120"/>
        <v>40294</v>
      </c>
      <c r="B269" s="104">
        <f t="shared" si="113"/>
        <v>286152.48859363998</v>
      </c>
      <c r="C269" s="104">
        <f t="shared" si="121"/>
        <v>284187.48292786005</v>
      </c>
      <c r="D269" s="132">
        <f t="shared" si="122"/>
        <v>40279</v>
      </c>
      <c r="E269" s="105">
        <f t="shared" si="114"/>
        <v>0</v>
      </c>
      <c r="F269" s="106">
        <f t="shared" si="112"/>
        <v>16</v>
      </c>
      <c r="G269" s="106">
        <f t="shared" si="127"/>
        <v>30</v>
      </c>
      <c r="H269" s="104">
        <f t="shared" si="123"/>
        <v>1</v>
      </c>
      <c r="I269" s="104">
        <f t="shared" si="124"/>
        <v>1.00225499</v>
      </c>
      <c r="J269" s="104">
        <f t="shared" si="116"/>
        <v>1.00225499</v>
      </c>
      <c r="K269" s="104">
        <f t="shared" si="117"/>
        <v>284828.32285997999</v>
      </c>
      <c r="L269" s="107">
        <f t="shared" si="128"/>
        <v>0</v>
      </c>
      <c r="M269" s="105">
        <f t="shared" si="129"/>
        <v>0</v>
      </c>
      <c r="N269" s="104">
        <f t="shared" si="130"/>
        <v>0</v>
      </c>
      <c r="O269" s="113">
        <f t="shared" si="125"/>
        <v>0.11</v>
      </c>
      <c r="P269" s="108">
        <f t="shared" si="115"/>
        <v>1.004648996</v>
      </c>
      <c r="Q269" s="104">
        <f t="shared" si="118"/>
        <v>1324.1657336599999</v>
      </c>
      <c r="R269" s="104">
        <f t="shared" si="119"/>
        <v>1324.1657336599999</v>
      </c>
      <c r="S269" s="109" t="s">
        <v>52</v>
      </c>
      <c r="T269" s="110">
        <f t="shared" si="131"/>
        <v>40308</v>
      </c>
      <c r="U269" s="111">
        <f t="shared" si="126"/>
        <v>0</v>
      </c>
      <c r="V269" s="22"/>
      <c r="X269" s="134">
        <f>[2]Plan1!$A112</f>
        <v>40225</v>
      </c>
      <c r="Y269" s="135" t="str">
        <f>[2]Plan1!$C112</f>
        <v>Carnaval</v>
      </c>
      <c r="AC269" s="5"/>
      <c r="AD269" s="5"/>
      <c r="AE269" s="5"/>
      <c r="AF269" s="1"/>
      <c r="AG269" s="3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</row>
    <row r="270" spans="1:108" x14ac:dyDescent="0.2">
      <c r="A270" s="112">
        <f t="shared" si="120"/>
        <v>40295</v>
      </c>
      <c r="B270" s="104">
        <f t="shared" si="113"/>
        <v>286235.45310268999</v>
      </c>
      <c r="C270" s="104">
        <f t="shared" si="121"/>
        <v>284187.48292786005</v>
      </c>
      <c r="D270" s="132">
        <f t="shared" si="122"/>
        <v>40279</v>
      </c>
      <c r="E270" s="105">
        <f t="shared" si="114"/>
        <v>0</v>
      </c>
      <c r="F270" s="106">
        <f t="shared" si="112"/>
        <v>17</v>
      </c>
      <c r="G270" s="106">
        <f t="shared" si="127"/>
        <v>30</v>
      </c>
      <c r="H270" s="104">
        <f t="shared" si="123"/>
        <v>1</v>
      </c>
      <c r="I270" s="104">
        <f t="shared" si="124"/>
        <v>1.00225499</v>
      </c>
      <c r="J270" s="104">
        <f t="shared" si="116"/>
        <v>1.00225499</v>
      </c>
      <c r="K270" s="104">
        <f t="shared" si="117"/>
        <v>284828.32285997999</v>
      </c>
      <c r="L270" s="107">
        <f t="shared" si="128"/>
        <v>0</v>
      </c>
      <c r="M270" s="105">
        <f t="shared" si="129"/>
        <v>0</v>
      </c>
      <c r="N270" s="104">
        <f t="shared" si="130"/>
        <v>0</v>
      </c>
      <c r="O270" s="113">
        <f t="shared" si="125"/>
        <v>0.11</v>
      </c>
      <c r="P270" s="108">
        <f t="shared" si="115"/>
        <v>1.004940275</v>
      </c>
      <c r="Q270" s="104">
        <f t="shared" si="118"/>
        <v>1407.1302427099999</v>
      </c>
      <c r="R270" s="104">
        <f t="shared" si="119"/>
        <v>1407.1302427099999</v>
      </c>
      <c r="S270" s="109" t="s">
        <v>52</v>
      </c>
      <c r="T270" s="110">
        <f t="shared" si="131"/>
        <v>40308</v>
      </c>
      <c r="U270" s="111">
        <f t="shared" si="126"/>
        <v>0</v>
      </c>
      <c r="V270" s="22"/>
      <c r="X270" s="134">
        <f>[2]Plan1!$A113</f>
        <v>40270</v>
      </c>
      <c r="Y270" s="135" t="str">
        <f>[2]Plan1!$C113</f>
        <v>Paixão de Cristo</v>
      </c>
      <c r="AC270" s="5"/>
      <c r="AD270" s="5"/>
      <c r="AE270" s="5"/>
      <c r="AF270" s="1"/>
      <c r="AG270" s="3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</row>
    <row r="271" spans="1:108" x14ac:dyDescent="0.2">
      <c r="A271" s="112">
        <f t="shared" si="120"/>
        <v>40296</v>
      </c>
      <c r="B271" s="104">
        <f t="shared" si="113"/>
        <v>286318.44153732999</v>
      </c>
      <c r="C271" s="104">
        <f t="shared" si="121"/>
        <v>284187.48292786005</v>
      </c>
      <c r="D271" s="132">
        <f t="shared" si="122"/>
        <v>40279</v>
      </c>
      <c r="E271" s="105">
        <f t="shared" si="114"/>
        <v>0</v>
      </c>
      <c r="F271" s="106">
        <f t="shared" si="112"/>
        <v>18</v>
      </c>
      <c r="G271" s="106">
        <f t="shared" si="127"/>
        <v>30</v>
      </c>
      <c r="H271" s="104">
        <f t="shared" si="123"/>
        <v>1</v>
      </c>
      <c r="I271" s="104">
        <f t="shared" si="124"/>
        <v>1.00225499</v>
      </c>
      <c r="J271" s="104">
        <f t="shared" si="116"/>
        <v>1.00225499</v>
      </c>
      <c r="K271" s="104">
        <f t="shared" si="117"/>
        <v>284828.32285997999</v>
      </c>
      <c r="L271" s="107">
        <f t="shared" si="128"/>
        <v>0</v>
      </c>
      <c r="M271" s="105">
        <f t="shared" si="129"/>
        <v>0</v>
      </c>
      <c r="N271" s="104">
        <f t="shared" si="130"/>
        <v>0</v>
      </c>
      <c r="O271" s="113">
        <f t="shared" si="125"/>
        <v>0.11</v>
      </c>
      <c r="P271" s="108">
        <f t="shared" si="115"/>
        <v>1.0052316379999999</v>
      </c>
      <c r="Q271" s="104">
        <f t="shared" si="118"/>
        <v>1490.1186773500001</v>
      </c>
      <c r="R271" s="104">
        <f t="shared" si="119"/>
        <v>1490.1186773500001</v>
      </c>
      <c r="S271" s="109" t="s">
        <v>52</v>
      </c>
      <c r="T271" s="110">
        <f t="shared" si="131"/>
        <v>40308</v>
      </c>
      <c r="U271" s="111">
        <f t="shared" si="126"/>
        <v>0</v>
      </c>
      <c r="V271" s="22"/>
      <c r="X271" s="134">
        <f>[2]Plan1!$A114</f>
        <v>40289</v>
      </c>
      <c r="Y271" s="135" t="str">
        <f>[2]Plan1!$C114</f>
        <v>Tiradentes</v>
      </c>
      <c r="AC271" s="5"/>
      <c r="AD271" s="5"/>
      <c r="AE271" s="5"/>
      <c r="AF271" s="1"/>
      <c r="AG271" s="3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</row>
    <row r="272" spans="1:108" x14ac:dyDescent="0.2">
      <c r="A272" s="112">
        <f t="shared" si="120"/>
        <v>40297</v>
      </c>
      <c r="B272" s="104">
        <f t="shared" si="113"/>
        <v>286401.45418236998</v>
      </c>
      <c r="C272" s="104">
        <f t="shared" si="121"/>
        <v>284187.48292786005</v>
      </c>
      <c r="D272" s="132">
        <f t="shared" si="122"/>
        <v>40279</v>
      </c>
      <c r="E272" s="105">
        <f t="shared" si="114"/>
        <v>0</v>
      </c>
      <c r="F272" s="106">
        <f t="shared" si="112"/>
        <v>19</v>
      </c>
      <c r="G272" s="106">
        <f t="shared" si="127"/>
        <v>30</v>
      </c>
      <c r="H272" s="104">
        <f t="shared" si="123"/>
        <v>1</v>
      </c>
      <c r="I272" s="104">
        <f t="shared" si="124"/>
        <v>1.00225499</v>
      </c>
      <c r="J272" s="104">
        <f t="shared" si="116"/>
        <v>1.00225499</v>
      </c>
      <c r="K272" s="104">
        <f t="shared" si="117"/>
        <v>284828.32285997999</v>
      </c>
      <c r="L272" s="107">
        <f t="shared" si="128"/>
        <v>0</v>
      </c>
      <c r="M272" s="105">
        <f t="shared" si="129"/>
        <v>0</v>
      </c>
      <c r="N272" s="104">
        <f t="shared" si="130"/>
        <v>0</v>
      </c>
      <c r="O272" s="113">
        <f t="shared" si="125"/>
        <v>0.11</v>
      </c>
      <c r="P272" s="108">
        <f t="shared" si="115"/>
        <v>1.005523086</v>
      </c>
      <c r="Q272" s="104">
        <f t="shared" si="118"/>
        <v>1573.1313223899999</v>
      </c>
      <c r="R272" s="104">
        <f t="shared" si="119"/>
        <v>1573.1313223899999</v>
      </c>
      <c r="S272" s="109" t="s">
        <v>52</v>
      </c>
      <c r="T272" s="110">
        <f t="shared" si="131"/>
        <v>40308</v>
      </c>
      <c r="U272" s="111">
        <f t="shared" si="126"/>
        <v>0</v>
      </c>
      <c r="V272" s="22"/>
      <c r="X272" s="134">
        <f>[2]Plan1!$A115</f>
        <v>40299</v>
      </c>
      <c r="Y272" s="135" t="str">
        <f>[2]Plan1!$C115</f>
        <v>Dia do Trabalho</v>
      </c>
      <c r="AC272" s="5"/>
      <c r="AD272" s="5"/>
      <c r="AE272" s="5"/>
      <c r="AF272" s="1"/>
      <c r="AG272" s="3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</row>
    <row r="273" spans="1:108" x14ac:dyDescent="0.2">
      <c r="A273" s="112">
        <f t="shared" si="120"/>
        <v>40298</v>
      </c>
      <c r="B273" s="104">
        <f t="shared" si="113"/>
        <v>286484.49075299001</v>
      </c>
      <c r="C273" s="104">
        <f t="shared" si="121"/>
        <v>284187.48292786005</v>
      </c>
      <c r="D273" s="132">
        <f t="shared" si="122"/>
        <v>40279</v>
      </c>
      <c r="E273" s="105">
        <f t="shared" si="114"/>
        <v>0</v>
      </c>
      <c r="F273" s="106">
        <f t="shared" si="112"/>
        <v>20</v>
      </c>
      <c r="G273" s="106">
        <f t="shared" si="127"/>
        <v>30</v>
      </c>
      <c r="H273" s="104">
        <f t="shared" si="123"/>
        <v>1</v>
      </c>
      <c r="I273" s="104">
        <f t="shared" si="124"/>
        <v>1.00225499</v>
      </c>
      <c r="J273" s="104">
        <f t="shared" si="116"/>
        <v>1.00225499</v>
      </c>
      <c r="K273" s="104">
        <f t="shared" si="117"/>
        <v>284828.32285997999</v>
      </c>
      <c r="L273" s="107">
        <f t="shared" si="128"/>
        <v>0</v>
      </c>
      <c r="M273" s="105">
        <f t="shared" si="129"/>
        <v>0</v>
      </c>
      <c r="N273" s="104">
        <f t="shared" si="130"/>
        <v>0</v>
      </c>
      <c r="O273" s="113">
        <f t="shared" si="125"/>
        <v>0.11</v>
      </c>
      <c r="P273" s="108">
        <f t="shared" si="115"/>
        <v>1.005814618</v>
      </c>
      <c r="Q273" s="104">
        <f t="shared" si="118"/>
        <v>1656.1678930099999</v>
      </c>
      <c r="R273" s="104">
        <f t="shared" si="119"/>
        <v>1656.1678930099999</v>
      </c>
      <c r="S273" s="109" t="s">
        <v>52</v>
      </c>
      <c r="T273" s="110">
        <f t="shared" si="131"/>
        <v>40308</v>
      </c>
      <c r="U273" s="111">
        <f t="shared" si="126"/>
        <v>0</v>
      </c>
      <c r="V273" s="22"/>
      <c r="X273" s="134">
        <f>[2]Plan1!$A116</f>
        <v>40332</v>
      </c>
      <c r="Y273" s="135" t="str">
        <f>[2]Plan1!$C116</f>
        <v>Corpus Christi</v>
      </c>
      <c r="AC273" s="5"/>
      <c r="AD273" s="5"/>
      <c r="AE273" s="5"/>
      <c r="AF273" s="1"/>
      <c r="AG273" s="3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</row>
    <row r="274" spans="1:108" x14ac:dyDescent="0.2">
      <c r="A274" s="112">
        <f t="shared" si="120"/>
        <v>40299</v>
      </c>
      <c r="B274" s="104">
        <f t="shared" si="113"/>
        <v>286567.55153400998</v>
      </c>
      <c r="C274" s="104">
        <f t="shared" si="121"/>
        <v>284187.48292786005</v>
      </c>
      <c r="D274" s="132">
        <f t="shared" si="122"/>
        <v>40279</v>
      </c>
      <c r="E274" s="105">
        <f t="shared" si="114"/>
        <v>0</v>
      </c>
      <c r="F274" s="106">
        <f t="shared" si="112"/>
        <v>21</v>
      </c>
      <c r="G274" s="106">
        <f t="shared" si="127"/>
        <v>30</v>
      </c>
      <c r="H274" s="104">
        <f t="shared" si="123"/>
        <v>1</v>
      </c>
      <c r="I274" s="104">
        <f t="shared" si="124"/>
        <v>1.00225499</v>
      </c>
      <c r="J274" s="104">
        <f t="shared" si="116"/>
        <v>1.00225499</v>
      </c>
      <c r="K274" s="104">
        <f t="shared" si="117"/>
        <v>284828.32285997999</v>
      </c>
      <c r="L274" s="107">
        <f t="shared" si="128"/>
        <v>0</v>
      </c>
      <c r="M274" s="105">
        <f t="shared" si="129"/>
        <v>0</v>
      </c>
      <c r="N274" s="104">
        <f t="shared" si="130"/>
        <v>0</v>
      </c>
      <c r="O274" s="113">
        <f t="shared" si="125"/>
        <v>0.11</v>
      </c>
      <c r="P274" s="108">
        <f t="shared" si="115"/>
        <v>1.0061062350000001</v>
      </c>
      <c r="Q274" s="104">
        <f t="shared" si="118"/>
        <v>1739.2286740300001</v>
      </c>
      <c r="R274" s="104">
        <f t="shared" si="119"/>
        <v>1739.2286740300001</v>
      </c>
      <c r="S274" s="109" t="s">
        <v>52</v>
      </c>
      <c r="T274" s="110">
        <f t="shared" si="131"/>
        <v>40308</v>
      </c>
      <c r="U274" s="111">
        <f t="shared" si="126"/>
        <v>0</v>
      </c>
      <c r="V274" s="22"/>
      <c r="X274" s="134">
        <f>[2]Plan1!$A117</f>
        <v>40428</v>
      </c>
      <c r="Y274" s="135" t="str">
        <f>[2]Plan1!$C117</f>
        <v>Independência do Brasil</v>
      </c>
      <c r="AC274" s="5"/>
      <c r="AD274" s="5"/>
      <c r="AE274" s="5"/>
      <c r="AF274" s="1"/>
      <c r="AG274" s="3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</row>
    <row r="275" spans="1:108" x14ac:dyDescent="0.2">
      <c r="A275" s="112">
        <f t="shared" si="120"/>
        <v>40300</v>
      </c>
      <c r="B275" s="104">
        <f t="shared" si="113"/>
        <v>286650.63624061999</v>
      </c>
      <c r="C275" s="104">
        <f t="shared" si="121"/>
        <v>284187.48292786005</v>
      </c>
      <c r="D275" s="132">
        <f t="shared" si="122"/>
        <v>40279</v>
      </c>
      <c r="E275" s="105">
        <f t="shared" si="114"/>
        <v>0</v>
      </c>
      <c r="F275" s="106">
        <f t="shared" si="112"/>
        <v>22</v>
      </c>
      <c r="G275" s="106">
        <f t="shared" si="127"/>
        <v>30</v>
      </c>
      <c r="H275" s="104">
        <f t="shared" si="123"/>
        <v>1</v>
      </c>
      <c r="I275" s="104">
        <f t="shared" si="124"/>
        <v>1.00225499</v>
      </c>
      <c r="J275" s="104">
        <f t="shared" si="116"/>
        <v>1.00225499</v>
      </c>
      <c r="K275" s="104">
        <f t="shared" si="117"/>
        <v>284828.32285997999</v>
      </c>
      <c r="L275" s="107">
        <f t="shared" si="128"/>
        <v>0</v>
      </c>
      <c r="M275" s="105">
        <f t="shared" si="129"/>
        <v>0</v>
      </c>
      <c r="N275" s="104">
        <f t="shared" si="130"/>
        <v>0</v>
      </c>
      <c r="O275" s="113">
        <f t="shared" si="125"/>
        <v>0.11</v>
      </c>
      <c r="P275" s="108">
        <f t="shared" si="115"/>
        <v>1.0063979359999999</v>
      </c>
      <c r="Q275" s="104">
        <f t="shared" si="118"/>
        <v>1822.3133806400001</v>
      </c>
      <c r="R275" s="104">
        <f t="shared" si="119"/>
        <v>1822.3133806400001</v>
      </c>
      <c r="S275" s="109" t="s">
        <v>52</v>
      </c>
      <c r="T275" s="110">
        <f t="shared" si="131"/>
        <v>40308</v>
      </c>
      <c r="U275" s="111">
        <f t="shared" si="126"/>
        <v>0</v>
      </c>
      <c r="V275" s="22"/>
      <c r="X275" s="134">
        <f>[2]Plan1!$A118</f>
        <v>40463</v>
      </c>
      <c r="Y275" s="135" t="str">
        <f>[2]Plan1!$C118</f>
        <v>Nossa Sr.a Aparecida - Padroeira do Brasil</v>
      </c>
      <c r="AC275" s="5"/>
      <c r="AD275" s="5"/>
      <c r="AE275" s="5"/>
      <c r="AF275" s="1"/>
      <c r="AG275" s="3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</row>
    <row r="276" spans="1:108" x14ac:dyDescent="0.2">
      <c r="A276" s="112">
        <f t="shared" si="120"/>
        <v>40301</v>
      </c>
      <c r="B276" s="104">
        <f t="shared" si="113"/>
        <v>286733.74515763001</v>
      </c>
      <c r="C276" s="104">
        <f t="shared" si="121"/>
        <v>284187.48292786005</v>
      </c>
      <c r="D276" s="132">
        <f t="shared" si="122"/>
        <v>40279</v>
      </c>
      <c r="E276" s="105">
        <f t="shared" si="114"/>
        <v>0</v>
      </c>
      <c r="F276" s="106">
        <f t="shared" si="112"/>
        <v>23</v>
      </c>
      <c r="G276" s="106">
        <f t="shared" si="127"/>
        <v>30</v>
      </c>
      <c r="H276" s="104">
        <f t="shared" si="123"/>
        <v>1</v>
      </c>
      <c r="I276" s="104">
        <f t="shared" si="124"/>
        <v>1.00225499</v>
      </c>
      <c r="J276" s="104">
        <f t="shared" si="116"/>
        <v>1.00225499</v>
      </c>
      <c r="K276" s="104">
        <f t="shared" si="117"/>
        <v>284828.32285997999</v>
      </c>
      <c r="L276" s="107">
        <f t="shared" si="128"/>
        <v>0</v>
      </c>
      <c r="M276" s="105">
        <f t="shared" si="129"/>
        <v>0</v>
      </c>
      <c r="N276" s="104">
        <f t="shared" si="130"/>
        <v>0</v>
      </c>
      <c r="O276" s="113">
        <f t="shared" si="125"/>
        <v>0.11</v>
      </c>
      <c r="P276" s="108">
        <f t="shared" si="115"/>
        <v>1.006689722</v>
      </c>
      <c r="Q276" s="104">
        <f t="shared" si="118"/>
        <v>1905.42229765</v>
      </c>
      <c r="R276" s="104">
        <f t="shared" si="119"/>
        <v>1905.42229765</v>
      </c>
      <c r="S276" s="109" t="s">
        <v>52</v>
      </c>
      <c r="T276" s="110">
        <f t="shared" si="131"/>
        <v>40308</v>
      </c>
      <c r="U276" s="111">
        <f t="shared" si="126"/>
        <v>0</v>
      </c>
      <c r="V276" s="22"/>
      <c r="X276" s="134">
        <f>[2]Plan1!$A119</f>
        <v>40484</v>
      </c>
      <c r="Y276" s="135" t="str">
        <f>[2]Plan1!$C119</f>
        <v>Finados</v>
      </c>
      <c r="AC276" s="5"/>
      <c r="AD276" s="5"/>
      <c r="AE276" s="5"/>
      <c r="AF276" s="1"/>
      <c r="AG276" s="3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</row>
    <row r="277" spans="1:108" x14ac:dyDescent="0.2">
      <c r="A277" s="112">
        <f t="shared" si="120"/>
        <v>40302</v>
      </c>
      <c r="B277" s="104">
        <f t="shared" si="113"/>
        <v>286816.87828506</v>
      </c>
      <c r="C277" s="104">
        <f t="shared" si="121"/>
        <v>284187.48292786005</v>
      </c>
      <c r="D277" s="132">
        <f t="shared" si="122"/>
        <v>40279</v>
      </c>
      <c r="E277" s="105">
        <f t="shared" si="114"/>
        <v>0</v>
      </c>
      <c r="F277" s="106">
        <f t="shared" si="112"/>
        <v>24</v>
      </c>
      <c r="G277" s="106">
        <f t="shared" si="127"/>
        <v>30</v>
      </c>
      <c r="H277" s="104">
        <f t="shared" si="123"/>
        <v>1</v>
      </c>
      <c r="I277" s="104">
        <f t="shared" si="124"/>
        <v>1.00225499</v>
      </c>
      <c r="J277" s="104">
        <f t="shared" si="116"/>
        <v>1.00225499</v>
      </c>
      <c r="K277" s="104">
        <f t="shared" si="117"/>
        <v>284828.32285997999</v>
      </c>
      <c r="L277" s="107">
        <f t="shared" si="128"/>
        <v>0</v>
      </c>
      <c r="M277" s="105">
        <f t="shared" si="129"/>
        <v>0</v>
      </c>
      <c r="N277" s="104">
        <f t="shared" si="130"/>
        <v>0</v>
      </c>
      <c r="O277" s="113">
        <f t="shared" si="125"/>
        <v>0.11</v>
      </c>
      <c r="P277" s="108">
        <f t="shared" si="115"/>
        <v>1.0069815929999999</v>
      </c>
      <c r="Q277" s="104">
        <f t="shared" si="118"/>
        <v>1988.5554250800001</v>
      </c>
      <c r="R277" s="104">
        <f t="shared" si="119"/>
        <v>1988.5554250800001</v>
      </c>
      <c r="S277" s="109" t="s">
        <v>52</v>
      </c>
      <c r="T277" s="110">
        <f t="shared" si="131"/>
        <v>40308</v>
      </c>
      <c r="U277" s="111">
        <f t="shared" si="126"/>
        <v>0</v>
      </c>
      <c r="V277" s="22"/>
      <c r="X277" s="134">
        <f>[2]Plan1!$A120</f>
        <v>40497</v>
      </c>
      <c r="Y277" s="135" t="str">
        <f>[2]Plan1!$C120</f>
        <v>Proclamação da República</v>
      </c>
      <c r="AC277" s="5"/>
      <c r="AD277" s="5"/>
      <c r="AE277" s="5"/>
      <c r="AF277" s="1"/>
      <c r="AG277" s="3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</row>
    <row r="278" spans="1:108" x14ac:dyDescent="0.2">
      <c r="A278" s="112">
        <f t="shared" si="120"/>
        <v>40303</v>
      </c>
      <c r="B278" s="104">
        <f t="shared" si="113"/>
        <v>286900.03533806</v>
      </c>
      <c r="C278" s="104">
        <f t="shared" si="121"/>
        <v>284187.48292786005</v>
      </c>
      <c r="D278" s="132">
        <f t="shared" si="122"/>
        <v>40279</v>
      </c>
      <c r="E278" s="105">
        <f t="shared" si="114"/>
        <v>0</v>
      </c>
      <c r="F278" s="106">
        <f t="shared" si="112"/>
        <v>25</v>
      </c>
      <c r="G278" s="106">
        <f t="shared" si="127"/>
        <v>30</v>
      </c>
      <c r="H278" s="104">
        <f t="shared" si="123"/>
        <v>1</v>
      </c>
      <c r="I278" s="104">
        <f t="shared" si="124"/>
        <v>1.00225499</v>
      </c>
      <c r="J278" s="104">
        <f t="shared" si="116"/>
        <v>1.00225499</v>
      </c>
      <c r="K278" s="104">
        <f t="shared" si="117"/>
        <v>284828.32285997999</v>
      </c>
      <c r="L278" s="107">
        <f t="shared" si="128"/>
        <v>0</v>
      </c>
      <c r="M278" s="105">
        <f t="shared" si="129"/>
        <v>0</v>
      </c>
      <c r="N278" s="104">
        <f t="shared" si="130"/>
        <v>0</v>
      </c>
      <c r="O278" s="113">
        <f t="shared" si="125"/>
        <v>0.11</v>
      </c>
      <c r="P278" s="108">
        <f t="shared" si="115"/>
        <v>1.0072735479999999</v>
      </c>
      <c r="Q278" s="104">
        <f t="shared" si="118"/>
        <v>2071.71247808</v>
      </c>
      <c r="R278" s="104">
        <f t="shared" si="119"/>
        <v>2071.71247808</v>
      </c>
      <c r="S278" s="109" t="s">
        <v>52</v>
      </c>
      <c r="T278" s="110">
        <f t="shared" si="131"/>
        <v>40308</v>
      </c>
      <c r="U278" s="111">
        <f t="shared" si="126"/>
        <v>0</v>
      </c>
      <c r="V278" s="22"/>
      <c r="X278" s="134">
        <f>[2]Plan1!$A121</f>
        <v>40537</v>
      </c>
      <c r="Y278" s="135" t="str">
        <f>[2]Plan1!$C121</f>
        <v>Natal</v>
      </c>
      <c r="AC278" s="5"/>
      <c r="AD278" s="5"/>
      <c r="AE278" s="5"/>
      <c r="AF278" s="1"/>
      <c r="AG278" s="3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</row>
    <row r="279" spans="1:108" x14ac:dyDescent="0.2">
      <c r="A279" s="112">
        <f t="shared" si="120"/>
        <v>40304</v>
      </c>
      <c r="B279" s="104">
        <f t="shared" si="113"/>
        <v>286983.21660146001</v>
      </c>
      <c r="C279" s="104">
        <f t="shared" si="121"/>
        <v>284187.48292786005</v>
      </c>
      <c r="D279" s="132">
        <f t="shared" si="122"/>
        <v>40279</v>
      </c>
      <c r="E279" s="105">
        <f t="shared" si="114"/>
        <v>0</v>
      </c>
      <c r="F279" s="106">
        <f t="shared" si="112"/>
        <v>26</v>
      </c>
      <c r="G279" s="106">
        <f t="shared" si="127"/>
        <v>30</v>
      </c>
      <c r="H279" s="104">
        <f t="shared" si="123"/>
        <v>1</v>
      </c>
      <c r="I279" s="104">
        <f t="shared" si="124"/>
        <v>1.00225499</v>
      </c>
      <c r="J279" s="104">
        <f t="shared" si="116"/>
        <v>1.00225499</v>
      </c>
      <c r="K279" s="104">
        <f t="shared" si="117"/>
        <v>284828.32285997999</v>
      </c>
      <c r="L279" s="107">
        <f t="shared" si="128"/>
        <v>0</v>
      </c>
      <c r="M279" s="105">
        <f t="shared" si="129"/>
        <v>0</v>
      </c>
      <c r="N279" s="104">
        <f t="shared" si="130"/>
        <v>0</v>
      </c>
      <c r="O279" s="113">
        <f t="shared" si="125"/>
        <v>0.11</v>
      </c>
      <c r="P279" s="108">
        <f t="shared" si="115"/>
        <v>1.0075655880000001</v>
      </c>
      <c r="Q279" s="104">
        <f t="shared" si="118"/>
        <v>2154.8937414799998</v>
      </c>
      <c r="R279" s="104">
        <f t="shared" si="119"/>
        <v>2154.8937414799998</v>
      </c>
      <c r="S279" s="109" t="s">
        <v>52</v>
      </c>
      <c r="T279" s="110">
        <f t="shared" si="131"/>
        <v>40308</v>
      </c>
      <c r="U279" s="111">
        <f t="shared" si="126"/>
        <v>0</v>
      </c>
      <c r="V279" s="22"/>
      <c r="X279" s="134">
        <f>[2]Plan1!$A122</f>
        <v>40544</v>
      </c>
      <c r="Y279" s="135" t="str">
        <f>[2]Plan1!$C122</f>
        <v>Confraternização Universal</v>
      </c>
      <c r="AC279" s="5"/>
      <c r="AD279" s="5"/>
      <c r="AE279" s="5"/>
      <c r="AF279" s="1"/>
      <c r="AG279" s="3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</row>
    <row r="280" spans="1:108" x14ac:dyDescent="0.2">
      <c r="A280" s="112">
        <f t="shared" si="120"/>
        <v>40305</v>
      </c>
      <c r="B280" s="104">
        <f t="shared" si="113"/>
        <v>287066.42179045</v>
      </c>
      <c r="C280" s="104">
        <f t="shared" si="121"/>
        <v>284187.48292786005</v>
      </c>
      <c r="D280" s="132">
        <f t="shared" si="122"/>
        <v>40279</v>
      </c>
      <c r="E280" s="105">
        <f t="shared" si="114"/>
        <v>0</v>
      </c>
      <c r="F280" s="106">
        <f t="shared" si="112"/>
        <v>27</v>
      </c>
      <c r="G280" s="106">
        <f t="shared" si="127"/>
        <v>30</v>
      </c>
      <c r="H280" s="104">
        <f t="shared" si="123"/>
        <v>1</v>
      </c>
      <c r="I280" s="104">
        <f t="shared" si="124"/>
        <v>1.00225499</v>
      </c>
      <c r="J280" s="104">
        <f t="shared" si="116"/>
        <v>1.00225499</v>
      </c>
      <c r="K280" s="104">
        <f t="shared" si="117"/>
        <v>284828.32285997999</v>
      </c>
      <c r="L280" s="107">
        <f t="shared" si="128"/>
        <v>0</v>
      </c>
      <c r="M280" s="105">
        <f t="shared" si="129"/>
        <v>0</v>
      </c>
      <c r="N280" s="104">
        <f t="shared" si="130"/>
        <v>0</v>
      </c>
      <c r="O280" s="113">
        <f t="shared" si="125"/>
        <v>0.11</v>
      </c>
      <c r="P280" s="108">
        <f t="shared" si="115"/>
        <v>1.0078577120000001</v>
      </c>
      <c r="Q280" s="104">
        <f t="shared" si="118"/>
        <v>2238.0989304700001</v>
      </c>
      <c r="R280" s="104">
        <f t="shared" si="119"/>
        <v>2238.0989304700001</v>
      </c>
      <c r="S280" s="109" t="s">
        <v>52</v>
      </c>
      <c r="T280" s="110">
        <f t="shared" si="131"/>
        <v>40308</v>
      </c>
      <c r="U280" s="111">
        <f t="shared" si="126"/>
        <v>0</v>
      </c>
      <c r="V280" s="22"/>
      <c r="X280" s="134">
        <f>[2]Plan1!$A123</f>
        <v>40609</v>
      </c>
      <c r="Y280" s="135" t="str">
        <f>[2]Plan1!$C123</f>
        <v>Carnaval</v>
      </c>
      <c r="AC280" s="5"/>
      <c r="AD280" s="5"/>
      <c r="AE280" s="5"/>
      <c r="AF280" s="1"/>
      <c r="AG280" s="3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</row>
    <row r="281" spans="1:108" x14ac:dyDescent="0.2">
      <c r="A281" s="112">
        <f t="shared" si="120"/>
        <v>40306</v>
      </c>
      <c r="B281" s="104">
        <f t="shared" si="113"/>
        <v>287149.65118985</v>
      </c>
      <c r="C281" s="104">
        <f t="shared" si="121"/>
        <v>284187.48292786005</v>
      </c>
      <c r="D281" s="132">
        <f t="shared" si="122"/>
        <v>40279</v>
      </c>
      <c r="E281" s="105">
        <f t="shared" si="114"/>
        <v>0</v>
      </c>
      <c r="F281" s="106">
        <f t="shared" si="112"/>
        <v>28</v>
      </c>
      <c r="G281" s="106">
        <f t="shared" si="127"/>
        <v>30</v>
      </c>
      <c r="H281" s="104">
        <f t="shared" si="123"/>
        <v>1</v>
      </c>
      <c r="I281" s="104">
        <f t="shared" si="124"/>
        <v>1.00225499</v>
      </c>
      <c r="J281" s="104">
        <f t="shared" si="116"/>
        <v>1.00225499</v>
      </c>
      <c r="K281" s="104">
        <f t="shared" si="117"/>
        <v>284828.32285997999</v>
      </c>
      <c r="L281" s="107">
        <f t="shared" si="128"/>
        <v>0</v>
      </c>
      <c r="M281" s="105">
        <f t="shared" si="129"/>
        <v>0</v>
      </c>
      <c r="N281" s="104">
        <f t="shared" si="130"/>
        <v>0</v>
      </c>
      <c r="O281" s="113">
        <f t="shared" si="125"/>
        <v>0.11</v>
      </c>
      <c r="P281" s="108">
        <f t="shared" si="115"/>
        <v>1.008149921</v>
      </c>
      <c r="Q281" s="104">
        <f t="shared" si="118"/>
        <v>2321.3283298699998</v>
      </c>
      <c r="R281" s="104">
        <f t="shared" si="119"/>
        <v>2321.3283298699998</v>
      </c>
      <c r="S281" s="109" t="s">
        <v>52</v>
      </c>
      <c r="T281" s="110">
        <f t="shared" si="131"/>
        <v>40308</v>
      </c>
      <c r="U281" s="111">
        <f t="shared" si="126"/>
        <v>0</v>
      </c>
      <c r="V281" s="22"/>
      <c r="X281" s="134">
        <f>[2]Plan1!$A124</f>
        <v>40610</v>
      </c>
      <c r="Y281" s="135" t="str">
        <f>[2]Plan1!$C124</f>
        <v>Carnaval</v>
      </c>
      <c r="AC281" s="5"/>
      <c r="AD281" s="5"/>
      <c r="AE281" s="5"/>
      <c r="AF281" s="1"/>
      <c r="AG281" s="3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</row>
    <row r="282" spans="1:108" x14ac:dyDescent="0.2">
      <c r="A282" s="112">
        <f t="shared" si="120"/>
        <v>40307</v>
      </c>
      <c r="B282" s="104">
        <f t="shared" si="113"/>
        <v>287232.90479965002</v>
      </c>
      <c r="C282" s="104">
        <f t="shared" si="121"/>
        <v>284187.48292786005</v>
      </c>
      <c r="D282" s="132">
        <f t="shared" si="122"/>
        <v>40279</v>
      </c>
      <c r="E282" s="105">
        <f t="shared" si="114"/>
        <v>0</v>
      </c>
      <c r="F282" s="106">
        <f t="shared" si="112"/>
        <v>29</v>
      </c>
      <c r="G282" s="106">
        <f t="shared" si="127"/>
        <v>30</v>
      </c>
      <c r="H282" s="104">
        <f t="shared" si="123"/>
        <v>1</v>
      </c>
      <c r="I282" s="104">
        <f t="shared" si="124"/>
        <v>1.00225499</v>
      </c>
      <c r="J282" s="104">
        <f t="shared" si="116"/>
        <v>1.00225499</v>
      </c>
      <c r="K282" s="104">
        <f t="shared" si="117"/>
        <v>284828.32285997999</v>
      </c>
      <c r="L282" s="107">
        <f t="shared" si="128"/>
        <v>0</v>
      </c>
      <c r="M282" s="105">
        <f t="shared" si="129"/>
        <v>0</v>
      </c>
      <c r="N282" s="104">
        <f t="shared" si="130"/>
        <v>0</v>
      </c>
      <c r="O282" s="113">
        <f t="shared" si="125"/>
        <v>0.11</v>
      </c>
      <c r="P282" s="108">
        <f t="shared" si="115"/>
        <v>1.0084422150000001</v>
      </c>
      <c r="Q282" s="104">
        <f t="shared" si="118"/>
        <v>2404.5819396699999</v>
      </c>
      <c r="R282" s="104">
        <f t="shared" si="119"/>
        <v>2404.5819396699999</v>
      </c>
      <c r="S282" s="109" t="s">
        <v>52</v>
      </c>
      <c r="T282" s="110">
        <f t="shared" si="131"/>
        <v>40308</v>
      </c>
      <c r="U282" s="111">
        <f t="shared" si="126"/>
        <v>0</v>
      </c>
      <c r="V282" s="22"/>
      <c r="X282" s="134">
        <f>[2]Plan1!$A125</f>
        <v>40654</v>
      </c>
      <c r="Y282" s="135" t="str">
        <f>[2]Plan1!$C125</f>
        <v>Tiradentes</v>
      </c>
      <c r="AC282" s="5"/>
      <c r="AD282" s="5"/>
      <c r="AE282" s="5"/>
      <c r="AF282" s="1"/>
      <c r="AG282" s="3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</row>
    <row r="283" spans="1:108" x14ac:dyDescent="0.2">
      <c r="A283" s="112">
        <f t="shared" si="120"/>
        <v>40308</v>
      </c>
      <c r="B283" s="104">
        <f t="shared" si="113"/>
        <v>287316.18261985999</v>
      </c>
      <c r="C283" s="104">
        <f t="shared" si="121"/>
        <v>284187.48292786005</v>
      </c>
      <c r="D283" s="132">
        <f t="shared" si="122"/>
        <v>40279</v>
      </c>
      <c r="E283" s="105">
        <f t="shared" si="114"/>
        <v>0</v>
      </c>
      <c r="F283" s="106">
        <f t="shared" si="112"/>
        <v>30</v>
      </c>
      <c r="G283" s="106">
        <f t="shared" si="127"/>
        <v>30</v>
      </c>
      <c r="H283" s="104">
        <f t="shared" si="123"/>
        <v>1</v>
      </c>
      <c r="I283" s="104">
        <f t="shared" si="124"/>
        <v>1.00225499</v>
      </c>
      <c r="J283" s="104">
        <f t="shared" si="116"/>
        <v>1.00225499</v>
      </c>
      <c r="K283" s="104">
        <f t="shared" si="117"/>
        <v>284828.32285997999</v>
      </c>
      <c r="L283" s="107">
        <f t="shared" si="128"/>
        <v>8</v>
      </c>
      <c r="M283" s="105">
        <f t="shared" si="129"/>
        <v>7.7070000000000003E-3</v>
      </c>
      <c r="N283" s="104">
        <f t="shared" si="130"/>
        <v>2195.1718842800001</v>
      </c>
      <c r="O283" s="113">
        <f t="shared" si="125"/>
        <v>0.11</v>
      </c>
      <c r="P283" s="108">
        <f t="shared" si="115"/>
        <v>1.0087345940000001</v>
      </c>
      <c r="Q283" s="104">
        <f t="shared" si="118"/>
        <v>2487.8597598800002</v>
      </c>
      <c r="R283" s="104">
        <f t="shared" si="119"/>
        <v>4683.0316441600007</v>
      </c>
      <c r="S283" s="109" t="s">
        <v>52</v>
      </c>
      <c r="T283" s="110">
        <f t="shared" si="131"/>
        <v>40308</v>
      </c>
      <c r="U283" s="111">
        <f t="shared" si="126"/>
        <v>282633.1509757</v>
      </c>
      <c r="V283" s="22"/>
      <c r="W283" s="8"/>
      <c r="X283" s="134">
        <f>[2]Plan1!$A126</f>
        <v>40655</v>
      </c>
      <c r="Y283" s="135" t="str">
        <f>[2]Plan1!$C126</f>
        <v>Paixão de Cristo</v>
      </c>
      <c r="AB283" s="9"/>
      <c r="AC283" s="8"/>
      <c r="AD283" s="8"/>
      <c r="AE283" s="8"/>
      <c r="AF283" s="9"/>
      <c r="AG283" s="2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</row>
    <row r="284" spans="1:108" x14ac:dyDescent="0.2">
      <c r="A284" s="112">
        <f t="shared" si="120"/>
        <v>40309</v>
      </c>
      <c r="B284" s="104">
        <f t="shared" si="113"/>
        <v>282720.72463729006</v>
      </c>
      <c r="C284" s="104">
        <f t="shared" si="121"/>
        <v>281997.24999694002</v>
      </c>
      <c r="D284" s="132">
        <f t="shared" si="122"/>
        <v>40309</v>
      </c>
      <c r="E284" s="105">
        <f t="shared" si="114"/>
        <v>9.0799999999999995E-4</v>
      </c>
      <c r="F284" s="106">
        <f t="shared" si="112"/>
        <v>1</v>
      </c>
      <c r="G284" s="106">
        <f t="shared" si="127"/>
        <v>31</v>
      </c>
      <c r="H284" s="104">
        <f t="shared" si="123"/>
        <v>1.00002927</v>
      </c>
      <c r="I284" s="104">
        <f t="shared" si="124"/>
        <v>1.00225499</v>
      </c>
      <c r="J284" s="104">
        <f t="shared" si="116"/>
        <v>1.00228432</v>
      </c>
      <c r="K284" s="104">
        <f t="shared" si="117"/>
        <v>282641.42195505003</v>
      </c>
      <c r="L284" s="107">
        <f t="shared" si="128"/>
        <v>0</v>
      </c>
      <c r="M284" s="105">
        <f t="shared" si="129"/>
        <v>0</v>
      </c>
      <c r="N284" s="104">
        <f t="shared" si="130"/>
        <v>0</v>
      </c>
      <c r="O284" s="113">
        <f t="shared" si="125"/>
        <v>0.11</v>
      </c>
      <c r="P284" s="108">
        <f t="shared" si="115"/>
        <v>1.0002805770000001</v>
      </c>
      <c r="Q284" s="104">
        <f t="shared" si="118"/>
        <v>79.302682239999996</v>
      </c>
      <c r="R284" s="104">
        <f t="shared" si="119"/>
        <v>79.302682239999996</v>
      </c>
      <c r="S284" s="109" t="s">
        <v>52</v>
      </c>
      <c r="T284" s="110">
        <f t="shared" si="131"/>
        <v>40339</v>
      </c>
      <c r="U284" s="111">
        <f t="shared" si="126"/>
        <v>0</v>
      </c>
      <c r="V284" s="22"/>
      <c r="X284" s="134">
        <f>[2]Plan1!$A127</f>
        <v>40664</v>
      </c>
      <c r="Y284" s="135" t="str">
        <f>[2]Plan1!$C127</f>
        <v>Dia do Trabalho</v>
      </c>
      <c r="AC284" s="5"/>
      <c r="AD284" s="5"/>
      <c r="AE284" s="5"/>
      <c r="AF284" s="1"/>
      <c r="AG284" s="3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</row>
    <row r="285" spans="1:108" x14ac:dyDescent="0.2">
      <c r="A285" s="112">
        <f t="shared" si="120"/>
        <v>40310</v>
      </c>
      <c r="B285" s="104">
        <f t="shared" si="113"/>
        <v>282808.33091260999</v>
      </c>
      <c r="C285" s="104">
        <f t="shared" si="121"/>
        <v>281997.24999694002</v>
      </c>
      <c r="D285" s="132">
        <f t="shared" si="122"/>
        <v>40309</v>
      </c>
      <c r="E285" s="105">
        <f t="shared" si="114"/>
        <v>9.0799999999999995E-4</v>
      </c>
      <c r="F285" s="106">
        <f t="shared" si="112"/>
        <v>2</v>
      </c>
      <c r="G285" s="106">
        <f t="shared" si="127"/>
        <v>31</v>
      </c>
      <c r="H285" s="104">
        <f t="shared" si="123"/>
        <v>1.0000585500000001</v>
      </c>
      <c r="I285" s="104">
        <f t="shared" si="124"/>
        <v>1.00225499</v>
      </c>
      <c r="J285" s="104">
        <f t="shared" si="116"/>
        <v>1.0023136699999999</v>
      </c>
      <c r="K285" s="104">
        <f t="shared" si="117"/>
        <v>282649.69857433997</v>
      </c>
      <c r="L285" s="107">
        <f t="shared" si="128"/>
        <v>0</v>
      </c>
      <c r="M285" s="105">
        <f t="shared" si="129"/>
        <v>0</v>
      </c>
      <c r="N285" s="104">
        <f t="shared" si="130"/>
        <v>0</v>
      </c>
      <c r="O285" s="113">
        <f t="shared" si="125"/>
        <v>0.11</v>
      </c>
      <c r="P285" s="108">
        <f t="shared" si="115"/>
        <v>1.000561233</v>
      </c>
      <c r="Q285" s="104">
        <f t="shared" si="118"/>
        <v>158.63233826999999</v>
      </c>
      <c r="R285" s="104">
        <f t="shared" si="119"/>
        <v>158.63233826999999</v>
      </c>
      <c r="S285" s="109" t="s">
        <v>52</v>
      </c>
      <c r="T285" s="110">
        <f t="shared" si="131"/>
        <v>40339</v>
      </c>
      <c r="U285" s="111">
        <f t="shared" si="126"/>
        <v>0</v>
      </c>
      <c r="V285" s="22"/>
      <c r="X285" s="134">
        <f>[2]Plan1!$A128</f>
        <v>40717</v>
      </c>
      <c r="Y285" s="135" t="str">
        <f>[2]Plan1!$C128</f>
        <v>Corpus Christi</v>
      </c>
      <c r="AC285" s="5"/>
      <c r="AD285" s="5"/>
      <c r="AE285" s="5"/>
      <c r="AF285" s="1"/>
      <c r="AG285" s="3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</row>
    <row r="286" spans="1:108" x14ac:dyDescent="0.2">
      <c r="A286" s="112">
        <f t="shared" si="120"/>
        <v>40311</v>
      </c>
      <c r="B286" s="104">
        <f t="shared" si="113"/>
        <v>282895.96105867001</v>
      </c>
      <c r="C286" s="104">
        <f t="shared" si="121"/>
        <v>281997.24999694002</v>
      </c>
      <c r="D286" s="132">
        <f t="shared" si="122"/>
        <v>40309</v>
      </c>
      <c r="E286" s="105">
        <f t="shared" si="114"/>
        <v>9.0799999999999995E-4</v>
      </c>
      <c r="F286" s="106">
        <f t="shared" si="112"/>
        <v>3</v>
      </c>
      <c r="G286" s="106">
        <f t="shared" si="127"/>
        <v>31</v>
      </c>
      <c r="H286" s="104">
        <f t="shared" si="123"/>
        <v>1.00008783</v>
      </c>
      <c r="I286" s="104">
        <f t="shared" si="124"/>
        <v>1.00225499</v>
      </c>
      <c r="J286" s="104">
        <f t="shared" si="116"/>
        <v>1.0023430099999999</v>
      </c>
      <c r="K286" s="104">
        <f t="shared" si="117"/>
        <v>282657.97237365</v>
      </c>
      <c r="L286" s="107">
        <f t="shared" si="128"/>
        <v>0</v>
      </c>
      <c r="M286" s="105">
        <f t="shared" si="129"/>
        <v>0</v>
      </c>
      <c r="N286" s="104">
        <f t="shared" si="130"/>
        <v>0</v>
      </c>
      <c r="O286" s="113">
        <f t="shared" si="125"/>
        <v>0.11</v>
      </c>
      <c r="P286" s="108">
        <f t="shared" si="115"/>
        <v>1.0008419669999999</v>
      </c>
      <c r="Q286" s="104">
        <f t="shared" si="118"/>
        <v>237.98868501999999</v>
      </c>
      <c r="R286" s="104">
        <f t="shared" si="119"/>
        <v>237.98868501999999</v>
      </c>
      <c r="S286" s="109" t="s">
        <v>52</v>
      </c>
      <c r="T286" s="110">
        <f t="shared" si="131"/>
        <v>40339</v>
      </c>
      <c r="U286" s="111">
        <f t="shared" si="126"/>
        <v>0</v>
      </c>
      <c r="V286" s="22"/>
      <c r="X286" s="134">
        <f>[2]Plan1!$A129</f>
        <v>40793</v>
      </c>
      <c r="Y286" s="135" t="str">
        <f>[2]Plan1!$C129</f>
        <v>Independência do Brasil</v>
      </c>
      <c r="AC286" s="5"/>
      <c r="AD286" s="5"/>
      <c r="AE286" s="5"/>
      <c r="AF286" s="1"/>
      <c r="AG286" s="3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</row>
    <row r="287" spans="1:108" x14ac:dyDescent="0.2">
      <c r="A287" s="112">
        <f t="shared" si="120"/>
        <v>40312</v>
      </c>
      <c r="B287" s="104">
        <f t="shared" si="113"/>
        <v>282983.62128665001</v>
      </c>
      <c r="C287" s="104">
        <f t="shared" si="121"/>
        <v>281997.24999694002</v>
      </c>
      <c r="D287" s="132">
        <f t="shared" si="122"/>
        <v>40309</v>
      </c>
      <c r="E287" s="105">
        <f t="shared" si="114"/>
        <v>9.0799999999999995E-4</v>
      </c>
      <c r="F287" s="106">
        <f t="shared" si="112"/>
        <v>4</v>
      </c>
      <c r="G287" s="106">
        <f t="shared" si="127"/>
        <v>31</v>
      </c>
      <c r="H287" s="104">
        <f t="shared" si="123"/>
        <v>1.0001171099999999</v>
      </c>
      <c r="I287" s="104">
        <f t="shared" si="124"/>
        <v>1.00225499</v>
      </c>
      <c r="J287" s="104">
        <f t="shared" si="116"/>
        <v>1.0023723600000001</v>
      </c>
      <c r="K287" s="104">
        <f t="shared" si="117"/>
        <v>282666.24899294</v>
      </c>
      <c r="L287" s="107">
        <f t="shared" si="128"/>
        <v>0</v>
      </c>
      <c r="M287" s="105">
        <f t="shared" si="129"/>
        <v>0</v>
      </c>
      <c r="N287" s="104">
        <f t="shared" si="130"/>
        <v>0</v>
      </c>
      <c r="O287" s="113">
        <f t="shared" si="125"/>
        <v>0.11</v>
      </c>
      <c r="P287" s="108">
        <f t="shared" si="115"/>
        <v>1.0011227810000001</v>
      </c>
      <c r="Q287" s="104">
        <f t="shared" si="118"/>
        <v>317.37229371000001</v>
      </c>
      <c r="R287" s="104">
        <f t="shared" si="119"/>
        <v>317.37229371000001</v>
      </c>
      <c r="S287" s="109" t="s">
        <v>52</v>
      </c>
      <c r="T287" s="110">
        <f t="shared" si="131"/>
        <v>40339</v>
      </c>
      <c r="U287" s="111">
        <f t="shared" si="126"/>
        <v>0</v>
      </c>
      <c r="V287" s="22"/>
      <c r="W287" s="5"/>
      <c r="X287" s="134">
        <f>[2]Plan1!$A130</f>
        <v>40828</v>
      </c>
      <c r="Y287" s="135" t="str">
        <f>[2]Plan1!$C130</f>
        <v>Nossa Sr.a Aparecida - Padroeira do Brasil</v>
      </c>
      <c r="AB287" s="1"/>
      <c r="AC287" s="5"/>
      <c r="AD287" s="5"/>
      <c r="AE287" s="5"/>
      <c r="AF287" s="1"/>
      <c r="AG287" s="3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</row>
    <row r="288" spans="1:108" x14ac:dyDescent="0.2">
      <c r="A288" s="112">
        <f t="shared" si="120"/>
        <v>40313</v>
      </c>
      <c r="B288" s="104">
        <f t="shared" si="113"/>
        <v>283071.30821161001</v>
      </c>
      <c r="C288" s="104">
        <f t="shared" si="121"/>
        <v>281997.24999694002</v>
      </c>
      <c r="D288" s="132">
        <f t="shared" si="122"/>
        <v>40309</v>
      </c>
      <c r="E288" s="105">
        <f t="shared" si="114"/>
        <v>9.0799999999999995E-4</v>
      </c>
      <c r="F288" s="106">
        <f t="shared" si="112"/>
        <v>5</v>
      </c>
      <c r="G288" s="106">
        <f t="shared" si="127"/>
        <v>31</v>
      </c>
      <c r="H288" s="104">
        <f t="shared" si="123"/>
        <v>1.0001463900000001</v>
      </c>
      <c r="I288" s="104">
        <f t="shared" si="124"/>
        <v>1.00225499</v>
      </c>
      <c r="J288" s="104">
        <f t="shared" si="116"/>
        <v>1.00240171</v>
      </c>
      <c r="K288" s="104">
        <f t="shared" si="117"/>
        <v>282674.52561223001</v>
      </c>
      <c r="L288" s="107">
        <f t="shared" si="128"/>
        <v>0</v>
      </c>
      <c r="M288" s="105">
        <f t="shared" si="129"/>
        <v>0</v>
      </c>
      <c r="N288" s="104">
        <f t="shared" si="130"/>
        <v>0</v>
      </c>
      <c r="O288" s="113">
        <f t="shared" si="125"/>
        <v>0.11</v>
      </c>
      <c r="P288" s="108">
        <f t="shared" si="115"/>
        <v>1.001403673</v>
      </c>
      <c r="Q288" s="104">
        <f t="shared" si="118"/>
        <v>396.78259938000002</v>
      </c>
      <c r="R288" s="104">
        <f t="shared" si="119"/>
        <v>396.78259938000002</v>
      </c>
      <c r="S288" s="109" t="s">
        <v>52</v>
      </c>
      <c r="T288" s="110">
        <f t="shared" si="131"/>
        <v>40339</v>
      </c>
      <c r="U288" s="111">
        <f t="shared" si="126"/>
        <v>0</v>
      </c>
      <c r="V288" s="22"/>
      <c r="W288" s="5"/>
      <c r="X288" s="134">
        <f>[2]Plan1!$A131</f>
        <v>40849</v>
      </c>
      <c r="Y288" s="135" t="str">
        <f>[2]Plan1!$C131</f>
        <v>Finados</v>
      </c>
      <c r="AB288" s="1"/>
      <c r="AC288" s="5"/>
      <c r="AD288" s="5"/>
      <c r="AE288" s="5"/>
      <c r="AF288" s="1"/>
      <c r="AG288" s="3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</row>
    <row r="289" spans="1:108" x14ac:dyDescent="0.2">
      <c r="A289" s="112">
        <f t="shared" si="120"/>
        <v>40314</v>
      </c>
      <c r="B289" s="104">
        <f t="shared" si="113"/>
        <v>283159.01901077997</v>
      </c>
      <c r="C289" s="104">
        <f t="shared" si="121"/>
        <v>281997.24999694002</v>
      </c>
      <c r="D289" s="132">
        <f t="shared" si="122"/>
        <v>40309</v>
      </c>
      <c r="E289" s="105">
        <f t="shared" si="114"/>
        <v>9.0799999999999995E-4</v>
      </c>
      <c r="F289" s="106">
        <f t="shared" si="112"/>
        <v>6</v>
      </c>
      <c r="G289" s="106">
        <f t="shared" si="127"/>
        <v>31</v>
      </c>
      <c r="H289" s="104">
        <f t="shared" si="123"/>
        <v>1.00017567</v>
      </c>
      <c r="I289" s="104">
        <f t="shared" si="124"/>
        <v>1.00225499</v>
      </c>
      <c r="J289" s="104">
        <f t="shared" si="116"/>
        <v>1.00243105</v>
      </c>
      <c r="K289" s="104">
        <f t="shared" si="117"/>
        <v>282682.79941153998</v>
      </c>
      <c r="L289" s="107">
        <f t="shared" si="128"/>
        <v>0</v>
      </c>
      <c r="M289" s="105">
        <f t="shared" si="129"/>
        <v>0</v>
      </c>
      <c r="N289" s="104">
        <f t="shared" si="130"/>
        <v>0</v>
      </c>
      <c r="O289" s="113">
        <f t="shared" si="125"/>
        <v>0.11</v>
      </c>
      <c r="P289" s="108">
        <f t="shared" si="115"/>
        <v>1.0016846429999999</v>
      </c>
      <c r="Q289" s="104">
        <f t="shared" si="118"/>
        <v>476.21959923999998</v>
      </c>
      <c r="R289" s="104">
        <f t="shared" si="119"/>
        <v>476.21959923999998</v>
      </c>
      <c r="S289" s="109" t="s">
        <v>52</v>
      </c>
      <c r="T289" s="110">
        <f t="shared" si="131"/>
        <v>40339</v>
      </c>
      <c r="U289" s="111">
        <f t="shared" si="126"/>
        <v>0</v>
      </c>
      <c r="V289" s="22"/>
      <c r="W289" s="5"/>
      <c r="X289" s="134">
        <f>[2]Plan1!$A132</f>
        <v>40862</v>
      </c>
      <c r="Y289" s="135" t="str">
        <f>[2]Plan1!$C132</f>
        <v>Proclamação da República</v>
      </c>
      <c r="AB289" s="1"/>
      <c r="AC289" s="5"/>
      <c r="AD289" s="5"/>
      <c r="AE289" s="5"/>
      <c r="AF289" s="1"/>
      <c r="AG289" s="3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</row>
    <row r="290" spans="1:108" x14ac:dyDescent="0.2">
      <c r="A290" s="112">
        <f t="shared" si="120"/>
        <v>40315</v>
      </c>
      <c r="B290" s="104">
        <f t="shared" si="113"/>
        <v>283246.76272564998</v>
      </c>
      <c r="C290" s="104">
        <f t="shared" si="121"/>
        <v>281997.24999694002</v>
      </c>
      <c r="D290" s="132">
        <f t="shared" si="122"/>
        <v>40309</v>
      </c>
      <c r="E290" s="105">
        <f t="shared" si="114"/>
        <v>9.0799999999999995E-4</v>
      </c>
      <c r="F290" s="106">
        <f t="shared" si="112"/>
        <v>7</v>
      </c>
      <c r="G290" s="106">
        <f t="shared" si="127"/>
        <v>31</v>
      </c>
      <c r="H290" s="104">
        <f t="shared" si="123"/>
        <v>1.00020496</v>
      </c>
      <c r="I290" s="104">
        <f t="shared" si="124"/>
        <v>1.00225499</v>
      </c>
      <c r="J290" s="104">
        <f t="shared" si="116"/>
        <v>1.0024604100000001</v>
      </c>
      <c r="K290" s="104">
        <f t="shared" si="117"/>
        <v>282691.0788508</v>
      </c>
      <c r="L290" s="107">
        <f t="shared" si="128"/>
        <v>0</v>
      </c>
      <c r="M290" s="105">
        <f t="shared" si="129"/>
        <v>0</v>
      </c>
      <c r="N290" s="104">
        <f t="shared" si="130"/>
        <v>0</v>
      </c>
      <c r="O290" s="113">
        <f t="shared" si="125"/>
        <v>0.11</v>
      </c>
      <c r="P290" s="108">
        <f t="shared" si="115"/>
        <v>1.001965693</v>
      </c>
      <c r="Q290" s="104">
        <f t="shared" si="118"/>
        <v>555.68387485000005</v>
      </c>
      <c r="R290" s="104">
        <f t="shared" si="119"/>
        <v>555.68387485000005</v>
      </c>
      <c r="S290" s="109" t="s">
        <v>52</v>
      </c>
      <c r="T290" s="110">
        <f t="shared" si="131"/>
        <v>40339</v>
      </c>
      <c r="U290" s="111">
        <f t="shared" si="126"/>
        <v>0</v>
      </c>
      <c r="V290" s="22"/>
      <c r="W290" s="5"/>
      <c r="X290" s="134">
        <f>[2]Plan1!$A133</f>
        <v>40902</v>
      </c>
      <c r="Y290" s="135" t="str">
        <f>[2]Plan1!$C133</f>
        <v>Natal</v>
      </c>
      <c r="AB290" s="1"/>
      <c r="AC290" s="5"/>
      <c r="AD290" s="5"/>
      <c r="AE290" s="5"/>
      <c r="AF290" s="1"/>
      <c r="AG290" s="3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</row>
    <row r="291" spans="1:108" x14ac:dyDescent="0.2">
      <c r="A291" s="112">
        <f t="shared" si="120"/>
        <v>40316</v>
      </c>
      <c r="B291" s="104">
        <f t="shared" si="113"/>
        <v>283334.52777503995</v>
      </c>
      <c r="C291" s="104">
        <f t="shared" si="121"/>
        <v>281997.24999694002</v>
      </c>
      <c r="D291" s="132">
        <f t="shared" si="122"/>
        <v>40309</v>
      </c>
      <c r="E291" s="105">
        <f t="shared" si="114"/>
        <v>9.0799999999999995E-4</v>
      </c>
      <c r="F291" s="106">
        <f t="shared" ref="F291:F354" si="132">IF(DAY(A291)=E$2+1,1,F290+1)</f>
        <v>8</v>
      </c>
      <c r="G291" s="106">
        <f t="shared" si="127"/>
        <v>31</v>
      </c>
      <c r="H291" s="104">
        <f t="shared" si="123"/>
        <v>1.0002342399999999</v>
      </c>
      <c r="I291" s="104">
        <f t="shared" si="124"/>
        <v>1.00225499</v>
      </c>
      <c r="J291" s="104">
        <f t="shared" si="116"/>
        <v>1.0024897500000001</v>
      </c>
      <c r="K291" s="104">
        <f t="shared" si="117"/>
        <v>282699.35265011998</v>
      </c>
      <c r="L291" s="107">
        <f t="shared" si="128"/>
        <v>0</v>
      </c>
      <c r="M291" s="105">
        <f t="shared" si="129"/>
        <v>0</v>
      </c>
      <c r="N291" s="104">
        <f t="shared" si="130"/>
        <v>0</v>
      </c>
      <c r="O291" s="113">
        <f t="shared" si="125"/>
        <v>0.11</v>
      </c>
      <c r="P291" s="108">
        <f t="shared" si="115"/>
        <v>1.002246822</v>
      </c>
      <c r="Q291" s="104">
        <f t="shared" si="118"/>
        <v>635.17512492000003</v>
      </c>
      <c r="R291" s="104">
        <f t="shared" si="119"/>
        <v>635.17512492000003</v>
      </c>
      <c r="S291" s="109" t="s">
        <v>52</v>
      </c>
      <c r="T291" s="110">
        <f t="shared" si="131"/>
        <v>40339</v>
      </c>
      <c r="U291" s="111">
        <f t="shared" si="126"/>
        <v>0</v>
      </c>
      <c r="V291" s="22"/>
      <c r="W291" s="5"/>
      <c r="X291" s="134">
        <f>[2]Plan1!$A134</f>
        <v>40909</v>
      </c>
      <c r="Y291" s="135" t="str">
        <f>[2]Plan1!$C134</f>
        <v>Confraternização Universal</v>
      </c>
      <c r="AB291" s="1"/>
      <c r="AC291" s="5"/>
      <c r="AD291" s="5"/>
      <c r="AE291" s="5"/>
      <c r="AF291" s="1"/>
      <c r="AG291" s="3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</row>
    <row r="292" spans="1:108" x14ac:dyDescent="0.2">
      <c r="A292" s="112">
        <f t="shared" si="120"/>
        <v>40317</v>
      </c>
      <c r="B292" s="104">
        <f t="shared" si="113"/>
        <v>283422.32235470996</v>
      </c>
      <c r="C292" s="104">
        <f t="shared" si="121"/>
        <v>281997.24999694002</v>
      </c>
      <c r="D292" s="132">
        <f t="shared" si="122"/>
        <v>40309</v>
      </c>
      <c r="E292" s="105">
        <f t="shared" si="114"/>
        <v>9.0799999999999995E-4</v>
      </c>
      <c r="F292" s="106">
        <f t="shared" si="132"/>
        <v>9</v>
      </c>
      <c r="G292" s="106">
        <f t="shared" si="127"/>
        <v>31</v>
      </c>
      <c r="H292" s="104">
        <f t="shared" si="123"/>
        <v>1.0002635200000001</v>
      </c>
      <c r="I292" s="104">
        <f t="shared" si="124"/>
        <v>1.00225499</v>
      </c>
      <c r="J292" s="104">
        <f t="shared" si="116"/>
        <v>1.0025191</v>
      </c>
      <c r="K292" s="104">
        <f t="shared" si="117"/>
        <v>282707.62926939997</v>
      </c>
      <c r="L292" s="107">
        <f t="shared" si="128"/>
        <v>0</v>
      </c>
      <c r="M292" s="105">
        <f t="shared" si="129"/>
        <v>0</v>
      </c>
      <c r="N292" s="104">
        <f t="shared" si="130"/>
        <v>0</v>
      </c>
      <c r="O292" s="113">
        <f t="shared" si="125"/>
        <v>0.11</v>
      </c>
      <c r="P292" s="108">
        <f t="shared" si="115"/>
        <v>1.002528029</v>
      </c>
      <c r="Q292" s="104">
        <f t="shared" si="118"/>
        <v>714.69308531000001</v>
      </c>
      <c r="R292" s="104">
        <f t="shared" si="119"/>
        <v>714.69308531000001</v>
      </c>
      <c r="S292" s="109" t="s">
        <v>52</v>
      </c>
      <c r="T292" s="110">
        <f t="shared" si="131"/>
        <v>40339</v>
      </c>
      <c r="U292" s="111">
        <f t="shared" si="126"/>
        <v>0</v>
      </c>
      <c r="V292" s="22"/>
      <c r="W292" s="5"/>
      <c r="X292" s="134">
        <f>[2]Plan1!$A135</f>
        <v>40959</v>
      </c>
      <c r="Y292" s="135" t="str">
        <f>[2]Plan1!$C135</f>
        <v>Carnaval</v>
      </c>
      <c r="AB292" s="1"/>
      <c r="AC292" s="5"/>
      <c r="AD292" s="5"/>
      <c r="AE292" s="5"/>
      <c r="AF292" s="1"/>
      <c r="AG292" s="3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</row>
    <row r="293" spans="1:108" x14ac:dyDescent="0.2">
      <c r="A293" s="112">
        <f t="shared" si="120"/>
        <v>40318</v>
      </c>
      <c r="B293" s="104">
        <f t="shared" si="113"/>
        <v>283510.14703444001</v>
      </c>
      <c r="C293" s="104">
        <f t="shared" si="121"/>
        <v>281997.24999694002</v>
      </c>
      <c r="D293" s="132">
        <f t="shared" si="122"/>
        <v>40309</v>
      </c>
      <c r="E293" s="105">
        <f t="shared" si="114"/>
        <v>9.0799999999999995E-4</v>
      </c>
      <c r="F293" s="106">
        <f t="shared" si="132"/>
        <v>10</v>
      </c>
      <c r="G293" s="106">
        <f t="shared" si="127"/>
        <v>31</v>
      </c>
      <c r="H293" s="104">
        <f t="shared" si="123"/>
        <v>1.0002928099999999</v>
      </c>
      <c r="I293" s="104">
        <f t="shared" si="124"/>
        <v>1.00225499</v>
      </c>
      <c r="J293" s="104">
        <f t="shared" si="116"/>
        <v>1.0025484600000001</v>
      </c>
      <c r="K293" s="104">
        <f t="shared" si="117"/>
        <v>282715.90870865999</v>
      </c>
      <c r="L293" s="107">
        <f t="shared" si="128"/>
        <v>0</v>
      </c>
      <c r="M293" s="105">
        <f t="shared" si="129"/>
        <v>0</v>
      </c>
      <c r="N293" s="104">
        <f t="shared" si="130"/>
        <v>0</v>
      </c>
      <c r="O293" s="113">
        <f t="shared" si="125"/>
        <v>0.11</v>
      </c>
      <c r="P293" s="108">
        <f t="shared" si="115"/>
        <v>1.002809316</v>
      </c>
      <c r="Q293" s="104">
        <f t="shared" si="118"/>
        <v>794.23832577999997</v>
      </c>
      <c r="R293" s="104">
        <f t="shared" si="119"/>
        <v>794.23832577999997</v>
      </c>
      <c r="S293" s="109" t="s">
        <v>52</v>
      </c>
      <c r="T293" s="110">
        <f t="shared" si="131"/>
        <v>40339</v>
      </c>
      <c r="U293" s="111">
        <f t="shared" si="126"/>
        <v>0</v>
      </c>
      <c r="V293" s="22"/>
      <c r="W293" s="5"/>
      <c r="X293" s="134">
        <f>[2]Plan1!$A136</f>
        <v>40960</v>
      </c>
      <c r="Y293" s="135" t="str">
        <f>[2]Plan1!$C136</f>
        <v>Carnaval</v>
      </c>
      <c r="AB293" s="1"/>
      <c r="AC293" s="5"/>
      <c r="AD293" s="5"/>
      <c r="AE293" s="5"/>
      <c r="AF293" s="1"/>
      <c r="AG293" s="3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</row>
    <row r="294" spans="1:108" x14ac:dyDescent="0.2">
      <c r="A294" s="112">
        <f t="shared" si="120"/>
        <v>40319</v>
      </c>
      <c r="B294" s="104">
        <f t="shared" si="113"/>
        <v>283597.99276708998</v>
      </c>
      <c r="C294" s="104">
        <f t="shared" si="121"/>
        <v>281997.24999694002</v>
      </c>
      <c r="D294" s="132">
        <f t="shared" si="122"/>
        <v>40309</v>
      </c>
      <c r="E294" s="105">
        <f t="shared" si="114"/>
        <v>9.0799999999999995E-4</v>
      </c>
      <c r="F294" s="106">
        <f t="shared" si="132"/>
        <v>11</v>
      </c>
      <c r="G294" s="106">
        <f t="shared" si="127"/>
        <v>31</v>
      </c>
      <c r="H294" s="104">
        <f t="shared" si="123"/>
        <v>1.0003220900000001</v>
      </c>
      <c r="I294" s="104">
        <f t="shared" si="124"/>
        <v>1.00225499</v>
      </c>
      <c r="J294" s="104">
        <f t="shared" si="116"/>
        <v>1.0025778000000001</v>
      </c>
      <c r="K294" s="104">
        <f t="shared" si="117"/>
        <v>282724.18250797997</v>
      </c>
      <c r="L294" s="107">
        <f t="shared" si="128"/>
        <v>0</v>
      </c>
      <c r="M294" s="105">
        <f t="shared" si="129"/>
        <v>0</v>
      </c>
      <c r="N294" s="104">
        <f t="shared" si="130"/>
        <v>0</v>
      </c>
      <c r="O294" s="113">
        <f t="shared" si="125"/>
        <v>0.11</v>
      </c>
      <c r="P294" s="108">
        <f t="shared" si="115"/>
        <v>1.003090681</v>
      </c>
      <c r="Q294" s="104">
        <f t="shared" si="118"/>
        <v>873.81025910999995</v>
      </c>
      <c r="R294" s="104">
        <f t="shared" si="119"/>
        <v>873.81025910999995</v>
      </c>
      <c r="S294" s="109" t="s">
        <v>52</v>
      </c>
      <c r="T294" s="110">
        <f t="shared" si="131"/>
        <v>40339</v>
      </c>
      <c r="U294" s="111">
        <f t="shared" si="126"/>
        <v>0</v>
      </c>
      <c r="V294" s="22"/>
      <c r="W294" s="5"/>
      <c r="X294" s="134">
        <f>[2]Plan1!$A137</f>
        <v>41005</v>
      </c>
      <c r="Y294" s="135" t="str">
        <f>[2]Plan1!$C137</f>
        <v>Paixão de Cristo</v>
      </c>
      <c r="AB294" s="1"/>
      <c r="AC294" s="5"/>
      <c r="AD294" s="5"/>
      <c r="AE294" s="5"/>
      <c r="AF294" s="1"/>
      <c r="AG294" s="3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</row>
    <row r="295" spans="1:108" x14ac:dyDescent="0.2">
      <c r="A295" s="112">
        <f t="shared" si="120"/>
        <v>40320</v>
      </c>
      <c r="B295" s="104">
        <f t="shared" ref="B295:B358" si="133">IF(E295&lt;0,"ND",(K295+Q295))</f>
        <v>283685.87115048</v>
      </c>
      <c r="C295" s="104">
        <f t="shared" si="121"/>
        <v>281997.24999694002</v>
      </c>
      <c r="D295" s="132">
        <f t="shared" si="122"/>
        <v>40309</v>
      </c>
      <c r="E295" s="105">
        <f t="shared" si="114"/>
        <v>9.0799999999999995E-4</v>
      </c>
      <c r="F295" s="106">
        <f t="shared" si="132"/>
        <v>12</v>
      </c>
      <c r="G295" s="106">
        <f t="shared" si="127"/>
        <v>31</v>
      </c>
      <c r="H295" s="104">
        <f t="shared" si="123"/>
        <v>1.0003513799999999</v>
      </c>
      <c r="I295" s="104">
        <f t="shared" si="124"/>
        <v>1.00225499</v>
      </c>
      <c r="J295" s="104">
        <f t="shared" si="116"/>
        <v>1.0026071599999999</v>
      </c>
      <c r="K295" s="104">
        <f t="shared" si="117"/>
        <v>282732.46194723999</v>
      </c>
      <c r="L295" s="107">
        <f t="shared" si="128"/>
        <v>0</v>
      </c>
      <c r="M295" s="105">
        <f t="shared" si="129"/>
        <v>0</v>
      </c>
      <c r="N295" s="104">
        <f t="shared" si="130"/>
        <v>0</v>
      </c>
      <c r="O295" s="113">
        <f t="shared" si="125"/>
        <v>0.11</v>
      </c>
      <c r="P295" s="108">
        <f t="shared" si="115"/>
        <v>1.0033721250000001</v>
      </c>
      <c r="Q295" s="104">
        <f t="shared" si="118"/>
        <v>953.40920324000001</v>
      </c>
      <c r="R295" s="104">
        <f t="shared" si="119"/>
        <v>953.40920324000001</v>
      </c>
      <c r="S295" s="109" t="s">
        <v>52</v>
      </c>
      <c r="T295" s="110">
        <f t="shared" si="131"/>
        <v>40339</v>
      </c>
      <c r="U295" s="111">
        <f t="shared" si="126"/>
        <v>0</v>
      </c>
      <c r="V295" s="22"/>
      <c r="W295" s="5"/>
      <c r="X295" s="134">
        <f>[2]Plan1!$A138</f>
        <v>41020</v>
      </c>
      <c r="Y295" s="135" t="str">
        <f>[2]Plan1!$C138</f>
        <v>Tiradentes</v>
      </c>
      <c r="AB295" s="1"/>
      <c r="AC295" s="5"/>
      <c r="AD295" s="5"/>
      <c r="AE295" s="5"/>
      <c r="AF295" s="1"/>
      <c r="AG295" s="3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</row>
    <row r="296" spans="1:108" x14ac:dyDescent="0.2">
      <c r="A296" s="112">
        <f t="shared" si="120"/>
        <v>40321</v>
      </c>
      <c r="B296" s="104">
        <f t="shared" si="133"/>
        <v>283773.77370049997</v>
      </c>
      <c r="C296" s="104">
        <f t="shared" si="121"/>
        <v>281997.24999694002</v>
      </c>
      <c r="D296" s="132">
        <f t="shared" si="122"/>
        <v>40309</v>
      </c>
      <c r="E296" s="105">
        <f t="shared" si="114"/>
        <v>9.0799999999999995E-4</v>
      </c>
      <c r="F296" s="106">
        <f t="shared" si="132"/>
        <v>13</v>
      </c>
      <c r="G296" s="106">
        <f t="shared" si="127"/>
        <v>31</v>
      </c>
      <c r="H296" s="104">
        <f t="shared" si="123"/>
        <v>1.00038067</v>
      </c>
      <c r="I296" s="104">
        <f t="shared" si="124"/>
        <v>1.00225499</v>
      </c>
      <c r="J296" s="104">
        <f t="shared" si="116"/>
        <v>1.0026365100000001</v>
      </c>
      <c r="K296" s="104">
        <f t="shared" si="117"/>
        <v>282740.73856651998</v>
      </c>
      <c r="L296" s="107">
        <f t="shared" si="128"/>
        <v>0</v>
      </c>
      <c r="M296" s="105">
        <f t="shared" si="129"/>
        <v>0</v>
      </c>
      <c r="N296" s="104">
        <f t="shared" si="130"/>
        <v>0</v>
      </c>
      <c r="O296" s="113">
        <f t="shared" si="125"/>
        <v>0.11</v>
      </c>
      <c r="P296" s="108">
        <f t="shared" si="115"/>
        <v>1.003653648</v>
      </c>
      <c r="Q296" s="104">
        <f t="shared" si="118"/>
        <v>1033.03513398</v>
      </c>
      <c r="R296" s="104">
        <f t="shared" si="119"/>
        <v>1033.03513398</v>
      </c>
      <c r="S296" s="109" t="s">
        <v>52</v>
      </c>
      <c r="T296" s="110">
        <f t="shared" si="131"/>
        <v>40339</v>
      </c>
      <c r="U296" s="111">
        <f t="shared" si="126"/>
        <v>0</v>
      </c>
      <c r="V296" s="22"/>
      <c r="W296" s="5"/>
      <c r="X296" s="134">
        <f>[2]Plan1!$A139</f>
        <v>41030</v>
      </c>
      <c r="Y296" s="135" t="str">
        <f>[2]Plan1!$C139</f>
        <v>Dia do Trabalho</v>
      </c>
      <c r="AB296" s="1"/>
      <c r="AC296" s="5"/>
      <c r="AD296" s="5"/>
      <c r="AE296" s="5"/>
      <c r="AF296" s="1"/>
      <c r="AG296" s="3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</row>
    <row r="297" spans="1:108" x14ac:dyDescent="0.2">
      <c r="A297" s="112">
        <f t="shared" si="120"/>
        <v>40322</v>
      </c>
      <c r="B297" s="104">
        <f t="shared" si="133"/>
        <v>283861.70607888</v>
      </c>
      <c r="C297" s="104">
        <f t="shared" si="121"/>
        <v>281997.24999694002</v>
      </c>
      <c r="D297" s="132">
        <f t="shared" si="122"/>
        <v>40309</v>
      </c>
      <c r="E297" s="105">
        <f t="shared" si="114"/>
        <v>9.0799999999999995E-4</v>
      </c>
      <c r="F297" s="106">
        <f t="shared" si="132"/>
        <v>14</v>
      </c>
      <c r="G297" s="106">
        <f t="shared" si="127"/>
        <v>31</v>
      </c>
      <c r="H297" s="104">
        <f t="shared" si="123"/>
        <v>1.00040996</v>
      </c>
      <c r="I297" s="104">
        <f t="shared" si="124"/>
        <v>1.00225499</v>
      </c>
      <c r="J297" s="104">
        <f t="shared" si="116"/>
        <v>1.00266587</v>
      </c>
      <c r="K297" s="104">
        <f t="shared" si="117"/>
        <v>282749.01800578</v>
      </c>
      <c r="L297" s="107">
        <f t="shared" si="128"/>
        <v>0</v>
      </c>
      <c r="M297" s="105">
        <f t="shared" si="129"/>
        <v>0</v>
      </c>
      <c r="N297" s="104">
        <f t="shared" si="130"/>
        <v>0</v>
      </c>
      <c r="O297" s="113">
        <f t="shared" si="125"/>
        <v>0.11</v>
      </c>
      <c r="P297" s="108">
        <f t="shared" si="115"/>
        <v>1.0039352500000001</v>
      </c>
      <c r="Q297" s="104">
        <f t="shared" si="118"/>
        <v>1112.6880731000001</v>
      </c>
      <c r="R297" s="104">
        <f t="shared" si="119"/>
        <v>1112.6880731000001</v>
      </c>
      <c r="S297" s="109" t="s">
        <v>52</v>
      </c>
      <c r="T297" s="110">
        <f t="shared" si="131"/>
        <v>40339</v>
      </c>
      <c r="U297" s="111">
        <f t="shared" si="126"/>
        <v>0</v>
      </c>
      <c r="V297" s="22"/>
      <c r="W297" s="5"/>
      <c r="X297" s="134">
        <f>[2]Plan1!$A140</f>
        <v>41067</v>
      </c>
      <c r="Y297" s="135" t="str">
        <f>[2]Plan1!$C140</f>
        <v>Corpus Christi</v>
      </c>
      <c r="AB297" s="1"/>
      <c r="AC297" s="5"/>
      <c r="AD297" s="5"/>
      <c r="AE297" s="5"/>
      <c r="AF297" s="1"/>
      <c r="AG297" s="3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</row>
    <row r="298" spans="1:108" x14ac:dyDescent="0.2">
      <c r="A298" s="112">
        <f t="shared" si="120"/>
        <v>40323</v>
      </c>
      <c r="B298" s="104">
        <f t="shared" si="133"/>
        <v>283949.66545811004</v>
      </c>
      <c r="C298" s="104">
        <f t="shared" si="121"/>
        <v>281997.24999694002</v>
      </c>
      <c r="D298" s="132">
        <f t="shared" si="122"/>
        <v>40309</v>
      </c>
      <c r="E298" s="105">
        <f t="shared" si="114"/>
        <v>9.0799999999999995E-4</v>
      </c>
      <c r="F298" s="106">
        <f t="shared" si="132"/>
        <v>15</v>
      </c>
      <c r="G298" s="106">
        <f t="shared" si="127"/>
        <v>31</v>
      </c>
      <c r="H298" s="104">
        <f t="shared" si="123"/>
        <v>1.0004392499999999</v>
      </c>
      <c r="I298" s="104">
        <f t="shared" si="124"/>
        <v>1.00225499</v>
      </c>
      <c r="J298" s="104">
        <f t="shared" si="116"/>
        <v>1.00269523</v>
      </c>
      <c r="K298" s="104">
        <f t="shared" si="117"/>
        <v>282757.29744504002</v>
      </c>
      <c r="L298" s="107">
        <f t="shared" si="128"/>
        <v>0</v>
      </c>
      <c r="M298" s="105">
        <f t="shared" si="129"/>
        <v>0</v>
      </c>
      <c r="N298" s="104">
        <f t="shared" si="130"/>
        <v>0</v>
      </c>
      <c r="O298" s="113">
        <f t="shared" si="125"/>
        <v>0.11</v>
      </c>
      <c r="P298" s="108">
        <f t="shared" si="115"/>
        <v>1.004216931</v>
      </c>
      <c r="Q298" s="104">
        <f t="shared" si="118"/>
        <v>1192.36801307</v>
      </c>
      <c r="R298" s="104">
        <f t="shared" si="119"/>
        <v>1192.36801307</v>
      </c>
      <c r="S298" s="109" t="s">
        <v>52</v>
      </c>
      <c r="T298" s="110">
        <f t="shared" si="131"/>
        <v>40339</v>
      </c>
      <c r="U298" s="111">
        <f t="shared" si="126"/>
        <v>0</v>
      </c>
      <c r="V298" s="22"/>
      <c r="W298" s="5"/>
      <c r="X298" s="134">
        <f>[2]Plan1!$A141</f>
        <v>41159</v>
      </c>
      <c r="Y298" s="135" t="str">
        <f>[2]Plan1!$C141</f>
        <v>Independência do Brasil</v>
      </c>
      <c r="AB298" s="1"/>
      <c r="AC298" s="5"/>
      <c r="AD298" s="5"/>
      <c r="AE298" s="5"/>
      <c r="AF298" s="1"/>
      <c r="AG298" s="3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</row>
    <row r="299" spans="1:108" x14ac:dyDescent="0.2">
      <c r="A299" s="112">
        <f t="shared" si="120"/>
        <v>40324</v>
      </c>
      <c r="B299" s="104">
        <f t="shared" si="133"/>
        <v>284037.64929024002</v>
      </c>
      <c r="C299" s="104">
        <f t="shared" si="121"/>
        <v>281997.24999694002</v>
      </c>
      <c r="D299" s="132">
        <f t="shared" si="122"/>
        <v>40309</v>
      </c>
      <c r="E299" s="105">
        <f t="shared" ref="E299:E362" si="134">IF(DAY(A298)=$E$2,VLOOKUP(A298,$AG$10:$AH$200,2),E298)</f>
        <v>9.0799999999999995E-4</v>
      </c>
      <c r="F299" s="106">
        <f t="shared" si="132"/>
        <v>16</v>
      </c>
      <c r="G299" s="106">
        <f t="shared" si="127"/>
        <v>31</v>
      </c>
      <c r="H299" s="104">
        <f t="shared" si="123"/>
        <v>1.00046854</v>
      </c>
      <c r="I299" s="104">
        <f t="shared" si="124"/>
        <v>1.00225499</v>
      </c>
      <c r="J299" s="104">
        <f t="shared" si="116"/>
        <v>1.00272458</v>
      </c>
      <c r="K299" s="104">
        <f t="shared" si="117"/>
        <v>282765.57406433002</v>
      </c>
      <c r="L299" s="107">
        <f t="shared" si="128"/>
        <v>0</v>
      </c>
      <c r="M299" s="105">
        <f t="shared" si="129"/>
        <v>0</v>
      </c>
      <c r="N299" s="104">
        <f t="shared" si="130"/>
        <v>0</v>
      </c>
      <c r="O299" s="113">
        <f t="shared" si="125"/>
        <v>0.11</v>
      </c>
      <c r="P299" s="108">
        <f t="shared" si="115"/>
        <v>1.0044986920000001</v>
      </c>
      <c r="Q299" s="104">
        <f t="shared" si="118"/>
        <v>1272.07522591</v>
      </c>
      <c r="R299" s="104">
        <f t="shared" si="119"/>
        <v>1272.07522591</v>
      </c>
      <c r="S299" s="109" t="s">
        <v>52</v>
      </c>
      <c r="T299" s="110">
        <f t="shared" si="131"/>
        <v>40339</v>
      </c>
      <c r="U299" s="111">
        <f t="shared" si="126"/>
        <v>0</v>
      </c>
      <c r="V299" s="22"/>
      <c r="W299" s="5"/>
      <c r="X299" s="134">
        <f>[2]Plan1!$A142</f>
        <v>41194</v>
      </c>
      <c r="Y299" s="135" t="str">
        <f>[2]Plan1!$C142</f>
        <v>Nossa Sr.a Aparecida - Padroeira do Brasil</v>
      </c>
      <c r="AB299" s="1"/>
      <c r="AC299" s="5"/>
      <c r="AD299" s="5"/>
      <c r="AE299" s="5"/>
      <c r="AF299" s="1"/>
      <c r="AG299" s="3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</row>
    <row r="300" spans="1:108" x14ac:dyDescent="0.2">
      <c r="A300" s="112">
        <f t="shared" si="120"/>
        <v>40325</v>
      </c>
      <c r="B300" s="104">
        <f t="shared" si="133"/>
        <v>284125.66267624998</v>
      </c>
      <c r="C300" s="104">
        <f t="shared" si="121"/>
        <v>281997.24999694002</v>
      </c>
      <c r="D300" s="132">
        <f t="shared" si="122"/>
        <v>40309</v>
      </c>
      <c r="E300" s="105">
        <f t="shared" si="134"/>
        <v>9.0799999999999995E-4</v>
      </c>
      <c r="F300" s="106">
        <f t="shared" si="132"/>
        <v>17</v>
      </c>
      <c r="G300" s="106">
        <f t="shared" si="127"/>
        <v>31</v>
      </c>
      <c r="H300" s="104">
        <f t="shared" si="123"/>
        <v>1.00049783</v>
      </c>
      <c r="I300" s="104">
        <f t="shared" si="124"/>
        <v>1.00225499</v>
      </c>
      <c r="J300" s="104">
        <f t="shared" si="116"/>
        <v>1.0027539400000001</v>
      </c>
      <c r="K300" s="104">
        <f t="shared" si="117"/>
        <v>282773.85350358998</v>
      </c>
      <c r="L300" s="107">
        <f t="shared" si="128"/>
        <v>0</v>
      </c>
      <c r="M300" s="105">
        <f t="shared" si="129"/>
        <v>0</v>
      </c>
      <c r="N300" s="104">
        <f t="shared" si="130"/>
        <v>0</v>
      </c>
      <c r="O300" s="113">
        <f t="shared" si="125"/>
        <v>0.11</v>
      </c>
      <c r="P300" s="108">
        <f t="shared" si="115"/>
        <v>1.004780531</v>
      </c>
      <c r="Q300" s="104">
        <f t="shared" si="118"/>
        <v>1351.8091726600001</v>
      </c>
      <c r="R300" s="104">
        <f t="shared" si="119"/>
        <v>1351.8091726600001</v>
      </c>
      <c r="S300" s="109" t="s">
        <v>52</v>
      </c>
      <c r="T300" s="110">
        <f t="shared" si="131"/>
        <v>40339</v>
      </c>
      <c r="U300" s="111">
        <f t="shared" si="126"/>
        <v>0</v>
      </c>
      <c r="V300" s="22"/>
      <c r="W300" s="5"/>
      <c r="X300" s="134">
        <f>[2]Plan1!$A143</f>
        <v>41215</v>
      </c>
      <c r="Y300" s="135" t="str">
        <f>[2]Plan1!$C143</f>
        <v>Finados</v>
      </c>
      <c r="AB300" s="1"/>
      <c r="AC300" s="5"/>
      <c r="AD300" s="5"/>
      <c r="AE300" s="5"/>
      <c r="AF300" s="1"/>
      <c r="AG300" s="3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</row>
    <row r="301" spans="1:108" x14ac:dyDescent="0.2">
      <c r="A301" s="112">
        <f t="shared" si="120"/>
        <v>40326</v>
      </c>
      <c r="B301" s="104">
        <f t="shared" si="133"/>
        <v>284213.70023472997</v>
      </c>
      <c r="C301" s="104">
        <f t="shared" si="121"/>
        <v>281997.24999694002</v>
      </c>
      <c r="D301" s="132">
        <f t="shared" si="122"/>
        <v>40309</v>
      </c>
      <c r="E301" s="105">
        <f t="shared" si="134"/>
        <v>9.0799999999999995E-4</v>
      </c>
      <c r="F301" s="106">
        <f t="shared" si="132"/>
        <v>18</v>
      </c>
      <c r="G301" s="106">
        <f t="shared" si="127"/>
        <v>31</v>
      </c>
      <c r="H301" s="104">
        <f t="shared" si="123"/>
        <v>1.0005271200000001</v>
      </c>
      <c r="I301" s="104">
        <f t="shared" si="124"/>
        <v>1.00225499</v>
      </c>
      <c r="J301" s="104">
        <f t="shared" si="116"/>
        <v>1.00278329</v>
      </c>
      <c r="K301" s="104">
        <f t="shared" si="117"/>
        <v>282782.13012287999</v>
      </c>
      <c r="L301" s="107">
        <f t="shared" si="128"/>
        <v>0</v>
      </c>
      <c r="M301" s="105">
        <f t="shared" si="129"/>
        <v>0</v>
      </c>
      <c r="N301" s="104">
        <f t="shared" si="130"/>
        <v>0</v>
      </c>
      <c r="O301" s="113">
        <f t="shared" si="125"/>
        <v>0.11</v>
      </c>
      <c r="P301" s="108">
        <f t="shared" si="115"/>
        <v>1.005062449</v>
      </c>
      <c r="Q301" s="104">
        <f t="shared" si="118"/>
        <v>1431.5701118500001</v>
      </c>
      <c r="R301" s="104">
        <f t="shared" si="119"/>
        <v>1431.5701118500001</v>
      </c>
      <c r="S301" s="109" t="s">
        <v>52</v>
      </c>
      <c r="T301" s="110">
        <f t="shared" si="131"/>
        <v>40339</v>
      </c>
      <c r="U301" s="111">
        <f t="shared" si="126"/>
        <v>0</v>
      </c>
      <c r="V301" s="22"/>
      <c r="W301" s="5"/>
      <c r="X301" s="134">
        <f>[2]Plan1!$A144</f>
        <v>41228</v>
      </c>
      <c r="Y301" s="135" t="str">
        <f>[2]Plan1!$C144</f>
        <v>Proclamação da República</v>
      </c>
      <c r="AB301" s="1"/>
      <c r="AC301" s="5"/>
      <c r="AD301" s="5"/>
      <c r="AE301" s="5"/>
      <c r="AF301" s="1"/>
      <c r="AG301" s="3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</row>
    <row r="302" spans="1:108" x14ac:dyDescent="0.2">
      <c r="A302" s="112">
        <f t="shared" si="120"/>
        <v>40327</v>
      </c>
      <c r="B302" s="104">
        <f t="shared" si="133"/>
        <v>284301.76791815</v>
      </c>
      <c r="C302" s="104">
        <f t="shared" si="121"/>
        <v>281997.24999694002</v>
      </c>
      <c r="D302" s="132">
        <f t="shared" si="122"/>
        <v>40309</v>
      </c>
      <c r="E302" s="105">
        <f t="shared" si="134"/>
        <v>9.0799999999999995E-4</v>
      </c>
      <c r="F302" s="106">
        <f t="shared" si="132"/>
        <v>19</v>
      </c>
      <c r="G302" s="106">
        <f t="shared" si="127"/>
        <v>31</v>
      </c>
      <c r="H302" s="104">
        <f t="shared" si="123"/>
        <v>1.00055641</v>
      </c>
      <c r="I302" s="104">
        <f t="shared" si="124"/>
        <v>1.00225499</v>
      </c>
      <c r="J302" s="104">
        <f t="shared" si="116"/>
        <v>1.0028126500000001</v>
      </c>
      <c r="K302" s="104">
        <f t="shared" si="117"/>
        <v>282790.40956214</v>
      </c>
      <c r="L302" s="107">
        <f t="shared" si="128"/>
        <v>0</v>
      </c>
      <c r="M302" s="105">
        <f t="shared" si="129"/>
        <v>0</v>
      </c>
      <c r="N302" s="104">
        <f t="shared" si="130"/>
        <v>0</v>
      </c>
      <c r="O302" s="113">
        <f t="shared" si="125"/>
        <v>0.11</v>
      </c>
      <c r="P302" s="108">
        <f t="shared" si="115"/>
        <v>1.0053444469999999</v>
      </c>
      <c r="Q302" s="104">
        <f t="shared" si="118"/>
        <v>1511.3583560100001</v>
      </c>
      <c r="R302" s="104">
        <f t="shared" si="119"/>
        <v>1511.3583560100001</v>
      </c>
      <c r="S302" s="109" t="s">
        <v>52</v>
      </c>
      <c r="T302" s="110">
        <f t="shared" si="131"/>
        <v>40339</v>
      </c>
      <c r="U302" s="111">
        <f t="shared" si="126"/>
        <v>0</v>
      </c>
      <c r="V302" s="22"/>
      <c r="W302" s="5"/>
      <c r="X302" s="134">
        <f>[2]Plan1!$A145</f>
        <v>41268</v>
      </c>
      <c r="Y302" s="135" t="str">
        <f>[2]Plan1!$C145</f>
        <v>Natal</v>
      </c>
      <c r="AB302" s="1"/>
      <c r="AC302" s="5"/>
      <c r="AD302" s="5"/>
      <c r="AE302" s="5"/>
      <c r="AF302" s="1"/>
      <c r="AG302" s="3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</row>
    <row r="303" spans="1:108" x14ac:dyDescent="0.2">
      <c r="A303" s="112">
        <f t="shared" si="120"/>
        <v>40328</v>
      </c>
      <c r="B303" s="104">
        <f t="shared" si="133"/>
        <v>284389.86516526999</v>
      </c>
      <c r="C303" s="104">
        <f t="shared" si="121"/>
        <v>281997.24999694002</v>
      </c>
      <c r="D303" s="132">
        <f t="shared" si="122"/>
        <v>40309</v>
      </c>
      <c r="E303" s="105">
        <f t="shared" si="134"/>
        <v>9.0799999999999995E-4</v>
      </c>
      <c r="F303" s="106">
        <f t="shared" si="132"/>
        <v>20</v>
      </c>
      <c r="G303" s="106">
        <f t="shared" si="127"/>
        <v>31</v>
      </c>
      <c r="H303" s="104">
        <f t="shared" si="123"/>
        <v>1.00058571</v>
      </c>
      <c r="I303" s="104">
        <f t="shared" si="124"/>
        <v>1.00225499</v>
      </c>
      <c r="J303" s="104">
        <f t="shared" si="116"/>
        <v>1.0028420199999999</v>
      </c>
      <c r="K303" s="104">
        <f t="shared" si="117"/>
        <v>282798.69182136998</v>
      </c>
      <c r="L303" s="107">
        <f t="shared" si="128"/>
        <v>0</v>
      </c>
      <c r="M303" s="105">
        <f t="shared" si="129"/>
        <v>0</v>
      </c>
      <c r="N303" s="104">
        <f t="shared" si="130"/>
        <v>0</v>
      </c>
      <c r="O303" s="113">
        <f t="shared" si="125"/>
        <v>0.11</v>
      </c>
      <c r="P303" s="108">
        <f t="shared" si="115"/>
        <v>1.0056265230000001</v>
      </c>
      <c r="Q303" s="104">
        <f t="shared" si="118"/>
        <v>1591.1733439</v>
      </c>
      <c r="R303" s="104">
        <f t="shared" si="119"/>
        <v>1591.1733439</v>
      </c>
      <c r="S303" s="109" t="s">
        <v>52</v>
      </c>
      <c r="T303" s="110">
        <f t="shared" si="131"/>
        <v>40339</v>
      </c>
      <c r="U303" s="111">
        <f t="shared" si="126"/>
        <v>0</v>
      </c>
      <c r="V303" s="22"/>
      <c r="W303" s="5"/>
      <c r="X303" s="134">
        <f>[2]Plan1!$A146</f>
        <v>41275</v>
      </c>
      <c r="Y303" s="135" t="str">
        <f>[2]Plan1!$C146</f>
        <v>Confraternização Universal</v>
      </c>
      <c r="AB303" s="1"/>
      <c r="AC303" s="5"/>
      <c r="AD303" s="5"/>
      <c r="AE303" s="5"/>
      <c r="AF303" s="1"/>
      <c r="AG303" s="3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</row>
    <row r="304" spans="1:108" x14ac:dyDescent="0.2">
      <c r="A304" s="112">
        <f t="shared" si="120"/>
        <v>40329</v>
      </c>
      <c r="B304" s="104">
        <f t="shared" si="133"/>
        <v>284477.98403612996</v>
      </c>
      <c r="C304" s="104">
        <f t="shared" si="121"/>
        <v>281997.24999694002</v>
      </c>
      <c r="D304" s="132">
        <f t="shared" si="122"/>
        <v>40309</v>
      </c>
      <c r="E304" s="105">
        <f t="shared" si="134"/>
        <v>9.0799999999999995E-4</v>
      </c>
      <c r="F304" s="106">
        <f t="shared" si="132"/>
        <v>21</v>
      </c>
      <c r="G304" s="106">
        <f t="shared" si="127"/>
        <v>31</v>
      </c>
      <c r="H304" s="104">
        <f t="shared" si="123"/>
        <v>1.000615</v>
      </c>
      <c r="I304" s="104">
        <f t="shared" si="124"/>
        <v>1.00225499</v>
      </c>
      <c r="J304" s="104">
        <f t="shared" si="116"/>
        <v>1.00287137</v>
      </c>
      <c r="K304" s="104">
        <f t="shared" si="117"/>
        <v>282806.96844065998</v>
      </c>
      <c r="L304" s="107">
        <f t="shared" si="128"/>
        <v>0</v>
      </c>
      <c r="M304" s="105">
        <f t="shared" si="129"/>
        <v>0</v>
      </c>
      <c r="N304" s="104">
        <f t="shared" si="130"/>
        <v>0</v>
      </c>
      <c r="O304" s="113">
        <f t="shared" si="125"/>
        <v>0.11</v>
      </c>
      <c r="P304" s="108">
        <f t="shared" si="115"/>
        <v>1.005908679</v>
      </c>
      <c r="Q304" s="104">
        <f t="shared" si="118"/>
        <v>1671.0155954700001</v>
      </c>
      <c r="R304" s="104">
        <f t="shared" si="119"/>
        <v>1671.0155954700001</v>
      </c>
      <c r="S304" s="109" t="s">
        <v>52</v>
      </c>
      <c r="T304" s="110">
        <f t="shared" si="131"/>
        <v>40339</v>
      </c>
      <c r="U304" s="111">
        <f t="shared" si="126"/>
        <v>0</v>
      </c>
      <c r="V304" s="22"/>
      <c r="W304" s="5"/>
      <c r="X304" s="134">
        <f>[2]Plan1!$A147</f>
        <v>41316</v>
      </c>
      <c r="Y304" s="135" t="str">
        <f>[2]Plan1!$C147</f>
        <v>Carnaval</v>
      </c>
      <c r="AB304" s="1"/>
      <c r="AC304" s="5"/>
      <c r="AD304" s="5"/>
      <c r="AE304" s="5"/>
      <c r="AF304" s="1"/>
      <c r="AG304" s="3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</row>
    <row r="305" spans="1:108" x14ac:dyDescent="0.2">
      <c r="A305" s="112">
        <f t="shared" si="120"/>
        <v>40330</v>
      </c>
      <c r="B305" s="104">
        <f t="shared" si="133"/>
        <v>284566.13559486001</v>
      </c>
      <c r="C305" s="104">
        <f t="shared" si="121"/>
        <v>281997.24999694002</v>
      </c>
      <c r="D305" s="132">
        <f t="shared" si="122"/>
        <v>40309</v>
      </c>
      <c r="E305" s="105">
        <f t="shared" si="134"/>
        <v>9.0799999999999995E-4</v>
      </c>
      <c r="F305" s="106">
        <f t="shared" si="132"/>
        <v>22</v>
      </c>
      <c r="G305" s="106">
        <f t="shared" si="127"/>
        <v>31</v>
      </c>
      <c r="H305" s="104">
        <f t="shared" si="123"/>
        <v>1.0006443</v>
      </c>
      <c r="I305" s="104">
        <f t="shared" si="124"/>
        <v>1.00225499</v>
      </c>
      <c r="J305" s="104">
        <f t="shared" si="116"/>
        <v>1.0029007400000001</v>
      </c>
      <c r="K305" s="104">
        <f t="shared" si="117"/>
        <v>282815.25069989002</v>
      </c>
      <c r="L305" s="107">
        <f t="shared" si="128"/>
        <v>0</v>
      </c>
      <c r="M305" s="105">
        <f t="shared" si="129"/>
        <v>0</v>
      </c>
      <c r="N305" s="104">
        <f t="shared" si="130"/>
        <v>0</v>
      </c>
      <c r="O305" s="113">
        <f t="shared" si="125"/>
        <v>0.11</v>
      </c>
      <c r="P305" s="108">
        <f t="shared" si="115"/>
        <v>1.006190914</v>
      </c>
      <c r="Q305" s="104">
        <f t="shared" si="118"/>
        <v>1750.88489497</v>
      </c>
      <c r="R305" s="104">
        <f t="shared" si="119"/>
        <v>1750.88489497</v>
      </c>
      <c r="S305" s="109" t="s">
        <v>52</v>
      </c>
      <c r="T305" s="110">
        <f t="shared" si="131"/>
        <v>40339</v>
      </c>
      <c r="U305" s="111">
        <f t="shared" si="126"/>
        <v>0</v>
      </c>
      <c r="V305" s="22"/>
      <c r="W305" s="5"/>
      <c r="X305" s="134">
        <f>[2]Plan1!$A148</f>
        <v>41317</v>
      </c>
      <c r="Y305" s="135" t="str">
        <f>[2]Plan1!$C148</f>
        <v>Carnaval</v>
      </c>
      <c r="AB305" s="1"/>
      <c r="AC305" s="5"/>
      <c r="AD305" s="5"/>
      <c r="AE305" s="5"/>
      <c r="AF305" s="1"/>
      <c r="AG305" s="3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</row>
    <row r="306" spans="1:108" x14ac:dyDescent="0.2">
      <c r="A306" s="112">
        <f t="shared" si="120"/>
        <v>40331</v>
      </c>
      <c r="B306" s="104">
        <f t="shared" si="133"/>
        <v>284654.30849528004</v>
      </c>
      <c r="C306" s="104">
        <f t="shared" si="121"/>
        <v>281997.24999694002</v>
      </c>
      <c r="D306" s="132">
        <f t="shared" si="122"/>
        <v>40309</v>
      </c>
      <c r="E306" s="105">
        <f t="shared" si="134"/>
        <v>9.0799999999999995E-4</v>
      </c>
      <c r="F306" s="106">
        <f t="shared" si="132"/>
        <v>23</v>
      </c>
      <c r="G306" s="106">
        <f t="shared" si="127"/>
        <v>31</v>
      </c>
      <c r="H306" s="104">
        <f t="shared" si="123"/>
        <v>1.0006735899999999</v>
      </c>
      <c r="I306" s="104">
        <f t="shared" si="124"/>
        <v>1.00225499</v>
      </c>
      <c r="J306" s="104">
        <f t="shared" si="116"/>
        <v>1.00293009</v>
      </c>
      <c r="K306" s="104">
        <f t="shared" si="117"/>
        <v>282823.52731918002</v>
      </c>
      <c r="L306" s="107">
        <f t="shared" si="128"/>
        <v>0</v>
      </c>
      <c r="M306" s="105">
        <f t="shared" si="129"/>
        <v>0</v>
      </c>
      <c r="N306" s="104">
        <f t="shared" si="130"/>
        <v>0</v>
      </c>
      <c r="O306" s="113">
        <f t="shared" si="125"/>
        <v>0.11</v>
      </c>
      <c r="P306" s="108">
        <f t="shared" si="115"/>
        <v>1.0064732279999999</v>
      </c>
      <c r="Q306" s="104">
        <f t="shared" si="118"/>
        <v>1830.7811761</v>
      </c>
      <c r="R306" s="104">
        <f t="shared" si="119"/>
        <v>1830.7811761</v>
      </c>
      <c r="S306" s="109" t="s">
        <v>52</v>
      </c>
      <c r="T306" s="110">
        <f t="shared" si="131"/>
        <v>40339</v>
      </c>
      <c r="U306" s="111">
        <f t="shared" si="126"/>
        <v>0</v>
      </c>
      <c r="V306" s="22"/>
      <c r="W306" s="5"/>
      <c r="X306" s="134">
        <f>[2]Plan1!$A149</f>
        <v>41362</v>
      </c>
      <c r="Y306" s="135" t="str">
        <f>[2]Plan1!$C149</f>
        <v>Paixão de Cristo</v>
      </c>
      <c r="AB306" s="1"/>
      <c r="AC306" s="5"/>
      <c r="AD306" s="5"/>
      <c r="AE306" s="5"/>
      <c r="AF306" s="1"/>
      <c r="AG306" s="3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</row>
    <row r="307" spans="1:108" x14ac:dyDescent="0.2">
      <c r="A307" s="112">
        <f t="shared" si="120"/>
        <v>40332</v>
      </c>
      <c r="B307" s="104">
        <f t="shared" si="133"/>
        <v>284742.51409066003</v>
      </c>
      <c r="C307" s="104">
        <f t="shared" si="121"/>
        <v>281997.24999694002</v>
      </c>
      <c r="D307" s="132">
        <f t="shared" si="122"/>
        <v>40309</v>
      </c>
      <c r="E307" s="105">
        <f t="shared" si="134"/>
        <v>9.0799999999999995E-4</v>
      </c>
      <c r="F307" s="106">
        <f t="shared" si="132"/>
        <v>24</v>
      </c>
      <c r="G307" s="106">
        <f t="shared" si="127"/>
        <v>31</v>
      </c>
      <c r="H307" s="104">
        <f t="shared" si="123"/>
        <v>1.0007028899999999</v>
      </c>
      <c r="I307" s="104">
        <f t="shared" si="124"/>
        <v>1.00225499</v>
      </c>
      <c r="J307" s="104">
        <f t="shared" si="116"/>
        <v>1.00295946</v>
      </c>
      <c r="K307" s="104">
        <f t="shared" si="117"/>
        <v>282831.80957841</v>
      </c>
      <c r="L307" s="107">
        <f t="shared" si="128"/>
        <v>0</v>
      </c>
      <c r="M307" s="105">
        <f t="shared" si="129"/>
        <v>0</v>
      </c>
      <c r="N307" s="104">
        <f t="shared" si="130"/>
        <v>0</v>
      </c>
      <c r="O307" s="113">
        <f t="shared" si="125"/>
        <v>0.11</v>
      </c>
      <c r="P307" s="108">
        <f t="shared" si="115"/>
        <v>1.0067556209999999</v>
      </c>
      <c r="Q307" s="104">
        <f t="shared" si="118"/>
        <v>1910.7045122500001</v>
      </c>
      <c r="R307" s="104">
        <f t="shared" si="119"/>
        <v>1910.7045122500001</v>
      </c>
      <c r="S307" s="109" t="s">
        <v>52</v>
      </c>
      <c r="T307" s="110">
        <f t="shared" si="131"/>
        <v>40339</v>
      </c>
      <c r="U307" s="111">
        <f t="shared" si="126"/>
        <v>0</v>
      </c>
      <c r="V307" s="22"/>
      <c r="W307" s="5"/>
      <c r="X307" s="134">
        <f>[2]Plan1!$A150</f>
        <v>41385</v>
      </c>
      <c r="Y307" s="135" t="str">
        <f>[2]Plan1!$C150</f>
        <v>Tiradentes</v>
      </c>
      <c r="AB307" s="1"/>
      <c r="AC307" s="5"/>
      <c r="AD307" s="5"/>
      <c r="AE307" s="5"/>
      <c r="AF307" s="1"/>
      <c r="AG307" s="3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</row>
    <row r="308" spans="1:108" x14ac:dyDescent="0.2">
      <c r="A308" s="112">
        <f t="shared" si="120"/>
        <v>40333</v>
      </c>
      <c r="B308" s="104">
        <f t="shared" si="133"/>
        <v>284830.74699095997</v>
      </c>
      <c r="C308" s="104">
        <f t="shared" si="121"/>
        <v>281997.24999694002</v>
      </c>
      <c r="D308" s="132">
        <f t="shared" si="122"/>
        <v>40309</v>
      </c>
      <c r="E308" s="105">
        <f t="shared" si="134"/>
        <v>9.0799999999999995E-4</v>
      </c>
      <c r="F308" s="106">
        <f t="shared" si="132"/>
        <v>25</v>
      </c>
      <c r="G308" s="106">
        <f t="shared" si="127"/>
        <v>31</v>
      </c>
      <c r="H308" s="104">
        <f t="shared" si="123"/>
        <v>1.0007321899999999</v>
      </c>
      <c r="I308" s="104">
        <f t="shared" si="124"/>
        <v>1.00225499</v>
      </c>
      <c r="J308" s="104">
        <f t="shared" si="116"/>
        <v>1.0029888300000001</v>
      </c>
      <c r="K308" s="104">
        <f t="shared" si="117"/>
        <v>282840.09183763998</v>
      </c>
      <c r="L308" s="107">
        <f t="shared" si="128"/>
        <v>0</v>
      </c>
      <c r="M308" s="105">
        <f t="shared" si="129"/>
        <v>0</v>
      </c>
      <c r="N308" s="104">
        <f t="shared" si="130"/>
        <v>0</v>
      </c>
      <c r="O308" s="113">
        <f t="shared" si="125"/>
        <v>0.11</v>
      </c>
      <c r="P308" s="108">
        <f t="shared" si="115"/>
        <v>1.0070380940000001</v>
      </c>
      <c r="Q308" s="104">
        <f t="shared" si="118"/>
        <v>1990.65515332</v>
      </c>
      <c r="R308" s="104">
        <f t="shared" si="119"/>
        <v>1990.65515332</v>
      </c>
      <c r="S308" s="109" t="s">
        <v>52</v>
      </c>
      <c r="T308" s="110">
        <f t="shared" si="131"/>
        <v>40339</v>
      </c>
      <c r="U308" s="111">
        <f t="shared" si="126"/>
        <v>0</v>
      </c>
      <c r="V308" s="22"/>
      <c r="W308" s="5"/>
      <c r="X308" s="134">
        <f>[2]Plan1!$A151</f>
        <v>41395</v>
      </c>
      <c r="Y308" s="135" t="str">
        <f>[2]Plan1!$C151</f>
        <v>Dia do Trabalho</v>
      </c>
      <c r="AB308" s="1"/>
      <c r="AC308" s="5"/>
      <c r="AD308" s="5"/>
      <c r="AE308" s="5"/>
      <c r="AF308" s="1"/>
      <c r="AG308" s="3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</row>
    <row r="309" spans="1:108" x14ac:dyDescent="0.2">
      <c r="A309" s="112">
        <f t="shared" si="120"/>
        <v>40334</v>
      </c>
      <c r="B309" s="104">
        <f t="shared" si="133"/>
        <v>284919.00379183999</v>
      </c>
      <c r="C309" s="104">
        <f t="shared" si="121"/>
        <v>281997.24999694002</v>
      </c>
      <c r="D309" s="132">
        <f t="shared" si="122"/>
        <v>40309</v>
      </c>
      <c r="E309" s="105">
        <f t="shared" si="134"/>
        <v>9.0799999999999995E-4</v>
      </c>
      <c r="F309" s="106">
        <f t="shared" si="132"/>
        <v>26</v>
      </c>
      <c r="G309" s="106">
        <f t="shared" si="127"/>
        <v>31</v>
      </c>
      <c r="H309" s="104">
        <f t="shared" si="123"/>
        <v>1.0007614899999999</v>
      </c>
      <c r="I309" s="104">
        <f t="shared" si="124"/>
        <v>1.00225499</v>
      </c>
      <c r="J309" s="104">
        <f t="shared" si="116"/>
        <v>1.0030181899999999</v>
      </c>
      <c r="K309" s="104">
        <f t="shared" si="117"/>
        <v>282848.3712769</v>
      </c>
      <c r="L309" s="107">
        <f t="shared" si="128"/>
        <v>0</v>
      </c>
      <c r="M309" s="105">
        <f t="shared" si="129"/>
        <v>0</v>
      </c>
      <c r="N309" s="104">
        <f t="shared" si="130"/>
        <v>0</v>
      </c>
      <c r="O309" s="113">
        <f t="shared" si="125"/>
        <v>0.11</v>
      </c>
      <c r="P309" s="108">
        <f t="shared" si="115"/>
        <v>1.0073206450000001</v>
      </c>
      <c r="Q309" s="104">
        <f t="shared" si="118"/>
        <v>2070.63251494</v>
      </c>
      <c r="R309" s="104">
        <f t="shared" si="119"/>
        <v>2070.63251494</v>
      </c>
      <c r="S309" s="109" t="s">
        <v>52</v>
      </c>
      <c r="T309" s="110">
        <f t="shared" si="131"/>
        <v>40339</v>
      </c>
      <c r="U309" s="111">
        <f t="shared" si="126"/>
        <v>0</v>
      </c>
      <c r="V309" s="22"/>
      <c r="W309" s="5"/>
      <c r="X309" s="134">
        <f>[2]Plan1!$A152</f>
        <v>41424</v>
      </c>
      <c r="Y309" s="135" t="str">
        <f>[2]Plan1!$C152</f>
        <v>Corpus Christi</v>
      </c>
      <c r="AB309" s="1"/>
      <c r="AC309" s="5"/>
      <c r="AD309" s="5"/>
      <c r="AE309" s="5"/>
      <c r="AF309" s="1"/>
      <c r="AG309" s="3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</row>
    <row r="310" spans="1:108" x14ac:dyDescent="0.2">
      <c r="A310" s="112">
        <f t="shared" si="120"/>
        <v>40335</v>
      </c>
      <c r="B310" s="104">
        <f t="shared" si="133"/>
        <v>285007.29074140999</v>
      </c>
      <c r="C310" s="104">
        <f t="shared" si="121"/>
        <v>281997.24999694002</v>
      </c>
      <c r="D310" s="132">
        <f t="shared" si="122"/>
        <v>40309</v>
      </c>
      <c r="E310" s="105">
        <f t="shared" si="134"/>
        <v>9.0799999999999995E-4</v>
      </c>
      <c r="F310" s="106">
        <f t="shared" si="132"/>
        <v>27</v>
      </c>
      <c r="G310" s="106">
        <f t="shared" si="127"/>
        <v>31</v>
      </c>
      <c r="H310" s="104">
        <f t="shared" si="123"/>
        <v>1.0007907899999999</v>
      </c>
      <c r="I310" s="104">
        <f t="shared" si="124"/>
        <v>1.00225499</v>
      </c>
      <c r="J310" s="104">
        <f t="shared" si="116"/>
        <v>1.0030475599999999</v>
      </c>
      <c r="K310" s="104">
        <f t="shared" si="117"/>
        <v>282856.65353613999</v>
      </c>
      <c r="L310" s="107">
        <f t="shared" si="128"/>
        <v>0</v>
      </c>
      <c r="M310" s="105">
        <f t="shared" si="129"/>
        <v>0</v>
      </c>
      <c r="N310" s="104">
        <f t="shared" si="130"/>
        <v>0</v>
      </c>
      <c r="O310" s="113">
        <f t="shared" si="125"/>
        <v>0.11</v>
      </c>
      <c r="P310" s="108">
        <f t="shared" si="115"/>
        <v>1.007603276</v>
      </c>
      <c r="Q310" s="104">
        <f t="shared" si="118"/>
        <v>2150.6372052699999</v>
      </c>
      <c r="R310" s="104">
        <f t="shared" si="119"/>
        <v>2150.6372052699999</v>
      </c>
      <c r="S310" s="109" t="s">
        <v>52</v>
      </c>
      <c r="T310" s="110">
        <f t="shared" si="131"/>
        <v>40339</v>
      </c>
      <c r="U310" s="111">
        <f t="shared" si="126"/>
        <v>0</v>
      </c>
      <c r="V310" s="22"/>
      <c r="W310" s="5"/>
      <c r="X310" s="134">
        <f>[2]Plan1!$A153</f>
        <v>41524</v>
      </c>
      <c r="Y310" s="135" t="str">
        <f>[2]Plan1!$C153</f>
        <v>Independência do Brasil</v>
      </c>
      <c r="AB310" s="1"/>
      <c r="AC310" s="5"/>
      <c r="AD310" s="5"/>
      <c r="AE310" s="5"/>
      <c r="AF310" s="1"/>
      <c r="AG310" s="3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</row>
    <row r="311" spans="1:108" x14ac:dyDescent="0.2">
      <c r="A311" s="112">
        <f t="shared" si="120"/>
        <v>40336</v>
      </c>
      <c r="B311" s="104">
        <f t="shared" si="133"/>
        <v>285095.60215958999</v>
      </c>
      <c r="C311" s="104">
        <f t="shared" si="121"/>
        <v>281997.24999694002</v>
      </c>
      <c r="D311" s="132">
        <f t="shared" si="122"/>
        <v>40309</v>
      </c>
      <c r="E311" s="105">
        <f t="shared" si="134"/>
        <v>9.0799999999999995E-4</v>
      </c>
      <c r="F311" s="106">
        <f t="shared" si="132"/>
        <v>28</v>
      </c>
      <c r="G311" s="106">
        <f t="shared" si="127"/>
        <v>31</v>
      </c>
      <c r="H311" s="104">
        <f t="shared" si="123"/>
        <v>1.0008200899999999</v>
      </c>
      <c r="I311" s="104">
        <f t="shared" si="124"/>
        <v>1.00225499</v>
      </c>
      <c r="J311" s="104">
        <f t="shared" si="116"/>
        <v>1.00307692</v>
      </c>
      <c r="K311" s="104">
        <f t="shared" si="117"/>
        <v>282864.93297540001</v>
      </c>
      <c r="L311" s="107">
        <f t="shared" si="128"/>
        <v>0</v>
      </c>
      <c r="M311" s="105">
        <f t="shared" si="129"/>
        <v>0</v>
      </c>
      <c r="N311" s="104">
        <f t="shared" si="130"/>
        <v>0</v>
      </c>
      <c r="O311" s="113">
        <f t="shared" si="125"/>
        <v>0.11</v>
      </c>
      <c r="P311" s="108">
        <f t="shared" si="115"/>
        <v>1.0078859870000001</v>
      </c>
      <c r="Q311" s="104">
        <f t="shared" si="118"/>
        <v>2230.6691841900001</v>
      </c>
      <c r="R311" s="104">
        <f t="shared" si="119"/>
        <v>2230.6691841900001</v>
      </c>
      <c r="S311" s="109" t="s">
        <v>52</v>
      </c>
      <c r="T311" s="110">
        <f t="shared" si="131"/>
        <v>40339</v>
      </c>
      <c r="U311" s="111">
        <f t="shared" si="126"/>
        <v>0</v>
      </c>
      <c r="V311" s="22"/>
      <c r="W311" s="5"/>
      <c r="X311" s="134">
        <f>[2]Plan1!$A154</f>
        <v>41559</v>
      </c>
      <c r="Y311" s="135" t="str">
        <f>[2]Plan1!$C154</f>
        <v>Nossa Sr.a Aparecida - Padroeira do Brasil</v>
      </c>
      <c r="AB311" s="1"/>
      <c r="AC311" s="5"/>
      <c r="AD311" s="5"/>
      <c r="AE311" s="5"/>
      <c r="AF311" s="1"/>
      <c r="AG311" s="3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</row>
    <row r="312" spans="1:108" x14ac:dyDescent="0.2">
      <c r="A312" s="112">
        <f t="shared" si="120"/>
        <v>40337</v>
      </c>
      <c r="B312" s="104">
        <f t="shared" si="133"/>
        <v>285183.94316627999</v>
      </c>
      <c r="C312" s="104">
        <f t="shared" si="121"/>
        <v>281997.24999694002</v>
      </c>
      <c r="D312" s="132">
        <f t="shared" si="122"/>
        <v>40309</v>
      </c>
      <c r="E312" s="105">
        <f t="shared" si="134"/>
        <v>9.0799999999999995E-4</v>
      </c>
      <c r="F312" s="106">
        <f t="shared" si="132"/>
        <v>29</v>
      </c>
      <c r="G312" s="106">
        <f t="shared" si="127"/>
        <v>31</v>
      </c>
      <c r="H312" s="104">
        <f t="shared" si="123"/>
        <v>1.0008493899999999</v>
      </c>
      <c r="I312" s="104">
        <f t="shared" si="124"/>
        <v>1.00225499</v>
      </c>
      <c r="J312" s="104">
        <f t="shared" si="116"/>
        <v>1.0031062900000001</v>
      </c>
      <c r="K312" s="104">
        <f t="shared" si="117"/>
        <v>282873.21523462998</v>
      </c>
      <c r="L312" s="107">
        <f t="shared" si="128"/>
        <v>0</v>
      </c>
      <c r="M312" s="105">
        <f t="shared" si="129"/>
        <v>0</v>
      </c>
      <c r="N312" s="104">
        <f t="shared" si="130"/>
        <v>0</v>
      </c>
      <c r="O312" s="113">
        <f t="shared" si="125"/>
        <v>0.11</v>
      </c>
      <c r="P312" s="108">
        <f t="shared" si="115"/>
        <v>1.008168776</v>
      </c>
      <c r="Q312" s="104">
        <f t="shared" si="118"/>
        <v>2310.7279316499998</v>
      </c>
      <c r="R312" s="104">
        <f t="shared" si="119"/>
        <v>2310.7279316499998</v>
      </c>
      <c r="S312" s="109" t="s">
        <v>52</v>
      </c>
      <c r="T312" s="110">
        <f t="shared" si="131"/>
        <v>40339</v>
      </c>
      <c r="U312" s="111">
        <f t="shared" si="126"/>
        <v>0</v>
      </c>
      <c r="V312" s="22"/>
      <c r="W312" s="5"/>
      <c r="X312" s="134">
        <f>[2]Plan1!$A155</f>
        <v>41580</v>
      </c>
      <c r="Y312" s="135" t="str">
        <f>[2]Plan1!$C155</f>
        <v>Finados</v>
      </c>
      <c r="AB312" s="1"/>
      <c r="AC312" s="5"/>
      <c r="AD312" s="5"/>
      <c r="AE312" s="5"/>
      <c r="AF312" s="1"/>
      <c r="AG312" s="3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</row>
    <row r="313" spans="1:108" x14ac:dyDescent="0.2">
      <c r="A313" s="112">
        <f t="shared" si="120"/>
        <v>40338</v>
      </c>
      <c r="B313" s="104">
        <f t="shared" si="133"/>
        <v>285272.31148774002</v>
      </c>
      <c r="C313" s="104">
        <f t="shared" si="121"/>
        <v>281997.24999694002</v>
      </c>
      <c r="D313" s="132">
        <f t="shared" si="122"/>
        <v>40309</v>
      </c>
      <c r="E313" s="105">
        <f t="shared" si="134"/>
        <v>9.0799999999999995E-4</v>
      </c>
      <c r="F313" s="106">
        <f t="shared" si="132"/>
        <v>30</v>
      </c>
      <c r="G313" s="106">
        <f t="shared" si="127"/>
        <v>31</v>
      </c>
      <c r="H313" s="104">
        <f t="shared" si="123"/>
        <v>1.00087869</v>
      </c>
      <c r="I313" s="104">
        <f t="shared" si="124"/>
        <v>1.00225499</v>
      </c>
      <c r="J313" s="104">
        <f t="shared" si="116"/>
        <v>1.0031356600000001</v>
      </c>
      <c r="K313" s="104">
        <f t="shared" si="117"/>
        <v>282881.49749386002</v>
      </c>
      <c r="L313" s="107">
        <f t="shared" si="128"/>
        <v>0</v>
      </c>
      <c r="M313" s="105">
        <f t="shared" si="129"/>
        <v>0</v>
      </c>
      <c r="N313" s="104">
        <f t="shared" si="130"/>
        <v>0</v>
      </c>
      <c r="O313" s="113">
        <f t="shared" si="125"/>
        <v>0.11</v>
      </c>
      <c r="P313" s="108">
        <f t="shared" si="115"/>
        <v>1.0084516450000001</v>
      </c>
      <c r="Q313" s="104">
        <f t="shared" si="118"/>
        <v>2390.81399388</v>
      </c>
      <c r="R313" s="104">
        <f t="shared" si="119"/>
        <v>2390.81399388</v>
      </c>
      <c r="S313" s="109" t="s">
        <v>52</v>
      </c>
      <c r="T313" s="110">
        <f t="shared" si="131"/>
        <v>40339</v>
      </c>
      <c r="U313" s="111">
        <f t="shared" si="126"/>
        <v>0</v>
      </c>
      <c r="V313" s="22"/>
      <c r="W313" s="5"/>
      <c r="X313" s="134">
        <f>[2]Plan1!$A156</f>
        <v>41593</v>
      </c>
      <c r="Y313" s="135" t="str">
        <f>[2]Plan1!$C156</f>
        <v>Proclamação da República</v>
      </c>
      <c r="AB313" s="1"/>
      <c r="AC313" s="5"/>
      <c r="AD313" s="5"/>
      <c r="AE313" s="5"/>
      <c r="AF313" s="1"/>
      <c r="AG313" s="3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</row>
    <row r="314" spans="1:108" x14ac:dyDescent="0.2">
      <c r="A314" s="112">
        <f t="shared" si="120"/>
        <v>40339</v>
      </c>
      <c r="B314" s="104">
        <f t="shared" si="133"/>
        <v>285360.70712598</v>
      </c>
      <c r="C314" s="104">
        <f t="shared" si="121"/>
        <v>281997.24999694002</v>
      </c>
      <c r="D314" s="132">
        <f t="shared" si="122"/>
        <v>40309</v>
      </c>
      <c r="E314" s="105">
        <f t="shared" si="134"/>
        <v>9.0799999999999995E-4</v>
      </c>
      <c r="F314" s="106">
        <f t="shared" si="132"/>
        <v>31</v>
      </c>
      <c r="G314" s="106">
        <f t="shared" si="127"/>
        <v>31</v>
      </c>
      <c r="H314" s="104">
        <f t="shared" si="123"/>
        <v>1.0009079999999999</v>
      </c>
      <c r="I314" s="104">
        <f t="shared" si="124"/>
        <v>1.00225499</v>
      </c>
      <c r="J314" s="104">
        <f t="shared" si="116"/>
        <v>1.0031650299999999</v>
      </c>
      <c r="K314" s="104">
        <f t="shared" si="117"/>
        <v>282889.77975309</v>
      </c>
      <c r="L314" s="107">
        <f t="shared" si="128"/>
        <v>9</v>
      </c>
      <c r="M314" s="105">
        <f t="shared" si="129"/>
        <v>7.7669999999999996E-3</v>
      </c>
      <c r="N314" s="104">
        <f t="shared" si="130"/>
        <v>2197.2049193399998</v>
      </c>
      <c r="O314" s="113">
        <f t="shared" si="125"/>
        <v>0.11</v>
      </c>
      <c r="P314" s="108">
        <f t="shared" si="115"/>
        <v>1.0087345940000001</v>
      </c>
      <c r="Q314" s="104">
        <f t="shared" si="118"/>
        <v>2470.9273728899998</v>
      </c>
      <c r="R314" s="104">
        <f t="shared" si="119"/>
        <v>4668.1322922299996</v>
      </c>
      <c r="S314" s="109" t="s">
        <v>52</v>
      </c>
      <c r="T314" s="110">
        <f t="shared" si="131"/>
        <v>40339</v>
      </c>
      <c r="U314" s="111">
        <f t="shared" si="126"/>
        <v>280692.57483375003</v>
      </c>
      <c r="V314" s="22"/>
      <c r="W314" s="8"/>
      <c r="X314" s="134">
        <f>[2]Plan1!$A157</f>
        <v>41633</v>
      </c>
      <c r="Y314" s="135" t="str">
        <f>[2]Plan1!$C157</f>
        <v>Natal</v>
      </c>
      <c r="AB314" s="9"/>
      <c r="AC314" s="8"/>
      <c r="AD314" s="8"/>
      <c r="AE314" s="8"/>
      <c r="AF314" s="9"/>
      <c r="AG314" s="2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</row>
    <row r="315" spans="1:108" x14ac:dyDescent="0.2">
      <c r="A315" s="112">
        <f t="shared" si="120"/>
        <v>40340</v>
      </c>
      <c r="B315" s="104">
        <f t="shared" si="133"/>
        <v>280781.98070454999</v>
      </c>
      <c r="C315" s="104">
        <f t="shared" si="121"/>
        <v>279806.97735622001</v>
      </c>
      <c r="D315" s="132">
        <f t="shared" si="122"/>
        <v>40340</v>
      </c>
      <c r="E315" s="105">
        <f t="shared" si="134"/>
        <v>8.5800000000000004E-4</v>
      </c>
      <c r="F315" s="106">
        <f t="shared" si="132"/>
        <v>1</v>
      </c>
      <c r="G315" s="106">
        <f t="shared" si="127"/>
        <v>30</v>
      </c>
      <c r="H315" s="104">
        <f t="shared" si="123"/>
        <v>1.0000285799999999</v>
      </c>
      <c r="I315" s="104">
        <f t="shared" si="124"/>
        <v>1.0031650299999999</v>
      </c>
      <c r="J315" s="104">
        <f t="shared" si="116"/>
        <v>1.0031937</v>
      </c>
      <c r="K315" s="104">
        <f t="shared" si="117"/>
        <v>280700.5968998</v>
      </c>
      <c r="L315" s="107">
        <f t="shared" si="128"/>
        <v>0</v>
      </c>
      <c r="M315" s="105">
        <f t="shared" si="129"/>
        <v>0</v>
      </c>
      <c r="N315" s="104">
        <f t="shared" si="130"/>
        <v>0</v>
      </c>
      <c r="O315" s="113">
        <f t="shared" si="125"/>
        <v>0.11</v>
      </c>
      <c r="P315" s="108">
        <f t="shared" si="115"/>
        <v>1.000289931</v>
      </c>
      <c r="Q315" s="104">
        <f t="shared" si="118"/>
        <v>81.383804749999996</v>
      </c>
      <c r="R315" s="104">
        <f t="shared" si="119"/>
        <v>81.383804749999996</v>
      </c>
      <c r="S315" s="109" t="s">
        <v>52</v>
      </c>
      <c r="T315" s="110">
        <f t="shared" si="131"/>
        <v>40369</v>
      </c>
      <c r="U315" s="111">
        <f t="shared" si="126"/>
        <v>0</v>
      </c>
      <c r="V315" s="22"/>
      <c r="W315" s="5"/>
      <c r="X315" s="134">
        <f>[2]Plan1!$A158</f>
        <v>41640</v>
      </c>
      <c r="Y315" s="135" t="str">
        <f>[2]Plan1!$C158</f>
        <v>Confraternização Universal</v>
      </c>
      <c r="AB315" s="1"/>
      <c r="AC315" s="5"/>
      <c r="AD315" s="5"/>
      <c r="AE315" s="5"/>
      <c r="AF315" s="1"/>
      <c r="AG315" s="3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</row>
    <row r="316" spans="1:108" x14ac:dyDescent="0.2">
      <c r="A316" s="112">
        <f t="shared" si="120"/>
        <v>40341</v>
      </c>
      <c r="B316" s="104">
        <f t="shared" si="133"/>
        <v>280871.41760625999</v>
      </c>
      <c r="C316" s="104">
        <f t="shared" si="121"/>
        <v>279806.97735622001</v>
      </c>
      <c r="D316" s="132">
        <f t="shared" si="122"/>
        <v>40340</v>
      </c>
      <c r="E316" s="105">
        <f t="shared" si="134"/>
        <v>8.5800000000000004E-4</v>
      </c>
      <c r="F316" s="106">
        <f t="shared" si="132"/>
        <v>2</v>
      </c>
      <c r="G316" s="106">
        <f t="shared" si="127"/>
        <v>30</v>
      </c>
      <c r="H316" s="104">
        <f t="shared" si="123"/>
        <v>1.0000571700000001</v>
      </c>
      <c r="I316" s="104">
        <f t="shared" si="124"/>
        <v>1.0031650299999999</v>
      </c>
      <c r="J316" s="104">
        <f t="shared" si="116"/>
        <v>1.00322238</v>
      </c>
      <c r="K316" s="104">
        <f t="shared" si="117"/>
        <v>280708.62176390999</v>
      </c>
      <c r="L316" s="107">
        <f t="shared" si="128"/>
        <v>0</v>
      </c>
      <c r="M316" s="105">
        <f t="shared" si="129"/>
        <v>0</v>
      </c>
      <c r="N316" s="104">
        <f t="shared" si="130"/>
        <v>0</v>
      </c>
      <c r="O316" s="113">
        <f t="shared" si="125"/>
        <v>0.11</v>
      </c>
      <c r="P316" s="108">
        <f t="shared" si="115"/>
        <v>1.000579946</v>
      </c>
      <c r="Q316" s="104">
        <f t="shared" si="118"/>
        <v>162.79584234999999</v>
      </c>
      <c r="R316" s="104">
        <f t="shared" si="119"/>
        <v>162.79584234999999</v>
      </c>
      <c r="S316" s="109" t="s">
        <v>52</v>
      </c>
      <c r="T316" s="110">
        <f t="shared" si="131"/>
        <v>40369</v>
      </c>
      <c r="U316" s="111">
        <f t="shared" si="126"/>
        <v>0</v>
      </c>
      <c r="V316" s="22"/>
      <c r="W316" s="5"/>
      <c r="X316" s="134">
        <f>[2]Plan1!$A159</f>
        <v>41701</v>
      </c>
      <c r="Y316" s="135" t="str">
        <f>[2]Plan1!$C159</f>
        <v>Carnaval</v>
      </c>
      <c r="AB316" s="1"/>
      <c r="AC316" s="5"/>
      <c r="AD316" s="5"/>
      <c r="AE316" s="5"/>
      <c r="AF316" s="1"/>
      <c r="AG316" s="3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</row>
    <row r="317" spans="1:108" x14ac:dyDescent="0.2">
      <c r="A317" s="112">
        <f t="shared" si="120"/>
        <v>40342</v>
      </c>
      <c r="B317" s="104">
        <f t="shared" si="133"/>
        <v>280960.88274282997</v>
      </c>
      <c r="C317" s="104">
        <f t="shared" si="121"/>
        <v>279806.97735622001</v>
      </c>
      <c r="D317" s="132">
        <f t="shared" si="122"/>
        <v>40340</v>
      </c>
      <c r="E317" s="105">
        <f t="shared" si="134"/>
        <v>8.5800000000000004E-4</v>
      </c>
      <c r="F317" s="106">
        <f t="shared" si="132"/>
        <v>3</v>
      </c>
      <c r="G317" s="106">
        <f t="shared" si="127"/>
        <v>30</v>
      </c>
      <c r="H317" s="104">
        <f t="shared" si="123"/>
        <v>1.0000857599999999</v>
      </c>
      <c r="I317" s="104">
        <f t="shared" si="124"/>
        <v>1.0031650299999999</v>
      </c>
      <c r="J317" s="104">
        <f t="shared" si="116"/>
        <v>1.00325106</v>
      </c>
      <c r="K317" s="104">
        <f t="shared" si="117"/>
        <v>280716.64662801998</v>
      </c>
      <c r="L317" s="107">
        <f t="shared" si="128"/>
        <v>0</v>
      </c>
      <c r="M317" s="105">
        <f t="shared" si="129"/>
        <v>0</v>
      </c>
      <c r="N317" s="104">
        <f t="shared" si="130"/>
        <v>0</v>
      </c>
      <c r="O317" s="113">
        <f t="shared" si="125"/>
        <v>0.11</v>
      </c>
      <c r="P317" s="108">
        <f t="shared" si="115"/>
        <v>1.0008700450000001</v>
      </c>
      <c r="Q317" s="104">
        <f t="shared" si="118"/>
        <v>244.23611481</v>
      </c>
      <c r="R317" s="104">
        <f t="shared" si="119"/>
        <v>244.23611481</v>
      </c>
      <c r="S317" s="109" t="s">
        <v>52</v>
      </c>
      <c r="T317" s="110">
        <f t="shared" si="131"/>
        <v>40369</v>
      </c>
      <c r="U317" s="111">
        <f t="shared" si="126"/>
        <v>0</v>
      </c>
      <c r="V317" s="22"/>
      <c r="W317" s="5"/>
      <c r="X317" s="134">
        <f>[2]Plan1!$A160</f>
        <v>41702</v>
      </c>
      <c r="Y317" s="135" t="str">
        <f>[2]Plan1!$C160</f>
        <v>Carnaval</v>
      </c>
      <c r="AB317" s="1"/>
      <c r="AC317" s="5"/>
      <c r="AD317" s="5"/>
      <c r="AE317" s="5"/>
      <c r="AF317" s="1"/>
      <c r="AG317" s="3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</row>
    <row r="318" spans="1:108" x14ac:dyDescent="0.2">
      <c r="A318" s="112">
        <f t="shared" si="120"/>
        <v>40343</v>
      </c>
      <c r="B318" s="104">
        <f t="shared" si="133"/>
        <v>281050.37611627998</v>
      </c>
      <c r="C318" s="104">
        <f t="shared" si="121"/>
        <v>279806.97735622001</v>
      </c>
      <c r="D318" s="132">
        <f t="shared" si="122"/>
        <v>40340</v>
      </c>
      <c r="E318" s="105">
        <f t="shared" si="134"/>
        <v>8.5800000000000004E-4</v>
      </c>
      <c r="F318" s="106">
        <f t="shared" si="132"/>
        <v>4</v>
      </c>
      <c r="G318" s="106">
        <f t="shared" si="127"/>
        <v>30</v>
      </c>
      <c r="H318" s="104">
        <f t="shared" si="123"/>
        <v>1.00011435</v>
      </c>
      <c r="I318" s="104">
        <f t="shared" si="124"/>
        <v>1.0031650299999999</v>
      </c>
      <c r="J318" s="104">
        <f t="shared" si="116"/>
        <v>1.00327974</v>
      </c>
      <c r="K318" s="104">
        <f t="shared" si="117"/>
        <v>280724.67149212997</v>
      </c>
      <c r="L318" s="107">
        <f t="shared" si="128"/>
        <v>0</v>
      </c>
      <c r="M318" s="105">
        <f t="shared" si="129"/>
        <v>0</v>
      </c>
      <c r="N318" s="104">
        <f t="shared" si="130"/>
        <v>0</v>
      </c>
      <c r="O318" s="113">
        <f t="shared" si="125"/>
        <v>0.11</v>
      </c>
      <c r="P318" s="108">
        <f t="shared" si="115"/>
        <v>1.001160228</v>
      </c>
      <c r="Q318" s="104">
        <f t="shared" si="118"/>
        <v>325.70462414999997</v>
      </c>
      <c r="R318" s="104">
        <f t="shared" si="119"/>
        <v>325.70462414999997</v>
      </c>
      <c r="S318" s="109" t="s">
        <v>52</v>
      </c>
      <c r="T318" s="110">
        <f t="shared" si="131"/>
        <v>40369</v>
      </c>
      <c r="U318" s="111">
        <f t="shared" si="126"/>
        <v>0</v>
      </c>
      <c r="V318" s="22"/>
      <c r="W318" s="5"/>
      <c r="X318" s="134">
        <f>[2]Plan1!$A161</f>
        <v>41747</v>
      </c>
      <c r="Y318" s="135" t="str">
        <f>[2]Plan1!$C161</f>
        <v>Paixão de Cristo</v>
      </c>
      <c r="AB318" s="1"/>
      <c r="AC318" s="5"/>
      <c r="AD318" s="5"/>
      <c r="AE318" s="5"/>
      <c r="AF318" s="1"/>
      <c r="AG318" s="3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</row>
    <row r="319" spans="1:108" x14ac:dyDescent="0.2">
      <c r="A319" s="112">
        <f t="shared" si="120"/>
        <v>40344</v>
      </c>
      <c r="B319" s="104">
        <f t="shared" si="133"/>
        <v>281139.89800937002</v>
      </c>
      <c r="C319" s="104">
        <f t="shared" si="121"/>
        <v>279806.97735622001</v>
      </c>
      <c r="D319" s="132">
        <f t="shared" si="122"/>
        <v>40340</v>
      </c>
      <c r="E319" s="105">
        <f t="shared" si="134"/>
        <v>8.5800000000000004E-4</v>
      </c>
      <c r="F319" s="106">
        <f t="shared" si="132"/>
        <v>5</v>
      </c>
      <c r="G319" s="106">
        <f t="shared" si="127"/>
        <v>30</v>
      </c>
      <c r="H319" s="104">
        <f t="shared" si="123"/>
        <v>1.0001429399999999</v>
      </c>
      <c r="I319" s="104">
        <f t="shared" si="124"/>
        <v>1.0031650299999999</v>
      </c>
      <c r="J319" s="104">
        <f t="shared" si="116"/>
        <v>1.00330842</v>
      </c>
      <c r="K319" s="104">
        <f t="shared" si="117"/>
        <v>280732.69635624002</v>
      </c>
      <c r="L319" s="107">
        <f t="shared" si="128"/>
        <v>0</v>
      </c>
      <c r="M319" s="105">
        <f t="shared" si="129"/>
        <v>0</v>
      </c>
      <c r="N319" s="104">
        <f t="shared" si="130"/>
        <v>0</v>
      </c>
      <c r="O319" s="113">
        <f t="shared" si="125"/>
        <v>0.11</v>
      </c>
      <c r="P319" s="108">
        <f t="shared" si="115"/>
        <v>1.0014504959999999</v>
      </c>
      <c r="Q319" s="104">
        <f t="shared" si="118"/>
        <v>407.20165313000001</v>
      </c>
      <c r="R319" s="104">
        <f t="shared" si="119"/>
        <v>407.20165313000001</v>
      </c>
      <c r="S319" s="109" t="s">
        <v>52</v>
      </c>
      <c r="T319" s="110">
        <f t="shared" si="131"/>
        <v>40369</v>
      </c>
      <c r="U319" s="111">
        <f t="shared" si="126"/>
        <v>0</v>
      </c>
      <c r="V319" s="22"/>
      <c r="W319" s="5"/>
      <c r="X319" s="134">
        <f>[2]Plan1!$A162</f>
        <v>41750</v>
      </c>
      <c r="Y319" s="135" t="str">
        <f>[2]Plan1!$C162</f>
        <v>Tiradentes</v>
      </c>
      <c r="AB319" s="1"/>
      <c r="AC319" s="5"/>
      <c r="AD319" s="5"/>
      <c r="AE319" s="5"/>
      <c r="AF319" s="1"/>
      <c r="AG319" s="3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</row>
    <row r="320" spans="1:108" x14ac:dyDescent="0.2">
      <c r="A320" s="112">
        <f t="shared" si="120"/>
        <v>40345</v>
      </c>
      <c r="B320" s="104">
        <f t="shared" si="133"/>
        <v>281229.45066559996</v>
      </c>
      <c r="C320" s="104">
        <f t="shared" si="121"/>
        <v>279806.97735622001</v>
      </c>
      <c r="D320" s="132">
        <f t="shared" si="122"/>
        <v>40340</v>
      </c>
      <c r="E320" s="105">
        <f t="shared" si="134"/>
        <v>8.5800000000000004E-4</v>
      </c>
      <c r="F320" s="106">
        <f t="shared" si="132"/>
        <v>6</v>
      </c>
      <c r="G320" s="106">
        <f t="shared" si="127"/>
        <v>30</v>
      </c>
      <c r="H320" s="104">
        <f t="shared" si="123"/>
        <v>1.00017154</v>
      </c>
      <c r="I320" s="104">
        <f t="shared" si="124"/>
        <v>1.0031650299999999</v>
      </c>
      <c r="J320" s="104">
        <f t="shared" si="116"/>
        <v>1.0033371099999999</v>
      </c>
      <c r="K320" s="104">
        <f t="shared" si="117"/>
        <v>280740.72401841998</v>
      </c>
      <c r="L320" s="107">
        <f t="shared" si="128"/>
        <v>0</v>
      </c>
      <c r="M320" s="105">
        <f t="shared" si="129"/>
        <v>0</v>
      </c>
      <c r="N320" s="104">
        <f t="shared" si="130"/>
        <v>0</v>
      </c>
      <c r="O320" s="113">
        <f t="shared" si="125"/>
        <v>0.11</v>
      </c>
      <c r="P320" s="108">
        <f t="shared" si="115"/>
        <v>1.001740847</v>
      </c>
      <c r="Q320" s="104">
        <f t="shared" si="118"/>
        <v>488.72664717999999</v>
      </c>
      <c r="R320" s="104">
        <f t="shared" si="119"/>
        <v>488.72664717999999</v>
      </c>
      <c r="S320" s="109" t="s">
        <v>52</v>
      </c>
      <c r="T320" s="110">
        <f t="shared" si="131"/>
        <v>40369</v>
      </c>
      <c r="U320" s="111">
        <f t="shared" si="126"/>
        <v>0</v>
      </c>
      <c r="V320" s="22"/>
      <c r="W320" s="5"/>
      <c r="X320" s="134">
        <f>[2]Plan1!$A163</f>
        <v>41760</v>
      </c>
      <c r="Y320" s="135" t="str">
        <f>[2]Plan1!$C163</f>
        <v>Dia do Trabalho</v>
      </c>
      <c r="AB320" s="1"/>
      <c r="AC320" s="5"/>
      <c r="AD320" s="5"/>
      <c r="AE320" s="5"/>
      <c r="AF320" s="1"/>
      <c r="AG320" s="3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</row>
    <row r="321" spans="1:108" x14ac:dyDescent="0.2">
      <c r="A321" s="112">
        <f t="shared" si="120"/>
        <v>40346</v>
      </c>
      <c r="B321" s="104">
        <f t="shared" si="133"/>
        <v>281319.02904340002</v>
      </c>
      <c r="C321" s="104">
        <f t="shared" si="121"/>
        <v>279806.97735622001</v>
      </c>
      <c r="D321" s="132">
        <f t="shared" si="122"/>
        <v>40340</v>
      </c>
      <c r="E321" s="105">
        <f t="shared" si="134"/>
        <v>8.5800000000000004E-4</v>
      </c>
      <c r="F321" s="106">
        <f t="shared" si="132"/>
        <v>7</v>
      </c>
      <c r="G321" s="106">
        <f t="shared" si="127"/>
        <v>30</v>
      </c>
      <c r="H321" s="104">
        <f t="shared" si="123"/>
        <v>1.0002001300000001</v>
      </c>
      <c r="I321" s="104">
        <f t="shared" si="124"/>
        <v>1.0031650299999999</v>
      </c>
      <c r="J321" s="104">
        <f t="shared" si="116"/>
        <v>1.0033657899999999</v>
      </c>
      <c r="K321" s="104">
        <f t="shared" si="117"/>
        <v>280748.74888253002</v>
      </c>
      <c r="L321" s="107">
        <f t="shared" si="128"/>
        <v>0</v>
      </c>
      <c r="M321" s="105">
        <f t="shared" si="129"/>
        <v>0</v>
      </c>
      <c r="N321" s="104">
        <f t="shared" si="130"/>
        <v>0</v>
      </c>
      <c r="O321" s="113">
        <f t="shared" si="125"/>
        <v>0.11</v>
      </c>
      <c r="P321" s="108">
        <f t="shared" si="115"/>
        <v>1.002031283</v>
      </c>
      <c r="Q321" s="104">
        <f t="shared" si="118"/>
        <v>570.28016087000003</v>
      </c>
      <c r="R321" s="104">
        <f t="shared" si="119"/>
        <v>570.28016087000003</v>
      </c>
      <c r="S321" s="109" t="s">
        <v>52</v>
      </c>
      <c r="T321" s="110">
        <f t="shared" si="131"/>
        <v>40369</v>
      </c>
      <c r="U321" s="111">
        <f t="shared" si="126"/>
        <v>0</v>
      </c>
      <c r="V321" s="22"/>
      <c r="W321" s="5"/>
      <c r="X321" s="134">
        <f>[2]Plan1!$A164</f>
        <v>41809</v>
      </c>
      <c r="Y321" s="135" t="str">
        <f>[2]Plan1!$C164</f>
        <v>Corpus Christi</v>
      </c>
      <c r="AB321" s="1"/>
      <c r="AC321" s="5"/>
      <c r="AD321" s="5"/>
      <c r="AE321" s="5"/>
      <c r="AF321" s="1"/>
      <c r="AG321" s="3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</row>
    <row r="322" spans="1:108" x14ac:dyDescent="0.2">
      <c r="A322" s="112">
        <f t="shared" si="120"/>
        <v>40347</v>
      </c>
      <c r="B322" s="104">
        <f t="shared" si="133"/>
        <v>281408.63566619001</v>
      </c>
      <c r="C322" s="104">
        <f t="shared" si="121"/>
        <v>279806.97735622001</v>
      </c>
      <c r="D322" s="132">
        <f t="shared" si="122"/>
        <v>40340</v>
      </c>
      <c r="E322" s="105">
        <f t="shared" si="134"/>
        <v>8.5800000000000004E-4</v>
      </c>
      <c r="F322" s="106">
        <f t="shared" si="132"/>
        <v>8</v>
      </c>
      <c r="G322" s="106">
        <f t="shared" si="127"/>
        <v>30</v>
      </c>
      <c r="H322" s="104">
        <f t="shared" si="123"/>
        <v>1.00022872</v>
      </c>
      <c r="I322" s="104">
        <f t="shared" si="124"/>
        <v>1.0031650299999999</v>
      </c>
      <c r="J322" s="104">
        <f t="shared" si="116"/>
        <v>1.0033944699999999</v>
      </c>
      <c r="K322" s="104">
        <f t="shared" si="117"/>
        <v>280756.77374664001</v>
      </c>
      <c r="L322" s="107">
        <f t="shared" si="128"/>
        <v>0</v>
      </c>
      <c r="M322" s="105">
        <f t="shared" si="129"/>
        <v>0</v>
      </c>
      <c r="N322" s="104">
        <f t="shared" si="130"/>
        <v>0</v>
      </c>
      <c r="O322" s="113">
        <f t="shared" si="125"/>
        <v>0.11</v>
      </c>
      <c r="P322" s="108">
        <f t="shared" si="115"/>
        <v>1.0023218030000001</v>
      </c>
      <c r="Q322" s="104">
        <f t="shared" si="118"/>
        <v>651.86191955000004</v>
      </c>
      <c r="R322" s="104">
        <f t="shared" si="119"/>
        <v>651.86191955000004</v>
      </c>
      <c r="S322" s="109" t="s">
        <v>52</v>
      </c>
      <c r="T322" s="110">
        <f t="shared" si="131"/>
        <v>40369</v>
      </c>
      <c r="U322" s="111">
        <f t="shared" si="126"/>
        <v>0</v>
      </c>
      <c r="V322" s="22"/>
      <c r="W322" s="5"/>
      <c r="X322" s="134">
        <f>[2]Plan1!$A165</f>
        <v>41889</v>
      </c>
      <c r="Y322" s="135" t="str">
        <f>[2]Plan1!$C165</f>
        <v>Independência do Brasil</v>
      </c>
      <c r="AB322" s="1"/>
      <c r="AC322" s="5"/>
      <c r="AD322" s="5"/>
      <c r="AE322" s="5"/>
      <c r="AF322" s="1"/>
      <c r="AG322" s="3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</row>
    <row r="323" spans="1:108" x14ac:dyDescent="0.2">
      <c r="A323" s="112">
        <f t="shared" si="120"/>
        <v>40348</v>
      </c>
      <c r="B323" s="104">
        <f t="shared" si="133"/>
        <v>281498.27334137005</v>
      </c>
      <c r="C323" s="104">
        <f t="shared" si="121"/>
        <v>279806.97735622001</v>
      </c>
      <c r="D323" s="132">
        <f t="shared" si="122"/>
        <v>40340</v>
      </c>
      <c r="E323" s="105">
        <f t="shared" si="134"/>
        <v>8.5800000000000004E-4</v>
      </c>
      <c r="F323" s="106">
        <f t="shared" si="132"/>
        <v>9</v>
      </c>
      <c r="G323" s="106">
        <f t="shared" si="127"/>
        <v>30</v>
      </c>
      <c r="H323" s="104">
        <f t="shared" si="123"/>
        <v>1.00025732</v>
      </c>
      <c r="I323" s="104">
        <f t="shared" si="124"/>
        <v>1.0031650299999999</v>
      </c>
      <c r="J323" s="104">
        <f t="shared" si="116"/>
        <v>1.0034231600000001</v>
      </c>
      <c r="K323" s="104">
        <f t="shared" si="117"/>
        <v>280764.80140882003</v>
      </c>
      <c r="L323" s="107">
        <f t="shared" si="128"/>
        <v>0</v>
      </c>
      <c r="M323" s="105">
        <f t="shared" si="129"/>
        <v>0</v>
      </c>
      <c r="N323" s="104">
        <f t="shared" si="130"/>
        <v>0</v>
      </c>
      <c r="O323" s="113">
        <f t="shared" si="125"/>
        <v>0.11</v>
      </c>
      <c r="P323" s="108">
        <f t="shared" si="115"/>
        <v>1.002612407</v>
      </c>
      <c r="Q323" s="104">
        <f t="shared" si="118"/>
        <v>733.47193255000002</v>
      </c>
      <c r="R323" s="104">
        <f t="shared" si="119"/>
        <v>733.47193255000002</v>
      </c>
      <c r="S323" s="109" t="s">
        <v>52</v>
      </c>
      <c r="T323" s="110">
        <f t="shared" si="131"/>
        <v>40369</v>
      </c>
      <c r="U323" s="111">
        <f t="shared" si="126"/>
        <v>0</v>
      </c>
      <c r="V323" s="22"/>
      <c r="W323" s="5"/>
      <c r="X323" s="134">
        <f>[2]Plan1!$A166</f>
        <v>41924</v>
      </c>
      <c r="Y323" s="135" t="str">
        <f>[2]Plan1!$C166</f>
        <v>Nossa Sr.a Aparecida - Padroeira do Brasil</v>
      </c>
      <c r="AB323" s="1"/>
      <c r="AC323" s="5"/>
      <c r="AD323" s="5"/>
      <c r="AE323" s="5"/>
      <c r="AF323" s="1"/>
      <c r="AG323" s="3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</row>
    <row r="324" spans="1:108" x14ac:dyDescent="0.2">
      <c r="A324" s="112">
        <f t="shared" si="120"/>
        <v>40349</v>
      </c>
      <c r="B324" s="104">
        <f t="shared" si="133"/>
        <v>281587.93646101002</v>
      </c>
      <c r="C324" s="104">
        <f t="shared" si="121"/>
        <v>279806.97735622001</v>
      </c>
      <c r="D324" s="132">
        <f t="shared" si="122"/>
        <v>40340</v>
      </c>
      <c r="E324" s="105">
        <f t="shared" si="134"/>
        <v>8.5800000000000004E-4</v>
      </c>
      <c r="F324" s="106">
        <f t="shared" si="132"/>
        <v>10</v>
      </c>
      <c r="G324" s="106">
        <f t="shared" si="127"/>
        <v>30</v>
      </c>
      <c r="H324" s="104">
        <f t="shared" si="123"/>
        <v>1.0002859099999999</v>
      </c>
      <c r="I324" s="104">
        <f t="shared" si="124"/>
        <v>1.0031650299999999</v>
      </c>
      <c r="J324" s="104">
        <f t="shared" si="116"/>
        <v>1.0034518400000001</v>
      </c>
      <c r="K324" s="104">
        <f t="shared" si="117"/>
        <v>280772.82627293002</v>
      </c>
      <c r="L324" s="107">
        <f t="shared" si="128"/>
        <v>0</v>
      </c>
      <c r="M324" s="105">
        <f t="shared" si="129"/>
        <v>0</v>
      </c>
      <c r="N324" s="104">
        <f t="shared" si="130"/>
        <v>0</v>
      </c>
      <c r="O324" s="113">
        <f t="shared" si="125"/>
        <v>0.11</v>
      </c>
      <c r="P324" s="108">
        <f t="shared" si="115"/>
        <v>1.002903095</v>
      </c>
      <c r="Q324" s="104">
        <f t="shared" si="118"/>
        <v>815.11018807999994</v>
      </c>
      <c r="R324" s="104">
        <f t="shared" si="119"/>
        <v>815.11018807999994</v>
      </c>
      <c r="S324" s="109" t="s">
        <v>52</v>
      </c>
      <c r="T324" s="110">
        <f t="shared" si="131"/>
        <v>40369</v>
      </c>
      <c r="U324" s="111">
        <f t="shared" si="126"/>
        <v>0</v>
      </c>
      <c r="V324" s="22"/>
      <c r="W324" s="5"/>
      <c r="X324" s="134">
        <f>[2]Plan1!$A167</f>
        <v>41945</v>
      </c>
      <c r="Y324" s="135" t="str">
        <f>[2]Plan1!$C167</f>
        <v>Finados</v>
      </c>
      <c r="AB324" s="1"/>
      <c r="AC324" s="5"/>
      <c r="AD324" s="5"/>
      <c r="AE324" s="5"/>
      <c r="AF324" s="1"/>
      <c r="AG324" s="3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</row>
    <row r="325" spans="1:108" x14ac:dyDescent="0.2">
      <c r="A325" s="112">
        <f t="shared" si="120"/>
        <v>40350</v>
      </c>
      <c r="B325" s="104">
        <f t="shared" si="133"/>
        <v>281677.63091949996</v>
      </c>
      <c r="C325" s="104">
        <f t="shared" si="121"/>
        <v>279806.97735622001</v>
      </c>
      <c r="D325" s="132">
        <f t="shared" si="122"/>
        <v>40340</v>
      </c>
      <c r="E325" s="105">
        <f t="shared" si="134"/>
        <v>8.5800000000000004E-4</v>
      </c>
      <c r="F325" s="106">
        <f t="shared" si="132"/>
        <v>11</v>
      </c>
      <c r="G325" s="106">
        <f t="shared" si="127"/>
        <v>30</v>
      </c>
      <c r="H325" s="104">
        <f t="shared" si="123"/>
        <v>1.0003145099999999</v>
      </c>
      <c r="I325" s="104">
        <f t="shared" si="124"/>
        <v>1.0031650299999999</v>
      </c>
      <c r="J325" s="104">
        <f t="shared" si="116"/>
        <v>1.00348053</v>
      </c>
      <c r="K325" s="104">
        <f t="shared" si="117"/>
        <v>280780.85393510998</v>
      </c>
      <c r="L325" s="107">
        <f t="shared" si="128"/>
        <v>0</v>
      </c>
      <c r="M325" s="105">
        <f t="shared" si="129"/>
        <v>0</v>
      </c>
      <c r="N325" s="104">
        <f t="shared" si="130"/>
        <v>0</v>
      </c>
      <c r="O325" s="113">
        <f t="shared" si="125"/>
        <v>0.11</v>
      </c>
      <c r="P325" s="108">
        <f t="shared" si="115"/>
        <v>1.0031938680000001</v>
      </c>
      <c r="Q325" s="104">
        <f t="shared" si="118"/>
        <v>896.77698439000005</v>
      </c>
      <c r="R325" s="104">
        <f t="shared" si="119"/>
        <v>896.77698439000005</v>
      </c>
      <c r="S325" s="109" t="s">
        <v>52</v>
      </c>
      <c r="T325" s="110">
        <f t="shared" si="131"/>
        <v>40369</v>
      </c>
      <c r="U325" s="111">
        <f t="shared" si="126"/>
        <v>0</v>
      </c>
      <c r="V325" s="22"/>
      <c r="W325" s="5"/>
      <c r="X325" s="134">
        <f>[2]Plan1!$A168</f>
        <v>41958</v>
      </c>
      <c r="Y325" s="135" t="str">
        <f>[2]Plan1!$C168</f>
        <v>Proclamação da República</v>
      </c>
      <c r="AB325" s="1"/>
      <c r="AC325" s="5"/>
      <c r="AD325" s="5"/>
      <c r="AE325" s="5"/>
      <c r="AF325" s="1"/>
      <c r="AG325" s="3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</row>
    <row r="326" spans="1:108" x14ac:dyDescent="0.2">
      <c r="A326" s="112">
        <f t="shared" si="120"/>
        <v>40351</v>
      </c>
      <c r="B326" s="104">
        <f t="shared" si="133"/>
        <v>281767.35363271</v>
      </c>
      <c r="C326" s="104">
        <f t="shared" si="121"/>
        <v>279806.97735622001</v>
      </c>
      <c r="D326" s="132">
        <f t="shared" si="122"/>
        <v>40340</v>
      </c>
      <c r="E326" s="105">
        <f t="shared" si="134"/>
        <v>8.5800000000000004E-4</v>
      </c>
      <c r="F326" s="106">
        <f t="shared" si="132"/>
        <v>12</v>
      </c>
      <c r="G326" s="106">
        <f t="shared" si="127"/>
        <v>30</v>
      </c>
      <c r="H326" s="104">
        <f t="shared" si="123"/>
        <v>1.00034311</v>
      </c>
      <c r="I326" s="104">
        <f t="shared" si="124"/>
        <v>1.0031650299999999</v>
      </c>
      <c r="J326" s="104">
        <f t="shared" si="116"/>
        <v>1.00350922</v>
      </c>
      <c r="K326" s="104">
        <f t="shared" si="117"/>
        <v>280788.88159728999</v>
      </c>
      <c r="L326" s="107">
        <f t="shared" si="128"/>
        <v>0</v>
      </c>
      <c r="M326" s="105">
        <f t="shared" si="129"/>
        <v>0</v>
      </c>
      <c r="N326" s="104">
        <f t="shared" si="130"/>
        <v>0</v>
      </c>
      <c r="O326" s="113">
        <f t="shared" si="125"/>
        <v>0.11</v>
      </c>
      <c r="P326" s="108">
        <f t="shared" si="115"/>
        <v>1.0034847250000001</v>
      </c>
      <c r="Q326" s="104">
        <f t="shared" si="118"/>
        <v>978.47203542</v>
      </c>
      <c r="R326" s="104">
        <f t="shared" si="119"/>
        <v>978.47203542</v>
      </c>
      <c r="S326" s="109" t="s">
        <v>52</v>
      </c>
      <c r="T326" s="110">
        <f t="shared" si="131"/>
        <v>40369</v>
      </c>
      <c r="U326" s="111">
        <f t="shared" si="126"/>
        <v>0</v>
      </c>
      <c r="V326" s="22"/>
      <c r="W326" s="5"/>
      <c r="X326" s="134">
        <f>[2]Plan1!$A169</f>
        <v>41998</v>
      </c>
      <c r="Y326" s="135" t="str">
        <f>[2]Plan1!$C169</f>
        <v>Natal</v>
      </c>
      <c r="AB326" s="1"/>
      <c r="AC326" s="5"/>
      <c r="AD326" s="5"/>
      <c r="AE326" s="5"/>
      <c r="AF326" s="1"/>
      <c r="AG326" s="3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</row>
    <row r="327" spans="1:108" x14ac:dyDescent="0.2">
      <c r="A327" s="112">
        <f t="shared" si="120"/>
        <v>40352</v>
      </c>
      <c r="B327" s="104">
        <f t="shared" si="133"/>
        <v>281857.10179402999</v>
      </c>
      <c r="C327" s="104">
        <f t="shared" si="121"/>
        <v>279806.97735622001</v>
      </c>
      <c r="D327" s="132">
        <f t="shared" si="122"/>
        <v>40340</v>
      </c>
      <c r="E327" s="105">
        <f t="shared" si="134"/>
        <v>8.5800000000000004E-4</v>
      </c>
      <c r="F327" s="106">
        <f t="shared" si="132"/>
        <v>13</v>
      </c>
      <c r="G327" s="106">
        <f t="shared" si="127"/>
        <v>30</v>
      </c>
      <c r="H327" s="104">
        <f t="shared" si="123"/>
        <v>1.0003717000000001</v>
      </c>
      <c r="I327" s="104">
        <f t="shared" si="124"/>
        <v>1.0031650299999999</v>
      </c>
      <c r="J327" s="104">
        <f t="shared" si="116"/>
        <v>1.0035379</v>
      </c>
      <c r="K327" s="104">
        <f t="shared" si="117"/>
        <v>280796.90646139998</v>
      </c>
      <c r="L327" s="107">
        <f t="shared" si="128"/>
        <v>0</v>
      </c>
      <c r="M327" s="105">
        <f t="shared" si="129"/>
        <v>0</v>
      </c>
      <c r="N327" s="104">
        <f t="shared" si="130"/>
        <v>0</v>
      </c>
      <c r="O327" s="113">
        <f t="shared" si="125"/>
        <v>0.11</v>
      </c>
      <c r="P327" s="108">
        <f t="shared" si="115"/>
        <v>1.0037756659999999</v>
      </c>
      <c r="Q327" s="104">
        <f t="shared" si="118"/>
        <v>1060.1953326299999</v>
      </c>
      <c r="R327" s="104">
        <f t="shared" si="119"/>
        <v>1060.1953326299999</v>
      </c>
      <c r="S327" s="109" t="s">
        <v>52</v>
      </c>
      <c r="T327" s="110">
        <f t="shared" si="131"/>
        <v>40369</v>
      </c>
      <c r="U327" s="111">
        <f t="shared" si="126"/>
        <v>0</v>
      </c>
      <c r="V327" s="22"/>
      <c r="W327" s="5"/>
      <c r="X327" s="134">
        <f>[2]Plan1!$A170</f>
        <v>42005</v>
      </c>
      <c r="Y327" s="135" t="str">
        <f>[2]Plan1!$C170</f>
        <v>Confraternização Universal</v>
      </c>
      <c r="AB327" s="1"/>
      <c r="AC327" s="5"/>
      <c r="AD327" s="5"/>
      <c r="AE327" s="5"/>
      <c r="AF327" s="1"/>
      <c r="AG327" s="3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</row>
    <row r="328" spans="1:108" x14ac:dyDescent="0.2">
      <c r="A328" s="112">
        <f t="shared" si="120"/>
        <v>40353</v>
      </c>
      <c r="B328" s="104">
        <f t="shared" si="133"/>
        <v>281946.88130274002</v>
      </c>
      <c r="C328" s="104">
        <f t="shared" si="121"/>
        <v>279806.97735622001</v>
      </c>
      <c r="D328" s="132">
        <f t="shared" si="122"/>
        <v>40340</v>
      </c>
      <c r="E328" s="105">
        <f t="shared" si="134"/>
        <v>8.5800000000000004E-4</v>
      </c>
      <c r="F328" s="106">
        <f t="shared" si="132"/>
        <v>14</v>
      </c>
      <c r="G328" s="106">
        <f t="shared" si="127"/>
        <v>30</v>
      </c>
      <c r="H328" s="104">
        <f t="shared" si="123"/>
        <v>1.0004002999999999</v>
      </c>
      <c r="I328" s="104">
        <f t="shared" si="124"/>
        <v>1.0031650299999999</v>
      </c>
      <c r="J328" s="104">
        <f t="shared" si="116"/>
        <v>1.0035665899999999</v>
      </c>
      <c r="K328" s="104">
        <f t="shared" si="117"/>
        <v>280804.93412357999</v>
      </c>
      <c r="L328" s="107">
        <f t="shared" si="128"/>
        <v>0</v>
      </c>
      <c r="M328" s="105">
        <f t="shared" si="129"/>
        <v>0</v>
      </c>
      <c r="N328" s="104">
        <f t="shared" si="130"/>
        <v>0</v>
      </c>
      <c r="O328" s="113">
        <f t="shared" si="125"/>
        <v>0.11</v>
      </c>
      <c r="P328" s="108">
        <f t="shared" ref="P328:P391" si="135">ROUND((1+O328)^(30/360)^(F328/G328),9)</f>
        <v>1.0040666920000001</v>
      </c>
      <c r="Q328" s="104">
        <f t="shared" si="118"/>
        <v>1141.9471791599999</v>
      </c>
      <c r="R328" s="104">
        <f t="shared" si="119"/>
        <v>1141.9471791599999</v>
      </c>
      <c r="S328" s="109" t="s">
        <v>52</v>
      </c>
      <c r="T328" s="110">
        <f t="shared" si="131"/>
        <v>40369</v>
      </c>
      <c r="U328" s="111">
        <f t="shared" si="126"/>
        <v>0</v>
      </c>
      <c r="V328" s="22"/>
      <c r="W328" s="5"/>
      <c r="X328" s="134">
        <f>[2]Plan1!$A171</f>
        <v>42051</v>
      </c>
      <c r="Y328" s="135" t="str">
        <f>[2]Plan1!$C171</f>
        <v>Carnaval</v>
      </c>
      <c r="AB328" s="1"/>
      <c r="AC328" s="5"/>
      <c r="AD328" s="5"/>
      <c r="AE328" s="5"/>
      <c r="AF328" s="1"/>
      <c r="AG328" s="3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</row>
    <row r="329" spans="1:108" x14ac:dyDescent="0.2">
      <c r="A329" s="112">
        <f t="shared" si="120"/>
        <v>40354</v>
      </c>
      <c r="B329" s="104">
        <f t="shared" si="133"/>
        <v>282036.68907224998</v>
      </c>
      <c r="C329" s="104">
        <f t="shared" si="121"/>
        <v>279806.97735622001</v>
      </c>
      <c r="D329" s="132">
        <f t="shared" si="122"/>
        <v>40340</v>
      </c>
      <c r="E329" s="105">
        <f t="shared" si="134"/>
        <v>8.5800000000000004E-4</v>
      </c>
      <c r="F329" s="106">
        <f t="shared" si="132"/>
        <v>15</v>
      </c>
      <c r="G329" s="106">
        <f t="shared" si="127"/>
        <v>30</v>
      </c>
      <c r="H329" s="104">
        <f t="shared" si="123"/>
        <v>1.0004289</v>
      </c>
      <c r="I329" s="104">
        <f t="shared" si="124"/>
        <v>1.0031650299999999</v>
      </c>
      <c r="J329" s="104">
        <f t="shared" si="116"/>
        <v>1.0035952800000001</v>
      </c>
      <c r="K329" s="104">
        <f t="shared" si="117"/>
        <v>280812.96178576001</v>
      </c>
      <c r="L329" s="107">
        <f t="shared" si="128"/>
        <v>0</v>
      </c>
      <c r="M329" s="105">
        <f t="shared" si="129"/>
        <v>0</v>
      </c>
      <c r="N329" s="104">
        <f t="shared" si="130"/>
        <v>0</v>
      </c>
      <c r="O329" s="113">
        <f t="shared" si="125"/>
        <v>0.11</v>
      </c>
      <c r="P329" s="108">
        <f t="shared" si="135"/>
        <v>1.0043578019999999</v>
      </c>
      <c r="Q329" s="104">
        <f t="shared" si="118"/>
        <v>1223.7272864900001</v>
      </c>
      <c r="R329" s="104">
        <f t="shared" si="119"/>
        <v>1223.7272864900001</v>
      </c>
      <c r="S329" s="109" t="s">
        <v>52</v>
      </c>
      <c r="T329" s="110">
        <f t="shared" si="131"/>
        <v>40369</v>
      </c>
      <c r="U329" s="111">
        <f t="shared" si="126"/>
        <v>0</v>
      </c>
      <c r="V329" s="22"/>
      <c r="W329" s="5"/>
      <c r="X329" s="134">
        <f>[2]Plan1!$A172</f>
        <v>42052</v>
      </c>
      <c r="Y329" s="135" t="str">
        <f>[2]Plan1!$C172</f>
        <v>Carnaval</v>
      </c>
      <c r="AB329" s="1"/>
      <c r="AC329" s="5"/>
      <c r="AD329" s="5"/>
      <c r="AE329" s="5"/>
      <c r="AF329" s="1"/>
      <c r="AG329" s="3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</row>
    <row r="330" spans="1:108" x14ac:dyDescent="0.2">
      <c r="A330" s="112">
        <f t="shared" si="120"/>
        <v>40355</v>
      </c>
      <c r="B330" s="104">
        <f t="shared" si="133"/>
        <v>282126.5251046</v>
      </c>
      <c r="C330" s="104">
        <f t="shared" si="121"/>
        <v>279806.97735622001</v>
      </c>
      <c r="D330" s="132">
        <f t="shared" si="122"/>
        <v>40340</v>
      </c>
      <c r="E330" s="105">
        <f t="shared" si="134"/>
        <v>8.5800000000000004E-4</v>
      </c>
      <c r="F330" s="106">
        <f t="shared" si="132"/>
        <v>16</v>
      </c>
      <c r="G330" s="106">
        <f t="shared" si="127"/>
        <v>30</v>
      </c>
      <c r="H330" s="104">
        <f t="shared" si="123"/>
        <v>1.0004575</v>
      </c>
      <c r="I330" s="104">
        <f t="shared" si="124"/>
        <v>1.0031650299999999</v>
      </c>
      <c r="J330" s="104">
        <f t="shared" ref="J330:J393" si="136">TRUNC(H330*I330,8)</f>
        <v>1.00362397</v>
      </c>
      <c r="K330" s="104">
        <f t="shared" ref="K330:K393" si="137">TRUNC(C330*J330,8)</f>
        <v>280820.98944794998</v>
      </c>
      <c r="L330" s="107">
        <f t="shared" si="128"/>
        <v>0</v>
      </c>
      <c r="M330" s="105">
        <f t="shared" si="129"/>
        <v>0</v>
      </c>
      <c r="N330" s="104">
        <f t="shared" si="130"/>
        <v>0</v>
      </c>
      <c r="O330" s="113">
        <f t="shared" si="125"/>
        <v>0.11</v>
      </c>
      <c r="P330" s="108">
        <f t="shared" si="135"/>
        <v>1.004648996</v>
      </c>
      <c r="Q330" s="104">
        <f t="shared" ref="Q330:Q393" si="138">TRUNC((P330-1)*K330,8)</f>
        <v>1305.53565665</v>
      </c>
      <c r="R330" s="104">
        <f t="shared" ref="R330:R393" si="139">(N330+Q330)</f>
        <v>1305.53565665</v>
      </c>
      <c r="S330" s="109" t="s">
        <v>52</v>
      </c>
      <c r="T330" s="110">
        <f t="shared" si="131"/>
        <v>40369</v>
      </c>
      <c r="U330" s="111">
        <f t="shared" si="126"/>
        <v>0</v>
      </c>
      <c r="V330" s="22"/>
      <c r="W330" s="5"/>
      <c r="X330" s="134">
        <f>[2]Plan1!$A173</f>
        <v>42097</v>
      </c>
      <c r="Y330" s="135" t="str">
        <f>[2]Plan1!$C173</f>
        <v>Paixão de Cristo</v>
      </c>
      <c r="AB330" s="1"/>
      <c r="AC330" s="5"/>
      <c r="AD330" s="5"/>
      <c r="AE330" s="5"/>
      <c r="AF330" s="1"/>
      <c r="AG330" s="3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</row>
    <row r="331" spans="1:108" x14ac:dyDescent="0.2">
      <c r="A331" s="112">
        <f t="shared" ref="A331:A394" si="140">(A330+1)</f>
        <v>40356</v>
      </c>
      <c r="B331" s="104">
        <f t="shared" si="133"/>
        <v>282216.38968263002</v>
      </c>
      <c r="C331" s="104">
        <f t="shared" ref="C331:C394" si="141">IF(DAY(A330)=$E$2,VLOOKUP(A330,X$10:Y$148,2),C330)</f>
        <v>279806.97735622001</v>
      </c>
      <c r="D331" s="132">
        <f t="shared" ref="D331:D394" si="142">IF(DAY(A330)=$E$2,A331,D330)</f>
        <v>40340</v>
      </c>
      <c r="E331" s="105">
        <f t="shared" si="134"/>
        <v>8.5800000000000004E-4</v>
      </c>
      <c r="F331" s="106">
        <f t="shared" si="132"/>
        <v>17</v>
      </c>
      <c r="G331" s="106">
        <f t="shared" si="127"/>
        <v>30</v>
      </c>
      <c r="H331" s="104">
        <f t="shared" ref="H331:H394" si="143">TRUNC(((1+$E331)^($F331/$G331)),8)</f>
        <v>1.0004861</v>
      </c>
      <c r="I331" s="104">
        <f t="shared" ref="I331:I394" si="144">IF(DAY(A330)=E$2,J330,I330)</f>
        <v>1.0031650299999999</v>
      </c>
      <c r="J331" s="104">
        <f t="shared" si="136"/>
        <v>1.00365266</v>
      </c>
      <c r="K331" s="104">
        <f t="shared" si="137"/>
        <v>280829.01711012999</v>
      </c>
      <c r="L331" s="107">
        <f t="shared" si="128"/>
        <v>0</v>
      </c>
      <c r="M331" s="105">
        <f t="shared" si="129"/>
        <v>0</v>
      </c>
      <c r="N331" s="104">
        <f t="shared" si="130"/>
        <v>0</v>
      </c>
      <c r="O331" s="113">
        <f t="shared" ref="O331:O394" si="145">(O330)</f>
        <v>0.11</v>
      </c>
      <c r="P331" s="108">
        <f t="shared" si="135"/>
        <v>1.004940275</v>
      </c>
      <c r="Q331" s="104">
        <f t="shared" si="138"/>
        <v>1387.3725724999999</v>
      </c>
      <c r="R331" s="104">
        <f t="shared" si="139"/>
        <v>1387.3725724999999</v>
      </c>
      <c r="S331" s="109" t="s">
        <v>52</v>
      </c>
      <c r="T331" s="110">
        <f t="shared" si="131"/>
        <v>40369</v>
      </c>
      <c r="U331" s="111">
        <f t="shared" ref="U331:U394" si="146">IF(L331&gt;0,K331-N331,0)</f>
        <v>0</v>
      </c>
      <c r="V331" s="22"/>
      <c r="W331" s="5"/>
      <c r="X331" s="134">
        <f>[2]Plan1!$A174</f>
        <v>42115</v>
      </c>
      <c r="Y331" s="135" t="str">
        <f>[2]Plan1!$C174</f>
        <v>Tiradentes</v>
      </c>
      <c r="AB331" s="1"/>
      <c r="AC331" s="5"/>
      <c r="AD331" s="5"/>
      <c r="AE331" s="5"/>
      <c r="AF331" s="1"/>
      <c r="AG331" s="3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</row>
    <row r="332" spans="1:108" x14ac:dyDescent="0.2">
      <c r="A332" s="112">
        <f t="shared" si="140"/>
        <v>40357</v>
      </c>
      <c r="B332" s="104">
        <f t="shared" si="133"/>
        <v>282306.28534024995</v>
      </c>
      <c r="C332" s="104">
        <f t="shared" si="141"/>
        <v>279806.97735622001</v>
      </c>
      <c r="D332" s="132">
        <f t="shared" si="142"/>
        <v>40340</v>
      </c>
      <c r="E332" s="105">
        <f t="shared" si="134"/>
        <v>8.5800000000000004E-4</v>
      </c>
      <c r="F332" s="106">
        <f t="shared" si="132"/>
        <v>18</v>
      </c>
      <c r="G332" s="106">
        <f t="shared" ref="G332:G395" si="147">IF(DAY(A332)=E$2+1,DAY(EOMONTH(A332,12)), IF(DAY(A332)&lt;&gt;$E$2+1,G331))</f>
        <v>30</v>
      </c>
      <c r="H332" s="104">
        <f t="shared" si="143"/>
        <v>1.00051471</v>
      </c>
      <c r="I332" s="104">
        <f t="shared" si="144"/>
        <v>1.0031650299999999</v>
      </c>
      <c r="J332" s="104">
        <f t="shared" si="136"/>
        <v>1.0036813600000001</v>
      </c>
      <c r="K332" s="104">
        <f t="shared" si="137"/>
        <v>280837.04757037997</v>
      </c>
      <c r="L332" s="107">
        <f t="shared" ref="L332:L395" si="148">IF(DAY(A332)=E$2,VLOOKUP(A332,$X$10:$AE$196,7),0)</f>
        <v>0</v>
      </c>
      <c r="M332" s="105">
        <f t="shared" ref="M332:M395" si="149">IF(DAY(A332)=E$2,VLOOKUP(A332,$X$10:$AE$200,5),0)</f>
        <v>0</v>
      </c>
      <c r="N332" s="104">
        <f t="shared" ref="N332:N395" si="150">IF(M332&gt;0,TRUNC((M332*K332),8),0)</f>
        <v>0</v>
      </c>
      <c r="O332" s="113">
        <f t="shared" si="145"/>
        <v>0.11</v>
      </c>
      <c r="P332" s="108">
        <f t="shared" si="135"/>
        <v>1.0052316379999999</v>
      </c>
      <c r="Q332" s="104">
        <f t="shared" si="138"/>
        <v>1469.23776987</v>
      </c>
      <c r="R332" s="104">
        <f t="shared" si="139"/>
        <v>1469.23776987</v>
      </c>
      <c r="S332" s="109" t="s">
        <v>52</v>
      </c>
      <c r="T332" s="110">
        <f t="shared" ref="T332:T395" si="151">IF(DAY(A332)=E$2+1,VLOOKUP(A331,$X$10:$AE$200,8),T331)</f>
        <v>40369</v>
      </c>
      <c r="U332" s="111">
        <f t="shared" si="146"/>
        <v>0</v>
      </c>
      <c r="V332" s="22"/>
      <c r="W332" s="5"/>
      <c r="X332" s="134">
        <f>[2]Plan1!$A175</f>
        <v>42125</v>
      </c>
      <c r="Y332" s="135" t="str">
        <f>[2]Plan1!$C175</f>
        <v>Dia do Trabalho</v>
      </c>
      <c r="AB332" s="1"/>
      <c r="AC332" s="5"/>
      <c r="AD332" s="5"/>
      <c r="AE332" s="5"/>
      <c r="AF332" s="1"/>
      <c r="AG332" s="3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</row>
    <row r="333" spans="1:108" x14ac:dyDescent="0.2">
      <c r="A333" s="112">
        <f t="shared" si="140"/>
        <v>40358</v>
      </c>
      <c r="B333" s="104">
        <f t="shared" si="133"/>
        <v>282396.20673574001</v>
      </c>
      <c r="C333" s="104">
        <f t="shared" si="141"/>
        <v>279806.97735622001</v>
      </c>
      <c r="D333" s="132">
        <f t="shared" si="142"/>
        <v>40340</v>
      </c>
      <c r="E333" s="105">
        <f t="shared" si="134"/>
        <v>8.5800000000000004E-4</v>
      </c>
      <c r="F333" s="106">
        <f t="shared" si="132"/>
        <v>19</v>
      </c>
      <c r="G333" s="106">
        <f t="shared" si="147"/>
        <v>30</v>
      </c>
      <c r="H333" s="104">
        <f t="shared" si="143"/>
        <v>1.0005433100000001</v>
      </c>
      <c r="I333" s="104">
        <f t="shared" si="144"/>
        <v>1.0031650299999999</v>
      </c>
      <c r="J333" s="104">
        <f t="shared" si="136"/>
        <v>1.00371005</v>
      </c>
      <c r="K333" s="104">
        <f t="shared" si="137"/>
        <v>280845.07523255999</v>
      </c>
      <c r="L333" s="107">
        <f t="shared" si="148"/>
        <v>0</v>
      </c>
      <c r="M333" s="105">
        <f t="shared" si="149"/>
        <v>0</v>
      </c>
      <c r="N333" s="104">
        <f t="shared" si="150"/>
        <v>0</v>
      </c>
      <c r="O333" s="113">
        <f t="shared" si="145"/>
        <v>0.11</v>
      </c>
      <c r="P333" s="108">
        <f t="shared" si="135"/>
        <v>1.005523086</v>
      </c>
      <c r="Q333" s="104">
        <f t="shared" si="138"/>
        <v>1551.13150318</v>
      </c>
      <c r="R333" s="104">
        <f t="shared" si="139"/>
        <v>1551.13150318</v>
      </c>
      <c r="S333" s="109" t="s">
        <v>52</v>
      </c>
      <c r="T333" s="110">
        <f t="shared" si="151"/>
        <v>40369</v>
      </c>
      <c r="U333" s="111">
        <f t="shared" si="146"/>
        <v>0</v>
      </c>
      <c r="V333" s="22"/>
      <c r="W333" s="5"/>
      <c r="X333" s="134">
        <f>[2]Plan1!$A176</f>
        <v>42159</v>
      </c>
      <c r="Y333" s="135" t="str">
        <f>[2]Plan1!$C176</f>
        <v>Corpus Christi</v>
      </c>
      <c r="AB333" s="1"/>
      <c r="AC333" s="5"/>
      <c r="AD333" s="5"/>
      <c r="AE333" s="5"/>
      <c r="AF333" s="1"/>
      <c r="AG333" s="3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</row>
    <row r="334" spans="1:108" x14ac:dyDescent="0.2">
      <c r="A334" s="112">
        <f t="shared" si="140"/>
        <v>40359</v>
      </c>
      <c r="B334" s="104">
        <f t="shared" si="133"/>
        <v>282486.15921651997</v>
      </c>
      <c r="C334" s="104">
        <f t="shared" si="141"/>
        <v>279806.97735622001</v>
      </c>
      <c r="D334" s="132">
        <f t="shared" si="142"/>
        <v>40340</v>
      </c>
      <c r="E334" s="105">
        <f t="shared" si="134"/>
        <v>8.5800000000000004E-4</v>
      </c>
      <c r="F334" s="106">
        <f t="shared" si="132"/>
        <v>20</v>
      </c>
      <c r="G334" s="106">
        <f t="shared" si="147"/>
        <v>30</v>
      </c>
      <c r="H334" s="104">
        <f t="shared" si="143"/>
        <v>1.0005719099999999</v>
      </c>
      <c r="I334" s="104">
        <f t="shared" si="144"/>
        <v>1.0031650299999999</v>
      </c>
      <c r="J334" s="104">
        <f t="shared" si="136"/>
        <v>1.0037387499999999</v>
      </c>
      <c r="K334" s="104">
        <f t="shared" si="137"/>
        <v>280853.10569280997</v>
      </c>
      <c r="L334" s="107">
        <f t="shared" si="148"/>
        <v>0</v>
      </c>
      <c r="M334" s="105">
        <f t="shared" si="149"/>
        <v>0</v>
      </c>
      <c r="N334" s="104">
        <f t="shared" si="150"/>
        <v>0</v>
      </c>
      <c r="O334" s="113">
        <f t="shared" si="145"/>
        <v>0.11</v>
      </c>
      <c r="P334" s="108">
        <f t="shared" si="135"/>
        <v>1.005814618</v>
      </c>
      <c r="Q334" s="104">
        <f t="shared" si="138"/>
        <v>1633.05352371</v>
      </c>
      <c r="R334" s="104">
        <f t="shared" si="139"/>
        <v>1633.05352371</v>
      </c>
      <c r="S334" s="109" t="s">
        <v>52</v>
      </c>
      <c r="T334" s="110">
        <f t="shared" si="151"/>
        <v>40369</v>
      </c>
      <c r="U334" s="111">
        <f t="shared" si="146"/>
        <v>0</v>
      </c>
      <c r="V334" s="22"/>
      <c r="W334" s="5"/>
      <c r="X334" s="134">
        <f>[2]Plan1!$A177</f>
        <v>42254</v>
      </c>
      <c r="Y334" s="135" t="str">
        <f>[2]Plan1!$C177</f>
        <v>Independência do Brasil</v>
      </c>
      <c r="AB334" s="1"/>
      <c r="AC334" s="5"/>
      <c r="AD334" s="5"/>
      <c r="AE334" s="5"/>
      <c r="AF334" s="1"/>
      <c r="AG334" s="3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</row>
    <row r="335" spans="1:108" x14ac:dyDescent="0.2">
      <c r="A335" s="112">
        <f t="shared" si="140"/>
        <v>40360</v>
      </c>
      <c r="B335" s="104">
        <f t="shared" si="133"/>
        <v>282576.14025276998</v>
      </c>
      <c r="C335" s="104">
        <f t="shared" si="141"/>
        <v>279806.97735622001</v>
      </c>
      <c r="D335" s="132">
        <f t="shared" si="142"/>
        <v>40340</v>
      </c>
      <c r="E335" s="105">
        <f t="shared" si="134"/>
        <v>8.5800000000000004E-4</v>
      </c>
      <c r="F335" s="106">
        <f t="shared" si="132"/>
        <v>21</v>
      </c>
      <c r="G335" s="106">
        <f t="shared" si="147"/>
        <v>30</v>
      </c>
      <c r="H335" s="104">
        <f t="shared" si="143"/>
        <v>1.0006005200000001</v>
      </c>
      <c r="I335" s="104">
        <f t="shared" si="144"/>
        <v>1.0031650299999999</v>
      </c>
      <c r="J335" s="104">
        <f t="shared" si="136"/>
        <v>1.00376745</v>
      </c>
      <c r="K335" s="104">
        <f t="shared" si="137"/>
        <v>280861.13615306001</v>
      </c>
      <c r="L335" s="107">
        <f t="shared" si="148"/>
        <v>0</v>
      </c>
      <c r="M335" s="105">
        <f t="shared" si="149"/>
        <v>0</v>
      </c>
      <c r="N335" s="104">
        <f t="shared" si="150"/>
        <v>0</v>
      </c>
      <c r="O335" s="113">
        <f t="shared" si="145"/>
        <v>0.11</v>
      </c>
      <c r="P335" s="108">
        <f t="shared" si="135"/>
        <v>1.0061062350000001</v>
      </c>
      <c r="Q335" s="104">
        <f t="shared" si="138"/>
        <v>1715.00409971</v>
      </c>
      <c r="R335" s="104">
        <f t="shared" si="139"/>
        <v>1715.00409971</v>
      </c>
      <c r="S335" s="109" t="s">
        <v>52</v>
      </c>
      <c r="T335" s="110">
        <f t="shared" si="151"/>
        <v>40369</v>
      </c>
      <c r="U335" s="111">
        <f t="shared" si="146"/>
        <v>0</v>
      </c>
      <c r="V335" s="22"/>
      <c r="W335" s="5"/>
      <c r="X335" s="134">
        <f>[2]Plan1!$A178</f>
        <v>42289</v>
      </c>
      <c r="Y335" s="135" t="str">
        <f>[2]Plan1!$C178</f>
        <v>Nossa Sr.a Aparecida - Padroeira do Brasil</v>
      </c>
      <c r="AB335" s="1"/>
      <c r="AC335" s="5"/>
      <c r="AD335" s="5"/>
      <c r="AE335" s="5"/>
      <c r="AF335" s="1"/>
      <c r="AG335" s="3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</row>
    <row r="336" spans="1:108" x14ac:dyDescent="0.2">
      <c r="A336" s="112">
        <f t="shared" si="140"/>
        <v>40361</v>
      </c>
      <c r="B336" s="104">
        <f t="shared" si="133"/>
        <v>282666.14674970001</v>
      </c>
      <c r="C336" s="104">
        <f t="shared" si="141"/>
        <v>279806.97735622001</v>
      </c>
      <c r="D336" s="132">
        <f t="shared" si="142"/>
        <v>40340</v>
      </c>
      <c r="E336" s="105">
        <f t="shared" si="134"/>
        <v>8.5800000000000004E-4</v>
      </c>
      <c r="F336" s="106">
        <f t="shared" si="132"/>
        <v>22</v>
      </c>
      <c r="G336" s="106">
        <f t="shared" si="147"/>
        <v>30</v>
      </c>
      <c r="H336" s="104">
        <f t="shared" si="143"/>
        <v>1.0006291199999999</v>
      </c>
      <c r="I336" s="104">
        <f t="shared" si="144"/>
        <v>1.0031650299999999</v>
      </c>
      <c r="J336" s="104">
        <f t="shared" si="136"/>
        <v>1.0037961399999999</v>
      </c>
      <c r="K336" s="104">
        <f t="shared" si="137"/>
        <v>280869.16381524003</v>
      </c>
      <c r="L336" s="107">
        <f t="shared" si="148"/>
        <v>0</v>
      </c>
      <c r="M336" s="105">
        <f t="shared" si="149"/>
        <v>0</v>
      </c>
      <c r="N336" s="104">
        <f t="shared" si="150"/>
        <v>0</v>
      </c>
      <c r="O336" s="113">
        <f t="shared" si="145"/>
        <v>0.11</v>
      </c>
      <c r="P336" s="108">
        <f t="shared" si="135"/>
        <v>1.0063979359999999</v>
      </c>
      <c r="Q336" s="104">
        <f t="shared" si="138"/>
        <v>1796.98293446</v>
      </c>
      <c r="R336" s="104">
        <f t="shared" si="139"/>
        <v>1796.98293446</v>
      </c>
      <c r="S336" s="109" t="s">
        <v>52</v>
      </c>
      <c r="T336" s="110">
        <f t="shared" si="151"/>
        <v>40369</v>
      </c>
      <c r="U336" s="111">
        <f t="shared" si="146"/>
        <v>0</v>
      </c>
      <c r="V336" s="22"/>
      <c r="W336" s="5"/>
      <c r="X336" s="134">
        <f>[2]Plan1!$A179</f>
        <v>42310</v>
      </c>
      <c r="Y336" s="135" t="str">
        <f>[2]Plan1!$C179</f>
        <v>Finados</v>
      </c>
      <c r="AB336" s="1"/>
      <c r="AC336" s="5"/>
      <c r="AD336" s="5"/>
      <c r="AE336" s="5"/>
      <c r="AF336" s="1"/>
      <c r="AG336" s="3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</row>
    <row r="337" spans="1:108" x14ac:dyDescent="0.2">
      <c r="A337" s="112">
        <f t="shared" si="140"/>
        <v>40362</v>
      </c>
      <c r="B337" s="104">
        <f t="shared" si="133"/>
        <v>282756.18462133</v>
      </c>
      <c r="C337" s="104">
        <f t="shared" si="141"/>
        <v>279806.97735622001</v>
      </c>
      <c r="D337" s="132">
        <f t="shared" si="142"/>
        <v>40340</v>
      </c>
      <c r="E337" s="105">
        <f t="shared" si="134"/>
        <v>8.5800000000000004E-4</v>
      </c>
      <c r="F337" s="106">
        <f t="shared" si="132"/>
        <v>23</v>
      </c>
      <c r="G337" s="106">
        <f t="shared" si="147"/>
        <v>30</v>
      </c>
      <c r="H337" s="104">
        <f t="shared" si="143"/>
        <v>1.0006577299999999</v>
      </c>
      <c r="I337" s="104">
        <f t="shared" si="144"/>
        <v>1.0031650299999999</v>
      </c>
      <c r="J337" s="104">
        <f t="shared" si="136"/>
        <v>1.0038248400000001</v>
      </c>
      <c r="K337" s="104">
        <f t="shared" si="137"/>
        <v>280877.19427549001</v>
      </c>
      <c r="L337" s="107">
        <f t="shared" si="148"/>
        <v>0</v>
      </c>
      <c r="M337" s="105">
        <f t="shared" si="149"/>
        <v>0</v>
      </c>
      <c r="N337" s="104">
        <f t="shared" si="150"/>
        <v>0</v>
      </c>
      <c r="O337" s="113">
        <f t="shared" si="145"/>
        <v>0.11</v>
      </c>
      <c r="P337" s="108">
        <f t="shared" si="135"/>
        <v>1.006689722</v>
      </c>
      <c r="Q337" s="104">
        <f t="shared" si="138"/>
        <v>1878.9903458399999</v>
      </c>
      <c r="R337" s="104">
        <f t="shared" si="139"/>
        <v>1878.9903458399999</v>
      </c>
      <c r="S337" s="109" t="s">
        <v>52</v>
      </c>
      <c r="T337" s="110">
        <f t="shared" si="151"/>
        <v>40369</v>
      </c>
      <c r="U337" s="111">
        <f t="shared" si="146"/>
        <v>0</v>
      </c>
      <c r="V337" s="22"/>
      <c r="W337" s="5"/>
      <c r="X337" s="134">
        <f>[2]Plan1!$A180</f>
        <v>42323</v>
      </c>
      <c r="Y337" s="135" t="str">
        <f>[2]Plan1!$C180</f>
        <v>Proclamação da República</v>
      </c>
      <c r="AB337" s="1"/>
      <c r="AC337" s="5"/>
      <c r="AD337" s="5"/>
      <c r="AE337" s="5"/>
      <c r="AF337" s="1"/>
      <c r="AG337" s="3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</row>
    <row r="338" spans="1:108" x14ac:dyDescent="0.2">
      <c r="A338" s="112">
        <f t="shared" si="140"/>
        <v>40363</v>
      </c>
      <c r="B338" s="104">
        <f t="shared" si="133"/>
        <v>282846.25105455</v>
      </c>
      <c r="C338" s="104">
        <f t="shared" si="141"/>
        <v>279806.97735622001</v>
      </c>
      <c r="D338" s="132">
        <f t="shared" si="142"/>
        <v>40340</v>
      </c>
      <c r="E338" s="105">
        <f t="shared" si="134"/>
        <v>8.5800000000000004E-4</v>
      </c>
      <c r="F338" s="106">
        <f t="shared" si="132"/>
        <v>24</v>
      </c>
      <c r="G338" s="106">
        <f t="shared" si="147"/>
        <v>30</v>
      </c>
      <c r="H338" s="104">
        <f t="shared" si="143"/>
        <v>1.0006863399999999</v>
      </c>
      <c r="I338" s="104">
        <f t="shared" si="144"/>
        <v>1.0031650299999999</v>
      </c>
      <c r="J338" s="104">
        <f t="shared" si="136"/>
        <v>1.0038535399999999</v>
      </c>
      <c r="K338" s="104">
        <f t="shared" si="137"/>
        <v>280885.22473573999</v>
      </c>
      <c r="L338" s="107">
        <f t="shared" si="148"/>
        <v>0</v>
      </c>
      <c r="M338" s="105">
        <f t="shared" si="149"/>
        <v>0</v>
      </c>
      <c r="N338" s="104">
        <f t="shared" si="150"/>
        <v>0</v>
      </c>
      <c r="O338" s="113">
        <f t="shared" si="145"/>
        <v>0.11</v>
      </c>
      <c r="P338" s="108">
        <f t="shared" si="135"/>
        <v>1.0069815929999999</v>
      </c>
      <c r="Q338" s="104">
        <f t="shared" si="138"/>
        <v>1961.02631881</v>
      </c>
      <c r="R338" s="104">
        <f t="shared" si="139"/>
        <v>1961.02631881</v>
      </c>
      <c r="S338" s="109" t="s">
        <v>52</v>
      </c>
      <c r="T338" s="110">
        <f t="shared" si="151"/>
        <v>40369</v>
      </c>
      <c r="U338" s="111">
        <f t="shared" si="146"/>
        <v>0</v>
      </c>
      <c r="V338" s="22"/>
      <c r="W338" s="5"/>
      <c r="X338" s="134">
        <f>[2]Plan1!$A181</f>
        <v>42363</v>
      </c>
      <c r="Y338" s="135" t="str">
        <f>[2]Plan1!$C181</f>
        <v>Natal</v>
      </c>
      <c r="AB338" s="1"/>
      <c r="AC338" s="5"/>
      <c r="AD338" s="5"/>
      <c r="AE338" s="5"/>
      <c r="AF338" s="1"/>
      <c r="AG338" s="3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</row>
    <row r="339" spans="1:108" x14ac:dyDescent="0.2">
      <c r="A339" s="112">
        <f t="shared" si="140"/>
        <v>40364</v>
      </c>
      <c r="B339" s="104">
        <f t="shared" si="133"/>
        <v>282936.34295210999</v>
      </c>
      <c r="C339" s="104">
        <f t="shared" si="141"/>
        <v>279806.97735622001</v>
      </c>
      <c r="D339" s="132">
        <f t="shared" si="142"/>
        <v>40340</v>
      </c>
      <c r="E339" s="105">
        <f t="shared" si="134"/>
        <v>8.5800000000000004E-4</v>
      </c>
      <c r="F339" s="106">
        <f t="shared" si="132"/>
        <v>25</v>
      </c>
      <c r="G339" s="106">
        <f t="shared" si="147"/>
        <v>30</v>
      </c>
      <c r="H339" s="104">
        <f t="shared" si="143"/>
        <v>1.0007149399999999</v>
      </c>
      <c r="I339" s="104">
        <f t="shared" si="144"/>
        <v>1.0031650299999999</v>
      </c>
      <c r="J339" s="104">
        <f t="shared" si="136"/>
        <v>1.0038822300000001</v>
      </c>
      <c r="K339" s="104">
        <f t="shared" si="137"/>
        <v>280893.25239792001</v>
      </c>
      <c r="L339" s="107">
        <f t="shared" si="148"/>
        <v>0</v>
      </c>
      <c r="M339" s="105">
        <f t="shared" si="149"/>
        <v>0</v>
      </c>
      <c r="N339" s="104">
        <f t="shared" si="150"/>
        <v>0</v>
      </c>
      <c r="O339" s="113">
        <f t="shared" si="145"/>
        <v>0.11</v>
      </c>
      <c r="P339" s="108">
        <f t="shared" si="135"/>
        <v>1.0072735479999999</v>
      </c>
      <c r="Q339" s="104">
        <f t="shared" si="138"/>
        <v>2043.0905541899999</v>
      </c>
      <c r="R339" s="104">
        <f t="shared" si="139"/>
        <v>2043.0905541899999</v>
      </c>
      <c r="S339" s="109" t="s">
        <v>52</v>
      </c>
      <c r="T339" s="110">
        <f t="shared" si="151"/>
        <v>40369</v>
      </c>
      <c r="U339" s="111">
        <f t="shared" si="146"/>
        <v>0</v>
      </c>
      <c r="V339" s="22"/>
      <c r="W339" s="5"/>
      <c r="X339" s="134">
        <f>[2]Plan1!$A182</f>
        <v>42370</v>
      </c>
      <c r="Y339" s="135" t="str">
        <f>[2]Plan1!$C182</f>
        <v>Confraternização Universal</v>
      </c>
      <c r="AB339" s="1"/>
      <c r="AC339" s="5"/>
      <c r="AD339" s="5"/>
      <c r="AE339" s="5"/>
      <c r="AF339" s="1"/>
      <c r="AG339" s="3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</row>
    <row r="340" spans="1:108" x14ac:dyDescent="0.2">
      <c r="A340" s="112">
        <f t="shared" si="140"/>
        <v>40365</v>
      </c>
      <c r="B340" s="104">
        <f t="shared" si="133"/>
        <v>283026.46623293997</v>
      </c>
      <c r="C340" s="104">
        <f t="shared" si="141"/>
        <v>279806.97735622001</v>
      </c>
      <c r="D340" s="132">
        <f t="shared" si="142"/>
        <v>40340</v>
      </c>
      <c r="E340" s="105">
        <f t="shared" si="134"/>
        <v>8.5800000000000004E-4</v>
      </c>
      <c r="F340" s="106">
        <f t="shared" si="132"/>
        <v>26</v>
      </c>
      <c r="G340" s="106">
        <f t="shared" si="147"/>
        <v>30</v>
      </c>
      <c r="H340" s="104">
        <f t="shared" si="143"/>
        <v>1.0007435499999999</v>
      </c>
      <c r="I340" s="104">
        <f t="shared" si="144"/>
        <v>1.0031650299999999</v>
      </c>
      <c r="J340" s="104">
        <f t="shared" si="136"/>
        <v>1.00391093</v>
      </c>
      <c r="K340" s="104">
        <f t="shared" si="137"/>
        <v>280901.28285816999</v>
      </c>
      <c r="L340" s="107">
        <f t="shared" si="148"/>
        <v>0</v>
      </c>
      <c r="M340" s="105">
        <f t="shared" si="149"/>
        <v>0</v>
      </c>
      <c r="N340" s="104">
        <f t="shared" si="150"/>
        <v>0</v>
      </c>
      <c r="O340" s="113">
        <f t="shared" si="145"/>
        <v>0.11</v>
      </c>
      <c r="P340" s="108">
        <f t="shared" si="135"/>
        <v>1.0075655880000001</v>
      </c>
      <c r="Q340" s="104">
        <f t="shared" si="138"/>
        <v>2125.1833747699998</v>
      </c>
      <c r="R340" s="104">
        <f t="shared" si="139"/>
        <v>2125.1833747699998</v>
      </c>
      <c r="S340" s="109" t="s">
        <v>52</v>
      </c>
      <c r="T340" s="110">
        <f t="shared" si="151"/>
        <v>40369</v>
      </c>
      <c r="U340" s="111">
        <f t="shared" si="146"/>
        <v>0</v>
      </c>
      <c r="V340" s="22"/>
      <c r="W340" s="5"/>
      <c r="X340" s="134">
        <f>[2]Plan1!$A183</f>
        <v>42408</v>
      </c>
      <c r="Y340" s="135" t="str">
        <f>[2]Plan1!$C183</f>
        <v>Carnaval</v>
      </c>
      <c r="AB340" s="1"/>
      <c r="AC340" s="5"/>
      <c r="AD340" s="5"/>
      <c r="AE340" s="5"/>
      <c r="AF340" s="1"/>
      <c r="AG340" s="3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</row>
    <row r="341" spans="1:108" x14ac:dyDescent="0.2">
      <c r="A341" s="112">
        <f t="shared" si="140"/>
        <v>40366</v>
      </c>
      <c r="B341" s="104">
        <f t="shared" si="133"/>
        <v>283116.61780059</v>
      </c>
      <c r="C341" s="104">
        <f t="shared" si="141"/>
        <v>279806.97735622001</v>
      </c>
      <c r="D341" s="132">
        <f t="shared" si="142"/>
        <v>40340</v>
      </c>
      <c r="E341" s="105">
        <f t="shared" si="134"/>
        <v>8.5800000000000004E-4</v>
      </c>
      <c r="F341" s="106">
        <f t="shared" si="132"/>
        <v>27</v>
      </c>
      <c r="G341" s="106">
        <f t="shared" si="147"/>
        <v>30</v>
      </c>
      <c r="H341" s="104">
        <f t="shared" si="143"/>
        <v>1.0007721599999999</v>
      </c>
      <c r="I341" s="104">
        <f t="shared" si="144"/>
        <v>1.0031650299999999</v>
      </c>
      <c r="J341" s="104">
        <f t="shared" si="136"/>
        <v>1.0039396300000001</v>
      </c>
      <c r="K341" s="104">
        <f t="shared" si="137"/>
        <v>280909.31331842003</v>
      </c>
      <c r="L341" s="107">
        <f t="shared" si="148"/>
        <v>0</v>
      </c>
      <c r="M341" s="105">
        <f t="shared" si="149"/>
        <v>0</v>
      </c>
      <c r="N341" s="104">
        <f t="shared" si="150"/>
        <v>0</v>
      </c>
      <c r="O341" s="113">
        <f t="shared" si="145"/>
        <v>0.11</v>
      </c>
      <c r="P341" s="108">
        <f t="shared" si="135"/>
        <v>1.0078577120000001</v>
      </c>
      <c r="Q341" s="104">
        <f t="shared" si="138"/>
        <v>2207.30448217</v>
      </c>
      <c r="R341" s="104">
        <f t="shared" si="139"/>
        <v>2207.30448217</v>
      </c>
      <c r="S341" s="109" t="s">
        <v>52</v>
      </c>
      <c r="T341" s="110">
        <f t="shared" si="151"/>
        <v>40369</v>
      </c>
      <c r="U341" s="111">
        <f t="shared" si="146"/>
        <v>0</v>
      </c>
      <c r="V341" s="22"/>
      <c r="W341" s="5"/>
      <c r="X341" s="134">
        <f>[2]Plan1!$A184</f>
        <v>42409</v>
      </c>
      <c r="Y341" s="135" t="str">
        <f>[2]Plan1!$C184</f>
        <v>Carnaval</v>
      </c>
      <c r="AB341" s="1"/>
      <c r="AC341" s="5"/>
      <c r="AD341" s="5"/>
      <c r="AE341" s="5"/>
      <c r="AF341" s="1"/>
      <c r="AG341" s="3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</row>
    <row r="342" spans="1:108" x14ac:dyDescent="0.2">
      <c r="A342" s="112">
        <f t="shared" si="140"/>
        <v>40367</v>
      </c>
      <c r="B342" s="104">
        <f t="shared" si="133"/>
        <v>283206.79793798999</v>
      </c>
      <c r="C342" s="104">
        <f t="shared" si="141"/>
        <v>279806.97735622001</v>
      </c>
      <c r="D342" s="132">
        <f t="shared" si="142"/>
        <v>40340</v>
      </c>
      <c r="E342" s="105">
        <f t="shared" si="134"/>
        <v>8.5800000000000004E-4</v>
      </c>
      <c r="F342" s="106">
        <f t="shared" si="132"/>
        <v>28</v>
      </c>
      <c r="G342" s="106">
        <f t="shared" si="147"/>
        <v>30</v>
      </c>
      <c r="H342" s="104">
        <f t="shared" si="143"/>
        <v>1.0008007699999999</v>
      </c>
      <c r="I342" s="104">
        <f t="shared" si="144"/>
        <v>1.0031650299999999</v>
      </c>
      <c r="J342" s="104">
        <f t="shared" si="136"/>
        <v>1.00396833</v>
      </c>
      <c r="K342" s="104">
        <f t="shared" si="137"/>
        <v>280917.34377867001</v>
      </c>
      <c r="L342" s="107">
        <f t="shared" si="148"/>
        <v>0</v>
      </c>
      <c r="M342" s="105">
        <f t="shared" si="149"/>
        <v>0</v>
      </c>
      <c r="N342" s="104">
        <f t="shared" si="150"/>
        <v>0</v>
      </c>
      <c r="O342" s="113">
        <f t="shared" si="145"/>
        <v>0.11</v>
      </c>
      <c r="P342" s="108">
        <f t="shared" si="135"/>
        <v>1.008149921</v>
      </c>
      <c r="Q342" s="104">
        <f t="shared" si="138"/>
        <v>2289.4541593200001</v>
      </c>
      <c r="R342" s="104">
        <f t="shared" si="139"/>
        <v>2289.4541593200001</v>
      </c>
      <c r="S342" s="109" t="s">
        <v>52</v>
      </c>
      <c r="T342" s="110">
        <f t="shared" si="151"/>
        <v>40369</v>
      </c>
      <c r="U342" s="111">
        <f t="shared" si="146"/>
        <v>0</v>
      </c>
      <c r="V342" s="22"/>
      <c r="W342" s="5"/>
      <c r="X342" s="134">
        <f>[2]Plan1!$A185</f>
        <v>42454</v>
      </c>
      <c r="Y342" s="135" t="str">
        <f>[2]Plan1!$C185</f>
        <v>Paixão de Cristo</v>
      </c>
      <c r="AB342" s="1"/>
      <c r="AC342" s="5"/>
      <c r="AD342" s="5"/>
      <c r="AE342" s="5"/>
      <c r="AF342" s="1"/>
      <c r="AG342" s="3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</row>
    <row r="343" spans="1:108" x14ac:dyDescent="0.2">
      <c r="A343" s="112">
        <f t="shared" si="140"/>
        <v>40368</v>
      </c>
      <c r="B343" s="104">
        <f t="shared" si="133"/>
        <v>283297.00664719997</v>
      </c>
      <c r="C343" s="104">
        <f t="shared" si="141"/>
        <v>279806.97735622001</v>
      </c>
      <c r="D343" s="132">
        <f t="shared" si="142"/>
        <v>40340</v>
      </c>
      <c r="E343" s="105">
        <f t="shared" si="134"/>
        <v>8.5800000000000004E-4</v>
      </c>
      <c r="F343" s="106">
        <f t="shared" si="132"/>
        <v>29</v>
      </c>
      <c r="G343" s="106">
        <f t="shared" si="147"/>
        <v>30</v>
      </c>
      <c r="H343" s="104">
        <f t="shared" si="143"/>
        <v>1.0008293800000001</v>
      </c>
      <c r="I343" s="104">
        <f t="shared" si="144"/>
        <v>1.0031650299999999</v>
      </c>
      <c r="J343" s="104">
        <f t="shared" si="136"/>
        <v>1.0039970300000001</v>
      </c>
      <c r="K343" s="104">
        <f t="shared" si="137"/>
        <v>280925.37423891999</v>
      </c>
      <c r="L343" s="107">
        <f t="shared" si="148"/>
        <v>0</v>
      </c>
      <c r="M343" s="105">
        <f t="shared" si="149"/>
        <v>0</v>
      </c>
      <c r="N343" s="104">
        <f t="shared" si="150"/>
        <v>0</v>
      </c>
      <c r="O343" s="113">
        <f t="shared" si="145"/>
        <v>0.11</v>
      </c>
      <c r="P343" s="108">
        <f t="shared" si="135"/>
        <v>1.0084422150000001</v>
      </c>
      <c r="Q343" s="104">
        <f t="shared" si="138"/>
        <v>2371.6324082800002</v>
      </c>
      <c r="R343" s="104">
        <f t="shared" si="139"/>
        <v>2371.6324082800002</v>
      </c>
      <c r="S343" s="109" t="s">
        <v>52</v>
      </c>
      <c r="T343" s="110">
        <f t="shared" si="151"/>
        <v>40369</v>
      </c>
      <c r="U343" s="111">
        <f t="shared" si="146"/>
        <v>0</v>
      </c>
      <c r="V343" s="22"/>
      <c r="W343" s="5"/>
      <c r="X343" s="134">
        <f>[2]Plan1!$A186</f>
        <v>42481</v>
      </c>
      <c r="Y343" s="135" t="str">
        <f>[2]Plan1!$C186</f>
        <v>Tiradentes</v>
      </c>
      <c r="AB343" s="1"/>
      <c r="AC343" s="5"/>
      <c r="AD343" s="5"/>
      <c r="AE343" s="5"/>
      <c r="AF343" s="1"/>
      <c r="AG343" s="3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</row>
    <row r="344" spans="1:108" x14ac:dyDescent="0.2">
      <c r="A344" s="112">
        <f t="shared" si="140"/>
        <v>40369</v>
      </c>
      <c r="B344" s="104">
        <f t="shared" si="133"/>
        <v>283387.24675276002</v>
      </c>
      <c r="C344" s="104">
        <f t="shared" si="141"/>
        <v>279806.97735622001</v>
      </c>
      <c r="D344" s="132">
        <f t="shared" si="142"/>
        <v>40340</v>
      </c>
      <c r="E344" s="105">
        <f t="shared" si="134"/>
        <v>8.5800000000000004E-4</v>
      </c>
      <c r="F344" s="106">
        <f t="shared" si="132"/>
        <v>30</v>
      </c>
      <c r="G344" s="106">
        <f t="shared" si="147"/>
        <v>30</v>
      </c>
      <c r="H344" s="104">
        <f t="shared" si="143"/>
        <v>1.000858</v>
      </c>
      <c r="I344" s="104">
        <f t="shared" si="144"/>
        <v>1.0031650299999999</v>
      </c>
      <c r="J344" s="104">
        <f t="shared" si="136"/>
        <v>1.0040257400000001</v>
      </c>
      <c r="K344" s="104">
        <f t="shared" si="137"/>
        <v>280933.40749724</v>
      </c>
      <c r="L344" s="107">
        <f t="shared" si="148"/>
        <v>10</v>
      </c>
      <c r="M344" s="105">
        <f t="shared" si="149"/>
        <v>7.8279999999999999E-3</v>
      </c>
      <c r="N344" s="104">
        <f t="shared" si="150"/>
        <v>2199.1467138799999</v>
      </c>
      <c r="O344" s="113">
        <f t="shared" si="145"/>
        <v>0.11</v>
      </c>
      <c r="P344" s="108">
        <f t="shared" si="135"/>
        <v>1.0087345940000001</v>
      </c>
      <c r="Q344" s="104">
        <f t="shared" si="138"/>
        <v>2453.8392555199998</v>
      </c>
      <c r="R344" s="104">
        <f t="shared" si="139"/>
        <v>4652.9859693999997</v>
      </c>
      <c r="S344" s="109" t="s">
        <v>52</v>
      </c>
      <c r="T344" s="110">
        <f t="shared" si="151"/>
        <v>40369</v>
      </c>
      <c r="U344" s="111">
        <f t="shared" si="146"/>
        <v>278734.26078335999</v>
      </c>
      <c r="V344" s="22"/>
      <c r="W344" s="8"/>
      <c r="X344" s="134">
        <f>[2]Plan1!$A187</f>
        <v>42491</v>
      </c>
      <c r="Y344" s="135" t="str">
        <f>[2]Plan1!$C187</f>
        <v>Dia do Trabalho</v>
      </c>
      <c r="Z344" s="8"/>
      <c r="AA344" s="8"/>
      <c r="AB344" s="9"/>
      <c r="AC344" s="8"/>
      <c r="AD344" s="8"/>
      <c r="AE344" s="8"/>
      <c r="AF344" s="9"/>
      <c r="AG344" s="2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</row>
    <row r="345" spans="1:108" x14ac:dyDescent="0.2">
      <c r="A345" s="112">
        <f t="shared" si="140"/>
        <v>40370</v>
      </c>
      <c r="B345" s="104">
        <f t="shared" si="133"/>
        <v>278820.12602148001</v>
      </c>
      <c r="C345" s="104">
        <f t="shared" si="141"/>
        <v>277616.64833748003</v>
      </c>
      <c r="D345" s="132">
        <f t="shared" si="142"/>
        <v>40370</v>
      </c>
      <c r="E345" s="105">
        <f t="shared" si="134"/>
        <v>8.52E-4</v>
      </c>
      <c r="F345" s="106">
        <f t="shared" si="132"/>
        <v>1</v>
      </c>
      <c r="G345" s="106">
        <f t="shared" si="147"/>
        <v>31</v>
      </c>
      <c r="H345" s="104">
        <f t="shared" si="143"/>
        <v>1.00002747</v>
      </c>
      <c r="I345" s="104">
        <f t="shared" si="144"/>
        <v>1.0040257400000001</v>
      </c>
      <c r="J345" s="104">
        <f t="shared" si="136"/>
        <v>1.0040533199999999</v>
      </c>
      <c r="K345" s="104">
        <f t="shared" si="137"/>
        <v>278741.91745051002</v>
      </c>
      <c r="L345" s="107">
        <f t="shared" si="148"/>
        <v>0</v>
      </c>
      <c r="M345" s="105">
        <f t="shared" si="149"/>
        <v>0</v>
      </c>
      <c r="N345" s="104">
        <f t="shared" si="150"/>
        <v>0</v>
      </c>
      <c r="O345" s="113">
        <f t="shared" si="145"/>
        <v>0.11</v>
      </c>
      <c r="P345" s="108">
        <f t="shared" si="135"/>
        <v>1.0002805770000001</v>
      </c>
      <c r="Q345" s="104">
        <f t="shared" si="138"/>
        <v>78.208570969999997</v>
      </c>
      <c r="R345" s="104">
        <f t="shared" si="139"/>
        <v>78.208570969999997</v>
      </c>
      <c r="S345" s="109" t="s">
        <v>52</v>
      </c>
      <c r="T345" s="110">
        <f t="shared" si="151"/>
        <v>40400</v>
      </c>
      <c r="U345" s="111">
        <f t="shared" si="146"/>
        <v>0</v>
      </c>
      <c r="V345" s="22"/>
      <c r="W345" s="5"/>
      <c r="X345" s="134">
        <f>[2]Plan1!$A188</f>
        <v>42516</v>
      </c>
      <c r="Y345" s="135" t="str">
        <f>[2]Plan1!$C188</f>
        <v>Corpus Christi</v>
      </c>
      <c r="Z345" s="5"/>
      <c r="AA345" s="5"/>
      <c r="AB345" s="1"/>
      <c r="AC345" s="5"/>
      <c r="AD345" s="5"/>
      <c r="AE345" s="5"/>
      <c r="AF345" s="1"/>
      <c r="AG345" s="3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</row>
    <row r="346" spans="1:108" x14ac:dyDescent="0.2">
      <c r="A346" s="112">
        <f t="shared" si="140"/>
        <v>40371</v>
      </c>
      <c r="B346" s="104">
        <f t="shared" si="133"/>
        <v>278906.01757741004</v>
      </c>
      <c r="C346" s="104">
        <f t="shared" si="141"/>
        <v>277616.64833748003</v>
      </c>
      <c r="D346" s="132">
        <f t="shared" si="142"/>
        <v>40370</v>
      </c>
      <c r="E346" s="105">
        <f t="shared" si="134"/>
        <v>8.52E-4</v>
      </c>
      <c r="F346" s="106">
        <f t="shared" si="132"/>
        <v>2</v>
      </c>
      <c r="G346" s="106">
        <f t="shared" si="147"/>
        <v>31</v>
      </c>
      <c r="H346" s="104">
        <f t="shared" si="143"/>
        <v>1.0000549400000001</v>
      </c>
      <c r="I346" s="104">
        <f t="shared" si="144"/>
        <v>1.0040257400000001</v>
      </c>
      <c r="J346" s="104">
        <f t="shared" si="136"/>
        <v>1.0040808999999999</v>
      </c>
      <c r="K346" s="104">
        <f t="shared" si="137"/>
        <v>278749.57411768002</v>
      </c>
      <c r="L346" s="107">
        <f t="shared" si="148"/>
        <v>0</v>
      </c>
      <c r="M346" s="105">
        <f t="shared" si="149"/>
        <v>0</v>
      </c>
      <c r="N346" s="104">
        <f t="shared" si="150"/>
        <v>0</v>
      </c>
      <c r="O346" s="113">
        <f t="shared" si="145"/>
        <v>0.11</v>
      </c>
      <c r="P346" s="108">
        <f t="shared" si="135"/>
        <v>1.000561233</v>
      </c>
      <c r="Q346" s="104">
        <f t="shared" si="138"/>
        <v>156.44345973</v>
      </c>
      <c r="R346" s="104">
        <f t="shared" si="139"/>
        <v>156.44345973</v>
      </c>
      <c r="S346" s="109" t="s">
        <v>52</v>
      </c>
      <c r="T346" s="110">
        <f t="shared" si="151"/>
        <v>40400</v>
      </c>
      <c r="U346" s="111">
        <f t="shared" si="146"/>
        <v>0</v>
      </c>
      <c r="V346" s="22"/>
      <c r="W346" s="5"/>
      <c r="X346" s="134">
        <f>[2]Plan1!$A189</f>
        <v>42620</v>
      </c>
      <c r="Y346" s="135" t="str">
        <f>[2]Plan1!$C189</f>
        <v>Independência do Brasil</v>
      </c>
      <c r="Z346" s="5"/>
      <c r="AA346" s="5"/>
      <c r="AB346" s="1"/>
      <c r="AC346" s="5"/>
      <c r="AD346" s="5"/>
      <c r="AE346" s="5"/>
      <c r="AF346" s="1"/>
      <c r="AG346" s="3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</row>
    <row r="347" spans="1:108" x14ac:dyDescent="0.2">
      <c r="A347" s="112">
        <f t="shared" si="140"/>
        <v>40372</v>
      </c>
      <c r="B347" s="104">
        <f t="shared" si="133"/>
        <v>278991.93517417001</v>
      </c>
      <c r="C347" s="104">
        <f t="shared" si="141"/>
        <v>277616.64833748003</v>
      </c>
      <c r="D347" s="132">
        <f t="shared" si="142"/>
        <v>40370</v>
      </c>
      <c r="E347" s="105">
        <f t="shared" si="134"/>
        <v>8.52E-4</v>
      </c>
      <c r="F347" s="106">
        <f t="shared" si="132"/>
        <v>3</v>
      </c>
      <c r="G347" s="106">
        <f t="shared" si="147"/>
        <v>31</v>
      </c>
      <c r="H347" s="104">
        <f t="shared" si="143"/>
        <v>1.0000824100000001</v>
      </c>
      <c r="I347" s="104">
        <f t="shared" si="144"/>
        <v>1.0040257400000001</v>
      </c>
      <c r="J347" s="104">
        <f t="shared" si="136"/>
        <v>1.00410848</v>
      </c>
      <c r="K347" s="104">
        <f t="shared" si="137"/>
        <v>278757.23078484001</v>
      </c>
      <c r="L347" s="107">
        <f t="shared" si="148"/>
        <v>0</v>
      </c>
      <c r="M347" s="105">
        <f t="shared" si="149"/>
        <v>0</v>
      </c>
      <c r="N347" s="104">
        <f t="shared" si="150"/>
        <v>0</v>
      </c>
      <c r="O347" s="113">
        <f t="shared" si="145"/>
        <v>0.11</v>
      </c>
      <c r="P347" s="108">
        <f t="shared" si="135"/>
        <v>1.0008419669999999</v>
      </c>
      <c r="Q347" s="104">
        <f t="shared" si="138"/>
        <v>234.70438933</v>
      </c>
      <c r="R347" s="104">
        <f t="shared" si="139"/>
        <v>234.70438933</v>
      </c>
      <c r="S347" s="109" t="s">
        <v>52</v>
      </c>
      <c r="T347" s="110">
        <f t="shared" si="151"/>
        <v>40400</v>
      </c>
      <c r="U347" s="111">
        <f t="shared" si="146"/>
        <v>0</v>
      </c>
      <c r="V347" s="22"/>
      <c r="W347" s="5"/>
      <c r="X347" s="134">
        <f>[2]Plan1!$A190</f>
        <v>42655</v>
      </c>
      <c r="Y347" s="135" t="str">
        <f>[2]Plan1!$C190</f>
        <v>Nossa Sr.a Aparecida - Padroeira do Brasil</v>
      </c>
      <c r="Z347" s="5"/>
      <c r="AA347" s="5"/>
      <c r="AB347" s="1"/>
      <c r="AC347" s="5"/>
      <c r="AD347" s="5"/>
      <c r="AE347" s="5"/>
      <c r="AF347" s="1"/>
      <c r="AG347" s="3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</row>
    <row r="348" spans="1:108" x14ac:dyDescent="0.2">
      <c r="A348" s="112">
        <f t="shared" si="140"/>
        <v>40373</v>
      </c>
      <c r="B348" s="104">
        <f t="shared" si="133"/>
        <v>279077.88215037005</v>
      </c>
      <c r="C348" s="104">
        <f t="shared" si="141"/>
        <v>277616.64833748003</v>
      </c>
      <c r="D348" s="132">
        <f t="shared" si="142"/>
        <v>40370</v>
      </c>
      <c r="E348" s="105">
        <f t="shared" si="134"/>
        <v>8.52E-4</v>
      </c>
      <c r="F348" s="106">
        <f t="shared" si="132"/>
        <v>4</v>
      </c>
      <c r="G348" s="106">
        <f t="shared" si="147"/>
        <v>31</v>
      </c>
      <c r="H348" s="104">
        <f t="shared" si="143"/>
        <v>1.0001098900000001</v>
      </c>
      <c r="I348" s="104">
        <f t="shared" si="144"/>
        <v>1.0040257400000001</v>
      </c>
      <c r="J348" s="104">
        <f t="shared" si="136"/>
        <v>1.0041360699999999</v>
      </c>
      <c r="K348" s="104">
        <f t="shared" si="137"/>
        <v>278764.89022816002</v>
      </c>
      <c r="L348" s="107">
        <f t="shared" si="148"/>
        <v>0</v>
      </c>
      <c r="M348" s="105">
        <f t="shared" si="149"/>
        <v>0</v>
      </c>
      <c r="N348" s="104">
        <f t="shared" si="150"/>
        <v>0</v>
      </c>
      <c r="O348" s="113">
        <f t="shared" si="145"/>
        <v>0.11</v>
      </c>
      <c r="P348" s="108">
        <f t="shared" si="135"/>
        <v>1.0011227810000001</v>
      </c>
      <c r="Q348" s="104">
        <f t="shared" si="138"/>
        <v>312.99192220999998</v>
      </c>
      <c r="R348" s="104">
        <f t="shared" si="139"/>
        <v>312.99192220999998</v>
      </c>
      <c r="S348" s="109" t="s">
        <v>52</v>
      </c>
      <c r="T348" s="110">
        <f t="shared" si="151"/>
        <v>40400</v>
      </c>
      <c r="U348" s="111">
        <f t="shared" si="146"/>
        <v>0</v>
      </c>
      <c r="V348" s="22"/>
      <c r="W348" s="5"/>
      <c r="X348" s="134">
        <f>[2]Plan1!$A191</f>
        <v>42676</v>
      </c>
      <c r="Y348" s="135" t="str">
        <f>[2]Plan1!$C191</f>
        <v>Finados</v>
      </c>
      <c r="Z348" s="5"/>
      <c r="AA348" s="5"/>
      <c r="AB348" s="1"/>
      <c r="AC348" s="5"/>
      <c r="AD348" s="5"/>
      <c r="AE348" s="5"/>
      <c r="AF348" s="1"/>
      <c r="AG348" s="3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</row>
    <row r="349" spans="1:108" x14ac:dyDescent="0.2">
      <c r="A349" s="112">
        <f t="shared" si="140"/>
        <v>40374</v>
      </c>
      <c r="B349" s="104">
        <f t="shared" si="133"/>
        <v>279163.85517259996</v>
      </c>
      <c r="C349" s="104">
        <f t="shared" si="141"/>
        <v>277616.64833748003</v>
      </c>
      <c r="D349" s="132">
        <f t="shared" si="142"/>
        <v>40370</v>
      </c>
      <c r="E349" s="105">
        <f t="shared" si="134"/>
        <v>8.52E-4</v>
      </c>
      <c r="F349" s="106">
        <f t="shared" si="132"/>
        <v>5</v>
      </c>
      <c r="G349" s="106">
        <f t="shared" si="147"/>
        <v>31</v>
      </c>
      <c r="H349" s="104">
        <f t="shared" si="143"/>
        <v>1.00013737</v>
      </c>
      <c r="I349" s="104">
        <f t="shared" si="144"/>
        <v>1.0040257400000001</v>
      </c>
      <c r="J349" s="104">
        <f t="shared" si="136"/>
        <v>1.0041636599999999</v>
      </c>
      <c r="K349" s="104">
        <f t="shared" si="137"/>
        <v>278772.54967148998</v>
      </c>
      <c r="L349" s="107">
        <f t="shared" si="148"/>
        <v>0</v>
      </c>
      <c r="M349" s="105">
        <f t="shared" si="149"/>
        <v>0</v>
      </c>
      <c r="N349" s="104">
        <f t="shared" si="150"/>
        <v>0</v>
      </c>
      <c r="O349" s="113">
        <f t="shared" si="145"/>
        <v>0.11</v>
      </c>
      <c r="P349" s="108">
        <f t="shared" si="135"/>
        <v>1.001403673</v>
      </c>
      <c r="Q349" s="104">
        <f t="shared" si="138"/>
        <v>391.30550111000002</v>
      </c>
      <c r="R349" s="104">
        <f t="shared" si="139"/>
        <v>391.30550111000002</v>
      </c>
      <c r="S349" s="109" t="s">
        <v>52</v>
      </c>
      <c r="T349" s="110">
        <f t="shared" si="151"/>
        <v>40400</v>
      </c>
      <c r="U349" s="111">
        <f t="shared" si="146"/>
        <v>0</v>
      </c>
      <c r="V349" s="22"/>
      <c r="W349" s="5"/>
      <c r="X349" s="134">
        <f>[2]Plan1!$A192</f>
        <v>42689</v>
      </c>
      <c r="Y349" s="135" t="str">
        <f>[2]Plan1!$C192</f>
        <v>Proclamação da República</v>
      </c>
      <c r="Z349" s="5"/>
      <c r="AA349" s="5"/>
      <c r="AB349" s="1"/>
      <c r="AC349" s="5"/>
      <c r="AD349" s="5"/>
      <c r="AE349" s="5"/>
      <c r="AF349" s="1"/>
      <c r="AG349" s="3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</row>
    <row r="350" spans="1:108" x14ac:dyDescent="0.2">
      <c r="A350" s="112">
        <f t="shared" si="140"/>
        <v>40375</v>
      </c>
      <c r="B350" s="104">
        <f t="shared" si="133"/>
        <v>279249.85146179004</v>
      </c>
      <c r="C350" s="104">
        <f t="shared" si="141"/>
        <v>277616.64833748003</v>
      </c>
      <c r="D350" s="132">
        <f t="shared" si="142"/>
        <v>40370</v>
      </c>
      <c r="E350" s="105">
        <f t="shared" si="134"/>
        <v>8.52E-4</v>
      </c>
      <c r="F350" s="106">
        <f t="shared" si="132"/>
        <v>6</v>
      </c>
      <c r="G350" s="106">
        <f t="shared" si="147"/>
        <v>31</v>
      </c>
      <c r="H350" s="104">
        <f t="shared" si="143"/>
        <v>1.0001648400000001</v>
      </c>
      <c r="I350" s="104">
        <f t="shared" si="144"/>
        <v>1.0040257400000001</v>
      </c>
      <c r="J350" s="104">
        <f t="shared" si="136"/>
        <v>1.0041912399999999</v>
      </c>
      <c r="K350" s="104">
        <f t="shared" si="137"/>
        <v>278780.20633865002</v>
      </c>
      <c r="L350" s="107">
        <f t="shared" si="148"/>
        <v>0</v>
      </c>
      <c r="M350" s="105">
        <f t="shared" si="149"/>
        <v>0</v>
      </c>
      <c r="N350" s="104">
        <f t="shared" si="150"/>
        <v>0</v>
      </c>
      <c r="O350" s="113">
        <f t="shared" si="145"/>
        <v>0.11</v>
      </c>
      <c r="P350" s="108">
        <f t="shared" si="135"/>
        <v>1.0016846429999999</v>
      </c>
      <c r="Q350" s="104">
        <f t="shared" si="138"/>
        <v>469.64512314000001</v>
      </c>
      <c r="R350" s="104">
        <f t="shared" si="139"/>
        <v>469.64512314000001</v>
      </c>
      <c r="S350" s="109" t="s">
        <v>52</v>
      </c>
      <c r="T350" s="110">
        <f t="shared" si="151"/>
        <v>40400</v>
      </c>
      <c r="U350" s="111">
        <f t="shared" si="146"/>
        <v>0</v>
      </c>
      <c r="V350" s="22"/>
      <c r="W350" s="5"/>
      <c r="X350" s="134">
        <f>[2]Plan1!$A193</f>
        <v>42729</v>
      </c>
      <c r="Y350" s="135" t="str">
        <f>[2]Plan1!$C193</f>
        <v>Natal</v>
      </c>
      <c r="Z350" s="5"/>
      <c r="AA350" s="5"/>
      <c r="AB350" s="1"/>
      <c r="AC350" s="5"/>
      <c r="AD350" s="5"/>
      <c r="AE350" s="5"/>
      <c r="AF350" s="1"/>
      <c r="AG350" s="3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</row>
    <row r="351" spans="1:108" x14ac:dyDescent="0.2">
      <c r="A351" s="112">
        <f t="shared" si="140"/>
        <v>40376</v>
      </c>
      <c r="B351" s="104">
        <f t="shared" si="133"/>
        <v>279335.87713822996</v>
      </c>
      <c r="C351" s="104">
        <f t="shared" si="141"/>
        <v>277616.64833748003</v>
      </c>
      <c r="D351" s="132">
        <f t="shared" si="142"/>
        <v>40370</v>
      </c>
      <c r="E351" s="105">
        <f t="shared" si="134"/>
        <v>8.52E-4</v>
      </c>
      <c r="F351" s="106">
        <f t="shared" si="132"/>
        <v>7</v>
      </c>
      <c r="G351" s="106">
        <f t="shared" si="147"/>
        <v>31</v>
      </c>
      <c r="H351" s="104">
        <f t="shared" si="143"/>
        <v>1.00019232</v>
      </c>
      <c r="I351" s="104">
        <f t="shared" si="144"/>
        <v>1.0040257400000001</v>
      </c>
      <c r="J351" s="104">
        <f t="shared" si="136"/>
        <v>1.0042188299999999</v>
      </c>
      <c r="K351" s="104">
        <f t="shared" si="137"/>
        <v>278787.86578197998</v>
      </c>
      <c r="L351" s="107">
        <f t="shared" si="148"/>
        <v>0</v>
      </c>
      <c r="M351" s="105">
        <f t="shared" si="149"/>
        <v>0</v>
      </c>
      <c r="N351" s="104">
        <f t="shared" si="150"/>
        <v>0</v>
      </c>
      <c r="O351" s="113">
        <f t="shared" si="145"/>
        <v>0.11</v>
      </c>
      <c r="P351" s="108">
        <f t="shared" si="135"/>
        <v>1.001965693</v>
      </c>
      <c r="Q351" s="104">
        <f t="shared" si="138"/>
        <v>548.01135624999995</v>
      </c>
      <c r="R351" s="104">
        <f t="shared" si="139"/>
        <v>548.01135624999995</v>
      </c>
      <c r="S351" s="109" t="s">
        <v>52</v>
      </c>
      <c r="T351" s="110">
        <f t="shared" si="151"/>
        <v>40400</v>
      </c>
      <c r="U351" s="111">
        <f t="shared" si="146"/>
        <v>0</v>
      </c>
      <c r="V351" s="22"/>
      <c r="W351" s="5"/>
      <c r="X351" s="134">
        <f>[2]Plan1!$A194</f>
        <v>42736</v>
      </c>
      <c r="Y351" s="135" t="str">
        <f>[2]Plan1!$C194</f>
        <v>Confraternização Universal</v>
      </c>
      <c r="Z351" s="5"/>
      <c r="AA351" s="5"/>
      <c r="AB351" s="1"/>
      <c r="AC351" s="5"/>
      <c r="AD351" s="5"/>
      <c r="AE351" s="5"/>
      <c r="AF351" s="1"/>
      <c r="AG351" s="3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</row>
    <row r="352" spans="1:108" x14ac:dyDescent="0.2">
      <c r="A352" s="112">
        <f t="shared" si="140"/>
        <v>40377</v>
      </c>
      <c r="B352" s="104">
        <f t="shared" si="133"/>
        <v>279421.92914487998</v>
      </c>
      <c r="C352" s="104">
        <f t="shared" si="141"/>
        <v>277616.64833748003</v>
      </c>
      <c r="D352" s="132">
        <f t="shared" si="142"/>
        <v>40370</v>
      </c>
      <c r="E352" s="105">
        <f t="shared" si="134"/>
        <v>8.52E-4</v>
      </c>
      <c r="F352" s="106">
        <f t="shared" si="132"/>
        <v>8</v>
      </c>
      <c r="G352" s="106">
        <f t="shared" si="147"/>
        <v>31</v>
      </c>
      <c r="H352" s="104">
        <f t="shared" si="143"/>
        <v>1.0002198</v>
      </c>
      <c r="I352" s="104">
        <f t="shared" si="144"/>
        <v>1.0040257400000001</v>
      </c>
      <c r="J352" s="104">
        <f t="shared" si="136"/>
        <v>1.0042464200000001</v>
      </c>
      <c r="K352" s="104">
        <f t="shared" si="137"/>
        <v>278795.52522531</v>
      </c>
      <c r="L352" s="107">
        <f t="shared" si="148"/>
        <v>0</v>
      </c>
      <c r="M352" s="105">
        <f t="shared" si="149"/>
        <v>0</v>
      </c>
      <c r="N352" s="104">
        <f t="shared" si="150"/>
        <v>0</v>
      </c>
      <c r="O352" s="113">
        <f t="shared" si="145"/>
        <v>0.11</v>
      </c>
      <c r="P352" s="108">
        <f t="shared" si="135"/>
        <v>1.002246822</v>
      </c>
      <c r="Q352" s="104">
        <f t="shared" si="138"/>
        <v>626.40391956999997</v>
      </c>
      <c r="R352" s="104">
        <f t="shared" si="139"/>
        <v>626.40391956999997</v>
      </c>
      <c r="S352" s="109" t="s">
        <v>52</v>
      </c>
      <c r="T352" s="110">
        <f t="shared" si="151"/>
        <v>40400</v>
      </c>
      <c r="U352" s="111">
        <f t="shared" si="146"/>
        <v>0</v>
      </c>
      <c r="V352" s="22"/>
      <c r="W352" s="5"/>
      <c r="X352" s="134">
        <f>[2]Plan1!$A195</f>
        <v>42793</v>
      </c>
      <c r="Y352" s="135" t="str">
        <f>[2]Plan1!$C195</f>
        <v>Carnaval</v>
      </c>
      <c r="Z352" s="5"/>
      <c r="AA352" s="5"/>
      <c r="AB352" s="1"/>
      <c r="AC352" s="5"/>
      <c r="AD352" s="5"/>
      <c r="AE352" s="5"/>
      <c r="AF352" s="1"/>
      <c r="AG352" s="3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</row>
    <row r="353" spans="1:108" x14ac:dyDescent="0.2">
      <c r="A353" s="112">
        <f t="shared" si="140"/>
        <v>40378</v>
      </c>
      <c r="B353" s="104">
        <f t="shared" si="133"/>
        <v>279508.00720477005</v>
      </c>
      <c r="C353" s="104">
        <f t="shared" si="141"/>
        <v>277616.64833748003</v>
      </c>
      <c r="D353" s="132">
        <f t="shared" si="142"/>
        <v>40370</v>
      </c>
      <c r="E353" s="105">
        <f t="shared" si="134"/>
        <v>8.52E-4</v>
      </c>
      <c r="F353" s="106">
        <f t="shared" si="132"/>
        <v>9</v>
      </c>
      <c r="G353" s="106">
        <f t="shared" si="147"/>
        <v>31</v>
      </c>
      <c r="H353" s="104">
        <f t="shared" si="143"/>
        <v>1.00024728</v>
      </c>
      <c r="I353" s="104">
        <f t="shared" si="144"/>
        <v>1.0040257400000001</v>
      </c>
      <c r="J353" s="104">
        <f t="shared" si="136"/>
        <v>1.0042740100000001</v>
      </c>
      <c r="K353" s="104">
        <f t="shared" si="137"/>
        <v>278803.18466864002</v>
      </c>
      <c r="L353" s="107">
        <f t="shared" si="148"/>
        <v>0</v>
      </c>
      <c r="M353" s="105">
        <f t="shared" si="149"/>
        <v>0</v>
      </c>
      <c r="N353" s="104">
        <f t="shared" si="150"/>
        <v>0</v>
      </c>
      <c r="O353" s="113">
        <f t="shared" si="145"/>
        <v>0.11</v>
      </c>
      <c r="P353" s="108">
        <f t="shared" si="135"/>
        <v>1.002528029</v>
      </c>
      <c r="Q353" s="104">
        <f t="shared" si="138"/>
        <v>704.82253613</v>
      </c>
      <c r="R353" s="104">
        <f t="shared" si="139"/>
        <v>704.82253613</v>
      </c>
      <c r="S353" s="109" t="s">
        <v>52</v>
      </c>
      <c r="T353" s="110">
        <f t="shared" si="151"/>
        <v>40400</v>
      </c>
      <c r="U353" s="111">
        <f t="shared" si="146"/>
        <v>0</v>
      </c>
      <c r="V353" s="22"/>
      <c r="W353" s="5"/>
      <c r="X353" s="134">
        <f>[2]Plan1!$A196</f>
        <v>42794</v>
      </c>
      <c r="Y353" s="135" t="str">
        <f>[2]Plan1!$C196</f>
        <v>Carnaval</v>
      </c>
      <c r="Z353" s="5"/>
      <c r="AA353" s="5"/>
      <c r="AB353" s="1"/>
      <c r="AC353" s="5"/>
      <c r="AD353" s="5"/>
      <c r="AE353" s="5"/>
      <c r="AF353" s="1"/>
      <c r="AG353" s="3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</row>
    <row r="354" spans="1:108" x14ac:dyDescent="0.2">
      <c r="A354" s="112">
        <f t="shared" si="140"/>
        <v>40379</v>
      </c>
      <c r="B354" s="104">
        <f t="shared" si="133"/>
        <v>279594.10909332999</v>
      </c>
      <c r="C354" s="104">
        <f t="shared" si="141"/>
        <v>277616.64833748003</v>
      </c>
      <c r="D354" s="132">
        <f t="shared" si="142"/>
        <v>40370</v>
      </c>
      <c r="E354" s="105">
        <f t="shared" si="134"/>
        <v>8.52E-4</v>
      </c>
      <c r="F354" s="106">
        <f t="shared" si="132"/>
        <v>10</v>
      </c>
      <c r="G354" s="106">
        <f t="shared" si="147"/>
        <v>31</v>
      </c>
      <c r="H354" s="104">
        <f t="shared" si="143"/>
        <v>1.00027475</v>
      </c>
      <c r="I354" s="104">
        <f t="shared" si="144"/>
        <v>1.0040257400000001</v>
      </c>
      <c r="J354" s="104">
        <f t="shared" si="136"/>
        <v>1.0043015900000001</v>
      </c>
      <c r="K354" s="104">
        <f t="shared" si="137"/>
        <v>278810.84133580001</v>
      </c>
      <c r="L354" s="107">
        <f t="shared" si="148"/>
        <v>0</v>
      </c>
      <c r="M354" s="105">
        <f t="shared" si="149"/>
        <v>0</v>
      </c>
      <c r="N354" s="104">
        <f t="shared" si="150"/>
        <v>0</v>
      </c>
      <c r="O354" s="113">
        <f t="shared" si="145"/>
        <v>0.11</v>
      </c>
      <c r="P354" s="108">
        <f t="shared" si="135"/>
        <v>1.002809316</v>
      </c>
      <c r="Q354" s="104">
        <f t="shared" si="138"/>
        <v>783.26775753000004</v>
      </c>
      <c r="R354" s="104">
        <f t="shared" si="139"/>
        <v>783.26775753000004</v>
      </c>
      <c r="S354" s="109" t="s">
        <v>52</v>
      </c>
      <c r="T354" s="110">
        <f t="shared" si="151"/>
        <v>40400</v>
      </c>
      <c r="U354" s="111">
        <f t="shared" si="146"/>
        <v>0</v>
      </c>
      <c r="V354" s="22"/>
      <c r="W354" s="5"/>
      <c r="X354" s="134">
        <f>[2]Plan1!$A197</f>
        <v>42839</v>
      </c>
      <c r="Y354" s="135" t="str">
        <f>[2]Plan1!$C197</f>
        <v>Paixão de Cristo</v>
      </c>
      <c r="Z354" s="5"/>
      <c r="AA354" s="5"/>
      <c r="AB354" s="1"/>
      <c r="AC354" s="5"/>
      <c r="AD354" s="5"/>
      <c r="AE354" s="5"/>
      <c r="AF354" s="1"/>
      <c r="AG354" s="3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</row>
    <row r="355" spans="1:108" x14ac:dyDescent="0.2">
      <c r="A355" s="112">
        <f t="shared" si="140"/>
        <v>40380</v>
      </c>
      <c r="B355" s="104">
        <f t="shared" si="133"/>
        <v>279680.23982192995</v>
      </c>
      <c r="C355" s="104">
        <f t="shared" si="141"/>
        <v>277616.64833748003</v>
      </c>
      <c r="D355" s="132">
        <f t="shared" si="142"/>
        <v>40370</v>
      </c>
      <c r="E355" s="105">
        <f t="shared" si="134"/>
        <v>8.52E-4</v>
      </c>
      <c r="F355" s="106">
        <f t="shared" ref="F355:F418" si="152">IF(DAY(A355)=E$2+1,1,F354+1)</f>
        <v>11</v>
      </c>
      <c r="G355" s="106">
        <f t="shared" si="147"/>
        <v>31</v>
      </c>
      <c r="H355" s="104">
        <f t="shared" si="143"/>
        <v>1.00030223</v>
      </c>
      <c r="I355" s="104">
        <f t="shared" si="144"/>
        <v>1.0040257400000001</v>
      </c>
      <c r="J355" s="104">
        <f t="shared" si="136"/>
        <v>1.00432918</v>
      </c>
      <c r="K355" s="104">
        <f t="shared" si="137"/>
        <v>278818.50077912997</v>
      </c>
      <c r="L355" s="107">
        <f t="shared" si="148"/>
        <v>0</v>
      </c>
      <c r="M355" s="105">
        <f t="shared" si="149"/>
        <v>0</v>
      </c>
      <c r="N355" s="104">
        <f t="shared" si="150"/>
        <v>0</v>
      </c>
      <c r="O355" s="113">
        <f t="shared" si="145"/>
        <v>0.11</v>
      </c>
      <c r="P355" s="108">
        <f t="shared" si="135"/>
        <v>1.003090681</v>
      </c>
      <c r="Q355" s="104">
        <f t="shared" si="138"/>
        <v>861.73904279999999</v>
      </c>
      <c r="R355" s="104">
        <f t="shared" si="139"/>
        <v>861.73904279999999</v>
      </c>
      <c r="S355" s="109" t="s">
        <v>52</v>
      </c>
      <c r="T355" s="110">
        <f t="shared" si="151"/>
        <v>40400</v>
      </c>
      <c r="U355" s="111">
        <f t="shared" si="146"/>
        <v>0</v>
      </c>
      <c r="V355" s="22"/>
      <c r="W355" s="5"/>
      <c r="X355" s="134">
        <f>[2]Plan1!$A198</f>
        <v>42846</v>
      </c>
      <c r="Y355" s="135" t="str">
        <f>[2]Plan1!$C198</f>
        <v>Tiradentes</v>
      </c>
      <c r="Z355" s="5"/>
      <c r="AA355" s="5"/>
      <c r="AB355" s="1"/>
      <c r="AC355" s="5"/>
      <c r="AD355" s="5"/>
      <c r="AE355" s="5"/>
      <c r="AF355" s="1"/>
      <c r="AG355" s="3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</row>
    <row r="356" spans="1:108" x14ac:dyDescent="0.2">
      <c r="A356" s="112">
        <f t="shared" si="140"/>
        <v>40381</v>
      </c>
      <c r="B356" s="104">
        <f t="shared" si="133"/>
        <v>279766.39967352001</v>
      </c>
      <c r="C356" s="104">
        <f t="shared" si="141"/>
        <v>277616.64833748003</v>
      </c>
      <c r="D356" s="132">
        <f t="shared" si="142"/>
        <v>40370</v>
      </c>
      <c r="E356" s="105">
        <f t="shared" si="134"/>
        <v>8.52E-4</v>
      </c>
      <c r="F356" s="106">
        <f t="shared" si="152"/>
        <v>12</v>
      </c>
      <c r="G356" s="106">
        <f t="shared" si="147"/>
        <v>31</v>
      </c>
      <c r="H356" s="104">
        <f t="shared" si="143"/>
        <v>1.0003297200000001</v>
      </c>
      <c r="I356" s="104">
        <f t="shared" si="144"/>
        <v>1.0040257400000001</v>
      </c>
      <c r="J356" s="104">
        <f t="shared" si="136"/>
        <v>1.0043567799999999</v>
      </c>
      <c r="K356" s="104">
        <f t="shared" si="137"/>
        <v>278826.16299862001</v>
      </c>
      <c r="L356" s="107">
        <f t="shared" si="148"/>
        <v>0</v>
      </c>
      <c r="M356" s="105">
        <f t="shared" si="149"/>
        <v>0</v>
      </c>
      <c r="N356" s="104">
        <f t="shared" si="150"/>
        <v>0</v>
      </c>
      <c r="O356" s="113">
        <f t="shared" si="145"/>
        <v>0.11</v>
      </c>
      <c r="P356" s="108">
        <f t="shared" si="135"/>
        <v>1.0033721250000001</v>
      </c>
      <c r="Q356" s="104">
        <f t="shared" si="138"/>
        <v>940.23667490000003</v>
      </c>
      <c r="R356" s="104">
        <f t="shared" si="139"/>
        <v>940.23667490000003</v>
      </c>
      <c r="S356" s="109" t="s">
        <v>52</v>
      </c>
      <c r="T356" s="110">
        <f t="shared" si="151"/>
        <v>40400</v>
      </c>
      <c r="U356" s="111">
        <f t="shared" si="146"/>
        <v>0</v>
      </c>
      <c r="V356" s="22"/>
      <c r="W356" s="5"/>
      <c r="X356" s="134">
        <f>[2]Plan1!$A199</f>
        <v>42856</v>
      </c>
      <c r="Y356" s="135" t="str">
        <f>[2]Plan1!$C199</f>
        <v>Dia do Trabalho</v>
      </c>
      <c r="Z356" s="5"/>
      <c r="AA356" s="5"/>
      <c r="AB356" s="1"/>
      <c r="AC356" s="5"/>
      <c r="AD356" s="5"/>
      <c r="AE356" s="5"/>
      <c r="AF356" s="1"/>
      <c r="AG356" s="3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</row>
    <row r="357" spans="1:108" x14ac:dyDescent="0.2">
      <c r="A357" s="112">
        <f t="shared" si="140"/>
        <v>40382</v>
      </c>
      <c r="B357" s="104">
        <f t="shared" si="133"/>
        <v>279852.58307964</v>
      </c>
      <c r="C357" s="104">
        <f t="shared" si="141"/>
        <v>277616.64833748003</v>
      </c>
      <c r="D357" s="132">
        <f t="shared" si="142"/>
        <v>40370</v>
      </c>
      <c r="E357" s="105">
        <f t="shared" si="134"/>
        <v>8.52E-4</v>
      </c>
      <c r="F357" s="106">
        <f t="shared" si="152"/>
        <v>13</v>
      </c>
      <c r="G357" s="106">
        <f t="shared" si="147"/>
        <v>31</v>
      </c>
      <c r="H357" s="104">
        <f t="shared" si="143"/>
        <v>1.0003572000000001</v>
      </c>
      <c r="I357" s="104">
        <f t="shared" si="144"/>
        <v>1.0040257400000001</v>
      </c>
      <c r="J357" s="104">
        <f t="shared" si="136"/>
        <v>1.0043843699999999</v>
      </c>
      <c r="K357" s="104">
        <f t="shared" si="137"/>
        <v>278833.82244194997</v>
      </c>
      <c r="L357" s="107">
        <f t="shared" si="148"/>
        <v>0</v>
      </c>
      <c r="M357" s="105">
        <f t="shared" si="149"/>
        <v>0</v>
      </c>
      <c r="N357" s="104">
        <f t="shared" si="150"/>
        <v>0</v>
      </c>
      <c r="O357" s="113">
        <f t="shared" si="145"/>
        <v>0.11</v>
      </c>
      <c r="P357" s="108">
        <f t="shared" si="135"/>
        <v>1.003653648</v>
      </c>
      <c r="Q357" s="104">
        <f t="shared" si="138"/>
        <v>1018.76063769</v>
      </c>
      <c r="R357" s="104">
        <f t="shared" si="139"/>
        <v>1018.76063769</v>
      </c>
      <c r="S357" s="109" t="s">
        <v>52</v>
      </c>
      <c r="T357" s="110">
        <f t="shared" si="151"/>
        <v>40400</v>
      </c>
      <c r="U357" s="111">
        <f t="shared" si="146"/>
        <v>0</v>
      </c>
      <c r="V357" s="22"/>
      <c r="W357" s="5"/>
      <c r="X357" s="134">
        <f>[2]Plan1!$A200</f>
        <v>42901</v>
      </c>
      <c r="Y357" s="135" t="str">
        <f>[2]Plan1!$C200</f>
        <v>Corpus Christi</v>
      </c>
      <c r="Z357" s="5"/>
      <c r="AA357" s="5"/>
      <c r="AB357" s="1"/>
      <c r="AC357" s="5"/>
      <c r="AD357" s="5"/>
      <c r="AE357" s="5"/>
      <c r="AF357" s="1"/>
      <c r="AG357" s="3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</row>
    <row r="358" spans="1:108" x14ac:dyDescent="0.2">
      <c r="A358" s="112">
        <f t="shared" si="140"/>
        <v>40383</v>
      </c>
      <c r="B358" s="104">
        <f t="shared" si="133"/>
        <v>279938.79282684997</v>
      </c>
      <c r="C358" s="104">
        <f t="shared" si="141"/>
        <v>277616.64833748003</v>
      </c>
      <c r="D358" s="132">
        <f t="shared" si="142"/>
        <v>40370</v>
      </c>
      <c r="E358" s="105">
        <f t="shared" si="134"/>
        <v>8.52E-4</v>
      </c>
      <c r="F358" s="106">
        <f t="shared" si="152"/>
        <v>14</v>
      </c>
      <c r="G358" s="106">
        <f t="shared" si="147"/>
        <v>31</v>
      </c>
      <c r="H358" s="104">
        <f t="shared" si="143"/>
        <v>1.00038468</v>
      </c>
      <c r="I358" s="104">
        <f t="shared" si="144"/>
        <v>1.0040257400000001</v>
      </c>
      <c r="J358" s="104">
        <f t="shared" si="136"/>
        <v>1.0044119600000001</v>
      </c>
      <c r="K358" s="104">
        <f t="shared" si="137"/>
        <v>278841.48188526998</v>
      </c>
      <c r="L358" s="107">
        <f t="shared" si="148"/>
        <v>0</v>
      </c>
      <c r="M358" s="105">
        <f t="shared" si="149"/>
        <v>0</v>
      </c>
      <c r="N358" s="104">
        <f t="shared" si="150"/>
        <v>0</v>
      </c>
      <c r="O358" s="113">
        <f t="shared" si="145"/>
        <v>0.11</v>
      </c>
      <c r="P358" s="108">
        <f t="shared" si="135"/>
        <v>1.0039352500000001</v>
      </c>
      <c r="Q358" s="104">
        <f t="shared" si="138"/>
        <v>1097.31094158</v>
      </c>
      <c r="R358" s="104">
        <f t="shared" si="139"/>
        <v>1097.31094158</v>
      </c>
      <c r="S358" s="109" t="s">
        <v>52</v>
      </c>
      <c r="T358" s="110">
        <f t="shared" si="151"/>
        <v>40400</v>
      </c>
      <c r="U358" s="111">
        <f t="shared" si="146"/>
        <v>0</v>
      </c>
      <c r="V358" s="22"/>
      <c r="W358" s="5"/>
      <c r="X358" s="134">
        <f>[2]Plan1!$A201</f>
        <v>42985</v>
      </c>
      <c r="Y358" s="135" t="str">
        <f>[2]Plan1!$C201</f>
        <v>Independência do Brasil</v>
      </c>
      <c r="Z358" s="5"/>
      <c r="AA358" s="5"/>
      <c r="AB358" s="1"/>
      <c r="AC358" s="5"/>
      <c r="AD358" s="5"/>
      <c r="AE358" s="5"/>
      <c r="AF358" s="1"/>
      <c r="AG358" s="3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</row>
    <row r="359" spans="1:108" x14ac:dyDescent="0.2">
      <c r="A359" s="112">
        <f t="shared" si="140"/>
        <v>40384</v>
      </c>
      <c r="B359" s="104">
        <f t="shared" ref="B359:B422" si="153">IF(E359&lt;0,"ND",(K359+Q359))</f>
        <v>280025.02891698998</v>
      </c>
      <c r="C359" s="104">
        <f t="shared" si="141"/>
        <v>277616.64833748003</v>
      </c>
      <c r="D359" s="132">
        <f t="shared" si="142"/>
        <v>40370</v>
      </c>
      <c r="E359" s="105">
        <f t="shared" si="134"/>
        <v>8.52E-4</v>
      </c>
      <c r="F359" s="106">
        <f t="shared" si="152"/>
        <v>15</v>
      </c>
      <c r="G359" s="106">
        <f t="shared" si="147"/>
        <v>31</v>
      </c>
      <c r="H359" s="104">
        <f t="shared" si="143"/>
        <v>1.00041216</v>
      </c>
      <c r="I359" s="104">
        <f t="shared" si="144"/>
        <v>1.0040257400000001</v>
      </c>
      <c r="J359" s="104">
        <f t="shared" si="136"/>
        <v>1.0044395500000001</v>
      </c>
      <c r="K359" s="104">
        <f t="shared" si="137"/>
        <v>278849.1413286</v>
      </c>
      <c r="L359" s="107">
        <f t="shared" si="148"/>
        <v>0</v>
      </c>
      <c r="M359" s="105">
        <f t="shared" si="149"/>
        <v>0</v>
      </c>
      <c r="N359" s="104">
        <f t="shared" si="150"/>
        <v>0</v>
      </c>
      <c r="O359" s="113">
        <f t="shared" si="145"/>
        <v>0.11</v>
      </c>
      <c r="P359" s="108">
        <f t="shared" si="135"/>
        <v>1.004216931</v>
      </c>
      <c r="Q359" s="104">
        <f t="shared" si="138"/>
        <v>1175.88758839</v>
      </c>
      <c r="R359" s="104">
        <f t="shared" si="139"/>
        <v>1175.88758839</v>
      </c>
      <c r="S359" s="109" t="s">
        <v>52</v>
      </c>
      <c r="T359" s="110">
        <f t="shared" si="151"/>
        <v>40400</v>
      </c>
      <c r="U359" s="111">
        <f t="shared" si="146"/>
        <v>0</v>
      </c>
      <c r="V359" s="22"/>
      <c r="W359" s="5"/>
      <c r="X359" s="134">
        <f>[2]Plan1!$A202</f>
        <v>43020</v>
      </c>
      <c r="Y359" s="135" t="str">
        <f>[2]Plan1!$C202</f>
        <v>Nossa Sr.a Aparecida - Padroeira do Brasil</v>
      </c>
      <c r="Z359" s="5"/>
      <c r="AA359" s="5"/>
      <c r="AB359" s="1"/>
      <c r="AC359" s="5"/>
      <c r="AD359" s="5"/>
      <c r="AE359" s="5"/>
      <c r="AF359" s="1"/>
      <c r="AG359" s="3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</row>
    <row r="360" spans="1:108" x14ac:dyDescent="0.2">
      <c r="A360" s="112">
        <f t="shared" si="140"/>
        <v>40385</v>
      </c>
      <c r="B360" s="104">
        <f t="shared" si="153"/>
        <v>280111.29441936</v>
      </c>
      <c r="C360" s="104">
        <f t="shared" si="141"/>
        <v>277616.64833748003</v>
      </c>
      <c r="D360" s="132">
        <f t="shared" si="142"/>
        <v>40370</v>
      </c>
      <c r="E360" s="105">
        <f t="shared" si="134"/>
        <v>8.52E-4</v>
      </c>
      <c r="F360" s="106">
        <f t="shared" si="152"/>
        <v>16</v>
      </c>
      <c r="G360" s="106">
        <f t="shared" si="147"/>
        <v>31</v>
      </c>
      <c r="H360" s="104">
        <f t="shared" si="143"/>
        <v>1.0004396499999999</v>
      </c>
      <c r="I360" s="104">
        <f t="shared" si="144"/>
        <v>1.0040257400000001</v>
      </c>
      <c r="J360" s="104">
        <f t="shared" si="136"/>
        <v>1.00446715</v>
      </c>
      <c r="K360" s="104">
        <f t="shared" si="137"/>
        <v>278856.8035481</v>
      </c>
      <c r="L360" s="107">
        <f t="shared" si="148"/>
        <v>0</v>
      </c>
      <c r="M360" s="105">
        <f t="shared" si="149"/>
        <v>0</v>
      </c>
      <c r="N360" s="104">
        <f t="shared" si="150"/>
        <v>0</v>
      </c>
      <c r="O360" s="113">
        <f t="shared" si="145"/>
        <v>0.11</v>
      </c>
      <c r="P360" s="108">
        <f t="shared" si="135"/>
        <v>1.0044986920000001</v>
      </c>
      <c r="Q360" s="104">
        <f t="shared" si="138"/>
        <v>1254.4908712599999</v>
      </c>
      <c r="R360" s="104">
        <f t="shared" si="139"/>
        <v>1254.4908712599999</v>
      </c>
      <c r="S360" s="109" t="s">
        <v>52</v>
      </c>
      <c r="T360" s="110">
        <f t="shared" si="151"/>
        <v>40400</v>
      </c>
      <c r="U360" s="111">
        <f t="shared" si="146"/>
        <v>0</v>
      </c>
      <c r="V360" s="22"/>
      <c r="W360" s="5"/>
      <c r="X360" s="134">
        <f>[2]Plan1!$A203</f>
        <v>43041</v>
      </c>
      <c r="Y360" s="135" t="str">
        <f>[2]Plan1!$C203</f>
        <v>Finados</v>
      </c>
      <c r="Z360" s="5"/>
      <c r="AA360" s="5"/>
      <c r="AB360" s="1"/>
      <c r="AC360" s="5"/>
      <c r="AD360" s="5"/>
      <c r="AE360" s="5"/>
      <c r="AF360" s="1"/>
      <c r="AG360" s="3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</row>
    <row r="361" spans="1:108" x14ac:dyDescent="0.2">
      <c r="A361" s="112">
        <f t="shared" si="140"/>
        <v>40386</v>
      </c>
      <c r="B361" s="104">
        <f t="shared" si="153"/>
        <v>280197.58599098999</v>
      </c>
      <c r="C361" s="104">
        <f t="shared" si="141"/>
        <v>277616.64833748003</v>
      </c>
      <c r="D361" s="132">
        <f t="shared" si="142"/>
        <v>40370</v>
      </c>
      <c r="E361" s="105">
        <f t="shared" si="134"/>
        <v>8.52E-4</v>
      </c>
      <c r="F361" s="106">
        <f t="shared" si="152"/>
        <v>17</v>
      </c>
      <c r="G361" s="106">
        <f t="shared" si="147"/>
        <v>31</v>
      </c>
      <c r="H361" s="104">
        <f t="shared" si="143"/>
        <v>1.0004671300000001</v>
      </c>
      <c r="I361" s="104">
        <f t="shared" si="144"/>
        <v>1.0040257400000001</v>
      </c>
      <c r="J361" s="104">
        <f t="shared" si="136"/>
        <v>1.0044947500000001</v>
      </c>
      <c r="K361" s="104">
        <f t="shared" si="137"/>
        <v>278864.46576758998</v>
      </c>
      <c r="L361" s="107">
        <f t="shared" si="148"/>
        <v>0</v>
      </c>
      <c r="M361" s="105">
        <f t="shared" si="149"/>
        <v>0</v>
      </c>
      <c r="N361" s="104">
        <f t="shared" si="150"/>
        <v>0</v>
      </c>
      <c r="O361" s="113">
        <f t="shared" si="145"/>
        <v>0.11</v>
      </c>
      <c r="P361" s="108">
        <f t="shared" si="135"/>
        <v>1.004780531</v>
      </c>
      <c r="Q361" s="104">
        <f t="shared" si="138"/>
        <v>1333.1202234</v>
      </c>
      <c r="R361" s="104">
        <f t="shared" si="139"/>
        <v>1333.1202234</v>
      </c>
      <c r="S361" s="109" t="s">
        <v>52</v>
      </c>
      <c r="T361" s="110">
        <f t="shared" si="151"/>
        <v>40400</v>
      </c>
      <c r="U361" s="111">
        <f t="shared" si="146"/>
        <v>0</v>
      </c>
      <c r="V361" s="22"/>
      <c r="W361" s="5"/>
      <c r="X361" s="134">
        <f>[2]Plan1!$A204</f>
        <v>43054</v>
      </c>
      <c r="Y361" s="135" t="str">
        <f>[2]Plan1!$C204</f>
        <v>Proclamação da República</v>
      </c>
      <c r="Z361" s="5"/>
      <c r="AA361" s="5"/>
      <c r="AB361" s="1"/>
      <c r="AC361" s="5"/>
      <c r="AD361" s="5"/>
      <c r="AE361" s="5"/>
      <c r="AF361" s="1"/>
      <c r="AG361" s="3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</row>
    <row r="362" spans="1:108" x14ac:dyDescent="0.2">
      <c r="A362" s="112">
        <f t="shared" si="140"/>
        <v>40387</v>
      </c>
      <c r="B362" s="104">
        <f t="shared" si="153"/>
        <v>280283.90391253005</v>
      </c>
      <c r="C362" s="104">
        <f t="shared" si="141"/>
        <v>277616.64833748003</v>
      </c>
      <c r="D362" s="132">
        <f t="shared" si="142"/>
        <v>40370</v>
      </c>
      <c r="E362" s="105">
        <f t="shared" si="134"/>
        <v>8.52E-4</v>
      </c>
      <c r="F362" s="106">
        <f t="shared" si="152"/>
        <v>18</v>
      </c>
      <c r="G362" s="106">
        <f t="shared" si="147"/>
        <v>31</v>
      </c>
      <c r="H362" s="104">
        <f t="shared" si="143"/>
        <v>1.00049462</v>
      </c>
      <c r="I362" s="104">
        <f t="shared" si="144"/>
        <v>1.0040257400000001</v>
      </c>
      <c r="J362" s="104">
        <f t="shared" si="136"/>
        <v>1.00452235</v>
      </c>
      <c r="K362" s="104">
        <f t="shared" si="137"/>
        <v>278872.12798708002</v>
      </c>
      <c r="L362" s="107">
        <f t="shared" si="148"/>
        <v>0</v>
      </c>
      <c r="M362" s="105">
        <f t="shared" si="149"/>
        <v>0</v>
      </c>
      <c r="N362" s="104">
        <f t="shared" si="150"/>
        <v>0</v>
      </c>
      <c r="O362" s="113">
        <f t="shared" si="145"/>
        <v>0.11</v>
      </c>
      <c r="P362" s="108">
        <f t="shared" si="135"/>
        <v>1.005062449</v>
      </c>
      <c r="Q362" s="104">
        <f t="shared" si="138"/>
        <v>1411.7759254499999</v>
      </c>
      <c r="R362" s="104">
        <f t="shared" si="139"/>
        <v>1411.7759254499999</v>
      </c>
      <c r="S362" s="109" t="s">
        <v>52</v>
      </c>
      <c r="T362" s="110">
        <f t="shared" si="151"/>
        <v>40400</v>
      </c>
      <c r="U362" s="111">
        <f t="shared" si="146"/>
        <v>0</v>
      </c>
      <c r="V362" s="22"/>
      <c r="W362" s="5"/>
      <c r="X362" s="134">
        <f>[2]Plan1!$A205</f>
        <v>43094</v>
      </c>
      <c r="Y362" s="135" t="str">
        <f>[2]Plan1!$C205</f>
        <v>Natal</v>
      </c>
      <c r="Z362" s="5"/>
      <c r="AA362" s="5"/>
      <c r="AB362" s="1"/>
      <c r="AC362" s="5"/>
      <c r="AD362" s="5"/>
      <c r="AE362" s="5"/>
      <c r="AF362" s="1"/>
      <c r="AG362" s="3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</row>
    <row r="363" spans="1:108" x14ac:dyDescent="0.2">
      <c r="A363" s="112">
        <f t="shared" si="140"/>
        <v>40388</v>
      </c>
      <c r="B363" s="104">
        <f t="shared" si="153"/>
        <v>280370.2456737</v>
      </c>
      <c r="C363" s="104">
        <f t="shared" si="141"/>
        <v>277616.64833748003</v>
      </c>
      <c r="D363" s="132">
        <f t="shared" si="142"/>
        <v>40370</v>
      </c>
      <c r="E363" s="105">
        <f t="shared" ref="E363:E426" si="154">IF(DAY(A362)=$E$2,VLOOKUP(A362,$AG$10:$AH$200,2),E362)</f>
        <v>8.52E-4</v>
      </c>
      <c r="F363" s="106">
        <f t="shared" si="152"/>
        <v>19</v>
      </c>
      <c r="G363" s="106">
        <f t="shared" si="147"/>
        <v>31</v>
      </c>
      <c r="H363" s="104">
        <f t="shared" si="143"/>
        <v>1.0005221</v>
      </c>
      <c r="I363" s="104">
        <f t="shared" si="144"/>
        <v>1.0040257400000001</v>
      </c>
      <c r="J363" s="104">
        <f t="shared" si="136"/>
        <v>1.00454994</v>
      </c>
      <c r="K363" s="104">
        <f t="shared" si="137"/>
        <v>278879.78743040998</v>
      </c>
      <c r="L363" s="107">
        <f t="shared" si="148"/>
        <v>0</v>
      </c>
      <c r="M363" s="105">
        <f t="shared" si="149"/>
        <v>0</v>
      </c>
      <c r="N363" s="104">
        <f t="shared" si="150"/>
        <v>0</v>
      </c>
      <c r="O363" s="113">
        <f t="shared" si="145"/>
        <v>0.11</v>
      </c>
      <c r="P363" s="108">
        <f t="shared" si="135"/>
        <v>1.0053444469999999</v>
      </c>
      <c r="Q363" s="104">
        <f t="shared" si="138"/>
        <v>1490.4582432899999</v>
      </c>
      <c r="R363" s="104">
        <f t="shared" si="139"/>
        <v>1490.4582432899999</v>
      </c>
      <c r="S363" s="109" t="s">
        <v>52</v>
      </c>
      <c r="T363" s="110">
        <f t="shared" si="151"/>
        <v>40400</v>
      </c>
      <c r="U363" s="111">
        <f t="shared" si="146"/>
        <v>0</v>
      </c>
      <c r="V363" s="22"/>
      <c r="W363" s="5"/>
      <c r="X363" s="134">
        <f>[2]Plan1!$A206</f>
        <v>43101</v>
      </c>
      <c r="Y363" s="135" t="str">
        <f>[2]Plan1!$C206</f>
        <v>Confraternização Universal</v>
      </c>
      <c r="Z363" s="5"/>
      <c r="AA363" s="5"/>
      <c r="AB363" s="1"/>
      <c r="AC363" s="5"/>
      <c r="AD363" s="5"/>
      <c r="AE363" s="5"/>
      <c r="AF363" s="1"/>
      <c r="AG363" s="3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</row>
    <row r="364" spans="1:108" x14ac:dyDescent="0.2">
      <c r="A364" s="112">
        <f t="shared" si="140"/>
        <v>40389</v>
      </c>
      <c r="B364" s="104">
        <f t="shared" si="153"/>
        <v>280456.61629976996</v>
      </c>
      <c r="C364" s="104">
        <f t="shared" si="141"/>
        <v>277616.64833748003</v>
      </c>
      <c r="D364" s="132">
        <f t="shared" si="142"/>
        <v>40370</v>
      </c>
      <c r="E364" s="105">
        <f t="shared" si="154"/>
        <v>8.52E-4</v>
      </c>
      <c r="F364" s="106">
        <f t="shared" si="152"/>
        <v>20</v>
      </c>
      <c r="G364" s="106">
        <f t="shared" si="147"/>
        <v>31</v>
      </c>
      <c r="H364" s="104">
        <f t="shared" si="143"/>
        <v>1.0005495900000001</v>
      </c>
      <c r="I364" s="104">
        <f t="shared" si="144"/>
        <v>1.0040257400000001</v>
      </c>
      <c r="J364" s="104">
        <f t="shared" si="136"/>
        <v>1.0045775400000001</v>
      </c>
      <c r="K364" s="104">
        <f t="shared" si="137"/>
        <v>278887.44964990998</v>
      </c>
      <c r="L364" s="107">
        <f t="shared" si="148"/>
        <v>0</v>
      </c>
      <c r="M364" s="105">
        <f t="shared" si="149"/>
        <v>0</v>
      </c>
      <c r="N364" s="104">
        <f t="shared" si="150"/>
        <v>0</v>
      </c>
      <c r="O364" s="113">
        <f t="shared" si="145"/>
        <v>0.11</v>
      </c>
      <c r="P364" s="108">
        <f t="shared" si="135"/>
        <v>1.0056265230000001</v>
      </c>
      <c r="Q364" s="104">
        <f t="shared" si="138"/>
        <v>1569.16664986</v>
      </c>
      <c r="R364" s="104">
        <f t="shared" si="139"/>
        <v>1569.16664986</v>
      </c>
      <c r="S364" s="109" t="s">
        <v>52</v>
      </c>
      <c r="T364" s="110">
        <f t="shared" si="151"/>
        <v>40400</v>
      </c>
      <c r="U364" s="111">
        <f t="shared" si="146"/>
        <v>0</v>
      </c>
      <c r="V364" s="22"/>
      <c r="W364" s="5"/>
      <c r="X364" s="134">
        <f>[2]Plan1!$A207</f>
        <v>43143</v>
      </c>
      <c r="Y364" s="135" t="str">
        <f>[2]Plan1!$C207</f>
        <v>Carnaval</v>
      </c>
      <c r="Z364" s="5"/>
      <c r="AA364" s="5"/>
      <c r="AB364" s="1"/>
      <c r="AC364" s="5"/>
      <c r="AD364" s="5"/>
      <c r="AE364" s="5"/>
      <c r="AF364" s="1"/>
      <c r="AG364" s="3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</row>
    <row r="365" spans="1:108" x14ac:dyDescent="0.2">
      <c r="A365" s="112">
        <f t="shared" si="140"/>
        <v>40390</v>
      </c>
      <c r="B365" s="104">
        <f t="shared" si="153"/>
        <v>280543.01356009999</v>
      </c>
      <c r="C365" s="104">
        <f t="shared" si="141"/>
        <v>277616.64833748003</v>
      </c>
      <c r="D365" s="132">
        <f t="shared" si="142"/>
        <v>40370</v>
      </c>
      <c r="E365" s="105">
        <f t="shared" si="154"/>
        <v>8.52E-4</v>
      </c>
      <c r="F365" s="106">
        <f t="shared" si="152"/>
        <v>21</v>
      </c>
      <c r="G365" s="106">
        <f t="shared" si="147"/>
        <v>31</v>
      </c>
      <c r="H365" s="104">
        <f t="shared" si="143"/>
        <v>1.00057708</v>
      </c>
      <c r="I365" s="104">
        <f t="shared" si="144"/>
        <v>1.0040257400000001</v>
      </c>
      <c r="J365" s="104">
        <f t="shared" si="136"/>
        <v>1.00460514</v>
      </c>
      <c r="K365" s="104">
        <f t="shared" si="137"/>
        <v>278895.11186940002</v>
      </c>
      <c r="L365" s="107">
        <f t="shared" si="148"/>
        <v>0</v>
      </c>
      <c r="M365" s="105">
        <f t="shared" si="149"/>
        <v>0</v>
      </c>
      <c r="N365" s="104">
        <f t="shared" si="150"/>
        <v>0</v>
      </c>
      <c r="O365" s="113">
        <f t="shared" si="145"/>
        <v>0.11</v>
      </c>
      <c r="P365" s="108">
        <f t="shared" si="135"/>
        <v>1.005908679</v>
      </c>
      <c r="Q365" s="104">
        <f t="shared" si="138"/>
        <v>1647.9016907</v>
      </c>
      <c r="R365" s="104">
        <f t="shared" si="139"/>
        <v>1647.9016907</v>
      </c>
      <c r="S365" s="109" t="s">
        <v>52</v>
      </c>
      <c r="T365" s="110">
        <f t="shared" si="151"/>
        <v>40400</v>
      </c>
      <c r="U365" s="111">
        <f t="shared" si="146"/>
        <v>0</v>
      </c>
      <c r="V365" s="22"/>
      <c r="W365" s="5"/>
      <c r="X365" s="134">
        <f>[2]Plan1!$A208</f>
        <v>43144</v>
      </c>
      <c r="Y365" s="135" t="str">
        <f>[2]Plan1!$C208</f>
        <v>Carnaval</v>
      </c>
      <c r="Z365" s="5"/>
      <c r="AA365" s="5"/>
      <c r="AB365" s="1"/>
      <c r="AC365" s="5"/>
      <c r="AD365" s="5"/>
      <c r="AE365" s="5"/>
      <c r="AF365" s="1"/>
      <c r="AG365" s="3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</row>
    <row r="366" spans="1:108" x14ac:dyDescent="0.2">
      <c r="A366" s="112">
        <f t="shared" si="140"/>
        <v>40391</v>
      </c>
      <c r="B366" s="104">
        <f t="shared" si="153"/>
        <v>280629.43717763002</v>
      </c>
      <c r="C366" s="104">
        <f t="shared" si="141"/>
        <v>277616.64833748003</v>
      </c>
      <c r="D366" s="132">
        <f t="shared" si="142"/>
        <v>40370</v>
      </c>
      <c r="E366" s="105">
        <f t="shared" si="154"/>
        <v>8.52E-4</v>
      </c>
      <c r="F366" s="106">
        <f t="shared" si="152"/>
        <v>22</v>
      </c>
      <c r="G366" s="106">
        <f t="shared" si="147"/>
        <v>31</v>
      </c>
      <c r="H366" s="104">
        <f t="shared" si="143"/>
        <v>1.0006045699999999</v>
      </c>
      <c r="I366" s="104">
        <f t="shared" si="144"/>
        <v>1.0040257400000001</v>
      </c>
      <c r="J366" s="104">
        <f t="shared" si="136"/>
        <v>1.0046327399999999</v>
      </c>
      <c r="K366" s="104">
        <f t="shared" si="137"/>
        <v>278902.77408889</v>
      </c>
      <c r="L366" s="107">
        <f t="shared" si="148"/>
        <v>0</v>
      </c>
      <c r="M366" s="105">
        <f t="shared" si="149"/>
        <v>0</v>
      </c>
      <c r="N366" s="104">
        <f t="shared" si="150"/>
        <v>0</v>
      </c>
      <c r="O366" s="113">
        <f t="shared" si="145"/>
        <v>0.11</v>
      </c>
      <c r="P366" s="108">
        <f t="shared" si="135"/>
        <v>1.006190914</v>
      </c>
      <c r="Q366" s="104">
        <f t="shared" si="138"/>
        <v>1726.6630887399999</v>
      </c>
      <c r="R366" s="104">
        <f t="shared" si="139"/>
        <v>1726.6630887399999</v>
      </c>
      <c r="S366" s="109" t="s">
        <v>52</v>
      </c>
      <c r="T366" s="110">
        <f t="shared" si="151"/>
        <v>40400</v>
      </c>
      <c r="U366" s="111">
        <f t="shared" si="146"/>
        <v>0</v>
      </c>
      <c r="V366" s="22"/>
      <c r="W366" s="5"/>
      <c r="X366" s="134">
        <f>[2]Plan1!$A209</f>
        <v>43189</v>
      </c>
      <c r="Y366" s="135" t="str">
        <f>[2]Plan1!$C209</f>
        <v>Paixão de Cristo</v>
      </c>
      <c r="Z366" s="5"/>
      <c r="AA366" s="5"/>
      <c r="AB366" s="1"/>
      <c r="AC366" s="5"/>
      <c r="AD366" s="5"/>
      <c r="AE366" s="5"/>
      <c r="AF366" s="1"/>
      <c r="AG366" s="3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</row>
    <row r="367" spans="1:108" x14ac:dyDescent="0.2">
      <c r="A367" s="112">
        <f t="shared" si="140"/>
        <v>40392</v>
      </c>
      <c r="B367" s="104">
        <f t="shared" si="153"/>
        <v>280715.88436005003</v>
      </c>
      <c r="C367" s="104">
        <f t="shared" si="141"/>
        <v>277616.64833748003</v>
      </c>
      <c r="D367" s="132">
        <f t="shared" si="142"/>
        <v>40370</v>
      </c>
      <c r="E367" s="105">
        <f t="shared" si="154"/>
        <v>8.52E-4</v>
      </c>
      <c r="F367" s="106">
        <f t="shared" si="152"/>
        <v>23</v>
      </c>
      <c r="G367" s="106">
        <f t="shared" si="147"/>
        <v>31</v>
      </c>
      <c r="H367" s="104">
        <f t="shared" si="143"/>
        <v>1.0006320500000001</v>
      </c>
      <c r="I367" s="104">
        <f t="shared" si="144"/>
        <v>1.0040257400000001</v>
      </c>
      <c r="J367" s="104">
        <f t="shared" si="136"/>
        <v>1.0046603300000001</v>
      </c>
      <c r="K367" s="104">
        <f t="shared" si="137"/>
        <v>278910.43353222002</v>
      </c>
      <c r="L367" s="107">
        <f t="shared" si="148"/>
        <v>0</v>
      </c>
      <c r="M367" s="105">
        <f t="shared" si="149"/>
        <v>0</v>
      </c>
      <c r="N367" s="104">
        <f t="shared" si="150"/>
        <v>0</v>
      </c>
      <c r="O367" s="113">
        <f t="shared" si="145"/>
        <v>0.11</v>
      </c>
      <c r="P367" s="108">
        <f t="shared" si="135"/>
        <v>1.0064732279999999</v>
      </c>
      <c r="Q367" s="104">
        <f t="shared" si="138"/>
        <v>1805.45082783</v>
      </c>
      <c r="R367" s="104">
        <f t="shared" si="139"/>
        <v>1805.45082783</v>
      </c>
      <c r="S367" s="109" t="s">
        <v>52</v>
      </c>
      <c r="T367" s="110">
        <f t="shared" si="151"/>
        <v>40400</v>
      </c>
      <c r="U367" s="111">
        <f t="shared" si="146"/>
        <v>0</v>
      </c>
      <c r="V367" s="22"/>
      <c r="W367" s="5"/>
      <c r="X367" s="134">
        <f>[2]Plan1!$A210</f>
        <v>43211</v>
      </c>
      <c r="Y367" s="135" t="str">
        <f>[2]Plan1!$C210</f>
        <v>Tiradentes</v>
      </c>
      <c r="Z367" s="5"/>
      <c r="AA367" s="5"/>
      <c r="AB367" s="1"/>
      <c r="AC367" s="5"/>
      <c r="AD367" s="5"/>
      <c r="AE367" s="5"/>
      <c r="AF367" s="1"/>
      <c r="AG367" s="3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</row>
    <row r="368" spans="1:108" x14ac:dyDescent="0.2">
      <c r="A368" s="112">
        <f t="shared" si="140"/>
        <v>40393</v>
      </c>
      <c r="B368" s="104">
        <f t="shared" si="153"/>
        <v>280802.36069666001</v>
      </c>
      <c r="C368" s="104">
        <f t="shared" si="141"/>
        <v>277616.64833748003</v>
      </c>
      <c r="D368" s="132">
        <f t="shared" si="142"/>
        <v>40370</v>
      </c>
      <c r="E368" s="105">
        <f t="shared" si="154"/>
        <v>8.52E-4</v>
      </c>
      <c r="F368" s="106">
        <f t="shared" si="152"/>
        <v>24</v>
      </c>
      <c r="G368" s="106">
        <f t="shared" si="147"/>
        <v>31</v>
      </c>
      <c r="H368" s="104">
        <f t="shared" si="143"/>
        <v>1.00065954</v>
      </c>
      <c r="I368" s="104">
        <f t="shared" si="144"/>
        <v>1.0040257400000001</v>
      </c>
      <c r="J368" s="104">
        <f t="shared" si="136"/>
        <v>1.00468793</v>
      </c>
      <c r="K368" s="104">
        <f t="shared" si="137"/>
        <v>278918.09575172001</v>
      </c>
      <c r="L368" s="107">
        <f t="shared" si="148"/>
        <v>0</v>
      </c>
      <c r="M368" s="105">
        <f t="shared" si="149"/>
        <v>0</v>
      </c>
      <c r="N368" s="104">
        <f t="shared" si="150"/>
        <v>0</v>
      </c>
      <c r="O368" s="113">
        <f t="shared" si="145"/>
        <v>0.11</v>
      </c>
      <c r="P368" s="108">
        <f t="shared" si="135"/>
        <v>1.0067556209999999</v>
      </c>
      <c r="Q368" s="104">
        <f t="shared" si="138"/>
        <v>1884.2649449400001</v>
      </c>
      <c r="R368" s="104">
        <f t="shared" si="139"/>
        <v>1884.2649449400001</v>
      </c>
      <c r="S368" s="109" t="s">
        <v>52</v>
      </c>
      <c r="T368" s="110">
        <f t="shared" si="151"/>
        <v>40400</v>
      </c>
      <c r="U368" s="111">
        <f t="shared" si="146"/>
        <v>0</v>
      </c>
      <c r="V368" s="22"/>
      <c r="W368" s="5"/>
      <c r="X368" s="134">
        <f>[2]Plan1!$A211</f>
        <v>43221</v>
      </c>
      <c r="Y368" s="135" t="str">
        <f>[2]Plan1!$C211</f>
        <v>Dia do Trabalho</v>
      </c>
      <c r="Z368" s="5"/>
      <c r="AA368" s="5"/>
      <c r="AB368" s="1"/>
      <c r="AC368" s="5"/>
      <c r="AD368" s="5"/>
      <c r="AE368" s="5"/>
      <c r="AF368" s="1"/>
      <c r="AG368" s="3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</row>
    <row r="369" spans="1:108" x14ac:dyDescent="0.2">
      <c r="A369" s="112">
        <f t="shared" si="140"/>
        <v>40394</v>
      </c>
      <c r="B369" s="104">
        <f t="shared" si="153"/>
        <v>280888.86647054</v>
      </c>
      <c r="C369" s="104">
        <f t="shared" si="141"/>
        <v>277616.64833748003</v>
      </c>
      <c r="D369" s="132">
        <f t="shared" si="142"/>
        <v>40370</v>
      </c>
      <c r="E369" s="105">
        <f t="shared" si="154"/>
        <v>8.52E-4</v>
      </c>
      <c r="F369" s="106">
        <f t="shared" si="152"/>
        <v>25</v>
      </c>
      <c r="G369" s="106">
        <f t="shared" si="147"/>
        <v>31</v>
      </c>
      <c r="H369" s="104">
        <f t="shared" si="143"/>
        <v>1.0006870400000001</v>
      </c>
      <c r="I369" s="104">
        <f t="shared" si="144"/>
        <v>1.0040257400000001</v>
      </c>
      <c r="J369" s="104">
        <f t="shared" si="136"/>
        <v>1.0047155400000001</v>
      </c>
      <c r="K369" s="104">
        <f t="shared" si="137"/>
        <v>278925.76074737997</v>
      </c>
      <c r="L369" s="107">
        <f t="shared" si="148"/>
        <v>0</v>
      </c>
      <c r="M369" s="105">
        <f t="shared" si="149"/>
        <v>0</v>
      </c>
      <c r="N369" s="104">
        <f t="shared" si="150"/>
        <v>0</v>
      </c>
      <c r="O369" s="113">
        <f t="shared" si="145"/>
        <v>0.11</v>
      </c>
      <c r="P369" s="108">
        <f t="shared" si="135"/>
        <v>1.0070380940000001</v>
      </c>
      <c r="Q369" s="104">
        <f t="shared" si="138"/>
        <v>1963.10572316</v>
      </c>
      <c r="R369" s="104">
        <f t="shared" si="139"/>
        <v>1963.10572316</v>
      </c>
      <c r="S369" s="109" t="s">
        <v>52</v>
      </c>
      <c r="T369" s="110">
        <f t="shared" si="151"/>
        <v>40400</v>
      </c>
      <c r="U369" s="111">
        <f t="shared" si="146"/>
        <v>0</v>
      </c>
      <c r="V369" s="22"/>
      <c r="W369" s="5"/>
      <c r="X369" s="134">
        <f>[2]Plan1!$A212</f>
        <v>43251</v>
      </c>
      <c r="Y369" s="135" t="str">
        <f>[2]Plan1!$C212</f>
        <v>Corpus Christi</v>
      </c>
      <c r="Z369" s="5"/>
      <c r="AA369" s="5"/>
      <c r="AB369" s="1"/>
      <c r="AC369" s="5"/>
      <c r="AD369" s="5"/>
      <c r="AE369" s="5"/>
      <c r="AF369" s="1"/>
      <c r="AG369" s="3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</row>
    <row r="370" spans="1:108" x14ac:dyDescent="0.2">
      <c r="A370" s="112">
        <f t="shared" si="140"/>
        <v>40395</v>
      </c>
      <c r="B370" s="104">
        <f t="shared" si="153"/>
        <v>280975.39553504001</v>
      </c>
      <c r="C370" s="104">
        <f t="shared" si="141"/>
        <v>277616.64833748003</v>
      </c>
      <c r="D370" s="132">
        <f t="shared" si="142"/>
        <v>40370</v>
      </c>
      <c r="E370" s="105">
        <f t="shared" si="154"/>
        <v>8.52E-4</v>
      </c>
      <c r="F370" s="106">
        <f t="shared" si="152"/>
        <v>26</v>
      </c>
      <c r="G370" s="106">
        <f t="shared" si="147"/>
        <v>31</v>
      </c>
      <c r="H370" s="104">
        <f t="shared" si="143"/>
        <v>1.00071453</v>
      </c>
      <c r="I370" s="104">
        <f t="shared" si="144"/>
        <v>1.0040257400000001</v>
      </c>
      <c r="J370" s="104">
        <f t="shared" si="136"/>
        <v>1.00474314</v>
      </c>
      <c r="K370" s="104">
        <f t="shared" si="137"/>
        <v>278933.42296687001</v>
      </c>
      <c r="L370" s="107">
        <f t="shared" si="148"/>
        <v>0</v>
      </c>
      <c r="M370" s="105">
        <f t="shared" si="149"/>
        <v>0</v>
      </c>
      <c r="N370" s="104">
        <f t="shared" si="150"/>
        <v>0</v>
      </c>
      <c r="O370" s="113">
        <f t="shared" si="145"/>
        <v>0.11</v>
      </c>
      <c r="P370" s="108">
        <f t="shared" si="135"/>
        <v>1.0073206450000001</v>
      </c>
      <c r="Q370" s="104">
        <f t="shared" si="138"/>
        <v>2041.9725681699999</v>
      </c>
      <c r="R370" s="104">
        <f t="shared" si="139"/>
        <v>2041.9725681699999</v>
      </c>
      <c r="S370" s="109" t="s">
        <v>52</v>
      </c>
      <c r="T370" s="110">
        <f t="shared" si="151"/>
        <v>40400</v>
      </c>
      <c r="U370" s="111">
        <f t="shared" si="146"/>
        <v>0</v>
      </c>
      <c r="V370" s="22"/>
      <c r="W370" s="5"/>
      <c r="X370" s="134">
        <f>[2]Plan1!$A213</f>
        <v>43350</v>
      </c>
      <c r="Y370" s="135" t="str">
        <f>[2]Plan1!$C213</f>
        <v>Independência do Brasil</v>
      </c>
      <c r="Z370" s="5"/>
      <c r="AA370" s="5"/>
      <c r="AB370" s="1"/>
      <c r="AC370" s="5"/>
      <c r="AD370" s="5"/>
      <c r="AE370" s="5"/>
      <c r="AF370" s="1"/>
      <c r="AG370" s="3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</row>
    <row r="371" spans="1:108" x14ac:dyDescent="0.2">
      <c r="A371" s="112">
        <f t="shared" si="140"/>
        <v>40396</v>
      </c>
      <c r="B371" s="104">
        <f t="shared" si="153"/>
        <v>281061.95124477998</v>
      </c>
      <c r="C371" s="104">
        <f t="shared" si="141"/>
        <v>277616.64833748003</v>
      </c>
      <c r="D371" s="132">
        <f t="shared" si="142"/>
        <v>40370</v>
      </c>
      <c r="E371" s="105">
        <f t="shared" si="154"/>
        <v>8.52E-4</v>
      </c>
      <c r="F371" s="106">
        <f t="shared" si="152"/>
        <v>27</v>
      </c>
      <c r="G371" s="106">
        <f t="shared" si="147"/>
        <v>31</v>
      </c>
      <c r="H371" s="104">
        <f t="shared" si="143"/>
        <v>1.0007420199999999</v>
      </c>
      <c r="I371" s="104">
        <f t="shared" si="144"/>
        <v>1.0040257400000001</v>
      </c>
      <c r="J371" s="104">
        <f t="shared" si="136"/>
        <v>1.0047707400000001</v>
      </c>
      <c r="K371" s="104">
        <f t="shared" si="137"/>
        <v>278941.08518637001</v>
      </c>
      <c r="L371" s="107">
        <f t="shared" si="148"/>
        <v>0</v>
      </c>
      <c r="M371" s="105">
        <f t="shared" si="149"/>
        <v>0</v>
      </c>
      <c r="N371" s="104">
        <f t="shared" si="150"/>
        <v>0</v>
      </c>
      <c r="O371" s="113">
        <f t="shared" si="145"/>
        <v>0.11</v>
      </c>
      <c r="P371" s="108">
        <f t="shared" si="135"/>
        <v>1.007603276</v>
      </c>
      <c r="Q371" s="104">
        <f t="shared" si="138"/>
        <v>2120.8660584099998</v>
      </c>
      <c r="R371" s="104">
        <f t="shared" si="139"/>
        <v>2120.8660584099998</v>
      </c>
      <c r="S371" s="109" t="s">
        <v>52</v>
      </c>
      <c r="T371" s="110">
        <f t="shared" si="151"/>
        <v>40400</v>
      </c>
      <c r="U371" s="111">
        <f t="shared" si="146"/>
        <v>0</v>
      </c>
      <c r="V371" s="22"/>
      <c r="W371" s="5"/>
      <c r="X371" s="134">
        <f>[2]Plan1!$A214</f>
        <v>43385</v>
      </c>
      <c r="Y371" s="135" t="str">
        <f>[2]Plan1!$C214</f>
        <v>Nossa Sr.a Aparecida - Padroeira do Brasil</v>
      </c>
      <c r="Z371" s="5"/>
      <c r="AA371" s="5"/>
      <c r="AB371" s="1"/>
      <c r="AC371" s="5"/>
      <c r="AD371" s="5"/>
      <c r="AE371" s="5"/>
      <c r="AF371" s="1"/>
      <c r="AG371" s="3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</row>
    <row r="372" spans="1:108" x14ac:dyDescent="0.2">
      <c r="A372" s="112">
        <f t="shared" si="140"/>
        <v>40397</v>
      </c>
      <c r="B372" s="104">
        <f t="shared" si="153"/>
        <v>281148.53360155999</v>
      </c>
      <c r="C372" s="104">
        <f t="shared" si="141"/>
        <v>277616.64833748003</v>
      </c>
      <c r="D372" s="132">
        <f t="shared" si="142"/>
        <v>40370</v>
      </c>
      <c r="E372" s="105">
        <f t="shared" si="154"/>
        <v>8.52E-4</v>
      </c>
      <c r="F372" s="106">
        <f t="shared" si="152"/>
        <v>28</v>
      </c>
      <c r="G372" s="106">
        <f t="shared" si="147"/>
        <v>31</v>
      </c>
      <c r="H372" s="104">
        <f t="shared" si="143"/>
        <v>1.00076951</v>
      </c>
      <c r="I372" s="104">
        <f t="shared" si="144"/>
        <v>1.0040257400000001</v>
      </c>
      <c r="J372" s="104">
        <f t="shared" si="136"/>
        <v>1.00479834</v>
      </c>
      <c r="K372" s="104">
        <f t="shared" si="137"/>
        <v>278948.74740585999</v>
      </c>
      <c r="L372" s="107">
        <f t="shared" si="148"/>
        <v>0</v>
      </c>
      <c r="M372" s="105">
        <f t="shared" si="149"/>
        <v>0</v>
      </c>
      <c r="N372" s="104">
        <f t="shared" si="150"/>
        <v>0</v>
      </c>
      <c r="O372" s="113">
        <f t="shared" si="145"/>
        <v>0.11</v>
      </c>
      <c r="P372" s="108">
        <f t="shared" si="135"/>
        <v>1.0078859870000001</v>
      </c>
      <c r="Q372" s="104">
        <f t="shared" si="138"/>
        <v>2199.7861957</v>
      </c>
      <c r="R372" s="104">
        <f t="shared" si="139"/>
        <v>2199.7861957</v>
      </c>
      <c r="S372" s="109" t="s">
        <v>52</v>
      </c>
      <c r="T372" s="110">
        <f t="shared" si="151"/>
        <v>40400</v>
      </c>
      <c r="U372" s="111">
        <f t="shared" si="146"/>
        <v>0</v>
      </c>
      <c r="V372" s="22"/>
      <c r="W372" s="5"/>
      <c r="X372" s="134">
        <f>[2]Plan1!$A215</f>
        <v>43406</v>
      </c>
      <c r="Y372" s="135" t="str">
        <f>[2]Plan1!$C215</f>
        <v>Finados</v>
      </c>
      <c r="Z372" s="5"/>
      <c r="AA372" s="5"/>
      <c r="AB372" s="1"/>
      <c r="AC372" s="5"/>
      <c r="AD372" s="5"/>
      <c r="AE372" s="5"/>
      <c r="AF372" s="1"/>
      <c r="AG372" s="3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</row>
    <row r="373" spans="1:108" x14ac:dyDescent="0.2">
      <c r="A373" s="112">
        <f t="shared" si="140"/>
        <v>40398</v>
      </c>
      <c r="B373" s="104">
        <f t="shared" si="153"/>
        <v>281235.14484819002</v>
      </c>
      <c r="C373" s="104">
        <f t="shared" si="141"/>
        <v>277616.64833748003</v>
      </c>
      <c r="D373" s="132">
        <f t="shared" si="142"/>
        <v>40370</v>
      </c>
      <c r="E373" s="105">
        <f t="shared" si="154"/>
        <v>8.52E-4</v>
      </c>
      <c r="F373" s="106">
        <f t="shared" si="152"/>
        <v>29</v>
      </c>
      <c r="G373" s="106">
        <f t="shared" si="147"/>
        <v>31</v>
      </c>
      <c r="H373" s="104">
        <f t="shared" si="143"/>
        <v>1.0007970100000001</v>
      </c>
      <c r="I373" s="104">
        <f t="shared" si="144"/>
        <v>1.0040257400000001</v>
      </c>
      <c r="J373" s="104">
        <f t="shared" si="136"/>
        <v>1.0048259500000001</v>
      </c>
      <c r="K373" s="104">
        <f t="shared" si="137"/>
        <v>278956.41240152001</v>
      </c>
      <c r="L373" s="107">
        <f t="shared" si="148"/>
        <v>0</v>
      </c>
      <c r="M373" s="105">
        <f t="shared" si="149"/>
        <v>0</v>
      </c>
      <c r="N373" s="104">
        <f t="shared" si="150"/>
        <v>0</v>
      </c>
      <c r="O373" s="113">
        <f t="shared" si="145"/>
        <v>0.11</v>
      </c>
      <c r="P373" s="108">
        <f t="shared" si="135"/>
        <v>1.008168776</v>
      </c>
      <c r="Q373" s="104">
        <f t="shared" si="138"/>
        <v>2278.7324466700002</v>
      </c>
      <c r="R373" s="104">
        <f t="shared" si="139"/>
        <v>2278.7324466700002</v>
      </c>
      <c r="S373" s="109" t="s">
        <v>52</v>
      </c>
      <c r="T373" s="110">
        <f t="shared" si="151"/>
        <v>40400</v>
      </c>
      <c r="U373" s="111">
        <f t="shared" si="146"/>
        <v>0</v>
      </c>
      <c r="V373" s="22"/>
      <c r="W373" s="5"/>
      <c r="X373" s="134">
        <f>[2]Plan1!$A216</f>
        <v>43419</v>
      </c>
      <c r="Y373" s="135" t="str">
        <f>[2]Plan1!$C216</f>
        <v>Proclamação da República</v>
      </c>
      <c r="Z373" s="5"/>
      <c r="AA373" s="5"/>
      <c r="AB373" s="1"/>
      <c r="AC373" s="5"/>
      <c r="AD373" s="5"/>
      <c r="AE373" s="5"/>
      <c r="AF373" s="1"/>
      <c r="AG373" s="3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</row>
    <row r="374" spans="1:108" x14ac:dyDescent="0.2">
      <c r="A374" s="112">
        <f t="shared" si="140"/>
        <v>40399</v>
      </c>
      <c r="B374" s="104">
        <f t="shared" si="153"/>
        <v>281321.77994745999</v>
      </c>
      <c r="C374" s="104">
        <f t="shared" si="141"/>
        <v>277616.64833748003</v>
      </c>
      <c r="D374" s="132">
        <f t="shared" si="142"/>
        <v>40370</v>
      </c>
      <c r="E374" s="105">
        <f t="shared" si="154"/>
        <v>8.52E-4</v>
      </c>
      <c r="F374" s="106">
        <f t="shared" si="152"/>
        <v>30</v>
      </c>
      <c r="G374" s="106">
        <f t="shared" si="147"/>
        <v>31</v>
      </c>
      <c r="H374" s="104">
        <f t="shared" si="143"/>
        <v>1.0008245</v>
      </c>
      <c r="I374" s="104">
        <f t="shared" si="144"/>
        <v>1.0040257400000001</v>
      </c>
      <c r="J374" s="104">
        <f t="shared" si="136"/>
        <v>1.00485355</v>
      </c>
      <c r="K374" s="104">
        <f t="shared" si="137"/>
        <v>278964.07462100999</v>
      </c>
      <c r="L374" s="107">
        <f t="shared" si="148"/>
        <v>0</v>
      </c>
      <c r="M374" s="105">
        <f t="shared" si="149"/>
        <v>0</v>
      </c>
      <c r="N374" s="104">
        <f t="shared" si="150"/>
        <v>0</v>
      </c>
      <c r="O374" s="113">
        <f t="shared" si="145"/>
        <v>0.11</v>
      </c>
      <c r="P374" s="108">
        <f t="shared" si="135"/>
        <v>1.0084516450000001</v>
      </c>
      <c r="Q374" s="104">
        <f t="shared" si="138"/>
        <v>2357.70532645</v>
      </c>
      <c r="R374" s="104">
        <f t="shared" si="139"/>
        <v>2357.70532645</v>
      </c>
      <c r="S374" s="109" t="s">
        <v>52</v>
      </c>
      <c r="T374" s="110">
        <f t="shared" si="151"/>
        <v>40400</v>
      </c>
      <c r="U374" s="111">
        <f t="shared" si="146"/>
        <v>0</v>
      </c>
      <c r="V374" s="22"/>
      <c r="W374" s="5"/>
      <c r="X374" s="134">
        <f>[2]Plan1!$A217</f>
        <v>43459</v>
      </c>
      <c r="Y374" s="135" t="str">
        <f>[2]Plan1!$C217</f>
        <v>Natal</v>
      </c>
      <c r="Z374" s="5"/>
      <c r="AA374" s="5"/>
      <c r="AB374" s="1"/>
      <c r="AC374" s="5"/>
      <c r="AD374" s="5"/>
      <c r="AE374" s="5"/>
      <c r="AF374" s="1"/>
      <c r="AG374" s="3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</row>
    <row r="375" spans="1:108" x14ac:dyDescent="0.2">
      <c r="A375" s="112">
        <f t="shared" si="140"/>
        <v>40400</v>
      </c>
      <c r="B375" s="104">
        <f t="shared" si="153"/>
        <v>281408.44449969003</v>
      </c>
      <c r="C375" s="104">
        <f t="shared" si="141"/>
        <v>277616.64833748003</v>
      </c>
      <c r="D375" s="132">
        <f t="shared" si="142"/>
        <v>40370</v>
      </c>
      <c r="E375" s="105">
        <f t="shared" si="154"/>
        <v>8.52E-4</v>
      </c>
      <c r="F375" s="106">
        <f t="shared" si="152"/>
        <v>31</v>
      </c>
      <c r="G375" s="106">
        <f t="shared" si="147"/>
        <v>31</v>
      </c>
      <c r="H375" s="104">
        <f t="shared" si="143"/>
        <v>1.0008520000000001</v>
      </c>
      <c r="I375" s="104">
        <f t="shared" si="144"/>
        <v>1.0040257400000001</v>
      </c>
      <c r="J375" s="104">
        <f t="shared" si="136"/>
        <v>1.0048811600000001</v>
      </c>
      <c r="K375" s="104">
        <f t="shared" si="137"/>
        <v>278971.73961667001</v>
      </c>
      <c r="L375" s="107">
        <f t="shared" si="148"/>
        <v>11</v>
      </c>
      <c r="M375" s="105">
        <f t="shared" si="149"/>
        <v>7.8899999999999994E-3</v>
      </c>
      <c r="N375" s="104">
        <f t="shared" si="150"/>
        <v>2201.0870255700002</v>
      </c>
      <c r="O375" s="113">
        <f t="shared" si="145"/>
        <v>0.11</v>
      </c>
      <c r="P375" s="108">
        <f t="shared" si="135"/>
        <v>1.0087345940000001</v>
      </c>
      <c r="Q375" s="104">
        <f t="shared" si="138"/>
        <v>2436.7048830200001</v>
      </c>
      <c r="R375" s="104">
        <f t="shared" si="139"/>
        <v>4637.7919085900003</v>
      </c>
      <c r="S375" s="109" t="s">
        <v>52</v>
      </c>
      <c r="T375" s="110">
        <f t="shared" si="151"/>
        <v>40400</v>
      </c>
      <c r="U375" s="111">
        <f t="shared" si="146"/>
        <v>276770.65259110002</v>
      </c>
      <c r="V375" s="22"/>
      <c r="W375" s="8"/>
      <c r="X375" s="134">
        <f>[2]Plan1!$A218</f>
        <v>43466</v>
      </c>
      <c r="Y375" s="135" t="str">
        <f>[2]Plan1!$C218</f>
        <v>Confraternização Universal</v>
      </c>
      <c r="Z375" s="8"/>
      <c r="AA375" s="8"/>
      <c r="AB375" s="9"/>
      <c r="AC375" s="8"/>
      <c r="AD375" s="8"/>
      <c r="AE375" s="8"/>
      <c r="AF375" s="9"/>
      <c r="AG375" s="2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</row>
    <row r="376" spans="1:108" x14ac:dyDescent="0.2">
      <c r="A376" s="112">
        <f t="shared" si="140"/>
        <v>40401</v>
      </c>
      <c r="B376" s="104">
        <f t="shared" si="153"/>
        <v>276855.76870610996</v>
      </c>
      <c r="C376" s="104">
        <f t="shared" si="141"/>
        <v>275426.25298210001</v>
      </c>
      <c r="D376" s="132">
        <f t="shared" si="142"/>
        <v>40401</v>
      </c>
      <c r="E376" s="105">
        <f t="shared" si="154"/>
        <v>8.3600000000000005E-4</v>
      </c>
      <c r="F376" s="106">
        <f t="shared" si="152"/>
        <v>1</v>
      </c>
      <c r="G376" s="106">
        <f t="shared" si="147"/>
        <v>31</v>
      </c>
      <c r="H376" s="104">
        <f t="shared" si="143"/>
        <v>1.0000269500000001</v>
      </c>
      <c r="I376" s="104">
        <f t="shared" si="144"/>
        <v>1.0048811600000001</v>
      </c>
      <c r="J376" s="104">
        <f t="shared" si="136"/>
        <v>1.00490824</v>
      </c>
      <c r="K376" s="104">
        <f t="shared" si="137"/>
        <v>276778.11113402998</v>
      </c>
      <c r="L376" s="107">
        <f t="shared" si="148"/>
        <v>0</v>
      </c>
      <c r="M376" s="105">
        <f t="shared" si="149"/>
        <v>0</v>
      </c>
      <c r="N376" s="104">
        <f t="shared" si="150"/>
        <v>0</v>
      </c>
      <c r="O376" s="113">
        <f t="shared" si="145"/>
        <v>0.11</v>
      </c>
      <c r="P376" s="108">
        <f t="shared" si="135"/>
        <v>1.0002805770000001</v>
      </c>
      <c r="Q376" s="104">
        <f t="shared" si="138"/>
        <v>77.657572079999994</v>
      </c>
      <c r="R376" s="104">
        <f t="shared" si="139"/>
        <v>77.657572079999994</v>
      </c>
      <c r="S376" s="109" t="s">
        <v>52</v>
      </c>
      <c r="T376" s="110">
        <f t="shared" si="151"/>
        <v>40431</v>
      </c>
      <c r="U376" s="111">
        <f t="shared" si="146"/>
        <v>0</v>
      </c>
      <c r="V376" s="22"/>
      <c r="W376" s="5"/>
      <c r="X376" s="134">
        <f>[2]Plan1!$A219</f>
        <v>43528</v>
      </c>
      <c r="Y376" s="135" t="str">
        <f>[2]Plan1!$C219</f>
        <v>Carnaval</v>
      </c>
      <c r="Z376" s="5"/>
      <c r="AA376" s="5"/>
      <c r="AB376" s="1"/>
      <c r="AC376" s="5"/>
      <c r="AD376" s="5"/>
      <c r="AE376" s="5"/>
      <c r="AF376" s="1"/>
      <c r="AG376" s="3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</row>
    <row r="377" spans="1:108" x14ac:dyDescent="0.2">
      <c r="A377" s="112">
        <f t="shared" si="140"/>
        <v>40402</v>
      </c>
      <c r="B377" s="104">
        <f t="shared" si="153"/>
        <v>276940.91362840001</v>
      </c>
      <c r="C377" s="104">
        <f t="shared" si="141"/>
        <v>275426.25298210001</v>
      </c>
      <c r="D377" s="132">
        <f t="shared" si="142"/>
        <v>40401</v>
      </c>
      <c r="E377" s="105">
        <f t="shared" si="154"/>
        <v>8.3600000000000005E-4</v>
      </c>
      <c r="F377" s="106">
        <f t="shared" si="152"/>
        <v>2</v>
      </c>
      <c r="G377" s="106">
        <f t="shared" si="147"/>
        <v>31</v>
      </c>
      <c r="H377" s="104">
        <f t="shared" si="143"/>
        <v>1.0000539100000001</v>
      </c>
      <c r="I377" s="104">
        <f t="shared" si="144"/>
        <v>1.0048811600000001</v>
      </c>
      <c r="J377" s="104">
        <f t="shared" si="136"/>
        <v>1.0049353299999999</v>
      </c>
      <c r="K377" s="104">
        <f t="shared" si="137"/>
        <v>276785.57243122999</v>
      </c>
      <c r="L377" s="107">
        <f t="shared" si="148"/>
        <v>0</v>
      </c>
      <c r="M377" s="105">
        <f t="shared" si="149"/>
        <v>0</v>
      </c>
      <c r="N377" s="104">
        <f t="shared" si="150"/>
        <v>0</v>
      </c>
      <c r="O377" s="113">
        <f t="shared" si="145"/>
        <v>0.11</v>
      </c>
      <c r="P377" s="108">
        <f t="shared" si="135"/>
        <v>1.000561233</v>
      </c>
      <c r="Q377" s="104">
        <f t="shared" si="138"/>
        <v>155.34119716999999</v>
      </c>
      <c r="R377" s="104">
        <f t="shared" si="139"/>
        <v>155.34119716999999</v>
      </c>
      <c r="S377" s="109" t="s">
        <v>52</v>
      </c>
      <c r="T377" s="110">
        <f t="shared" si="151"/>
        <v>40431</v>
      </c>
      <c r="U377" s="111">
        <f t="shared" si="146"/>
        <v>0</v>
      </c>
      <c r="V377" s="22"/>
      <c r="W377" s="5"/>
      <c r="X377" s="134">
        <f>[2]Plan1!$A220</f>
        <v>43529</v>
      </c>
      <c r="Y377" s="135" t="str">
        <f>[2]Plan1!$C220</f>
        <v>Carnaval</v>
      </c>
      <c r="Z377" s="5"/>
      <c r="AA377" s="5"/>
      <c r="AB377" s="1"/>
      <c r="AC377" s="5"/>
      <c r="AD377" s="5"/>
      <c r="AE377" s="5"/>
      <c r="AF377" s="1"/>
      <c r="AG377" s="3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</row>
    <row r="378" spans="1:108" x14ac:dyDescent="0.2">
      <c r="A378" s="112">
        <f t="shared" si="140"/>
        <v>40403</v>
      </c>
      <c r="B378" s="104">
        <f t="shared" si="153"/>
        <v>277026.08432863996</v>
      </c>
      <c r="C378" s="104">
        <f t="shared" si="141"/>
        <v>275426.25298210001</v>
      </c>
      <c r="D378" s="132">
        <f t="shared" si="142"/>
        <v>40401</v>
      </c>
      <c r="E378" s="105">
        <f t="shared" si="154"/>
        <v>8.3600000000000005E-4</v>
      </c>
      <c r="F378" s="106">
        <f t="shared" si="152"/>
        <v>3</v>
      </c>
      <c r="G378" s="106">
        <f t="shared" si="147"/>
        <v>31</v>
      </c>
      <c r="H378" s="104">
        <f t="shared" si="143"/>
        <v>1.0000808699999999</v>
      </c>
      <c r="I378" s="104">
        <f t="shared" si="144"/>
        <v>1.0048811600000001</v>
      </c>
      <c r="J378" s="104">
        <f t="shared" si="136"/>
        <v>1.00496242</v>
      </c>
      <c r="K378" s="104">
        <f t="shared" si="137"/>
        <v>276793.03372841998</v>
      </c>
      <c r="L378" s="107">
        <f t="shared" si="148"/>
        <v>0</v>
      </c>
      <c r="M378" s="105">
        <f t="shared" si="149"/>
        <v>0</v>
      </c>
      <c r="N378" s="104">
        <f t="shared" si="150"/>
        <v>0</v>
      </c>
      <c r="O378" s="113">
        <f t="shared" si="145"/>
        <v>0.11</v>
      </c>
      <c r="P378" s="108">
        <f t="shared" si="135"/>
        <v>1.0008419669999999</v>
      </c>
      <c r="Q378" s="104">
        <f t="shared" si="138"/>
        <v>233.05060022000001</v>
      </c>
      <c r="R378" s="104">
        <f t="shared" si="139"/>
        <v>233.05060022000001</v>
      </c>
      <c r="S378" s="109" t="s">
        <v>52</v>
      </c>
      <c r="T378" s="110">
        <f t="shared" si="151"/>
        <v>40431</v>
      </c>
      <c r="U378" s="111">
        <f t="shared" si="146"/>
        <v>0</v>
      </c>
      <c r="V378" s="22"/>
      <c r="W378" s="5"/>
      <c r="X378" s="134">
        <f>[2]Plan1!$A221</f>
        <v>43574</v>
      </c>
      <c r="Y378" s="135" t="str">
        <f>[2]Plan1!$C221</f>
        <v>Paixão de Cristo</v>
      </c>
      <c r="Z378" s="5"/>
      <c r="AA378" s="5"/>
      <c r="AB378" s="1"/>
      <c r="AC378" s="5"/>
      <c r="AD378" s="5"/>
      <c r="AE378" s="5"/>
      <c r="AF378" s="1"/>
      <c r="AG378" s="3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</row>
    <row r="379" spans="1:108" x14ac:dyDescent="0.2">
      <c r="A379" s="112">
        <f t="shared" si="140"/>
        <v>40404</v>
      </c>
      <c r="B379" s="104">
        <f t="shared" si="153"/>
        <v>277111.28136221005</v>
      </c>
      <c r="C379" s="104">
        <f t="shared" si="141"/>
        <v>275426.25298210001</v>
      </c>
      <c r="D379" s="132">
        <f t="shared" si="142"/>
        <v>40401</v>
      </c>
      <c r="E379" s="105">
        <f t="shared" si="154"/>
        <v>8.3600000000000005E-4</v>
      </c>
      <c r="F379" s="106">
        <f t="shared" si="152"/>
        <v>4</v>
      </c>
      <c r="G379" s="106">
        <f t="shared" si="147"/>
        <v>31</v>
      </c>
      <c r="H379" s="104">
        <f t="shared" si="143"/>
        <v>1.0001078299999999</v>
      </c>
      <c r="I379" s="104">
        <f t="shared" si="144"/>
        <v>1.0048811600000001</v>
      </c>
      <c r="J379" s="104">
        <f t="shared" si="136"/>
        <v>1.0049895099999999</v>
      </c>
      <c r="K379" s="104">
        <f t="shared" si="137"/>
        <v>276800.49502561003</v>
      </c>
      <c r="L379" s="107">
        <f t="shared" si="148"/>
        <v>0</v>
      </c>
      <c r="M379" s="105">
        <f t="shared" si="149"/>
        <v>0</v>
      </c>
      <c r="N379" s="104">
        <f t="shared" si="150"/>
        <v>0</v>
      </c>
      <c r="O379" s="113">
        <f t="shared" si="145"/>
        <v>0.11</v>
      </c>
      <c r="P379" s="108">
        <f t="shared" si="135"/>
        <v>1.0011227810000001</v>
      </c>
      <c r="Q379" s="104">
        <f t="shared" si="138"/>
        <v>310.78633660000003</v>
      </c>
      <c r="R379" s="104">
        <f t="shared" si="139"/>
        <v>310.78633660000003</v>
      </c>
      <c r="S379" s="109" t="s">
        <v>52</v>
      </c>
      <c r="T379" s="110">
        <f t="shared" si="151"/>
        <v>40431</v>
      </c>
      <c r="U379" s="111">
        <f t="shared" si="146"/>
        <v>0</v>
      </c>
      <c r="V379" s="22"/>
      <c r="W379" s="5"/>
      <c r="X379" s="134">
        <f>[2]Plan1!$A222</f>
        <v>43576</v>
      </c>
      <c r="Y379" s="135" t="str">
        <f>[2]Plan1!$C222</f>
        <v>Tiradentes</v>
      </c>
      <c r="Z379" s="5"/>
      <c r="AA379" s="5"/>
      <c r="AB379" s="1"/>
      <c r="AC379" s="5"/>
      <c r="AD379" s="5"/>
      <c r="AE379" s="5"/>
      <c r="AF379" s="1"/>
      <c r="AG379" s="3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</row>
    <row r="380" spans="1:108" x14ac:dyDescent="0.2">
      <c r="A380" s="112">
        <f t="shared" si="140"/>
        <v>40405</v>
      </c>
      <c r="B380" s="104">
        <f t="shared" si="153"/>
        <v>277196.50417727994</v>
      </c>
      <c r="C380" s="104">
        <f t="shared" si="141"/>
        <v>275426.25298210001</v>
      </c>
      <c r="D380" s="132">
        <f t="shared" si="142"/>
        <v>40401</v>
      </c>
      <c r="E380" s="105">
        <f t="shared" si="154"/>
        <v>8.3600000000000005E-4</v>
      </c>
      <c r="F380" s="106">
        <f t="shared" si="152"/>
        <v>5</v>
      </c>
      <c r="G380" s="106">
        <f t="shared" si="147"/>
        <v>31</v>
      </c>
      <c r="H380" s="104">
        <f t="shared" si="143"/>
        <v>1.0001347899999999</v>
      </c>
      <c r="I380" s="104">
        <f t="shared" si="144"/>
        <v>1.0048811600000001</v>
      </c>
      <c r="J380" s="104">
        <f t="shared" si="136"/>
        <v>1.0050166</v>
      </c>
      <c r="K380" s="104">
        <f t="shared" si="137"/>
        <v>276807.95632280997</v>
      </c>
      <c r="L380" s="107">
        <f t="shared" si="148"/>
        <v>0</v>
      </c>
      <c r="M380" s="105">
        <f t="shared" si="149"/>
        <v>0</v>
      </c>
      <c r="N380" s="104">
        <f t="shared" si="150"/>
        <v>0</v>
      </c>
      <c r="O380" s="113">
        <f t="shared" si="145"/>
        <v>0.11</v>
      </c>
      <c r="P380" s="108">
        <f t="shared" si="135"/>
        <v>1.001403673</v>
      </c>
      <c r="Q380" s="104">
        <f t="shared" si="138"/>
        <v>388.54785447</v>
      </c>
      <c r="R380" s="104">
        <f t="shared" si="139"/>
        <v>388.54785447</v>
      </c>
      <c r="S380" s="109" t="s">
        <v>52</v>
      </c>
      <c r="T380" s="110">
        <f t="shared" si="151"/>
        <v>40431</v>
      </c>
      <c r="U380" s="111">
        <f t="shared" si="146"/>
        <v>0</v>
      </c>
      <c r="V380" s="22"/>
      <c r="W380" s="5"/>
      <c r="X380" s="134">
        <f>[2]Plan1!$A223</f>
        <v>43586</v>
      </c>
      <c r="Y380" s="135" t="str">
        <f>[2]Plan1!$C223</f>
        <v>Dia do Trabalho</v>
      </c>
      <c r="Z380" s="5"/>
      <c r="AA380" s="5"/>
      <c r="AB380" s="1"/>
      <c r="AC380" s="5"/>
      <c r="AD380" s="5"/>
      <c r="AE380" s="5"/>
      <c r="AF380" s="1"/>
      <c r="AG380" s="3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</row>
    <row r="381" spans="1:108" x14ac:dyDescent="0.2">
      <c r="A381" s="112">
        <f t="shared" si="140"/>
        <v>40406</v>
      </c>
      <c r="B381" s="104">
        <f t="shared" si="153"/>
        <v>277281.75277558004</v>
      </c>
      <c r="C381" s="104">
        <f t="shared" si="141"/>
        <v>275426.25298210001</v>
      </c>
      <c r="D381" s="132">
        <f t="shared" si="142"/>
        <v>40401</v>
      </c>
      <c r="E381" s="105">
        <f t="shared" si="154"/>
        <v>8.3600000000000005E-4</v>
      </c>
      <c r="F381" s="106">
        <f t="shared" si="152"/>
        <v>6</v>
      </c>
      <c r="G381" s="106">
        <f t="shared" si="147"/>
        <v>31</v>
      </c>
      <c r="H381" s="104">
        <f t="shared" si="143"/>
        <v>1.00016175</v>
      </c>
      <c r="I381" s="104">
        <f t="shared" si="144"/>
        <v>1.0048811600000001</v>
      </c>
      <c r="J381" s="104">
        <f t="shared" si="136"/>
        <v>1.0050436899999999</v>
      </c>
      <c r="K381" s="104">
        <f t="shared" si="137"/>
        <v>276815.41762000002</v>
      </c>
      <c r="L381" s="107">
        <f t="shared" si="148"/>
        <v>0</v>
      </c>
      <c r="M381" s="105">
        <f t="shared" si="149"/>
        <v>0</v>
      </c>
      <c r="N381" s="104">
        <f t="shared" si="150"/>
        <v>0</v>
      </c>
      <c r="O381" s="113">
        <f t="shared" si="145"/>
        <v>0.11</v>
      </c>
      <c r="P381" s="108">
        <f t="shared" si="135"/>
        <v>1.0016846429999999</v>
      </c>
      <c r="Q381" s="104">
        <f t="shared" si="138"/>
        <v>466.33515557999999</v>
      </c>
      <c r="R381" s="104">
        <f t="shared" si="139"/>
        <v>466.33515557999999</v>
      </c>
      <c r="S381" s="109" t="s">
        <v>52</v>
      </c>
      <c r="T381" s="110">
        <f t="shared" si="151"/>
        <v>40431</v>
      </c>
      <c r="U381" s="111">
        <f t="shared" si="146"/>
        <v>0</v>
      </c>
      <c r="V381" s="22"/>
      <c r="W381" s="5"/>
      <c r="X381" s="134">
        <f>[2]Plan1!$A224</f>
        <v>43636</v>
      </c>
      <c r="Y381" s="135" t="str">
        <f>[2]Plan1!$C224</f>
        <v>Corpus Christi</v>
      </c>
      <c r="Z381" s="5"/>
      <c r="AA381" s="5"/>
      <c r="AB381" s="1"/>
      <c r="AC381" s="5"/>
      <c r="AD381" s="5"/>
      <c r="AE381" s="5"/>
      <c r="AF381" s="1"/>
      <c r="AG381" s="3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</row>
    <row r="382" spans="1:108" x14ac:dyDescent="0.2">
      <c r="A382" s="112">
        <f t="shared" si="140"/>
        <v>40407</v>
      </c>
      <c r="B382" s="104">
        <f t="shared" si="153"/>
        <v>277367.03047219</v>
      </c>
      <c r="C382" s="104">
        <f t="shared" si="141"/>
        <v>275426.25298210001</v>
      </c>
      <c r="D382" s="132">
        <f t="shared" si="142"/>
        <v>40401</v>
      </c>
      <c r="E382" s="105">
        <f t="shared" si="154"/>
        <v>8.3600000000000005E-4</v>
      </c>
      <c r="F382" s="106">
        <f t="shared" si="152"/>
        <v>7</v>
      </c>
      <c r="G382" s="106">
        <f t="shared" si="147"/>
        <v>31</v>
      </c>
      <c r="H382" s="104">
        <f t="shared" si="143"/>
        <v>1.00018871</v>
      </c>
      <c r="I382" s="104">
        <f t="shared" si="144"/>
        <v>1.0048811600000001</v>
      </c>
      <c r="J382" s="104">
        <f t="shared" si="136"/>
        <v>1.00507079</v>
      </c>
      <c r="K382" s="104">
        <f t="shared" si="137"/>
        <v>276822.88167144998</v>
      </c>
      <c r="L382" s="107">
        <f t="shared" si="148"/>
        <v>0</v>
      </c>
      <c r="M382" s="105">
        <f t="shared" si="149"/>
        <v>0</v>
      </c>
      <c r="N382" s="104">
        <f t="shared" si="150"/>
        <v>0</v>
      </c>
      <c r="O382" s="113">
        <f t="shared" si="145"/>
        <v>0.11</v>
      </c>
      <c r="P382" s="108">
        <f t="shared" si="135"/>
        <v>1.001965693</v>
      </c>
      <c r="Q382" s="104">
        <f t="shared" si="138"/>
        <v>544.14880073999996</v>
      </c>
      <c r="R382" s="104">
        <f t="shared" si="139"/>
        <v>544.14880073999996</v>
      </c>
      <c r="S382" s="109" t="s">
        <v>52</v>
      </c>
      <c r="T382" s="110">
        <f t="shared" si="151"/>
        <v>40431</v>
      </c>
      <c r="U382" s="111">
        <f t="shared" si="146"/>
        <v>0</v>
      </c>
      <c r="V382" s="22"/>
      <c r="W382" s="5"/>
      <c r="X382" s="134">
        <f>[2]Plan1!$A225</f>
        <v>43715</v>
      </c>
      <c r="Y382" s="135" t="str">
        <f>[2]Plan1!$C225</f>
        <v>Independência do Brasil</v>
      </c>
      <c r="Z382" s="5"/>
      <c r="AA382" s="5"/>
      <c r="AB382" s="1"/>
      <c r="AC382" s="5"/>
      <c r="AD382" s="5"/>
      <c r="AE382" s="5"/>
      <c r="AF382" s="1"/>
      <c r="AG382" s="3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</row>
    <row r="383" spans="1:108" x14ac:dyDescent="0.2">
      <c r="A383" s="112">
        <f t="shared" si="140"/>
        <v>40408</v>
      </c>
      <c r="B383" s="104">
        <f t="shared" si="153"/>
        <v>277452.33147348999</v>
      </c>
      <c r="C383" s="104">
        <f t="shared" si="141"/>
        <v>275426.25298210001</v>
      </c>
      <c r="D383" s="132">
        <f t="shared" si="142"/>
        <v>40401</v>
      </c>
      <c r="E383" s="105">
        <f t="shared" si="154"/>
        <v>8.3600000000000005E-4</v>
      </c>
      <c r="F383" s="106">
        <f t="shared" si="152"/>
        <v>8</v>
      </c>
      <c r="G383" s="106">
        <f t="shared" si="147"/>
        <v>31</v>
      </c>
      <c r="H383" s="104">
        <f t="shared" si="143"/>
        <v>1.00021567</v>
      </c>
      <c r="I383" s="104">
        <f t="shared" si="144"/>
        <v>1.0048811600000001</v>
      </c>
      <c r="J383" s="104">
        <f t="shared" si="136"/>
        <v>1.0050978800000001</v>
      </c>
      <c r="K383" s="104">
        <f t="shared" si="137"/>
        <v>276830.34296864999</v>
      </c>
      <c r="L383" s="107">
        <f t="shared" si="148"/>
        <v>0</v>
      </c>
      <c r="M383" s="105">
        <f t="shared" si="149"/>
        <v>0</v>
      </c>
      <c r="N383" s="104">
        <f t="shared" si="150"/>
        <v>0</v>
      </c>
      <c r="O383" s="113">
        <f t="shared" si="145"/>
        <v>0.11</v>
      </c>
      <c r="P383" s="108">
        <f t="shared" si="135"/>
        <v>1.002246822</v>
      </c>
      <c r="Q383" s="104">
        <f t="shared" si="138"/>
        <v>621.98850484000002</v>
      </c>
      <c r="R383" s="104">
        <f t="shared" si="139"/>
        <v>621.98850484000002</v>
      </c>
      <c r="S383" s="109" t="s">
        <v>52</v>
      </c>
      <c r="T383" s="110">
        <f t="shared" si="151"/>
        <v>40431</v>
      </c>
      <c r="U383" s="111">
        <f t="shared" si="146"/>
        <v>0</v>
      </c>
      <c r="V383" s="22"/>
      <c r="W383" s="5"/>
      <c r="X383" s="134">
        <f>[2]Plan1!$A226</f>
        <v>43750</v>
      </c>
      <c r="Y383" s="135" t="str">
        <f>[2]Plan1!$C226</f>
        <v>Nossa Sr.a Aparecida - Padroeira do Brasil</v>
      </c>
      <c r="Z383" s="5"/>
      <c r="AA383" s="5"/>
      <c r="AB383" s="1"/>
      <c r="AC383" s="5"/>
      <c r="AD383" s="5"/>
      <c r="AE383" s="5"/>
      <c r="AF383" s="1"/>
      <c r="AG383" s="3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</row>
    <row r="384" spans="1:108" x14ac:dyDescent="0.2">
      <c r="A384" s="112">
        <f t="shared" si="140"/>
        <v>40409</v>
      </c>
      <c r="B384" s="104">
        <f t="shared" si="153"/>
        <v>277537.65826331999</v>
      </c>
      <c r="C384" s="104">
        <f t="shared" si="141"/>
        <v>275426.25298210001</v>
      </c>
      <c r="D384" s="132">
        <f t="shared" si="142"/>
        <v>40401</v>
      </c>
      <c r="E384" s="105">
        <f t="shared" si="154"/>
        <v>8.3600000000000005E-4</v>
      </c>
      <c r="F384" s="106">
        <f t="shared" si="152"/>
        <v>9</v>
      </c>
      <c r="G384" s="106">
        <f t="shared" si="147"/>
        <v>31</v>
      </c>
      <c r="H384" s="104">
        <f t="shared" si="143"/>
        <v>1.00024263</v>
      </c>
      <c r="I384" s="104">
        <f t="shared" si="144"/>
        <v>1.0048811600000001</v>
      </c>
      <c r="J384" s="104">
        <f t="shared" si="136"/>
        <v>1.00512497</v>
      </c>
      <c r="K384" s="104">
        <f t="shared" si="137"/>
        <v>276837.80426583998</v>
      </c>
      <c r="L384" s="107">
        <f t="shared" si="148"/>
        <v>0</v>
      </c>
      <c r="M384" s="105">
        <f t="shared" si="149"/>
        <v>0</v>
      </c>
      <c r="N384" s="104">
        <f t="shared" si="150"/>
        <v>0</v>
      </c>
      <c r="O384" s="113">
        <f t="shared" si="145"/>
        <v>0.11</v>
      </c>
      <c r="P384" s="108">
        <f t="shared" si="135"/>
        <v>1.002528029</v>
      </c>
      <c r="Q384" s="104">
        <f t="shared" si="138"/>
        <v>699.85399747999998</v>
      </c>
      <c r="R384" s="104">
        <f t="shared" si="139"/>
        <v>699.85399747999998</v>
      </c>
      <c r="S384" s="109" t="s">
        <v>52</v>
      </c>
      <c r="T384" s="110">
        <f t="shared" si="151"/>
        <v>40431</v>
      </c>
      <c r="U384" s="111">
        <f t="shared" si="146"/>
        <v>0</v>
      </c>
      <c r="V384" s="22"/>
      <c r="W384" s="5"/>
      <c r="X384" s="134">
        <f>[2]Plan1!$A227</f>
        <v>43771</v>
      </c>
      <c r="Y384" s="135" t="str">
        <f>[2]Plan1!$C227</f>
        <v>Finados</v>
      </c>
      <c r="Z384" s="5"/>
      <c r="AA384" s="5"/>
      <c r="AB384" s="1"/>
      <c r="AC384" s="5"/>
      <c r="AD384" s="5"/>
      <c r="AE384" s="5"/>
      <c r="AF384" s="1"/>
      <c r="AG384" s="3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</row>
    <row r="385" spans="1:108" x14ac:dyDescent="0.2">
      <c r="A385" s="112">
        <f t="shared" si="140"/>
        <v>40410</v>
      </c>
      <c r="B385" s="104">
        <f t="shared" si="153"/>
        <v>277623.01415910001</v>
      </c>
      <c r="C385" s="104">
        <f t="shared" si="141"/>
        <v>275426.25298210001</v>
      </c>
      <c r="D385" s="132">
        <f t="shared" si="142"/>
        <v>40401</v>
      </c>
      <c r="E385" s="105">
        <f t="shared" si="154"/>
        <v>8.3600000000000005E-4</v>
      </c>
      <c r="F385" s="106">
        <f t="shared" si="152"/>
        <v>10</v>
      </c>
      <c r="G385" s="106">
        <f t="shared" si="147"/>
        <v>31</v>
      </c>
      <c r="H385" s="104">
        <f t="shared" si="143"/>
        <v>1.0002696</v>
      </c>
      <c r="I385" s="104">
        <f t="shared" si="144"/>
        <v>1.0048811600000001</v>
      </c>
      <c r="J385" s="104">
        <f t="shared" si="136"/>
        <v>1.0051520700000001</v>
      </c>
      <c r="K385" s="104">
        <f t="shared" si="137"/>
        <v>276845.26831730001</v>
      </c>
      <c r="L385" s="107">
        <f t="shared" si="148"/>
        <v>0</v>
      </c>
      <c r="M385" s="105">
        <f t="shared" si="149"/>
        <v>0</v>
      </c>
      <c r="N385" s="104">
        <f t="shared" si="150"/>
        <v>0</v>
      </c>
      <c r="O385" s="113">
        <f t="shared" si="145"/>
        <v>0.11</v>
      </c>
      <c r="P385" s="108">
        <f t="shared" si="135"/>
        <v>1.002809316</v>
      </c>
      <c r="Q385" s="104">
        <f t="shared" si="138"/>
        <v>777.74584179999999</v>
      </c>
      <c r="R385" s="104">
        <f t="shared" si="139"/>
        <v>777.74584179999999</v>
      </c>
      <c r="S385" s="109" t="s">
        <v>52</v>
      </c>
      <c r="T385" s="110">
        <f t="shared" si="151"/>
        <v>40431</v>
      </c>
      <c r="U385" s="111">
        <f t="shared" si="146"/>
        <v>0</v>
      </c>
      <c r="V385" s="22"/>
      <c r="W385" s="5"/>
      <c r="X385" s="134">
        <f>[2]Plan1!$A228</f>
        <v>43784</v>
      </c>
      <c r="Y385" s="135" t="str">
        <f>[2]Plan1!$C228</f>
        <v>Proclamação da República</v>
      </c>
      <c r="Z385" s="5"/>
      <c r="AA385" s="5"/>
      <c r="AB385" s="1"/>
      <c r="AC385" s="5"/>
      <c r="AD385" s="5"/>
      <c r="AE385" s="5"/>
      <c r="AF385" s="1"/>
      <c r="AG385" s="3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</row>
    <row r="386" spans="1:108" x14ac:dyDescent="0.2">
      <c r="A386" s="112">
        <f t="shared" si="140"/>
        <v>40411</v>
      </c>
      <c r="B386" s="104">
        <f t="shared" si="153"/>
        <v>277708.39308569999</v>
      </c>
      <c r="C386" s="104">
        <f t="shared" si="141"/>
        <v>275426.25298210001</v>
      </c>
      <c r="D386" s="132">
        <f t="shared" si="142"/>
        <v>40401</v>
      </c>
      <c r="E386" s="105">
        <f t="shared" si="154"/>
        <v>8.3600000000000005E-4</v>
      </c>
      <c r="F386" s="106">
        <f t="shared" si="152"/>
        <v>11</v>
      </c>
      <c r="G386" s="106">
        <f t="shared" si="147"/>
        <v>31</v>
      </c>
      <c r="H386" s="104">
        <f t="shared" si="143"/>
        <v>1.00029656</v>
      </c>
      <c r="I386" s="104">
        <f t="shared" si="144"/>
        <v>1.0048811600000001</v>
      </c>
      <c r="J386" s="104">
        <f t="shared" si="136"/>
        <v>1.00517916</v>
      </c>
      <c r="K386" s="104">
        <f t="shared" si="137"/>
        <v>276852.72961449</v>
      </c>
      <c r="L386" s="107">
        <f t="shared" si="148"/>
        <v>0</v>
      </c>
      <c r="M386" s="105">
        <f t="shared" si="149"/>
        <v>0</v>
      </c>
      <c r="N386" s="104">
        <f t="shared" si="150"/>
        <v>0</v>
      </c>
      <c r="O386" s="113">
        <f t="shared" si="145"/>
        <v>0.11</v>
      </c>
      <c r="P386" s="108">
        <f t="shared" si="135"/>
        <v>1.003090681</v>
      </c>
      <c r="Q386" s="104">
        <f t="shared" si="138"/>
        <v>855.66347121000001</v>
      </c>
      <c r="R386" s="104">
        <f t="shared" si="139"/>
        <v>855.66347121000001</v>
      </c>
      <c r="S386" s="109" t="s">
        <v>52</v>
      </c>
      <c r="T386" s="110">
        <f t="shared" si="151"/>
        <v>40431</v>
      </c>
      <c r="U386" s="111">
        <f t="shared" si="146"/>
        <v>0</v>
      </c>
      <c r="V386" s="22"/>
      <c r="W386" s="5"/>
      <c r="X386" s="134">
        <f>[2]Plan1!$A229</f>
        <v>43824</v>
      </c>
      <c r="Y386" s="135" t="str">
        <f>[2]Plan1!$C229</f>
        <v>Natal</v>
      </c>
      <c r="Z386" s="5"/>
      <c r="AA386" s="5"/>
      <c r="AB386" s="1"/>
      <c r="AC386" s="5"/>
      <c r="AD386" s="5"/>
      <c r="AE386" s="5"/>
      <c r="AF386" s="1"/>
      <c r="AG386" s="3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</row>
    <row r="387" spans="1:108" x14ac:dyDescent="0.2">
      <c r="A387" s="112">
        <f t="shared" si="140"/>
        <v>40412</v>
      </c>
      <c r="B387" s="104">
        <f t="shared" si="153"/>
        <v>277793.80084650998</v>
      </c>
      <c r="C387" s="104">
        <f t="shared" si="141"/>
        <v>275426.25298210001</v>
      </c>
      <c r="D387" s="132">
        <f t="shared" si="142"/>
        <v>40401</v>
      </c>
      <c r="E387" s="105">
        <f t="shared" si="154"/>
        <v>8.3600000000000005E-4</v>
      </c>
      <c r="F387" s="106">
        <f t="shared" si="152"/>
        <v>12</v>
      </c>
      <c r="G387" s="106">
        <f t="shared" si="147"/>
        <v>31</v>
      </c>
      <c r="H387" s="104">
        <f t="shared" si="143"/>
        <v>1.00032353</v>
      </c>
      <c r="I387" s="104">
        <f t="shared" si="144"/>
        <v>1.0048811600000001</v>
      </c>
      <c r="J387" s="104">
        <f t="shared" si="136"/>
        <v>1.00520626</v>
      </c>
      <c r="K387" s="104">
        <f t="shared" si="137"/>
        <v>276860.19366594998</v>
      </c>
      <c r="L387" s="107">
        <f t="shared" si="148"/>
        <v>0</v>
      </c>
      <c r="M387" s="105">
        <f t="shared" si="149"/>
        <v>0</v>
      </c>
      <c r="N387" s="104">
        <f t="shared" si="150"/>
        <v>0</v>
      </c>
      <c r="O387" s="113">
        <f t="shared" si="145"/>
        <v>0.11</v>
      </c>
      <c r="P387" s="108">
        <f t="shared" si="135"/>
        <v>1.0033721250000001</v>
      </c>
      <c r="Q387" s="104">
        <f t="shared" si="138"/>
        <v>933.60718055999996</v>
      </c>
      <c r="R387" s="104">
        <f t="shared" si="139"/>
        <v>933.60718055999996</v>
      </c>
      <c r="S387" s="109" t="s">
        <v>52</v>
      </c>
      <c r="T387" s="110">
        <f t="shared" si="151"/>
        <v>40431</v>
      </c>
      <c r="U387" s="111">
        <f t="shared" si="146"/>
        <v>0</v>
      </c>
      <c r="V387" s="22"/>
      <c r="W387" s="5"/>
      <c r="X387" s="134">
        <f>[2]Plan1!$A230</f>
        <v>43831</v>
      </c>
      <c r="Y387" s="135" t="str">
        <f>[2]Plan1!$C230</f>
        <v>Confraternização Universal</v>
      </c>
      <c r="Z387" s="5"/>
      <c r="AA387" s="5"/>
      <c r="AB387" s="1"/>
      <c r="AC387" s="5"/>
      <c r="AD387" s="5"/>
      <c r="AE387" s="5"/>
      <c r="AF387" s="1"/>
      <c r="AG387" s="3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</row>
    <row r="388" spans="1:108" x14ac:dyDescent="0.2">
      <c r="A388" s="112">
        <f t="shared" si="140"/>
        <v>40413</v>
      </c>
      <c r="B388" s="104">
        <f t="shared" si="153"/>
        <v>277879.23468127998</v>
      </c>
      <c r="C388" s="104">
        <f t="shared" si="141"/>
        <v>275426.25298210001</v>
      </c>
      <c r="D388" s="132">
        <f t="shared" si="142"/>
        <v>40401</v>
      </c>
      <c r="E388" s="105">
        <f t="shared" si="154"/>
        <v>8.3600000000000005E-4</v>
      </c>
      <c r="F388" s="106">
        <f t="shared" si="152"/>
        <v>13</v>
      </c>
      <c r="G388" s="106">
        <f t="shared" si="147"/>
        <v>31</v>
      </c>
      <c r="H388" s="104">
        <f t="shared" si="143"/>
        <v>1.00035049</v>
      </c>
      <c r="I388" s="104">
        <f t="shared" si="144"/>
        <v>1.0048811600000001</v>
      </c>
      <c r="J388" s="104">
        <f t="shared" si="136"/>
        <v>1.0052333600000001</v>
      </c>
      <c r="K388" s="104">
        <f t="shared" si="137"/>
        <v>276867.6577174</v>
      </c>
      <c r="L388" s="107">
        <f t="shared" si="148"/>
        <v>0</v>
      </c>
      <c r="M388" s="105">
        <f t="shared" si="149"/>
        <v>0</v>
      </c>
      <c r="N388" s="104">
        <f t="shared" si="150"/>
        <v>0</v>
      </c>
      <c r="O388" s="113">
        <f t="shared" si="145"/>
        <v>0.11</v>
      </c>
      <c r="P388" s="108">
        <f t="shared" si="135"/>
        <v>1.003653648</v>
      </c>
      <c r="Q388" s="104">
        <f t="shared" si="138"/>
        <v>1011.57696388</v>
      </c>
      <c r="R388" s="104">
        <f t="shared" si="139"/>
        <v>1011.57696388</v>
      </c>
      <c r="S388" s="109" t="s">
        <v>52</v>
      </c>
      <c r="T388" s="110">
        <f t="shared" si="151"/>
        <v>40431</v>
      </c>
      <c r="U388" s="111">
        <f t="shared" si="146"/>
        <v>0</v>
      </c>
      <c r="V388" s="22"/>
      <c r="W388" s="5"/>
      <c r="X388" s="134">
        <f>[2]Plan1!$A231</f>
        <v>43885</v>
      </c>
      <c r="Y388" s="135" t="str">
        <f>[2]Plan1!$C231</f>
        <v>Carnaval</v>
      </c>
      <c r="Z388" s="5"/>
      <c r="AA388" s="5"/>
      <c r="AB388" s="1"/>
      <c r="AC388" s="5"/>
      <c r="AD388" s="5"/>
      <c r="AE388" s="5"/>
      <c r="AF388" s="1"/>
      <c r="AG388" s="3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</row>
    <row r="389" spans="1:108" x14ac:dyDescent="0.2">
      <c r="A389" s="112">
        <f t="shared" si="140"/>
        <v>40414</v>
      </c>
      <c r="B389" s="104">
        <f t="shared" si="153"/>
        <v>277964.69459179998</v>
      </c>
      <c r="C389" s="104">
        <f t="shared" si="141"/>
        <v>275426.25298210001</v>
      </c>
      <c r="D389" s="132">
        <f t="shared" si="142"/>
        <v>40401</v>
      </c>
      <c r="E389" s="105">
        <f t="shared" si="154"/>
        <v>8.3600000000000005E-4</v>
      </c>
      <c r="F389" s="106">
        <f t="shared" si="152"/>
        <v>14</v>
      </c>
      <c r="G389" s="106">
        <f t="shared" si="147"/>
        <v>31</v>
      </c>
      <c r="H389" s="104">
        <f t="shared" si="143"/>
        <v>1.0003774599999999</v>
      </c>
      <c r="I389" s="104">
        <f t="shared" si="144"/>
        <v>1.0048811600000001</v>
      </c>
      <c r="J389" s="104">
        <f t="shared" si="136"/>
        <v>1.0052604599999999</v>
      </c>
      <c r="K389" s="104">
        <f t="shared" si="137"/>
        <v>276875.12176885997</v>
      </c>
      <c r="L389" s="107">
        <f t="shared" si="148"/>
        <v>0</v>
      </c>
      <c r="M389" s="105">
        <f t="shared" si="149"/>
        <v>0</v>
      </c>
      <c r="N389" s="104">
        <f t="shared" si="150"/>
        <v>0</v>
      </c>
      <c r="O389" s="113">
        <f t="shared" si="145"/>
        <v>0.11</v>
      </c>
      <c r="P389" s="108">
        <f t="shared" si="135"/>
        <v>1.0039352500000001</v>
      </c>
      <c r="Q389" s="104">
        <f t="shared" si="138"/>
        <v>1089.5728229399999</v>
      </c>
      <c r="R389" s="104">
        <f t="shared" si="139"/>
        <v>1089.5728229399999</v>
      </c>
      <c r="S389" s="109" t="s">
        <v>52</v>
      </c>
      <c r="T389" s="110">
        <f t="shared" si="151"/>
        <v>40431</v>
      </c>
      <c r="U389" s="111">
        <f t="shared" si="146"/>
        <v>0</v>
      </c>
      <c r="V389" s="22"/>
      <c r="W389" s="5"/>
      <c r="X389" s="134">
        <f>[2]Plan1!$A232</f>
        <v>43886</v>
      </c>
      <c r="Y389" s="135" t="str">
        <f>[2]Plan1!$C232</f>
        <v>Carnaval</v>
      </c>
      <c r="Z389" s="5"/>
      <c r="AA389" s="5"/>
      <c r="AB389" s="1"/>
      <c r="AC389" s="5"/>
      <c r="AD389" s="5"/>
      <c r="AE389" s="5"/>
      <c r="AF389" s="1"/>
      <c r="AG389" s="3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</row>
    <row r="390" spans="1:108" x14ac:dyDescent="0.2">
      <c r="A390" s="112">
        <f t="shared" si="140"/>
        <v>40415</v>
      </c>
      <c r="B390" s="104">
        <f t="shared" si="153"/>
        <v>278050.17781394004</v>
      </c>
      <c r="C390" s="104">
        <f t="shared" si="141"/>
        <v>275426.25298210001</v>
      </c>
      <c r="D390" s="132">
        <f t="shared" si="142"/>
        <v>40401</v>
      </c>
      <c r="E390" s="105">
        <f t="shared" si="154"/>
        <v>8.3600000000000005E-4</v>
      </c>
      <c r="F390" s="106">
        <f t="shared" si="152"/>
        <v>15</v>
      </c>
      <c r="G390" s="106">
        <f t="shared" si="147"/>
        <v>31</v>
      </c>
      <c r="H390" s="104">
        <f t="shared" si="143"/>
        <v>1.00040442</v>
      </c>
      <c r="I390" s="104">
        <f t="shared" si="144"/>
        <v>1.0048811600000001</v>
      </c>
      <c r="J390" s="104">
        <f t="shared" si="136"/>
        <v>1.00528755</v>
      </c>
      <c r="K390" s="104">
        <f t="shared" si="137"/>
        <v>276882.58306605002</v>
      </c>
      <c r="L390" s="107">
        <f t="shared" si="148"/>
        <v>0</v>
      </c>
      <c r="M390" s="105">
        <f t="shared" si="149"/>
        <v>0</v>
      </c>
      <c r="N390" s="104">
        <f t="shared" si="150"/>
        <v>0</v>
      </c>
      <c r="O390" s="113">
        <f t="shared" si="145"/>
        <v>0.11</v>
      </c>
      <c r="P390" s="108">
        <f t="shared" si="135"/>
        <v>1.004216931</v>
      </c>
      <c r="Q390" s="104">
        <f t="shared" si="138"/>
        <v>1167.59474789</v>
      </c>
      <c r="R390" s="104">
        <f t="shared" si="139"/>
        <v>1167.59474789</v>
      </c>
      <c r="S390" s="109" t="s">
        <v>52</v>
      </c>
      <c r="T390" s="110">
        <f t="shared" si="151"/>
        <v>40431</v>
      </c>
      <c r="U390" s="111">
        <f t="shared" si="146"/>
        <v>0</v>
      </c>
      <c r="V390" s="22"/>
      <c r="W390" s="5"/>
      <c r="X390" s="134">
        <f>[2]Plan1!$A233</f>
        <v>43931</v>
      </c>
      <c r="Y390" s="135" t="str">
        <f>[2]Plan1!$C233</f>
        <v>Paixão de Cristo</v>
      </c>
      <c r="Z390" s="5"/>
      <c r="AA390" s="5"/>
      <c r="AB390" s="1"/>
      <c r="AC390" s="5"/>
      <c r="AD390" s="5"/>
      <c r="AE390" s="5"/>
      <c r="AF390" s="1"/>
      <c r="AG390" s="3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</row>
    <row r="391" spans="1:108" x14ac:dyDescent="0.2">
      <c r="A391" s="112">
        <f t="shared" si="140"/>
        <v>40416</v>
      </c>
      <c r="B391" s="104">
        <f t="shared" si="153"/>
        <v>278135.69015734998</v>
      </c>
      <c r="C391" s="104">
        <f t="shared" si="141"/>
        <v>275426.25298210001</v>
      </c>
      <c r="D391" s="132">
        <f t="shared" si="142"/>
        <v>40401</v>
      </c>
      <c r="E391" s="105">
        <f t="shared" si="154"/>
        <v>8.3600000000000005E-4</v>
      </c>
      <c r="F391" s="106">
        <f t="shared" si="152"/>
        <v>16</v>
      </c>
      <c r="G391" s="106">
        <f t="shared" si="147"/>
        <v>31</v>
      </c>
      <c r="H391" s="104">
        <f t="shared" si="143"/>
        <v>1.0004313899999999</v>
      </c>
      <c r="I391" s="104">
        <f t="shared" si="144"/>
        <v>1.0048811600000001</v>
      </c>
      <c r="J391" s="104">
        <f t="shared" si="136"/>
        <v>1.0053146500000001</v>
      </c>
      <c r="K391" s="104">
        <f t="shared" si="137"/>
        <v>276890.04711751</v>
      </c>
      <c r="L391" s="107">
        <f t="shared" si="148"/>
        <v>0</v>
      </c>
      <c r="M391" s="105">
        <f t="shared" si="149"/>
        <v>0</v>
      </c>
      <c r="N391" s="104">
        <f t="shared" si="150"/>
        <v>0</v>
      </c>
      <c r="O391" s="113">
        <f t="shared" si="145"/>
        <v>0.11</v>
      </c>
      <c r="P391" s="108">
        <f t="shared" si="135"/>
        <v>1.0044986920000001</v>
      </c>
      <c r="Q391" s="104">
        <f t="shared" si="138"/>
        <v>1245.64303984</v>
      </c>
      <c r="R391" s="104">
        <f t="shared" si="139"/>
        <v>1245.64303984</v>
      </c>
      <c r="S391" s="109" t="s">
        <v>52</v>
      </c>
      <c r="T391" s="110">
        <f t="shared" si="151"/>
        <v>40431</v>
      </c>
      <c r="U391" s="111">
        <f t="shared" si="146"/>
        <v>0</v>
      </c>
      <c r="V391" s="22"/>
      <c r="W391" s="5"/>
      <c r="X391" s="134">
        <f>[2]Plan1!$A234</f>
        <v>43942</v>
      </c>
      <c r="Y391" s="135" t="str">
        <f>[2]Plan1!$C234</f>
        <v>Tiradentes</v>
      </c>
      <c r="Z391" s="5"/>
      <c r="AA391" s="5"/>
      <c r="AB391" s="1"/>
      <c r="AC391" s="5"/>
      <c r="AD391" s="5"/>
      <c r="AE391" s="5"/>
      <c r="AF391" s="1"/>
      <c r="AG391" s="3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</row>
    <row r="392" spans="1:108" x14ac:dyDescent="0.2">
      <c r="A392" s="112">
        <f t="shared" si="140"/>
        <v>40417</v>
      </c>
      <c r="B392" s="104">
        <f t="shared" si="153"/>
        <v>278221.22830492002</v>
      </c>
      <c r="C392" s="104">
        <f t="shared" si="141"/>
        <v>275426.25298210001</v>
      </c>
      <c r="D392" s="132">
        <f t="shared" si="142"/>
        <v>40401</v>
      </c>
      <c r="E392" s="105">
        <f t="shared" si="154"/>
        <v>8.3600000000000005E-4</v>
      </c>
      <c r="F392" s="106">
        <f t="shared" si="152"/>
        <v>17</v>
      </c>
      <c r="G392" s="106">
        <f t="shared" si="147"/>
        <v>31</v>
      </c>
      <c r="H392" s="104">
        <f t="shared" si="143"/>
        <v>1.0004583600000001</v>
      </c>
      <c r="I392" s="104">
        <f t="shared" si="144"/>
        <v>1.0048811600000001</v>
      </c>
      <c r="J392" s="104">
        <f t="shared" si="136"/>
        <v>1.0053417499999999</v>
      </c>
      <c r="K392" s="104">
        <f t="shared" si="137"/>
        <v>276897.51116896002</v>
      </c>
      <c r="L392" s="107">
        <f t="shared" si="148"/>
        <v>0</v>
      </c>
      <c r="M392" s="105">
        <f t="shared" si="149"/>
        <v>0</v>
      </c>
      <c r="N392" s="104">
        <f t="shared" si="150"/>
        <v>0</v>
      </c>
      <c r="O392" s="113">
        <f t="shared" si="145"/>
        <v>0.11</v>
      </c>
      <c r="P392" s="108">
        <f t="shared" ref="P392:P455" si="155">ROUND((1+O392)^(30/360)^(F392/G392),9)</f>
        <v>1.004780531</v>
      </c>
      <c r="Q392" s="104">
        <f t="shared" si="138"/>
        <v>1323.71713596</v>
      </c>
      <c r="R392" s="104">
        <f t="shared" si="139"/>
        <v>1323.71713596</v>
      </c>
      <c r="S392" s="109" t="s">
        <v>52</v>
      </c>
      <c r="T392" s="110">
        <f t="shared" si="151"/>
        <v>40431</v>
      </c>
      <c r="U392" s="111">
        <f t="shared" si="146"/>
        <v>0</v>
      </c>
      <c r="V392" s="22"/>
      <c r="W392" s="5"/>
      <c r="X392" s="134">
        <f>[2]Plan1!$A235</f>
        <v>43952</v>
      </c>
      <c r="Y392" s="135" t="str">
        <f>[2]Plan1!$C235</f>
        <v>Dia do Trabalho</v>
      </c>
      <c r="Z392" s="5"/>
      <c r="AA392" s="5"/>
      <c r="AB392" s="1"/>
      <c r="AC392" s="5"/>
      <c r="AD392" s="5"/>
      <c r="AE392" s="5"/>
      <c r="AF392" s="1"/>
      <c r="AG392" s="3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</row>
    <row r="393" spans="1:108" x14ac:dyDescent="0.2">
      <c r="A393" s="112">
        <f t="shared" si="140"/>
        <v>40418</v>
      </c>
      <c r="B393" s="104">
        <f t="shared" si="153"/>
        <v>278306.79253530997</v>
      </c>
      <c r="C393" s="104">
        <f t="shared" si="141"/>
        <v>275426.25298210001</v>
      </c>
      <c r="D393" s="132">
        <f t="shared" si="142"/>
        <v>40401</v>
      </c>
      <c r="E393" s="105">
        <f t="shared" si="154"/>
        <v>8.3600000000000005E-4</v>
      </c>
      <c r="F393" s="106">
        <f t="shared" si="152"/>
        <v>18</v>
      </c>
      <c r="G393" s="106">
        <f t="shared" si="147"/>
        <v>31</v>
      </c>
      <c r="H393" s="104">
        <f t="shared" si="143"/>
        <v>1.0004853300000001</v>
      </c>
      <c r="I393" s="104">
        <f t="shared" si="144"/>
        <v>1.0048811600000001</v>
      </c>
      <c r="J393" s="104">
        <f t="shared" si="136"/>
        <v>1.00536885</v>
      </c>
      <c r="K393" s="104">
        <f t="shared" si="137"/>
        <v>276904.97522041999</v>
      </c>
      <c r="L393" s="107">
        <f t="shared" si="148"/>
        <v>0</v>
      </c>
      <c r="M393" s="105">
        <f t="shared" si="149"/>
        <v>0</v>
      </c>
      <c r="N393" s="104">
        <f t="shared" si="150"/>
        <v>0</v>
      </c>
      <c r="O393" s="113">
        <f t="shared" si="145"/>
        <v>0.11</v>
      </c>
      <c r="P393" s="108">
        <f t="shared" si="155"/>
        <v>1.005062449</v>
      </c>
      <c r="Q393" s="104">
        <f t="shared" si="138"/>
        <v>1401.81731489</v>
      </c>
      <c r="R393" s="104">
        <f t="shared" si="139"/>
        <v>1401.81731489</v>
      </c>
      <c r="S393" s="109" t="s">
        <v>52</v>
      </c>
      <c r="T393" s="110">
        <f t="shared" si="151"/>
        <v>40431</v>
      </c>
      <c r="U393" s="111">
        <f t="shared" si="146"/>
        <v>0</v>
      </c>
      <c r="V393" s="22"/>
      <c r="W393" s="5"/>
      <c r="X393" s="134">
        <f>[2]Plan1!$A236</f>
        <v>43993</v>
      </c>
      <c r="Y393" s="135" t="str">
        <f>[2]Plan1!$C236</f>
        <v>Corpus Christi</v>
      </c>
      <c r="Z393" s="5"/>
      <c r="AA393" s="5"/>
      <c r="AB393" s="1"/>
      <c r="AC393" s="5"/>
      <c r="AD393" s="5"/>
      <c r="AE393" s="5"/>
      <c r="AF393" s="1"/>
      <c r="AG393" s="3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</row>
    <row r="394" spans="1:108" x14ac:dyDescent="0.2">
      <c r="A394" s="112">
        <f t="shared" si="140"/>
        <v>40419</v>
      </c>
      <c r="B394" s="104">
        <f t="shared" si="153"/>
        <v>278392.38589618</v>
      </c>
      <c r="C394" s="104">
        <f t="shared" si="141"/>
        <v>275426.25298210001</v>
      </c>
      <c r="D394" s="132">
        <f t="shared" si="142"/>
        <v>40401</v>
      </c>
      <c r="E394" s="105">
        <f t="shared" si="154"/>
        <v>8.3600000000000005E-4</v>
      </c>
      <c r="F394" s="106">
        <f t="shared" si="152"/>
        <v>19</v>
      </c>
      <c r="G394" s="106">
        <f t="shared" si="147"/>
        <v>31</v>
      </c>
      <c r="H394" s="104">
        <f t="shared" si="143"/>
        <v>1.0005123</v>
      </c>
      <c r="I394" s="104">
        <f t="shared" si="144"/>
        <v>1.0048811600000001</v>
      </c>
      <c r="J394" s="104">
        <f t="shared" ref="J394:J457" si="156">TRUNC(H394*I394,8)</f>
        <v>1.00539596</v>
      </c>
      <c r="K394" s="104">
        <f t="shared" ref="K394:K457" si="157">TRUNC(C394*J394,8)</f>
        <v>276912.44202613999</v>
      </c>
      <c r="L394" s="107">
        <f t="shared" si="148"/>
        <v>0</v>
      </c>
      <c r="M394" s="105">
        <f t="shared" si="149"/>
        <v>0</v>
      </c>
      <c r="N394" s="104">
        <f t="shared" si="150"/>
        <v>0</v>
      </c>
      <c r="O394" s="113">
        <f t="shared" si="145"/>
        <v>0.11</v>
      </c>
      <c r="P394" s="108">
        <f t="shared" si="155"/>
        <v>1.0053444469999999</v>
      </c>
      <c r="Q394" s="104">
        <f t="shared" ref="Q394:Q457" si="158">TRUNC((P394-1)*K394,8)</f>
        <v>1479.9438700400001</v>
      </c>
      <c r="R394" s="104">
        <f t="shared" ref="R394:R457" si="159">(N394+Q394)</f>
        <v>1479.9438700400001</v>
      </c>
      <c r="S394" s="109" t="s">
        <v>52</v>
      </c>
      <c r="T394" s="110">
        <f t="shared" si="151"/>
        <v>40431</v>
      </c>
      <c r="U394" s="111">
        <f t="shared" si="146"/>
        <v>0</v>
      </c>
      <c r="V394" s="22"/>
      <c r="W394" s="5"/>
      <c r="X394" s="134">
        <f>[2]Plan1!$A237</f>
        <v>44081</v>
      </c>
      <c r="Y394" s="135" t="str">
        <f>[2]Plan1!$C237</f>
        <v>Independência do Brasil</v>
      </c>
      <c r="Z394" s="5"/>
      <c r="AA394" s="5"/>
      <c r="AB394" s="1"/>
      <c r="AC394" s="5"/>
      <c r="AD394" s="5"/>
      <c r="AE394" s="5"/>
      <c r="AF394" s="1"/>
      <c r="AG394" s="3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</row>
    <row r="395" spans="1:108" x14ac:dyDescent="0.2">
      <c r="A395" s="112">
        <f t="shared" ref="A395:A458" si="160">(A394+1)</f>
        <v>40420</v>
      </c>
      <c r="B395" s="104">
        <f t="shared" si="153"/>
        <v>278478.00229829003</v>
      </c>
      <c r="C395" s="104">
        <f t="shared" ref="C395:C458" si="161">IF(DAY(A394)=$E$2,VLOOKUP(A394,X$10:Y$148,2),C394)</f>
        <v>275426.25298210001</v>
      </c>
      <c r="D395" s="132">
        <f t="shared" ref="D395:D458" si="162">IF(DAY(A394)=$E$2,A395,D394)</f>
        <v>40401</v>
      </c>
      <c r="E395" s="105">
        <f t="shared" si="154"/>
        <v>8.3600000000000005E-4</v>
      </c>
      <c r="F395" s="106">
        <f t="shared" si="152"/>
        <v>20</v>
      </c>
      <c r="G395" s="106">
        <f t="shared" si="147"/>
        <v>31</v>
      </c>
      <c r="H395" s="104">
        <f t="shared" ref="H395:H458" si="163">TRUNC(((1+$E395)^($F395/$G395)),8)</f>
        <v>1.00053927</v>
      </c>
      <c r="I395" s="104">
        <f t="shared" ref="I395:I458" si="164">IF(DAY(A394)=E$2,J394,I394)</f>
        <v>1.0048811600000001</v>
      </c>
      <c r="J395" s="104">
        <f t="shared" si="156"/>
        <v>1.00542306</v>
      </c>
      <c r="K395" s="104">
        <f t="shared" si="157"/>
        <v>276919.90607759001</v>
      </c>
      <c r="L395" s="107">
        <f t="shared" si="148"/>
        <v>0</v>
      </c>
      <c r="M395" s="105">
        <f t="shared" si="149"/>
        <v>0</v>
      </c>
      <c r="N395" s="104">
        <f t="shared" si="150"/>
        <v>0</v>
      </c>
      <c r="O395" s="113">
        <f t="shared" ref="O395:O458" si="165">(O394)</f>
        <v>0.11</v>
      </c>
      <c r="P395" s="108">
        <f t="shared" si="155"/>
        <v>1.0056265230000001</v>
      </c>
      <c r="Q395" s="104">
        <f t="shared" si="158"/>
        <v>1558.0962207</v>
      </c>
      <c r="R395" s="104">
        <f t="shared" si="159"/>
        <v>1558.0962207</v>
      </c>
      <c r="S395" s="109" t="s">
        <v>52</v>
      </c>
      <c r="T395" s="110">
        <f t="shared" si="151"/>
        <v>40431</v>
      </c>
      <c r="U395" s="111">
        <f t="shared" ref="U395:U458" si="166">IF(L395&gt;0,K395-N395,0)</f>
        <v>0</v>
      </c>
      <c r="V395" s="22"/>
      <c r="W395" s="5"/>
      <c r="X395" s="134">
        <f>[2]Plan1!$A238</f>
        <v>44116</v>
      </c>
      <c r="Y395" s="135" t="str">
        <f>[2]Plan1!$C238</f>
        <v>Nossa Sr.a Aparecida - Padroeira do Brasil</v>
      </c>
      <c r="Z395" s="5"/>
      <c r="AA395" s="5"/>
      <c r="AB395" s="1"/>
      <c r="AC395" s="5"/>
      <c r="AD395" s="5"/>
      <c r="AE395" s="5"/>
      <c r="AF395" s="1"/>
      <c r="AG395" s="3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</row>
    <row r="396" spans="1:108" x14ac:dyDescent="0.2">
      <c r="A396" s="112">
        <f t="shared" si="160"/>
        <v>40421</v>
      </c>
      <c r="B396" s="104">
        <f t="shared" si="153"/>
        <v>278563.64506544999</v>
      </c>
      <c r="C396" s="104">
        <f t="shared" si="161"/>
        <v>275426.25298210001</v>
      </c>
      <c r="D396" s="132">
        <f t="shared" si="162"/>
        <v>40401</v>
      </c>
      <c r="E396" s="105">
        <f t="shared" si="154"/>
        <v>8.3600000000000005E-4</v>
      </c>
      <c r="F396" s="106">
        <f t="shared" si="152"/>
        <v>21</v>
      </c>
      <c r="G396" s="106">
        <f t="shared" ref="G396:G459" si="167">IF(DAY(A396)=E$2+1,DAY(EOMONTH(A396,12)), IF(DAY(A396)&lt;&gt;$E$2+1,G395))</f>
        <v>31</v>
      </c>
      <c r="H396" s="104">
        <f t="shared" si="163"/>
        <v>1.0005662399999999</v>
      </c>
      <c r="I396" s="104">
        <f t="shared" si="164"/>
        <v>1.0048811600000001</v>
      </c>
      <c r="J396" s="104">
        <f t="shared" si="156"/>
        <v>1.0054501600000001</v>
      </c>
      <c r="K396" s="104">
        <f t="shared" si="157"/>
        <v>276927.37012904999</v>
      </c>
      <c r="L396" s="107">
        <f t="shared" ref="L396:L459" si="168">IF(DAY(A396)=E$2,VLOOKUP(A396,$X$10:$AE$196,7),0)</f>
        <v>0</v>
      </c>
      <c r="M396" s="105">
        <f t="shared" ref="M396:M459" si="169">IF(DAY(A396)=E$2,VLOOKUP(A396,$X$10:$AE$200,5),0)</f>
        <v>0</v>
      </c>
      <c r="N396" s="104">
        <f t="shared" ref="N396:N459" si="170">IF(M396&gt;0,TRUNC((M396*K396),8),0)</f>
        <v>0</v>
      </c>
      <c r="O396" s="113">
        <f t="shared" si="165"/>
        <v>0.11</v>
      </c>
      <c r="P396" s="108">
        <f t="shared" si="155"/>
        <v>1.005908679</v>
      </c>
      <c r="Q396" s="104">
        <f t="shared" si="158"/>
        <v>1636.2749363999999</v>
      </c>
      <c r="R396" s="104">
        <f t="shared" si="159"/>
        <v>1636.2749363999999</v>
      </c>
      <c r="S396" s="109" t="s">
        <v>52</v>
      </c>
      <c r="T396" s="110">
        <f t="shared" ref="T396:T459" si="171">IF(DAY(A396)=E$2+1,VLOOKUP(A395,$X$10:$AE$200,8),T395)</f>
        <v>40431</v>
      </c>
      <c r="U396" s="111">
        <f t="shared" si="166"/>
        <v>0</v>
      </c>
      <c r="V396" s="22"/>
      <c r="W396" s="5"/>
      <c r="X396" s="134">
        <f>[2]Plan1!$A239</f>
        <v>44137</v>
      </c>
      <c r="Y396" s="135" t="str">
        <f>[2]Plan1!$C239</f>
        <v>Finados</v>
      </c>
      <c r="Z396" s="5"/>
      <c r="AA396" s="5"/>
      <c r="AB396" s="1"/>
      <c r="AC396" s="5"/>
      <c r="AD396" s="5"/>
      <c r="AE396" s="5"/>
      <c r="AF396" s="1"/>
      <c r="AG396" s="3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</row>
    <row r="397" spans="1:108" x14ac:dyDescent="0.2">
      <c r="A397" s="112">
        <f t="shared" si="160"/>
        <v>40422</v>
      </c>
      <c r="B397" s="104">
        <f t="shared" si="153"/>
        <v>278649.31392251002</v>
      </c>
      <c r="C397" s="104">
        <f t="shared" si="161"/>
        <v>275426.25298210001</v>
      </c>
      <c r="D397" s="132">
        <f t="shared" si="162"/>
        <v>40401</v>
      </c>
      <c r="E397" s="105">
        <f t="shared" si="154"/>
        <v>8.3600000000000005E-4</v>
      </c>
      <c r="F397" s="106">
        <f t="shared" si="152"/>
        <v>22</v>
      </c>
      <c r="G397" s="106">
        <f t="shared" si="167"/>
        <v>31</v>
      </c>
      <c r="H397" s="104">
        <f t="shared" si="163"/>
        <v>1.0005932099999999</v>
      </c>
      <c r="I397" s="104">
        <f t="shared" si="164"/>
        <v>1.0048811600000001</v>
      </c>
      <c r="J397" s="104">
        <f t="shared" si="156"/>
        <v>1.0054772599999999</v>
      </c>
      <c r="K397" s="104">
        <f t="shared" si="157"/>
        <v>276934.83418050001</v>
      </c>
      <c r="L397" s="107">
        <f t="shared" si="168"/>
        <v>0</v>
      </c>
      <c r="M397" s="105">
        <f t="shared" si="169"/>
        <v>0</v>
      </c>
      <c r="N397" s="104">
        <f t="shared" si="170"/>
        <v>0</v>
      </c>
      <c r="O397" s="113">
        <f t="shared" si="165"/>
        <v>0.11</v>
      </c>
      <c r="P397" s="108">
        <f t="shared" si="155"/>
        <v>1.006190914</v>
      </c>
      <c r="Q397" s="104">
        <f t="shared" si="158"/>
        <v>1714.4797420100001</v>
      </c>
      <c r="R397" s="104">
        <f t="shared" si="159"/>
        <v>1714.4797420100001</v>
      </c>
      <c r="S397" s="109" t="s">
        <v>52</v>
      </c>
      <c r="T397" s="110">
        <f t="shared" si="171"/>
        <v>40431</v>
      </c>
      <c r="U397" s="111">
        <f t="shared" si="166"/>
        <v>0</v>
      </c>
      <c r="V397" s="22"/>
      <c r="W397" s="5"/>
      <c r="X397" s="134">
        <f>[2]Plan1!$A240</f>
        <v>44150</v>
      </c>
      <c r="Y397" s="135" t="str">
        <f>[2]Plan1!$C240</f>
        <v>Proclamação da República</v>
      </c>
      <c r="Z397" s="5"/>
      <c r="AA397" s="5"/>
      <c r="AB397" s="1"/>
      <c r="AC397" s="5"/>
      <c r="AD397" s="5"/>
      <c r="AE397" s="5"/>
      <c r="AF397" s="1"/>
      <c r="AG397" s="3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</row>
    <row r="398" spans="1:108" x14ac:dyDescent="0.2">
      <c r="A398" s="112">
        <f t="shared" si="160"/>
        <v>40423</v>
      </c>
      <c r="B398" s="104">
        <f t="shared" si="153"/>
        <v>278735.01164334</v>
      </c>
      <c r="C398" s="104">
        <f t="shared" si="161"/>
        <v>275426.25298210001</v>
      </c>
      <c r="D398" s="132">
        <f t="shared" si="162"/>
        <v>40401</v>
      </c>
      <c r="E398" s="105">
        <f t="shared" si="154"/>
        <v>8.3600000000000005E-4</v>
      </c>
      <c r="F398" s="106">
        <f t="shared" si="152"/>
        <v>23</v>
      </c>
      <c r="G398" s="106">
        <f t="shared" si="167"/>
        <v>31</v>
      </c>
      <c r="H398" s="104">
        <f t="shared" si="163"/>
        <v>1.00062019</v>
      </c>
      <c r="I398" s="104">
        <f t="shared" si="164"/>
        <v>1.0048811600000001</v>
      </c>
      <c r="J398" s="104">
        <f t="shared" si="156"/>
        <v>1.0055043699999999</v>
      </c>
      <c r="K398" s="104">
        <f t="shared" si="157"/>
        <v>276942.30098622001</v>
      </c>
      <c r="L398" s="107">
        <f t="shared" si="168"/>
        <v>0</v>
      </c>
      <c r="M398" s="105">
        <f t="shared" si="169"/>
        <v>0</v>
      </c>
      <c r="N398" s="104">
        <f t="shared" si="170"/>
        <v>0</v>
      </c>
      <c r="O398" s="113">
        <f t="shared" si="165"/>
        <v>0.11</v>
      </c>
      <c r="P398" s="108">
        <f t="shared" si="155"/>
        <v>1.0064732279999999</v>
      </c>
      <c r="Q398" s="104">
        <f t="shared" si="158"/>
        <v>1792.71065712</v>
      </c>
      <c r="R398" s="104">
        <f t="shared" si="159"/>
        <v>1792.71065712</v>
      </c>
      <c r="S398" s="109" t="s">
        <v>52</v>
      </c>
      <c r="T398" s="110">
        <f t="shared" si="171"/>
        <v>40431</v>
      </c>
      <c r="U398" s="111">
        <f t="shared" si="166"/>
        <v>0</v>
      </c>
      <c r="V398" s="22"/>
      <c r="W398" s="5"/>
      <c r="X398" s="134">
        <f>[2]Plan1!$A241</f>
        <v>44190</v>
      </c>
      <c r="Y398" s="135" t="str">
        <f>[2]Plan1!$C241</f>
        <v>Natal</v>
      </c>
      <c r="Z398" s="5"/>
      <c r="AA398" s="5"/>
      <c r="AB398" s="1"/>
      <c r="AC398" s="5"/>
      <c r="AD398" s="5"/>
      <c r="AE398" s="5"/>
      <c r="AF398" s="1"/>
      <c r="AG398" s="3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</row>
    <row r="399" spans="1:108" x14ac:dyDescent="0.2">
      <c r="A399" s="112">
        <f t="shared" si="160"/>
        <v>40424</v>
      </c>
      <c r="B399" s="104">
        <f t="shared" si="153"/>
        <v>278820.73268630996</v>
      </c>
      <c r="C399" s="104">
        <f t="shared" si="161"/>
        <v>275426.25298210001</v>
      </c>
      <c r="D399" s="132">
        <f t="shared" si="162"/>
        <v>40401</v>
      </c>
      <c r="E399" s="105">
        <f t="shared" si="154"/>
        <v>8.3600000000000005E-4</v>
      </c>
      <c r="F399" s="106">
        <f t="shared" si="152"/>
        <v>24</v>
      </c>
      <c r="G399" s="106">
        <f t="shared" si="167"/>
        <v>31</v>
      </c>
      <c r="H399" s="104">
        <f t="shared" si="163"/>
        <v>1.00064716</v>
      </c>
      <c r="I399" s="104">
        <f t="shared" si="164"/>
        <v>1.0048811600000001</v>
      </c>
      <c r="J399" s="104">
        <f t="shared" si="156"/>
        <v>1.00553147</v>
      </c>
      <c r="K399" s="104">
        <f t="shared" si="157"/>
        <v>276949.76503767999</v>
      </c>
      <c r="L399" s="107">
        <f t="shared" si="168"/>
        <v>0</v>
      </c>
      <c r="M399" s="105">
        <f t="shared" si="169"/>
        <v>0</v>
      </c>
      <c r="N399" s="104">
        <f t="shared" si="170"/>
        <v>0</v>
      </c>
      <c r="O399" s="113">
        <f t="shared" si="165"/>
        <v>0.11</v>
      </c>
      <c r="P399" s="108">
        <f t="shared" si="155"/>
        <v>1.0067556209999999</v>
      </c>
      <c r="Q399" s="104">
        <f t="shared" si="158"/>
        <v>1870.96764863</v>
      </c>
      <c r="R399" s="104">
        <f t="shared" si="159"/>
        <v>1870.96764863</v>
      </c>
      <c r="S399" s="109" t="s">
        <v>52</v>
      </c>
      <c r="T399" s="110">
        <f t="shared" si="171"/>
        <v>40431</v>
      </c>
      <c r="U399" s="111">
        <f t="shared" si="166"/>
        <v>0</v>
      </c>
      <c r="V399" s="22"/>
      <c r="W399" s="5"/>
      <c r="X399" s="134">
        <f>[2]Plan1!$A242</f>
        <v>44197</v>
      </c>
      <c r="Y399" s="135" t="str">
        <f>[2]Plan1!$C242</f>
        <v>Confraternização Universal</v>
      </c>
      <c r="Z399" s="5"/>
      <c r="AA399" s="5"/>
      <c r="AB399" s="1"/>
      <c r="AC399" s="5"/>
      <c r="AD399" s="5"/>
      <c r="AE399" s="5"/>
      <c r="AF399" s="1"/>
      <c r="AG399" s="3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</row>
    <row r="400" spans="1:108" x14ac:dyDescent="0.2">
      <c r="A400" s="112">
        <f t="shared" si="160"/>
        <v>40425</v>
      </c>
      <c r="B400" s="104">
        <f t="shared" si="153"/>
        <v>278906.48287508998</v>
      </c>
      <c r="C400" s="104">
        <f t="shared" si="161"/>
        <v>275426.25298210001</v>
      </c>
      <c r="D400" s="132">
        <f t="shared" si="162"/>
        <v>40401</v>
      </c>
      <c r="E400" s="105">
        <f t="shared" si="154"/>
        <v>8.3600000000000005E-4</v>
      </c>
      <c r="F400" s="106">
        <f t="shared" si="152"/>
        <v>25</v>
      </c>
      <c r="G400" s="106">
        <f t="shared" si="167"/>
        <v>31</v>
      </c>
      <c r="H400" s="104">
        <f t="shared" si="163"/>
        <v>1.0006741299999999</v>
      </c>
      <c r="I400" s="104">
        <f t="shared" si="164"/>
        <v>1.0048811600000001</v>
      </c>
      <c r="J400" s="104">
        <f t="shared" si="156"/>
        <v>1.00555858</v>
      </c>
      <c r="K400" s="104">
        <f t="shared" si="157"/>
        <v>276957.23184339999</v>
      </c>
      <c r="L400" s="107">
        <f t="shared" si="168"/>
        <v>0</v>
      </c>
      <c r="M400" s="105">
        <f t="shared" si="169"/>
        <v>0</v>
      </c>
      <c r="N400" s="104">
        <f t="shared" si="170"/>
        <v>0</v>
      </c>
      <c r="O400" s="113">
        <f t="shared" si="165"/>
        <v>0.11</v>
      </c>
      <c r="P400" s="108">
        <f t="shared" si="155"/>
        <v>1.0070380940000001</v>
      </c>
      <c r="Q400" s="104">
        <f t="shared" si="158"/>
        <v>1949.25103169</v>
      </c>
      <c r="R400" s="104">
        <f t="shared" si="159"/>
        <v>1949.25103169</v>
      </c>
      <c r="S400" s="109" t="s">
        <v>52</v>
      </c>
      <c r="T400" s="110">
        <f t="shared" si="171"/>
        <v>40431</v>
      </c>
      <c r="U400" s="111">
        <f t="shared" si="166"/>
        <v>0</v>
      </c>
      <c r="V400" s="22"/>
      <c r="W400" s="5"/>
      <c r="X400" s="134">
        <f>[2]Plan1!$A243</f>
        <v>44242</v>
      </c>
      <c r="Y400" s="135" t="str">
        <f>[2]Plan1!$C243</f>
        <v>Carnaval</v>
      </c>
      <c r="Z400" s="5"/>
      <c r="AA400" s="5"/>
      <c r="AB400" s="1"/>
      <c r="AC400" s="5"/>
      <c r="AD400" s="5"/>
      <c r="AE400" s="5"/>
      <c r="AF400" s="1"/>
      <c r="AG400" s="3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</row>
    <row r="401" spans="1:108" x14ac:dyDescent="0.2">
      <c r="A401" s="112">
        <f t="shared" si="160"/>
        <v>40426</v>
      </c>
      <c r="B401" s="104">
        <f t="shared" si="153"/>
        <v>278992.25888545997</v>
      </c>
      <c r="C401" s="104">
        <f t="shared" si="161"/>
        <v>275426.25298210001</v>
      </c>
      <c r="D401" s="132">
        <f t="shared" si="162"/>
        <v>40401</v>
      </c>
      <c r="E401" s="105">
        <f t="shared" si="154"/>
        <v>8.3600000000000005E-4</v>
      </c>
      <c r="F401" s="106">
        <f t="shared" si="152"/>
        <v>26</v>
      </c>
      <c r="G401" s="106">
        <f t="shared" si="167"/>
        <v>31</v>
      </c>
      <c r="H401" s="104">
        <f t="shared" si="163"/>
        <v>1.0007011100000001</v>
      </c>
      <c r="I401" s="104">
        <f t="shared" si="164"/>
        <v>1.0048811600000001</v>
      </c>
      <c r="J401" s="104">
        <f t="shared" si="156"/>
        <v>1.00558569</v>
      </c>
      <c r="K401" s="104">
        <f t="shared" si="157"/>
        <v>276964.69864911999</v>
      </c>
      <c r="L401" s="107">
        <f t="shared" si="168"/>
        <v>0</v>
      </c>
      <c r="M401" s="105">
        <f t="shared" si="169"/>
        <v>0</v>
      </c>
      <c r="N401" s="104">
        <f t="shared" si="170"/>
        <v>0</v>
      </c>
      <c r="O401" s="113">
        <f t="shared" si="165"/>
        <v>0.11</v>
      </c>
      <c r="P401" s="108">
        <f t="shared" si="155"/>
        <v>1.0073206450000001</v>
      </c>
      <c r="Q401" s="104">
        <f t="shared" si="158"/>
        <v>2027.5602363400001</v>
      </c>
      <c r="R401" s="104">
        <f t="shared" si="159"/>
        <v>2027.5602363400001</v>
      </c>
      <c r="S401" s="109" t="s">
        <v>52</v>
      </c>
      <c r="T401" s="110">
        <f t="shared" si="171"/>
        <v>40431</v>
      </c>
      <c r="U401" s="111">
        <f t="shared" si="166"/>
        <v>0</v>
      </c>
      <c r="V401" s="22"/>
      <c r="W401" s="5"/>
      <c r="X401" s="134">
        <f>[2]Plan1!$A244</f>
        <v>44243</v>
      </c>
      <c r="Y401" s="135" t="str">
        <f>[2]Plan1!$C244</f>
        <v>Carnaval</v>
      </c>
      <c r="Z401" s="5"/>
      <c r="AA401" s="5"/>
      <c r="AB401" s="1"/>
      <c r="AC401" s="5"/>
      <c r="AD401" s="5"/>
      <c r="AE401" s="5"/>
      <c r="AF401" s="1"/>
      <c r="AG401" s="3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</row>
    <row r="402" spans="1:108" x14ac:dyDescent="0.2">
      <c r="A402" s="112">
        <f t="shared" si="160"/>
        <v>40427</v>
      </c>
      <c r="B402" s="104">
        <f t="shared" si="153"/>
        <v>279078.05849789002</v>
      </c>
      <c r="C402" s="104">
        <f t="shared" si="161"/>
        <v>275426.25298210001</v>
      </c>
      <c r="D402" s="132">
        <f t="shared" si="162"/>
        <v>40401</v>
      </c>
      <c r="E402" s="105">
        <f t="shared" si="154"/>
        <v>8.3600000000000005E-4</v>
      </c>
      <c r="F402" s="106">
        <f t="shared" si="152"/>
        <v>27</v>
      </c>
      <c r="G402" s="106">
        <f t="shared" si="167"/>
        <v>31</v>
      </c>
      <c r="H402" s="104">
        <f t="shared" si="163"/>
        <v>1.00072808</v>
      </c>
      <c r="I402" s="104">
        <f t="shared" si="164"/>
        <v>1.0048811600000001</v>
      </c>
      <c r="J402" s="104">
        <f t="shared" si="156"/>
        <v>1.00561279</v>
      </c>
      <c r="K402" s="104">
        <f t="shared" si="157"/>
        <v>276972.16270057001</v>
      </c>
      <c r="L402" s="107">
        <f t="shared" si="168"/>
        <v>0</v>
      </c>
      <c r="M402" s="105">
        <f t="shared" si="169"/>
        <v>0</v>
      </c>
      <c r="N402" s="104">
        <f t="shared" si="170"/>
        <v>0</v>
      </c>
      <c r="O402" s="113">
        <f t="shared" si="165"/>
        <v>0.11</v>
      </c>
      <c r="P402" s="108">
        <f t="shared" si="155"/>
        <v>1.007603276</v>
      </c>
      <c r="Q402" s="104">
        <f t="shared" si="158"/>
        <v>2105.8957973199999</v>
      </c>
      <c r="R402" s="104">
        <f t="shared" si="159"/>
        <v>2105.8957973199999</v>
      </c>
      <c r="S402" s="109" t="s">
        <v>52</v>
      </c>
      <c r="T402" s="110">
        <f t="shared" si="171"/>
        <v>40431</v>
      </c>
      <c r="U402" s="111">
        <f t="shared" si="166"/>
        <v>0</v>
      </c>
      <c r="V402" s="22"/>
      <c r="W402" s="5"/>
      <c r="X402" s="134">
        <f>[2]Plan1!$A245</f>
        <v>44288</v>
      </c>
      <c r="Y402" s="135" t="str">
        <f>[2]Plan1!$C245</f>
        <v>Paixão de Cristo</v>
      </c>
      <c r="Z402" s="5"/>
      <c r="AA402" s="5"/>
      <c r="AB402" s="1"/>
      <c r="AC402" s="5"/>
      <c r="AD402" s="5"/>
      <c r="AE402" s="5"/>
      <c r="AF402" s="1"/>
      <c r="AG402" s="3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</row>
    <row r="403" spans="1:108" x14ac:dyDescent="0.2">
      <c r="A403" s="112">
        <f t="shared" si="160"/>
        <v>40428</v>
      </c>
      <c r="B403" s="104">
        <f t="shared" si="153"/>
        <v>279163.88726384001</v>
      </c>
      <c r="C403" s="104">
        <f t="shared" si="161"/>
        <v>275426.25298210001</v>
      </c>
      <c r="D403" s="132">
        <f t="shared" si="162"/>
        <v>40401</v>
      </c>
      <c r="E403" s="105">
        <f t="shared" si="154"/>
        <v>8.3600000000000005E-4</v>
      </c>
      <c r="F403" s="106">
        <f t="shared" si="152"/>
        <v>28</v>
      </c>
      <c r="G403" s="106">
        <f t="shared" si="167"/>
        <v>31</v>
      </c>
      <c r="H403" s="104">
        <f t="shared" si="163"/>
        <v>1.0007550599999999</v>
      </c>
      <c r="I403" s="104">
        <f t="shared" si="164"/>
        <v>1.0048811600000001</v>
      </c>
      <c r="J403" s="104">
        <f t="shared" si="156"/>
        <v>1.0056399</v>
      </c>
      <c r="K403" s="104">
        <f t="shared" si="157"/>
        <v>276979.62950629002</v>
      </c>
      <c r="L403" s="107">
        <f t="shared" si="168"/>
        <v>0</v>
      </c>
      <c r="M403" s="105">
        <f t="shared" si="169"/>
        <v>0</v>
      </c>
      <c r="N403" s="104">
        <f t="shared" si="170"/>
        <v>0</v>
      </c>
      <c r="O403" s="113">
        <f t="shared" si="165"/>
        <v>0.11</v>
      </c>
      <c r="P403" s="108">
        <f t="shared" si="155"/>
        <v>1.0078859870000001</v>
      </c>
      <c r="Q403" s="104">
        <f t="shared" si="158"/>
        <v>2184.25775755</v>
      </c>
      <c r="R403" s="104">
        <f t="shared" si="159"/>
        <v>2184.25775755</v>
      </c>
      <c r="S403" s="109" t="s">
        <v>52</v>
      </c>
      <c r="T403" s="110">
        <f t="shared" si="171"/>
        <v>40431</v>
      </c>
      <c r="U403" s="111">
        <f t="shared" si="166"/>
        <v>0</v>
      </c>
      <c r="V403" s="22"/>
      <c r="W403" s="5"/>
      <c r="X403" s="134">
        <f>[2]Plan1!$A246</f>
        <v>44307</v>
      </c>
      <c r="Y403" s="135" t="str">
        <f>[2]Plan1!$C246</f>
        <v>Tiradentes</v>
      </c>
      <c r="Z403" s="5"/>
      <c r="AA403" s="5"/>
      <c r="AB403" s="1"/>
      <c r="AC403" s="5"/>
      <c r="AD403" s="5"/>
      <c r="AE403" s="5"/>
      <c r="AF403" s="1"/>
      <c r="AG403" s="3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</row>
    <row r="404" spans="1:108" x14ac:dyDescent="0.2">
      <c r="A404" s="112">
        <f t="shared" si="160"/>
        <v>40429</v>
      </c>
      <c r="B404" s="104">
        <f t="shared" si="153"/>
        <v>279249.74185667001</v>
      </c>
      <c r="C404" s="104">
        <f t="shared" si="161"/>
        <v>275426.25298210001</v>
      </c>
      <c r="D404" s="132">
        <f t="shared" si="162"/>
        <v>40401</v>
      </c>
      <c r="E404" s="105">
        <f t="shared" si="154"/>
        <v>8.3600000000000005E-4</v>
      </c>
      <c r="F404" s="106">
        <f t="shared" si="152"/>
        <v>29</v>
      </c>
      <c r="G404" s="106">
        <f t="shared" si="167"/>
        <v>31</v>
      </c>
      <c r="H404" s="104">
        <f t="shared" si="163"/>
        <v>1.00078204</v>
      </c>
      <c r="I404" s="104">
        <f t="shared" si="164"/>
        <v>1.0048811600000001</v>
      </c>
      <c r="J404" s="104">
        <f t="shared" si="156"/>
        <v>1.00566701</v>
      </c>
      <c r="K404" s="104">
        <f t="shared" si="157"/>
        <v>276987.09631201002</v>
      </c>
      <c r="L404" s="107">
        <f t="shared" si="168"/>
        <v>0</v>
      </c>
      <c r="M404" s="105">
        <f t="shared" si="169"/>
        <v>0</v>
      </c>
      <c r="N404" s="104">
        <f t="shared" si="170"/>
        <v>0</v>
      </c>
      <c r="O404" s="113">
        <f t="shared" si="165"/>
        <v>0.11</v>
      </c>
      <c r="P404" s="108">
        <f t="shared" si="155"/>
        <v>1.008168776</v>
      </c>
      <c r="Q404" s="104">
        <f t="shared" si="158"/>
        <v>2262.6455446599998</v>
      </c>
      <c r="R404" s="104">
        <f t="shared" si="159"/>
        <v>2262.6455446599998</v>
      </c>
      <c r="S404" s="109" t="s">
        <v>52</v>
      </c>
      <c r="T404" s="110">
        <f t="shared" si="171"/>
        <v>40431</v>
      </c>
      <c r="U404" s="111">
        <f t="shared" si="166"/>
        <v>0</v>
      </c>
      <c r="V404" s="22"/>
      <c r="W404" s="5"/>
      <c r="X404" s="134">
        <f>[2]Plan1!$A247</f>
        <v>44317</v>
      </c>
      <c r="Y404" s="135" t="str">
        <f>[2]Plan1!$C247</f>
        <v>Dia do Trabalho</v>
      </c>
      <c r="Z404" s="5"/>
      <c r="AA404" s="5"/>
      <c r="AB404" s="1"/>
      <c r="AC404" s="5"/>
      <c r="AD404" s="5"/>
      <c r="AE404" s="5"/>
      <c r="AF404" s="1"/>
      <c r="AG404" s="3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</row>
    <row r="405" spans="1:108" x14ac:dyDescent="0.2">
      <c r="A405" s="112">
        <f t="shared" si="160"/>
        <v>40430</v>
      </c>
      <c r="B405" s="104">
        <f t="shared" si="153"/>
        <v>279335.62283213</v>
      </c>
      <c r="C405" s="104">
        <f t="shared" si="161"/>
        <v>275426.25298210001</v>
      </c>
      <c r="D405" s="132">
        <f t="shared" si="162"/>
        <v>40401</v>
      </c>
      <c r="E405" s="105">
        <f t="shared" si="154"/>
        <v>8.3600000000000005E-4</v>
      </c>
      <c r="F405" s="106">
        <f t="shared" si="152"/>
        <v>30</v>
      </c>
      <c r="G405" s="106">
        <f t="shared" si="167"/>
        <v>31</v>
      </c>
      <c r="H405" s="104">
        <f t="shared" si="163"/>
        <v>1.0008090199999999</v>
      </c>
      <c r="I405" s="104">
        <f t="shared" si="164"/>
        <v>1.0048811600000001</v>
      </c>
      <c r="J405" s="104">
        <f t="shared" si="156"/>
        <v>1.00569412</v>
      </c>
      <c r="K405" s="104">
        <f t="shared" si="157"/>
        <v>276994.56311773002</v>
      </c>
      <c r="L405" s="107">
        <f t="shared" si="168"/>
        <v>0</v>
      </c>
      <c r="M405" s="105">
        <f t="shared" si="169"/>
        <v>0</v>
      </c>
      <c r="N405" s="104">
        <f t="shared" si="170"/>
        <v>0</v>
      </c>
      <c r="O405" s="113">
        <f t="shared" si="165"/>
        <v>0.11</v>
      </c>
      <c r="P405" s="108">
        <f t="shared" si="155"/>
        <v>1.0084516450000001</v>
      </c>
      <c r="Q405" s="104">
        <f t="shared" si="158"/>
        <v>2341.0597143999998</v>
      </c>
      <c r="R405" s="104">
        <f t="shared" si="159"/>
        <v>2341.0597143999998</v>
      </c>
      <c r="S405" s="109" t="s">
        <v>52</v>
      </c>
      <c r="T405" s="110">
        <f t="shared" si="171"/>
        <v>40431</v>
      </c>
      <c r="U405" s="111">
        <f t="shared" si="166"/>
        <v>0</v>
      </c>
      <c r="V405" s="22"/>
      <c r="W405" s="5"/>
      <c r="X405" s="134">
        <f>[2]Plan1!$A248</f>
        <v>44350</v>
      </c>
      <c r="Y405" s="135" t="str">
        <f>[2]Plan1!$C248</f>
        <v>Corpus Christi</v>
      </c>
      <c r="Z405" s="5"/>
      <c r="AA405" s="5"/>
      <c r="AB405" s="1"/>
      <c r="AC405" s="5"/>
      <c r="AD405" s="5"/>
      <c r="AE405" s="5"/>
      <c r="AF405" s="1"/>
      <c r="AG405" s="3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</row>
    <row r="406" spans="1:108" x14ac:dyDescent="0.2">
      <c r="A406" s="112">
        <f t="shared" si="160"/>
        <v>40431</v>
      </c>
      <c r="B406" s="104">
        <f t="shared" si="153"/>
        <v>279421.53297032003</v>
      </c>
      <c r="C406" s="104">
        <f t="shared" si="161"/>
        <v>275426.25298210001</v>
      </c>
      <c r="D406" s="132">
        <f t="shared" si="162"/>
        <v>40401</v>
      </c>
      <c r="E406" s="105">
        <f t="shared" si="154"/>
        <v>8.3600000000000005E-4</v>
      </c>
      <c r="F406" s="106">
        <f t="shared" si="152"/>
        <v>31</v>
      </c>
      <c r="G406" s="106">
        <f t="shared" si="167"/>
        <v>31</v>
      </c>
      <c r="H406" s="104">
        <f t="shared" si="163"/>
        <v>1.0008360000000001</v>
      </c>
      <c r="I406" s="104">
        <f t="shared" si="164"/>
        <v>1.0048811600000001</v>
      </c>
      <c r="J406" s="104">
        <f t="shared" si="156"/>
        <v>1.00572124</v>
      </c>
      <c r="K406" s="104">
        <f t="shared" si="157"/>
        <v>277002.03267771</v>
      </c>
      <c r="L406" s="107">
        <f t="shared" si="168"/>
        <v>12</v>
      </c>
      <c r="M406" s="105">
        <f t="shared" si="169"/>
        <v>7.9520000000000007E-3</v>
      </c>
      <c r="N406" s="104">
        <f t="shared" si="170"/>
        <v>2202.7201638500001</v>
      </c>
      <c r="O406" s="113">
        <f t="shared" si="165"/>
        <v>0.11</v>
      </c>
      <c r="P406" s="108">
        <f t="shared" si="155"/>
        <v>1.0087345940000001</v>
      </c>
      <c r="Q406" s="104">
        <f t="shared" si="158"/>
        <v>2419.5002926100001</v>
      </c>
      <c r="R406" s="104">
        <f t="shared" si="159"/>
        <v>4622.2204564599997</v>
      </c>
      <c r="S406" s="109" t="s">
        <v>52</v>
      </c>
      <c r="T406" s="110">
        <f t="shared" si="171"/>
        <v>40431</v>
      </c>
      <c r="U406" s="111">
        <f t="shared" si="166"/>
        <v>274799.31251386</v>
      </c>
      <c r="V406" s="22"/>
      <c r="W406" s="8"/>
      <c r="X406" s="134">
        <f>[2]Plan1!$A249</f>
        <v>44446</v>
      </c>
      <c r="Y406" s="135" t="str">
        <f>[2]Plan1!$C249</f>
        <v>Independência do Brasil</v>
      </c>
      <c r="Z406" s="8"/>
      <c r="AA406" s="8"/>
      <c r="AB406" s="9"/>
      <c r="AC406" s="8"/>
      <c r="AD406" s="8"/>
      <c r="AE406" s="8"/>
      <c r="AF406" s="9"/>
      <c r="AG406" s="2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</row>
    <row r="407" spans="1:108" x14ac:dyDescent="0.2">
      <c r="A407" s="112">
        <f t="shared" si="160"/>
        <v>40432</v>
      </c>
      <c r="B407" s="104">
        <f t="shared" si="153"/>
        <v>274884.90809550998</v>
      </c>
      <c r="C407" s="104">
        <f t="shared" si="161"/>
        <v>273236.06341839</v>
      </c>
      <c r="D407" s="132">
        <f t="shared" si="162"/>
        <v>40432</v>
      </c>
      <c r="E407" s="105">
        <f t="shared" si="154"/>
        <v>6.4700000000000001E-4</v>
      </c>
      <c r="F407" s="106">
        <f t="shared" si="152"/>
        <v>1</v>
      </c>
      <c r="G407" s="106">
        <f t="shared" si="167"/>
        <v>30</v>
      </c>
      <c r="H407" s="104">
        <f t="shared" si="163"/>
        <v>1.00002155</v>
      </c>
      <c r="I407" s="104">
        <f t="shared" si="164"/>
        <v>1.00572124</v>
      </c>
      <c r="J407" s="104">
        <f t="shared" si="156"/>
        <v>1.0057429099999999</v>
      </c>
      <c r="K407" s="104">
        <f t="shared" si="157"/>
        <v>274805.23353934998</v>
      </c>
      <c r="L407" s="107">
        <f t="shared" si="168"/>
        <v>0</v>
      </c>
      <c r="M407" s="105">
        <f t="shared" si="169"/>
        <v>0</v>
      </c>
      <c r="N407" s="104">
        <f t="shared" si="170"/>
        <v>0</v>
      </c>
      <c r="O407" s="113">
        <f t="shared" si="165"/>
        <v>0.11</v>
      </c>
      <c r="P407" s="108">
        <f t="shared" si="155"/>
        <v>1.000289931</v>
      </c>
      <c r="Q407" s="104">
        <f t="shared" si="158"/>
        <v>79.674556159999995</v>
      </c>
      <c r="R407" s="104">
        <f t="shared" si="159"/>
        <v>79.674556159999995</v>
      </c>
      <c r="S407" s="109" t="s">
        <v>52</v>
      </c>
      <c r="T407" s="110">
        <f t="shared" si="171"/>
        <v>40461</v>
      </c>
      <c r="U407" s="111">
        <f t="shared" si="166"/>
        <v>0</v>
      </c>
      <c r="V407" s="22"/>
      <c r="W407" s="5"/>
      <c r="X407" s="134">
        <f>[2]Plan1!$A250</f>
        <v>44481</v>
      </c>
      <c r="Y407" s="135" t="str">
        <f>[2]Plan1!$C250</f>
        <v>Nossa Sr.a Aparecida - Padroeira do Brasil</v>
      </c>
      <c r="Z407" s="5"/>
      <c r="AA407" s="5"/>
      <c r="AB407" s="1"/>
      <c r="AC407" s="5"/>
      <c r="AD407" s="5"/>
      <c r="AE407" s="5"/>
      <c r="AF407" s="1"/>
      <c r="AG407" s="3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</row>
    <row r="408" spans="1:108" x14ac:dyDescent="0.2">
      <c r="A408" s="112">
        <f t="shared" si="160"/>
        <v>40433</v>
      </c>
      <c r="B408" s="104">
        <f t="shared" si="153"/>
        <v>274970.53566257999</v>
      </c>
      <c r="C408" s="104">
        <f t="shared" si="161"/>
        <v>273236.06341839</v>
      </c>
      <c r="D408" s="132">
        <f t="shared" si="162"/>
        <v>40432</v>
      </c>
      <c r="E408" s="105">
        <f t="shared" si="154"/>
        <v>6.4700000000000001E-4</v>
      </c>
      <c r="F408" s="106">
        <f t="shared" si="152"/>
        <v>2</v>
      </c>
      <c r="G408" s="106">
        <f t="shared" si="167"/>
        <v>30</v>
      </c>
      <c r="H408" s="104">
        <f t="shared" si="163"/>
        <v>1.00004312</v>
      </c>
      <c r="I408" s="104">
        <f t="shared" si="164"/>
        <v>1.00572124</v>
      </c>
      <c r="J408" s="104">
        <f t="shared" si="156"/>
        <v>1.0057646</v>
      </c>
      <c r="K408" s="104">
        <f t="shared" si="157"/>
        <v>274811.16002956999</v>
      </c>
      <c r="L408" s="107">
        <f t="shared" si="168"/>
        <v>0</v>
      </c>
      <c r="M408" s="105">
        <f t="shared" si="169"/>
        <v>0</v>
      </c>
      <c r="N408" s="104">
        <f t="shared" si="170"/>
        <v>0</v>
      </c>
      <c r="O408" s="113">
        <f t="shared" si="165"/>
        <v>0.11</v>
      </c>
      <c r="P408" s="108">
        <f t="shared" si="155"/>
        <v>1.000579946</v>
      </c>
      <c r="Q408" s="104">
        <f t="shared" si="158"/>
        <v>159.37563301</v>
      </c>
      <c r="R408" s="104">
        <f t="shared" si="159"/>
        <v>159.37563301</v>
      </c>
      <c r="S408" s="109" t="s">
        <v>52</v>
      </c>
      <c r="T408" s="110">
        <f t="shared" si="171"/>
        <v>40461</v>
      </c>
      <c r="U408" s="111">
        <f t="shared" si="166"/>
        <v>0</v>
      </c>
      <c r="V408" s="22"/>
      <c r="W408" s="5"/>
      <c r="X408" s="134">
        <f>[2]Plan1!$A251</f>
        <v>44502</v>
      </c>
      <c r="Y408" s="135" t="str">
        <f>[2]Plan1!$C251</f>
        <v>Finados</v>
      </c>
      <c r="Z408" s="5"/>
      <c r="AA408" s="5"/>
      <c r="AB408" s="1"/>
      <c r="AC408" s="5"/>
      <c r="AD408" s="5"/>
      <c r="AE408" s="5"/>
      <c r="AF408" s="1"/>
      <c r="AG408" s="3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</row>
    <row r="409" spans="1:108" x14ac:dyDescent="0.2">
      <c r="A409" s="112">
        <f t="shared" si="160"/>
        <v>40434</v>
      </c>
      <c r="B409" s="104">
        <f t="shared" si="153"/>
        <v>275056.18975182</v>
      </c>
      <c r="C409" s="104">
        <f t="shared" si="161"/>
        <v>273236.06341839</v>
      </c>
      <c r="D409" s="132">
        <f t="shared" si="162"/>
        <v>40432</v>
      </c>
      <c r="E409" s="105">
        <f t="shared" si="154"/>
        <v>6.4700000000000001E-4</v>
      </c>
      <c r="F409" s="106">
        <f t="shared" si="152"/>
        <v>3</v>
      </c>
      <c r="G409" s="106">
        <f t="shared" si="167"/>
        <v>30</v>
      </c>
      <c r="H409" s="104">
        <f t="shared" si="163"/>
        <v>1.0000646799999999</v>
      </c>
      <c r="I409" s="104">
        <f t="shared" si="164"/>
        <v>1.00572124</v>
      </c>
      <c r="J409" s="104">
        <f t="shared" si="156"/>
        <v>1.0057862900000001</v>
      </c>
      <c r="K409" s="104">
        <f t="shared" si="157"/>
        <v>274817.08651977999</v>
      </c>
      <c r="L409" s="107">
        <f t="shared" si="168"/>
        <v>0</v>
      </c>
      <c r="M409" s="105">
        <f t="shared" si="169"/>
        <v>0</v>
      </c>
      <c r="N409" s="104">
        <f t="shared" si="170"/>
        <v>0</v>
      </c>
      <c r="O409" s="113">
        <f t="shared" si="165"/>
        <v>0.11</v>
      </c>
      <c r="P409" s="108">
        <f t="shared" si="155"/>
        <v>1.0008700450000001</v>
      </c>
      <c r="Q409" s="104">
        <f t="shared" si="158"/>
        <v>239.10323203999999</v>
      </c>
      <c r="R409" s="104">
        <f t="shared" si="159"/>
        <v>239.10323203999999</v>
      </c>
      <c r="S409" s="109" t="s">
        <v>52</v>
      </c>
      <c r="T409" s="110">
        <f t="shared" si="171"/>
        <v>40461</v>
      </c>
      <c r="U409" s="111">
        <f t="shared" si="166"/>
        <v>0</v>
      </c>
      <c r="V409" s="22"/>
      <c r="W409" s="5"/>
      <c r="X409" s="134">
        <f>[2]Plan1!$A252</f>
        <v>44515</v>
      </c>
      <c r="Y409" s="135" t="str">
        <f>[2]Plan1!$C252</f>
        <v>Proclamação da República</v>
      </c>
      <c r="Z409" s="5"/>
      <c r="AA409" s="5"/>
      <c r="AB409" s="1"/>
      <c r="AC409" s="5"/>
      <c r="AD409" s="5"/>
      <c r="AE409" s="5"/>
      <c r="AF409" s="1"/>
      <c r="AG409" s="3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</row>
    <row r="410" spans="1:108" x14ac:dyDescent="0.2">
      <c r="A410" s="112">
        <f t="shared" si="160"/>
        <v>40435</v>
      </c>
      <c r="B410" s="104">
        <f t="shared" si="153"/>
        <v>275141.86762919999</v>
      </c>
      <c r="C410" s="104">
        <f t="shared" si="161"/>
        <v>273236.06341839</v>
      </c>
      <c r="D410" s="132">
        <f t="shared" si="162"/>
        <v>40432</v>
      </c>
      <c r="E410" s="105">
        <f t="shared" si="154"/>
        <v>6.4700000000000001E-4</v>
      </c>
      <c r="F410" s="106">
        <f t="shared" si="152"/>
        <v>4</v>
      </c>
      <c r="G410" s="106">
        <f t="shared" si="167"/>
        <v>30</v>
      </c>
      <c r="H410" s="104">
        <f t="shared" si="163"/>
        <v>1.0000862399999999</v>
      </c>
      <c r="I410" s="104">
        <f t="shared" si="164"/>
        <v>1.00572124</v>
      </c>
      <c r="J410" s="104">
        <f t="shared" si="156"/>
        <v>1.00580797</v>
      </c>
      <c r="K410" s="104">
        <f t="shared" si="157"/>
        <v>274823.01027764002</v>
      </c>
      <c r="L410" s="107">
        <f t="shared" si="168"/>
        <v>0</v>
      </c>
      <c r="M410" s="105">
        <f t="shared" si="169"/>
        <v>0</v>
      </c>
      <c r="N410" s="104">
        <f t="shared" si="170"/>
        <v>0</v>
      </c>
      <c r="O410" s="113">
        <f t="shared" si="165"/>
        <v>0.11</v>
      </c>
      <c r="P410" s="108">
        <f t="shared" si="155"/>
        <v>1.001160228</v>
      </c>
      <c r="Q410" s="104">
        <f t="shared" si="158"/>
        <v>318.85735155999998</v>
      </c>
      <c r="R410" s="104">
        <f t="shared" si="159"/>
        <v>318.85735155999998</v>
      </c>
      <c r="S410" s="109" t="s">
        <v>52</v>
      </c>
      <c r="T410" s="110">
        <f t="shared" si="171"/>
        <v>40461</v>
      </c>
      <c r="U410" s="111">
        <f t="shared" si="166"/>
        <v>0</v>
      </c>
      <c r="V410" s="22"/>
      <c r="W410" s="5"/>
      <c r="X410" s="134">
        <f>[2]Plan1!$A253</f>
        <v>44555</v>
      </c>
      <c r="Y410" s="135" t="str">
        <f>[2]Plan1!$C253</f>
        <v>Natal</v>
      </c>
      <c r="Z410" s="5"/>
      <c r="AA410" s="5"/>
      <c r="AB410" s="1"/>
      <c r="AC410" s="5"/>
      <c r="AD410" s="5"/>
      <c r="AE410" s="5"/>
      <c r="AF410" s="1"/>
      <c r="AG410" s="3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</row>
    <row r="411" spans="1:108" x14ac:dyDescent="0.2">
      <c r="A411" s="112">
        <f t="shared" si="160"/>
        <v>40436</v>
      </c>
      <c r="B411" s="104">
        <f t="shared" si="153"/>
        <v>275227.57230498997</v>
      </c>
      <c r="C411" s="104">
        <f t="shared" si="161"/>
        <v>273236.06341839</v>
      </c>
      <c r="D411" s="132">
        <f t="shared" si="162"/>
        <v>40432</v>
      </c>
      <c r="E411" s="105">
        <f t="shared" si="154"/>
        <v>6.4700000000000001E-4</v>
      </c>
      <c r="F411" s="106">
        <f t="shared" si="152"/>
        <v>5</v>
      </c>
      <c r="G411" s="106">
        <f t="shared" si="167"/>
        <v>30</v>
      </c>
      <c r="H411" s="104">
        <f t="shared" si="163"/>
        <v>1.0001078000000001</v>
      </c>
      <c r="I411" s="104">
        <f t="shared" si="164"/>
        <v>1.00572124</v>
      </c>
      <c r="J411" s="104">
        <f t="shared" si="156"/>
        <v>1.0058296499999999</v>
      </c>
      <c r="K411" s="104">
        <f t="shared" si="157"/>
        <v>274828.93403548998</v>
      </c>
      <c r="L411" s="107">
        <f t="shared" si="168"/>
        <v>0</v>
      </c>
      <c r="M411" s="105">
        <f t="shared" si="169"/>
        <v>0</v>
      </c>
      <c r="N411" s="104">
        <f t="shared" si="170"/>
        <v>0</v>
      </c>
      <c r="O411" s="113">
        <f t="shared" si="165"/>
        <v>0.11</v>
      </c>
      <c r="P411" s="108">
        <f t="shared" si="155"/>
        <v>1.0014504959999999</v>
      </c>
      <c r="Q411" s="104">
        <f t="shared" si="158"/>
        <v>398.63826949999998</v>
      </c>
      <c r="R411" s="104">
        <f t="shared" si="159"/>
        <v>398.63826949999998</v>
      </c>
      <c r="S411" s="109" t="s">
        <v>52</v>
      </c>
      <c r="T411" s="110">
        <f t="shared" si="171"/>
        <v>40461</v>
      </c>
      <c r="U411" s="111">
        <f t="shared" si="166"/>
        <v>0</v>
      </c>
      <c r="V411" s="22"/>
      <c r="W411" s="5"/>
      <c r="X411" s="134">
        <f>[2]Plan1!$A254</f>
        <v>44562</v>
      </c>
      <c r="Y411" s="135" t="str">
        <f>[2]Plan1!$C254</f>
        <v>Confraternização Universal</v>
      </c>
      <c r="Z411" s="5"/>
      <c r="AA411" s="5"/>
      <c r="AB411" s="1"/>
      <c r="AC411" s="5"/>
      <c r="AD411" s="5"/>
      <c r="AE411" s="5"/>
      <c r="AF411" s="1"/>
      <c r="AG411" s="3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</row>
    <row r="412" spans="1:108" x14ac:dyDescent="0.2">
      <c r="A412" s="112">
        <f t="shared" si="160"/>
        <v>40437</v>
      </c>
      <c r="B412" s="104">
        <f t="shared" si="153"/>
        <v>275313.30596814997</v>
      </c>
      <c r="C412" s="104">
        <f t="shared" si="161"/>
        <v>273236.06341839</v>
      </c>
      <c r="D412" s="132">
        <f t="shared" si="162"/>
        <v>40432</v>
      </c>
      <c r="E412" s="105">
        <f t="shared" si="154"/>
        <v>6.4700000000000001E-4</v>
      </c>
      <c r="F412" s="106">
        <f t="shared" si="152"/>
        <v>6</v>
      </c>
      <c r="G412" s="106">
        <f t="shared" si="167"/>
        <v>30</v>
      </c>
      <c r="H412" s="104">
        <f t="shared" si="163"/>
        <v>1.0001293600000001</v>
      </c>
      <c r="I412" s="104">
        <f t="shared" si="164"/>
        <v>1.00572124</v>
      </c>
      <c r="J412" s="104">
        <f t="shared" si="156"/>
        <v>1.00585134</v>
      </c>
      <c r="K412" s="104">
        <f t="shared" si="157"/>
        <v>274834.86052570998</v>
      </c>
      <c r="L412" s="107">
        <f t="shared" si="168"/>
        <v>0</v>
      </c>
      <c r="M412" s="105">
        <f t="shared" si="169"/>
        <v>0</v>
      </c>
      <c r="N412" s="104">
        <f t="shared" si="170"/>
        <v>0</v>
      </c>
      <c r="O412" s="113">
        <f t="shared" si="165"/>
        <v>0.11</v>
      </c>
      <c r="P412" s="108">
        <f t="shared" si="155"/>
        <v>1.001740847</v>
      </c>
      <c r="Q412" s="104">
        <f t="shared" si="158"/>
        <v>478.44544244000002</v>
      </c>
      <c r="R412" s="104">
        <f t="shared" si="159"/>
        <v>478.44544244000002</v>
      </c>
      <c r="S412" s="109" t="s">
        <v>52</v>
      </c>
      <c r="T412" s="110">
        <f t="shared" si="171"/>
        <v>40461</v>
      </c>
      <c r="U412" s="111">
        <f t="shared" si="166"/>
        <v>0</v>
      </c>
      <c r="V412" s="22"/>
      <c r="W412" s="5"/>
      <c r="X412" s="134">
        <f>[2]Plan1!$A255</f>
        <v>44620</v>
      </c>
      <c r="Y412" s="135" t="str">
        <f>[2]Plan1!$C255</f>
        <v>Carnaval</v>
      </c>
      <c r="Z412" s="5"/>
      <c r="AA412" s="5"/>
      <c r="AB412" s="1"/>
      <c r="AC412" s="5"/>
      <c r="AD412" s="5"/>
      <c r="AE412" s="5"/>
      <c r="AF412" s="1"/>
      <c r="AG412" s="3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</row>
    <row r="413" spans="1:108" x14ac:dyDescent="0.2">
      <c r="A413" s="112">
        <f t="shared" si="160"/>
        <v>40438</v>
      </c>
      <c r="B413" s="104">
        <f t="shared" si="153"/>
        <v>275399.06369638001</v>
      </c>
      <c r="C413" s="104">
        <f t="shared" si="161"/>
        <v>273236.06341839</v>
      </c>
      <c r="D413" s="132">
        <f t="shared" si="162"/>
        <v>40432</v>
      </c>
      <c r="E413" s="105">
        <f t="shared" si="154"/>
        <v>6.4700000000000001E-4</v>
      </c>
      <c r="F413" s="106">
        <f t="shared" si="152"/>
        <v>7</v>
      </c>
      <c r="G413" s="106">
        <f t="shared" si="167"/>
        <v>30</v>
      </c>
      <c r="H413" s="104">
        <f t="shared" si="163"/>
        <v>1.0001509200000001</v>
      </c>
      <c r="I413" s="104">
        <f t="shared" si="164"/>
        <v>1.00572124</v>
      </c>
      <c r="J413" s="104">
        <f t="shared" si="156"/>
        <v>1.0058730199999999</v>
      </c>
      <c r="K413" s="104">
        <f t="shared" si="157"/>
        <v>274840.78428356</v>
      </c>
      <c r="L413" s="107">
        <f t="shared" si="168"/>
        <v>0</v>
      </c>
      <c r="M413" s="105">
        <f t="shared" si="169"/>
        <v>0</v>
      </c>
      <c r="N413" s="104">
        <f t="shared" si="170"/>
        <v>0</v>
      </c>
      <c r="O413" s="113">
        <f t="shared" si="165"/>
        <v>0.11</v>
      </c>
      <c r="P413" s="108">
        <f t="shared" si="155"/>
        <v>1.002031283</v>
      </c>
      <c r="Q413" s="104">
        <f t="shared" si="158"/>
        <v>558.27941281999995</v>
      </c>
      <c r="R413" s="104">
        <f t="shared" si="159"/>
        <v>558.27941281999995</v>
      </c>
      <c r="S413" s="109" t="s">
        <v>52</v>
      </c>
      <c r="T413" s="110">
        <f t="shared" si="171"/>
        <v>40461</v>
      </c>
      <c r="U413" s="111">
        <f t="shared" si="166"/>
        <v>0</v>
      </c>
      <c r="V413" s="22"/>
      <c r="W413" s="5"/>
      <c r="X413" s="134">
        <f>[2]Plan1!$A256</f>
        <v>44621</v>
      </c>
      <c r="Y413" s="135" t="str">
        <f>[2]Plan1!$C256</f>
        <v>Carnaval</v>
      </c>
      <c r="Z413" s="5"/>
      <c r="AA413" s="5"/>
      <c r="AB413" s="1"/>
      <c r="AC413" s="5"/>
      <c r="AD413" s="5"/>
      <c r="AE413" s="5"/>
      <c r="AF413" s="1"/>
      <c r="AG413" s="3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</row>
    <row r="414" spans="1:108" x14ac:dyDescent="0.2">
      <c r="A414" s="112">
        <f t="shared" si="160"/>
        <v>40439</v>
      </c>
      <c r="B414" s="104">
        <f t="shared" si="153"/>
        <v>275484.85069138999</v>
      </c>
      <c r="C414" s="104">
        <f t="shared" si="161"/>
        <v>273236.06341839</v>
      </c>
      <c r="D414" s="132">
        <f t="shared" si="162"/>
        <v>40432</v>
      </c>
      <c r="E414" s="105">
        <f t="shared" si="154"/>
        <v>6.4700000000000001E-4</v>
      </c>
      <c r="F414" s="106">
        <f t="shared" si="152"/>
        <v>8</v>
      </c>
      <c r="G414" s="106">
        <f t="shared" si="167"/>
        <v>30</v>
      </c>
      <c r="H414" s="104">
        <f t="shared" si="163"/>
        <v>1.00017249</v>
      </c>
      <c r="I414" s="104">
        <f t="shared" si="164"/>
        <v>1.00572124</v>
      </c>
      <c r="J414" s="104">
        <f t="shared" si="156"/>
        <v>1.00589471</v>
      </c>
      <c r="K414" s="104">
        <f t="shared" si="157"/>
        <v>274846.71077378001</v>
      </c>
      <c r="L414" s="107">
        <f t="shared" si="168"/>
        <v>0</v>
      </c>
      <c r="M414" s="105">
        <f t="shared" si="169"/>
        <v>0</v>
      </c>
      <c r="N414" s="104">
        <f t="shared" si="170"/>
        <v>0</v>
      </c>
      <c r="O414" s="113">
        <f t="shared" si="165"/>
        <v>0.11</v>
      </c>
      <c r="P414" s="108">
        <f t="shared" si="155"/>
        <v>1.0023218030000001</v>
      </c>
      <c r="Q414" s="104">
        <f t="shared" si="158"/>
        <v>638.13991761</v>
      </c>
      <c r="R414" s="104">
        <f t="shared" si="159"/>
        <v>638.13991761</v>
      </c>
      <c r="S414" s="109" t="s">
        <v>52</v>
      </c>
      <c r="T414" s="110">
        <f t="shared" si="171"/>
        <v>40461</v>
      </c>
      <c r="U414" s="111">
        <f t="shared" si="166"/>
        <v>0</v>
      </c>
      <c r="V414" s="22"/>
      <c r="W414" s="5"/>
      <c r="X414" s="134">
        <f>[2]Plan1!$A257</f>
        <v>44666</v>
      </c>
      <c r="Y414" s="135" t="str">
        <f>[2]Plan1!$C257</f>
        <v>Paixão de Cristo</v>
      </c>
      <c r="Z414" s="5"/>
      <c r="AA414" s="5"/>
      <c r="AB414" s="1"/>
      <c r="AC414" s="5"/>
      <c r="AD414" s="5"/>
      <c r="AE414" s="5"/>
      <c r="AF414" s="1"/>
      <c r="AG414" s="3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</row>
    <row r="415" spans="1:108" x14ac:dyDescent="0.2">
      <c r="A415" s="112">
        <f t="shared" si="160"/>
        <v>40440</v>
      </c>
      <c r="B415" s="104">
        <f t="shared" si="153"/>
        <v>275570.66421754</v>
      </c>
      <c r="C415" s="104">
        <f t="shared" si="161"/>
        <v>273236.06341839</v>
      </c>
      <c r="D415" s="132">
        <f t="shared" si="162"/>
        <v>40432</v>
      </c>
      <c r="E415" s="105">
        <f t="shared" si="154"/>
        <v>6.4700000000000001E-4</v>
      </c>
      <c r="F415" s="106">
        <f t="shared" si="152"/>
        <v>9</v>
      </c>
      <c r="G415" s="106">
        <f t="shared" si="167"/>
        <v>30</v>
      </c>
      <c r="H415" s="104">
        <f t="shared" si="163"/>
        <v>1.0001940499999999</v>
      </c>
      <c r="I415" s="104">
        <f t="shared" si="164"/>
        <v>1.00572124</v>
      </c>
      <c r="J415" s="104">
        <f t="shared" si="156"/>
        <v>1.0059164</v>
      </c>
      <c r="K415" s="104">
        <f t="shared" si="157"/>
        <v>274852.63726399001</v>
      </c>
      <c r="L415" s="107">
        <f t="shared" si="168"/>
        <v>0</v>
      </c>
      <c r="M415" s="105">
        <f t="shared" si="169"/>
        <v>0</v>
      </c>
      <c r="N415" s="104">
        <f t="shared" si="170"/>
        <v>0</v>
      </c>
      <c r="O415" s="113">
        <f t="shared" si="165"/>
        <v>0.11</v>
      </c>
      <c r="P415" s="108">
        <f t="shared" si="155"/>
        <v>1.002612407</v>
      </c>
      <c r="Q415" s="104">
        <f t="shared" si="158"/>
        <v>718.02695355000003</v>
      </c>
      <c r="R415" s="104">
        <f t="shared" si="159"/>
        <v>718.02695355000003</v>
      </c>
      <c r="S415" s="109" t="s">
        <v>52</v>
      </c>
      <c r="T415" s="110">
        <f t="shared" si="171"/>
        <v>40461</v>
      </c>
      <c r="U415" s="111">
        <f t="shared" si="166"/>
        <v>0</v>
      </c>
      <c r="V415" s="22"/>
      <c r="W415" s="5"/>
      <c r="X415" s="134">
        <f>[2]Plan1!$A258</f>
        <v>44672</v>
      </c>
      <c r="Y415" s="135" t="str">
        <f>[2]Plan1!$C258</f>
        <v>Tiradentes</v>
      </c>
      <c r="Z415" s="5"/>
      <c r="AA415" s="5"/>
      <c r="AB415" s="1"/>
      <c r="AC415" s="5"/>
      <c r="AD415" s="5"/>
      <c r="AE415" s="5"/>
      <c r="AF415" s="1"/>
      <c r="AG415" s="3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</row>
    <row r="416" spans="1:108" x14ac:dyDescent="0.2">
      <c r="A416" s="112">
        <f t="shared" si="160"/>
        <v>40441</v>
      </c>
      <c r="B416" s="104">
        <f t="shared" si="153"/>
        <v>275656.50427635002</v>
      </c>
      <c r="C416" s="104">
        <f t="shared" si="161"/>
        <v>273236.06341839</v>
      </c>
      <c r="D416" s="132">
        <f t="shared" si="162"/>
        <v>40432</v>
      </c>
      <c r="E416" s="105">
        <f t="shared" si="154"/>
        <v>6.4700000000000001E-4</v>
      </c>
      <c r="F416" s="106">
        <f t="shared" si="152"/>
        <v>10</v>
      </c>
      <c r="G416" s="106">
        <f t="shared" si="167"/>
        <v>30</v>
      </c>
      <c r="H416" s="104">
        <f t="shared" si="163"/>
        <v>1.0002156200000001</v>
      </c>
      <c r="I416" s="104">
        <f t="shared" si="164"/>
        <v>1.00572124</v>
      </c>
      <c r="J416" s="104">
        <f t="shared" si="156"/>
        <v>1.0059380899999999</v>
      </c>
      <c r="K416" s="104">
        <f t="shared" si="157"/>
        <v>274858.56375421002</v>
      </c>
      <c r="L416" s="107">
        <f t="shared" si="168"/>
        <v>0</v>
      </c>
      <c r="M416" s="105">
        <f t="shared" si="169"/>
        <v>0</v>
      </c>
      <c r="N416" s="104">
        <f t="shared" si="170"/>
        <v>0</v>
      </c>
      <c r="O416" s="113">
        <f t="shared" si="165"/>
        <v>0.11</v>
      </c>
      <c r="P416" s="108">
        <f t="shared" si="155"/>
        <v>1.002903095</v>
      </c>
      <c r="Q416" s="104">
        <f t="shared" si="158"/>
        <v>797.94052213999998</v>
      </c>
      <c r="R416" s="104">
        <f t="shared" si="159"/>
        <v>797.94052213999998</v>
      </c>
      <c r="S416" s="109" t="s">
        <v>52</v>
      </c>
      <c r="T416" s="110">
        <f t="shared" si="171"/>
        <v>40461</v>
      </c>
      <c r="U416" s="111">
        <f t="shared" si="166"/>
        <v>0</v>
      </c>
      <c r="V416" s="22"/>
      <c r="W416" s="5"/>
      <c r="X416" s="134">
        <f>[2]Plan1!$A259</f>
        <v>44682</v>
      </c>
      <c r="Y416" s="135" t="str">
        <f>[2]Plan1!$C259</f>
        <v>Dia do Trabalho</v>
      </c>
      <c r="Z416" s="5"/>
      <c r="AA416" s="5"/>
      <c r="AB416" s="1"/>
      <c r="AC416" s="5"/>
      <c r="AD416" s="5"/>
      <c r="AE416" s="5"/>
      <c r="AF416" s="1"/>
      <c r="AG416" s="3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</row>
    <row r="417" spans="1:108" x14ac:dyDescent="0.2">
      <c r="A417" s="112">
        <f t="shared" si="160"/>
        <v>40442</v>
      </c>
      <c r="B417" s="104">
        <f t="shared" si="153"/>
        <v>275742.36840305995</v>
      </c>
      <c r="C417" s="104">
        <f t="shared" si="161"/>
        <v>273236.06341839</v>
      </c>
      <c r="D417" s="132">
        <f t="shared" si="162"/>
        <v>40432</v>
      </c>
      <c r="E417" s="105">
        <f t="shared" si="154"/>
        <v>6.4700000000000001E-4</v>
      </c>
      <c r="F417" s="106">
        <f t="shared" si="152"/>
        <v>11</v>
      </c>
      <c r="G417" s="106">
        <f t="shared" si="167"/>
        <v>30</v>
      </c>
      <c r="H417" s="104">
        <f t="shared" si="163"/>
        <v>1.0002371800000001</v>
      </c>
      <c r="I417" s="104">
        <f t="shared" si="164"/>
        <v>1.00572124</v>
      </c>
      <c r="J417" s="104">
        <f t="shared" si="156"/>
        <v>1.00595977</v>
      </c>
      <c r="K417" s="104">
        <f t="shared" si="157"/>
        <v>274864.48751205998</v>
      </c>
      <c r="L417" s="107">
        <f t="shared" si="168"/>
        <v>0</v>
      </c>
      <c r="M417" s="105">
        <f t="shared" si="169"/>
        <v>0</v>
      </c>
      <c r="N417" s="104">
        <f t="shared" si="170"/>
        <v>0</v>
      </c>
      <c r="O417" s="113">
        <f t="shared" si="165"/>
        <v>0.11</v>
      </c>
      <c r="P417" s="108">
        <f t="shared" si="155"/>
        <v>1.0031938680000001</v>
      </c>
      <c r="Q417" s="104">
        <f t="shared" si="158"/>
        <v>877.88089100000002</v>
      </c>
      <c r="R417" s="104">
        <f t="shared" si="159"/>
        <v>877.88089100000002</v>
      </c>
      <c r="S417" s="109" t="s">
        <v>52</v>
      </c>
      <c r="T417" s="110">
        <f t="shared" si="171"/>
        <v>40461</v>
      </c>
      <c r="U417" s="111">
        <f t="shared" si="166"/>
        <v>0</v>
      </c>
      <c r="V417" s="22"/>
      <c r="W417" s="5"/>
      <c r="X417" s="134">
        <f>[2]Plan1!$A260</f>
        <v>44728</v>
      </c>
      <c r="Y417" s="135" t="str">
        <f>[2]Plan1!$C260</f>
        <v>Corpus Christi</v>
      </c>
      <c r="Z417" s="5"/>
      <c r="AA417" s="5"/>
      <c r="AB417" s="1"/>
      <c r="AC417" s="5"/>
      <c r="AD417" s="5"/>
      <c r="AE417" s="5"/>
      <c r="AF417" s="1"/>
      <c r="AG417" s="3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</row>
    <row r="418" spans="1:108" x14ac:dyDescent="0.2">
      <c r="A418" s="112">
        <f t="shared" si="160"/>
        <v>40443</v>
      </c>
      <c r="B418" s="104">
        <f t="shared" si="153"/>
        <v>275828.26180570998</v>
      </c>
      <c r="C418" s="104">
        <f t="shared" si="161"/>
        <v>273236.06341839</v>
      </c>
      <c r="D418" s="132">
        <f t="shared" si="162"/>
        <v>40432</v>
      </c>
      <c r="E418" s="105">
        <f t="shared" si="154"/>
        <v>6.4700000000000001E-4</v>
      </c>
      <c r="F418" s="106">
        <f t="shared" si="152"/>
        <v>12</v>
      </c>
      <c r="G418" s="106">
        <f t="shared" si="167"/>
        <v>30</v>
      </c>
      <c r="H418" s="104">
        <f t="shared" si="163"/>
        <v>1.00025874</v>
      </c>
      <c r="I418" s="104">
        <f t="shared" si="164"/>
        <v>1.00572124</v>
      </c>
      <c r="J418" s="104">
        <f t="shared" si="156"/>
        <v>1.0059814600000001</v>
      </c>
      <c r="K418" s="104">
        <f t="shared" si="157"/>
        <v>274870.41400227998</v>
      </c>
      <c r="L418" s="107">
        <f t="shared" si="168"/>
        <v>0</v>
      </c>
      <c r="M418" s="105">
        <f t="shared" si="169"/>
        <v>0</v>
      </c>
      <c r="N418" s="104">
        <f t="shared" si="170"/>
        <v>0</v>
      </c>
      <c r="O418" s="113">
        <f t="shared" si="165"/>
        <v>0.11</v>
      </c>
      <c r="P418" s="108">
        <f t="shared" si="155"/>
        <v>1.0034847250000001</v>
      </c>
      <c r="Q418" s="104">
        <f t="shared" si="158"/>
        <v>957.84780343</v>
      </c>
      <c r="R418" s="104">
        <f t="shared" si="159"/>
        <v>957.84780343</v>
      </c>
      <c r="S418" s="109" t="s">
        <v>52</v>
      </c>
      <c r="T418" s="110">
        <f t="shared" si="171"/>
        <v>40461</v>
      </c>
      <c r="U418" s="111">
        <f t="shared" si="166"/>
        <v>0</v>
      </c>
      <c r="V418" s="22"/>
      <c r="W418" s="5"/>
      <c r="X418" s="134">
        <f>[2]Plan1!$A261</f>
        <v>44811</v>
      </c>
      <c r="Y418" s="135" t="str">
        <f>[2]Plan1!$C261</f>
        <v>Independência do Brasil</v>
      </c>
      <c r="Z418" s="5"/>
      <c r="AA418" s="5"/>
      <c r="AB418" s="1"/>
      <c r="AC418" s="5"/>
      <c r="AD418" s="5"/>
      <c r="AE418" s="5"/>
      <c r="AF418" s="1"/>
      <c r="AG418" s="3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</row>
    <row r="419" spans="1:108" x14ac:dyDescent="0.2">
      <c r="A419" s="112">
        <f t="shared" si="160"/>
        <v>40444</v>
      </c>
      <c r="B419" s="104">
        <f t="shared" si="153"/>
        <v>275914.18174550001</v>
      </c>
      <c r="C419" s="104">
        <f t="shared" si="161"/>
        <v>273236.06341839</v>
      </c>
      <c r="D419" s="132">
        <f t="shared" si="162"/>
        <v>40432</v>
      </c>
      <c r="E419" s="105">
        <f t="shared" si="154"/>
        <v>6.4700000000000001E-4</v>
      </c>
      <c r="F419" s="106">
        <f t="shared" ref="F419:F482" si="172">IF(DAY(A419)=E$2+1,1,F418+1)</f>
        <v>13</v>
      </c>
      <c r="G419" s="106">
        <f t="shared" si="167"/>
        <v>30</v>
      </c>
      <c r="H419" s="104">
        <f t="shared" si="163"/>
        <v>1.00028031</v>
      </c>
      <c r="I419" s="104">
        <f t="shared" si="164"/>
        <v>1.00572124</v>
      </c>
      <c r="J419" s="104">
        <f t="shared" si="156"/>
        <v>1.00600315</v>
      </c>
      <c r="K419" s="104">
        <f t="shared" si="157"/>
        <v>274876.34049249999</v>
      </c>
      <c r="L419" s="107">
        <f t="shared" si="168"/>
        <v>0</v>
      </c>
      <c r="M419" s="105">
        <f t="shared" si="169"/>
        <v>0</v>
      </c>
      <c r="N419" s="104">
        <f t="shared" si="170"/>
        <v>0</v>
      </c>
      <c r="O419" s="113">
        <f t="shared" si="165"/>
        <v>0.11</v>
      </c>
      <c r="P419" s="108">
        <f t="shared" si="155"/>
        <v>1.0037756659999999</v>
      </c>
      <c r="Q419" s="104">
        <f t="shared" si="158"/>
        <v>1037.8412530000001</v>
      </c>
      <c r="R419" s="104">
        <f t="shared" si="159"/>
        <v>1037.8412530000001</v>
      </c>
      <c r="S419" s="109" t="s">
        <v>52</v>
      </c>
      <c r="T419" s="110">
        <f t="shared" si="171"/>
        <v>40461</v>
      </c>
      <c r="U419" s="111">
        <f t="shared" si="166"/>
        <v>0</v>
      </c>
      <c r="V419" s="22"/>
      <c r="W419" s="5"/>
      <c r="X419" s="134">
        <f>[2]Plan1!$A262</f>
        <v>44846</v>
      </c>
      <c r="Y419" s="135" t="str">
        <f>[2]Plan1!$C262</f>
        <v>Nossa Sr.a Aparecida - Padroeira do Brasil</v>
      </c>
      <c r="Z419" s="5"/>
      <c r="AA419" s="5"/>
      <c r="AB419" s="1"/>
      <c r="AC419" s="5"/>
      <c r="AD419" s="5"/>
      <c r="AE419" s="5"/>
      <c r="AF419" s="1"/>
      <c r="AG419" s="3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</row>
    <row r="420" spans="1:108" x14ac:dyDescent="0.2">
      <c r="A420" s="112">
        <f t="shared" si="160"/>
        <v>40445</v>
      </c>
      <c r="B420" s="104">
        <f t="shared" si="153"/>
        <v>276000.12849878997</v>
      </c>
      <c r="C420" s="104">
        <f t="shared" si="161"/>
        <v>273236.06341839</v>
      </c>
      <c r="D420" s="132">
        <f t="shared" si="162"/>
        <v>40432</v>
      </c>
      <c r="E420" s="105">
        <f t="shared" si="154"/>
        <v>6.4700000000000001E-4</v>
      </c>
      <c r="F420" s="106">
        <f t="shared" si="172"/>
        <v>14</v>
      </c>
      <c r="G420" s="106">
        <f t="shared" si="167"/>
        <v>30</v>
      </c>
      <c r="H420" s="104">
        <f t="shared" si="163"/>
        <v>1.0003018800000001</v>
      </c>
      <c r="I420" s="104">
        <f t="shared" si="164"/>
        <v>1.00572124</v>
      </c>
      <c r="J420" s="104">
        <f t="shared" si="156"/>
        <v>1.00602484</v>
      </c>
      <c r="K420" s="104">
        <f t="shared" si="157"/>
        <v>274882.26698270999</v>
      </c>
      <c r="L420" s="107">
        <f t="shared" si="168"/>
        <v>0</v>
      </c>
      <c r="M420" s="105">
        <f t="shared" si="169"/>
        <v>0</v>
      </c>
      <c r="N420" s="104">
        <f t="shared" si="170"/>
        <v>0</v>
      </c>
      <c r="O420" s="113">
        <f t="shared" si="165"/>
        <v>0.11</v>
      </c>
      <c r="P420" s="108">
        <f t="shared" si="155"/>
        <v>1.0040666920000001</v>
      </c>
      <c r="Q420" s="104">
        <f t="shared" si="158"/>
        <v>1117.86151608</v>
      </c>
      <c r="R420" s="104">
        <f t="shared" si="159"/>
        <v>1117.86151608</v>
      </c>
      <c r="S420" s="109" t="s">
        <v>52</v>
      </c>
      <c r="T420" s="110">
        <f t="shared" si="171"/>
        <v>40461</v>
      </c>
      <c r="U420" s="111">
        <f t="shared" si="166"/>
        <v>0</v>
      </c>
      <c r="V420" s="22"/>
      <c r="W420" s="5"/>
      <c r="X420" s="134">
        <f>[2]Plan1!$A263</f>
        <v>44867</v>
      </c>
      <c r="Y420" s="135" t="str">
        <f>[2]Plan1!$C263</f>
        <v>Finados</v>
      </c>
      <c r="Z420" s="5"/>
      <c r="AA420" s="5"/>
      <c r="AB420" s="1"/>
      <c r="AC420" s="5"/>
      <c r="AD420" s="5"/>
      <c r="AE420" s="5"/>
      <c r="AF420" s="1"/>
      <c r="AG420" s="3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</row>
    <row r="421" spans="1:108" x14ac:dyDescent="0.2">
      <c r="A421" s="112">
        <f t="shared" si="160"/>
        <v>40446</v>
      </c>
      <c r="B421" s="104">
        <f t="shared" si="153"/>
        <v>276086.10179222003</v>
      </c>
      <c r="C421" s="104">
        <f t="shared" si="161"/>
        <v>273236.06341839</v>
      </c>
      <c r="D421" s="132">
        <f t="shared" si="162"/>
        <v>40432</v>
      </c>
      <c r="E421" s="105">
        <f t="shared" si="154"/>
        <v>6.4700000000000001E-4</v>
      </c>
      <c r="F421" s="106">
        <f t="shared" si="172"/>
        <v>15</v>
      </c>
      <c r="G421" s="106">
        <f t="shared" si="167"/>
        <v>30</v>
      </c>
      <c r="H421" s="104">
        <f t="shared" si="163"/>
        <v>1.0003234400000001</v>
      </c>
      <c r="I421" s="104">
        <f t="shared" si="164"/>
        <v>1.00572124</v>
      </c>
      <c r="J421" s="104">
        <f t="shared" si="156"/>
        <v>1.0060465300000001</v>
      </c>
      <c r="K421" s="104">
        <f t="shared" si="157"/>
        <v>274888.19347293</v>
      </c>
      <c r="L421" s="107">
        <f t="shared" si="168"/>
        <v>0</v>
      </c>
      <c r="M421" s="105">
        <f t="shared" si="169"/>
        <v>0</v>
      </c>
      <c r="N421" s="104">
        <f t="shared" si="170"/>
        <v>0</v>
      </c>
      <c r="O421" s="113">
        <f t="shared" si="165"/>
        <v>0.11</v>
      </c>
      <c r="P421" s="108">
        <f t="shared" si="155"/>
        <v>1.0043578019999999</v>
      </c>
      <c r="Q421" s="104">
        <f t="shared" si="158"/>
        <v>1197.90831929</v>
      </c>
      <c r="R421" s="104">
        <f t="shared" si="159"/>
        <v>1197.90831929</v>
      </c>
      <c r="S421" s="109" t="s">
        <v>52</v>
      </c>
      <c r="T421" s="110">
        <f t="shared" si="171"/>
        <v>40461</v>
      </c>
      <c r="U421" s="111">
        <f t="shared" si="166"/>
        <v>0</v>
      </c>
      <c r="V421" s="22"/>
      <c r="W421" s="5"/>
      <c r="X421" s="134">
        <f>[2]Plan1!$A264</f>
        <v>44880</v>
      </c>
      <c r="Y421" s="135" t="str">
        <f>[2]Plan1!$C264</f>
        <v>Proclamação da República</v>
      </c>
      <c r="Z421" s="5"/>
      <c r="AA421" s="5"/>
      <c r="AB421" s="1"/>
      <c r="AC421" s="5"/>
      <c r="AD421" s="5"/>
      <c r="AE421" s="5"/>
      <c r="AF421" s="1"/>
      <c r="AG421" s="3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</row>
    <row r="422" spans="1:108" x14ac:dyDescent="0.2">
      <c r="A422" s="112">
        <f t="shared" si="160"/>
        <v>40447</v>
      </c>
      <c r="B422" s="104">
        <f t="shared" si="153"/>
        <v>276172.10162726999</v>
      </c>
      <c r="C422" s="104">
        <f t="shared" si="161"/>
        <v>273236.06341839</v>
      </c>
      <c r="D422" s="132">
        <f t="shared" si="162"/>
        <v>40432</v>
      </c>
      <c r="E422" s="105">
        <f t="shared" si="154"/>
        <v>6.4700000000000001E-4</v>
      </c>
      <c r="F422" s="106">
        <f t="shared" si="172"/>
        <v>16</v>
      </c>
      <c r="G422" s="106">
        <f t="shared" si="167"/>
        <v>30</v>
      </c>
      <c r="H422" s="104">
        <f t="shared" si="163"/>
        <v>1.00034501</v>
      </c>
      <c r="I422" s="104">
        <f t="shared" si="164"/>
        <v>1.00572124</v>
      </c>
      <c r="J422" s="104">
        <f t="shared" si="156"/>
        <v>1.00606822</v>
      </c>
      <c r="K422" s="104">
        <f t="shared" si="157"/>
        <v>274894.11996313999</v>
      </c>
      <c r="L422" s="107">
        <f t="shared" si="168"/>
        <v>0</v>
      </c>
      <c r="M422" s="105">
        <f t="shared" si="169"/>
        <v>0</v>
      </c>
      <c r="N422" s="104">
        <f t="shared" si="170"/>
        <v>0</v>
      </c>
      <c r="O422" s="113">
        <f t="shared" si="165"/>
        <v>0.11</v>
      </c>
      <c r="P422" s="108">
        <f t="shared" si="155"/>
        <v>1.004648996</v>
      </c>
      <c r="Q422" s="104">
        <f t="shared" si="158"/>
        <v>1277.9816641299999</v>
      </c>
      <c r="R422" s="104">
        <f t="shared" si="159"/>
        <v>1277.9816641299999</v>
      </c>
      <c r="S422" s="109" t="s">
        <v>52</v>
      </c>
      <c r="T422" s="110">
        <f t="shared" si="171"/>
        <v>40461</v>
      </c>
      <c r="U422" s="111">
        <f t="shared" si="166"/>
        <v>0</v>
      </c>
      <c r="V422" s="22"/>
      <c r="W422" s="5"/>
      <c r="X422" s="134">
        <f>[2]Plan1!$A265</f>
        <v>44920</v>
      </c>
      <c r="Y422" s="135" t="str">
        <f>[2]Plan1!$C265</f>
        <v>Natal</v>
      </c>
      <c r="Z422" s="5"/>
      <c r="AA422" s="5"/>
      <c r="AB422" s="1"/>
      <c r="AC422" s="5"/>
      <c r="AD422" s="5"/>
      <c r="AE422" s="5"/>
      <c r="AF422" s="1"/>
      <c r="AG422" s="3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</row>
    <row r="423" spans="1:108" x14ac:dyDescent="0.2">
      <c r="A423" s="112">
        <f t="shared" si="160"/>
        <v>40448</v>
      </c>
      <c r="B423" s="104">
        <f t="shared" ref="B423:B486" si="173">IF(E423&lt;0,"ND",(K423+Q423))</f>
        <v>276258.12828035001</v>
      </c>
      <c r="C423" s="104">
        <f t="shared" si="161"/>
        <v>273236.06341839</v>
      </c>
      <c r="D423" s="132">
        <f t="shared" si="162"/>
        <v>40432</v>
      </c>
      <c r="E423" s="105">
        <f t="shared" si="154"/>
        <v>6.4700000000000001E-4</v>
      </c>
      <c r="F423" s="106">
        <f t="shared" si="172"/>
        <v>17</v>
      </c>
      <c r="G423" s="106">
        <f t="shared" si="167"/>
        <v>30</v>
      </c>
      <c r="H423" s="104">
        <f t="shared" si="163"/>
        <v>1.0003665799999999</v>
      </c>
      <c r="I423" s="104">
        <f t="shared" si="164"/>
        <v>1.00572124</v>
      </c>
      <c r="J423" s="104">
        <f t="shared" si="156"/>
        <v>1.00608991</v>
      </c>
      <c r="K423" s="104">
        <f t="shared" si="157"/>
        <v>274900.04645336</v>
      </c>
      <c r="L423" s="107">
        <f t="shared" si="168"/>
        <v>0</v>
      </c>
      <c r="M423" s="105">
        <f t="shared" si="169"/>
        <v>0</v>
      </c>
      <c r="N423" s="104">
        <f t="shared" si="170"/>
        <v>0</v>
      </c>
      <c r="O423" s="113">
        <f t="shared" si="165"/>
        <v>0.11</v>
      </c>
      <c r="P423" s="108">
        <f t="shared" si="155"/>
        <v>1.004940275</v>
      </c>
      <c r="Q423" s="104">
        <f t="shared" si="158"/>
        <v>1358.0818269900001</v>
      </c>
      <c r="R423" s="104">
        <f t="shared" si="159"/>
        <v>1358.0818269900001</v>
      </c>
      <c r="S423" s="109" t="s">
        <v>52</v>
      </c>
      <c r="T423" s="110">
        <f t="shared" si="171"/>
        <v>40461</v>
      </c>
      <c r="U423" s="111">
        <f t="shared" si="166"/>
        <v>0</v>
      </c>
      <c r="V423" s="22"/>
      <c r="W423" s="5"/>
      <c r="X423" s="134">
        <f>[2]Plan1!$A266</f>
        <v>44927</v>
      </c>
      <c r="Y423" s="135" t="str">
        <f>[2]Plan1!$C266</f>
        <v>Confraternização Universal</v>
      </c>
      <c r="Z423" s="5"/>
      <c r="AA423" s="5"/>
      <c r="AB423" s="1"/>
      <c r="AC423" s="5"/>
      <c r="AD423" s="5"/>
      <c r="AE423" s="5"/>
      <c r="AF423" s="1"/>
      <c r="AG423" s="3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</row>
    <row r="424" spans="1:108" x14ac:dyDescent="0.2">
      <c r="A424" s="112">
        <f t="shared" si="160"/>
        <v>40449</v>
      </c>
      <c r="B424" s="104">
        <f t="shared" si="173"/>
        <v>276344.18147804</v>
      </c>
      <c r="C424" s="104">
        <f t="shared" si="161"/>
        <v>273236.06341839</v>
      </c>
      <c r="D424" s="132">
        <f t="shared" si="162"/>
        <v>40432</v>
      </c>
      <c r="E424" s="105">
        <f t="shared" si="154"/>
        <v>6.4700000000000001E-4</v>
      </c>
      <c r="F424" s="106">
        <f t="shared" si="172"/>
        <v>18</v>
      </c>
      <c r="G424" s="106">
        <f t="shared" si="167"/>
        <v>30</v>
      </c>
      <c r="H424" s="104">
        <f t="shared" si="163"/>
        <v>1.0003881400000001</v>
      </c>
      <c r="I424" s="104">
        <f t="shared" si="164"/>
        <v>1.00572124</v>
      </c>
      <c r="J424" s="104">
        <f t="shared" si="156"/>
        <v>1.0061116000000001</v>
      </c>
      <c r="K424" s="104">
        <f t="shared" si="157"/>
        <v>274905.97294357</v>
      </c>
      <c r="L424" s="107">
        <f t="shared" si="168"/>
        <v>0</v>
      </c>
      <c r="M424" s="105">
        <f t="shared" si="169"/>
        <v>0</v>
      </c>
      <c r="N424" s="104">
        <f t="shared" si="170"/>
        <v>0</v>
      </c>
      <c r="O424" s="113">
        <f t="shared" si="165"/>
        <v>0.11</v>
      </c>
      <c r="P424" s="108">
        <f t="shared" si="155"/>
        <v>1.0052316379999999</v>
      </c>
      <c r="Q424" s="104">
        <f t="shared" si="158"/>
        <v>1438.2085344699999</v>
      </c>
      <c r="R424" s="104">
        <f t="shared" si="159"/>
        <v>1438.2085344699999</v>
      </c>
      <c r="S424" s="109" t="s">
        <v>52</v>
      </c>
      <c r="T424" s="110">
        <f t="shared" si="171"/>
        <v>40461</v>
      </c>
      <c r="U424" s="111">
        <f t="shared" si="166"/>
        <v>0</v>
      </c>
      <c r="V424" s="22"/>
      <c r="W424" s="5"/>
      <c r="X424" s="134">
        <f>[2]Plan1!$A267</f>
        <v>44977</v>
      </c>
      <c r="Y424" s="135" t="str">
        <f>[2]Plan1!$C267</f>
        <v>Carnaval</v>
      </c>
      <c r="Z424" s="5"/>
      <c r="AA424" s="5"/>
      <c r="AB424" s="1"/>
      <c r="AC424" s="5"/>
      <c r="AD424" s="5"/>
      <c r="AE424" s="5"/>
      <c r="AF424" s="1"/>
      <c r="AG424" s="3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</row>
    <row r="425" spans="1:108" x14ac:dyDescent="0.2">
      <c r="A425" s="112">
        <f t="shared" si="160"/>
        <v>40450</v>
      </c>
      <c r="B425" s="104">
        <f t="shared" si="173"/>
        <v>276430.26149678003</v>
      </c>
      <c r="C425" s="104">
        <f t="shared" si="161"/>
        <v>273236.06341839</v>
      </c>
      <c r="D425" s="132">
        <f t="shared" si="162"/>
        <v>40432</v>
      </c>
      <c r="E425" s="105">
        <f t="shared" si="154"/>
        <v>6.4700000000000001E-4</v>
      </c>
      <c r="F425" s="106">
        <f t="shared" si="172"/>
        <v>19</v>
      </c>
      <c r="G425" s="106">
        <f t="shared" si="167"/>
        <v>30</v>
      </c>
      <c r="H425" s="104">
        <f t="shared" si="163"/>
        <v>1.00040971</v>
      </c>
      <c r="I425" s="104">
        <f t="shared" si="164"/>
        <v>1.00572124</v>
      </c>
      <c r="J425" s="104">
        <f t="shared" si="156"/>
        <v>1.00613329</v>
      </c>
      <c r="K425" s="104">
        <f t="shared" si="157"/>
        <v>274911.89943379001</v>
      </c>
      <c r="L425" s="107">
        <f t="shared" si="168"/>
        <v>0</v>
      </c>
      <c r="M425" s="105">
        <f t="shared" si="169"/>
        <v>0</v>
      </c>
      <c r="N425" s="104">
        <f t="shared" si="170"/>
        <v>0</v>
      </c>
      <c r="O425" s="113">
        <f t="shared" si="165"/>
        <v>0.11</v>
      </c>
      <c r="P425" s="108">
        <f t="shared" si="155"/>
        <v>1.005523086</v>
      </c>
      <c r="Q425" s="104">
        <f t="shared" si="158"/>
        <v>1518.3620629899999</v>
      </c>
      <c r="R425" s="104">
        <f t="shared" si="159"/>
        <v>1518.3620629899999</v>
      </c>
      <c r="S425" s="109" t="s">
        <v>52</v>
      </c>
      <c r="T425" s="110">
        <f t="shared" si="171"/>
        <v>40461</v>
      </c>
      <c r="U425" s="111">
        <f t="shared" si="166"/>
        <v>0</v>
      </c>
      <c r="V425" s="22"/>
      <c r="W425" s="5"/>
      <c r="X425" s="134">
        <f>[2]Plan1!$A268</f>
        <v>44978</v>
      </c>
      <c r="Y425" s="135" t="str">
        <f>[2]Plan1!$C268</f>
        <v>Carnaval</v>
      </c>
      <c r="Z425" s="5"/>
      <c r="AA425" s="5"/>
      <c r="AB425" s="1"/>
      <c r="AC425" s="5"/>
      <c r="AD425" s="5"/>
      <c r="AE425" s="5"/>
      <c r="AF425" s="1"/>
      <c r="AG425" s="3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</row>
    <row r="426" spans="1:108" x14ac:dyDescent="0.2">
      <c r="A426" s="112">
        <f t="shared" si="160"/>
        <v>40451</v>
      </c>
      <c r="B426" s="104">
        <f t="shared" si="173"/>
        <v>276516.36806313001</v>
      </c>
      <c r="C426" s="104">
        <f t="shared" si="161"/>
        <v>273236.06341839</v>
      </c>
      <c r="D426" s="132">
        <f t="shared" si="162"/>
        <v>40432</v>
      </c>
      <c r="E426" s="105">
        <f t="shared" si="154"/>
        <v>6.4700000000000001E-4</v>
      </c>
      <c r="F426" s="106">
        <f t="shared" si="172"/>
        <v>20</v>
      </c>
      <c r="G426" s="106">
        <f t="shared" si="167"/>
        <v>30</v>
      </c>
      <c r="H426" s="104">
        <f t="shared" si="163"/>
        <v>1.0004312799999999</v>
      </c>
      <c r="I426" s="104">
        <f t="shared" si="164"/>
        <v>1.00572124</v>
      </c>
      <c r="J426" s="104">
        <f t="shared" si="156"/>
        <v>1.00615498</v>
      </c>
      <c r="K426" s="104">
        <f t="shared" si="157"/>
        <v>274917.825924</v>
      </c>
      <c r="L426" s="107">
        <f t="shared" si="168"/>
        <v>0</v>
      </c>
      <c r="M426" s="105">
        <f t="shared" si="169"/>
        <v>0</v>
      </c>
      <c r="N426" s="104">
        <f t="shared" si="170"/>
        <v>0</v>
      </c>
      <c r="O426" s="113">
        <f t="shared" si="165"/>
        <v>0.11</v>
      </c>
      <c r="P426" s="108">
        <f t="shared" si="155"/>
        <v>1.005814618</v>
      </c>
      <c r="Q426" s="104">
        <f t="shared" si="158"/>
        <v>1598.5421391299999</v>
      </c>
      <c r="R426" s="104">
        <f t="shared" si="159"/>
        <v>1598.5421391299999</v>
      </c>
      <c r="S426" s="109" t="s">
        <v>52</v>
      </c>
      <c r="T426" s="110">
        <f t="shared" si="171"/>
        <v>40461</v>
      </c>
      <c r="U426" s="111">
        <f t="shared" si="166"/>
        <v>0</v>
      </c>
      <c r="V426" s="22"/>
      <c r="W426" s="5"/>
      <c r="X426" s="134">
        <f>[2]Plan1!$A269</f>
        <v>45023</v>
      </c>
      <c r="Y426" s="135" t="str">
        <f>[2]Plan1!$C269</f>
        <v>Paixão de Cristo</v>
      </c>
      <c r="Z426" s="5"/>
      <c r="AA426" s="5"/>
      <c r="AB426" s="1"/>
      <c r="AC426" s="5"/>
      <c r="AD426" s="5"/>
      <c r="AE426" s="5"/>
      <c r="AF426" s="1"/>
      <c r="AG426" s="3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</row>
    <row r="427" spans="1:108" x14ac:dyDescent="0.2">
      <c r="A427" s="112">
        <f t="shared" si="160"/>
        <v>40452</v>
      </c>
      <c r="B427" s="104">
        <f t="shared" si="173"/>
        <v>276602.50420257996</v>
      </c>
      <c r="C427" s="104">
        <f t="shared" si="161"/>
        <v>273236.06341839</v>
      </c>
      <c r="D427" s="132">
        <f t="shared" si="162"/>
        <v>40432</v>
      </c>
      <c r="E427" s="105">
        <f t="shared" ref="E427:E490" si="174">IF(DAY(A426)=$E$2,VLOOKUP(A426,$AG$10:$AH$200,2),E426)</f>
        <v>6.4700000000000001E-4</v>
      </c>
      <c r="F427" s="106">
        <f t="shared" si="172"/>
        <v>21</v>
      </c>
      <c r="G427" s="106">
        <f t="shared" si="167"/>
        <v>30</v>
      </c>
      <c r="H427" s="104">
        <f t="shared" si="163"/>
        <v>1.0004528500000001</v>
      </c>
      <c r="I427" s="104">
        <f t="shared" si="164"/>
        <v>1.00572124</v>
      </c>
      <c r="J427" s="104">
        <f t="shared" si="156"/>
        <v>1.00617668</v>
      </c>
      <c r="K427" s="104">
        <f t="shared" si="157"/>
        <v>274923.75514657999</v>
      </c>
      <c r="L427" s="107">
        <f t="shared" si="168"/>
        <v>0</v>
      </c>
      <c r="M427" s="105">
        <f t="shared" si="169"/>
        <v>0</v>
      </c>
      <c r="N427" s="104">
        <f t="shared" si="170"/>
        <v>0</v>
      </c>
      <c r="O427" s="113">
        <f t="shared" si="165"/>
        <v>0.11</v>
      </c>
      <c r="P427" s="108">
        <f t="shared" si="155"/>
        <v>1.0061062350000001</v>
      </c>
      <c r="Q427" s="104">
        <f t="shared" si="158"/>
        <v>1678.7490560000001</v>
      </c>
      <c r="R427" s="104">
        <f t="shared" si="159"/>
        <v>1678.7490560000001</v>
      </c>
      <c r="S427" s="109" t="s">
        <v>52</v>
      </c>
      <c r="T427" s="110">
        <f t="shared" si="171"/>
        <v>40461</v>
      </c>
      <c r="U427" s="111">
        <f t="shared" si="166"/>
        <v>0</v>
      </c>
      <c r="V427" s="22"/>
      <c r="W427" s="5"/>
      <c r="X427" s="134">
        <f>[2]Plan1!$A270</f>
        <v>45037</v>
      </c>
      <c r="Y427" s="135" t="str">
        <f>[2]Plan1!$C270</f>
        <v>Tiradentes</v>
      </c>
      <c r="Z427" s="5"/>
      <c r="AA427" s="5"/>
      <c r="AB427" s="1"/>
      <c r="AC427" s="5"/>
      <c r="AD427" s="5"/>
      <c r="AE427" s="5"/>
      <c r="AF427" s="1"/>
      <c r="AG427" s="3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</row>
    <row r="428" spans="1:108" x14ac:dyDescent="0.2">
      <c r="A428" s="112">
        <f t="shared" si="160"/>
        <v>40453</v>
      </c>
      <c r="B428" s="104">
        <f t="shared" si="173"/>
        <v>276688.66414441</v>
      </c>
      <c r="C428" s="104">
        <f t="shared" si="161"/>
        <v>273236.06341839</v>
      </c>
      <c r="D428" s="132">
        <f t="shared" si="162"/>
        <v>40432</v>
      </c>
      <c r="E428" s="105">
        <f t="shared" si="174"/>
        <v>6.4700000000000001E-4</v>
      </c>
      <c r="F428" s="106">
        <f t="shared" si="172"/>
        <v>22</v>
      </c>
      <c r="G428" s="106">
        <f t="shared" si="167"/>
        <v>30</v>
      </c>
      <c r="H428" s="104">
        <f t="shared" si="163"/>
        <v>1.00047442</v>
      </c>
      <c r="I428" s="104">
        <f t="shared" si="164"/>
        <v>1.00572124</v>
      </c>
      <c r="J428" s="104">
        <f t="shared" si="156"/>
        <v>1.0061983699999999</v>
      </c>
      <c r="K428" s="104">
        <f t="shared" si="157"/>
        <v>274929.6816368</v>
      </c>
      <c r="L428" s="107">
        <f t="shared" si="168"/>
        <v>0</v>
      </c>
      <c r="M428" s="105">
        <f t="shared" si="169"/>
        <v>0</v>
      </c>
      <c r="N428" s="104">
        <f t="shared" si="170"/>
        <v>0</v>
      </c>
      <c r="O428" s="113">
        <f t="shared" si="165"/>
        <v>0.11</v>
      </c>
      <c r="P428" s="108">
        <f t="shared" si="155"/>
        <v>1.0063979359999999</v>
      </c>
      <c r="Q428" s="104">
        <f t="shared" si="158"/>
        <v>1758.9825076100001</v>
      </c>
      <c r="R428" s="104">
        <f t="shared" si="159"/>
        <v>1758.9825076100001</v>
      </c>
      <c r="S428" s="109" t="s">
        <v>52</v>
      </c>
      <c r="T428" s="110">
        <f t="shared" si="171"/>
        <v>40461</v>
      </c>
      <c r="U428" s="111">
        <f t="shared" si="166"/>
        <v>0</v>
      </c>
      <c r="V428" s="22"/>
      <c r="W428" s="5"/>
      <c r="X428" s="134">
        <f>[2]Plan1!$A271</f>
        <v>45047</v>
      </c>
      <c r="Y428" s="135" t="str">
        <f>[2]Plan1!$C271</f>
        <v>Dia do Trabalho</v>
      </c>
      <c r="Z428" s="5"/>
      <c r="AA428" s="5"/>
      <c r="AB428" s="1"/>
      <c r="AC428" s="5"/>
      <c r="AD428" s="5"/>
      <c r="AE428" s="5"/>
      <c r="AF428" s="1"/>
      <c r="AG428" s="3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</row>
    <row r="429" spans="1:108" x14ac:dyDescent="0.2">
      <c r="A429" s="112">
        <f t="shared" si="160"/>
        <v>40454</v>
      </c>
      <c r="B429" s="104">
        <f t="shared" si="173"/>
        <v>276774.85091327998</v>
      </c>
      <c r="C429" s="104">
        <f t="shared" si="161"/>
        <v>273236.06341839</v>
      </c>
      <c r="D429" s="132">
        <f t="shared" si="162"/>
        <v>40432</v>
      </c>
      <c r="E429" s="105">
        <f t="shared" si="174"/>
        <v>6.4700000000000001E-4</v>
      </c>
      <c r="F429" s="106">
        <f t="shared" si="172"/>
        <v>23</v>
      </c>
      <c r="G429" s="106">
        <f t="shared" si="167"/>
        <v>30</v>
      </c>
      <c r="H429" s="104">
        <f t="shared" si="163"/>
        <v>1.0004959899999999</v>
      </c>
      <c r="I429" s="104">
        <f t="shared" si="164"/>
        <v>1.00572124</v>
      </c>
      <c r="J429" s="104">
        <f t="shared" si="156"/>
        <v>1.00622006</v>
      </c>
      <c r="K429" s="104">
        <f t="shared" si="157"/>
        <v>274935.60812701</v>
      </c>
      <c r="L429" s="107">
        <f t="shared" si="168"/>
        <v>0</v>
      </c>
      <c r="M429" s="105">
        <f t="shared" si="169"/>
        <v>0</v>
      </c>
      <c r="N429" s="104">
        <f t="shared" si="170"/>
        <v>0</v>
      </c>
      <c r="O429" s="113">
        <f t="shared" si="165"/>
        <v>0.11</v>
      </c>
      <c r="P429" s="108">
        <f t="shared" si="155"/>
        <v>1.006689722</v>
      </c>
      <c r="Q429" s="104">
        <f t="shared" si="158"/>
        <v>1839.2427862699999</v>
      </c>
      <c r="R429" s="104">
        <f t="shared" si="159"/>
        <v>1839.2427862699999</v>
      </c>
      <c r="S429" s="109" t="s">
        <v>52</v>
      </c>
      <c r="T429" s="110">
        <f t="shared" si="171"/>
        <v>40461</v>
      </c>
      <c r="U429" s="111">
        <f t="shared" si="166"/>
        <v>0</v>
      </c>
      <c r="V429" s="22"/>
      <c r="W429" s="5"/>
      <c r="X429" s="134">
        <f>[2]Plan1!$A272</f>
        <v>45085</v>
      </c>
      <c r="Y429" s="135" t="str">
        <f>[2]Plan1!$C272</f>
        <v>Corpus Christi</v>
      </c>
      <c r="Z429" s="5"/>
      <c r="AA429" s="5"/>
      <c r="AB429" s="1"/>
      <c r="AC429" s="5"/>
      <c r="AD429" s="5"/>
      <c r="AE429" s="5"/>
      <c r="AF429" s="1"/>
      <c r="AG429" s="3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</row>
    <row r="430" spans="1:108" x14ac:dyDescent="0.2">
      <c r="A430" s="112">
        <f t="shared" si="160"/>
        <v>40455</v>
      </c>
      <c r="B430" s="104">
        <f t="shared" si="173"/>
        <v>276861.06726215</v>
      </c>
      <c r="C430" s="104">
        <f t="shared" si="161"/>
        <v>273236.06341839</v>
      </c>
      <c r="D430" s="132">
        <f t="shared" si="162"/>
        <v>40432</v>
      </c>
      <c r="E430" s="105">
        <f t="shared" si="174"/>
        <v>6.4700000000000001E-4</v>
      </c>
      <c r="F430" s="106">
        <f t="shared" si="172"/>
        <v>24</v>
      </c>
      <c r="G430" s="106">
        <f t="shared" si="167"/>
        <v>30</v>
      </c>
      <c r="H430" s="104">
        <f t="shared" si="163"/>
        <v>1.00051756</v>
      </c>
      <c r="I430" s="104">
        <f t="shared" si="164"/>
        <v>1.00572124</v>
      </c>
      <c r="J430" s="104">
        <f t="shared" si="156"/>
        <v>1.00624176</v>
      </c>
      <c r="K430" s="104">
        <f t="shared" si="157"/>
        <v>274941.53734958998</v>
      </c>
      <c r="L430" s="107">
        <f t="shared" si="168"/>
        <v>0</v>
      </c>
      <c r="M430" s="105">
        <f t="shared" si="169"/>
        <v>0</v>
      </c>
      <c r="N430" s="104">
        <f t="shared" si="170"/>
        <v>0</v>
      </c>
      <c r="O430" s="113">
        <f t="shared" si="165"/>
        <v>0.11</v>
      </c>
      <c r="P430" s="108">
        <f t="shared" si="155"/>
        <v>1.0069815929999999</v>
      </c>
      <c r="Q430" s="104">
        <f t="shared" si="158"/>
        <v>1919.52991256</v>
      </c>
      <c r="R430" s="104">
        <f t="shared" si="159"/>
        <v>1919.52991256</v>
      </c>
      <c r="S430" s="109" t="s">
        <v>52</v>
      </c>
      <c r="T430" s="110">
        <f t="shared" si="171"/>
        <v>40461</v>
      </c>
      <c r="U430" s="111">
        <f t="shared" si="166"/>
        <v>0</v>
      </c>
      <c r="V430" s="22"/>
      <c r="W430" s="5"/>
      <c r="X430" s="134">
        <f>[2]Plan1!$A273</f>
        <v>45176</v>
      </c>
      <c r="Y430" s="135" t="str">
        <f>[2]Plan1!$C273</f>
        <v>Independência do Brasil</v>
      </c>
      <c r="Z430" s="5"/>
      <c r="AA430" s="5"/>
      <c r="AB430" s="1"/>
      <c r="AC430" s="5"/>
      <c r="AD430" s="5"/>
      <c r="AE430" s="5"/>
      <c r="AF430" s="1"/>
      <c r="AG430" s="3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</row>
    <row r="431" spans="1:108" x14ac:dyDescent="0.2">
      <c r="A431" s="112">
        <f t="shared" si="160"/>
        <v>40456</v>
      </c>
      <c r="B431" s="104">
        <f t="shared" si="173"/>
        <v>276947.30741551</v>
      </c>
      <c r="C431" s="104">
        <f t="shared" si="161"/>
        <v>273236.06341839</v>
      </c>
      <c r="D431" s="132">
        <f t="shared" si="162"/>
        <v>40432</v>
      </c>
      <c r="E431" s="105">
        <f t="shared" si="174"/>
        <v>6.4700000000000001E-4</v>
      </c>
      <c r="F431" s="106">
        <f t="shared" si="172"/>
        <v>25</v>
      </c>
      <c r="G431" s="106">
        <f t="shared" si="167"/>
        <v>30</v>
      </c>
      <c r="H431" s="104">
        <f t="shared" si="163"/>
        <v>1.0005391299999999</v>
      </c>
      <c r="I431" s="104">
        <f t="shared" si="164"/>
        <v>1.00572124</v>
      </c>
      <c r="J431" s="104">
        <f t="shared" si="156"/>
        <v>1.0062634500000001</v>
      </c>
      <c r="K431" s="104">
        <f t="shared" si="157"/>
        <v>274947.46383979998</v>
      </c>
      <c r="L431" s="107">
        <f t="shared" si="168"/>
        <v>0</v>
      </c>
      <c r="M431" s="105">
        <f t="shared" si="169"/>
        <v>0</v>
      </c>
      <c r="N431" s="104">
        <f t="shared" si="170"/>
        <v>0</v>
      </c>
      <c r="O431" s="113">
        <f t="shared" si="165"/>
        <v>0.11</v>
      </c>
      <c r="P431" s="108">
        <f t="shared" si="155"/>
        <v>1.0072735479999999</v>
      </c>
      <c r="Q431" s="104">
        <f t="shared" si="158"/>
        <v>1999.8435757100001</v>
      </c>
      <c r="R431" s="104">
        <f t="shared" si="159"/>
        <v>1999.8435757100001</v>
      </c>
      <c r="S431" s="109" t="s">
        <v>52</v>
      </c>
      <c r="T431" s="110">
        <f t="shared" si="171"/>
        <v>40461</v>
      </c>
      <c r="U431" s="111">
        <f t="shared" si="166"/>
        <v>0</v>
      </c>
      <c r="V431" s="22"/>
      <c r="W431" s="5"/>
      <c r="X431" s="134">
        <f>[2]Plan1!$A274</f>
        <v>45211</v>
      </c>
      <c r="Y431" s="135" t="str">
        <f>[2]Plan1!$C274</f>
        <v>Nossa Sr.a Aparecida - Padroeira do Brasil</v>
      </c>
      <c r="Z431" s="5"/>
      <c r="AA431" s="5"/>
      <c r="AB431" s="1"/>
      <c r="AC431" s="5"/>
      <c r="AD431" s="5"/>
      <c r="AE431" s="5"/>
      <c r="AF431" s="1"/>
      <c r="AG431" s="3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</row>
    <row r="432" spans="1:108" x14ac:dyDescent="0.2">
      <c r="A432" s="112">
        <f t="shared" si="160"/>
        <v>40457</v>
      </c>
      <c r="B432" s="104">
        <f t="shared" si="173"/>
        <v>277033.57440046</v>
      </c>
      <c r="C432" s="104">
        <f t="shared" si="161"/>
        <v>273236.06341839</v>
      </c>
      <c r="D432" s="132">
        <f t="shared" si="162"/>
        <v>40432</v>
      </c>
      <c r="E432" s="105">
        <f t="shared" si="174"/>
        <v>6.4700000000000001E-4</v>
      </c>
      <c r="F432" s="106">
        <f t="shared" si="172"/>
        <v>26</v>
      </c>
      <c r="G432" s="106">
        <f t="shared" si="167"/>
        <v>30</v>
      </c>
      <c r="H432" s="104">
        <f t="shared" si="163"/>
        <v>1.0005607000000001</v>
      </c>
      <c r="I432" s="104">
        <f t="shared" si="164"/>
        <v>1.00572124</v>
      </c>
      <c r="J432" s="104">
        <f t="shared" si="156"/>
        <v>1.0062851399999999</v>
      </c>
      <c r="K432" s="104">
        <f t="shared" si="157"/>
        <v>274953.39033001999</v>
      </c>
      <c r="L432" s="107">
        <f t="shared" si="168"/>
        <v>0</v>
      </c>
      <c r="M432" s="105">
        <f t="shared" si="169"/>
        <v>0</v>
      </c>
      <c r="N432" s="104">
        <f t="shared" si="170"/>
        <v>0</v>
      </c>
      <c r="O432" s="113">
        <f t="shared" si="165"/>
        <v>0.11</v>
      </c>
      <c r="P432" s="108">
        <f t="shared" si="155"/>
        <v>1.0075655880000001</v>
      </c>
      <c r="Q432" s="104">
        <f t="shared" si="158"/>
        <v>2080.1840704400001</v>
      </c>
      <c r="R432" s="104">
        <f t="shared" si="159"/>
        <v>2080.1840704400001</v>
      </c>
      <c r="S432" s="109" t="s">
        <v>52</v>
      </c>
      <c r="T432" s="110">
        <f t="shared" si="171"/>
        <v>40461</v>
      </c>
      <c r="U432" s="111">
        <f t="shared" si="166"/>
        <v>0</v>
      </c>
      <c r="V432" s="22"/>
      <c r="W432" s="5"/>
      <c r="X432" s="134">
        <f>[2]Plan1!$A275</f>
        <v>45232</v>
      </c>
      <c r="Y432" s="135" t="str">
        <f>[2]Plan1!$C275</f>
        <v>Finados</v>
      </c>
      <c r="Z432" s="5"/>
      <c r="AA432" s="5"/>
      <c r="AB432" s="1"/>
      <c r="AC432" s="5"/>
      <c r="AD432" s="5"/>
      <c r="AE432" s="5"/>
      <c r="AF432" s="1"/>
      <c r="AG432" s="3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</row>
    <row r="433" spans="1:108" x14ac:dyDescent="0.2">
      <c r="A433" s="112">
        <f t="shared" si="160"/>
        <v>40458</v>
      </c>
      <c r="B433" s="104">
        <f t="shared" si="173"/>
        <v>277119.87345119001</v>
      </c>
      <c r="C433" s="104">
        <f t="shared" si="161"/>
        <v>273236.06341839</v>
      </c>
      <c r="D433" s="132">
        <f t="shared" si="162"/>
        <v>40432</v>
      </c>
      <c r="E433" s="105">
        <f t="shared" si="174"/>
        <v>6.4700000000000001E-4</v>
      </c>
      <c r="F433" s="106">
        <f t="shared" si="172"/>
        <v>27</v>
      </c>
      <c r="G433" s="106">
        <f t="shared" si="167"/>
        <v>30</v>
      </c>
      <c r="H433" s="104">
        <f t="shared" si="163"/>
        <v>1.0005822799999999</v>
      </c>
      <c r="I433" s="104">
        <f t="shared" si="164"/>
        <v>1.00572124</v>
      </c>
      <c r="J433" s="104">
        <f t="shared" si="156"/>
        <v>1.0063068500000001</v>
      </c>
      <c r="K433" s="104">
        <f t="shared" si="157"/>
        <v>274959.32228496001</v>
      </c>
      <c r="L433" s="107">
        <f t="shared" si="168"/>
        <v>0</v>
      </c>
      <c r="M433" s="105">
        <f t="shared" si="169"/>
        <v>0</v>
      </c>
      <c r="N433" s="104">
        <f t="shared" si="170"/>
        <v>0</v>
      </c>
      <c r="O433" s="113">
        <f t="shared" si="165"/>
        <v>0.11</v>
      </c>
      <c r="P433" s="108">
        <f t="shared" si="155"/>
        <v>1.0078577120000001</v>
      </c>
      <c r="Q433" s="104">
        <f t="shared" si="158"/>
        <v>2160.55116623</v>
      </c>
      <c r="R433" s="104">
        <f t="shared" si="159"/>
        <v>2160.55116623</v>
      </c>
      <c r="S433" s="109" t="s">
        <v>52</v>
      </c>
      <c r="T433" s="110">
        <f t="shared" si="171"/>
        <v>40461</v>
      </c>
      <c r="U433" s="111">
        <f t="shared" si="166"/>
        <v>0</v>
      </c>
      <c r="V433" s="22"/>
      <c r="W433" s="5"/>
      <c r="X433" s="134">
        <f>[2]Plan1!$A276</f>
        <v>45245</v>
      </c>
      <c r="Y433" s="135" t="str">
        <f>[2]Plan1!$C276</f>
        <v>Proclamação da República</v>
      </c>
      <c r="Z433" s="5"/>
      <c r="AA433" s="5"/>
      <c r="AB433" s="1"/>
      <c r="AC433" s="5"/>
      <c r="AD433" s="5"/>
      <c r="AE433" s="5"/>
      <c r="AF433" s="1"/>
      <c r="AG433" s="3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</row>
    <row r="434" spans="1:108" x14ac:dyDescent="0.2">
      <c r="A434" s="112">
        <f t="shared" si="160"/>
        <v>40459</v>
      </c>
      <c r="B434" s="104">
        <f t="shared" si="173"/>
        <v>277206.19383042998</v>
      </c>
      <c r="C434" s="104">
        <f t="shared" si="161"/>
        <v>273236.06341839</v>
      </c>
      <c r="D434" s="132">
        <f t="shared" si="162"/>
        <v>40432</v>
      </c>
      <c r="E434" s="105">
        <f t="shared" si="174"/>
        <v>6.4700000000000001E-4</v>
      </c>
      <c r="F434" s="106">
        <f t="shared" si="172"/>
        <v>28</v>
      </c>
      <c r="G434" s="106">
        <f t="shared" si="167"/>
        <v>30</v>
      </c>
      <c r="H434" s="104">
        <f t="shared" si="163"/>
        <v>1.0006038500000001</v>
      </c>
      <c r="I434" s="104">
        <f t="shared" si="164"/>
        <v>1.00572124</v>
      </c>
      <c r="J434" s="104">
        <f t="shared" si="156"/>
        <v>1.0063285399999999</v>
      </c>
      <c r="K434" s="104">
        <f t="shared" si="157"/>
        <v>274965.24877517001</v>
      </c>
      <c r="L434" s="107">
        <f t="shared" si="168"/>
        <v>0</v>
      </c>
      <c r="M434" s="105">
        <f t="shared" si="169"/>
        <v>0</v>
      </c>
      <c r="N434" s="104">
        <f t="shared" si="170"/>
        <v>0</v>
      </c>
      <c r="O434" s="113">
        <f t="shared" si="165"/>
        <v>0.11</v>
      </c>
      <c r="P434" s="108">
        <f t="shared" si="155"/>
        <v>1.008149921</v>
      </c>
      <c r="Q434" s="104">
        <f t="shared" si="158"/>
        <v>2240.9450552600001</v>
      </c>
      <c r="R434" s="104">
        <f t="shared" si="159"/>
        <v>2240.9450552600001</v>
      </c>
      <c r="S434" s="109" t="s">
        <v>52</v>
      </c>
      <c r="T434" s="110">
        <f t="shared" si="171"/>
        <v>40461</v>
      </c>
      <c r="U434" s="111">
        <f t="shared" si="166"/>
        <v>0</v>
      </c>
      <c r="V434" s="22"/>
      <c r="W434" s="5"/>
      <c r="X434" s="134">
        <f>[2]Plan1!$A277</f>
        <v>45285</v>
      </c>
      <c r="Y434" s="135" t="str">
        <f>[2]Plan1!$C277</f>
        <v>Natal</v>
      </c>
      <c r="Z434" s="5"/>
      <c r="AA434" s="5"/>
      <c r="AB434" s="1"/>
      <c r="AC434" s="5"/>
      <c r="AD434" s="5"/>
      <c r="AE434" s="5"/>
      <c r="AF434" s="1"/>
      <c r="AG434" s="3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</row>
    <row r="435" spans="1:108" x14ac:dyDescent="0.2">
      <c r="A435" s="112">
        <f t="shared" si="160"/>
        <v>40460</v>
      </c>
      <c r="B435" s="104">
        <f t="shared" si="173"/>
        <v>277292.54104578</v>
      </c>
      <c r="C435" s="104">
        <f t="shared" si="161"/>
        <v>273236.06341839</v>
      </c>
      <c r="D435" s="132">
        <f t="shared" si="162"/>
        <v>40432</v>
      </c>
      <c r="E435" s="105">
        <f t="shared" si="174"/>
        <v>6.4700000000000001E-4</v>
      </c>
      <c r="F435" s="106">
        <f t="shared" si="172"/>
        <v>29</v>
      </c>
      <c r="G435" s="106">
        <f t="shared" si="167"/>
        <v>30</v>
      </c>
      <c r="H435" s="104">
        <f t="shared" si="163"/>
        <v>1.00062542</v>
      </c>
      <c r="I435" s="104">
        <f t="shared" si="164"/>
        <v>1.00572124</v>
      </c>
      <c r="J435" s="104">
        <f t="shared" si="156"/>
        <v>1.00635023</v>
      </c>
      <c r="K435" s="104">
        <f t="shared" si="157"/>
        <v>274971.17526539002</v>
      </c>
      <c r="L435" s="107">
        <f t="shared" si="168"/>
        <v>0</v>
      </c>
      <c r="M435" s="105">
        <f t="shared" si="169"/>
        <v>0</v>
      </c>
      <c r="N435" s="104">
        <f t="shared" si="170"/>
        <v>0</v>
      </c>
      <c r="O435" s="113">
        <f t="shared" si="165"/>
        <v>0.11</v>
      </c>
      <c r="P435" s="108">
        <f t="shared" si="155"/>
        <v>1.0084422150000001</v>
      </c>
      <c r="Q435" s="104">
        <f t="shared" si="158"/>
        <v>2321.3657803900001</v>
      </c>
      <c r="R435" s="104">
        <f t="shared" si="159"/>
        <v>2321.3657803900001</v>
      </c>
      <c r="S435" s="109" t="s">
        <v>52</v>
      </c>
      <c r="T435" s="110">
        <f t="shared" si="171"/>
        <v>40461</v>
      </c>
      <c r="U435" s="111">
        <f t="shared" si="166"/>
        <v>0</v>
      </c>
      <c r="V435" s="22"/>
      <c r="W435" s="5"/>
      <c r="X435" s="134">
        <f>[2]Plan1!$A278</f>
        <v>45292</v>
      </c>
      <c r="Y435" s="135" t="str">
        <f>[2]Plan1!$C278</f>
        <v>Confraternização Universal</v>
      </c>
      <c r="Z435" s="5"/>
      <c r="AA435" s="5"/>
      <c r="AB435" s="1"/>
      <c r="AC435" s="5"/>
      <c r="AD435" s="5"/>
      <c r="AE435" s="5"/>
      <c r="AF435" s="1"/>
      <c r="AG435" s="3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</row>
    <row r="436" spans="1:108" x14ac:dyDescent="0.2">
      <c r="A436" s="112">
        <f t="shared" si="160"/>
        <v>40461</v>
      </c>
      <c r="B436" s="104">
        <f t="shared" si="173"/>
        <v>277378.92061117996</v>
      </c>
      <c r="C436" s="104">
        <f t="shared" si="161"/>
        <v>273236.06341839</v>
      </c>
      <c r="D436" s="132">
        <f t="shared" si="162"/>
        <v>40432</v>
      </c>
      <c r="E436" s="105">
        <f t="shared" si="174"/>
        <v>6.4700000000000001E-4</v>
      </c>
      <c r="F436" s="106">
        <f t="shared" si="172"/>
        <v>30</v>
      </c>
      <c r="G436" s="106">
        <f t="shared" si="167"/>
        <v>30</v>
      </c>
      <c r="H436" s="104">
        <f t="shared" si="163"/>
        <v>1.0006470000000001</v>
      </c>
      <c r="I436" s="104">
        <f t="shared" si="164"/>
        <v>1.00572124</v>
      </c>
      <c r="J436" s="104">
        <f t="shared" si="156"/>
        <v>1.00637194</v>
      </c>
      <c r="K436" s="104">
        <f t="shared" si="157"/>
        <v>274977.10722031997</v>
      </c>
      <c r="L436" s="107">
        <f t="shared" si="168"/>
        <v>13</v>
      </c>
      <c r="M436" s="105">
        <f t="shared" si="169"/>
        <v>8.0160000000000006E-3</v>
      </c>
      <c r="N436" s="104">
        <f t="shared" si="170"/>
        <v>2204.2164914700002</v>
      </c>
      <c r="O436" s="113">
        <f t="shared" si="165"/>
        <v>0.11</v>
      </c>
      <c r="P436" s="108">
        <f t="shared" si="155"/>
        <v>1.0087345940000001</v>
      </c>
      <c r="Q436" s="104">
        <f t="shared" si="158"/>
        <v>2401.8133908599998</v>
      </c>
      <c r="R436" s="104">
        <f t="shared" si="159"/>
        <v>4606.02988233</v>
      </c>
      <c r="S436" s="109" t="s">
        <v>52</v>
      </c>
      <c r="T436" s="110">
        <f t="shared" si="171"/>
        <v>40461</v>
      </c>
      <c r="U436" s="111">
        <f t="shared" si="166"/>
        <v>272772.89072884998</v>
      </c>
      <c r="V436" s="22"/>
      <c r="W436" s="8"/>
      <c r="X436" s="134">
        <f>[2]Plan1!$A279</f>
        <v>45334</v>
      </c>
      <c r="Y436" s="135" t="str">
        <f>[2]Plan1!$C279</f>
        <v>Carnaval</v>
      </c>
      <c r="Z436" s="8"/>
      <c r="AA436" s="8"/>
      <c r="AB436" s="9"/>
      <c r="AC436" s="8"/>
      <c r="AD436" s="8"/>
      <c r="AE436" s="8"/>
      <c r="AF436" s="9"/>
      <c r="AG436" s="2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</row>
    <row r="437" spans="1:108" x14ac:dyDescent="0.2">
      <c r="A437" s="112">
        <f t="shared" si="160"/>
        <v>40462</v>
      </c>
      <c r="B437" s="104">
        <f t="shared" si="173"/>
        <v>272852.41229101998</v>
      </c>
      <c r="C437" s="104">
        <f t="shared" si="161"/>
        <v>271045.80313403002</v>
      </c>
      <c r="D437" s="132">
        <f t="shared" si="162"/>
        <v>40462</v>
      </c>
      <c r="E437" s="105">
        <f t="shared" si="174"/>
        <v>3.4000000000000002E-4</v>
      </c>
      <c r="F437" s="106">
        <f t="shared" si="172"/>
        <v>1</v>
      </c>
      <c r="G437" s="106">
        <f t="shared" si="167"/>
        <v>31</v>
      </c>
      <c r="H437" s="104">
        <f t="shared" si="163"/>
        <v>1.00001096</v>
      </c>
      <c r="I437" s="104">
        <f t="shared" si="164"/>
        <v>1.00637194</v>
      </c>
      <c r="J437" s="104">
        <f t="shared" si="156"/>
        <v>1.00638296</v>
      </c>
      <c r="K437" s="104">
        <f t="shared" si="157"/>
        <v>272775.87765360001</v>
      </c>
      <c r="L437" s="107">
        <f t="shared" si="168"/>
        <v>0</v>
      </c>
      <c r="M437" s="105">
        <f t="shared" si="169"/>
        <v>0</v>
      </c>
      <c r="N437" s="104">
        <f t="shared" si="170"/>
        <v>0</v>
      </c>
      <c r="O437" s="113">
        <f t="shared" si="165"/>
        <v>0.11</v>
      </c>
      <c r="P437" s="108">
        <f t="shared" si="155"/>
        <v>1.0002805770000001</v>
      </c>
      <c r="Q437" s="104">
        <f t="shared" si="158"/>
        <v>76.534637419999996</v>
      </c>
      <c r="R437" s="104">
        <f t="shared" si="159"/>
        <v>76.534637419999996</v>
      </c>
      <c r="S437" s="109" t="s">
        <v>52</v>
      </c>
      <c r="T437" s="110">
        <f t="shared" si="171"/>
        <v>40492</v>
      </c>
      <c r="U437" s="111">
        <f t="shared" si="166"/>
        <v>0</v>
      </c>
      <c r="V437" s="22"/>
      <c r="W437" s="5"/>
      <c r="X437" s="134">
        <f>[2]Plan1!$A280</f>
        <v>45335</v>
      </c>
      <c r="Y437" s="135" t="str">
        <f>[2]Plan1!$C280</f>
        <v>Carnaval</v>
      </c>
      <c r="Z437" s="5"/>
      <c r="AA437" s="5"/>
      <c r="AB437" s="1"/>
      <c r="AC437" s="5"/>
      <c r="AD437" s="5"/>
      <c r="AE437" s="5"/>
      <c r="AF437" s="1"/>
      <c r="AG437" s="3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</row>
    <row r="438" spans="1:108" x14ac:dyDescent="0.2">
      <c r="A438" s="112">
        <f t="shared" si="160"/>
        <v>40463</v>
      </c>
      <c r="B438" s="104">
        <f t="shared" si="173"/>
        <v>272931.96250279999</v>
      </c>
      <c r="C438" s="104">
        <f t="shared" si="161"/>
        <v>271045.80313403002</v>
      </c>
      <c r="D438" s="132">
        <f t="shared" si="162"/>
        <v>40462</v>
      </c>
      <c r="E438" s="105">
        <f t="shared" si="174"/>
        <v>3.4000000000000002E-4</v>
      </c>
      <c r="F438" s="106">
        <f t="shared" si="172"/>
        <v>2</v>
      </c>
      <c r="G438" s="106">
        <f t="shared" si="167"/>
        <v>31</v>
      </c>
      <c r="H438" s="104">
        <f t="shared" si="163"/>
        <v>1.0000219299999999</v>
      </c>
      <c r="I438" s="104">
        <f t="shared" si="164"/>
        <v>1.00637194</v>
      </c>
      <c r="J438" s="104">
        <f t="shared" si="156"/>
        <v>1.006394</v>
      </c>
      <c r="K438" s="104">
        <f t="shared" si="157"/>
        <v>272778.86999926</v>
      </c>
      <c r="L438" s="107">
        <f t="shared" si="168"/>
        <v>0</v>
      </c>
      <c r="M438" s="105">
        <f t="shared" si="169"/>
        <v>0</v>
      </c>
      <c r="N438" s="104">
        <f t="shared" si="170"/>
        <v>0</v>
      </c>
      <c r="O438" s="113">
        <f t="shared" si="165"/>
        <v>0.11</v>
      </c>
      <c r="P438" s="108">
        <f t="shared" si="155"/>
        <v>1.000561233</v>
      </c>
      <c r="Q438" s="104">
        <f t="shared" si="158"/>
        <v>153.09250354</v>
      </c>
      <c r="R438" s="104">
        <f t="shared" si="159"/>
        <v>153.09250354</v>
      </c>
      <c r="S438" s="109" t="s">
        <v>52</v>
      </c>
      <c r="T438" s="110">
        <f t="shared" si="171"/>
        <v>40492</v>
      </c>
      <c r="U438" s="111">
        <f t="shared" si="166"/>
        <v>0</v>
      </c>
      <c r="V438" s="22"/>
      <c r="W438" s="5"/>
      <c r="X438" s="134">
        <f>[2]Plan1!$A281</f>
        <v>45380</v>
      </c>
      <c r="Y438" s="135" t="str">
        <f>[2]Plan1!$C281</f>
        <v>Paixão de Cristo</v>
      </c>
      <c r="Z438" s="5"/>
      <c r="AA438" s="5"/>
      <c r="AB438" s="1"/>
      <c r="AC438" s="5"/>
      <c r="AD438" s="5"/>
      <c r="AE438" s="5"/>
      <c r="AF438" s="1"/>
      <c r="AG438" s="3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</row>
    <row r="439" spans="1:108" x14ac:dyDescent="0.2">
      <c r="A439" s="112">
        <f t="shared" si="160"/>
        <v>40464</v>
      </c>
      <c r="B439" s="104">
        <f t="shared" si="173"/>
        <v>273011.53295848001</v>
      </c>
      <c r="C439" s="104">
        <f t="shared" si="161"/>
        <v>271045.80313403002</v>
      </c>
      <c r="D439" s="132">
        <f t="shared" si="162"/>
        <v>40462</v>
      </c>
      <c r="E439" s="105">
        <f t="shared" si="174"/>
        <v>3.4000000000000002E-4</v>
      </c>
      <c r="F439" s="106">
        <f t="shared" si="172"/>
        <v>3</v>
      </c>
      <c r="G439" s="106">
        <f t="shared" si="167"/>
        <v>31</v>
      </c>
      <c r="H439" s="104">
        <f t="shared" si="163"/>
        <v>1.00003289</v>
      </c>
      <c r="I439" s="104">
        <f t="shared" si="164"/>
        <v>1.00637194</v>
      </c>
      <c r="J439" s="104">
        <f t="shared" si="156"/>
        <v>1.00640503</v>
      </c>
      <c r="K439" s="104">
        <f t="shared" si="157"/>
        <v>272781.85963447002</v>
      </c>
      <c r="L439" s="107">
        <f t="shared" si="168"/>
        <v>0</v>
      </c>
      <c r="M439" s="105">
        <f t="shared" si="169"/>
        <v>0</v>
      </c>
      <c r="N439" s="104">
        <f t="shared" si="170"/>
        <v>0</v>
      </c>
      <c r="O439" s="113">
        <f t="shared" si="165"/>
        <v>0.11</v>
      </c>
      <c r="P439" s="108">
        <f t="shared" si="155"/>
        <v>1.0008419669999999</v>
      </c>
      <c r="Q439" s="104">
        <f t="shared" si="158"/>
        <v>229.67332400999999</v>
      </c>
      <c r="R439" s="104">
        <f t="shared" si="159"/>
        <v>229.67332400999999</v>
      </c>
      <c r="S439" s="109" t="s">
        <v>52</v>
      </c>
      <c r="T439" s="110">
        <f t="shared" si="171"/>
        <v>40492</v>
      </c>
      <c r="U439" s="111">
        <f t="shared" si="166"/>
        <v>0</v>
      </c>
      <c r="V439" s="22"/>
      <c r="W439" s="5"/>
      <c r="X439" s="134">
        <f>[2]Plan1!$A282</f>
        <v>45403</v>
      </c>
      <c r="Y439" s="135" t="str">
        <f>[2]Plan1!$C282</f>
        <v>Tiradentes</v>
      </c>
      <c r="Z439" s="5"/>
      <c r="AA439" s="5"/>
      <c r="AB439" s="1"/>
      <c r="AC439" s="5"/>
      <c r="AD439" s="5"/>
      <c r="AE439" s="5"/>
      <c r="AF439" s="1"/>
      <c r="AG439" s="3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</row>
    <row r="440" spans="1:108" x14ac:dyDescent="0.2">
      <c r="A440" s="112">
        <f t="shared" si="160"/>
        <v>40465</v>
      </c>
      <c r="B440" s="104">
        <f t="shared" si="173"/>
        <v>273091.12962903001</v>
      </c>
      <c r="C440" s="104">
        <f t="shared" si="161"/>
        <v>271045.80313403002</v>
      </c>
      <c r="D440" s="132">
        <f t="shared" si="162"/>
        <v>40462</v>
      </c>
      <c r="E440" s="105">
        <f t="shared" si="174"/>
        <v>3.4000000000000002E-4</v>
      </c>
      <c r="F440" s="106">
        <f t="shared" si="172"/>
        <v>4</v>
      </c>
      <c r="G440" s="106">
        <f t="shared" si="167"/>
        <v>31</v>
      </c>
      <c r="H440" s="104">
        <f t="shared" si="163"/>
        <v>1.0000438599999999</v>
      </c>
      <c r="I440" s="104">
        <f t="shared" si="164"/>
        <v>1.00637194</v>
      </c>
      <c r="J440" s="104">
        <f t="shared" si="156"/>
        <v>1.00641607</v>
      </c>
      <c r="K440" s="104">
        <f t="shared" si="157"/>
        <v>272784.85198014003</v>
      </c>
      <c r="L440" s="107">
        <f t="shared" si="168"/>
        <v>0</v>
      </c>
      <c r="M440" s="105">
        <f t="shared" si="169"/>
        <v>0</v>
      </c>
      <c r="N440" s="104">
        <f t="shared" si="170"/>
        <v>0</v>
      </c>
      <c r="O440" s="113">
        <f t="shared" si="165"/>
        <v>0.11</v>
      </c>
      <c r="P440" s="108">
        <f t="shared" si="155"/>
        <v>1.0011227810000001</v>
      </c>
      <c r="Q440" s="104">
        <f t="shared" si="158"/>
        <v>306.27764889000002</v>
      </c>
      <c r="R440" s="104">
        <f t="shared" si="159"/>
        <v>306.27764889000002</v>
      </c>
      <c r="S440" s="109" t="s">
        <v>52</v>
      </c>
      <c r="T440" s="110">
        <f t="shared" si="171"/>
        <v>40492</v>
      </c>
      <c r="U440" s="111">
        <f t="shared" si="166"/>
        <v>0</v>
      </c>
      <c r="V440" s="22"/>
      <c r="W440" s="5"/>
      <c r="X440" s="134">
        <f>[2]Plan1!$A283</f>
        <v>45413</v>
      </c>
      <c r="Y440" s="135" t="str">
        <f>[2]Plan1!$C283</f>
        <v>Dia do Trabalho</v>
      </c>
      <c r="Z440" s="5"/>
      <c r="AA440" s="5"/>
      <c r="AB440" s="1"/>
      <c r="AC440" s="5"/>
      <c r="AD440" s="5"/>
      <c r="AE440" s="5"/>
      <c r="AF440" s="1"/>
      <c r="AG440" s="3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</row>
    <row r="441" spans="1:108" x14ac:dyDescent="0.2">
      <c r="A441" s="112">
        <f t="shared" si="160"/>
        <v>40466</v>
      </c>
      <c r="B441" s="104">
        <f t="shared" si="173"/>
        <v>273170.74925760995</v>
      </c>
      <c r="C441" s="104">
        <f t="shared" si="161"/>
        <v>271045.80313403002</v>
      </c>
      <c r="D441" s="132">
        <f t="shared" si="162"/>
        <v>40462</v>
      </c>
      <c r="E441" s="105">
        <f t="shared" si="174"/>
        <v>3.4000000000000002E-4</v>
      </c>
      <c r="F441" s="106">
        <f t="shared" si="172"/>
        <v>5</v>
      </c>
      <c r="G441" s="106">
        <f t="shared" si="167"/>
        <v>31</v>
      </c>
      <c r="H441" s="104">
        <f t="shared" si="163"/>
        <v>1.0000548300000001</v>
      </c>
      <c r="I441" s="104">
        <f t="shared" si="164"/>
        <v>1.00637194</v>
      </c>
      <c r="J441" s="104">
        <f t="shared" si="156"/>
        <v>1.00642711</v>
      </c>
      <c r="K441" s="104">
        <f t="shared" si="157"/>
        <v>272787.84432580997</v>
      </c>
      <c r="L441" s="107">
        <f t="shared" si="168"/>
        <v>0</v>
      </c>
      <c r="M441" s="105">
        <f t="shared" si="169"/>
        <v>0</v>
      </c>
      <c r="N441" s="104">
        <f t="shared" si="170"/>
        <v>0</v>
      </c>
      <c r="O441" s="113">
        <f t="shared" si="165"/>
        <v>0.11</v>
      </c>
      <c r="P441" s="108">
        <f t="shared" si="155"/>
        <v>1.001403673</v>
      </c>
      <c r="Q441" s="104">
        <f t="shared" si="158"/>
        <v>382.90493179999999</v>
      </c>
      <c r="R441" s="104">
        <f t="shared" si="159"/>
        <v>382.90493179999999</v>
      </c>
      <c r="S441" s="109" t="s">
        <v>52</v>
      </c>
      <c r="T441" s="110">
        <f t="shared" si="171"/>
        <v>40492</v>
      </c>
      <c r="U441" s="111">
        <f t="shared" si="166"/>
        <v>0</v>
      </c>
      <c r="V441" s="22"/>
      <c r="W441" s="5"/>
      <c r="X441" s="134">
        <f>[2]Plan1!$A284</f>
        <v>45442</v>
      </c>
      <c r="Y441" s="135" t="str">
        <f>[2]Plan1!$C284</f>
        <v>Corpus Christi</v>
      </c>
      <c r="Z441" s="5"/>
      <c r="AA441" s="5"/>
      <c r="AB441" s="1"/>
      <c r="AC441" s="5"/>
      <c r="AD441" s="5"/>
      <c r="AE441" s="5"/>
      <c r="AF441" s="1"/>
      <c r="AG441" s="3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</row>
    <row r="442" spans="1:108" x14ac:dyDescent="0.2">
      <c r="A442" s="112">
        <f t="shared" si="160"/>
        <v>40467</v>
      </c>
      <c r="B442" s="104">
        <f t="shared" si="173"/>
        <v>273250.38912989997</v>
      </c>
      <c r="C442" s="104">
        <f t="shared" si="161"/>
        <v>271045.80313403002</v>
      </c>
      <c r="D442" s="132">
        <f t="shared" si="162"/>
        <v>40462</v>
      </c>
      <c r="E442" s="105">
        <f t="shared" si="174"/>
        <v>3.4000000000000002E-4</v>
      </c>
      <c r="F442" s="106">
        <f t="shared" si="172"/>
        <v>6</v>
      </c>
      <c r="G442" s="106">
        <f t="shared" si="167"/>
        <v>31</v>
      </c>
      <c r="H442" s="104">
        <f t="shared" si="163"/>
        <v>1.0000657900000001</v>
      </c>
      <c r="I442" s="104">
        <f t="shared" si="164"/>
        <v>1.00637194</v>
      </c>
      <c r="J442" s="104">
        <f t="shared" si="156"/>
        <v>1.00643814</v>
      </c>
      <c r="K442" s="104">
        <f t="shared" si="157"/>
        <v>272790.83396100998</v>
      </c>
      <c r="L442" s="107">
        <f t="shared" si="168"/>
        <v>0</v>
      </c>
      <c r="M442" s="105">
        <f t="shared" si="169"/>
        <v>0</v>
      </c>
      <c r="N442" s="104">
        <f t="shared" si="170"/>
        <v>0</v>
      </c>
      <c r="O442" s="113">
        <f t="shared" si="165"/>
        <v>0.11</v>
      </c>
      <c r="P442" s="108">
        <f t="shared" si="155"/>
        <v>1.0016846429999999</v>
      </c>
      <c r="Q442" s="104">
        <f t="shared" si="158"/>
        <v>459.55516889</v>
      </c>
      <c r="R442" s="104">
        <f t="shared" si="159"/>
        <v>459.55516889</v>
      </c>
      <c r="S442" s="109" t="s">
        <v>52</v>
      </c>
      <c r="T442" s="110">
        <f t="shared" si="171"/>
        <v>40492</v>
      </c>
      <c r="U442" s="111">
        <f t="shared" si="166"/>
        <v>0</v>
      </c>
      <c r="V442" s="22"/>
      <c r="W442" s="5"/>
      <c r="X442" s="134">
        <f>[2]Plan1!$A285</f>
        <v>45542</v>
      </c>
      <c r="Y442" s="135" t="str">
        <f>[2]Plan1!$C285</f>
        <v>Independência do Brasil</v>
      </c>
      <c r="Z442" s="5"/>
      <c r="AA442" s="5"/>
      <c r="AB442" s="1"/>
      <c r="AC442" s="5"/>
      <c r="AD442" s="5"/>
      <c r="AE442" s="5"/>
      <c r="AF442" s="1"/>
      <c r="AG442" s="3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</row>
    <row r="443" spans="1:108" x14ac:dyDescent="0.2">
      <c r="A443" s="112">
        <f t="shared" si="160"/>
        <v>40468</v>
      </c>
      <c r="B443" s="104">
        <f t="shared" si="173"/>
        <v>273330.05522148998</v>
      </c>
      <c r="C443" s="104">
        <f t="shared" si="161"/>
        <v>271045.80313403002</v>
      </c>
      <c r="D443" s="132">
        <f t="shared" si="162"/>
        <v>40462</v>
      </c>
      <c r="E443" s="105">
        <f t="shared" si="174"/>
        <v>3.4000000000000002E-4</v>
      </c>
      <c r="F443" s="106">
        <f t="shared" si="172"/>
        <v>7</v>
      </c>
      <c r="G443" s="106">
        <f t="shared" si="167"/>
        <v>31</v>
      </c>
      <c r="H443" s="104">
        <f t="shared" si="163"/>
        <v>1.00007676</v>
      </c>
      <c r="I443" s="104">
        <f t="shared" si="164"/>
        <v>1.00637194</v>
      </c>
      <c r="J443" s="104">
        <f t="shared" si="156"/>
        <v>1.0064491799999999</v>
      </c>
      <c r="K443" s="104">
        <f t="shared" si="157"/>
        <v>272793.82630667998</v>
      </c>
      <c r="L443" s="107">
        <f t="shared" si="168"/>
        <v>0</v>
      </c>
      <c r="M443" s="105">
        <f t="shared" si="169"/>
        <v>0</v>
      </c>
      <c r="N443" s="104">
        <f t="shared" si="170"/>
        <v>0</v>
      </c>
      <c r="O443" s="113">
        <f t="shared" si="165"/>
        <v>0.11</v>
      </c>
      <c r="P443" s="108">
        <f t="shared" si="155"/>
        <v>1.001965693</v>
      </c>
      <c r="Q443" s="104">
        <f t="shared" si="158"/>
        <v>536.22891480999999</v>
      </c>
      <c r="R443" s="104">
        <f t="shared" si="159"/>
        <v>536.22891480999999</v>
      </c>
      <c r="S443" s="109" t="s">
        <v>52</v>
      </c>
      <c r="T443" s="110">
        <f t="shared" si="171"/>
        <v>40492</v>
      </c>
      <c r="U443" s="111">
        <f t="shared" si="166"/>
        <v>0</v>
      </c>
      <c r="V443" s="22"/>
      <c r="W443" s="5"/>
      <c r="X443" s="134">
        <f>[2]Plan1!$A286</f>
        <v>45577</v>
      </c>
      <c r="Y443" s="135" t="str">
        <f>[2]Plan1!$C286</f>
        <v>Nossa Sr.a Aparecida - Padroeira do Brasil</v>
      </c>
      <c r="Z443" s="5"/>
      <c r="AA443" s="5"/>
      <c r="AB443" s="1"/>
      <c r="AC443" s="5"/>
      <c r="AD443" s="5"/>
      <c r="AE443" s="5"/>
      <c r="AF443" s="1"/>
      <c r="AG443" s="3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</row>
    <row r="444" spans="1:108" x14ac:dyDescent="0.2">
      <c r="A444" s="112">
        <f t="shared" si="160"/>
        <v>40469</v>
      </c>
      <c r="B444" s="104">
        <f t="shared" si="173"/>
        <v>273409.74454602</v>
      </c>
      <c r="C444" s="104">
        <f t="shared" si="161"/>
        <v>271045.80313403002</v>
      </c>
      <c r="D444" s="132">
        <f t="shared" si="162"/>
        <v>40462</v>
      </c>
      <c r="E444" s="105">
        <f t="shared" si="174"/>
        <v>3.4000000000000002E-4</v>
      </c>
      <c r="F444" s="106">
        <f t="shared" si="172"/>
        <v>8</v>
      </c>
      <c r="G444" s="106">
        <f t="shared" si="167"/>
        <v>31</v>
      </c>
      <c r="H444" s="104">
        <f t="shared" si="163"/>
        <v>1.00008773</v>
      </c>
      <c r="I444" s="104">
        <f t="shared" si="164"/>
        <v>1.00637194</v>
      </c>
      <c r="J444" s="104">
        <f t="shared" si="156"/>
        <v>1.0064602199999999</v>
      </c>
      <c r="K444" s="104">
        <f t="shared" si="157"/>
        <v>272796.81865234999</v>
      </c>
      <c r="L444" s="107">
        <f t="shared" si="168"/>
        <v>0</v>
      </c>
      <c r="M444" s="105">
        <f t="shared" si="169"/>
        <v>0</v>
      </c>
      <c r="N444" s="104">
        <f t="shared" si="170"/>
        <v>0</v>
      </c>
      <c r="O444" s="113">
        <f t="shared" si="165"/>
        <v>0.11</v>
      </c>
      <c r="P444" s="108">
        <f t="shared" si="155"/>
        <v>1.002246822</v>
      </c>
      <c r="Q444" s="104">
        <f t="shared" si="158"/>
        <v>612.92589367000005</v>
      </c>
      <c r="R444" s="104">
        <f t="shared" si="159"/>
        <v>612.92589367000005</v>
      </c>
      <c r="S444" s="109" t="s">
        <v>52</v>
      </c>
      <c r="T444" s="110">
        <f t="shared" si="171"/>
        <v>40492</v>
      </c>
      <c r="U444" s="111">
        <f t="shared" si="166"/>
        <v>0</v>
      </c>
      <c r="V444" s="22"/>
      <c r="W444" s="5"/>
      <c r="X444" s="134">
        <f>[2]Plan1!$A287</f>
        <v>45598</v>
      </c>
      <c r="Y444" s="135" t="str">
        <f>[2]Plan1!$C287</f>
        <v>Finados</v>
      </c>
      <c r="Z444" s="5"/>
      <c r="AA444" s="5"/>
      <c r="AB444" s="1"/>
      <c r="AC444" s="5"/>
      <c r="AD444" s="5"/>
      <c r="AE444" s="5"/>
      <c r="AF444" s="1"/>
      <c r="AG444" s="3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</row>
    <row r="445" spans="1:108" x14ac:dyDescent="0.2">
      <c r="A445" s="112">
        <f t="shared" si="160"/>
        <v>40470</v>
      </c>
      <c r="B445" s="104">
        <f t="shared" si="173"/>
        <v>273489.45411410002</v>
      </c>
      <c r="C445" s="104">
        <f t="shared" si="161"/>
        <v>271045.80313403002</v>
      </c>
      <c r="D445" s="132">
        <f t="shared" si="162"/>
        <v>40462</v>
      </c>
      <c r="E445" s="105">
        <f t="shared" si="174"/>
        <v>3.4000000000000002E-4</v>
      </c>
      <c r="F445" s="106">
        <f t="shared" si="172"/>
        <v>9</v>
      </c>
      <c r="G445" s="106">
        <f t="shared" si="167"/>
        <v>31</v>
      </c>
      <c r="H445" s="104">
        <f t="shared" si="163"/>
        <v>1.00009869</v>
      </c>
      <c r="I445" s="104">
        <f t="shared" si="164"/>
        <v>1.00637194</v>
      </c>
      <c r="J445" s="104">
        <f t="shared" si="156"/>
        <v>1.0064712499999999</v>
      </c>
      <c r="K445" s="104">
        <f t="shared" si="157"/>
        <v>272799.80828756001</v>
      </c>
      <c r="L445" s="107">
        <f t="shared" si="168"/>
        <v>0</v>
      </c>
      <c r="M445" s="105">
        <f t="shared" si="169"/>
        <v>0</v>
      </c>
      <c r="N445" s="104">
        <f t="shared" si="170"/>
        <v>0</v>
      </c>
      <c r="O445" s="113">
        <f t="shared" si="165"/>
        <v>0.11</v>
      </c>
      <c r="P445" s="108">
        <f t="shared" si="155"/>
        <v>1.002528029</v>
      </c>
      <c r="Q445" s="104">
        <f t="shared" si="158"/>
        <v>689.64582654000003</v>
      </c>
      <c r="R445" s="104">
        <f t="shared" si="159"/>
        <v>689.64582654000003</v>
      </c>
      <c r="S445" s="109" t="s">
        <v>52</v>
      </c>
      <c r="T445" s="110">
        <f t="shared" si="171"/>
        <v>40492</v>
      </c>
      <c r="U445" s="111">
        <f t="shared" si="166"/>
        <v>0</v>
      </c>
      <c r="V445" s="22"/>
      <c r="W445" s="5"/>
      <c r="X445" s="134">
        <f>[2]Plan1!$A288</f>
        <v>45611</v>
      </c>
      <c r="Y445" s="135" t="str">
        <f>[2]Plan1!$C288</f>
        <v>Proclamação da República</v>
      </c>
      <c r="Z445" s="5"/>
      <c r="AA445" s="5"/>
      <c r="AB445" s="1"/>
      <c r="AC445" s="5"/>
      <c r="AD445" s="5"/>
      <c r="AE445" s="5"/>
      <c r="AF445" s="1"/>
      <c r="AG445" s="3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</row>
    <row r="446" spans="1:108" x14ac:dyDescent="0.2">
      <c r="A446" s="112">
        <f t="shared" si="160"/>
        <v>40471</v>
      </c>
      <c r="B446" s="104">
        <f t="shared" si="173"/>
        <v>273569.18990588002</v>
      </c>
      <c r="C446" s="104">
        <f t="shared" si="161"/>
        <v>271045.80313403002</v>
      </c>
      <c r="D446" s="132">
        <f t="shared" si="162"/>
        <v>40462</v>
      </c>
      <c r="E446" s="105">
        <f t="shared" si="174"/>
        <v>3.4000000000000002E-4</v>
      </c>
      <c r="F446" s="106">
        <f t="shared" si="172"/>
        <v>10</v>
      </c>
      <c r="G446" s="106">
        <f t="shared" si="167"/>
        <v>31</v>
      </c>
      <c r="H446" s="104">
        <f t="shared" si="163"/>
        <v>1.0001096599999999</v>
      </c>
      <c r="I446" s="104">
        <f t="shared" si="164"/>
        <v>1.00637194</v>
      </c>
      <c r="J446" s="104">
        <f t="shared" si="156"/>
        <v>1.0064822899999999</v>
      </c>
      <c r="K446" s="104">
        <f t="shared" si="157"/>
        <v>272802.80063322</v>
      </c>
      <c r="L446" s="107">
        <f t="shared" si="168"/>
        <v>0</v>
      </c>
      <c r="M446" s="105">
        <f t="shared" si="169"/>
        <v>0</v>
      </c>
      <c r="N446" s="104">
        <f t="shared" si="170"/>
        <v>0</v>
      </c>
      <c r="O446" s="113">
        <f t="shared" si="165"/>
        <v>0.11</v>
      </c>
      <c r="P446" s="108">
        <f t="shared" si="155"/>
        <v>1.002809316</v>
      </c>
      <c r="Q446" s="104">
        <f t="shared" si="158"/>
        <v>766.38927265999996</v>
      </c>
      <c r="R446" s="104">
        <f t="shared" si="159"/>
        <v>766.38927265999996</v>
      </c>
      <c r="S446" s="109" t="s">
        <v>52</v>
      </c>
      <c r="T446" s="110">
        <f t="shared" si="171"/>
        <v>40492</v>
      </c>
      <c r="U446" s="111">
        <f t="shared" si="166"/>
        <v>0</v>
      </c>
      <c r="V446" s="22"/>
      <c r="W446" s="5"/>
      <c r="X446" s="134">
        <f>[2]Plan1!$A289</f>
        <v>45616</v>
      </c>
      <c r="Y446" s="135" t="str">
        <f>[2]Plan1!$C289</f>
        <v>Dia Nacional de Zumbi e da Consciência Negra</v>
      </c>
      <c r="Z446" s="5"/>
      <c r="AA446" s="5"/>
      <c r="AB446" s="1"/>
      <c r="AC446" s="5"/>
      <c r="AD446" s="5"/>
      <c r="AE446" s="5"/>
      <c r="AF446" s="1"/>
      <c r="AG446" s="3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</row>
    <row r="447" spans="1:108" x14ac:dyDescent="0.2">
      <c r="A447" s="112">
        <f t="shared" si="160"/>
        <v>40472</v>
      </c>
      <c r="B447" s="104">
        <f t="shared" si="173"/>
        <v>273648.94865993003</v>
      </c>
      <c r="C447" s="104">
        <f t="shared" si="161"/>
        <v>271045.80313403002</v>
      </c>
      <c r="D447" s="132">
        <f t="shared" si="162"/>
        <v>40462</v>
      </c>
      <c r="E447" s="105">
        <f t="shared" si="174"/>
        <v>3.4000000000000002E-4</v>
      </c>
      <c r="F447" s="106">
        <f t="shared" si="172"/>
        <v>11</v>
      </c>
      <c r="G447" s="106">
        <f t="shared" si="167"/>
        <v>31</v>
      </c>
      <c r="H447" s="104">
        <f t="shared" si="163"/>
        <v>1.0001206300000001</v>
      </c>
      <c r="I447" s="104">
        <f t="shared" si="164"/>
        <v>1.00637194</v>
      </c>
      <c r="J447" s="104">
        <f t="shared" si="156"/>
        <v>1.0064933300000001</v>
      </c>
      <c r="K447" s="104">
        <f t="shared" si="157"/>
        <v>272805.79297889001</v>
      </c>
      <c r="L447" s="107">
        <f t="shared" si="168"/>
        <v>0</v>
      </c>
      <c r="M447" s="105">
        <f t="shared" si="169"/>
        <v>0</v>
      </c>
      <c r="N447" s="104">
        <f t="shared" si="170"/>
        <v>0</v>
      </c>
      <c r="O447" s="113">
        <f t="shared" si="165"/>
        <v>0.11</v>
      </c>
      <c r="P447" s="108">
        <f t="shared" si="155"/>
        <v>1.003090681</v>
      </c>
      <c r="Q447" s="104">
        <f t="shared" si="158"/>
        <v>843.15568103999999</v>
      </c>
      <c r="R447" s="104">
        <f t="shared" si="159"/>
        <v>843.15568103999999</v>
      </c>
      <c r="S447" s="109" t="s">
        <v>52</v>
      </c>
      <c r="T447" s="110">
        <f t="shared" si="171"/>
        <v>40492</v>
      </c>
      <c r="U447" s="111">
        <f t="shared" si="166"/>
        <v>0</v>
      </c>
      <c r="V447" s="22"/>
      <c r="W447" s="5"/>
      <c r="X447" s="134">
        <f>[2]Plan1!$A290</f>
        <v>45651</v>
      </c>
      <c r="Y447" s="135" t="str">
        <f>[2]Plan1!$C290</f>
        <v>Natal</v>
      </c>
      <c r="Z447" s="5"/>
      <c r="AA447" s="5"/>
      <c r="AB447" s="1"/>
      <c r="AC447" s="5"/>
      <c r="AD447" s="5"/>
      <c r="AE447" s="5"/>
      <c r="AF447" s="1"/>
      <c r="AG447" s="3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</row>
    <row r="448" spans="1:108" x14ac:dyDescent="0.2">
      <c r="A448" s="112">
        <f t="shared" si="160"/>
        <v>40473</v>
      </c>
      <c r="B448" s="104">
        <f t="shared" si="173"/>
        <v>273728.72793017002</v>
      </c>
      <c r="C448" s="104">
        <f t="shared" si="161"/>
        <v>271045.80313403002</v>
      </c>
      <c r="D448" s="132">
        <f t="shared" si="162"/>
        <v>40462</v>
      </c>
      <c r="E448" s="105">
        <f t="shared" si="174"/>
        <v>3.4000000000000002E-4</v>
      </c>
      <c r="F448" s="106">
        <f t="shared" si="172"/>
        <v>12</v>
      </c>
      <c r="G448" s="106">
        <f t="shared" si="167"/>
        <v>31</v>
      </c>
      <c r="H448" s="104">
        <f t="shared" si="163"/>
        <v>1.0001315900000001</v>
      </c>
      <c r="I448" s="104">
        <f t="shared" si="164"/>
        <v>1.00637194</v>
      </c>
      <c r="J448" s="104">
        <f t="shared" si="156"/>
        <v>1.0065043600000001</v>
      </c>
      <c r="K448" s="104">
        <f t="shared" si="157"/>
        <v>272808.78261410003</v>
      </c>
      <c r="L448" s="107">
        <f t="shared" si="168"/>
        <v>0</v>
      </c>
      <c r="M448" s="105">
        <f t="shared" si="169"/>
        <v>0</v>
      </c>
      <c r="N448" s="104">
        <f t="shared" si="170"/>
        <v>0</v>
      </c>
      <c r="O448" s="113">
        <f t="shared" si="165"/>
        <v>0.11</v>
      </c>
      <c r="P448" s="108">
        <f t="shared" si="155"/>
        <v>1.0033721250000001</v>
      </c>
      <c r="Q448" s="104">
        <f t="shared" si="158"/>
        <v>919.94531606999999</v>
      </c>
      <c r="R448" s="104">
        <f t="shared" si="159"/>
        <v>919.94531606999999</v>
      </c>
      <c r="S448" s="109" t="s">
        <v>52</v>
      </c>
      <c r="T448" s="110">
        <f t="shared" si="171"/>
        <v>40492</v>
      </c>
      <c r="U448" s="111">
        <f t="shared" si="166"/>
        <v>0</v>
      </c>
      <c r="V448" s="22"/>
      <c r="W448" s="5"/>
      <c r="X448" s="134">
        <f>[2]Plan1!$A291</f>
        <v>45658</v>
      </c>
      <c r="Y448" s="135" t="str">
        <f>[2]Plan1!$C291</f>
        <v>Confraternização Universal</v>
      </c>
      <c r="Z448" s="5"/>
      <c r="AA448" s="5"/>
      <c r="AB448" s="1"/>
      <c r="AC448" s="5"/>
      <c r="AD448" s="5"/>
      <c r="AE448" s="5"/>
      <c r="AF448" s="1"/>
      <c r="AG448" s="3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</row>
    <row r="449" spans="1:108" x14ac:dyDescent="0.2">
      <c r="A449" s="112">
        <f t="shared" si="160"/>
        <v>40474</v>
      </c>
      <c r="B449" s="104">
        <f t="shared" si="173"/>
        <v>273808.53315571998</v>
      </c>
      <c r="C449" s="104">
        <f t="shared" si="161"/>
        <v>271045.80313403002</v>
      </c>
      <c r="D449" s="132">
        <f t="shared" si="162"/>
        <v>40462</v>
      </c>
      <c r="E449" s="105">
        <f t="shared" si="174"/>
        <v>3.4000000000000002E-4</v>
      </c>
      <c r="F449" s="106">
        <f t="shared" si="172"/>
        <v>13</v>
      </c>
      <c r="G449" s="106">
        <f t="shared" si="167"/>
        <v>31</v>
      </c>
      <c r="H449" s="104">
        <f t="shared" si="163"/>
        <v>1.00014256</v>
      </c>
      <c r="I449" s="104">
        <f t="shared" si="164"/>
        <v>1.00637194</v>
      </c>
      <c r="J449" s="104">
        <f t="shared" si="156"/>
        <v>1.0065154000000001</v>
      </c>
      <c r="K449" s="104">
        <f t="shared" si="157"/>
        <v>272811.77495976997</v>
      </c>
      <c r="L449" s="107">
        <f t="shared" si="168"/>
        <v>0</v>
      </c>
      <c r="M449" s="105">
        <f t="shared" si="169"/>
        <v>0</v>
      </c>
      <c r="N449" s="104">
        <f t="shared" si="170"/>
        <v>0</v>
      </c>
      <c r="O449" s="113">
        <f t="shared" si="165"/>
        <v>0.11</v>
      </c>
      <c r="P449" s="108">
        <f t="shared" si="155"/>
        <v>1.003653648</v>
      </c>
      <c r="Q449" s="104">
        <f t="shared" si="158"/>
        <v>996.75819594999996</v>
      </c>
      <c r="R449" s="104">
        <f t="shared" si="159"/>
        <v>996.75819594999996</v>
      </c>
      <c r="S449" s="109" t="s">
        <v>52</v>
      </c>
      <c r="T449" s="110">
        <f t="shared" si="171"/>
        <v>40492</v>
      </c>
      <c r="U449" s="111">
        <f t="shared" si="166"/>
        <v>0</v>
      </c>
      <c r="V449" s="22"/>
      <c r="W449" s="5"/>
      <c r="X449" s="134">
        <f>[2]Plan1!$A292</f>
        <v>45719</v>
      </c>
      <c r="Y449" s="135" t="str">
        <f>[2]Plan1!$C292</f>
        <v>Carnaval</v>
      </c>
      <c r="Z449" s="5"/>
      <c r="AA449" s="5"/>
      <c r="AB449" s="1"/>
      <c r="AC449" s="5"/>
      <c r="AD449" s="5"/>
      <c r="AE449" s="5"/>
      <c r="AF449" s="1"/>
      <c r="AG449" s="3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</row>
    <row r="450" spans="1:108" x14ac:dyDescent="0.2">
      <c r="A450" s="112">
        <f t="shared" si="160"/>
        <v>40475</v>
      </c>
      <c r="B450" s="104">
        <f t="shared" si="173"/>
        <v>273888.36161846004</v>
      </c>
      <c r="C450" s="104">
        <f t="shared" si="161"/>
        <v>271045.80313403002</v>
      </c>
      <c r="D450" s="132">
        <f t="shared" si="162"/>
        <v>40462</v>
      </c>
      <c r="E450" s="105">
        <f t="shared" si="174"/>
        <v>3.4000000000000002E-4</v>
      </c>
      <c r="F450" s="106">
        <f t="shared" si="172"/>
        <v>14</v>
      </c>
      <c r="G450" s="106">
        <f t="shared" si="167"/>
        <v>31</v>
      </c>
      <c r="H450" s="104">
        <f t="shared" si="163"/>
        <v>1.00015353</v>
      </c>
      <c r="I450" s="104">
        <f t="shared" si="164"/>
        <v>1.00637194</v>
      </c>
      <c r="J450" s="104">
        <f t="shared" si="156"/>
        <v>1.00652644</v>
      </c>
      <c r="K450" s="104">
        <f t="shared" si="157"/>
        <v>272814.76730543002</v>
      </c>
      <c r="L450" s="107">
        <f t="shared" si="168"/>
        <v>0</v>
      </c>
      <c r="M450" s="105">
        <f t="shared" si="169"/>
        <v>0</v>
      </c>
      <c r="N450" s="104">
        <f t="shared" si="170"/>
        <v>0</v>
      </c>
      <c r="O450" s="113">
        <f t="shared" si="165"/>
        <v>0.11</v>
      </c>
      <c r="P450" s="108">
        <f t="shared" si="155"/>
        <v>1.0039352500000001</v>
      </c>
      <c r="Q450" s="104">
        <f t="shared" si="158"/>
        <v>1073.59431303</v>
      </c>
      <c r="R450" s="104">
        <f t="shared" si="159"/>
        <v>1073.59431303</v>
      </c>
      <c r="S450" s="109" t="s">
        <v>52</v>
      </c>
      <c r="T450" s="110">
        <f t="shared" si="171"/>
        <v>40492</v>
      </c>
      <c r="U450" s="111">
        <f t="shared" si="166"/>
        <v>0</v>
      </c>
      <c r="V450" s="22"/>
      <c r="W450" s="5"/>
      <c r="X450" s="134">
        <f>[2]Plan1!$A293</f>
        <v>45720</v>
      </c>
      <c r="Y450" s="135" t="str">
        <f>[2]Plan1!$C293</f>
        <v>Carnaval</v>
      </c>
      <c r="Z450" s="5"/>
      <c r="AA450" s="5"/>
      <c r="AB450" s="1"/>
      <c r="AC450" s="5"/>
      <c r="AD450" s="5"/>
      <c r="AE450" s="5"/>
      <c r="AF450" s="1"/>
      <c r="AG450" s="3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</row>
    <row r="451" spans="1:108" x14ac:dyDescent="0.2">
      <c r="A451" s="112">
        <f t="shared" si="160"/>
        <v>40476</v>
      </c>
      <c r="B451" s="104">
        <f t="shared" si="173"/>
        <v>273968.21331912</v>
      </c>
      <c r="C451" s="104">
        <f t="shared" si="161"/>
        <v>271045.80313403002</v>
      </c>
      <c r="D451" s="132">
        <f t="shared" si="162"/>
        <v>40462</v>
      </c>
      <c r="E451" s="105">
        <f t="shared" si="174"/>
        <v>3.4000000000000002E-4</v>
      </c>
      <c r="F451" s="106">
        <f t="shared" si="172"/>
        <v>15</v>
      </c>
      <c r="G451" s="106">
        <f t="shared" si="167"/>
        <v>31</v>
      </c>
      <c r="H451" s="104">
        <f t="shared" si="163"/>
        <v>1.0001644999999999</v>
      </c>
      <c r="I451" s="104">
        <f t="shared" si="164"/>
        <v>1.00637194</v>
      </c>
      <c r="J451" s="104">
        <f t="shared" si="156"/>
        <v>1.00653748</v>
      </c>
      <c r="K451" s="104">
        <f t="shared" si="157"/>
        <v>272817.75965109997</v>
      </c>
      <c r="L451" s="107">
        <f t="shared" si="168"/>
        <v>0</v>
      </c>
      <c r="M451" s="105">
        <f t="shared" si="169"/>
        <v>0</v>
      </c>
      <c r="N451" s="104">
        <f t="shared" si="170"/>
        <v>0</v>
      </c>
      <c r="O451" s="113">
        <f t="shared" si="165"/>
        <v>0.11</v>
      </c>
      <c r="P451" s="108">
        <f t="shared" si="155"/>
        <v>1.004216931</v>
      </c>
      <c r="Q451" s="104">
        <f t="shared" si="158"/>
        <v>1150.4536680199999</v>
      </c>
      <c r="R451" s="104">
        <f t="shared" si="159"/>
        <v>1150.4536680199999</v>
      </c>
      <c r="S451" s="109" t="s">
        <v>52</v>
      </c>
      <c r="T451" s="110">
        <f t="shared" si="171"/>
        <v>40492</v>
      </c>
      <c r="U451" s="111">
        <f t="shared" si="166"/>
        <v>0</v>
      </c>
      <c r="V451" s="22"/>
      <c r="W451" s="5"/>
      <c r="X451" s="134">
        <f>[2]Plan1!$A294</f>
        <v>45765</v>
      </c>
      <c r="Y451" s="135" t="str">
        <f>[2]Plan1!$C294</f>
        <v>Paixão de Cristo</v>
      </c>
      <c r="Z451" s="5"/>
      <c r="AA451" s="5"/>
      <c r="AB451" s="1"/>
      <c r="AC451" s="5"/>
      <c r="AD451" s="5"/>
      <c r="AE451" s="5"/>
      <c r="AF451" s="1"/>
      <c r="AG451" s="3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</row>
    <row r="452" spans="1:108" x14ac:dyDescent="0.2">
      <c r="A452" s="112">
        <f t="shared" si="160"/>
        <v>40477</v>
      </c>
      <c r="B452" s="104">
        <f t="shared" si="173"/>
        <v>274048.08580855001</v>
      </c>
      <c r="C452" s="104">
        <f t="shared" si="161"/>
        <v>271045.80313403002</v>
      </c>
      <c r="D452" s="132">
        <f t="shared" si="162"/>
        <v>40462</v>
      </c>
      <c r="E452" s="105">
        <f t="shared" si="174"/>
        <v>3.4000000000000002E-4</v>
      </c>
      <c r="F452" s="106">
        <f t="shared" si="172"/>
        <v>16</v>
      </c>
      <c r="G452" s="106">
        <f t="shared" si="167"/>
        <v>31</v>
      </c>
      <c r="H452" s="104">
        <f t="shared" si="163"/>
        <v>1.0001754599999999</v>
      </c>
      <c r="I452" s="104">
        <f t="shared" si="164"/>
        <v>1.00637194</v>
      </c>
      <c r="J452" s="104">
        <f t="shared" si="156"/>
        <v>1.00654851</v>
      </c>
      <c r="K452" s="104">
        <f t="shared" si="157"/>
        <v>272820.74928630999</v>
      </c>
      <c r="L452" s="107">
        <f t="shared" si="168"/>
        <v>0</v>
      </c>
      <c r="M452" s="105">
        <f t="shared" si="169"/>
        <v>0</v>
      </c>
      <c r="N452" s="104">
        <f t="shared" si="170"/>
        <v>0</v>
      </c>
      <c r="O452" s="113">
        <f t="shared" si="165"/>
        <v>0.11</v>
      </c>
      <c r="P452" s="108">
        <f t="shared" si="155"/>
        <v>1.0044986920000001</v>
      </c>
      <c r="Q452" s="104">
        <f t="shared" si="158"/>
        <v>1227.33652224</v>
      </c>
      <c r="R452" s="104">
        <f t="shared" si="159"/>
        <v>1227.33652224</v>
      </c>
      <c r="S452" s="109" t="s">
        <v>52</v>
      </c>
      <c r="T452" s="110">
        <f t="shared" si="171"/>
        <v>40492</v>
      </c>
      <c r="U452" s="111">
        <f t="shared" si="166"/>
        <v>0</v>
      </c>
      <c r="V452" s="22"/>
      <c r="W452" s="5"/>
      <c r="X452" s="134">
        <f>[2]Plan1!$A295</f>
        <v>45768</v>
      </c>
      <c r="Y452" s="135" t="str">
        <f>[2]Plan1!$C295</f>
        <v>Tiradentes</v>
      </c>
      <c r="Z452" s="5"/>
      <c r="AA452" s="5"/>
      <c r="AB452" s="1"/>
      <c r="AC452" s="5"/>
      <c r="AD452" s="5"/>
      <c r="AE452" s="5"/>
      <c r="AF452" s="1"/>
      <c r="AG452" s="3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</row>
    <row r="453" spans="1:108" x14ac:dyDescent="0.2">
      <c r="A453" s="112">
        <f t="shared" si="160"/>
        <v>40478</v>
      </c>
      <c r="B453" s="104">
        <f t="shared" si="173"/>
        <v>274127.98398636997</v>
      </c>
      <c r="C453" s="104">
        <f t="shared" si="161"/>
        <v>271045.80313403002</v>
      </c>
      <c r="D453" s="132">
        <f t="shared" si="162"/>
        <v>40462</v>
      </c>
      <c r="E453" s="105">
        <f t="shared" si="174"/>
        <v>3.4000000000000002E-4</v>
      </c>
      <c r="F453" s="106">
        <f t="shared" si="172"/>
        <v>17</v>
      </c>
      <c r="G453" s="106">
        <f t="shared" si="167"/>
        <v>31</v>
      </c>
      <c r="H453" s="104">
        <f t="shared" si="163"/>
        <v>1.0001864300000001</v>
      </c>
      <c r="I453" s="104">
        <f t="shared" si="164"/>
        <v>1.00637194</v>
      </c>
      <c r="J453" s="104">
        <f t="shared" si="156"/>
        <v>1.00655955</v>
      </c>
      <c r="K453" s="104">
        <f t="shared" si="157"/>
        <v>272823.74163196998</v>
      </c>
      <c r="L453" s="107">
        <f t="shared" si="168"/>
        <v>0</v>
      </c>
      <c r="M453" s="105">
        <f t="shared" si="169"/>
        <v>0</v>
      </c>
      <c r="N453" s="104">
        <f t="shared" si="170"/>
        <v>0</v>
      </c>
      <c r="O453" s="113">
        <f t="shared" si="165"/>
        <v>0.11</v>
      </c>
      <c r="P453" s="108">
        <f t="shared" si="155"/>
        <v>1.004780531</v>
      </c>
      <c r="Q453" s="104">
        <f t="shared" si="158"/>
        <v>1304.2423544000001</v>
      </c>
      <c r="R453" s="104">
        <f t="shared" si="159"/>
        <v>1304.2423544000001</v>
      </c>
      <c r="S453" s="109" t="s">
        <v>52</v>
      </c>
      <c r="T453" s="110">
        <f t="shared" si="171"/>
        <v>40492</v>
      </c>
      <c r="U453" s="111">
        <f t="shared" si="166"/>
        <v>0</v>
      </c>
      <c r="V453" s="22"/>
      <c r="W453" s="5"/>
      <c r="X453" s="134">
        <f>[2]Plan1!$A296</f>
        <v>45778</v>
      </c>
      <c r="Y453" s="135" t="str">
        <f>[2]Plan1!$C296</f>
        <v>Dia do Trabalho</v>
      </c>
      <c r="Z453" s="5"/>
      <c r="AA453" s="5"/>
      <c r="AB453" s="1"/>
      <c r="AC453" s="5"/>
      <c r="AD453" s="5"/>
      <c r="AE453" s="5"/>
      <c r="AF453" s="1"/>
      <c r="AG453" s="3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</row>
    <row r="454" spans="1:108" x14ac:dyDescent="0.2">
      <c r="A454" s="112">
        <f t="shared" si="160"/>
        <v>40479</v>
      </c>
      <c r="B454" s="104">
        <f t="shared" si="173"/>
        <v>274207.90540423</v>
      </c>
      <c r="C454" s="104">
        <f t="shared" si="161"/>
        <v>271045.80313403002</v>
      </c>
      <c r="D454" s="132">
        <f t="shared" si="162"/>
        <v>40462</v>
      </c>
      <c r="E454" s="105">
        <f t="shared" si="174"/>
        <v>3.4000000000000002E-4</v>
      </c>
      <c r="F454" s="106">
        <f t="shared" si="172"/>
        <v>18</v>
      </c>
      <c r="G454" s="106">
        <f t="shared" si="167"/>
        <v>31</v>
      </c>
      <c r="H454" s="104">
        <f t="shared" si="163"/>
        <v>1.0001974</v>
      </c>
      <c r="I454" s="104">
        <f t="shared" si="164"/>
        <v>1.00637194</v>
      </c>
      <c r="J454" s="104">
        <f t="shared" si="156"/>
        <v>1.0065705899999999</v>
      </c>
      <c r="K454" s="104">
        <f t="shared" si="157"/>
        <v>272826.73397763999</v>
      </c>
      <c r="L454" s="107">
        <f t="shared" si="168"/>
        <v>0</v>
      </c>
      <c r="M454" s="105">
        <f t="shared" si="169"/>
        <v>0</v>
      </c>
      <c r="N454" s="104">
        <f t="shared" si="170"/>
        <v>0</v>
      </c>
      <c r="O454" s="113">
        <f t="shared" si="165"/>
        <v>0.11</v>
      </c>
      <c r="P454" s="108">
        <f t="shared" si="155"/>
        <v>1.005062449</v>
      </c>
      <c r="Q454" s="104">
        <f t="shared" si="158"/>
        <v>1381.17142659</v>
      </c>
      <c r="R454" s="104">
        <f t="shared" si="159"/>
        <v>1381.17142659</v>
      </c>
      <c r="S454" s="109" t="s">
        <v>52</v>
      </c>
      <c r="T454" s="110">
        <f t="shared" si="171"/>
        <v>40492</v>
      </c>
      <c r="U454" s="111">
        <f t="shared" si="166"/>
        <v>0</v>
      </c>
      <c r="V454" s="22"/>
      <c r="W454" s="5"/>
      <c r="X454" s="134">
        <f>[2]Plan1!$A297</f>
        <v>45827</v>
      </c>
      <c r="Y454" s="135" t="str">
        <f>[2]Plan1!$C297</f>
        <v>Corpus Christi</v>
      </c>
      <c r="Z454" s="5"/>
      <c r="AA454" s="5"/>
      <c r="AB454" s="1"/>
      <c r="AC454" s="5"/>
      <c r="AD454" s="5"/>
      <c r="AE454" s="5"/>
      <c r="AF454" s="1"/>
      <c r="AG454" s="3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</row>
    <row r="455" spans="1:108" x14ac:dyDescent="0.2">
      <c r="A455" s="112">
        <f t="shared" si="160"/>
        <v>40480</v>
      </c>
      <c r="B455" s="104">
        <f t="shared" si="173"/>
        <v>274287.85033565998</v>
      </c>
      <c r="C455" s="104">
        <f t="shared" si="161"/>
        <v>271045.80313403002</v>
      </c>
      <c r="D455" s="132">
        <f t="shared" si="162"/>
        <v>40462</v>
      </c>
      <c r="E455" s="105">
        <f t="shared" si="174"/>
        <v>3.4000000000000002E-4</v>
      </c>
      <c r="F455" s="106">
        <f t="shared" si="172"/>
        <v>19</v>
      </c>
      <c r="G455" s="106">
        <f t="shared" si="167"/>
        <v>31</v>
      </c>
      <c r="H455" s="104">
        <f t="shared" si="163"/>
        <v>1.00020837</v>
      </c>
      <c r="I455" s="104">
        <f t="shared" si="164"/>
        <v>1.00637194</v>
      </c>
      <c r="J455" s="104">
        <f t="shared" si="156"/>
        <v>1.0065816299999999</v>
      </c>
      <c r="K455" s="104">
        <f t="shared" si="157"/>
        <v>272829.72632330999</v>
      </c>
      <c r="L455" s="107">
        <f t="shared" si="168"/>
        <v>0</v>
      </c>
      <c r="M455" s="105">
        <f t="shared" si="169"/>
        <v>0</v>
      </c>
      <c r="N455" s="104">
        <f t="shared" si="170"/>
        <v>0</v>
      </c>
      <c r="O455" s="113">
        <f t="shared" si="165"/>
        <v>0.11</v>
      </c>
      <c r="P455" s="108">
        <f t="shared" si="155"/>
        <v>1.0053444469999999</v>
      </c>
      <c r="Q455" s="104">
        <f t="shared" si="158"/>
        <v>1458.1240123499999</v>
      </c>
      <c r="R455" s="104">
        <f t="shared" si="159"/>
        <v>1458.1240123499999</v>
      </c>
      <c r="S455" s="109" t="s">
        <v>52</v>
      </c>
      <c r="T455" s="110">
        <f t="shared" si="171"/>
        <v>40492</v>
      </c>
      <c r="U455" s="111">
        <f t="shared" si="166"/>
        <v>0</v>
      </c>
      <c r="V455" s="22"/>
      <c r="W455" s="5"/>
      <c r="X455" s="134">
        <f>[2]Plan1!$A298</f>
        <v>45907</v>
      </c>
      <c r="Y455" s="135" t="str">
        <f>[2]Plan1!$C298</f>
        <v>Independência do Brasil</v>
      </c>
      <c r="Z455" s="5"/>
      <c r="AA455" s="5"/>
      <c r="AB455" s="1"/>
      <c r="AC455" s="5"/>
      <c r="AD455" s="5"/>
      <c r="AE455" s="5"/>
      <c r="AF455" s="1"/>
      <c r="AG455" s="3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</row>
    <row r="456" spans="1:108" x14ac:dyDescent="0.2">
      <c r="A456" s="112">
        <f t="shared" si="160"/>
        <v>40481</v>
      </c>
      <c r="B456" s="104">
        <f t="shared" si="173"/>
        <v>274367.81823570997</v>
      </c>
      <c r="C456" s="104">
        <f t="shared" si="161"/>
        <v>271045.80313403002</v>
      </c>
      <c r="D456" s="132">
        <f t="shared" si="162"/>
        <v>40462</v>
      </c>
      <c r="E456" s="105">
        <f t="shared" si="174"/>
        <v>3.4000000000000002E-4</v>
      </c>
      <c r="F456" s="106">
        <f t="shared" si="172"/>
        <v>20</v>
      </c>
      <c r="G456" s="106">
        <f t="shared" si="167"/>
        <v>31</v>
      </c>
      <c r="H456" s="104">
        <f t="shared" si="163"/>
        <v>1.0002193399999999</v>
      </c>
      <c r="I456" s="104">
        <f t="shared" si="164"/>
        <v>1.00637194</v>
      </c>
      <c r="J456" s="104">
        <f t="shared" si="156"/>
        <v>1.0065926700000001</v>
      </c>
      <c r="K456" s="104">
        <f t="shared" si="157"/>
        <v>272832.71866896999</v>
      </c>
      <c r="L456" s="107">
        <f t="shared" si="168"/>
        <v>0</v>
      </c>
      <c r="M456" s="105">
        <f t="shared" si="169"/>
        <v>0</v>
      </c>
      <c r="N456" s="104">
        <f t="shared" si="170"/>
        <v>0</v>
      </c>
      <c r="O456" s="113">
        <f t="shared" si="165"/>
        <v>0.11</v>
      </c>
      <c r="P456" s="108">
        <f t="shared" ref="P456:P519" si="175">ROUND((1+O456)^(30/360)^(F456/G456),9)</f>
        <v>1.0056265230000001</v>
      </c>
      <c r="Q456" s="104">
        <f t="shared" si="158"/>
        <v>1535.09956674</v>
      </c>
      <c r="R456" s="104">
        <f t="shared" si="159"/>
        <v>1535.09956674</v>
      </c>
      <c r="S456" s="109" t="s">
        <v>52</v>
      </c>
      <c r="T456" s="110">
        <f t="shared" si="171"/>
        <v>40492</v>
      </c>
      <c r="U456" s="111">
        <f t="shared" si="166"/>
        <v>0</v>
      </c>
      <c r="V456" s="22"/>
      <c r="W456" s="5"/>
      <c r="X456" s="134">
        <f>[2]Plan1!$A299</f>
        <v>45942</v>
      </c>
      <c r="Y456" s="135" t="str">
        <f>[2]Plan1!$C299</f>
        <v>Nossa Sr.a Aparecida - Padroeira do Brasil</v>
      </c>
      <c r="Z456" s="5"/>
      <c r="AA456" s="5"/>
      <c r="AB456" s="1"/>
      <c r="AC456" s="5"/>
      <c r="AD456" s="5"/>
      <c r="AE456" s="5"/>
      <c r="AF456" s="1"/>
      <c r="AG456" s="3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</row>
    <row r="457" spans="1:108" x14ac:dyDescent="0.2">
      <c r="A457" s="112">
        <f t="shared" si="160"/>
        <v>40482</v>
      </c>
      <c r="B457" s="104">
        <f t="shared" si="173"/>
        <v>274447.80692428001</v>
      </c>
      <c r="C457" s="104">
        <f t="shared" si="161"/>
        <v>271045.80313403002</v>
      </c>
      <c r="D457" s="132">
        <f t="shared" si="162"/>
        <v>40462</v>
      </c>
      <c r="E457" s="105">
        <f t="shared" si="174"/>
        <v>3.4000000000000002E-4</v>
      </c>
      <c r="F457" s="106">
        <f t="shared" si="172"/>
        <v>21</v>
      </c>
      <c r="G457" s="106">
        <f t="shared" si="167"/>
        <v>31</v>
      </c>
      <c r="H457" s="104">
        <f t="shared" si="163"/>
        <v>1.0002302999999999</v>
      </c>
      <c r="I457" s="104">
        <f t="shared" si="164"/>
        <v>1.00637194</v>
      </c>
      <c r="J457" s="104">
        <f t="shared" si="156"/>
        <v>1.0066037000000001</v>
      </c>
      <c r="K457" s="104">
        <f t="shared" si="157"/>
        <v>272835.70830418001</v>
      </c>
      <c r="L457" s="107">
        <f t="shared" si="168"/>
        <v>0</v>
      </c>
      <c r="M457" s="105">
        <f t="shared" si="169"/>
        <v>0</v>
      </c>
      <c r="N457" s="104">
        <f t="shared" si="170"/>
        <v>0</v>
      </c>
      <c r="O457" s="113">
        <f t="shared" si="165"/>
        <v>0.11</v>
      </c>
      <c r="P457" s="108">
        <f t="shared" si="175"/>
        <v>1.005908679</v>
      </c>
      <c r="Q457" s="104">
        <f t="shared" si="158"/>
        <v>1612.0986201000001</v>
      </c>
      <c r="R457" s="104">
        <f t="shared" si="159"/>
        <v>1612.0986201000001</v>
      </c>
      <c r="S457" s="109" t="s">
        <v>52</v>
      </c>
      <c r="T457" s="110">
        <f t="shared" si="171"/>
        <v>40492</v>
      </c>
      <c r="U457" s="111">
        <f t="shared" si="166"/>
        <v>0</v>
      </c>
      <c r="V457" s="22"/>
      <c r="W457" s="5"/>
      <c r="X457" s="134">
        <f>[2]Plan1!$A300</f>
        <v>45963</v>
      </c>
      <c r="Y457" s="135" t="str">
        <f>[2]Plan1!$C300</f>
        <v>Finados</v>
      </c>
      <c r="Z457" s="5"/>
      <c r="AA457" s="5"/>
      <c r="AB457" s="1"/>
      <c r="AC457" s="5"/>
      <c r="AD457" s="5"/>
      <c r="AE457" s="5"/>
      <c r="AF457" s="1"/>
      <c r="AG457" s="3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</row>
    <row r="458" spans="1:108" x14ac:dyDescent="0.2">
      <c r="A458" s="112">
        <f t="shared" si="160"/>
        <v>40483</v>
      </c>
      <c r="B458" s="104">
        <f t="shared" si="173"/>
        <v>274527.82158143999</v>
      </c>
      <c r="C458" s="104">
        <f t="shared" si="161"/>
        <v>271045.80313403002</v>
      </c>
      <c r="D458" s="132">
        <f t="shared" si="162"/>
        <v>40462</v>
      </c>
      <c r="E458" s="105">
        <f t="shared" si="174"/>
        <v>3.4000000000000002E-4</v>
      </c>
      <c r="F458" s="106">
        <f t="shared" si="172"/>
        <v>22</v>
      </c>
      <c r="G458" s="106">
        <f t="shared" si="167"/>
        <v>31</v>
      </c>
      <c r="H458" s="104">
        <f t="shared" si="163"/>
        <v>1.0002412700000001</v>
      </c>
      <c r="I458" s="104">
        <f t="shared" si="164"/>
        <v>1.00637194</v>
      </c>
      <c r="J458" s="104">
        <f t="shared" ref="J458:J521" si="176">TRUNC(H458*I458,8)</f>
        <v>1.0066147400000001</v>
      </c>
      <c r="K458" s="104">
        <f t="shared" ref="K458:K521" si="177">TRUNC(C458*J458,8)</f>
        <v>272838.70064985001</v>
      </c>
      <c r="L458" s="107">
        <f t="shared" si="168"/>
        <v>0</v>
      </c>
      <c r="M458" s="105">
        <f t="shared" si="169"/>
        <v>0</v>
      </c>
      <c r="N458" s="104">
        <f t="shared" si="170"/>
        <v>0</v>
      </c>
      <c r="O458" s="113">
        <f t="shared" si="165"/>
        <v>0.11</v>
      </c>
      <c r="P458" s="108">
        <f t="shared" si="175"/>
        <v>1.006190914</v>
      </c>
      <c r="Q458" s="104">
        <f t="shared" ref="Q458:Q521" si="178">TRUNC((P458-1)*K458,8)</f>
        <v>1689.1209315900001</v>
      </c>
      <c r="R458" s="104">
        <f t="shared" ref="R458:R521" si="179">(N458+Q458)</f>
        <v>1689.1209315900001</v>
      </c>
      <c r="S458" s="109" t="s">
        <v>52</v>
      </c>
      <c r="T458" s="110">
        <f t="shared" si="171"/>
        <v>40492</v>
      </c>
      <c r="U458" s="111">
        <f t="shared" si="166"/>
        <v>0</v>
      </c>
      <c r="V458" s="22"/>
      <c r="W458" s="5"/>
      <c r="X458" s="134">
        <f>[2]Plan1!$A301</f>
        <v>45976</v>
      </c>
      <c r="Y458" s="135" t="str">
        <f>[2]Plan1!$C301</f>
        <v>Proclamação da República</v>
      </c>
      <c r="Z458" s="5"/>
      <c r="AA458" s="5"/>
      <c r="AB458" s="1"/>
      <c r="AC458" s="5"/>
      <c r="AD458" s="5"/>
      <c r="AE458" s="5"/>
      <c r="AF458" s="1"/>
      <c r="AG458" s="3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</row>
    <row r="459" spans="1:108" x14ac:dyDescent="0.2">
      <c r="A459" s="112">
        <f t="shared" ref="A459:A522" si="180">(A458+1)</f>
        <v>40484</v>
      </c>
      <c r="B459" s="104">
        <f t="shared" si="173"/>
        <v>274607.85948217002</v>
      </c>
      <c r="C459" s="104">
        <f t="shared" ref="C459:C522" si="181">IF(DAY(A458)=$E$2,VLOOKUP(A458,X$10:Y$148,2),C458)</f>
        <v>271045.80313403002</v>
      </c>
      <c r="D459" s="132">
        <f t="shared" ref="D459:D522" si="182">IF(DAY(A458)=$E$2,A459,D458)</f>
        <v>40462</v>
      </c>
      <c r="E459" s="105">
        <f t="shared" si="174"/>
        <v>3.4000000000000002E-4</v>
      </c>
      <c r="F459" s="106">
        <f t="shared" si="172"/>
        <v>23</v>
      </c>
      <c r="G459" s="106">
        <f t="shared" si="167"/>
        <v>31</v>
      </c>
      <c r="H459" s="104">
        <f t="shared" ref="H459:H522" si="183">TRUNC(((1+$E459)^($F459/$G459)),8)</f>
        <v>1.00025224</v>
      </c>
      <c r="I459" s="104">
        <f t="shared" ref="I459:I522" si="184">IF(DAY(A458)=E$2,J458,I458)</f>
        <v>1.00637194</v>
      </c>
      <c r="J459" s="104">
        <f t="shared" si="176"/>
        <v>1.00662578</v>
      </c>
      <c r="K459" s="104">
        <f t="shared" si="177"/>
        <v>272841.69299551001</v>
      </c>
      <c r="L459" s="107">
        <f t="shared" si="168"/>
        <v>0</v>
      </c>
      <c r="M459" s="105">
        <f t="shared" si="169"/>
        <v>0</v>
      </c>
      <c r="N459" s="104">
        <f t="shared" si="170"/>
        <v>0</v>
      </c>
      <c r="O459" s="113">
        <f t="shared" ref="O459:O522" si="185">(O458)</f>
        <v>0.11</v>
      </c>
      <c r="P459" s="108">
        <f t="shared" si="175"/>
        <v>1.0064732279999999</v>
      </c>
      <c r="Q459" s="104">
        <f t="shared" si="178"/>
        <v>1766.1664866599999</v>
      </c>
      <c r="R459" s="104">
        <f t="shared" si="179"/>
        <v>1766.1664866599999</v>
      </c>
      <c r="S459" s="109" t="s">
        <v>52</v>
      </c>
      <c r="T459" s="110">
        <f t="shared" si="171"/>
        <v>40492</v>
      </c>
      <c r="U459" s="111">
        <f t="shared" ref="U459:U522" si="186">IF(L459&gt;0,K459-N459,0)</f>
        <v>0</v>
      </c>
      <c r="V459" s="22"/>
      <c r="W459" s="5"/>
      <c r="X459" s="134">
        <f>[2]Plan1!$A302</f>
        <v>45981</v>
      </c>
      <c r="Y459" s="135" t="str">
        <f>[2]Plan1!$C302</f>
        <v>Dia Nacional de Zumbi e da Consciência Negra</v>
      </c>
      <c r="Z459" s="5"/>
      <c r="AA459" s="5"/>
      <c r="AB459" s="1"/>
      <c r="AC459" s="5"/>
      <c r="AD459" s="5"/>
      <c r="AE459" s="5"/>
      <c r="AF459" s="1"/>
      <c r="AG459" s="3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</row>
    <row r="460" spans="1:108" x14ac:dyDescent="0.2">
      <c r="A460" s="112">
        <f t="shared" si="180"/>
        <v>40485</v>
      </c>
      <c r="B460" s="104">
        <f t="shared" si="173"/>
        <v>274687.92062719999</v>
      </c>
      <c r="C460" s="104">
        <f t="shared" si="181"/>
        <v>271045.80313403002</v>
      </c>
      <c r="D460" s="132">
        <f t="shared" si="182"/>
        <v>40462</v>
      </c>
      <c r="E460" s="105">
        <f t="shared" si="174"/>
        <v>3.4000000000000002E-4</v>
      </c>
      <c r="F460" s="106">
        <f t="shared" si="172"/>
        <v>24</v>
      </c>
      <c r="G460" s="106">
        <f t="shared" ref="G460:G523" si="187">IF(DAY(A460)=E$2+1,DAY(EOMONTH(A460,12)), IF(DAY(A460)&lt;&gt;$E$2+1,G459))</f>
        <v>31</v>
      </c>
      <c r="H460" s="104">
        <f t="shared" si="183"/>
        <v>1.00026321</v>
      </c>
      <c r="I460" s="104">
        <f t="shared" si="184"/>
        <v>1.00637194</v>
      </c>
      <c r="J460" s="104">
        <f t="shared" si="176"/>
        <v>1.00663682</v>
      </c>
      <c r="K460" s="104">
        <f t="shared" si="177"/>
        <v>272844.68534118001</v>
      </c>
      <c r="L460" s="107">
        <f t="shared" ref="L460:L523" si="188">IF(DAY(A460)=E$2,VLOOKUP(A460,$X$10:$AE$196,7),0)</f>
        <v>0</v>
      </c>
      <c r="M460" s="105">
        <f t="shared" ref="M460:M523" si="189">IF(DAY(A460)=E$2,VLOOKUP(A460,$X$10:$AE$200,5),0)</f>
        <v>0</v>
      </c>
      <c r="N460" s="104">
        <f t="shared" ref="N460:N523" si="190">IF(M460&gt;0,TRUNC((M460*K460),8),0)</f>
        <v>0</v>
      </c>
      <c r="O460" s="113">
        <f t="shared" si="185"/>
        <v>0.11</v>
      </c>
      <c r="P460" s="108">
        <f t="shared" si="175"/>
        <v>1.0067556209999999</v>
      </c>
      <c r="Q460" s="104">
        <f t="shared" si="178"/>
        <v>1843.2352860200001</v>
      </c>
      <c r="R460" s="104">
        <f t="shared" si="179"/>
        <v>1843.2352860200001</v>
      </c>
      <c r="S460" s="109" t="s">
        <v>52</v>
      </c>
      <c r="T460" s="110">
        <f t="shared" ref="T460:T523" si="191">IF(DAY(A460)=E$2+1,VLOOKUP(A459,$X$10:$AE$200,8),T459)</f>
        <v>40492</v>
      </c>
      <c r="U460" s="111">
        <f t="shared" si="186"/>
        <v>0</v>
      </c>
      <c r="V460" s="22"/>
      <c r="W460" s="5"/>
      <c r="X460" s="134">
        <f>[2]Plan1!$A303</f>
        <v>46016</v>
      </c>
      <c r="Y460" s="135" t="str">
        <f>[2]Plan1!$C303</f>
        <v>Natal</v>
      </c>
      <c r="Z460" s="5"/>
      <c r="AA460" s="5"/>
      <c r="AB460" s="1"/>
      <c r="AC460" s="5"/>
      <c r="AD460" s="5"/>
      <c r="AE460" s="5"/>
      <c r="AF460" s="1"/>
      <c r="AG460" s="3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</row>
    <row r="461" spans="1:108" x14ac:dyDescent="0.2">
      <c r="A461" s="112">
        <f t="shared" si="180"/>
        <v>40486</v>
      </c>
      <c r="B461" s="104">
        <f t="shared" si="173"/>
        <v>274768.00529008999</v>
      </c>
      <c r="C461" s="104">
        <f t="shared" si="181"/>
        <v>271045.80313403002</v>
      </c>
      <c r="D461" s="132">
        <f t="shared" si="182"/>
        <v>40462</v>
      </c>
      <c r="E461" s="105">
        <f t="shared" si="174"/>
        <v>3.4000000000000002E-4</v>
      </c>
      <c r="F461" s="106">
        <f t="shared" si="172"/>
        <v>25</v>
      </c>
      <c r="G461" s="106">
        <f t="shared" si="187"/>
        <v>31</v>
      </c>
      <c r="H461" s="104">
        <f t="shared" si="183"/>
        <v>1.0002741799999999</v>
      </c>
      <c r="I461" s="104">
        <f t="shared" si="184"/>
        <v>1.00637194</v>
      </c>
      <c r="J461" s="104">
        <f t="shared" si="176"/>
        <v>1.0066478599999999</v>
      </c>
      <c r="K461" s="104">
        <f t="shared" si="177"/>
        <v>272847.67768685002</v>
      </c>
      <c r="L461" s="107">
        <f t="shared" si="188"/>
        <v>0</v>
      </c>
      <c r="M461" s="105">
        <f t="shared" si="189"/>
        <v>0</v>
      </c>
      <c r="N461" s="104">
        <f t="shared" si="190"/>
        <v>0</v>
      </c>
      <c r="O461" s="113">
        <f t="shared" si="185"/>
        <v>0.11</v>
      </c>
      <c r="P461" s="108">
        <f t="shared" si="175"/>
        <v>1.0070380940000001</v>
      </c>
      <c r="Q461" s="104">
        <f t="shared" si="178"/>
        <v>1920.3276032399999</v>
      </c>
      <c r="R461" s="104">
        <f t="shared" si="179"/>
        <v>1920.3276032399999</v>
      </c>
      <c r="S461" s="109" t="s">
        <v>52</v>
      </c>
      <c r="T461" s="110">
        <f t="shared" si="191"/>
        <v>40492</v>
      </c>
      <c r="U461" s="111">
        <f t="shared" si="186"/>
        <v>0</v>
      </c>
      <c r="V461" s="22"/>
      <c r="W461" s="5"/>
      <c r="X461" s="134">
        <f>[2]Plan1!$A304</f>
        <v>46023</v>
      </c>
      <c r="Y461" s="135" t="str">
        <f>[2]Plan1!$C304</f>
        <v>Confraternização Universal</v>
      </c>
      <c r="Z461" s="5"/>
      <c r="AA461" s="5"/>
      <c r="AB461" s="1"/>
      <c r="AC461" s="5"/>
      <c r="AD461" s="5"/>
      <c r="AE461" s="5"/>
      <c r="AF461" s="1"/>
      <c r="AG461" s="3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</row>
    <row r="462" spans="1:108" x14ac:dyDescent="0.2">
      <c r="A462" s="112">
        <f t="shared" si="180"/>
        <v>40487</v>
      </c>
      <c r="B462" s="104">
        <f t="shared" si="173"/>
        <v>274848.11292583001</v>
      </c>
      <c r="C462" s="104">
        <f t="shared" si="181"/>
        <v>271045.80313403002</v>
      </c>
      <c r="D462" s="132">
        <f t="shared" si="182"/>
        <v>40462</v>
      </c>
      <c r="E462" s="105">
        <f t="shared" si="174"/>
        <v>3.4000000000000002E-4</v>
      </c>
      <c r="F462" s="106">
        <f t="shared" si="172"/>
        <v>26</v>
      </c>
      <c r="G462" s="106">
        <f t="shared" si="187"/>
        <v>31</v>
      </c>
      <c r="H462" s="104">
        <f t="shared" si="183"/>
        <v>1.0002851500000001</v>
      </c>
      <c r="I462" s="104">
        <f t="shared" si="184"/>
        <v>1.00637194</v>
      </c>
      <c r="J462" s="104">
        <f t="shared" si="176"/>
        <v>1.0066588999999999</v>
      </c>
      <c r="K462" s="104">
        <f t="shared" si="177"/>
        <v>272850.67003251001</v>
      </c>
      <c r="L462" s="107">
        <f t="shared" si="188"/>
        <v>0</v>
      </c>
      <c r="M462" s="105">
        <f t="shared" si="189"/>
        <v>0</v>
      </c>
      <c r="N462" s="104">
        <f t="shared" si="190"/>
        <v>0</v>
      </c>
      <c r="O462" s="113">
        <f t="shared" si="185"/>
        <v>0.11</v>
      </c>
      <c r="P462" s="108">
        <f t="shared" si="175"/>
        <v>1.0073206450000001</v>
      </c>
      <c r="Q462" s="104">
        <f t="shared" si="178"/>
        <v>1997.4428933199999</v>
      </c>
      <c r="R462" s="104">
        <f t="shared" si="179"/>
        <v>1997.4428933199999</v>
      </c>
      <c r="S462" s="109" t="s">
        <v>52</v>
      </c>
      <c r="T462" s="110">
        <f t="shared" si="191"/>
        <v>40492</v>
      </c>
      <c r="U462" s="111">
        <f t="shared" si="186"/>
        <v>0</v>
      </c>
      <c r="V462" s="22"/>
      <c r="W462" s="5"/>
      <c r="X462" s="134">
        <f>[2]Plan1!$A305</f>
        <v>46069</v>
      </c>
      <c r="Y462" s="135" t="str">
        <f>[2]Plan1!$C305</f>
        <v>Carnaval</v>
      </c>
      <c r="Z462" s="5"/>
      <c r="AA462" s="5"/>
      <c r="AB462" s="1"/>
      <c r="AC462" s="5"/>
      <c r="AD462" s="5"/>
      <c r="AE462" s="5"/>
      <c r="AF462" s="1"/>
      <c r="AG462" s="3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</row>
    <row r="463" spans="1:108" x14ac:dyDescent="0.2">
      <c r="A463" s="112">
        <f t="shared" si="180"/>
        <v>40488</v>
      </c>
      <c r="B463" s="104">
        <f t="shared" si="173"/>
        <v>274928.24408085004</v>
      </c>
      <c r="C463" s="104">
        <f t="shared" si="181"/>
        <v>271045.80313403002</v>
      </c>
      <c r="D463" s="132">
        <f t="shared" si="182"/>
        <v>40462</v>
      </c>
      <c r="E463" s="105">
        <f t="shared" si="174"/>
        <v>3.4000000000000002E-4</v>
      </c>
      <c r="F463" s="106">
        <f t="shared" si="172"/>
        <v>27</v>
      </c>
      <c r="G463" s="106">
        <f t="shared" si="187"/>
        <v>31</v>
      </c>
      <c r="H463" s="104">
        <f t="shared" si="183"/>
        <v>1.00029612</v>
      </c>
      <c r="I463" s="104">
        <f t="shared" si="184"/>
        <v>1.00637194</v>
      </c>
      <c r="J463" s="104">
        <f t="shared" si="176"/>
        <v>1.0066699400000001</v>
      </c>
      <c r="K463" s="104">
        <f t="shared" si="177"/>
        <v>272853.66237818002</v>
      </c>
      <c r="L463" s="107">
        <f t="shared" si="188"/>
        <v>0</v>
      </c>
      <c r="M463" s="105">
        <f t="shared" si="189"/>
        <v>0</v>
      </c>
      <c r="N463" s="104">
        <f t="shared" si="190"/>
        <v>0</v>
      </c>
      <c r="O463" s="113">
        <f t="shared" si="185"/>
        <v>0.11</v>
      </c>
      <c r="P463" s="108">
        <f t="shared" si="175"/>
        <v>1.007603276</v>
      </c>
      <c r="Q463" s="104">
        <f t="shared" si="178"/>
        <v>2074.5817026700001</v>
      </c>
      <c r="R463" s="104">
        <f t="shared" si="179"/>
        <v>2074.5817026700001</v>
      </c>
      <c r="S463" s="109" t="s">
        <v>52</v>
      </c>
      <c r="T463" s="110">
        <f t="shared" si="191"/>
        <v>40492</v>
      </c>
      <c r="U463" s="111">
        <f t="shared" si="186"/>
        <v>0</v>
      </c>
      <c r="V463" s="22"/>
      <c r="W463" s="5"/>
      <c r="X463" s="134">
        <f>[2]Plan1!$A306</f>
        <v>46070</v>
      </c>
      <c r="Y463" s="135" t="str">
        <f>[2]Plan1!$C306</f>
        <v>Carnaval</v>
      </c>
      <c r="Z463" s="5"/>
      <c r="AA463" s="5"/>
      <c r="AB463" s="1"/>
      <c r="AC463" s="5"/>
      <c r="AD463" s="5"/>
      <c r="AE463" s="5"/>
      <c r="AF463" s="1"/>
      <c r="AG463" s="3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</row>
    <row r="464" spans="1:108" x14ac:dyDescent="0.2">
      <c r="A464" s="112">
        <f t="shared" si="180"/>
        <v>40489</v>
      </c>
      <c r="B464" s="104">
        <f t="shared" si="173"/>
        <v>275008.39875586005</v>
      </c>
      <c r="C464" s="104">
        <f t="shared" si="181"/>
        <v>271045.80313403002</v>
      </c>
      <c r="D464" s="132">
        <f t="shared" si="182"/>
        <v>40462</v>
      </c>
      <c r="E464" s="105">
        <f t="shared" si="174"/>
        <v>3.4000000000000002E-4</v>
      </c>
      <c r="F464" s="106">
        <f t="shared" si="172"/>
        <v>28</v>
      </c>
      <c r="G464" s="106">
        <f t="shared" si="187"/>
        <v>31</v>
      </c>
      <c r="H464" s="104">
        <f t="shared" si="183"/>
        <v>1.00030709</v>
      </c>
      <c r="I464" s="104">
        <f t="shared" si="184"/>
        <v>1.00637194</v>
      </c>
      <c r="J464" s="104">
        <f t="shared" si="176"/>
        <v>1.0066809800000001</v>
      </c>
      <c r="K464" s="104">
        <f t="shared" si="177"/>
        <v>272856.65472385002</v>
      </c>
      <c r="L464" s="107">
        <f t="shared" si="188"/>
        <v>0</v>
      </c>
      <c r="M464" s="105">
        <f t="shared" si="189"/>
        <v>0</v>
      </c>
      <c r="N464" s="104">
        <f t="shared" si="190"/>
        <v>0</v>
      </c>
      <c r="O464" s="113">
        <f t="shared" si="185"/>
        <v>0.11</v>
      </c>
      <c r="P464" s="108">
        <f t="shared" si="175"/>
        <v>1.0078859870000001</v>
      </c>
      <c r="Q464" s="104">
        <f t="shared" si="178"/>
        <v>2151.74403201</v>
      </c>
      <c r="R464" s="104">
        <f t="shared" si="179"/>
        <v>2151.74403201</v>
      </c>
      <c r="S464" s="109" t="s">
        <v>52</v>
      </c>
      <c r="T464" s="110">
        <f t="shared" si="191"/>
        <v>40492</v>
      </c>
      <c r="U464" s="111">
        <f t="shared" si="186"/>
        <v>0</v>
      </c>
      <c r="V464" s="22"/>
      <c r="W464" s="5"/>
      <c r="X464" s="134">
        <f>[2]Plan1!$A307</f>
        <v>46115</v>
      </c>
      <c r="Y464" s="135" t="str">
        <f>[2]Plan1!$C307</f>
        <v>Paixão de Cristo</v>
      </c>
      <c r="Z464" s="5"/>
      <c r="AA464" s="5"/>
      <c r="AB464" s="1"/>
      <c r="AC464" s="5"/>
      <c r="AD464" s="5"/>
      <c r="AE464" s="5"/>
      <c r="AF464" s="1"/>
      <c r="AG464" s="3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</row>
    <row r="465" spans="1:108" x14ac:dyDescent="0.2">
      <c r="A465" s="112">
        <f t="shared" si="180"/>
        <v>40490</v>
      </c>
      <c r="B465" s="104">
        <f t="shared" si="173"/>
        <v>275088.57640585001</v>
      </c>
      <c r="C465" s="104">
        <f t="shared" si="181"/>
        <v>271045.80313403002</v>
      </c>
      <c r="D465" s="132">
        <f t="shared" si="182"/>
        <v>40462</v>
      </c>
      <c r="E465" s="105">
        <f t="shared" si="174"/>
        <v>3.4000000000000002E-4</v>
      </c>
      <c r="F465" s="106">
        <f t="shared" si="172"/>
        <v>29</v>
      </c>
      <c r="G465" s="106">
        <f t="shared" si="187"/>
        <v>31</v>
      </c>
      <c r="H465" s="104">
        <f t="shared" si="183"/>
        <v>1.0003180599999999</v>
      </c>
      <c r="I465" s="104">
        <f t="shared" si="184"/>
        <v>1.00637194</v>
      </c>
      <c r="J465" s="104">
        <f t="shared" si="176"/>
        <v>1.00669202</v>
      </c>
      <c r="K465" s="104">
        <f t="shared" si="177"/>
        <v>272859.64706951001</v>
      </c>
      <c r="L465" s="107">
        <f t="shared" si="188"/>
        <v>0</v>
      </c>
      <c r="M465" s="105">
        <f t="shared" si="189"/>
        <v>0</v>
      </c>
      <c r="N465" s="104">
        <f t="shared" si="190"/>
        <v>0</v>
      </c>
      <c r="O465" s="113">
        <f t="shared" si="185"/>
        <v>0.11</v>
      </c>
      <c r="P465" s="108">
        <f t="shared" si="175"/>
        <v>1.008168776</v>
      </c>
      <c r="Q465" s="104">
        <f t="shared" si="178"/>
        <v>2228.9293363400002</v>
      </c>
      <c r="R465" s="104">
        <f t="shared" si="179"/>
        <v>2228.9293363400002</v>
      </c>
      <c r="S465" s="109" t="s">
        <v>52</v>
      </c>
      <c r="T465" s="110">
        <f t="shared" si="191"/>
        <v>40492</v>
      </c>
      <c r="U465" s="111">
        <f t="shared" si="186"/>
        <v>0</v>
      </c>
      <c r="V465" s="22"/>
      <c r="W465" s="5"/>
      <c r="X465" s="134">
        <f>[2]Plan1!$A308</f>
        <v>46133</v>
      </c>
      <c r="Y465" s="135" t="str">
        <f>[2]Plan1!$C308</f>
        <v>Tiradentes</v>
      </c>
      <c r="Z465" s="5"/>
      <c r="AA465" s="5"/>
      <c r="AB465" s="1"/>
      <c r="AC465" s="5"/>
      <c r="AD465" s="5"/>
      <c r="AE465" s="5"/>
      <c r="AF465" s="1"/>
      <c r="AG465" s="3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</row>
    <row r="466" spans="1:108" x14ac:dyDescent="0.2">
      <c r="A466" s="112">
        <f t="shared" si="180"/>
        <v>40491</v>
      </c>
      <c r="B466" s="104">
        <f t="shared" si="173"/>
        <v>275168.77757728001</v>
      </c>
      <c r="C466" s="104">
        <f t="shared" si="181"/>
        <v>271045.80313403002</v>
      </c>
      <c r="D466" s="132">
        <f t="shared" si="182"/>
        <v>40462</v>
      </c>
      <c r="E466" s="105">
        <f t="shared" si="174"/>
        <v>3.4000000000000002E-4</v>
      </c>
      <c r="F466" s="106">
        <f t="shared" si="172"/>
        <v>30</v>
      </c>
      <c r="G466" s="106">
        <f t="shared" si="187"/>
        <v>31</v>
      </c>
      <c r="H466" s="104">
        <f t="shared" si="183"/>
        <v>1.0003290300000001</v>
      </c>
      <c r="I466" s="104">
        <f t="shared" si="184"/>
        <v>1.00637194</v>
      </c>
      <c r="J466" s="104">
        <f t="shared" si="176"/>
        <v>1.00670306</v>
      </c>
      <c r="K466" s="104">
        <f t="shared" si="177"/>
        <v>272862.63941518002</v>
      </c>
      <c r="L466" s="107">
        <f t="shared" si="188"/>
        <v>0</v>
      </c>
      <c r="M466" s="105">
        <f t="shared" si="189"/>
        <v>0</v>
      </c>
      <c r="N466" s="104">
        <f t="shared" si="190"/>
        <v>0</v>
      </c>
      <c r="O466" s="113">
        <f t="shared" si="185"/>
        <v>0.11</v>
      </c>
      <c r="P466" s="108">
        <f t="shared" si="175"/>
        <v>1.0084516450000001</v>
      </c>
      <c r="Q466" s="104">
        <f t="shared" si="178"/>
        <v>2306.1381621</v>
      </c>
      <c r="R466" s="104">
        <f t="shared" si="179"/>
        <v>2306.1381621</v>
      </c>
      <c r="S466" s="109" t="s">
        <v>52</v>
      </c>
      <c r="T466" s="110">
        <f t="shared" si="191"/>
        <v>40492</v>
      </c>
      <c r="U466" s="111">
        <f t="shared" si="186"/>
        <v>0</v>
      </c>
      <c r="V466" s="22"/>
      <c r="W466" s="5"/>
      <c r="X466" s="134">
        <f>[2]Plan1!$A309</f>
        <v>46143</v>
      </c>
      <c r="Y466" s="135" t="str">
        <f>[2]Plan1!$C309</f>
        <v>Dia do Trabalho</v>
      </c>
      <c r="Z466" s="5"/>
      <c r="AA466" s="5"/>
      <c r="AB466" s="1"/>
      <c r="AC466" s="5"/>
      <c r="AD466" s="5"/>
      <c r="AE466" s="5"/>
      <c r="AF466" s="1"/>
      <c r="AG466" s="3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</row>
    <row r="467" spans="1:108" x14ac:dyDescent="0.2">
      <c r="A467" s="112">
        <f t="shared" si="180"/>
        <v>40492</v>
      </c>
      <c r="B467" s="104">
        <f t="shared" si="173"/>
        <v>275249.00227083004</v>
      </c>
      <c r="C467" s="104">
        <f t="shared" si="181"/>
        <v>271045.80313403002</v>
      </c>
      <c r="D467" s="132">
        <f t="shared" si="182"/>
        <v>40462</v>
      </c>
      <c r="E467" s="105">
        <f t="shared" si="174"/>
        <v>3.4000000000000002E-4</v>
      </c>
      <c r="F467" s="106">
        <f t="shared" si="172"/>
        <v>31</v>
      </c>
      <c r="G467" s="106">
        <f t="shared" si="187"/>
        <v>31</v>
      </c>
      <c r="H467" s="104">
        <f t="shared" si="183"/>
        <v>1.00034</v>
      </c>
      <c r="I467" s="104">
        <f t="shared" si="184"/>
        <v>1.00637194</v>
      </c>
      <c r="J467" s="104">
        <f t="shared" si="176"/>
        <v>1.0067140999999999</v>
      </c>
      <c r="K467" s="104">
        <f t="shared" si="177"/>
        <v>272865.63176085002</v>
      </c>
      <c r="L467" s="107">
        <f t="shared" si="188"/>
        <v>14</v>
      </c>
      <c r="M467" s="105">
        <f t="shared" si="189"/>
        <v>6.1022269066000001E-2</v>
      </c>
      <c r="N467" s="104">
        <f t="shared" si="190"/>
        <v>16650.88000017</v>
      </c>
      <c r="O467" s="113">
        <f t="shared" si="185"/>
        <v>0.11</v>
      </c>
      <c r="P467" s="108">
        <f t="shared" si="175"/>
        <v>1.0087345940000001</v>
      </c>
      <c r="Q467" s="104">
        <f t="shared" si="178"/>
        <v>2383.37050998</v>
      </c>
      <c r="R467" s="104">
        <f t="shared" si="179"/>
        <v>19034.250510149999</v>
      </c>
      <c r="S467" s="109" t="s">
        <v>52</v>
      </c>
      <c r="T467" s="110">
        <f t="shared" si="191"/>
        <v>40492</v>
      </c>
      <c r="U467" s="111">
        <f t="shared" si="186"/>
        <v>256214.75176068002</v>
      </c>
      <c r="V467" s="22"/>
      <c r="W467" s="8"/>
      <c r="X467" s="134">
        <f>[2]Plan1!$A310</f>
        <v>46177</v>
      </c>
      <c r="Y467" s="135" t="str">
        <f>[2]Plan1!$C310</f>
        <v>Corpus Christi</v>
      </c>
      <c r="Z467" s="8"/>
      <c r="AA467" s="8"/>
      <c r="AB467" s="9"/>
      <c r="AC467" s="8"/>
      <c r="AD467" s="8"/>
      <c r="AE467" s="8"/>
      <c r="AF467" s="9"/>
      <c r="AG467" s="2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</row>
    <row r="468" spans="1:108" x14ac:dyDescent="0.2">
      <c r="A468" s="112">
        <f t="shared" si="180"/>
        <v>40493</v>
      </c>
      <c r="B468" s="104">
        <f t="shared" si="173"/>
        <v>256294.69566798001</v>
      </c>
      <c r="C468" s="104">
        <f t="shared" si="181"/>
        <v>254505.97320598003</v>
      </c>
      <c r="D468" s="132">
        <f t="shared" si="182"/>
        <v>40493</v>
      </c>
      <c r="E468" s="105">
        <f t="shared" si="174"/>
        <v>6.6299999999999996E-4</v>
      </c>
      <c r="F468" s="106">
        <f t="shared" si="172"/>
        <v>1</v>
      </c>
      <c r="G468" s="106">
        <f t="shared" si="187"/>
        <v>30</v>
      </c>
      <c r="H468" s="104">
        <f t="shared" si="183"/>
        <v>1.0000220900000001</v>
      </c>
      <c r="I468" s="104">
        <f t="shared" si="184"/>
        <v>1.0067140999999999</v>
      </c>
      <c r="J468" s="104">
        <f t="shared" si="176"/>
        <v>1.0067363300000001</v>
      </c>
      <c r="K468" s="104">
        <f t="shared" si="177"/>
        <v>256220.40942846</v>
      </c>
      <c r="L468" s="107">
        <f t="shared" si="188"/>
        <v>0</v>
      </c>
      <c r="M468" s="105">
        <f t="shared" si="189"/>
        <v>0</v>
      </c>
      <c r="N468" s="104">
        <f t="shared" si="190"/>
        <v>0</v>
      </c>
      <c r="O468" s="113">
        <f t="shared" si="185"/>
        <v>0.11</v>
      </c>
      <c r="P468" s="108">
        <f t="shared" si="175"/>
        <v>1.000289931</v>
      </c>
      <c r="Q468" s="104">
        <f t="shared" si="178"/>
        <v>74.286239519999995</v>
      </c>
      <c r="R468" s="104">
        <f t="shared" si="179"/>
        <v>74.286239519999995</v>
      </c>
      <c r="S468" s="109" t="s">
        <v>52</v>
      </c>
      <c r="T468" s="110">
        <f t="shared" si="191"/>
        <v>40522</v>
      </c>
      <c r="U468" s="111">
        <f t="shared" si="186"/>
        <v>0</v>
      </c>
      <c r="V468" s="22"/>
      <c r="W468" s="5"/>
      <c r="X468" s="134">
        <f>[2]Plan1!$A311</f>
        <v>46272</v>
      </c>
      <c r="Y468" s="135" t="str">
        <f>[2]Plan1!$C311</f>
        <v>Independência do Brasil</v>
      </c>
      <c r="Z468" s="5"/>
      <c r="AA468" s="5"/>
      <c r="AB468" s="1"/>
      <c r="AC468" s="5"/>
      <c r="AD468" s="5"/>
      <c r="AE468" s="5"/>
      <c r="AF468" s="1"/>
      <c r="AG468" s="3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</row>
    <row r="469" spans="1:108" x14ac:dyDescent="0.2">
      <c r="A469" s="112">
        <f t="shared" si="180"/>
        <v>40494</v>
      </c>
      <c r="B469" s="104">
        <f t="shared" si="173"/>
        <v>256374.66692548999</v>
      </c>
      <c r="C469" s="104">
        <f t="shared" si="181"/>
        <v>254505.97320598003</v>
      </c>
      <c r="D469" s="132">
        <f t="shared" si="182"/>
        <v>40493</v>
      </c>
      <c r="E469" s="105">
        <f t="shared" si="174"/>
        <v>6.6299999999999996E-4</v>
      </c>
      <c r="F469" s="106">
        <f t="shared" si="172"/>
        <v>2</v>
      </c>
      <c r="G469" s="106">
        <f t="shared" si="187"/>
        <v>30</v>
      </c>
      <c r="H469" s="104">
        <f t="shared" si="183"/>
        <v>1.0000441799999999</v>
      </c>
      <c r="I469" s="104">
        <f t="shared" si="184"/>
        <v>1.0067140999999999</v>
      </c>
      <c r="J469" s="104">
        <f t="shared" si="176"/>
        <v>1.0067585699999999</v>
      </c>
      <c r="K469" s="104">
        <f t="shared" si="177"/>
        <v>256226.06964130999</v>
      </c>
      <c r="L469" s="107">
        <f t="shared" si="188"/>
        <v>0</v>
      </c>
      <c r="M469" s="105">
        <f t="shared" si="189"/>
        <v>0</v>
      </c>
      <c r="N469" s="104">
        <f t="shared" si="190"/>
        <v>0</v>
      </c>
      <c r="O469" s="113">
        <f t="shared" si="185"/>
        <v>0.11</v>
      </c>
      <c r="P469" s="108">
        <f t="shared" si="175"/>
        <v>1.000579946</v>
      </c>
      <c r="Q469" s="104">
        <f t="shared" si="178"/>
        <v>148.59728418</v>
      </c>
      <c r="R469" s="104">
        <f t="shared" si="179"/>
        <v>148.59728418</v>
      </c>
      <c r="S469" s="109" t="s">
        <v>52</v>
      </c>
      <c r="T469" s="110">
        <f t="shared" si="191"/>
        <v>40522</v>
      </c>
      <c r="U469" s="111">
        <f t="shared" si="186"/>
        <v>0</v>
      </c>
      <c r="V469" s="22"/>
      <c r="W469" s="5"/>
      <c r="X469" s="134">
        <f>[2]Plan1!$A312</f>
        <v>46307</v>
      </c>
      <c r="Y469" s="135" t="str">
        <f>[2]Plan1!$C312</f>
        <v>Nossa Sr.a Aparecida - Padroeira do Brasil</v>
      </c>
      <c r="Z469" s="5"/>
      <c r="AA469" s="5"/>
      <c r="AB469" s="1"/>
      <c r="AC469" s="5"/>
      <c r="AD469" s="5"/>
      <c r="AE469" s="5"/>
      <c r="AF469" s="1"/>
      <c r="AG469" s="3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</row>
    <row r="470" spans="1:108" x14ac:dyDescent="0.2">
      <c r="A470" s="112">
        <f t="shared" si="180"/>
        <v>40495</v>
      </c>
      <c r="B470" s="104">
        <f t="shared" si="173"/>
        <v>256454.66553682002</v>
      </c>
      <c r="C470" s="104">
        <f t="shared" si="181"/>
        <v>254505.97320598003</v>
      </c>
      <c r="D470" s="132">
        <f t="shared" si="182"/>
        <v>40493</v>
      </c>
      <c r="E470" s="105">
        <f t="shared" si="174"/>
        <v>6.6299999999999996E-4</v>
      </c>
      <c r="F470" s="106">
        <f t="shared" si="172"/>
        <v>3</v>
      </c>
      <c r="G470" s="106">
        <f t="shared" si="187"/>
        <v>30</v>
      </c>
      <c r="H470" s="104">
        <f t="shared" si="183"/>
        <v>1.00006628</v>
      </c>
      <c r="I470" s="104">
        <f t="shared" si="184"/>
        <v>1.0067140999999999</v>
      </c>
      <c r="J470" s="104">
        <f t="shared" si="176"/>
        <v>1.0067808199999999</v>
      </c>
      <c r="K470" s="104">
        <f t="shared" si="177"/>
        <v>256231.73239921001</v>
      </c>
      <c r="L470" s="107">
        <f t="shared" si="188"/>
        <v>0</v>
      </c>
      <c r="M470" s="105">
        <f t="shared" si="189"/>
        <v>0</v>
      </c>
      <c r="N470" s="104">
        <f t="shared" si="190"/>
        <v>0</v>
      </c>
      <c r="O470" s="113">
        <f t="shared" si="185"/>
        <v>0.11</v>
      </c>
      <c r="P470" s="108">
        <f t="shared" si="175"/>
        <v>1.0008700450000001</v>
      </c>
      <c r="Q470" s="104">
        <f t="shared" si="178"/>
        <v>222.93313760999999</v>
      </c>
      <c r="R470" s="104">
        <f t="shared" si="179"/>
        <v>222.93313760999999</v>
      </c>
      <c r="S470" s="109" t="s">
        <v>52</v>
      </c>
      <c r="T470" s="110">
        <f t="shared" si="191"/>
        <v>40522</v>
      </c>
      <c r="U470" s="111">
        <f t="shared" si="186"/>
        <v>0</v>
      </c>
      <c r="V470" s="22"/>
      <c r="W470" s="5"/>
      <c r="X470" s="134">
        <f>[2]Plan1!$A313</f>
        <v>46328</v>
      </c>
      <c r="Y470" s="135" t="str">
        <f>[2]Plan1!$C313</f>
        <v>Finados</v>
      </c>
      <c r="Z470" s="5"/>
      <c r="AA470" s="5"/>
      <c r="AB470" s="1"/>
      <c r="AC470" s="5"/>
      <c r="AD470" s="5"/>
      <c r="AE470" s="5"/>
      <c r="AF470" s="1"/>
      <c r="AG470" s="3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</row>
    <row r="471" spans="1:108" x14ac:dyDescent="0.2">
      <c r="A471" s="112">
        <f t="shared" si="180"/>
        <v>40496</v>
      </c>
      <c r="B471" s="104">
        <f t="shared" si="173"/>
        <v>256534.68640959999</v>
      </c>
      <c r="C471" s="104">
        <f t="shared" si="181"/>
        <v>254505.97320598003</v>
      </c>
      <c r="D471" s="132">
        <f t="shared" si="182"/>
        <v>40493</v>
      </c>
      <c r="E471" s="105">
        <f t="shared" si="174"/>
        <v>6.6299999999999996E-4</v>
      </c>
      <c r="F471" s="106">
        <f t="shared" si="172"/>
        <v>4</v>
      </c>
      <c r="G471" s="106">
        <f t="shared" si="187"/>
        <v>30</v>
      </c>
      <c r="H471" s="104">
        <f t="shared" si="183"/>
        <v>1.0000883700000001</v>
      </c>
      <c r="I471" s="104">
        <f t="shared" si="184"/>
        <v>1.0067140999999999</v>
      </c>
      <c r="J471" s="104">
        <f t="shared" si="176"/>
        <v>1.00680306</v>
      </c>
      <c r="K471" s="104">
        <f t="shared" si="177"/>
        <v>256237.39261205</v>
      </c>
      <c r="L471" s="107">
        <f t="shared" si="188"/>
        <v>0</v>
      </c>
      <c r="M471" s="105">
        <f t="shared" si="189"/>
        <v>0</v>
      </c>
      <c r="N471" s="104">
        <f t="shared" si="190"/>
        <v>0</v>
      </c>
      <c r="O471" s="113">
        <f t="shared" si="185"/>
        <v>0.11</v>
      </c>
      <c r="P471" s="108">
        <f t="shared" si="175"/>
        <v>1.001160228</v>
      </c>
      <c r="Q471" s="104">
        <f t="shared" si="178"/>
        <v>297.29379755000002</v>
      </c>
      <c r="R471" s="104">
        <f t="shared" si="179"/>
        <v>297.29379755000002</v>
      </c>
      <c r="S471" s="109" t="s">
        <v>52</v>
      </c>
      <c r="T471" s="110">
        <f t="shared" si="191"/>
        <v>40522</v>
      </c>
      <c r="U471" s="111">
        <f t="shared" si="186"/>
        <v>0</v>
      </c>
      <c r="V471" s="22"/>
      <c r="W471" s="5"/>
      <c r="X471" s="134">
        <f>[2]Plan1!$A314</f>
        <v>46341</v>
      </c>
      <c r="Y471" s="135" t="str">
        <f>[2]Plan1!$C314</f>
        <v>Proclamação da República</v>
      </c>
      <c r="Z471" s="5"/>
      <c r="AA471" s="5"/>
      <c r="AB471" s="1"/>
      <c r="AC471" s="5"/>
      <c r="AD471" s="5"/>
      <c r="AE471" s="5"/>
      <c r="AF471" s="1"/>
      <c r="AG471" s="3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</row>
    <row r="472" spans="1:108" x14ac:dyDescent="0.2">
      <c r="A472" s="112">
        <f t="shared" si="180"/>
        <v>40497</v>
      </c>
      <c r="B472" s="104">
        <f t="shared" si="173"/>
        <v>256614.73234804999</v>
      </c>
      <c r="C472" s="104">
        <f t="shared" si="181"/>
        <v>254505.97320598003</v>
      </c>
      <c r="D472" s="132">
        <f t="shared" si="182"/>
        <v>40493</v>
      </c>
      <c r="E472" s="105">
        <f t="shared" si="174"/>
        <v>6.6299999999999996E-4</v>
      </c>
      <c r="F472" s="106">
        <f t="shared" si="172"/>
        <v>5</v>
      </c>
      <c r="G472" s="106">
        <f t="shared" si="187"/>
        <v>30</v>
      </c>
      <c r="H472" s="104">
        <f t="shared" si="183"/>
        <v>1.0001104599999999</v>
      </c>
      <c r="I472" s="104">
        <f t="shared" si="184"/>
        <v>1.0067140999999999</v>
      </c>
      <c r="J472" s="104">
        <f t="shared" si="176"/>
        <v>1.0068253</v>
      </c>
      <c r="K472" s="104">
        <f t="shared" si="177"/>
        <v>256243.05282489999</v>
      </c>
      <c r="L472" s="107">
        <f t="shared" si="188"/>
        <v>0</v>
      </c>
      <c r="M472" s="105">
        <f t="shared" si="189"/>
        <v>0</v>
      </c>
      <c r="N472" s="104">
        <f t="shared" si="190"/>
        <v>0</v>
      </c>
      <c r="O472" s="113">
        <f t="shared" si="185"/>
        <v>0.11</v>
      </c>
      <c r="P472" s="108">
        <f t="shared" si="175"/>
        <v>1.0014504959999999</v>
      </c>
      <c r="Q472" s="104">
        <f t="shared" si="178"/>
        <v>371.67952315000002</v>
      </c>
      <c r="R472" s="104">
        <f t="shared" si="179"/>
        <v>371.67952315000002</v>
      </c>
      <c r="S472" s="109" t="s">
        <v>52</v>
      </c>
      <c r="T472" s="110">
        <f t="shared" si="191"/>
        <v>40522</v>
      </c>
      <c r="U472" s="111">
        <f t="shared" si="186"/>
        <v>0</v>
      </c>
      <c r="V472" s="22"/>
      <c r="W472" s="5"/>
      <c r="X472" s="134">
        <f>[2]Plan1!$A315</f>
        <v>46346</v>
      </c>
      <c r="Y472" s="135" t="str">
        <f>[2]Plan1!$C315</f>
        <v>Dia Nacional de Zumbi e da Consciência Negra</v>
      </c>
      <c r="Z472" s="5"/>
      <c r="AA472" s="5"/>
      <c r="AB472" s="1"/>
      <c r="AC472" s="5"/>
      <c r="AD472" s="5"/>
      <c r="AE472" s="5"/>
      <c r="AF472" s="1"/>
      <c r="AG472" s="3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</row>
    <row r="473" spans="1:108" x14ac:dyDescent="0.2">
      <c r="A473" s="112">
        <f t="shared" si="180"/>
        <v>40498</v>
      </c>
      <c r="B473" s="104">
        <f t="shared" si="173"/>
        <v>256694.80539057002</v>
      </c>
      <c r="C473" s="104">
        <f t="shared" si="181"/>
        <v>254505.97320598003</v>
      </c>
      <c r="D473" s="132">
        <f t="shared" si="182"/>
        <v>40493</v>
      </c>
      <c r="E473" s="105">
        <f t="shared" si="174"/>
        <v>6.6299999999999996E-4</v>
      </c>
      <c r="F473" s="106">
        <f t="shared" si="172"/>
        <v>6</v>
      </c>
      <c r="G473" s="106">
        <f t="shared" si="187"/>
        <v>30</v>
      </c>
      <c r="H473" s="104">
        <f t="shared" si="183"/>
        <v>1.0001325599999999</v>
      </c>
      <c r="I473" s="104">
        <f t="shared" si="184"/>
        <v>1.0067140999999999</v>
      </c>
      <c r="J473" s="104">
        <f t="shared" si="176"/>
        <v>1.00684755</v>
      </c>
      <c r="K473" s="104">
        <f t="shared" si="177"/>
        <v>256248.71558280001</v>
      </c>
      <c r="L473" s="107">
        <f t="shared" si="188"/>
        <v>0</v>
      </c>
      <c r="M473" s="105">
        <f t="shared" si="189"/>
        <v>0</v>
      </c>
      <c r="N473" s="104">
        <f t="shared" si="190"/>
        <v>0</v>
      </c>
      <c r="O473" s="113">
        <f t="shared" si="185"/>
        <v>0.11</v>
      </c>
      <c r="P473" s="108">
        <f t="shared" si="175"/>
        <v>1.001740847</v>
      </c>
      <c r="Q473" s="104">
        <f t="shared" si="178"/>
        <v>446.08980776999999</v>
      </c>
      <c r="R473" s="104">
        <f t="shared" si="179"/>
        <v>446.08980776999999</v>
      </c>
      <c r="S473" s="109" t="s">
        <v>52</v>
      </c>
      <c r="T473" s="110">
        <f t="shared" si="191"/>
        <v>40522</v>
      </c>
      <c r="U473" s="111">
        <f t="shared" si="186"/>
        <v>0</v>
      </c>
      <c r="V473" s="22"/>
      <c r="W473" s="5"/>
      <c r="X473" s="134">
        <f>[2]Plan1!$A316</f>
        <v>46381</v>
      </c>
      <c r="Y473" s="135" t="str">
        <f>[2]Plan1!$C316</f>
        <v>Natal</v>
      </c>
      <c r="Z473" s="5"/>
      <c r="AA473" s="5"/>
      <c r="AB473" s="1"/>
      <c r="AC473" s="5"/>
      <c r="AD473" s="5"/>
      <c r="AE473" s="5"/>
      <c r="AF473" s="1"/>
      <c r="AG473" s="3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</row>
    <row r="474" spans="1:108" x14ac:dyDescent="0.2">
      <c r="A474" s="112">
        <f t="shared" si="180"/>
        <v>40499</v>
      </c>
      <c r="B474" s="104">
        <f t="shared" si="173"/>
        <v>256774.90095287</v>
      </c>
      <c r="C474" s="104">
        <f t="shared" si="181"/>
        <v>254505.97320598003</v>
      </c>
      <c r="D474" s="132">
        <f t="shared" si="182"/>
        <v>40493</v>
      </c>
      <c r="E474" s="105">
        <f t="shared" si="174"/>
        <v>6.6299999999999996E-4</v>
      </c>
      <c r="F474" s="106">
        <f t="shared" si="172"/>
        <v>7</v>
      </c>
      <c r="G474" s="106">
        <f t="shared" si="187"/>
        <v>30</v>
      </c>
      <c r="H474" s="104">
        <f t="shared" si="183"/>
        <v>1.00015466</v>
      </c>
      <c r="I474" s="104">
        <f t="shared" si="184"/>
        <v>1.0067140999999999</v>
      </c>
      <c r="J474" s="104">
        <f t="shared" si="176"/>
        <v>1.0068697900000001</v>
      </c>
      <c r="K474" s="104">
        <f t="shared" si="177"/>
        <v>256254.37579565</v>
      </c>
      <c r="L474" s="107">
        <f t="shared" si="188"/>
        <v>0</v>
      </c>
      <c r="M474" s="105">
        <f t="shared" si="189"/>
        <v>0</v>
      </c>
      <c r="N474" s="104">
        <f t="shared" si="190"/>
        <v>0</v>
      </c>
      <c r="O474" s="113">
        <f t="shared" si="185"/>
        <v>0.11</v>
      </c>
      <c r="P474" s="108">
        <f t="shared" si="175"/>
        <v>1.002031283</v>
      </c>
      <c r="Q474" s="104">
        <f t="shared" si="178"/>
        <v>520.52515721999998</v>
      </c>
      <c r="R474" s="104">
        <f t="shared" si="179"/>
        <v>520.52515721999998</v>
      </c>
      <c r="S474" s="109" t="s">
        <v>52</v>
      </c>
      <c r="T474" s="110">
        <f t="shared" si="191"/>
        <v>40522</v>
      </c>
      <c r="U474" s="111">
        <f t="shared" si="186"/>
        <v>0</v>
      </c>
      <c r="V474" s="22"/>
      <c r="W474" s="5"/>
      <c r="X474" s="134">
        <f>[2]Plan1!$A317</f>
        <v>46388</v>
      </c>
      <c r="Y474" s="135" t="str">
        <f>[2]Plan1!$C317</f>
        <v>Confraternização Universal</v>
      </c>
      <c r="Z474" s="5"/>
      <c r="AA474" s="5"/>
      <c r="AB474" s="1"/>
      <c r="AC474" s="5"/>
      <c r="AD474" s="5"/>
      <c r="AE474" s="5"/>
      <c r="AF474" s="1"/>
      <c r="AG474" s="3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</row>
    <row r="475" spans="1:108" x14ac:dyDescent="0.2">
      <c r="A475" s="112">
        <f t="shared" si="180"/>
        <v>40500</v>
      </c>
      <c r="B475" s="104">
        <f t="shared" si="173"/>
        <v>256855.02132886997</v>
      </c>
      <c r="C475" s="104">
        <f t="shared" si="181"/>
        <v>254505.97320598003</v>
      </c>
      <c r="D475" s="132">
        <f t="shared" si="182"/>
        <v>40493</v>
      </c>
      <c r="E475" s="105">
        <f t="shared" si="174"/>
        <v>6.6299999999999996E-4</v>
      </c>
      <c r="F475" s="106">
        <f t="shared" si="172"/>
        <v>8</v>
      </c>
      <c r="G475" s="106">
        <f t="shared" si="187"/>
        <v>30</v>
      </c>
      <c r="H475" s="104">
        <f t="shared" si="183"/>
        <v>1.0001767500000001</v>
      </c>
      <c r="I475" s="104">
        <f t="shared" si="184"/>
        <v>1.0067140999999999</v>
      </c>
      <c r="J475" s="104">
        <f t="shared" si="176"/>
        <v>1.0068920299999999</v>
      </c>
      <c r="K475" s="104">
        <f t="shared" si="177"/>
        <v>256260.03600848999</v>
      </c>
      <c r="L475" s="107">
        <f t="shared" si="188"/>
        <v>0</v>
      </c>
      <c r="M475" s="105">
        <f t="shared" si="189"/>
        <v>0</v>
      </c>
      <c r="N475" s="104">
        <f t="shared" si="190"/>
        <v>0</v>
      </c>
      <c r="O475" s="113">
        <f t="shared" si="185"/>
        <v>0.11</v>
      </c>
      <c r="P475" s="108">
        <f t="shared" si="175"/>
        <v>1.0023218030000001</v>
      </c>
      <c r="Q475" s="104">
        <f t="shared" si="178"/>
        <v>594.98532037999996</v>
      </c>
      <c r="R475" s="104">
        <f t="shared" si="179"/>
        <v>594.98532037999996</v>
      </c>
      <c r="S475" s="109" t="s">
        <v>52</v>
      </c>
      <c r="T475" s="110">
        <f t="shared" si="191"/>
        <v>40522</v>
      </c>
      <c r="U475" s="111">
        <f t="shared" si="186"/>
        <v>0</v>
      </c>
      <c r="V475" s="22"/>
      <c r="W475" s="5"/>
      <c r="X475" s="134">
        <f>[2]Plan1!$A318</f>
        <v>46426</v>
      </c>
      <c r="Y475" s="135" t="str">
        <f>[2]Plan1!$C318</f>
        <v>Carnaval</v>
      </c>
      <c r="Z475" s="5"/>
      <c r="AA475" s="5"/>
      <c r="AB475" s="1"/>
      <c r="AC475" s="5"/>
      <c r="AD475" s="5"/>
      <c r="AE475" s="5"/>
      <c r="AF475" s="1"/>
      <c r="AG475" s="3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</row>
    <row r="476" spans="1:108" x14ac:dyDescent="0.2">
      <c r="A476" s="112">
        <f t="shared" si="180"/>
        <v>40501</v>
      </c>
      <c r="B476" s="104">
        <f t="shared" si="173"/>
        <v>256935.16907170002</v>
      </c>
      <c r="C476" s="104">
        <f t="shared" si="181"/>
        <v>254505.97320598003</v>
      </c>
      <c r="D476" s="132">
        <f t="shared" si="182"/>
        <v>40493</v>
      </c>
      <c r="E476" s="105">
        <f t="shared" si="174"/>
        <v>6.6299999999999996E-4</v>
      </c>
      <c r="F476" s="106">
        <f t="shared" si="172"/>
        <v>9</v>
      </c>
      <c r="G476" s="106">
        <f t="shared" si="187"/>
        <v>30</v>
      </c>
      <c r="H476" s="104">
        <f t="shared" si="183"/>
        <v>1.0001988500000001</v>
      </c>
      <c r="I476" s="104">
        <f t="shared" si="184"/>
        <v>1.0067140999999999</v>
      </c>
      <c r="J476" s="104">
        <f t="shared" si="176"/>
        <v>1.0069142799999999</v>
      </c>
      <c r="K476" s="104">
        <f t="shared" si="177"/>
        <v>256265.69876639001</v>
      </c>
      <c r="L476" s="107">
        <f t="shared" si="188"/>
        <v>0</v>
      </c>
      <c r="M476" s="105">
        <f t="shared" si="189"/>
        <v>0</v>
      </c>
      <c r="N476" s="104">
        <f t="shared" si="190"/>
        <v>0</v>
      </c>
      <c r="O476" s="113">
        <f t="shared" si="185"/>
        <v>0.11</v>
      </c>
      <c r="P476" s="108">
        <f t="shared" si="175"/>
        <v>1.002612407</v>
      </c>
      <c r="Q476" s="104">
        <f t="shared" si="178"/>
        <v>669.47030530999996</v>
      </c>
      <c r="R476" s="104">
        <f t="shared" si="179"/>
        <v>669.47030530999996</v>
      </c>
      <c r="S476" s="109" t="s">
        <v>52</v>
      </c>
      <c r="T476" s="110">
        <f t="shared" si="191"/>
        <v>40522</v>
      </c>
      <c r="U476" s="111">
        <f t="shared" si="186"/>
        <v>0</v>
      </c>
      <c r="V476" s="22"/>
      <c r="W476" s="5"/>
      <c r="X476" s="134">
        <f>[2]Plan1!$A319</f>
        <v>46427</v>
      </c>
      <c r="Y476" s="135" t="str">
        <f>[2]Plan1!$C319</f>
        <v>Carnaval</v>
      </c>
      <c r="Z476" s="5"/>
      <c r="AA476" s="5"/>
      <c r="AB476" s="1"/>
      <c r="AC476" s="5"/>
      <c r="AD476" s="5"/>
      <c r="AE476" s="5"/>
      <c r="AF476" s="1"/>
      <c r="AG476" s="3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</row>
    <row r="477" spans="1:108" x14ac:dyDescent="0.2">
      <c r="A477" s="112">
        <f t="shared" si="180"/>
        <v>40502</v>
      </c>
      <c r="B477" s="104">
        <f t="shared" si="173"/>
        <v>257015.34163258001</v>
      </c>
      <c r="C477" s="104">
        <f t="shared" si="181"/>
        <v>254505.97320598003</v>
      </c>
      <c r="D477" s="132">
        <f t="shared" si="182"/>
        <v>40493</v>
      </c>
      <c r="E477" s="105">
        <f t="shared" si="174"/>
        <v>6.6299999999999996E-4</v>
      </c>
      <c r="F477" s="106">
        <f t="shared" si="172"/>
        <v>10</v>
      </c>
      <c r="G477" s="106">
        <f t="shared" si="187"/>
        <v>30</v>
      </c>
      <c r="H477" s="104">
        <f t="shared" si="183"/>
        <v>1.0002209500000001</v>
      </c>
      <c r="I477" s="104">
        <f t="shared" si="184"/>
        <v>1.0067140999999999</v>
      </c>
      <c r="J477" s="104">
        <f t="shared" si="176"/>
        <v>1.0069365299999999</v>
      </c>
      <c r="K477" s="104">
        <f t="shared" si="177"/>
        <v>256271.36152430001</v>
      </c>
      <c r="L477" s="107">
        <f t="shared" si="188"/>
        <v>0</v>
      </c>
      <c r="M477" s="105">
        <f t="shared" si="189"/>
        <v>0</v>
      </c>
      <c r="N477" s="104">
        <f t="shared" si="190"/>
        <v>0</v>
      </c>
      <c r="O477" s="113">
        <f t="shared" si="185"/>
        <v>0.11</v>
      </c>
      <c r="P477" s="108">
        <f t="shared" si="175"/>
        <v>1.002903095</v>
      </c>
      <c r="Q477" s="104">
        <f t="shared" si="178"/>
        <v>743.98010827999997</v>
      </c>
      <c r="R477" s="104">
        <f t="shared" si="179"/>
        <v>743.98010827999997</v>
      </c>
      <c r="S477" s="109" t="s">
        <v>52</v>
      </c>
      <c r="T477" s="110">
        <f t="shared" si="191"/>
        <v>40522</v>
      </c>
      <c r="U477" s="111">
        <f t="shared" si="186"/>
        <v>0</v>
      </c>
      <c r="V477" s="22"/>
      <c r="W477" s="5"/>
      <c r="X477" s="134">
        <f>[2]Plan1!$A320</f>
        <v>46472</v>
      </c>
      <c r="Y477" s="135" t="str">
        <f>[2]Plan1!$C320</f>
        <v>Paixão de Cristo</v>
      </c>
      <c r="Z477" s="5"/>
      <c r="AA477" s="5"/>
      <c r="AB477" s="1"/>
      <c r="AC477" s="5"/>
      <c r="AD477" s="5"/>
      <c r="AE477" s="5"/>
      <c r="AF477" s="1"/>
      <c r="AG477" s="3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</row>
    <row r="478" spans="1:108" x14ac:dyDescent="0.2">
      <c r="A478" s="112">
        <f t="shared" si="180"/>
        <v>40503</v>
      </c>
      <c r="B478" s="104">
        <f t="shared" si="173"/>
        <v>257095.536716</v>
      </c>
      <c r="C478" s="104">
        <f t="shared" si="181"/>
        <v>254505.97320598003</v>
      </c>
      <c r="D478" s="132">
        <f t="shared" si="182"/>
        <v>40493</v>
      </c>
      <c r="E478" s="105">
        <f t="shared" si="174"/>
        <v>6.6299999999999996E-4</v>
      </c>
      <c r="F478" s="106">
        <f t="shared" si="172"/>
        <v>11</v>
      </c>
      <c r="G478" s="106">
        <f t="shared" si="187"/>
        <v>30</v>
      </c>
      <c r="H478" s="104">
        <f t="shared" si="183"/>
        <v>1.00024304</v>
      </c>
      <c r="I478" s="104">
        <f t="shared" si="184"/>
        <v>1.0067140999999999</v>
      </c>
      <c r="J478" s="104">
        <f t="shared" si="176"/>
        <v>1.00695877</v>
      </c>
      <c r="K478" s="104">
        <f t="shared" si="177"/>
        <v>256277.02173713999</v>
      </c>
      <c r="L478" s="107">
        <f t="shared" si="188"/>
        <v>0</v>
      </c>
      <c r="M478" s="105">
        <f t="shared" si="189"/>
        <v>0</v>
      </c>
      <c r="N478" s="104">
        <f t="shared" si="190"/>
        <v>0</v>
      </c>
      <c r="O478" s="113">
        <f t="shared" si="185"/>
        <v>0.11</v>
      </c>
      <c r="P478" s="108">
        <f t="shared" si="175"/>
        <v>1.0031938680000001</v>
      </c>
      <c r="Q478" s="104">
        <f t="shared" si="178"/>
        <v>818.51497886000004</v>
      </c>
      <c r="R478" s="104">
        <f t="shared" si="179"/>
        <v>818.51497886000004</v>
      </c>
      <c r="S478" s="109" t="s">
        <v>52</v>
      </c>
      <c r="T478" s="110">
        <f t="shared" si="191"/>
        <v>40522</v>
      </c>
      <c r="U478" s="111">
        <f t="shared" si="186"/>
        <v>0</v>
      </c>
      <c r="V478" s="22"/>
      <c r="W478" s="5"/>
      <c r="X478" s="134">
        <f>[2]Plan1!$A321</f>
        <v>46498</v>
      </c>
      <c r="Y478" s="135" t="str">
        <f>[2]Plan1!$C321</f>
        <v>Tiradentes</v>
      </c>
      <c r="Z478" s="5"/>
      <c r="AA478" s="5"/>
      <c r="AB478" s="1"/>
      <c r="AC478" s="5"/>
      <c r="AD478" s="5"/>
      <c r="AE478" s="5"/>
      <c r="AF478" s="1"/>
      <c r="AG478" s="3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</row>
    <row r="479" spans="1:108" x14ac:dyDescent="0.2">
      <c r="A479" s="112">
        <f t="shared" si="180"/>
        <v>40504</v>
      </c>
      <c r="B479" s="104">
        <f t="shared" si="173"/>
        <v>257175.75917276999</v>
      </c>
      <c r="C479" s="104">
        <f t="shared" si="181"/>
        <v>254505.97320598003</v>
      </c>
      <c r="D479" s="132">
        <f t="shared" si="182"/>
        <v>40493</v>
      </c>
      <c r="E479" s="105">
        <f t="shared" si="174"/>
        <v>6.6299999999999996E-4</v>
      </c>
      <c r="F479" s="106">
        <f t="shared" si="172"/>
        <v>12</v>
      </c>
      <c r="G479" s="106">
        <f t="shared" si="187"/>
        <v>30</v>
      </c>
      <c r="H479" s="104">
        <f t="shared" si="183"/>
        <v>1.00026514</v>
      </c>
      <c r="I479" s="104">
        <f t="shared" si="184"/>
        <v>1.0067140999999999</v>
      </c>
      <c r="J479" s="104">
        <f t="shared" si="176"/>
        <v>1.00698102</v>
      </c>
      <c r="K479" s="104">
        <f t="shared" si="177"/>
        <v>256282.68449504999</v>
      </c>
      <c r="L479" s="107">
        <f t="shared" si="188"/>
        <v>0</v>
      </c>
      <c r="M479" s="105">
        <f t="shared" si="189"/>
        <v>0</v>
      </c>
      <c r="N479" s="104">
        <f t="shared" si="190"/>
        <v>0</v>
      </c>
      <c r="O479" s="113">
        <f t="shared" si="185"/>
        <v>0.11</v>
      </c>
      <c r="P479" s="108">
        <f t="shared" si="175"/>
        <v>1.0034847250000001</v>
      </c>
      <c r="Q479" s="104">
        <f t="shared" si="178"/>
        <v>893.07467771999995</v>
      </c>
      <c r="R479" s="104">
        <f t="shared" si="179"/>
        <v>893.07467771999995</v>
      </c>
      <c r="S479" s="109" t="s">
        <v>52</v>
      </c>
      <c r="T479" s="110">
        <f t="shared" si="191"/>
        <v>40522</v>
      </c>
      <c r="U479" s="111">
        <f t="shared" si="186"/>
        <v>0</v>
      </c>
      <c r="V479" s="22"/>
      <c r="W479" s="5"/>
      <c r="X479" s="134">
        <f>[2]Plan1!$A322</f>
        <v>46508</v>
      </c>
      <c r="Y479" s="135" t="str">
        <f>[2]Plan1!$C322</f>
        <v>Dia do Trabalho</v>
      </c>
      <c r="Z479" s="5"/>
      <c r="AA479" s="5"/>
      <c r="AB479" s="1"/>
      <c r="AC479" s="5"/>
      <c r="AD479" s="5"/>
      <c r="AE479" s="5"/>
      <c r="AF479" s="1"/>
      <c r="AG479" s="3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</row>
    <row r="480" spans="1:108" x14ac:dyDescent="0.2">
      <c r="A480" s="112">
        <f t="shared" si="180"/>
        <v>40505</v>
      </c>
      <c r="B480" s="104">
        <f t="shared" si="173"/>
        <v>257256.00389719001</v>
      </c>
      <c r="C480" s="104">
        <f t="shared" si="181"/>
        <v>254505.97320598003</v>
      </c>
      <c r="D480" s="132">
        <f t="shared" si="182"/>
        <v>40493</v>
      </c>
      <c r="E480" s="105">
        <f t="shared" si="174"/>
        <v>6.6299999999999996E-4</v>
      </c>
      <c r="F480" s="106">
        <f t="shared" si="172"/>
        <v>13</v>
      </c>
      <c r="G480" s="106">
        <f t="shared" si="187"/>
        <v>30</v>
      </c>
      <c r="H480" s="104">
        <f t="shared" si="183"/>
        <v>1.00028724</v>
      </c>
      <c r="I480" s="104">
        <f t="shared" si="184"/>
        <v>1.0067140999999999</v>
      </c>
      <c r="J480" s="104">
        <f t="shared" si="176"/>
        <v>1.0070032600000001</v>
      </c>
      <c r="K480" s="104">
        <f t="shared" si="177"/>
        <v>256288.34470789001</v>
      </c>
      <c r="L480" s="107">
        <f t="shared" si="188"/>
        <v>0</v>
      </c>
      <c r="M480" s="105">
        <f t="shared" si="189"/>
        <v>0</v>
      </c>
      <c r="N480" s="104">
        <f t="shared" si="190"/>
        <v>0</v>
      </c>
      <c r="O480" s="113">
        <f t="shared" si="185"/>
        <v>0.11</v>
      </c>
      <c r="P480" s="108">
        <f t="shared" si="175"/>
        <v>1.0037756659999999</v>
      </c>
      <c r="Q480" s="104">
        <f t="shared" si="178"/>
        <v>967.65918929999998</v>
      </c>
      <c r="R480" s="104">
        <f t="shared" si="179"/>
        <v>967.65918929999998</v>
      </c>
      <c r="S480" s="109" t="s">
        <v>52</v>
      </c>
      <c r="T480" s="110">
        <f t="shared" si="191"/>
        <v>40522</v>
      </c>
      <c r="U480" s="111">
        <f t="shared" si="186"/>
        <v>0</v>
      </c>
      <c r="V480" s="22"/>
      <c r="W480" s="5"/>
      <c r="X480" s="134">
        <f>[2]Plan1!$A323</f>
        <v>46534</v>
      </c>
      <c r="Y480" s="135" t="str">
        <f>[2]Plan1!$C323</f>
        <v>Corpus Christi</v>
      </c>
      <c r="Z480" s="5"/>
      <c r="AA480" s="5"/>
      <c r="AB480" s="1"/>
      <c r="AC480" s="5"/>
      <c r="AD480" s="5"/>
      <c r="AE480" s="5"/>
      <c r="AF480" s="1"/>
      <c r="AG480" s="3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</row>
    <row r="481" spans="1:108" x14ac:dyDescent="0.2">
      <c r="A481" s="112">
        <f t="shared" si="180"/>
        <v>40506</v>
      </c>
      <c r="B481" s="104">
        <f t="shared" si="173"/>
        <v>257336.27625559</v>
      </c>
      <c r="C481" s="104">
        <f t="shared" si="181"/>
        <v>254505.97320598003</v>
      </c>
      <c r="D481" s="132">
        <f t="shared" si="182"/>
        <v>40493</v>
      </c>
      <c r="E481" s="105">
        <f t="shared" si="174"/>
        <v>6.6299999999999996E-4</v>
      </c>
      <c r="F481" s="106">
        <f t="shared" si="172"/>
        <v>14</v>
      </c>
      <c r="G481" s="106">
        <f t="shared" si="187"/>
        <v>30</v>
      </c>
      <c r="H481" s="104">
        <f t="shared" si="183"/>
        <v>1.00030934</v>
      </c>
      <c r="I481" s="104">
        <f t="shared" si="184"/>
        <v>1.0067140999999999</v>
      </c>
      <c r="J481" s="104">
        <f t="shared" si="176"/>
        <v>1.0070255100000001</v>
      </c>
      <c r="K481" s="104">
        <f t="shared" si="177"/>
        <v>256294.00746579</v>
      </c>
      <c r="L481" s="107">
        <f t="shared" si="188"/>
        <v>0</v>
      </c>
      <c r="M481" s="105">
        <f t="shared" si="189"/>
        <v>0</v>
      </c>
      <c r="N481" s="104">
        <f t="shared" si="190"/>
        <v>0</v>
      </c>
      <c r="O481" s="113">
        <f t="shared" si="185"/>
        <v>0.11</v>
      </c>
      <c r="P481" s="108">
        <f t="shared" si="175"/>
        <v>1.0040666920000001</v>
      </c>
      <c r="Q481" s="104">
        <f t="shared" si="178"/>
        <v>1042.2687897999999</v>
      </c>
      <c r="R481" s="104">
        <f t="shared" si="179"/>
        <v>1042.2687897999999</v>
      </c>
      <c r="S481" s="109" t="s">
        <v>52</v>
      </c>
      <c r="T481" s="110">
        <f t="shared" si="191"/>
        <v>40522</v>
      </c>
      <c r="U481" s="111">
        <f t="shared" si="186"/>
        <v>0</v>
      </c>
      <c r="V481" s="22"/>
      <c r="W481" s="5"/>
      <c r="X481" s="134">
        <f>[2]Plan1!$A324</f>
        <v>46637</v>
      </c>
      <c r="Y481" s="135" t="str">
        <f>[2]Plan1!$C324</f>
        <v>Independência do Brasil</v>
      </c>
      <c r="Z481" s="5"/>
      <c r="AA481" s="5"/>
      <c r="AB481" s="1"/>
      <c r="AC481" s="5"/>
      <c r="AD481" s="5"/>
      <c r="AE481" s="5"/>
      <c r="AF481" s="1"/>
      <c r="AG481" s="3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</row>
    <row r="482" spans="1:108" x14ac:dyDescent="0.2">
      <c r="A482" s="112">
        <f t="shared" si="180"/>
        <v>40507</v>
      </c>
      <c r="B482" s="104">
        <f t="shared" si="173"/>
        <v>257416.5734392</v>
      </c>
      <c r="C482" s="104">
        <f t="shared" si="181"/>
        <v>254505.97320598003</v>
      </c>
      <c r="D482" s="132">
        <f t="shared" si="182"/>
        <v>40493</v>
      </c>
      <c r="E482" s="105">
        <f t="shared" si="174"/>
        <v>6.6299999999999996E-4</v>
      </c>
      <c r="F482" s="106">
        <f t="shared" si="172"/>
        <v>15</v>
      </c>
      <c r="G482" s="106">
        <f t="shared" si="187"/>
        <v>30</v>
      </c>
      <c r="H482" s="104">
        <f t="shared" si="183"/>
        <v>1.0003314400000001</v>
      </c>
      <c r="I482" s="104">
        <f t="shared" si="184"/>
        <v>1.0067140999999999</v>
      </c>
      <c r="J482" s="104">
        <f t="shared" si="176"/>
        <v>1.0070477600000001</v>
      </c>
      <c r="K482" s="104">
        <f t="shared" si="177"/>
        <v>256299.6702237</v>
      </c>
      <c r="L482" s="107">
        <f t="shared" si="188"/>
        <v>0</v>
      </c>
      <c r="M482" s="105">
        <f t="shared" si="189"/>
        <v>0</v>
      </c>
      <c r="N482" s="104">
        <f t="shared" si="190"/>
        <v>0</v>
      </c>
      <c r="O482" s="113">
        <f t="shared" si="185"/>
        <v>0.11</v>
      </c>
      <c r="P482" s="108">
        <f t="shared" si="175"/>
        <v>1.0043578019999999</v>
      </c>
      <c r="Q482" s="104">
        <f t="shared" si="178"/>
        <v>1116.9032155</v>
      </c>
      <c r="R482" s="104">
        <f t="shared" si="179"/>
        <v>1116.9032155</v>
      </c>
      <c r="S482" s="109" t="s">
        <v>52</v>
      </c>
      <c r="T482" s="110">
        <f t="shared" si="191"/>
        <v>40522</v>
      </c>
      <c r="U482" s="111">
        <f t="shared" si="186"/>
        <v>0</v>
      </c>
      <c r="V482" s="22"/>
      <c r="W482" s="5"/>
      <c r="X482" s="134">
        <f>[2]Plan1!$A325</f>
        <v>46672</v>
      </c>
      <c r="Y482" s="135" t="str">
        <f>[2]Plan1!$C325</f>
        <v>Nossa Sr.a Aparecida - Padroeira do Brasil</v>
      </c>
      <c r="Z482" s="5"/>
      <c r="AA482" s="5"/>
      <c r="AB482" s="1"/>
      <c r="AC482" s="5"/>
      <c r="AD482" s="5"/>
      <c r="AE482" s="5"/>
      <c r="AF482" s="1"/>
      <c r="AG482" s="3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</row>
    <row r="483" spans="1:108" x14ac:dyDescent="0.2">
      <c r="A483" s="112">
        <f t="shared" si="180"/>
        <v>40508</v>
      </c>
      <c r="B483" s="104">
        <f t="shared" si="173"/>
        <v>257496.89544940999</v>
      </c>
      <c r="C483" s="104">
        <f t="shared" si="181"/>
        <v>254505.97320598003</v>
      </c>
      <c r="D483" s="132">
        <f t="shared" si="182"/>
        <v>40493</v>
      </c>
      <c r="E483" s="105">
        <f t="shared" si="174"/>
        <v>6.6299999999999996E-4</v>
      </c>
      <c r="F483" s="106">
        <f t="shared" ref="F483:F546" si="192">IF(DAY(A483)=E$2+1,1,F482+1)</f>
        <v>16</v>
      </c>
      <c r="G483" s="106">
        <f t="shared" si="187"/>
        <v>30</v>
      </c>
      <c r="H483" s="104">
        <f t="shared" si="183"/>
        <v>1.0003535400000001</v>
      </c>
      <c r="I483" s="104">
        <f t="shared" si="184"/>
        <v>1.0067140999999999</v>
      </c>
      <c r="J483" s="104">
        <f t="shared" si="176"/>
        <v>1.0070700100000001</v>
      </c>
      <c r="K483" s="104">
        <f t="shared" si="177"/>
        <v>256305.33298159999</v>
      </c>
      <c r="L483" s="107">
        <f t="shared" si="188"/>
        <v>0</v>
      </c>
      <c r="M483" s="105">
        <f t="shared" si="189"/>
        <v>0</v>
      </c>
      <c r="N483" s="104">
        <f t="shared" si="190"/>
        <v>0</v>
      </c>
      <c r="O483" s="113">
        <f t="shared" si="185"/>
        <v>0.11</v>
      </c>
      <c r="P483" s="108">
        <f t="shared" si="175"/>
        <v>1.004648996</v>
      </c>
      <c r="Q483" s="104">
        <f t="shared" si="178"/>
        <v>1191.56246781</v>
      </c>
      <c r="R483" s="104">
        <f t="shared" si="179"/>
        <v>1191.56246781</v>
      </c>
      <c r="S483" s="109" t="s">
        <v>52</v>
      </c>
      <c r="T483" s="110">
        <f t="shared" si="191"/>
        <v>40522</v>
      </c>
      <c r="U483" s="111">
        <f t="shared" si="186"/>
        <v>0</v>
      </c>
      <c r="V483" s="22"/>
      <c r="W483" s="5"/>
      <c r="X483" s="134">
        <f>[2]Plan1!$A326</f>
        <v>46693</v>
      </c>
      <c r="Y483" s="135" t="str">
        <f>[2]Plan1!$C326</f>
        <v>Finados</v>
      </c>
      <c r="Z483" s="5"/>
      <c r="AA483" s="5"/>
      <c r="AB483" s="1"/>
      <c r="AC483" s="5"/>
      <c r="AD483" s="5"/>
      <c r="AE483" s="5"/>
      <c r="AF483" s="1"/>
      <c r="AG483" s="3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</row>
    <row r="484" spans="1:108" x14ac:dyDescent="0.2">
      <c r="A484" s="112">
        <f t="shared" si="180"/>
        <v>40509</v>
      </c>
      <c r="B484" s="104">
        <f t="shared" si="173"/>
        <v>257577.24254397998</v>
      </c>
      <c r="C484" s="104">
        <f t="shared" si="181"/>
        <v>254505.97320598003</v>
      </c>
      <c r="D484" s="132">
        <f t="shared" si="182"/>
        <v>40493</v>
      </c>
      <c r="E484" s="105">
        <f t="shared" si="174"/>
        <v>6.6299999999999996E-4</v>
      </c>
      <c r="F484" s="106">
        <f t="shared" si="192"/>
        <v>17</v>
      </c>
      <c r="G484" s="106">
        <f t="shared" si="187"/>
        <v>30</v>
      </c>
      <c r="H484" s="104">
        <f t="shared" si="183"/>
        <v>1.0003756399999999</v>
      </c>
      <c r="I484" s="104">
        <f t="shared" si="184"/>
        <v>1.0067140999999999</v>
      </c>
      <c r="J484" s="104">
        <f t="shared" si="176"/>
        <v>1.0070922600000001</v>
      </c>
      <c r="K484" s="104">
        <f t="shared" si="177"/>
        <v>256310.99573950999</v>
      </c>
      <c r="L484" s="107">
        <f t="shared" si="188"/>
        <v>0</v>
      </c>
      <c r="M484" s="105">
        <f t="shared" si="189"/>
        <v>0</v>
      </c>
      <c r="N484" s="104">
        <f t="shared" si="190"/>
        <v>0</v>
      </c>
      <c r="O484" s="113">
        <f t="shared" si="185"/>
        <v>0.11</v>
      </c>
      <c r="P484" s="108">
        <f t="shared" si="175"/>
        <v>1.004940275</v>
      </c>
      <c r="Q484" s="104">
        <f t="shared" si="178"/>
        <v>1266.2468044699999</v>
      </c>
      <c r="R484" s="104">
        <f t="shared" si="179"/>
        <v>1266.2468044699999</v>
      </c>
      <c r="S484" s="109" t="s">
        <v>52</v>
      </c>
      <c r="T484" s="110">
        <f t="shared" si="191"/>
        <v>40522</v>
      </c>
      <c r="U484" s="111">
        <f t="shared" si="186"/>
        <v>0</v>
      </c>
      <c r="V484" s="22"/>
      <c r="W484" s="5"/>
      <c r="X484" s="134">
        <f>[2]Plan1!$A327</f>
        <v>46706</v>
      </c>
      <c r="Y484" s="135" t="str">
        <f>[2]Plan1!$C327</f>
        <v>Proclamação da República</v>
      </c>
      <c r="Z484" s="5"/>
      <c r="AA484" s="5"/>
      <c r="AB484" s="1"/>
      <c r="AC484" s="5"/>
      <c r="AD484" s="5"/>
      <c r="AE484" s="5"/>
      <c r="AF484" s="1"/>
      <c r="AG484" s="3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</row>
    <row r="485" spans="1:108" x14ac:dyDescent="0.2">
      <c r="A485" s="112">
        <f t="shared" si="180"/>
        <v>40510</v>
      </c>
      <c r="B485" s="104">
        <f t="shared" si="173"/>
        <v>257657.61446803002</v>
      </c>
      <c r="C485" s="104">
        <f t="shared" si="181"/>
        <v>254505.97320598003</v>
      </c>
      <c r="D485" s="132">
        <f t="shared" si="182"/>
        <v>40493</v>
      </c>
      <c r="E485" s="105">
        <f t="shared" si="174"/>
        <v>6.6299999999999996E-4</v>
      </c>
      <c r="F485" s="106">
        <f t="shared" si="192"/>
        <v>18</v>
      </c>
      <c r="G485" s="106">
        <f t="shared" si="187"/>
        <v>30</v>
      </c>
      <c r="H485" s="104">
        <f t="shared" si="183"/>
        <v>1.0003977399999999</v>
      </c>
      <c r="I485" s="104">
        <f t="shared" si="184"/>
        <v>1.0067140999999999</v>
      </c>
      <c r="J485" s="104">
        <f t="shared" si="176"/>
        <v>1.0071145100000001</v>
      </c>
      <c r="K485" s="104">
        <f t="shared" si="177"/>
        <v>256316.65849741001</v>
      </c>
      <c r="L485" s="107">
        <f t="shared" si="188"/>
        <v>0</v>
      </c>
      <c r="M485" s="105">
        <f t="shared" si="189"/>
        <v>0</v>
      </c>
      <c r="N485" s="104">
        <f t="shared" si="190"/>
        <v>0</v>
      </c>
      <c r="O485" s="113">
        <f t="shared" si="185"/>
        <v>0.11</v>
      </c>
      <c r="P485" s="108">
        <f t="shared" si="175"/>
        <v>1.0052316379999999</v>
      </c>
      <c r="Q485" s="104">
        <f t="shared" si="178"/>
        <v>1340.95597062</v>
      </c>
      <c r="R485" s="104">
        <f t="shared" si="179"/>
        <v>1340.95597062</v>
      </c>
      <c r="S485" s="109" t="s">
        <v>52</v>
      </c>
      <c r="T485" s="110">
        <f t="shared" si="191"/>
        <v>40522</v>
      </c>
      <c r="U485" s="111">
        <f t="shared" si="186"/>
        <v>0</v>
      </c>
      <c r="V485" s="22"/>
      <c r="W485" s="5"/>
      <c r="X485" s="134">
        <f>[2]Plan1!$A328</f>
        <v>46711</v>
      </c>
      <c r="Y485" s="135" t="str">
        <f>[2]Plan1!$C328</f>
        <v>Dia Nacional de Zumbi e da Consciência Negra</v>
      </c>
      <c r="Z485" s="5"/>
      <c r="AA485" s="5"/>
      <c r="AB485" s="1"/>
      <c r="AC485" s="5"/>
      <c r="AD485" s="5"/>
      <c r="AE485" s="5"/>
      <c r="AF485" s="1"/>
      <c r="AG485" s="3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</row>
    <row r="486" spans="1:108" x14ac:dyDescent="0.2">
      <c r="A486" s="112">
        <f t="shared" si="180"/>
        <v>40511</v>
      </c>
      <c r="B486" s="104">
        <f t="shared" si="173"/>
        <v>257738.00892019999</v>
      </c>
      <c r="C486" s="104">
        <f t="shared" si="181"/>
        <v>254505.97320598003</v>
      </c>
      <c r="D486" s="132">
        <f t="shared" si="182"/>
        <v>40493</v>
      </c>
      <c r="E486" s="105">
        <f t="shared" si="174"/>
        <v>6.6299999999999996E-4</v>
      </c>
      <c r="F486" s="106">
        <f t="shared" si="192"/>
        <v>19</v>
      </c>
      <c r="G486" s="106">
        <f t="shared" si="187"/>
        <v>30</v>
      </c>
      <c r="H486" s="104">
        <f t="shared" si="183"/>
        <v>1.0004198399999999</v>
      </c>
      <c r="I486" s="104">
        <f t="shared" si="184"/>
        <v>1.0067140999999999</v>
      </c>
      <c r="J486" s="104">
        <f t="shared" si="176"/>
        <v>1.0071367499999999</v>
      </c>
      <c r="K486" s="104">
        <f t="shared" si="177"/>
        <v>256322.31871024999</v>
      </c>
      <c r="L486" s="107">
        <f t="shared" si="188"/>
        <v>0</v>
      </c>
      <c r="M486" s="105">
        <f t="shared" si="189"/>
        <v>0</v>
      </c>
      <c r="N486" s="104">
        <f t="shared" si="190"/>
        <v>0</v>
      </c>
      <c r="O486" s="113">
        <f t="shared" si="185"/>
        <v>0.11</v>
      </c>
      <c r="P486" s="108">
        <f t="shared" si="175"/>
        <v>1.005523086</v>
      </c>
      <c r="Q486" s="104">
        <f t="shared" si="178"/>
        <v>1415.6902099500001</v>
      </c>
      <c r="R486" s="104">
        <f t="shared" si="179"/>
        <v>1415.6902099500001</v>
      </c>
      <c r="S486" s="109" t="s">
        <v>52</v>
      </c>
      <c r="T486" s="110">
        <f t="shared" si="191"/>
        <v>40522</v>
      </c>
      <c r="U486" s="111">
        <f t="shared" si="186"/>
        <v>0</v>
      </c>
      <c r="V486" s="22"/>
      <c r="W486" s="5"/>
      <c r="X486" s="134">
        <f>[2]Plan1!$A329</f>
        <v>46746</v>
      </c>
      <c r="Y486" s="135" t="str">
        <f>[2]Plan1!$C329</f>
        <v>Natal</v>
      </c>
      <c r="Z486" s="5"/>
      <c r="AA486" s="5"/>
      <c r="AB486" s="1"/>
      <c r="AC486" s="5"/>
      <c r="AD486" s="5"/>
      <c r="AE486" s="5"/>
      <c r="AF486" s="1"/>
      <c r="AG486" s="3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</row>
    <row r="487" spans="1:108" x14ac:dyDescent="0.2">
      <c r="A487" s="112">
        <f t="shared" si="180"/>
        <v>40512</v>
      </c>
      <c r="B487" s="104">
        <f t="shared" ref="B487:B550" si="193">IF(E487&lt;0,"ND",(K487+Q487))</f>
        <v>257818.43332296002</v>
      </c>
      <c r="C487" s="104">
        <f t="shared" si="181"/>
        <v>254505.97320598003</v>
      </c>
      <c r="D487" s="132">
        <f t="shared" si="182"/>
        <v>40493</v>
      </c>
      <c r="E487" s="105">
        <f t="shared" si="174"/>
        <v>6.6299999999999996E-4</v>
      </c>
      <c r="F487" s="106">
        <f t="shared" si="192"/>
        <v>20</v>
      </c>
      <c r="G487" s="106">
        <f t="shared" si="187"/>
        <v>30</v>
      </c>
      <c r="H487" s="104">
        <f t="shared" si="183"/>
        <v>1.0004419499999999</v>
      </c>
      <c r="I487" s="104">
        <f t="shared" si="184"/>
        <v>1.0067140999999999</v>
      </c>
      <c r="J487" s="104">
        <f t="shared" si="176"/>
        <v>1.0071590100000001</v>
      </c>
      <c r="K487" s="104">
        <f t="shared" si="177"/>
        <v>256327.98401322</v>
      </c>
      <c r="L487" s="107">
        <f t="shared" si="188"/>
        <v>0</v>
      </c>
      <c r="M487" s="105">
        <f t="shared" si="189"/>
        <v>0</v>
      </c>
      <c r="N487" s="104">
        <f t="shared" si="190"/>
        <v>0</v>
      </c>
      <c r="O487" s="113">
        <f t="shared" si="185"/>
        <v>0.11</v>
      </c>
      <c r="P487" s="108">
        <f t="shared" si="175"/>
        <v>1.005814618</v>
      </c>
      <c r="Q487" s="104">
        <f t="shared" si="178"/>
        <v>1490.44930974</v>
      </c>
      <c r="R487" s="104">
        <f t="shared" si="179"/>
        <v>1490.44930974</v>
      </c>
      <c r="S487" s="109" t="s">
        <v>52</v>
      </c>
      <c r="T487" s="110">
        <f t="shared" si="191"/>
        <v>40522</v>
      </c>
      <c r="U487" s="111">
        <f t="shared" si="186"/>
        <v>0</v>
      </c>
      <c r="V487" s="22"/>
      <c r="W487" s="5"/>
      <c r="X487" s="134">
        <f>[2]Plan1!$A330</f>
        <v>46753</v>
      </c>
      <c r="Y487" s="135" t="str">
        <f>[2]Plan1!$C330</f>
        <v>Confraternização Universal</v>
      </c>
      <c r="Z487" s="5"/>
      <c r="AA487" s="5"/>
      <c r="AB487" s="1"/>
      <c r="AC487" s="5"/>
      <c r="AD487" s="5"/>
      <c r="AE487" s="5"/>
      <c r="AF487" s="1"/>
      <c r="AG487" s="3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</row>
    <row r="488" spans="1:108" x14ac:dyDescent="0.2">
      <c r="A488" s="112">
        <f t="shared" si="180"/>
        <v>40513</v>
      </c>
      <c r="B488" s="104">
        <f t="shared" si="193"/>
        <v>257898.88025670999</v>
      </c>
      <c r="C488" s="104">
        <f t="shared" si="181"/>
        <v>254505.97320598003</v>
      </c>
      <c r="D488" s="132">
        <f t="shared" si="182"/>
        <v>40493</v>
      </c>
      <c r="E488" s="105">
        <f t="shared" si="174"/>
        <v>6.6299999999999996E-4</v>
      </c>
      <c r="F488" s="106">
        <f t="shared" si="192"/>
        <v>21</v>
      </c>
      <c r="G488" s="106">
        <f t="shared" si="187"/>
        <v>30</v>
      </c>
      <c r="H488" s="104">
        <f t="shared" si="183"/>
        <v>1.0004640499999999</v>
      </c>
      <c r="I488" s="104">
        <f t="shared" si="184"/>
        <v>1.0067140999999999</v>
      </c>
      <c r="J488" s="104">
        <f t="shared" si="176"/>
        <v>1.0071812600000001</v>
      </c>
      <c r="K488" s="104">
        <f t="shared" si="177"/>
        <v>256333.64677111999</v>
      </c>
      <c r="L488" s="107">
        <f t="shared" si="188"/>
        <v>0</v>
      </c>
      <c r="M488" s="105">
        <f t="shared" si="189"/>
        <v>0</v>
      </c>
      <c r="N488" s="104">
        <f t="shared" si="190"/>
        <v>0</v>
      </c>
      <c r="O488" s="113">
        <f t="shared" si="185"/>
        <v>0.11</v>
      </c>
      <c r="P488" s="108">
        <f t="shared" si="175"/>
        <v>1.0061062350000001</v>
      </c>
      <c r="Q488" s="104">
        <f t="shared" si="178"/>
        <v>1565.2334855900001</v>
      </c>
      <c r="R488" s="104">
        <f t="shared" si="179"/>
        <v>1565.2334855900001</v>
      </c>
      <c r="S488" s="109" t="s">
        <v>52</v>
      </c>
      <c r="T488" s="110">
        <f t="shared" si="191"/>
        <v>40522</v>
      </c>
      <c r="U488" s="111">
        <f t="shared" si="186"/>
        <v>0</v>
      </c>
      <c r="V488" s="22"/>
      <c r="W488" s="5"/>
      <c r="X488" s="134">
        <f>[2]Plan1!$A331</f>
        <v>46811</v>
      </c>
      <c r="Y488" s="135" t="str">
        <f>[2]Plan1!$C331</f>
        <v>Carnaval</v>
      </c>
      <c r="Z488" s="5"/>
      <c r="AA488" s="5"/>
      <c r="AB488" s="1"/>
      <c r="AC488" s="5"/>
      <c r="AD488" s="5"/>
      <c r="AE488" s="5"/>
      <c r="AF488" s="1"/>
      <c r="AG488" s="3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</row>
    <row r="489" spans="1:108" x14ac:dyDescent="0.2">
      <c r="A489" s="112">
        <f t="shared" si="180"/>
        <v>40514</v>
      </c>
      <c r="B489" s="104">
        <f t="shared" si="193"/>
        <v>257979.35202567003</v>
      </c>
      <c r="C489" s="104">
        <f t="shared" si="181"/>
        <v>254505.97320598003</v>
      </c>
      <c r="D489" s="132">
        <f t="shared" si="182"/>
        <v>40493</v>
      </c>
      <c r="E489" s="105">
        <f t="shared" si="174"/>
        <v>6.6299999999999996E-4</v>
      </c>
      <c r="F489" s="106">
        <f t="shared" si="192"/>
        <v>22</v>
      </c>
      <c r="G489" s="106">
        <f t="shared" si="187"/>
        <v>30</v>
      </c>
      <c r="H489" s="104">
        <f t="shared" si="183"/>
        <v>1.00048615</v>
      </c>
      <c r="I489" s="104">
        <f t="shared" si="184"/>
        <v>1.0067140999999999</v>
      </c>
      <c r="J489" s="104">
        <f t="shared" si="176"/>
        <v>1.0072035100000001</v>
      </c>
      <c r="K489" s="104">
        <f t="shared" si="177"/>
        <v>256339.30952902001</v>
      </c>
      <c r="L489" s="107">
        <f t="shared" si="188"/>
        <v>0</v>
      </c>
      <c r="M489" s="105">
        <f t="shared" si="189"/>
        <v>0</v>
      </c>
      <c r="N489" s="104">
        <f t="shared" si="190"/>
        <v>0</v>
      </c>
      <c r="O489" s="113">
        <f t="shared" si="185"/>
        <v>0.11</v>
      </c>
      <c r="P489" s="108">
        <f t="shared" si="175"/>
        <v>1.0063979359999999</v>
      </c>
      <c r="Q489" s="104">
        <f t="shared" si="178"/>
        <v>1640.04249665</v>
      </c>
      <c r="R489" s="104">
        <f t="shared" si="179"/>
        <v>1640.04249665</v>
      </c>
      <c r="S489" s="109" t="s">
        <v>52</v>
      </c>
      <c r="T489" s="110">
        <f t="shared" si="191"/>
        <v>40522</v>
      </c>
      <c r="U489" s="111">
        <f t="shared" si="186"/>
        <v>0</v>
      </c>
      <c r="V489" s="22"/>
      <c r="W489" s="5"/>
      <c r="X489" s="134">
        <f>[2]Plan1!$A332</f>
        <v>46812</v>
      </c>
      <c r="Y489" s="135" t="str">
        <f>[2]Plan1!$C332</f>
        <v>Carnaval</v>
      </c>
      <c r="Z489" s="5"/>
      <c r="AA489" s="5"/>
      <c r="AB489" s="1"/>
      <c r="AC489" s="5"/>
      <c r="AD489" s="5"/>
      <c r="AE489" s="5"/>
      <c r="AF489" s="1"/>
      <c r="AG489" s="3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</row>
    <row r="490" spans="1:108" x14ac:dyDescent="0.2">
      <c r="A490" s="112">
        <f t="shared" si="180"/>
        <v>40515</v>
      </c>
      <c r="B490" s="104">
        <f t="shared" si="193"/>
        <v>258059.85144971</v>
      </c>
      <c r="C490" s="104">
        <f t="shared" si="181"/>
        <v>254505.97320598003</v>
      </c>
      <c r="D490" s="132">
        <f t="shared" si="182"/>
        <v>40493</v>
      </c>
      <c r="E490" s="105">
        <f t="shared" si="174"/>
        <v>6.6299999999999996E-4</v>
      </c>
      <c r="F490" s="106">
        <f t="shared" si="192"/>
        <v>23</v>
      </c>
      <c r="G490" s="106">
        <f t="shared" si="187"/>
        <v>30</v>
      </c>
      <c r="H490" s="104">
        <f t="shared" si="183"/>
        <v>1.0005082599999999</v>
      </c>
      <c r="I490" s="104">
        <f t="shared" si="184"/>
        <v>1.0067140999999999</v>
      </c>
      <c r="J490" s="104">
        <f t="shared" si="176"/>
        <v>1.00722577</v>
      </c>
      <c r="K490" s="104">
        <f t="shared" si="177"/>
        <v>256344.97483199</v>
      </c>
      <c r="L490" s="107">
        <f t="shared" si="188"/>
        <v>0</v>
      </c>
      <c r="M490" s="105">
        <f t="shared" si="189"/>
        <v>0</v>
      </c>
      <c r="N490" s="104">
        <f t="shared" si="190"/>
        <v>0</v>
      </c>
      <c r="O490" s="113">
        <f t="shared" si="185"/>
        <v>0.11</v>
      </c>
      <c r="P490" s="108">
        <f t="shared" si="175"/>
        <v>1.006689722</v>
      </c>
      <c r="Q490" s="104">
        <f t="shared" si="178"/>
        <v>1714.87661772</v>
      </c>
      <c r="R490" s="104">
        <f t="shared" si="179"/>
        <v>1714.87661772</v>
      </c>
      <c r="S490" s="109" t="s">
        <v>52</v>
      </c>
      <c r="T490" s="110">
        <f t="shared" si="191"/>
        <v>40522</v>
      </c>
      <c r="U490" s="111">
        <f t="shared" si="186"/>
        <v>0</v>
      </c>
      <c r="V490" s="22"/>
      <c r="W490" s="5"/>
      <c r="X490" s="134">
        <f>[2]Plan1!$A333</f>
        <v>46857</v>
      </c>
      <c r="Y490" s="135" t="str">
        <f>[2]Plan1!$C333</f>
        <v>Paixão de Cristo</v>
      </c>
      <c r="Z490" s="5"/>
      <c r="AA490" s="5"/>
      <c r="AB490" s="1"/>
      <c r="AC490" s="5"/>
      <c r="AD490" s="5"/>
      <c r="AE490" s="5"/>
      <c r="AF490" s="1"/>
      <c r="AG490" s="3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</row>
    <row r="491" spans="1:108" x14ac:dyDescent="0.2">
      <c r="A491" s="112">
        <f t="shared" si="180"/>
        <v>40516</v>
      </c>
      <c r="B491" s="104">
        <f t="shared" si="193"/>
        <v>258140.37340682998</v>
      </c>
      <c r="C491" s="104">
        <f t="shared" si="181"/>
        <v>254505.97320598003</v>
      </c>
      <c r="D491" s="132">
        <f t="shared" si="182"/>
        <v>40493</v>
      </c>
      <c r="E491" s="105">
        <f t="shared" ref="E491:E554" si="194">IF(DAY(A490)=$E$2,VLOOKUP(A490,$AG$10:$AH$200,2),E490)</f>
        <v>6.6299999999999996E-4</v>
      </c>
      <c r="F491" s="106">
        <f t="shared" si="192"/>
        <v>24</v>
      </c>
      <c r="G491" s="106">
        <f t="shared" si="187"/>
        <v>30</v>
      </c>
      <c r="H491" s="104">
        <f t="shared" si="183"/>
        <v>1.00053036</v>
      </c>
      <c r="I491" s="104">
        <f t="shared" si="184"/>
        <v>1.0067140999999999</v>
      </c>
      <c r="J491" s="104">
        <f t="shared" si="176"/>
        <v>1.00724802</v>
      </c>
      <c r="K491" s="104">
        <f t="shared" si="177"/>
        <v>256350.63758988999</v>
      </c>
      <c r="L491" s="107">
        <f t="shared" si="188"/>
        <v>0</v>
      </c>
      <c r="M491" s="105">
        <f t="shared" si="189"/>
        <v>0</v>
      </c>
      <c r="N491" s="104">
        <f t="shared" si="190"/>
        <v>0</v>
      </c>
      <c r="O491" s="113">
        <f t="shared" si="185"/>
        <v>0.11</v>
      </c>
      <c r="P491" s="108">
        <f t="shared" si="175"/>
        <v>1.0069815929999999</v>
      </c>
      <c r="Q491" s="104">
        <f t="shared" si="178"/>
        <v>1789.7358169399999</v>
      </c>
      <c r="R491" s="104">
        <f t="shared" si="179"/>
        <v>1789.7358169399999</v>
      </c>
      <c r="S491" s="109" t="s">
        <v>52</v>
      </c>
      <c r="T491" s="110">
        <f t="shared" si="191"/>
        <v>40522</v>
      </c>
      <c r="U491" s="111">
        <f t="shared" si="186"/>
        <v>0</v>
      </c>
      <c r="V491" s="22"/>
      <c r="W491" s="5"/>
      <c r="X491" s="134">
        <f>[2]Plan1!$A334</f>
        <v>46864</v>
      </c>
      <c r="Y491" s="135" t="str">
        <f>[2]Plan1!$C334</f>
        <v>Tiradentes</v>
      </c>
      <c r="Z491" s="5"/>
      <c r="AA491" s="5"/>
      <c r="AB491" s="1"/>
      <c r="AC491" s="5"/>
      <c r="AD491" s="5"/>
      <c r="AE491" s="5"/>
      <c r="AF491" s="1"/>
      <c r="AG491" s="3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</row>
    <row r="492" spans="1:108" x14ac:dyDescent="0.2">
      <c r="A492" s="112">
        <f t="shared" si="180"/>
        <v>40517</v>
      </c>
      <c r="B492" s="104">
        <f t="shared" si="193"/>
        <v>258220.91763991001</v>
      </c>
      <c r="C492" s="104">
        <f t="shared" si="181"/>
        <v>254505.97320598003</v>
      </c>
      <c r="D492" s="132">
        <f t="shared" si="182"/>
        <v>40493</v>
      </c>
      <c r="E492" s="105">
        <f t="shared" si="194"/>
        <v>6.6299999999999996E-4</v>
      </c>
      <c r="F492" s="106">
        <f t="shared" si="192"/>
        <v>25</v>
      </c>
      <c r="G492" s="106">
        <f t="shared" si="187"/>
        <v>30</v>
      </c>
      <c r="H492" s="104">
        <f t="shared" si="183"/>
        <v>1.00055246</v>
      </c>
      <c r="I492" s="104">
        <f t="shared" si="184"/>
        <v>1.0067140999999999</v>
      </c>
      <c r="J492" s="104">
        <f t="shared" si="176"/>
        <v>1.0072702600000001</v>
      </c>
      <c r="K492" s="104">
        <f t="shared" si="177"/>
        <v>256356.29780274001</v>
      </c>
      <c r="L492" s="107">
        <f t="shared" si="188"/>
        <v>0</v>
      </c>
      <c r="M492" s="105">
        <f t="shared" si="189"/>
        <v>0</v>
      </c>
      <c r="N492" s="104">
        <f t="shared" si="190"/>
        <v>0</v>
      </c>
      <c r="O492" s="113">
        <f t="shared" si="185"/>
        <v>0.11</v>
      </c>
      <c r="P492" s="108">
        <f t="shared" si="175"/>
        <v>1.0072735479999999</v>
      </c>
      <c r="Q492" s="104">
        <f t="shared" si="178"/>
        <v>1864.61983717</v>
      </c>
      <c r="R492" s="104">
        <f t="shared" si="179"/>
        <v>1864.61983717</v>
      </c>
      <c r="S492" s="109" t="s">
        <v>52</v>
      </c>
      <c r="T492" s="110">
        <f t="shared" si="191"/>
        <v>40522</v>
      </c>
      <c r="U492" s="111">
        <f t="shared" si="186"/>
        <v>0</v>
      </c>
      <c r="V492" s="22"/>
      <c r="W492" s="5"/>
      <c r="X492" s="134">
        <f>[2]Plan1!$A335</f>
        <v>46874</v>
      </c>
      <c r="Y492" s="135" t="str">
        <f>[2]Plan1!$C335</f>
        <v>Dia do Trabalho</v>
      </c>
      <c r="Z492" s="5"/>
      <c r="AA492" s="5"/>
      <c r="AB492" s="1"/>
      <c r="AC492" s="5"/>
      <c r="AD492" s="5"/>
      <c r="AE492" s="5"/>
      <c r="AF492" s="1"/>
      <c r="AG492" s="3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</row>
    <row r="493" spans="1:108" x14ac:dyDescent="0.2">
      <c r="A493" s="112">
        <f t="shared" si="180"/>
        <v>40518</v>
      </c>
      <c r="B493" s="104">
        <f t="shared" si="193"/>
        <v>258301.49209742001</v>
      </c>
      <c r="C493" s="104">
        <f t="shared" si="181"/>
        <v>254505.97320598003</v>
      </c>
      <c r="D493" s="132">
        <f t="shared" si="182"/>
        <v>40493</v>
      </c>
      <c r="E493" s="105">
        <f t="shared" si="194"/>
        <v>6.6299999999999996E-4</v>
      </c>
      <c r="F493" s="106">
        <f t="shared" si="192"/>
        <v>26</v>
      </c>
      <c r="G493" s="106">
        <f t="shared" si="187"/>
        <v>30</v>
      </c>
      <c r="H493" s="104">
        <f t="shared" si="183"/>
        <v>1.0005745699999999</v>
      </c>
      <c r="I493" s="104">
        <f t="shared" si="184"/>
        <v>1.0067140999999999</v>
      </c>
      <c r="J493" s="104">
        <f t="shared" si="176"/>
        <v>1.00729252</v>
      </c>
      <c r="K493" s="104">
        <f t="shared" si="177"/>
        <v>256361.96310570001</v>
      </c>
      <c r="L493" s="107">
        <f t="shared" si="188"/>
        <v>0</v>
      </c>
      <c r="M493" s="105">
        <f t="shared" si="189"/>
        <v>0</v>
      </c>
      <c r="N493" s="104">
        <f t="shared" si="190"/>
        <v>0</v>
      </c>
      <c r="O493" s="113">
        <f t="shared" si="185"/>
        <v>0.11</v>
      </c>
      <c r="P493" s="108">
        <f t="shared" si="175"/>
        <v>1.0075655880000001</v>
      </c>
      <c r="Q493" s="104">
        <f t="shared" si="178"/>
        <v>1939.52899172</v>
      </c>
      <c r="R493" s="104">
        <f t="shared" si="179"/>
        <v>1939.52899172</v>
      </c>
      <c r="S493" s="109" t="s">
        <v>52</v>
      </c>
      <c r="T493" s="110">
        <f t="shared" si="191"/>
        <v>40522</v>
      </c>
      <c r="U493" s="111">
        <f t="shared" si="186"/>
        <v>0</v>
      </c>
      <c r="V493" s="22"/>
      <c r="W493" s="5"/>
      <c r="X493" s="134">
        <f>[2]Plan1!$A336</f>
        <v>46919</v>
      </c>
      <c r="Y493" s="135" t="str">
        <f>[2]Plan1!$C336</f>
        <v>Corpus Christi</v>
      </c>
      <c r="Z493" s="5"/>
      <c r="AA493" s="5"/>
      <c r="AB493" s="1"/>
      <c r="AC493" s="5"/>
      <c r="AD493" s="5"/>
      <c r="AE493" s="5"/>
      <c r="AF493" s="1"/>
      <c r="AG493" s="3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</row>
    <row r="494" spans="1:108" x14ac:dyDescent="0.2">
      <c r="A494" s="112">
        <f t="shared" si="180"/>
        <v>40519</v>
      </c>
      <c r="B494" s="104">
        <f t="shared" si="193"/>
        <v>258382.09139881001</v>
      </c>
      <c r="C494" s="104">
        <f t="shared" si="181"/>
        <v>254505.97320598003</v>
      </c>
      <c r="D494" s="132">
        <f t="shared" si="182"/>
        <v>40493</v>
      </c>
      <c r="E494" s="105">
        <f t="shared" si="194"/>
        <v>6.6299999999999996E-4</v>
      </c>
      <c r="F494" s="106">
        <f t="shared" si="192"/>
        <v>27</v>
      </c>
      <c r="G494" s="106">
        <f t="shared" si="187"/>
        <v>30</v>
      </c>
      <c r="H494" s="104">
        <f t="shared" si="183"/>
        <v>1.0005966799999999</v>
      </c>
      <c r="I494" s="104">
        <f t="shared" si="184"/>
        <v>1.0067140999999999</v>
      </c>
      <c r="J494" s="104">
        <f t="shared" si="176"/>
        <v>1.00731478</v>
      </c>
      <c r="K494" s="104">
        <f t="shared" si="177"/>
        <v>256367.62840866001</v>
      </c>
      <c r="L494" s="107">
        <f t="shared" si="188"/>
        <v>0</v>
      </c>
      <c r="M494" s="105">
        <f t="shared" si="189"/>
        <v>0</v>
      </c>
      <c r="N494" s="104">
        <f t="shared" si="190"/>
        <v>0</v>
      </c>
      <c r="O494" s="113">
        <f t="shared" si="185"/>
        <v>0.11</v>
      </c>
      <c r="P494" s="108">
        <f t="shared" si="175"/>
        <v>1.0078577120000001</v>
      </c>
      <c r="Q494" s="104">
        <f t="shared" si="178"/>
        <v>2014.46299015</v>
      </c>
      <c r="R494" s="104">
        <f t="shared" si="179"/>
        <v>2014.46299015</v>
      </c>
      <c r="S494" s="109" t="s">
        <v>52</v>
      </c>
      <c r="T494" s="110">
        <f t="shared" si="191"/>
        <v>40522</v>
      </c>
      <c r="U494" s="111">
        <f t="shared" si="186"/>
        <v>0</v>
      </c>
      <c r="V494" s="22"/>
      <c r="W494" s="5"/>
      <c r="X494" s="134">
        <f>[2]Plan1!$A337</f>
        <v>47003</v>
      </c>
      <c r="Y494" s="135" t="str">
        <f>[2]Plan1!$C337</f>
        <v>Independência do Brasil</v>
      </c>
      <c r="Z494" s="5"/>
      <c r="AA494" s="5"/>
      <c r="AB494" s="1"/>
      <c r="AC494" s="5"/>
      <c r="AD494" s="5"/>
      <c r="AE494" s="5"/>
      <c r="AF494" s="1"/>
      <c r="AG494" s="3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</row>
    <row r="495" spans="1:108" x14ac:dyDescent="0.2">
      <c r="A495" s="112">
        <f t="shared" si="180"/>
        <v>40520</v>
      </c>
      <c r="B495" s="104">
        <f t="shared" si="193"/>
        <v>258462.71323608002</v>
      </c>
      <c r="C495" s="104">
        <f t="shared" si="181"/>
        <v>254505.97320598003</v>
      </c>
      <c r="D495" s="132">
        <f t="shared" si="182"/>
        <v>40493</v>
      </c>
      <c r="E495" s="105">
        <f t="shared" si="194"/>
        <v>6.6299999999999996E-4</v>
      </c>
      <c r="F495" s="106">
        <f t="shared" si="192"/>
        <v>28</v>
      </c>
      <c r="G495" s="106">
        <f t="shared" si="187"/>
        <v>30</v>
      </c>
      <c r="H495" s="104">
        <f t="shared" si="183"/>
        <v>1.0006187799999999</v>
      </c>
      <c r="I495" s="104">
        <f t="shared" si="184"/>
        <v>1.0067140999999999</v>
      </c>
      <c r="J495" s="104">
        <f t="shared" si="176"/>
        <v>1.00733703</v>
      </c>
      <c r="K495" s="104">
        <f t="shared" si="177"/>
        <v>256373.29116657001</v>
      </c>
      <c r="L495" s="107">
        <f t="shared" si="188"/>
        <v>0</v>
      </c>
      <c r="M495" s="105">
        <f t="shared" si="189"/>
        <v>0</v>
      </c>
      <c r="N495" s="104">
        <f t="shared" si="190"/>
        <v>0</v>
      </c>
      <c r="O495" s="113">
        <f t="shared" si="185"/>
        <v>0.11</v>
      </c>
      <c r="P495" s="108">
        <f t="shared" si="175"/>
        <v>1.008149921</v>
      </c>
      <c r="Q495" s="104">
        <f t="shared" si="178"/>
        <v>2089.4220695099998</v>
      </c>
      <c r="R495" s="104">
        <f t="shared" si="179"/>
        <v>2089.4220695099998</v>
      </c>
      <c r="S495" s="109" t="s">
        <v>52</v>
      </c>
      <c r="T495" s="110">
        <f t="shared" si="191"/>
        <v>40522</v>
      </c>
      <c r="U495" s="111">
        <f t="shared" si="186"/>
        <v>0</v>
      </c>
      <c r="V495" s="22"/>
      <c r="W495" s="5"/>
      <c r="X495" s="134">
        <f>[2]Plan1!$A338</f>
        <v>47038</v>
      </c>
      <c r="Y495" s="135" t="str">
        <f>[2]Plan1!$C338</f>
        <v>Nossa Sr.a Aparecida - Padroeira do Brasil</v>
      </c>
      <c r="Z495" s="5"/>
      <c r="AA495" s="5"/>
      <c r="AB495" s="1"/>
      <c r="AC495" s="5"/>
      <c r="AD495" s="5"/>
      <c r="AE495" s="5"/>
      <c r="AF495" s="1"/>
      <c r="AG495" s="3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</row>
    <row r="496" spans="1:108" x14ac:dyDescent="0.2">
      <c r="A496" s="112">
        <f t="shared" si="180"/>
        <v>40521</v>
      </c>
      <c r="B496" s="104">
        <f t="shared" si="193"/>
        <v>258543.36274152002</v>
      </c>
      <c r="C496" s="104">
        <f t="shared" si="181"/>
        <v>254505.97320598003</v>
      </c>
      <c r="D496" s="132">
        <f t="shared" si="182"/>
        <v>40493</v>
      </c>
      <c r="E496" s="105">
        <f t="shared" si="194"/>
        <v>6.6299999999999996E-4</v>
      </c>
      <c r="F496" s="106">
        <f t="shared" si="192"/>
        <v>29</v>
      </c>
      <c r="G496" s="106">
        <f t="shared" si="187"/>
        <v>30</v>
      </c>
      <c r="H496" s="104">
        <f t="shared" si="183"/>
        <v>1.0006408899999999</v>
      </c>
      <c r="I496" s="104">
        <f t="shared" si="184"/>
        <v>1.0067140999999999</v>
      </c>
      <c r="J496" s="104">
        <f t="shared" si="176"/>
        <v>1.0073592899999999</v>
      </c>
      <c r="K496" s="104">
        <f t="shared" si="177"/>
        <v>256378.95646953001</v>
      </c>
      <c r="L496" s="107">
        <f t="shared" si="188"/>
        <v>0</v>
      </c>
      <c r="M496" s="105">
        <f t="shared" si="189"/>
        <v>0</v>
      </c>
      <c r="N496" s="104">
        <f t="shared" si="190"/>
        <v>0</v>
      </c>
      <c r="O496" s="113">
        <f t="shared" si="185"/>
        <v>0.11</v>
      </c>
      <c r="P496" s="108">
        <f t="shared" si="175"/>
        <v>1.0084422150000001</v>
      </c>
      <c r="Q496" s="104">
        <f t="shared" si="178"/>
        <v>2164.4062719899998</v>
      </c>
      <c r="R496" s="104">
        <f t="shared" si="179"/>
        <v>2164.4062719899998</v>
      </c>
      <c r="S496" s="109" t="s">
        <v>52</v>
      </c>
      <c r="T496" s="110">
        <f t="shared" si="191"/>
        <v>40522</v>
      </c>
      <c r="U496" s="111">
        <f t="shared" si="186"/>
        <v>0</v>
      </c>
      <c r="V496" s="22"/>
      <c r="W496" s="5"/>
      <c r="X496" s="134">
        <f>[2]Plan1!$A339</f>
        <v>47059</v>
      </c>
      <c r="Y496" s="135" t="str">
        <f>[2]Plan1!$C339</f>
        <v>Finados</v>
      </c>
      <c r="Z496" s="5"/>
      <c r="AA496" s="5"/>
      <c r="AB496" s="1"/>
      <c r="AC496" s="5"/>
      <c r="AD496" s="5"/>
      <c r="AE496" s="5"/>
      <c r="AF496" s="1"/>
      <c r="AG496" s="3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</row>
    <row r="497" spans="1:108" x14ac:dyDescent="0.2">
      <c r="A497" s="112">
        <f t="shared" si="180"/>
        <v>40522</v>
      </c>
      <c r="B497" s="104">
        <f t="shared" si="193"/>
        <v>258624.03735150999</v>
      </c>
      <c r="C497" s="104">
        <f t="shared" si="181"/>
        <v>254505.97320598003</v>
      </c>
      <c r="D497" s="132">
        <f t="shared" si="182"/>
        <v>40493</v>
      </c>
      <c r="E497" s="105">
        <f t="shared" si="194"/>
        <v>6.6299999999999996E-4</v>
      </c>
      <c r="F497" s="106">
        <f t="shared" si="192"/>
        <v>30</v>
      </c>
      <c r="G497" s="106">
        <f t="shared" si="187"/>
        <v>30</v>
      </c>
      <c r="H497" s="104">
        <f t="shared" si="183"/>
        <v>1.0006630000000001</v>
      </c>
      <c r="I497" s="104">
        <f t="shared" si="184"/>
        <v>1.0067140999999999</v>
      </c>
      <c r="J497" s="104">
        <f t="shared" si="176"/>
        <v>1.0073815500000001</v>
      </c>
      <c r="K497" s="104">
        <f t="shared" si="177"/>
        <v>256384.62177249001</v>
      </c>
      <c r="L497" s="107">
        <f t="shared" si="188"/>
        <v>15</v>
      </c>
      <c r="M497" s="105">
        <f t="shared" si="189"/>
        <v>1.7176615233999999E-2</v>
      </c>
      <c r="N497" s="104">
        <f t="shared" si="190"/>
        <v>4403.8200000999996</v>
      </c>
      <c r="O497" s="113">
        <f t="shared" si="185"/>
        <v>0.11</v>
      </c>
      <c r="P497" s="108">
        <f t="shared" si="175"/>
        <v>1.0087345940000001</v>
      </c>
      <c r="Q497" s="104">
        <f t="shared" si="178"/>
        <v>2239.4155790200002</v>
      </c>
      <c r="R497" s="104">
        <f t="shared" si="179"/>
        <v>6643.2355791199998</v>
      </c>
      <c r="S497" s="109" t="s">
        <v>52</v>
      </c>
      <c r="T497" s="110">
        <f t="shared" si="191"/>
        <v>40522</v>
      </c>
      <c r="U497" s="111">
        <f t="shared" si="186"/>
        <v>251980.80177239</v>
      </c>
      <c r="V497" s="22"/>
      <c r="W497" s="8"/>
      <c r="X497" s="134">
        <f>[2]Plan1!$A340</f>
        <v>47072</v>
      </c>
      <c r="Y497" s="135" t="str">
        <f>[2]Plan1!$C340</f>
        <v>Proclamação da República</v>
      </c>
      <c r="Z497" s="8"/>
      <c r="AA497" s="8"/>
      <c r="AB497" s="9"/>
      <c r="AC497" s="8"/>
      <c r="AD497" s="8"/>
      <c r="AE497" s="8"/>
      <c r="AF497" s="9"/>
      <c r="AG497" s="2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</row>
    <row r="498" spans="1:108" x14ac:dyDescent="0.2">
      <c r="A498" s="112">
        <f t="shared" si="180"/>
        <v>40523</v>
      </c>
      <c r="B498" s="104">
        <f t="shared" si="193"/>
        <v>252057.01129518999</v>
      </c>
      <c r="C498" s="104">
        <f t="shared" si="181"/>
        <v>250134.42202947004</v>
      </c>
      <c r="D498" s="132">
        <f t="shared" si="182"/>
        <v>40523</v>
      </c>
      <c r="E498" s="105">
        <f t="shared" si="194"/>
        <v>6.78E-4</v>
      </c>
      <c r="F498" s="106">
        <f t="shared" si="192"/>
        <v>1</v>
      </c>
      <c r="G498" s="106">
        <f t="shared" si="187"/>
        <v>31</v>
      </c>
      <c r="H498" s="104">
        <f t="shared" si="183"/>
        <v>1.0000218599999999</v>
      </c>
      <c r="I498" s="104">
        <f t="shared" si="184"/>
        <v>1.0073815500000001</v>
      </c>
      <c r="J498" s="104">
        <f t="shared" si="176"/>
        <v>1.0074035699999999</v>
      </c>
      <c r="K498" s="104">
        <f t="shared" si="177"/>
        <v>251986.30973236999</v>
      </c>
      <c r="L498" s="107">
        <f t="shared" si="188"/>
        <v>0</v>
      </c>
      <c r="M498" s="105">
        <f t="shared" si="189"/>
        <v>0</v>
      </c>
      <c r="N498" s="104">
        <f t="shared" si="190"/>
        <v>0</v>
      </c>
      <c r="O498" s="113">
        <f t="shared" si="185"/>
        <v>0.11</v>
      </c>
      <c r="P498" s="108">
        <f t="shared" si="175"/>
        <v>1.0002805770000001</v>
      </c>
      <c r="Q498" s="104">
        <f t="shared" si="178"/>
        <v>70.701562820000007</v>
      </c>
      <c r="R498" s="104">
        <f t="shared" si="179"/>
        <v>70.701562820000007</v>
      </c>
      <c r="S498" s="109" t="s">
        <v>52</v>
      </c>
      <c r="T498" s="110">
        <f t="shared" si="191"/>
        <v>40553</v>
      </c>
      <c r="U498" s="111">
        <f t="shared" si="186"/>
        <v>0</v>
      </c>
      <c r="V498" s="22"/>
      <c r="W498" s="5"/>
      <c r="X498" s="134">
        <f>[2]Plan1!$A341</f>
        <v>47077</v>
      </c>
      <c r="Y498" s="135" t="str">
        <f>[2]Plan1!$C341</f>
        <v>Dia Nacional de Zumbi e da Consciência Negra</v>
      </c>
      <c r="Z498" s="5"/>
      <c r="AA498" s="5"/>
      <c r="AB498" s="1"/>
      <c r="AC498" s="5"/>
      <c r="AD498" s="5"/>
      <c r="AE498" s="5"/>
      <c r="AF498" s="1"/>
      <c r="AG498" s="3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</row>
    <row r="499" spans="1:108" x14ac:dyDescent="0.2">
      <c r="A499" s="112">
        <f t="shared" si="180"/>
        <v>40524</v>
      </c>
      <c r="B499" s="104">
        <f t="shared" si="193"/>
        <v>252133.24381615</v>
      </c>
      <c r="C499" s="104">
        <f t="shared" si="181"/>
        <v>250134.42202947004</v>
      </c>
      <c r="D499" s="132">
        <f t="shared" si="182"/>
        <v>40523</v>
      </c>
      <c r="E499" s="105">
        <f t="shared" si="194"/>
        <v>6.78E-4</v>
      </c>
      <c r="F499" s="106">
        <f t="shared" si="192"/>
        <v>2</v>
      </c>
      <c r="G499" s="106">
        <f t="shared" si="187"/>
        <v>31</v>
      </c>
      <c r="H499" s="104">
        <f t="shared" si="183"/>
        <v>1.0000437200000001</v>
      </c>
      <c r="I499" s="104">
        <f t="shared" si="184"/>
        <v>1.0073815500000001</v>
      </c>
      <c r="J499" s="104">
        <f t="shared" si="176"/>
        <v>1.00742559</v>
      </c>
      <c r="K499" s="104">
        <f t="shared" si="177"/>
        <v>251991.81769234</v>
      </c>
      <c r="L499" s="107">
        <f t="shared" si="188"/>
        <v>0</v>
      </c>
      <c r="M499" s="105">
        <f t="shared" si="189"/>
        <v>0</v>
      </c>
      <c r="N499" s="104">
        <f t="shared" si="190"/>
        <v>0</v>
      </c>
      <c r="O499" s="113">
        <f t="shared" si="185"/>
        <v>0.11</v>
      </c>
      <c r="P499" s="108">
        <f t="shared" si="175"/>
        <v>1.000561233</v>
      </c>
      <c r="Q499" s="104">
        <f t="shared" si="178"/>
        <v>141.42612381000001</v>
      </c>
      <c r="R499" s="104">
        <f t="shared" si="179"/>
        <v>141.42612381000001</v>
      </c>
      <c r="S499" s="109" t="s">
        <v>52</v>
      </c>
      <c r="T499" s="110">
        <f t="shared" si="191"/>
        <v>40553</v>
      </c>
      <c r="U499" s="111">
        <f t="shared" si="186"/>
        <v>0</v>
      </c>
      <c r="V499" s="22"/>
      <c r="W499" s="5"/>
      <c r="X499" s="134">
        <f>[2]Plan1!$A342</f>
        <v>47112</v>
      </c>
      <c r="Y499" s="135" t="str">
        <f>[2]Plan1!$C342</f>
        <v>Natal</v>
      </c>
      <c r="Z499" s="5"/>
      <c r="AA499" s="5"/>
      <c r="AB499" s="1"/>
      <c r="AC499" s="5"/>
      <c r="AD499" s="5"/>
      <c r="AE499" s="5"/>
      <c r="AF499" s="1"/>
      <c r="AG499" s="3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</row>
    <row r="500" spans="1:108" x14ac:dyDescent="0.2">
      <c r="A500" s="112">
        <f t="shared" si="180"/>
        <v>40525</v>
      </c>
      <c r="B500" s="104">
        <f t="shared" si="193"/>
        <v>252209.50158804999</v>
      </c>
      <c r="C500" s="104">
        <f t="shared" si="181"/>
        <v>250134.42202947004</v>
      </c>
      <c r="D500" s="132">
        <f t="shared" si="182"/>
        <v>40523</v>
      </c>
      <c r="E500" s="105">
        <f t="shared" si="194"/>
        <v>6.78E-4</v>
      </c>
      <c r="F500" s="106">
        <f t="shared" si="192"/>
        <v>3</v>
      </c>
      <c r="G500" s="106">
        <f t="shared" si="187"/>
        <v>31</v>
      </c>
      <c r="H500" s="104">
        <f t="shared" si="183"/>
        <v>1.0000655899999999</v>
      </c>
      <c r="I500" s="104">
        <f t="shared" si="184"/>
        <v>1.0073815500000001</v>
      </c>
      <c r="J500" s="104">
        <f t="shared" si="176"/>
        <v>1.00744762</v>
      </c>
      <c r="K500" s="104">
        <f t="shared" si="177"/>
        <v>251997.32815366</v>
      </c>
      <c r="L500" s="107">
        <f t="shared" si="188"/>
        <v>0</v>
      </c>
      <c r="M500" s="105">
        <f t="shared" si="189"/>
        <v>0</v>
      </c>
      <c r="N500" s="104">
        <f t="shared" si="190"/>
        <v>0</v>
      </c>
      <c r="O500" s="113">
        <f t="shared" si="185"/>
        <v>0.11</v>
      </c>
      <c r="P500" s="108">
        <f t="shared" si="175"/>
        <v>1.0008419669999999</v>
      </c>
      <c r="Q500" s="104">
        <f t="shared" si="178"/>
        <v>212.17343439000001</v>
      </c>
      <c r="R500" s="104">
        <f t="shared" si="179"/>
        <v>212.17343439000001</v>
      </c>
      <c r="S500" s="109" t="s">
        <v>52</v>
      </c>
      <c r="T500" s="110">
        <f t="shared" si="191"/>
        <v>40553</v>
      </c>
      <c r="U500" s="111">
        <f t="shared" si="186"/>
        <v>0</v>
      </c>
      <c r="V500" s="22"/>
      <c r="W500" s="5"/>
      <c r="X500" s="134">
        <f>[2]Plan1!$A343</f>
        <v>47119</v>
      </c>
      <c r="Y500" s="135" t="str">
        <f>[2]Plan1!$C343</f>
        <v>Confraternização Universal</v>
      </c>
      <c r="Z500" s="5"/>
      <c r="AA500" s="5"/>
      <c r="AB500" s="1"/>
      <c r="AC500" s="5"/>
      <c r="AD500" s="5"/>
      <c r="AE500" s="5"/>
      <c r="AF500" s="1"/>
      <c r="AG500" s="3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</row>
    <row r="501" spans="1:108" x14ac:dyDescent="0.2">
      <c r="A501" s="112">
        <f t="shared" si="180"/>
        <v>40526</v>
      </c>
      <c r="B501" s="104">
        <f t="shared" si="193"/>
        <v>252285.78010996</v>
      </c>
      <c r="C501" s="104">
        <f t="shared" si="181"/>
        <v>250134.42202947004</v>
      </c>
      <c r="D501" s="132">
        <f t="shared" si="182"/>
        <v>40523</v>
      </c>
      <c r="E501" s="105">
        <f t="shared" si="194"/>
        <v>6.78E-4</v>
      </c>
      <c r="F501" s="106">
        <f t="shared" si="192"/>
        <v>4</v>
      </c>
      <c r="G501" s="106">
        <f t="shared" si="187"/>
        <v>31</v>
      </c>
      <c r="H501" s="104">
        <f t="shared" si="183"/>
        <v>1.0000874500000001</v>
      </c>
      <c r="I501" s="104">
        <f t="shared" si="184"/>
        <v>1.0073815500000001</v>
      </c>
      <c r="J501" s="104">
        <f t="shared" si="176"/>
        <v>1.0074696400000001</v>
      </c>
      <c r="K501" s="104">
        <f t="shared" si="177"/>
        <v>252002.83611363001</v>
      </c>
      <c r="L501" s="107">
        <f t="shared" si="188"/>
        <v>0</v>
      </c>
      <c r="M501" s="105">
        <f t="shared" si="189"/>
        <v>0</v>
      </c>
      <c r="N501" s="104">
        <f t="shared" si="190"/>
        <v>0</v>
      </c>
      <c r="O501" s="113">
        <f t="shared" si="185"/>
        <v>0.11</v>
      </c>
      <c r="P501" s="108">
        <f t="shared" si="175"/>
        <v>1.0011227810000001</v>
      </c>
      <c r="Q501" s="104">
        <f t="shared" si="178"/>
        <v>282.94399633</v>
      </c>
      <c r="R501" s="104">
        <f t="shared" si="179"/>
        <v>282.94399633</v>
      </c>
      <c r="S501" s="109" t="s">
        <v>52</v>
      </c>
      <c r="T501" s="110">
        <f t="shared" si="191"/>
        <v>40553</v>
      </c>
      <c r="U501" s="111">
        <f t="shared" si="186"/>
        <v>0</v>
      </c>
      <c r="V501" s="22"/>
      <c r="W501" s="5"/>
      <c r="X501" s="134">
        <f>[2]Plan1!$A344</f>
        <v>47161</v>
      </c>
      <c r="Y501" s="135" t="str">
        <f>[2]Plan1!$C344</f>
        <v>Carnaval</v>
      </c>
      <c r="Z501" s="5"/>
      <c r="AA501" s="5"/>
      <c r="AB501" s="1"/>
      <c r="AC501" s="5"/>
      <c r="AD501" s="5"/>
      <c r="AE501" s="5"/>
      <c r="AF501" s="1"/>
      <c r="AG501" s="3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</row>
    <row r="502" spans="1:108" x14ac:dyDescent="0.2">
      <c r="A502" s="112">
        <f t="shared" si="180"/>
        <v>40527</v>
      </c>
      <c r="B502" s="104">
        <f t="shared" si="193"/>
        <v>252362.08388681</v>
      </c>
      <c r="C502" s="104">
        <f t="shared" si="181"/>
        <v>250134.42202947004</v>
      </c>
      <c r="D502" s="132">
        <f t="shared" si="182"/>
        <v>40523</v>
      </c>
      <c r="E502" s="105">
        <f t="shared" si="194"/>
        <v>6.78E-4</v>
      </c>
      <c r="F502" s="106">
        <f t="shared" si="192"/>
        <v>5</v>
      </c>
      <c r="G502" s="106">
        <f t="shared" si="187"/>
        <v>31</v>
      </c>
      <c r="H502" s="104">
        <f t="shared" si="183"/>
        <v>1.00010932</v>
      </c>
      <c r="I502" s="104">
        <f t="shared" si="184"/>
        <v>1.0073815500000001</v>
      </c>
      <c r="J502" s="104">
        <f t="shared" si="176"/>
        <v>1.0074916700000001</v>
      </c>
      <c r="K502" s="104">
        <f t="shared" si="177"/>
        <v>252008.34657495</v>
      </c>
      <c r="L502" s="107">
        <f t="shared" si="188"/>
        <v>0</v>
      </c>
      <c r="M502" s="105">
        <f t="shared" si="189"/>
        <v>0</v>
      </c>
      <c r="N502" s="104">
        <f t="shared" si="190"/>
        <v>0</v>
      </c>
      <c r="O502" s="113">
        <f t="shared" si="185"/>
        <v>0.11</v>
      </c>
      <c r="P502" s="108">
        <f t="shared" si="175"/>
        <v>1.001403673</v>
      </c>
      <c r="Q502" s="104">
        <f t="shared" si="178"/>
        <v>353.73731185999998</v>
      </c>
      <c r="R502" s="104">
        <f t="shared" si="179"/>
        <v>353.73731185999998</v>
      </c>
      <c r="S502" s="109" t="s">
        <v>52</v>
      </c>
      <c r="T502" s="110">
        <f t="shared" si="191"/>
        <v>40553</v>
      </c>
      <c r="U502" s="111">
        <f t="shared" si="186"/>
        <v>0</v>
      </c>
      <c r="V502" s="22"/>
      <c r="W502" s="5"/>
      <c r="X502" s="134">
        <f>[2]Plan1!$A345</f>
        <v>47162</v>
      </c>
      <c r="Y502" s="135" t="str">
        <f>[2]Plan1!$C345</f>
        <v>Carnaval</v>
      </c>
      <c r="Z502" s="5"/>
      <c r="AA502" s="5"/>
      <c r="AB502" s="1"/>
      <c r="AC502" s="5"/>
      <c r="AD502" s="5"/>
      <c r="AE502" s="5"/>
      <c r="AF502" s="1"/>
      <c r="AG502" s="3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</row>
    <row r="503" spans="1:108" x14ac:dyDescent="0.2">
      <c r="A503" s="112">
        <f t="shared" si="180"/>
        <v>40528</v>
      </c>
      <c r="B503" s="104">
        <f t="shared" si="193"/>
        <v>252438.40791086003</v>
      </c>
      <c r="C503" s="104">
        <f t="shared" si="181"/>
        <v>250134.42202947004</v>
      </c>
      <c r="D503" s="132">
        <f t="shared" si="182"/>
        <v>40523</v>
      </c>
      <c r="E503" s="105">
        <f t="shared" si="194"/>
        <v>6.78E-4</v>
      </c>
      <c r="F503" s="106">
        <f t="shared" si="192"/>
        <v>6</v>
      </c>
      <c r="G503" s="106">
        <f t="shared" si="187"/>
        <v>31</v>
      </c>
      <c r="H503" s="104">
        <f t="shared" si="183"/>
        <v>1.0001311799999999</v>
      </c>
      <c r="I503" s="104">
        <f t="shared" si="184"/>
        <v>1.0073815500000001</v>
      </c>
      <c r="J503" s="104">
        <f t="shared" si="176"/>
        <v>1.0075136899999999</v>
      </c>
      <c r="K503" s="104">
        <f t="shared" si="177"/>
        <v>252013.85453492001</v>
      </c>
      <c r="L503" s="107">
        <f t="shared" si="188"/>
        <v>0</v>
      </c>
      <c r="M503" s="105">
        <f t="shared" si="189"/>
        <v>0</v>
      </c>
      <c r="N503" s="104">
        <f t="shared" si="190"/>
        <v>0</v>
      </c>
      <c r="O503" s="113">
        <f t="shared" si="185"/>
        <v>0.11</v>
      </c>
      <c r="P503" s="108">
        <f t="shared" si="175"/>
        <v>1.0016846429999999</v>
      </c>
      <c r="Q503" s="104">
        <f t="shared" si="178"/>
        <v>424.55337594000002</v>
      </c>
      <c r="R503" s="104">
        <f t="shared" si="179"/>
        <v>424.55337594000002</v>
      </c>
      <c r="S503" s="109" t="s">
        <v>52</v>
      </c>
      <c r="T503" s="110">
        <f t="shared" si="191"/>
        <v>40553</v>
      </c>
      <c r="U503" s="111">
        <f t="shared" si="186"/>
        <v>0</v>
      </c>
      <c r="V503" s="22"/>
      <c r="W503" s="5"/>
      <c r="X503" s="134">
        <f>[2]Plan1!$A346</f>
        <v>47207</v>
      </c>
      <c r="Y503" s="135" t="str">
        <f>[2]Plan1!$C346</f>
        <v>Paixão de Cristo</v>
      </c>
      <c r="Z503" s="5"/>
      <c r="AA503" s="5"/>
      <c r="AB503" s="1"/>
      <c r="AC503" s="5"/>
      <c r="AD503" s="5"/>
      <c r="AE503" s="5"/>
      <c r="AF503" s="1"/>
      <c r="AG503" s="3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</row>
    <row r="504" spans="1:108" x14ac:dyDescent="0.2">
      <c r="A504" s="112">
        <f t="shared" si="180"/>
        <v>40529</v>
      </c>
      <c r="B504" s="104">
        <f t="shared" si="193"/>
        <v>252514.75769786999</v>
      </c>
      <c r="C504" s="104">
        <f t="shared" si="181"/>
        <v>250134.42202947004</v>
      </c>
      <c r="D504" s="132">
        <f t="shared" si="182"/>
        <v>40523</v>
      </c>
      <c r="E504" s="105">
        <f t="shared" si="194"/>
        <v>6.78E-4</v>
      </c>
      <c r="F504" s="106">
        <f t="shared" si="192"/>
        <v>7</v>
      </c>
      <c r="G504" s="106">
        <f t="shared" si="187"/>
        <v>31</v>
      </c>
      <c r="H504" s="104">
        <f t="shared" si="183"/>
        <v>1.00015305</v>
      </c>
      <c r="I504" s="104">
        <f t="shared" si="184"/>
        <v>1.0073815500000001</v>
      </c>
      <c r="J504" s="104">
        <f t="shared" si="176"/>
        <v>1.0075357199999999</v>
      </c>
      <c r="K504" s="104">
        <f t="shared" si="177"/>
        <v>252019.36499624001</v>
      </c>
      <c r="L504" s="107">
        <f t="shared" si="188"/>
        <v>0</v>
      </c>
      <c r="M504" s="105">
        <f t="shared" si="189"/>
        <v>0</v>
      </c>
      <c r="N504" s="104">
        <f t="shared" si="190"/>
        <v>0</v>
      </c>
      <c r="O504" s="113">
        <f t="shared" si="185"/>
        <v>0.11</v>
      </c>
      <c r="P504" s="108">
        <f t="shared" si="175"/>
        <v>1.001965693</v>
      </c>
      <c r="Q504" s="104">
        <f t="shared" si="178"/>
        <v>495.39270162999998</v>
      </c>
      <c r="R504" s="104">
        <f t="shared" si="179"/>
        <v>495.39270162999998</v>
      </c>
      <c r="S504" s="109" t="s">
        <v>52</v>
      </c>
      <c r="T504" s="110">
        <f t="shared" si="191"/>
        <v>40553</v>
      </c>
      <c r="U504" s="111">
        <f t="shared" si="186"/>
        <v>0</v>
      </c>
      <c r="V504" s="22"/>
      <c r="W504" s="5"/>
      <c r="X504" s="134">
        <f>[2]Plan1!$A347</f>
        <v>47229</v>
      </c>
      <c r="Y504" s="135" t="str">
        <f>[2]Plan1!$C347</f>
        <v>Tiradentes</v>
      </c>
      <c r="Z504" s="5"/>
      <c r="AA504" s="5"/>
      <c r="AB504" s="1"/>
      <c r="AC504" s="5"/>
      <c r="AD504" s="5"/>
      <c r="AE504" s="5"/>
      <c r="AF504" s="1"/>
      <c r="AG504" s="3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</row>
    <row r="505" spans="1:108" x14ac:dyDescent="0.2">
      <c r="A505" s="112">
        <f t="shared" si="180"/>
        <v>40530</v>
      </c>
      <c r="B505" s="104">
        <f t="shared" si="193"/>
        <v>252591.13299924001</v>
      </c>
      <c r="C505" s="104">
        <f t="shared" si="181"/>
        <v>250134.42202947004</v>
      </c>
      <c r="D505" s="132">
        <f t="shared" si="182"/>
        <v>40523</v>
      </c>
      <c r="E505" s="105">
        <f t="shared" si="194"/>
        <v>6.78E-4</v>
      </c>
      <c r="F505" s="106">
        <f t="shared" si="192"/>
        <v>8</v>
      </c>
      <c r="G505" s="106">
        <f t="shared" si="187"/>
        <v>31</v>
      </c>
      <c r="H505" s="104">
        <f t="shared" si="183"/>
        <v>1.0001749200000001</v>
      </c>
      <c r="I505" s="104">
        <f t="shared" si="184"/>
        <v>1.0073815500000001</v>
      </c>
      <c r="J505" s="104">
        <f t="shared" si="176"/>
        <v>1.0075577600000001</v>
      </c>
      <c r="K505" s="104">
        <f t="shared" si="177"/>
        <v>252024.8779589</v>
      </c>
      <c r="L505" s="107">
        <f t="shared" si="188"/>
        <v>0</v>
      </c>
      <c r="M505" s="105">
        <f t="shared" si="189"/>
        <v>0</v>
      </c>
      <c r="N505" s="104">
        <f t="shared" si="190"/>
        <v>0</v>
      </c>
      <c r="O505" s="113">
        <f t="shared" si="185"/>
        <v>0.11</v>
      </c>
      <c r="P505" s="108">
        <f t="shared" si="175"/>
        <v>1.002246822</v>
      </c>
      <c r="Q505" s="104">
        <f t="shared" si="178"/>
        <v>566.25504034000005</v>
      </c>
      <c r="R505" s="104">
        <f t="shared" si="179"/>
        <v>566.25504034000005</v>
      </c>
      <c r="S505" s="109" t="s">
        <v>52</v>
      </c>
      <c r="T505" s="110">
        <f t="shared" si="191"/>
        <v>40553</v>
      </c>
      <c r="U505" s="111">
        <f t="shared" si="186"/>
        <v>0</v>
      </c>
      <c r="V505" s="22"/>
      <c r="W505" s="5"/>
      <c r="X505" s="134">
        <f>[2]Plan1!$A348</f>
        <v>47239</v>
      </c>
      <c r="Y505" s="135" t="str">
        <f>[2]Plan1!$C348</f>
        <v>Dia do Trabalho</v>
      </c>
      <c r="Z505" s="5"/>
      <c r="AA505" s="5"/>
      <c r="AB505" s="1"/>
      <c r="AC505" s="5"/>
      <c r="AD505" s="5"/>
      <c r="AE505" s="5"/>
      <c r="AF505" s="1"/>
      <c r="AG505" s="3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</row>
    <row r="506" spans="1:108" x14ac:dyDescent="0.2">
      <c r="A506" s="112">
        <f t="shared" si="180"/>
        <v>40531</v>
      </c>
      <c r="B506" s="104">
        <f t="shared" si="193"/>
        <v>252667.52855101999</v>
      </c>
      <c r="C506" s="104">
        <f t="shared" si="181"/>
        <v>250134.42202947004</v>
      </c>
      <c r="D506" s="132">
        <f t="shared" si="182"/>
        <v>40523</v>
      </c>
      <c r="E506" s="105">
        <f t="shared" si="194"/>
        <v>6.78E-4</v>
      </c>
      <c r="F506" s="106">
        <f t="shared" si="192"/>
        <v>9</v>
      </c>
      <c r="G506" s="106">
        <f t="shared" si="187"/>
        <v>31</v>
      </c>
      <c r="H506" s="104">
        <f t="shared" si="183"/>
        <v>1.0001967899999999</v>
      </c>
      <c r="I506" s="104">
        <f t="shared" si="184"/>
        <v>1.0073815500000001</v>
      </c>
      <c r="J506" s="104">
        <f t="shared" si="176"/>
        <v>1.0075797900000001</v>
      </c>
      <c r="K506" s="104">
        <f t="shared" si="177"/>
        <v>252030.38842022</v>
      </c>
      <c r="L506" s="107">
        <f t="shared" si="188"/>
        <v>0</v>
      </c>
      <c r="M506" s="105">
        <f t="shared" si="189"/>
        <v>0</v>
      </c>
      <c r="N506" s="104">
        <f t="shared" si="190"/>
        <v>0</v>
      </c>
      <c r="O506" s="113">
        <f t="shared" si="185"/>
        <v>0.11</v>
      </c>
      <c r="P506" s="108">
        <f t="shared" si="175"/>
        <v>1.002528029</v>
      </c>
      <c r="Q506" s="104">
        <f t="shared" si="178"/>
        <v>637.14013079999995</v>
      </c>
      <c r="R506" s="104">
        <f t="shared" si="179"/>
        <v>637.14013079999995</v>
      </c>
      <c r="S506" s="109" t="s">
        <v>52</v>
      </c>
      <c r="T506" s="110">
        <f t="shared" si="191"/>
        <v>40553</v>
      </c>
      <c r="U506" s="111">
        <f t="shared" si="186"/>
        <v>0</v>
      </c>
      <c r="V506" s="22"/>
      <c r="W506" s="5"/>
      <c r="X506" s="134">
        <f>[2]Plan1!$A349</f>
        <v>47269</v>
      </c>
      <c r="Y506" s="135" t="str">
        <f>[2]Plan1!$C349</f>
        <v>Corpus Christi</v>
      </c>
      <c r="Z506" s="5"/>
      <c r="AA506" s="5"/>
      <c r="AB506" s="1"/>
      <c r="AC506" s="5"/>
      <c r="AD506" s="5"/>
      <c r="AE506" s="5"/>
      <c r="AF506" s="1"/>
      <c r="AG506" s="3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</row>
    <row r="507" spans="1:108" x14ac:dyDescent="0.2">
      <c r="A507" s="112">
        <f t="shared" si="180"/>
        <v>40532</v>
      </c>
      <c r="B507" s="104">
        <f t="shared" si="193"/>
        <v>252743.94485646</v>
      </c>
      <c r="C507" s="104">
        <f t="shared" si="181"/>
        <v>250134.42202947004</v>
      </c>
      <c r="D507" s="132">
        <f t="shared" si="182"/>
        <v>40523</v>
      </c>
      <c r="E507" s="105">
        <f t="shared" si="194"/>
        <v>6.78E-4</v>
      </c>
      <c r="F507" s="106">
        <f t="shared" si="192"/>
        <v>10</v>
      </c>
      <c r="G507" s="106">
        <f t="shared" si="187"/>
        <v>31</v>
      </c>
      <c r="H507" s="104">
        <f t="shared" si="183"/>
        <v>1.0002186500000001</v>
      </c>
      <c r="I507" s="104">
        <f t="shared" si="184"/>
        <v>1.0073815500000001</v>
      </c>
      <c r="J507" s="104">
        <f t="shared" si="176"/>
        <v>1.0076018099999999</v>
      </c>
      <c r="K507" s="104">
        <f t="shared" si="177"/>
        <v>252035.89638019001</v>
      </c>
      <c r="L507" s="107">
        <f t="shared" si="188"/>
        <v>0</v>
      </c>
      <c r="M507" s="105">
        <f t="shared" si="189"/>
        <v>0</v>
      </c>
      <c r="N507" s="104">
        <f t="shared" si="190"/>
        <v>0</v>
      </c>
      <c r="O507" s="113">
        <f t="shared" si="185"/>
        <v>0.11</v>
      </c>
      <c r="P507" s="108">
        <f t="shared" si="175"/>
        <v>1.002809316</v>
      </c>
      <c r="Q507" s="104">
        <f t="shared" si="178"/>
        <v>708.04847627000004</v>
      </c>
      <c r="R507" s="104">
        <f t="shared" si="179"/>
        <v>708.04847627000004</v>
      </c>
      <c r="S507" s="109" t="s">
        <v>52</v>
      </c>
      <c r="T507" s="110">
        <f t="shared" si="191"/>
        <v>40553</v>
      </c>
      <c r="U507" s="111">
        <f t="shared" si="186"/>
        <v>0</v>
      </c>
      <c r="V507" s="22"/>
      <c r="W507" s="5"/>
      <c r="X507" s="134">
        <f>[2]Plan1!$A350</f>
        <v>47368</v>
      </c>
      <c r="Y507" s="135" t="str">
        <f>[2]Plan1!$C350</f>
        <v>Independência do Brasil</v>
      </c>
      <c r="Z507" s="5"/>
      <c r="AA507" s="5"/>
      <c r="AB507" s="1"/>
      <c r="AC507" s="5"/>
      <c r="AD507" s="5"/>
      <c r="AE507" s="5"/>
      <c r="AF507" s="1"/>
      <c r="AG507" s="3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</row>
    <row r="508" spans="1:108" x14ac:dyDescent="0.2">
      <c r="A508" s="112">
        <f t="shared" si="180"/>
        <v>40533</v>
      </c>
      <c r="B508" s="104">
        <f t="shared" si="193"/>
        <v>252820.38642883999</v>
      </c>
      <c r="C508" s="104">
        <f t="shared" si="181"/>
        <v>250134.42202947004</v>
      </c>
      <c r="D508" s="132">
        <f t="shared" si="182"/>
        <v>40523</v>
      </c>
      <c r="E508" s="105">
        <f t="shared" si="194"/>
        <v>6.78E-4</v>
      </c>
      <c r="F508" s="106">
        <f t="shared" si="192"/>
        <v>11</v>
      </c>
      <c r="G508" s="106">
        <f t="shared" si="187"/>
        <v>31</v>
      </c>
      <c r="H508" s="104">
        <f t="shared" si="183"/>
        <v>1.00024052</v>
      </c>
      <c r="I508" s="104">
        <f t="shared" si="184"/>
        <v>1.0073815500000001</v>
      </c>
      <c r="J508" s="104">
        <f t="shared" si="176"/>
        <v>1.0076238399999999</v>
      </c>
      <c r="K508" s="104">
        <f t="shared" si="177"/>
        <v>252041.40684151</v>
      </c>
      <c r="L508" s="107">
        <f t="shared" si="188"/>
        <v>0</v>
      </c>
      <c r="M508" s="105">
        <f t="shared" si="189"/>
        <v>0</v>
      </c>
      <c r="N508" s="104">
        <f t="shared" si="190"/>
        <v>0</v>
      </c>
      <c r="O508" s="113">
        <f t="shared" si="185"/>
        <v>0.11</v>
      </c>
      <c r="P508" s="108">
        <f t="shared" si="175"/>
        <v>1.003090681</v>
      </c>
      <c r="Q508" s="104">
        <f t="shared" si="178"/>
        <v>778.97958732999996</v>
      </c>
      <c r="R508" s="104">
        <f t="shared" si="179"/>
        <v>778.97958732999996</v>
      </c>
      <c r="S508" s="109" t="s">
        <v>52</v>
      </c>
      <c r="T508" s="110">
        <f t="shared" si="191"/>
        <v>40553</v>
      </c>
      <c r="U508" s="111">
        <f t="shared" si="186"/>
        <v>0</v>
      </c>
      <c r="V508" s="22"/>
      <c r="W508" s="5"/>
      <c r="X508" s="134">
        <f>[2]Plan1!$A351</f>
        <v>47403</v>
      </c>
      <c r="Y508" s="135" t="str">
        <f>[2]Plan1!$C351</f>
        <v>Nossa Sr.a Aparecida - Padroeira do Brasil</v>
      </c>
      <c r="Z508" s="5"/>
      <c r="AA508" s="5"/>
      <c r="AB508" s="1"/>
      <c r="AC508" s="5"/>
      <c r="AD508" s="5"/>
      <c r="AE508" s="5"/>
      <c r="AF508" s="1"/>
      <c r="AG508" s="3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</row>
    <row r="509" spans="1:108" x14ac:dyDescent="0.2">
      <c r="A509" s="112">
        <f t="shared" si="180"/>
        <v>40534</v>
      </c>
      <c r="B509" s="104">
        <f t="shared" si="193"/>
        <v>252896.85101382999</v>
      </c>
      <c r="C509" s="104">
        <f t="shared" si="181"/>
        <v>250134.42202947004</v>
      </c>
      <c r="D509" s="132">
        <f t="shared" si="182"/>
        <v>40523</v>
      </c>
      <c r="E509" s="105">
        <f t="shared" si="194"/>
        <v>6.78E-4</v>
      </c>
      <c r="F509" s="106">
        <f t="shared" si="192"/>
        <v>12</v>
      </c>
      <c r="G509" s="106">
        <f t="shared" si="187"/>
        <v>31</v>
      </c>
      <c r="H509" s="104">
        <f t="shared" si="183"/>
        <v>1.0002623900000001</v>
      </c>
      <c r="I509" s="104">
        <f t="shared" si="184"/>
        <v>1.0073815500000001</v>
      </c>
      <c r="J509" s="104">
        <f t="shared" si="176"/>
        <v>1.0076458699999999</v>
      </c>
      <c r="K509" s="104">
        <f t="shared" si="177"/>
        <v>252046.91730283</v>
      </c>
      <c r="L509" s="107">
        <f t="shared" si="188"/>
        <v>0</v>
      </c>
      <c r="M509" s="105">
        <f t="shared" si="189"/>
        <v>0</v>
      </c>
      <c r="N509" s="104">
        <f t="shared" si="190"/>
        <v>0</v>
      </c>
      <c r="O509" s="113">
        <f t="shared" si="185"/>
        <v>0.11</v>
      </c>
      <c r="P509" s="108">
        <f t="shared" si="175"/>
        <v>1.0033721250000001</v>
      </c>
      <c r="Q509" s="104">
        <f t="shared" si="178"/>
        <v>849.93371100000002</v>
      </c>
      <c r="R509" s="104">
        <f t="shared" si="179"/>
        <v>849.93371100000002</v>
      </c>
      <c r="S509" s="109" t="s">
        <v>52</v>
      </c>
      <c r="T509" s="110">
        <f t="shared" si="191"/>
        <v>40553</v>
      </c>
      <c r="U509" s="111">
        <f t="shared" si="186"/>
        <v>0</v>
      </c>
      <c r="V509" s="22"/>
      <c r="W509" s="5"/>
      <c r="X509" s="134">
        <f>[2]Plan1!$A352</f>
        <v>47424</v>
      </c>
      <c r="Y509" s="135" t="str">
        <f>[2]Plan1!$C352</f>
        <v>Finados</v>
      </c>
      <c r="Z509" s="5"/>
      <c r="AA509" s="5"/>
      <c r="AB509" s="1"/>
      <c r="AC509" s="5"/>
      <c r="AD509" s="5"/>
      <c r="AE509" s="5"/>
      <c r="AF509" s="1"/>
      <c r="AG509" s="3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</row>
    <row r="510" spans="1:108" x14ac:dyDescent="0.2">
      <c r="A510" s="112">
        <f t="shared" si="180"/>
        <v>40535</v>
      </c>
      <c r="B510" s="104">
        <f t="shared" si="193"/>
        <v>252973.33861273999</v>
      </c>
      <c r="C510" s="104">
        <f t="shared" si="181"/>
        <v>250134.42202947004</v>
      </c>
      <c r="D510" s="132">
        <f t="shared" si="182"/>
        <v>40523</v>
      </c>
      <c r="E510" s="105">
        <f t="shared" si="194"/>
        <v>6.78E-4</v>
      </c>
      <c r="F510" s="106">
        <f t="shared" si="192"/>
        <v>13</v>
      </c>
      <c r="G510" s="106">
        <f t="shared" si="187"/>
        <v>31</v>
      </c>
      <c r="H510" s="104">
        <f t="shared" si="183"/>
        <v>1.0002842599999999</v>
      </c>
      <c r="I510" s="104">
        <f t="shared" si="184"/>
        <v>1.0073815500000001</v>
      </c>
      <c r="J510" s="104">
        <f t="shared" si="176"/>
        <v>1.0076678999999999</v>
      </c>
      <c r="K510" s="104">
        <f t="shared" si="177"/>
        <v>252052.42776414999</v>
      </c>
      <c r="L510" s="107">
        <f t="shared" si="188"/>
        <v>0</v>
      </c>
      <c r="M510" s="105">
        <f t="shared" si="189"/>
        <v>0</v>
      </c>
      <c r="N510" s="104">
        <f t="shared" si="190"/>
        <v>0</v>
      </c>
      <c r="O510" s="113">
        <f t="shared" si="185"/>
        <v>0.11</v>
      </c>
      <c r="P510" s="108">
        <f t="shared" si="175"/>
        <v>1.003653648</v>
      </c>
      <c r="Q510" s="104">
        <f t="shared" si="178"/>
        <v>920.91084859</v>
      </c>
      <c r="R510" s="104">
        <f t="shared" si="179"/>
        <v>920.91084859</v>
      </c>
      <c r="S510" s="109" t="s">
        <v>52</v>
      </c>
      <c r="T510" s="110">
        <f t="shared" si="191"/>
        <v>40553</v>
      </c>
      <c r="U510" s="111">
        <f t="shared" si="186"/>
        <v>0</v>
      </c>
      <c r="V510" s="22"/>
      <c r="W510" s="5"/>
      <c r="X510" s="134">
        <f>[2]Plan1!$A353</f>
        <v>47437</v>
      </c>
      <c r="Y510" s="135" t="str">
        <f>[2]Plan1!$C353</f>
        <v>Proclamação da República</v>
      </c>
      <c r="Z510" s="5"/>
      <c r="AA510" s="5"/>
      <c r="AB510" s="1"/>
      <c r="AC510" s="5"/>
      <c r="AD510" s="5"/>
      <c r="AE510" s="5"/>
      <c r="AF510" s="1"/>
      <c r="AG510" s="3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</row>
    <row r="511" spans="1:108" x14ac:dyDescent="0.2">
      <c r="A511" s="112">
        <f t="shared" si="180"/>
        <v>40536</v>
      </c>
      <c r="B511" s="104">
        <f t="shared" si="193"/>
        <v>253049.84922686001</v>
      </c>
      <c r="C511" s="104">
        <f t="shared" si="181"/>
        <v>250134.42202947004</v>
      </c>
      <c r="D511" s="132">
        <f t="shared" si="182"/>
        <v>40523</v>
      </c>
      <c r="E511" s="105">
        <f t="shared" si="194"/>
        <v>6.78E-4</v>
      </c>
      <c r="F511" s="106">
        <f t="shared" si="192"/>
        <v>14</v>
      </c>
      <c r="G511" s="106">
        <f t="shared" si="187"/>
        <v>31</v>
      </c>
      <c r="H511" s="104">
        <f t="shared" si="183"/>
        <v>1.00030613</v>
      </c>
      <c r="I511" s="104">
        <f t="shared" si="184"/>
        <v>1.0073815500000001</v>
      </c>
      <c r="J511" s="104">
        <f t="shared" si="176"/>
        <v>1.00768993</v>
      </c>
      <c r="K511" s="104">
        <f t="shared" si="177"/>
        <v>252057.93822546001</v>
      </c>
      <c r="L511" s="107">
        <f t="shared" si="188"/>
        <v>0</v>
      </c>
      <c r="M511" s="105">
        <f t="shared" si="189"/>
        <v>0</v>
      </c>
      <c r="N511" s="104">
        <f t="shared" si="190"/>
        <v>0</v>
      </c>
      <c r="O511" s="113">
        <f t="shared" si="185"/>
        <v>0.11</v>
      </c>
      <c r="P511" s="108">
        <f t="shared" si="175"/>
        <v>1.0039352500000001</v>
      </c>
      <c r="Q511" s="104">
        <f t="shared" si="178"/>
        <v>991.91100140000003</v>
      </c>
      <c r="R511" s="104">
        <f t="shared" si="179"/>
        <v>991.91100140000003</v>
      </c>
      <c r="S511" s="109" t="s">
        <v>52</v>
      </c>
      <c r="T511" s="110">
        <f t="shared" si="191"/>
        <v>40553</v>
      </c>
      <c r="U511" s="111">
        <f t="shared" si="186"/>
        <v>0</v>
      </c>
      <c r="V511" s="22"/>
      <c r="W511" s="5"/>
      <c r="X511" s="134">
        <f>[2]Plan1!$A354</f>
        <v>47442</v>
      </c>
      <c r="Y511" s="135" t="str">
        <f>[2]Plan1!$C354</f>
        <v>Dia Nacional de Zumbi e da Consciência Negra</v>
      </c>
      <c r="Z511" s="5"/>
      <c r="AA511" s="5"/>
      <c r="AB511" s="1"/>
      <c r="AC511" s="5"/>
      <c r="AD511" s="5"/>
      <c r="AE511" s="5"/>
      <c r="AF511" s="1"/>
      <c r="AG511" s="3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</row>
    <row r="512" spans="1:108" x14ac:dyDescent="0.2">
      <c r="A512" s="112">
        <f t="shared" si="180"/>
        <v>40537</v>
      </c>
      <c r="B512" s="104">
        <f t="shared" si="193"/>
        <v>253126.3853694</v>
      </c>
      <c r="C512" s="104">
        <f t="shared" si="181"/>
        <v>250134.42202947004</v>
      </c>
      <c r="D512" s="132">
        <f t="shared" si="182"/>
        <v>40523</v>
      </c>
      <c r="E512" s="105">
        <f t="shared" si="194"/>
        <v>6.78E-4</v>
      </c>
      <c r="F512" s="106">
        <f t="shared" si="192"/>
        <v>15</v>
      </c>
      <c r="G512" s="106">
        <f t="shared" si="187"/>
        <v>31</v>
      </c>
      <c r="H512" s="104">
        <f t="shared" si="183"/>
        <v>1.0003280000000001</v>
      </c>
      <c r="I512" s="104">
        <f t="shared" si="184"/>
        <v>1.0073815500000001</v>
      </c>
      <c r="J512" s="104">
        <f t="shared" si="176"/>
        <v>1.0077119699999999</v>
      </c>
      <c r="K512" s="104">
        <f t="shared" si="177"/>
        <v>252063.45118812</v>
      </c>
      <c r="L512" s="107">
        <f t="shared" si="188"/>
        <v>0</v>
      </c>
      <c r="M512" s="105">
        <f t="shared" si="189"/>
        <v>0</v>
      </c>
      <c r="N512" s="104">
        <f t="shared" si="190"/>
        <v>0</v>
      </c>
      <c r="O512" s="113">
        <f t="shared" si="185"/>
        <v>0.11</v>
      </c>
      <c r="P512" s="108">
        <f t="shared" si="175"/>
        <v>1.004216931</v>
      </c>
      <c r="Q512" s="104">
        <f t="shared" si="178"/>
        <v>1062.9341812800001</v>
      </c>
      <c r="R512" s="104">
        <f t="shared" si="179"/>
        <v>1062.9341812800001</v>
      </c>
      <c r="S512" s="109" t="s">
        <v>52</v>
      </c>
      <c r="T512" s="110">
        <f t="shared" si="191"/>
        <v>40553</v>
      </c>
      <c r="U512" s="111">
        <f t="shared" si="186"/>
        <v>0</v>
      </c>
      <c r="V512" s="22"/>
      <c r="W512" s="5"/>
      <c r="X512" s="134">
        <f>[2]Plan1!$A355</f>
        <v>47477</v>
      </c>
      <c r="Y512" s="135" t="str">
        <f>[2]Plan1!$C355</f>
        <v>Natal</v>
      </c>
      <c r="Z512" s="5"/>
      <c r="AA512" s="5"/>
      <c r="AB512" s="1"/>
      <c r="AC512" s="5"/>
      <c r="AD512" s="5"/>
      <c r="AE512" s="5"/>
      <c r="AF512" s="1"/>
      <c r="AG512" s="3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</row>
    <row r="513" spans="1:108" x14ac:dyDescent="0.2">
      <c r="A513" s="112">
        <f t="shared" si="180"/>
        <v>40538</v>
      </c>
      <c r="B513" s="104">
        <f t="shared" si="193"/>
        <v>253202.94227065999</v>
      </c>
      <c r="C513" s="104">
        <f t="shared" si="181"/>
        <v>250134.42202947004</v>
      </c>
      <c r="D513" s="132">
        <f t="shared" si="182"/>
        <v>40523</v>
      </c>
      <c r="E513" s="105">
        <f t="shared" si="194"/>
        <v>6.78E-4</v>
      </c>
      <c r="F513" s="106">
        <f t="shared" si="192"/>
        <v>16</v>
      </c>
      <c r="G513" s="106">
        <f t="shared" si="187"/>
        <v>31</v>
      </c>
      <c r="H513" s="104">
        <f t="shared" si="183"/>
        <v>1.00034987</v>
      </c>
      <c r="I513" s="104">
        <f t="shared" si="184"/>
        <v>1.0073815500000001</v>
      </c>
      <c r="J513" s="104">
        <f t="shared" si="176"/>
        <v>1.0077339999999999</v>
      </c>
      <c r="K513" s="104">
        <f t="shared" si="177"/>
        <v>252068.96164944</v>
      </c>
      <c r="L513" s="107">
        <f t="shared" si="188"/>
        <v>0</v>
      </c>
      <c r="M513" s="105">
        <f t="shared" si="189"/>
        <v>0</v>
      </c>
      <c r="N513" s="104">
        <f t="shared" si="190"/>
        <v>0</v>
      </c>
      <c r="O513" s="113">
        <f t="shared" si="185"/>
        <v>0.11</v>
      </c>
      <c r="P513" s="108">
        <f t="shared" si="175"/>
        <v>1.0044986920000001</v>
      </c>
      <c r="Q513" s="104">
        <f t="shared" si="178"/>
        <v>1133.9806212200001</v>
      </c>
      <c r="R513" s="104">
        <f t="shared" si="179"/>
        <v>1133.9806212200001</v>
      </c>
      <c r="S513" s="109" t="s">
        <v>52</v>
      </c>
      <c r="T513" s="110">
        <f t="shared" si="191"/>
        <v>40553</v>
      </c>
      <c r="U513" s="111">
        <f t="shared" si="186"/>
        <v>0</v>
      </c>
      <c r="V513" s="22"/>
      <c r="W513" s="5"/>
      <c r="X513" s="134">
        <f>[2]Plan1!$A356</f>
        <v>47484</v>
      </c>
      <c r="Y513" s="135" t="str">
        <f>[2]Plan1!$C356</f>
        <v>Confraternização Universal</v>
      </c>
      <c r="Z513" s="5"/>
      <c r="AA513" s="5"/>
      <c r="AB513" s="1"/>
      <c r="AC513" s="5"/>
      <c r="AD513" s="5"/>
      <c r="AE513" s="5"/>
      <c r="AF513" s="1"/>
      <c r="AG513" s="3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</row>
    <row r="514" spans="1:108" x14ac:dyDescent="0.2">
      <c r="A514" s="112">
        <f t="shared" si="180"/>
        <v>40539</v>
      </c>
      <c r="B514" s="104">
        <f t="shared" si="193"/>
        <v>253279.52193898999</v>
      </c>
      <c r="C514" s="104">
        <f t="shared" si="181"/>
        <v>250134.42202947004</v>
      </c>
      <c r="D514" s="132">
        <f t="shared" si="182"/>
        <v>40523</v>
      </c>
      <c r="E514" s="105">
        <f t="shared" si="194"/>
        <v>6.78E-4</v>
      </c>
      <c r="F514" s="106">
        <f t="shared" si="192"/>
        <v>17</v>
      </c>
      <c r="G514" s="106">
        <f t="shared" si="187"/>
        <v>31</v>
      </c>
      <c r="H514" s="104">
        <f t="shared" si="183"/>
        <v>1.0003717400000001</v>
      </c>
      <c r="I514" s="104">
        <f t="shared" si="184"/>
        <v>1.0073815500000001</v>
      </c>
      <c r="J514" s="104">
        <f t="shared" si="176"/>
        <v>1.0077560299999999</v>
      </c>
      <c r="K514" s="104">
        <f t="shared" si="177"/>
        <v>252074.47211075999</v>
      </c>
      <c r="L514" s="107">
        <f t="shared" si="188"/>
        <v>0</v>
      </c>
      <c r="M514" s="105">
        <f t="shared" si="189"/>
        <v>0</v>
      </c>
      <c r="N514" s="104">
        <f t="shared" si="190"/>
        <v>0</v>
      </c>
      <c r="O514" s="113">
        <f t="shared" si="185"/>
        <v>0.11</v>
      </c>
      <c r="P514" s="108">
        <f t="shared" si="175"/>
        <v>1.004780531</v>
      </c>
      <c r="Q514" s="104">
        <f t="shared" si="178"/>
        <v>1205.04982823</v>
      </c>
      <c r="R514" s="104">
        <f t="shared" si="179"/>
        <v>1205.04982823</v>
      </c>
      <c r="S514" s="109" t="s">
        <v>52</v>
      </c>
      <c r="T514" s="110">
        <f t="shared" si="191"/>
        <v>40553</v>
      </c>
      <c r="U514" s="111">
        <f t="shared" si="186"/>
        <v>0</v>
      </c>
      <c r="V514" s="22"/>
      <c r="W514" s="5"/>
      <c r="X514" s="134">
        <f>[2]Plan1!$A357</f>
        <v>47546</v>
      </c>
      <c r="Y514" s="135" t="str">
        <f>[2]Plan1!$C357</f>
        <v>Carnaval</v>
      </c>
      <c r="Z514" s="5"/>
      <c r="AA514" s="5"/>
      <c r="AB514" s="1"/>
      <c r="AC514" s="5"/>
      <c r="AD514" s="5"/>
      <c r="AE514" s="5"/>
      <c r="AF514" s="1"/>
      <c r="AG514" s="3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</row>
    <row r="515" spans="1:108" x14ac:dyDescent="0.2">
      <c r="A515" s="112">
        <f t="shared" si="180"/>
        <v>40540</v>
      </c>
      <c r="B515" s="104">
        <f t="shared" si="193"/>
        <v>253356.12714176998</v>
      </c>
      <c r="C515" s="104">
        <f t="shared" si="181"/>
        <v>250134.42202947004</v>
      </c>
      <c r="D515" s="132">
        <f t="shared" si="182"/>
        <v>40523</v>
      </c>
      <c r="E515" s="105">
        <f t="shared" si="194"/>
        <v>6.78E-4</v>
      </c>
      <c r="F515" s="106">
        <f t="shared" si="192"/>
        <v>18</v>
      </c>
      <c r="G515" s="106">
        <f t="shared" si="187"/>
        <v>31</v>
      </c>
      <c r="H515" s="104">
        <f t="shared" si="183"/>
        <v>1.0003936200000001</v>
      </c>
      <c r="I515" s="104">
        <f t="shared" si="184"/>
        <v>1.0073815500000001</v>
      </c>
      <c r="J515" s="104">
        <f t="shared" si="176"/>
        <v>1.0077780700000001</v>
      </c>
      <c r="K515" s="104">
        <f t="shared" si="177"/>
        <v>252079.98507341999</v>
      </c>
      <c r="L515" s="107">
        <f t="shared" si="188"/>
        <v>0</v>
      </c>
      <c r="M515" s="105">
        <f t="shared" si="189"/>
        <v>0</v>
      </c>
      <c r="N515" s="104">
        <f t="shared" si="190"/>
        <v>0</v>
      </c>
      <c r="O515" s="113">
        <f t="shared" si="185"/>
        <v>0.11</v>
      </c>
      <c r="P515" s="108">
        <f t="shared" si="175"/>
        <v>1.005062449</v>
      </c>
      <c r="Q515" s="104">
        <f t="shared" si="178"/>
        <v>1276.14206835</v>
      </c>
      <c r="R515" s="104">
        <f t="shared" si="179"/>
        <v>1276.14206835</v>
      </c>
      <c r="S515" s="109" t="s">
        <v>52</v>
      </c>
      <c r="T515" s="110">
        <f t="shared" si="191"/>
        <v>40553</v>
      </c>
      <c r="U515" s="111">
        <f t="shared" si="186"/>
        <v>0</v>
      </c>
      <c r="V515" s="22"/>
      <c r="W515" s="5"/>
      <c r="X515" s="134">
        <f>[2]Plan1!$A358</f>
        <v>47547</v>
      </c>
      <c r="Y515" s="135" t="str">
        <f>[2]Plan1!$C358</f>
        <v>Carnaval</v>
      </c>
      <c r="Z515" s="5"/>
      <c r="AA515" s="5"/>
      <c r="AB515" s="1"/>
      <c r="AC515" s="5"/>
      <c r="AD515" s="5"/>
      <c r="AE515" s="5"/>
      <c r="AF515" s="1"/>
      <c r="AG515" s="3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</row>
    <row r="516" spans="1:108" x14ac:dyDescent="0.2">
      <c r="A516" s="112">
        <f t="shared" si="180"/>
        <v>40541</v>
      </c>
      <c r="B516" s="104">
        <f t="shared" si="193"/>
        <v>253432.75310509</v>
      </c>
      <c r="C516" s="104">
        <f t="shared" si="181"/>
        <v>250134.42202947004</v>
      </c>
      <c r="D516" s="132">
        <f t="shared" si="182"/>
        <v>40523</v>
      </c>
      <c r="E516" s="105">
        <f t="shared" si="194"/>
        <v>6.78E-4</v>
      </c>
      <c r="F516" s="106">
        <f t="shared" si="192"/>
        <v>19</v>
      </c>
      <c r="G516" s="106">
        <f t="shared" si="187"/>
        <v>31</v>
      </c>
      <c r="H516" s="104">
        <f t="shared" si="183"/>
        <v>1.00041549</v>
      </c>
      <c r="I516" s="104">
        <f t="shared" si="184"/>
        <v>1.0073815500000001</v>
      </c>
      <c r="J516" s="104">
        <f t="shared" si="176"/>
        <v>1.0078001000000001</v>
      </c>
      <c r="K516" s="104">
        <f t="shared" si="177"/>
        <v>252085.49553474001</v>
      </c>
      <c r="L516" s="107">
        <f t="shared" si="188"/>
        <v>0</v>
      </c>
      <c r="M516" s="105">
        <f t="shared" si="189"/>
        <v>0</v>
      </c>
      <c r="N516" s="104">
        <f t="shared" si="190"/>
        <v>0</v>
      </c>
      <c r="O516" s="113">
        <f t="shared" si="185"/>
        <v>0.11</v>
      </c>
      <c r="P516" s="108">
        <f t="shared" si="175"/>
        <v>1.0053444469999999</v>
      </c>
      <c r="Q516" s="104">
        <f t="shared" si="178"/>
        <v>1347.2575703499999</v>
      </c>
      <c r="R516" s="104">
        <f t="shared" si="179"/>
        <v>1347.2575703499999</v>
      </c>
      <c r="S516" s="109" t="s">
        <v>52</v>
      </c>
      <c r="T516" s="110">
        <f t="shared" si="191"/>
        <v>40553</v>
      </c>
      <c r="U516" s="111">
        <f t="shared" si="186"/>
        <v>0</v>
      </c>
      <c r="V516" s="22"/>
      <c r="W516" s="5"/>
      <c r="X516" s="134">
        <f>[2]Plan1!$A359</f>
        <v>47592</v>
      </c>
      <c r="Y516" s="135" t="str">
        <f>[2]Plan1!$C359</f>
        <v>Paixão de Cristo</v>
      </c>
      <c r="Z516" s="5"/>
      <c r="AA516" s="5"/>
      <c r="AB516" s="1"/>
      <c r="AC516" s="5"/>
      <c r="AD516" s="5"/>
      <c r="AE516" s="5"/>
      <c r="AF516" s="1"/>
      <c r="AG516" s="3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</row>
    <row r="517" spans="1:108" x14ac:dyDescent="0.2">
      <c r="A517" s="112">
        <f t="shared" si="180"/>
        <v>40542</v>
      </c>
      <c r="B517" s="104">
        <f t="shared" si="193"/>
        <v>253509.40183937</v>
      </c>
      <c r="C517" s="104">
        <f t="shared" si="181"/>
        <v>250134.42202947004</v>
      </c>
      <c r="D517" s="132">
        <f t="shared" si="182"/>
        <v>40523</v>
      </c>
      <c r="E517" s="105">
        <f t="shared" si="194"/>
        <v>6.78E-4</v>
      </c>
      <c r="F517" s="106">
        <f t="shared" si="192"/>
        <v>20</v>
      </c>
      <c r="G517" s="106">
        <f t="shared" si="187"/>
        <v>31</v>
      </c>
      <c r="H517" s="104">
        <f t="shared" si="183"/>
        <v>1.0004373600000001</v>
      </c>
      <c r="I517" s="104">
        <f t="shared" si="184"/>
        <v>1.0073815500000001</v>
      </c>
      <c r="J517" s="104">
        <f t="shared" si="176"/>
        <v>1.0078221300000001</v>
      </c>
      <c r="K517" s="104">
        <f t="shared" si="177"/>
        <v>252091.00599604999</v>
      </c>
      <c r="L517" s="107">
        <f t="shared" si="188"/>
        <v>0</v>
      </c>
      <c r="M517" s="105">
        <f t="shared" si="189"/>
        <v>0</v>
      </c>
      <c r="N517" s="104">
        <f t="shared" si="190"/>
        <v>0</v>
      </c>
      <c r="O517" s="113">
        <f t="shared" si="185"/>
        <v>0.11</v>
      </c>
      <c r="P517" s="108">
        <f t="shared" si="175"/>
        <v>1.0056265230000001</v>
      </c>
      <c r="Q517" s="104">
        <f t="shared" si="178"/>
        <v>1418.39584332</v>
      </c>
      <c r="R517" s="104">
        <f t="shared" si="179"/>
        <v>1418.39584332</v>
      </c>
      <c r="S517" s="109" t="s">
        <v>52</v>
      </c>
      <c r="T517" s="110">
        <f t="shared" si="191"/>
        <v>40553</v>
      </c>
      <c r="U517" s="111">
        <f t="shared" si="186"/>
        <v>0</v>
      </c>
      <c r="V517" s="22"/>
      <c r="W517" s="5"/>
      <c r="X517" s="134">
        <f>[2]Plan1!$A360</f>
        <v>47594</v>
      </c>
      <c r="Y517" s="135" t="str">
        <f>[2]Plan1!$C360</f>
        <v>Tiradentes</v>
      </c>
      <c r="Z517" s="5"/>
      <c r="AA517" s="5"/>
      <c r="AB517" s="1"/>
      <c r="AC517" s="5"/>
      <c r="AD517" s="5"/>
      <c r="AE517" s="5"/>
      <c r="AF517" s="1"/>
      <c r="AG517" s="3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</row>
    <row r="518" spans="1:108" x14ac:dyDescent="0.2">
      <c r="A518" s="112">
        <f t="shared" si="180"/>
        <v>40543</v>
      </c>
      <c r="B518" s="104">
        <f t="shared" si="193"/>
        <v>253586.07636626001</v>
      </c>
      <c r="C518" s="104">
        <f t="shared" si="181"/>
        <v>250134.42202947004</v>
      </c>
      <c r="D518" s="132">
        <f t="shared" si="182"/>
        <v>40523</v>
      </c>
      <c r="E518" s="105">
        <f t="shared" si="194"/>
        <v>6.78E-4</v>
      </c>
      <c r="F518" s="106">
        <f t="shared" si="192"/>
        <v>21</v>
      </c>
      <c r="G518" s="106">
        <f t="shared" si="187"/>
        <v>31</v>
      </c>
      <c r="H518" s="104">
        <f t="shared" si="183"/>
        <v>1.0004592400000001</v>
      </c>
      <c r="I518" s="104">
        <f t="shared" si="184"/>
        <v>1.0073815500000001</v>
      </c>
      <c r="J518" s="104">
        <f t="shared" si="176"/>
        <v>1.00784417</v>
      </c>
      <c r="K518" s="104">
        <f t="shared" si="177"/>
        <v>252096.51895872</v>
      </c>
      <c r="L518" s="107">
        <f t="shared" si="188"/>
        <v>0</v>
      </c>
      <c r="M518" s="105">
        <f t="shared" si="189"/>
        <v>0</v>
      </c>
      <c r="N518" s="104">
        <f t="shared" si="190"/>
        <v>0</v>
      </c>
      <c r="O518" s="113">
        <f t="shared" si="185"/>
        <v>0.11</v>
      </c>
      <c r="P518" s="108">
        <f t="shared" si="175"/>
        <v>1.005908679</v>
      </c>
      <c r="Q518" s="104">
        <f t="shared" si="178"/>
        <v>1489.55740754</v>
      </c>
      <c r="R518" s="104">
        <f t="shared" si="179"/>
        <v>1489.55740754</v>
      </c>
      <c r="S518" s="109" t="s">
        <v>52</v>
      </c>
      <c r="T518" s="110">
        <f t="shared" si="191"/>
        <v>40553</v>
      </c>
      <c r="U518" s="111">
        <f t="shared" si="186"/>
        <v>0</v>
      </c>
      <c r="V518" s="22"/>
      <c r="W518" s="5"/>
      <c r="X518" s="134">
        <f>[2]Plan1!$A361</f>
        <v>47604</v>
      </c>
      <c r="Y518" s="135" t="str">
        <f>[2]Plan1!$C361</f>
        <v>Dia do Trabalho</v>
      </c>
      <c r="Z518" s="5"/>
      <c r="AA518" s="5"/>
      <c r="AB518" s="1"/>
      <c r="AC518" s="5"/>
      <c r="AD518" s="5"/>
      <c r="AE518" s="5"/>
      <c r="AF518" s="1"/>
      <c r="AG518" s="3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</row>
    <row r="519" spans="1:108" x14ac:dyDescent="0.2">
      <c r="A519" s="112">
        <f t="shared" si="180"/>
        <v>40544</v>
      </c>
      <c r="B519" s="104">
        <f t="shared" si="193"/>
        <v>253662.77392022999</v>
      </c>
      <c r="C519" s="104">
        <f t="shared" si="181"/>
        <v>250134.42202947004</v>
      </c>
      <c r="D519" s="132">
        <f t="shared" si="182"/>
        <v>40523</v>
      </c>
      <c r="E519" s="105">
        <f t="shared" si="194"/>
        <v>6.78E-4</v>
      </c>
      <c r="F519" s="106">
        <f t="shared" si="192"/>
        <v>22</v>
      </c>
      <c r="G519" s="106">
        <f t="shared" si="187"/>
        <v>31</v>
      </c>
      <c r="H519" s="104">
        <f t="shared" si="183"/>
        <v>1.00048111</v>
      </c>
      <c r="I519" s="104">
        <f t="shared" si="184"/>
        <v>1.0073815500000001</v>
      </c>
      <c r="J519" s="104">
        <f t="shared" si="176"/>
        <v>1.00786621</v>
      </c>
      <c r="K519" s="104">
        <f t="shared" si="177"/>
        <v>252102.03192138</v>
      </c>
      <c r="L519" s="107">
        <f t="shared" si="188"/>
        <v>0</v>
      </c>
      <c r="M519" s="105">
        <f t="shared" si="189"/>
        <v>0</v>
      </c>
      <c r="N519" s="104">
        <f t="shared" si="190"/>
        <v>0</v>
      </c>
      <c r="O519" s="113">
        <f t="shared" si="185"/>
        <v>0.11</v>
      </c>
      <c r="P519" s="108">
        <f t="shared" si="175"/>
        <v>1.006190914</v>
      </c>
      <c r="Q519" s="104">
        <f t="shared" si="178"/>
        <v>1560.7419988500001</v>
      </c>
      <c r="R519" s="104">
        <f t="shared" si="179"/>
        <v>1560.7419988500001</v>
      </c>
      <c r="S519" s="109" t="s">
        <v>52</v>
      </c>
      <c r="T519" s="110">
        <f t="shared" si="191"/>
        <v>40553</v>
      </c>
      <c r="U519" s="111">
        <f t="shared" si="186"/>
        <v>0</v>
      </c>
      <c r="V519" s="22"/>
      <c r="W519" s="5"/>
      <c r="X519" s="134">
        <f>[2]Plan1!$A362</f>
        <v>47654</v>
      </c>
      <c r="Y519" s="135" t="str">
        <f>[2]Plan1!$C362</f>
        <v>Corpus Christi</v>
      </c>
      <c r="Z519" s="5"/>
      <c r="AA519" s="5"/>
      <c r="AB519" s="1"/>
      <c r="AC519" s="5"/>
      <c r="AD519" s="5"/>
      <c r="AE519" s="5"/>
      <c r="AF519" s="1"/>
      <c r="AG519" s="3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</row>
    <row r="520" spans="1:108" x14ac:dyDescent="0.2">
      <c r="A520" s="112">
        <f t="shared" si="180"/>
        <v>40545</v>
      </c>
      <c r="B520" s="104">
        <f t="shared" si="193"/>
        <v>253739.49198505998</v>
      </c>
      <c r="C520" s="104">
        <f t="shared" si="181"/>
        <v>250134.42202947004</v>
      </c>
      <c r="D520" s="132">
        <f t="shared" si="182"/>
        <v>40523</v>
      </c>
      <c r="E520" s="105">
        <f t="shared" si="194"/>
        <v>6.78E-4</v>
      </c>
      <c r="F520" s="106">
        <f t="shared" si="192"/>
        <v>23</v>
      </c>
      <c r="G520" s="106">
        <f t="shared" si="187"/>
        <v>31</v>
      </c>
      <c r="H520" s="104">
        <f t="shared" si="183"/>
        <v>1.00050298</v>
      </c>
      <c r="I520" s="104">
        <f t="shared" si="184"/>
        <v>1.0073815500000001</v>
      </c>
      <c r="J520" s="104">
        <f t="shared" si="176"/>
        <v>1.00788824</v>
      </c>
      <c r="K520" s="104">
        <f t="shared" si="177"/>
        <v>252107.54238269999</v>
      </c>
      <c r="L520" s="107">
        <f t="shared" si="188"/>
        <v>0</v>
      </c>
      <c r="M520" s="105">
        <f t="shared" si="189"/>
        <v>0</v>
      </c>
      <c r="N520" s="104">
        <f t="shared" si="190"/>
        <v>0</v>
      </c>
      <c r="O520" s="113">
        <f t="shared" si="185"/>
        <v>0.11</v>
      </c>
      <c r="P520" s="108">
        <f t="shared" ref="P520:P583" si="195">ROUND((1+O520)^(30/360)^(F520/G520),9)</f>
        <v>1.0064732279999999</v>
      </c>
      <c r="Q520" s="104">
        <f t="shared" si="178"/>
        <v>1631.94960236</v>
      </c>
      <c r="R520" s="104">
        <f t="shared" si="179"/>
        <v>1631.94960236</v>
      </c>
      <c r="S520" s="109" t="s">
        <v>52</v>
      </c>
      <c r="T520" s="110">
        <f t="shared" si="191"/>
        <v>40553</v>
      </c>
      <c r="U520" s="111">
        <f t="shared" si="186"/>
        <v>0</v>
      </c>
      <c r="V520" s="22"/>
      <c r="W520" s="5"/>
      <c r="X520" s="134">
        <f>[2]Plan1!$A363</f>
        <v>47733</v>
      </c>
      <c r="Y520" s="135" t="str">
        <f>[2]Plan1!$C363</f>
        <v>Independência do Brasil</v>
      </c>
      <c r="Z520" s="5"/>
      <c r="AA520" s="5"/>
      <c r="AB520" s="1"/>
      <c r="AC520" s="5"/>
      <c r="AD520" s="5"/>
      <c r="AE520" s="5"/>
      <c r="AF520" s="1"/>
      <c r="AG520" s="3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</row>
    <row r="521" spans="1:108" x14ac:dyDescent="0.2">
      <c r="A521" s="112">
        <f t="shared" si="180"/>
        <v>40546</v>
      </c>
      <c r="B521" s="104">
        <f t="shared" si="193"/>
        <v>253816.23559641998</v>
      </c>
      <c r="C521" s="104">
        <f t="shared" si="181"/>
        <v>250134.42202947004</v>
      </c>
      <c r="D521" s="132">
        <f t="shared" si="182"/>
        <v>40523</v>
      </c>
      <c r="E521" s="105">
        <f t="shared" si="194"/>
        <v>6.78E-4</v>
      </c>
      <c r="F521" s="106">
        <f t="shared" si="192"/>
        <v>24</v>
      </c>
      <c r="G521" s="106">
        <f t="shared" si="187"/>
        <v>31</v>
      </c>
      <c r="H521" s="104">
        <f t="shared" si="183"/>
        <v>1.0005248600000001</v>
      </c>
      <c r="I521" s="104">
        <f t="shared" si="184"/>
        <v>1.0073815500000001</v>
      </c>
      <c r="J521" s="104">
        <f t="shared" si="176"/>
        <v>1.0079102799999999</v>
      </c>
      <c r="K521" s="104">
        <f t="shared" si="177"/>
        <v>252113.05534535999</v>
      </c>
      <c r="L521" s="107">
        <f t="shared" si="188"/>
        <v>0</v>
      </c>
      <c r="M521" s="105">
        <f t="shared" si="189"/>
        <v>0</v>
      </c>
      <c r="N521" s="104">
        <f t="shared" si="190"/>
        <v>0</v>
      </c>
      <c r="O521" s="113">
        <f t="shared" si="185"/>
        <v>0.11</v>
      </c>
      <c r="P521" s="108">
        <f t="shared" si="195"/>
        <v>1.0067556209999999</v>
      </c>
      <c r="Q521" s="104">
        <f t="shared" si="178"/>
        <v>1703.18025106</v>
      </c>
      <c r="R521" s="104">
        <f t="shared" si="179"/>
        <v>1703.18025106</v>
      </c>
      <c r="S521" s="109" t="s">
        <v>52</v>
      </c>
      <c r="T521" s="110">
        <f t="shared" si="191"/>
        <v>40553</v>
      </c>
      <c r="U521" s="111">
        <f t="shared" si="186"/>
        <v>0</v>
      </c>
      <c r="V521" s="22"/>
      <c r="W521" s="5"/>
      <c r="X521" s="134">
        <f>[2]Plan1!$A364</f>
        <v>47768</v>
      </c>
      <c r="Y521" s="135" t="str">
        <f>[2]Plan1!$C364</f>
        <v>Nossa Sr.a Aparecida - Padroeira do Brasil</v>
      </c>
      <c r="Z521" s="5"/>
      <c r="AA521" s="5"/>
      <c r="AB521" s="1"/>
      <c r="AC521" s="5"/>
      <c r="AD521" s="5"/>
      <c r="AE521" s="5"/>
      <c r="AF521" s="1"/>
      <c r="AG521" s="3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</row>
    <row r="522" spans="1:108" x14ac:dyDescent="0.2">
      <c r="A522" s="112">
        <f t="shared" si="180"/>
        <v>40547</v>
      </c>
      <c r="B522" s="104">
        <f t="shared" si="193"/>
        <v>253892.99997196</v>
      </c>
      <c r="C522" s="104">
        <f t="shared" si="181"/>
        <v>250134.42202947004</v>
      </c>
      <c r="D522" s="132">
        <f t="shared" si="182"/>
        <v>40523</v>
      </c>
      <c r="E522" s="105">
        <f t="shared" si="194"/>
        <v>6.78E-4</v>
      </c>
      <c r="F522" s="106">
        <f t="shared" si="192"/>
        <v>25</v>
      </c>
      <c r="G522" s="106">
        <f t="shared" si="187"/>
        <v>31</v>
      </c>
      <c r="H522" s="104">
        <f t="shared" si="183"/>
        <v>1.0005467299999999</v>
      </c>
      <c r="I522" s="104">
        <f t="shared" si="184"/>
        <v>1.0073815500000001</v>
      </c>
      <c r="J522" s="104">
        <f t="shared" ref="J522:J585" si="196">TRUNC(H522*I522,8)</f>
        <v>1.0079323099999999</v>
      </c>
      <c r="K522" s="104">
        <f t="shared" ref="K522:K585" si="197">TRUNC(C522*J522,8)</f>
        <v>252118.56580667</v>
      </c>
      <c r="L522" s="107">
        <f t="shared" si="188"/>
        <v>0</v>
      </c>
      <c r="M522" s="105">
        <f t="shared" si="189"/>
        <v>0</v>
      </c>
      <c r="N522" s="104">
        <f t="shared" si="190"/>
        <v>0</v>
      </c>
      <c r="O522" s="113">
        <f t="shared" si="185"/>
        <v>0.11</v>
      </c>
      <c r="P522" s="108">
        <f t="shared" si="195"/>
        <v>1.0070380940000001</v>
      </c>
      <c r="Q522" s="104">
        <f t="shared" ref="Q522:Q585" si="198">TRUNC((P522-1)*K522,8)</f>
        <v>1774.43416529</v>
      </c>
      <c r="R522" s="104">
        <f t="shared" ref="R522:R585" si="199">(N522+Q522)</f>
        <v>1774.43416529</v>
      </c>
      <c r="S522" s="109" t="s">
        <v>52</v>
      </c>
      <c r="T522" s="110">
        <f t="shared" si="191"/>
        <v>40553</v>
      </c>
      <c r="U522" s="111">
        <f t="shared" si="186"/>
        <v>0</v>
      </c>
      <c r="V522" s="22"/>
      <c r="W522" s="5"/>
      <c r="X522" s="134">
        <f>[2]Plan1!$A365</f>
        <v>47789</v>
      </c>
      <c r="Y522" s="135" t="str">
        <f>[2]Plan1!$C365</f>
        <v>Finados</v>
      </c>
      <c r="Z522" s="5"/>
      <c r="AA522" s="5"/>
      <c r="AB522" s="1"/>
      <c r="AC522" s="5"/>
      <c r="AD522" s="5"/>
      <c r="AE522" s="5"/>
      <c r="AF522" s="1"/>
      <c r="AG522" s="3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</row>
    <row r="523" spans="1:108" x14ac:dyDescent="0.2">
      <c r="A523" s="112">
        <f t="shared" ref="A523:A586" si="200">(A522+1)</f>
        <v>40548</v>
      </c>
      <c r="B523" s="104">
        <f t="shared" si="193"/>
        <v>253969.78964596</v>
      </c>
      <c r="C523" s="104">
        <f t="shared" ref="C523:C586" si="201">IF(DAY(A522)=$E$2,VLOOKUP(A522,X$10:Y$148,2),C522)</f>
        <v>250134.42202947004</v>
      </c>
      <c r="D523" s="132">
        <f t="shared" ref="D523:D586" si="202">IF(DAY(A522)=$E$2,A523,D522)</f>
        <v>40523</v>
      </c>
      <c r="E523" s="105">
        <f t="shared" si="194"/>
        <v>6.78E-4</v>
      </c>
      <c r="F523" s="106">
        <f t="shared" si="192"/>
        <v>26</v>
      </c>
      <c r="G523" s="106">
        <f t="shared" si="187"/>
        <v>31</v>
      </c>
      <c r="H523" s="104">
        <f t="shared" ref="H523:H586" si="203">TRUNC(((1+$E523)^($F523/$G523)),8)</f>
        <v>1.00056861</v>
      </c>
      <c r="I523" s="104">
        <f t="shared" ref="I523:I586" si="204">IF(DAY(A522)=E$2,J522,I522)</f>
        <v>1.0073815500000001</v>
      </c>
      <c r="J523" s="104">
        <f t="shared" si="196"/>
        <v>1.0079543500000001</v>
      </c>
      <c r="K523" s="104">
        <f t="shared" si="197"/>
        <v>252124.07876934001</v>
      </c>
      <c r="L523" s="107">
        <f t="shared" si="188"/>
        <v>0</v>
      </c>
      <c r="M523" s="105">
        <f t="shared" si="189"/>
        <v>0</v>
      </c>
      <c r="N523" s="104">
        <f t="shared" si="190"/>
        <v>0</v>
      </c>
      <c r="O523" s="113">
        <f t="shared" ref="O523:O586" si="205">(O522)</f>
        <v>0.11</v>
      </c>
      <c r="P523" s="108">
        <f t="shared" si="195"/>
        <v>1.0073206450000001</v>
      </c>
      <c r="Q523" s="104">
        <f t="shared" si="198"/>
        <v>1845.7108766199999</v>
      </c>
      <c r="R523" s="104">
        <f t="shared" si="199"/>
        <v>1845.7108766199999</v>
      </c>
      <c r="S523" s="109" t="s">
        <v>52</v>
      </c>
      <c r="T523" s="110">
        <f t="shared" si="191"/>
        <v>40553</v>
      </c>
      <c r="U523" s="111">
        <f t="shared" ref="U523:U586" si="206">IF(L523&gt;0,K523-N523,0)</f>
        <v>0</v>
      </c>
      <c r="V523" s="22"/>
      <c r="W523" s="5"/>
      <c r="X523" s="134">
        <f>[2]Plan1!$A366</f>
        <v>47802</v>
      </c>
      <c r="Y523" s="135" t="str">
        <f>[2]Plan1!$C366</f>
        <v>Proclamação da República</v>
      </c>
      <c r="Z523" s="5"/>
      <c r="AA523" s="5"/>
      <c r="AB523" s="1"/>
      <c r="AC523" s="5"/>
      <c r="AD523" s="5"/>
      <c r="AE523" s="5"/>
      <c r="AF523" s="1"/>
      <c r="AG523" s="3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</row>
    <row r="524" spans="1:108" x14ac:dyDescent="0.2">
      <c r="A524" s="112">
        <f t="shared" si="200"/>
        <v>40549</v>
      </c>
      <c r="B524" s="104">
        <f t="shared" si="193"/>
        <v>254046.6026057</v>
      </c>
      <c r="C524" s="104">
        <f t="shared" si="201"/>
        <v>250134.42202947004</v>
      </c>
      <c r="D524" s="132">
        <f t="shared" si="202"/>
        <v>40523</v>
      </c>
      <c r="E524" s="105">
        <f t="shared" si="194"/>
        <v>6.78E-4</v>
      </c>
      <c r="F524" s="106">
        <f t="shared" si="192"/>
        <v>27</v>
      </c>
      <c r="G524" s="106">
        <f t="shared" ref="G524:G587" si="207">IF(DAY(A524)=E$2+1,DAY(EOMONTH(A524,12)), IF(DAY(A524)&lt;&gt;$E$2+1,G523))</f>
        <v>31</v>
      </c>
      <c r="H524" s="104">
        <f t="shared" si="203"/>
        <v>1.00059049</v>
      </c>
      <c r="I524" s="104">
        <f t="shared" si="204"/>
        <v>1.0073815500000001</v>
      </c>
      <c r="J524" s="104">
        <f t="shared" si="196"/>
        <v>1.0079763900000001</v>
      </c>
      <c r="K524" s="104">
        <f t="shared" si="197"/>
        <v>252129.591732</v>
      </c>
      <c r="L524" s="107">
        <f t="shared" ref="L524:L587" si="208">IF(DAY(A524)=E$2,VLOOKUP(A524,$X$10:$AE$196,7),0)</f>
        <v>0</v>
      </c>
      <c r="M524" s="105">
        <f t="shared" ref="M524:M587" si="209">IF(DAY(A524)=E$2,VLOOKUP(A524,$X$10:$AE$200,5),0)</f>
        <v>0</v>
      </c>
      <c r="N524" s="104">
        <f t="shared" ref="N524:N587" si="210">IF(M524&gt;0,TRUNC((M524*K524),8),0)</f>
        <v>0</v>
      </c>
      <c r="O524" s="113">
        <f t="shared" si="205"/>
        <v>0.11</v>
      </c>
      <c r="P524" s="108">
        <f t="shared" si="195"/>
        <v>1.007603276</v>
      </c>
      <c r="Q524" s="104">
        <f t="shared" si="198"/>
        <v>1917.0108737</v>
      </c>
      <c r="R524" s="104">
        <f t="shared" si="199"/>
        <v>1917.0108737</v>
      </c>
      <c r="S524" s="109" t="s">
        <v>52</v>
      </c>
      <c r="T524" s="110">
        <f t="shared" ref="T524:T587" si="211">IF(DAY(A524)=E$2+1,VLOOKUP(A523,$X$10:$AE$200,8),T523)</f>
        <v>40553</v>
      </c>
      <c r="U524" s="111">
        <f t="shared" si="206"/>
        <v>0</v>
      </c>
      <c r="V524" s="22"/>
      <c r="W524" s="5"/>
      <c r="X524" s="134">
        <f>[2]Plan1!$A367</f>
        <v>47807</v>
      </c>
      <c r="Y524" s="135" t="str">
        <f>[2]Plan1!$C367</f>
        <v>Dia Nacional de Zumbi e da Consciência Negra</v>
      </c>
      <c r="Z524" s="5"/>
      <c r="AA524" s="5"/>
      <c r="AB524" s="1"/>
      <c r="AC524" s="5"/>
      <c r="AD524" s="5"/>
      <c r="AE524" s="5"/>
      <c r="AF524" s="1"/>
      <c r="AG524" s="3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</row>
    <row r="525" spans="1:108" x14ac:dyDescent="0.2">
      <c r="A525" s="112">
        <f t="shared" si="200"/>
        <v>40550</v>
      </c>
      <c r="B525" s="104">
        <f t="shared" si="193"/>
        <v>254123.43885251999</v>
      </c>
      <c r="C525" s="104">
        <f t="shared" si="201"/>
        <v>250134.42202947004</v>
      </c>
      <c r="D525" s="132">
        <f t="shared" si="202"/>
        <v>40523</v>
      </c>
      <c r="E525" s="105">
        <f t="shared" si="194"/>
        <v>6.78E-4</v>
      </c>
      <c r="F525" s="106">
        <f t="shared" si="192"/>
        <v>28</v>
      </c>
      <c r="G525" s="106">
        <f t="shared" si="207"/>
        <v>31</v>
      </c>
      <c r="H525" s="104">
        <f t="shared" si="203"/>
        <v>1.0006123600000001</v>
      </c>
      <c r="I525" s="104">
        <f t="shared" si="204"/>
        <v>1.0073815500000001</v>
      </c>
      <c r="J525" s="104">
        <f t="shared" si="196"/>
        <v>1.00799843</v>
      </c>
      <c r="K525" s="104">
        <f t="shared" si="197"/>
        <v>252135.10469466</v>
      </c>
      <c r="L525" s="107">
        <f t="shared" si="208"/>
        <v>0</v>
      </c>
      <c r="M525" s="105">
        <f t="shared" si="209"/>
        <v>0</v>
      </c>
      <c r="N525" s="104">
        <f t="shared" si="210"/>
        <v>0</v>
      </c>
      <c r="O525" s="113">
        <f t="shared" si="205"/>
        <v>0.11</v>
      </c>
      <c r="P525" s="108">
        <f t="shared" si="195"/>
        <v>1.0078859870000001</v>
      </c>
      <c r="Q525" s="104">
        <f t="shared" si="198"/>
        <v>1988.33415786</v>
      </c>
      <c r="R525" s="104">
        <f t="shared" si="199"/>
        <v>1988.33415786</v>
      </c>
      <c r="S525" s="109" t="s">
        <v>52</v>
      </c>
      <c r="T525" s="110">
        <f t="shared" si="211"/>
        <v>40553</v>
      </c>
      <c r="U525" s="111">
        <f t="shared" si="206"/>
        <v>0</v>
      </c>
      <c r="V525" s="22"/>
      <c r="W525" s="5"/>
      <c r="X525" s="134">
        <f>[2]Plan1!$A368</f>
        <v>47842</v>
      </c>
      <c r="Y525" s="135" t="str">
        <f>[2]Plan1!$C368</f>
        <v>Natal</v>
      </c>
      <c r="Z525" s="5"/>
      <c r="AA525" s="5"/>
      <c r="AB525" s="1"/>
      <c r="AC525" s="5"/>
      <c r="AD525" s="5"/>
      <c r="AE525" s="5"/>
      <c r="AF525" s="1"/>
      <c r="AG525" s="3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</row>
    <row r="526" spans="1:108" x14ac:dyDescent="0.2">
      <c r="A526" s="112">
        <f t="shared" si="200"/>
        <v>40551</v>
      </c>
      <c r="B526" s="104">
        <f t="shared" si="193"/>
        <v>254200.29788345998</v>
      </c>
      <c r="C526" s="104">
        <f t="shared" si="201"/>
        <v>250134.42202947004</v>
      </c>
      <c r="D526" s="132">
        <f t="shared" si="202"/>
        <v>40523</v>
      </c>
      <c r="E526" s="105">
        <f t="shared" si="194"/>
        <v>6.78E-4</v>
      </c>
      <c r="F526" s="106">
        <f t="shared" si="192"/>
        <v>29</v>
      </c>
      <c r="G526" s="106">
        <f t="shared" si="207"/>
        <v>31</v>
      </c>
      <c r="H526" s="104">
        <f t="shared" si="203"/>
        <v>1.0006342399999999</v>
      </c>
      <c r="I526" s="104">
        <f t="shared" si="204"/>
        <v>1.0073815500000001</v>
      </c>
      <c r="J526" s="104">
        <f t="shared" si="196"/>
        <v>1.0080204699999999</v>
      </c>
      <c r="K526" s="104">
        <f t="shared" si="197"/>
        <v>252140.61765731999</v>
      </c>
      <c r="L526" s="107">
        <f t="shared" si="208"/>
        <v>0</v>
      </c>
      <c r="M526" s="105">
        <f t="shared" si="209"/>
        <v>0</v>
      </c>
      <c r="N526" s="104">
        <f t="shared" si="210"/>
        <v>0</v>
      </c>
      <c r="O526" s="113">
        <f t="shared" si="205"/>
        <v>0.11</v>
      </c>
      <c r="P526" s="108">
        <f t="shared" si="195"/>
        <v>1.008168776</v>
      </c>
      <c r="Q526" s="104">
        <f t="shared" si="198"/>
        <v>2059.6802261399998</v>
      </c>
      <c r="R526" s="104">
        <f t="shared" si="199"/>
        <v>2059.6802261399998</v>
      </c>
      <c r="S526" s="109" t="s">
        <v>52</v>
      </c>
      <c r="T526" s="110">
        <f t="shared" si="211"/>
        <v>40553</v>
      </c>
      <c r="U526" s="111">
        <f t="shared" si="206"/>
        <v>0</v>
      </c>
      <c r="V526" s="22"/>
      <c r="W526" s="5"/>
      <c r="X526" s="134">
        <f>[2]Plan1!$A369</f>
        <v>47849</v>
      </c>
      <c r="Y526" s="135" t="str">
        <f>[2]Plan1!$C369</f>
        <v>Confraternização Universal</v>
      </c>
      <c r="Z526" s="5"/>
      <c r="AA526" s="5"/>
      <c r="AB526" s="1"/>
      <c r="AC526" s="5"/>
      <c r="AD526" s="5"/>
      <c r="AE526" s="5"/>
      <c r="AF526" s="1"/>
      <c r="AG526" s="3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</row>
    <row r="527" spans="1:108" x14ac:dyDescent="0.2">
      <c r="A527" s="112">
        <f t="shared" si="200"/>
        <v>40552</v>
      </c>
      <c r="B527" s="104">
        <f t="shared" si="193"/>
        <v>254277.18020409998</v>
      </c>
      <c r="C527" s="104">
        <f t="shared" si="201"/>
        <v>250134.42202947004</v>
      </c>
      <c r="D527" s="132">
        <f t="shared" si="202"/>
        <v>40523</v>
      </c>
      <c r="E527" s="105">
        <f t="shared" si="194"/>
        <v>6.78E-4</v>
      </c>
      <c r="F527" s="106">
        <f t="shared" si="192"/>
        <v>30</v>
      </c>
      <c r="G527" s="106">
        <f t="shared" si="207"/>
        <v>31</v>
      </c>
      <c r="H527" s="104">
        <f t="shared" si="203"/>
        <v>1.0006561199999999</v>
      </c>
      <c r="I527" s="104">
        <f t="shared" si="204"/>
        <v>1.0073815500000001</v>
      </c>
      <c r="J527" s="104">
        <f t="shared" si="196"/>
        <v>1.0080425099999999</v>
      </c>
      <c r="K527" s="104">
        <f t="shared" si="197"/>
        <v>252146.13061997999</v>
      </c>
      <c r="L527" s="107">
        <f t="shared" si="208"/>
        <v>0</v>
      </c>
      <c r="M527" s="105">
        <f t="shared" si="209"/>
        <v>0</v>
      </c>
      <c r="N527" s="104">
        <f t="shared" si="210"/>
        <v>0</v>
      </c>
      <c r="O527" s="113">
        <f t="shared" si="205"/>
        <v>0.11</v>
      </c>
      <c r="P527" s="108">
        <f t="shared" si="195"/>
        <v>1.0084516450000001</v>
      </c>
      <c r="Q527" s="104">
        <f t="shared" si="198"/>
        <v>2131.04958412</v>
      </c>
      <c r="R527" s="104">
        <f t="shared" si="199"/>
        <v>2131.04958412</v>
      </c>
      <c r="S527" s="109" t="s">
        <v>52</v>
      </c>
      <c r="T527" s="110">
        <f t="shared" si="211"/>
        <v>40553</v>
      </c>
      <c r="U527" s="111">
        <f t="shared" si="206"/>
        <v>0</v>
      </c>
      <c r="V527" s="22"/>
      <c r="W527" s="5"/>
      <c r="X527" s="134">
        <f>[2]Plan1!$A370</f>
        <v>47903</v>
      </c>
      <c r="Y527" s="135" t="str">
        <f>[2]Plan1!$C370</f>
        <v>Carnaval</v>
      </c>
      <c r="Z527" s="5"/>
      <c r="AA527" s="5"/>
      <c r="AB527" s="1"/>
      <c r="AC527" s="5"/>
      <c r="AD527" s="5"/>
      <c r="AE527" s="5"/>
      <c r="AF527" s="1"/>
      <c r="AG527" s="3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</row>
    <row r="528" spans="1:108" x14ac:dyDescent="0.2">
      <c r="A528" s="112">
        <f t="shared" si="200"/>
        <v>40553</v>
      </c>
      <c r="B528" s="104">
        <f t="shared" si="193"/>
        <v>254354.08581576002</v>
      </c>
      <c r="C528" s="104">
        <f t="shared" si="201"/>
        <v>250134.42202947004</v>
      </c>
      <c r="D528" s="132">
        <f t="shared" si="202"/>
        <v>40523</v>
      </c>
      <c r="E528" s="105">
        <f t="shared" si="194"/>
        <v>6.78E-4</v>
      </c>
      <c r="F528" s="106">
        <f t="shared" si="192"/>
        <v>31</v>
      </c>
      <c r="G528" s="106">
        <f t="shared" si="207"/>
        <v>31</v>
      </c>
      <c r="H528" s="104">
        <f t="shared" si="203"/>
        <v>1.000678</v>
      </c>
      <c r="I528" s="104">
        <f t="shared" si="204"/>
        <v>1.0073815500000001</v>
      </c>
      <c r="J528" s="104">
        <f t="shared" si="196"/>
        <v>1.0080645500000001</v>
      </c>
      <c r="K528" s="104">
        <f t="shared" si="197"/>
        <v>252151.64358264001</v>
      </c>
      <c r="L528" s="107">
        <f t="shared" si="208"/>
        <v>16</v>
      </c>
      <c r="M528" s="105">
        <f t="shared" si="209"/>
        <v>1.6039118137999998E-2</v>
      </c>
      <c r="N528" s="104">
        <f t="shared" si="210"/>
        <v>4044.2900001100002</v>
      </c>
      <c r="O528" s="113">
        <f t="shared" si="205"/>
        <v>0.11</v>
      </c>
      <c r="P528" s="108">
        <f t="shared" si="195"/>
        <v>1.0087345940000001</v>
      </c>
      <c r="Q528" s="104">
        <f t="shared" si="198"/>
        <v>2202.4422331199999</v>
      </c>
      <c r="R528" s="104">
        <f t="shared" si="199"/>
        <v>6246.73223323</v>
      </c>
      <c r="S528" s="109" t="s">
        <v>52</v>
      </c>
      <c r="T528" s="110">
        <f t="shared" si="211"/>
        <v>40553</v>
      </c>
      <c r="U528" s="111">
        <f t="shared" si="206"/>
        <v>248107.35358253002</v>
      </c>
      <c r="V528" s="22"/>
      <c r="W528" s="8"/>
      <c r="X528" s="134">
        <f>[2]Plan1!$A371</f>
        <v>47904</v>
      </c>
      <c r="Y528" s="135" t="str">
        <f>[2]Plan1!$C371</f>
        <v>Carnaval</v>
      </c>
      <c r="Z528" s="8"/>
      <c r="AA528" s="8"/>
      <c r="AB528" s="9"/>
      <c r="AC528" s="8"/>
      <c r="AD528" s="8"/>
      <c r="AE528" s="8"/>
      <c r="AF528" s="9"/>
      <c r="AG528" s="2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</row>
    <row r="529" spans="1:108" x14ac:dyDescent="0.2">
      <c r="A529" s="112">
        <f t="shared" si="200"/>
        <v>40554</v>
      </c>
      <c r="B529" s="104">
        <f t="shared" si="193"/>
        <v>248186.31715427001</v>
      </c>
      <c r="C529" s="104">
        <f t="shared" si="201"/>
        <v>246122.48648416004</v>
      </c>
      <c r="D529" s="132">
        <f t="shared" si="202"/>
        <v>40554</v>
      </c>
      <c r="E529" s="105">
        <f t="shared" si="194"/>
        <v>1.1689999999999999E-3</v>
      </c>
      <c r="F529" s="106">
        <f t="shared" si="192"/>
        <v>1</v>
      </c>
      <c r="G529" s="106">
        <f t="shared" si="207"/>
        <v>31</v>
      </c>
      <c r="H529" s="104">
        <f t="shared" si="203"/>
        <v>1.0000376799999999</v>
      </c>
      <c r="I529" s="104">
        <f t="shared" si="204"/>
        <v>1.0080645500000001</v>
      </c>
      <c r="J529" s="104">
        <f t="shared" si="196"/>
        <v>1.0081025299999999</v>
      </c>
      <c r="K529" s="104">
        <f t="shared" si="197"/>
        <v>248116.70131457</v>
      </c>
      <c r="L529" s="107">
        <f t="shared" si="208"/>
        <v>0</v>
      </c>
      <c r="M529" s="105">
        <f t="shared" si="209"/>
        <v>0</v>
      </c>
      <c r="N529" s="104">
        <f t="shared" si="210"/>
        <v>0</v>
      </c>
      <c r="O529" s="113">
        <f t="shared" si="205"/>
        <v>0.11</v>
      </c>
      <c r="P529" s="108">
        <f t="shared" si="195"/>
        <v>1.0002805770000001</v>
      </c>
      <c r="Q529" s="104">
        <f t="shared" si="198"/>
        <v>69.615839699999995</v>
      </c>
      <c r="R529" s="104">
        <f t="shared" si="199"/>
        <v>69.615839699999995</v>
      </c>
      <c r="S529" s="109" t="s">
        <v>52</v>
      </c>
      <c r="T529" s="110">
        <f t="shared" si="211"/>
        <v>40584</v>
      </c>
      <c r="U529" s="111">
        <f t="shared" si="206"/>
        <v>0</v>
      </c>
      <c r="V529" s="22"/>
      <c r="W529" s="5"/>
      <c r="X529" s="134">
        <f>[2]Plan1!$A372</f>
        <v>47949</v>
      </c>
      <c r="Y529" s="135" t="str">
        <f>[2]Plan1!$C372</f>
        <v>Paixão de Cristo</v>
      </c>
      <c r="Z529" s="5"/>
      <c r="AA529" s="5"/>
      <c r="AB529" s="1"/>
      <c r="AC529" s="5"/>
      <c r="AD529" s="5"/>
      <c r="AE529" s="5"/>
      <c r="AF529" s="1"/>
      <c r="AG529" s="3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</row>
    <row r="530" spans="1:108" x14ac:dyDescent="0.2">
      <c r="A530" s="112">
        <f t="shared" si="200"/>
        <v>40555</v>
      </c>
      <c r="B530" s="104">
        <f t="shared" si="193"/>
        <v>248265.30803609002</v>
      </c>
      <c r="C530" s="104">
        <f t="shared" si="201"/>
        <v>246122.48648416004</v>
      </c>
      <c r="D530" s="132">
        <f t="shared" si="202"/>
        <v>40554</v>
      </c>
      <c r="E530" s="105">
        <f t="shared" si="194"/>
        <v>1.1689999999999999E-3</v>
      </c>
      <c r="F530" s="106">
        <f t="shared" si="192"/>
        <v>2</v>
      </c>
      <c r="G530" s="106">
        <f t="shared" si="207"/>
        <v>31</v>
      </c>
      <c r="H530" s="104">
        <f t="shared" si="203"/>
        <v>1.00007537</v>
      </c>
      <c r="I530" s="104">
        <f t="shared" si="204"/>
        <v>1.0080645500000001</v>
      </c>
      <c r="J530" s="104">
        <f t="shared" si="196"/>
        <v>1.00814052</v>
      </c>
      <c r="K530" s="104">
        <f t="shared" si="197"/>
        <v>248126.05150783001</v>
      </c>
      <c r="L530" s="107">
        <f t="shared" si="208"/>
        <v>0</v>
      </c>
      <c r="M530" s="105">
        <f t="shared" si="209"/>
        <v>0</v>
      </c>
      <c r="N530" s="104">
        <f t="shared" si="210"/>
        <v>0</v>
      </c>
      <c r="O530" s="113">
        <f t="shared" si="205"/>
        <v>0.11</v>
      </c>
      <c r="P530" s="108">
        <f t="shared" si="195"/>
        <v>1.000561233</v>
      </c>
      <c r="Q530" s="104">
        <f t="shared" si="198"/>
        <v>139.25652826000001</v>
      </c>
      <c r="R530" s="104">
        <f t="shared" si="199"/>
        <v>139.25652826000001</v>
      </c>
      <c r="S530" s="109" t="s">
        <v>52</v>
      </c>
      <c r="T530" s="110">
        <f t="shared" si="211"/>
        <v>40584</v>
      </c>
      <c r="U530" s="111">
        <f t="shared" si="206"/>
        <v>0</v>
      </c>
      <c r="V530" s="22"/>
      <c r="W530" s="5"/>
      <c r="X530" s="134">
        <f>[2]Plan1!$A373</f>
        <v>47959</v>
      </c>
      <c r="Y530" s="135" t="str">
        <f>[2]Plan1!$C373</f>
        <v>Tiradentes</v>
      </c>
      <c r="Z530" s="5"/>
      <c r="AA530" s="5"/>
      <c r="AB530" s="1"/>
      <c r="AC530" s="5"/>
      <c r="AD530" s="5"/>
      <c r="AE530" s="5"/>
      <c r="AF530" s="1"/>
      <c r="AG530" s="3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</row>
    <row r="531" spans="1:108" x14ac:dyDescent="0.2">
      <c r="A531" s="112">
        <f t="shared" si="200"/>
        <v>40556</v>
      </c>
      <c r="B531" s="104">
        <f t="shared" si="193"/>
        <v>248344.32598415</v>
      </c>
      <c r="C531" s="104">
        <f t="shared" si="201"/>
        <v>246122.48648416004</v>
      </c>
      <c r="D531" s="132">
        <f t="shared" si="202"/>
        <v>40554</v>
      </c>
      <c r="E531" s="105">
        <f t="shared" si="194"/>
        <v>1.1689999999999999E-3</v>
      </c>
      <c r="F531" s="106">
        <f t="shared" si="192"/>
        <v>3</v>
      </c>
      <c r="G531" s="106">
        <f t="shared" si="207"/>
        <v>31</v>
      </c>
      <c r="H531" s="104">
        <f t="shared" si="203"/>
        <v>1.0001130600000001</v>
      </c>
      <c r="I531" s="104">
        <f t="shared" si="204"/>
        <v>1.0080645500000001</v>
      </c>
      <c r="J531" s="104">
        <f t="shared" si="196"/>
        <v>1.00817852</v>
      </c>
      <c r="K531" s="104">
        <f t="shared" si="197"/>
        <v>248135.40416231999</v>
      </c>
      <c r="L531" s="107">
        <f t="shared" si="208"/>
        <v>0</v>
      </c>
      <c r="M531" s="105">
        <f t="shared" si="209"/>
        <v>0</v>
      </c>
      <c r="N531" s="104">
        <f t="shared" si="210"/>
        <v>0</v>
      </c>
      <c r="O531" s="113">
        <f t="shared" si="205"/>
        <v>0.11</v>
      </c>
      <c r="P531" s="108">
        <f t="shared" si="195"/>
        <v>1.0008419669999999</v>
      </c>
      <c r="Q531" s="104">
        <f t="shared" si="198"/>
        <v>208.92182183</v>
      </c>
      <c r="R531" s="104">
        <f t="shared" si="199"/>
        <v>208.92182183</v>
      </c>
      <c r="S531" s="109" t="s">
        <v>52</v>
      </c>
      <c r="T531" s="110">
        <f t="shared" si="211"/>
        <v>40584</v>
      </c>
      <c r="U531" s="111">
        <f t="shared" si="206"/>
        <v>0</v>
      </c>
      <c r="V531" s="22"/>
      <c r="W531" s="5"/>
      <c r="X531" s="134">
        <f>[2]Plan1!$A374</f>
        <v>47969</v>
      </c>
      <c r="Y531" s="135" t="str">
        <f>[2]Plan1!$C374</f>
        <v>Dia do Trabalho</v>
      </c>
      <c r="Z531" s="5"/>
      <c r="AA531" s="5"/>
      <c r="AB531" s="1"/>
      <c r="AC531" s="5"/>
      <c r="AD531" s="5"/>
      <c r="AE531" s="5"/>
      <c r="AF531" s="1"/>
      <c r="AG531" s="3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</row>
    <row r="532" spans="1:108" x14ac:dyDescent="0.2">
      <c r="A532" s="112">
        <f t="shared" si="200"/>
        <v>40557</v>
      </c>
      <c r="B532" s="104">
        <f t="shared" si="193"/>
        <v>248423.36903500001</v>
      </c>
      <c r="C532" s="104">
        <f t="shared" si="201"/>
        <v>246122.48648416004</v>
      </c>
      <c r="D532" s="132">
        <f t="shared" si="202"/>
        <v>40554</v>
      </c>
      <c r="E532" s="105">
        <f t="shared" si="194"/>
        <v>1.1689999999999999E-3</v>
      </c>
      <c r="F532" s="106">
        <f t="shared" si="192"/>
        <v>4</v>
      </c>
      <c r="G532" s="106">
        <f t="shared" si="207"/>
        <v>31</v>
      </c>
      <c r="H532" s="104">
        <f t="shared" si="203"/>
        <v>1.0001507599999999</v>
      </c>
      <c r="I532" s="104">
        <f t="shared" si="204"/>
        <v>1.0080645500000001</v>
      </c>
      <c r="J532" s="104">
        <f t="shared" si="196"/>
        <v>1.0082165199999999</v>
      </c>
      <c r="K532" s="104">
        <f t="shared" si="197"/>
        <v>248144.75681680001</v>
      </c>
      <c r="L532" s="107">
        <f t="shared" si="208"/>
        <v>0</v>
      </c>
      <c r="M532" s="105">
        <f t="shared" si="209"/>
        <v>0</v>
      </c>
      <c r="N532" s="104">
        <f t="shared" si="210"/>
        <v>0</v>
      </c>
      <c r="O532" s="113">
        <f t="shared" si="205"/>
        <v>0.11</v>
      </c>
      <c r="P532" s="108">
        <f t="shared" si="195"/>
        <v>1.0011227810000001</v>
      </c>
      <c r="Q532" s="104">
        <f t="shared" si="198"/>
        <v>278.61221819999997</v>
      </c>
      <c r="R532" s="104">
        <f t="shared" si="199"/>
        <v>278.61221819999997</v>
      </c>
      <c r="S532" s="109" t="s">
        <v>52</v>
      </c>
      <c r="T532" s="110">
        <f t="shared" si="211"/>
        <v>40584</v>
      </c>
      <c r="U532" s="111">
        <f t="shared" si="206"/>
        <v>0</v>
      </c>
      <c r="V532" s="22"/>
      <c r="W532" s="5"/>
      <c r="X532" s="134">
        <f>[2]Plan1!$A375</f>
        <v>48011</v>
      </c>
      <c r="Y532" s="135" t="str">
        <f>[2]Plan1!$C375</f>
        <v>Corpus Christi</v>
      </c>
      <c r="Z532" s="5"/>
      <c r="AA532" s="5"/>
      <c r="AB532" s="1"/>
      <c r="AC532" s="5"/>
      <c r="AD532" s="5"/>
      <c r="AE532" s="5"/>
      <c r="AF532" s="1"/>
      <c r="AG532" s="3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</row>
    <row r="533" spans="1:108" x14ac:dyDescent="0.2">
      <c r="A533" s="112">
        <f t="shared" si="200"/>
        <v>40558</v>
      </c>
      <c r="B533" s="104">
        <f t="shared" si="193"/>
        <v>248502.43422989998</v>
      </c>
      <c r="C533" s="104">
        <f t="shared" si="201"/>
        <v>246122.48648416004</v>
      </c>
      <c r="D533" s="132">
        <f t="shared" si="202"/>
        <v>40554</v>
      </c>
      <c r="E533" s="105">
        <f t="shared" si="194"/>
        <v>1.1689999999999999E-3</v>
      </c>
      <c r="F533" s="106">
        <f t="shared" si="192"/>
        <v>5</v>
      </c>
      <c r="G533" s="106">
        <f t="shared" si="207"/>
        <v>31</v>
      </c>
      <c r="H533" s="104">
        <f t="shared" si="203"/>
        <v>1.00018845</v>
      </c>
      <c r="I533" s="104">
        <f t="shared" si="204"/>
        <v>1.0080645500000001</v>
      </c>
      <c r="J533" s="104">
        <f t="shared" si="196"/>
        <v>1.00825451</v>
      </c>
      <c r="K533" s="104">
        <f t="shared" si="197"/>
        <v>248154.10701005999</v>
      </c>
      <c r="L533" s="107">
        <f t="shared" si="208"/>
        <v>0</v>
      </c>
      <c r="M533" s="105">
        <f t="shared" si="209"/>
        <v>0</v>
      </c>
      <c r="N533" s="104">
        <f t="shared" si="210"/>
        <v>0</v>
      </c>
      <c r="O533" s="113">
        <f t="shared" si="205"/>
        <v>0.11</v>
      </c>
      <c r="P533" s="108">
        <f t="shared" si="195"/>
        <v>1.001403673</v>
      </c>
      <c r="Q533" s="104">
        <f t="shared" si="198"/>
        <v>348.32721984</v>
      </c>
      <c r="R533" s="104">
        <f t="shared" si="199"/>
        <v>348.32721984</v>
      </c>
      <c r="S533" s="109" t="s">
        <v>52</v>
      </c>
      <c r="T533" s="110">
        <f t="shared" si="211"/>
        <v>40584</v>
      </c>
      <c r="U533" s="111">
        <f t="shared" si="206"/>
        <v>0</v>
      </c>
      <c r="V533" s="22"/>
      <c r="W533" s="5"/>
      <c r="X533" s="134">
        <f>[2]Plan1!$A376</f>
        <v>48098</v>
      </c>
      <c r="Y533" s="135" t="str">
        <f>[2]Plan1!$C376</f>
        <v>Independência do Brasil</v>
      </c>
      <c r="Z533" s="5"/>
      <c r="AA533" s="5"/>
      <c r="AB533" s="1"/>
      <c r="AC533" s="5"/>
      <c r="AD533" s="5"/>
      <c r="AE533" s="5"/>
      <c r="AF533" s="1"/>
      <c r="AG533" s="3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</row>
    <row r="534" spans="1:108" x14ac:dyDescent="0.2">
      <c r="A534" s="112">
        <f t="shared" si="200"/>
        <v>40559</v>
      </c>
      <c r="B534" s="104">
        <f t="shared" si="193"/>
        <v>248581.52896510001</v>
      </c>
      <c r="C534" s="104">
        <f t="shared" si="201"/>
        <v>246122.48648416004</v>
      </c>
      <c r="D534" s="132">
        <f t="shared" si="202"/>
        <v>40554</v>
      </c>
      <c r="E534" s="105">
        <f t="shared" si="194"/>
        <v>1.1689999999999999E-3</v>
      </c>
      <c r="F534" s="106">
        <f t="shared" si="192"/>
        <v>6</v>
      </c>
      <c r="G534" s="106">
        <f t="shared" si="207"/>
        <v>31</v>
      </c>
      <c r="H534" s="104">
        <f t="shared" si="203"/>
        <v>1.00022615</v>
      </c>
      <c r="I534" s="104">
        <f t="shared" si="204"/>
        <v>1.0080645500000001</v>
      </c>
      <c r="J534" s="104">
        <f t="shared" si="196"/>
        <v>1.0082925199999999</v>
      </c>
      <c r="K534" s="104">
        <f t="shared" si="197"/>
        <v>248163.46212578</v>
      </c>
      <c r="L534" s="107">
        <f t="shared" si="208"/>
        <v>0</v>
      </c>
      <c r="M534" s="105">
        <f t="shared" si="209"/>
        <v>0</v>
      </c>
      <c r="N534" s="104">
        <f t="shared" si="210"/>
        <v>0</v>
      </c>
      <c r="O534" s="113">
        <f t="shared" si="205"/>
        <v>0.11</v>
      </c>
      <c r="P534" s="108">
        <f t="shared" si="195"/>
        <v>1.0016846429999999</v>
      </c>
      <c r="Q534" s="104">
        <f t="shared" si="198"/>
        <v>418.06683931999999</v>
      </c>
      <c r="R534" s="104">
        <f t="shared" si="199"/>
        <v>418.06683931999999</v>
      </c>
      <c r="S534" s="109" t="s">
        <v>52</v>
      </c>
      <c r="T534" s="110">
        <f t="shared" si="211"/>
        <v>40584</v>
      </c>
      <c r="U534" s="111">
        <f t="shared" si="206"/>
        <v>0</v>
      </c>
      <c r="V534" s="22"/>
      <c r="W534" s="5"/>
      <c r="X534" s="134">
        <f>[2]Plan1!$A377</f>
        <v>48133</v>
      </c>
      <c r="Y534" s="135" t="str">
        <f>[2]Plan1!$C377</f>
        <v>Nossa Sr.a Aparecida - Padroeira do Brasil</v>
      </c>
      <c r="Z534" s="5"/>
      <c r="AA534" s="5"/>
      <c r="AB534" s="1"/>
      <c r="AC534" s="5"/>
      <c r="AD534" s="5"/>
      <c r="AE534" s="5"/>
      <c r="AF534" s="1"/>
      <c r="AG534" s="3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</row>
    <row r="535" spans="1:108" x14ac:dyDescent="0.2">
      <c r="A535" s="112">
        <f t="shared" si="200"/>
        <v>40560</v>
      </c>
      <c r="B535" s="104">
        <f t="shared" si="193"/>
        <v>248660.64387900001</v>
      </c>
      <c r="C535" s="104">
        <f t="shared" si="201"/>
        <v>246122.48648416004</v>
      </c>
      <c r="D535" s="132">
        <f t="shared" si="202"/>
        <v>40554</v>
      </c>
      <c r="E535" s="105">
        <f t="shared" si="194"/>
        <v>1.1689999999999999E-3</v>
      </c>
      <c r="F535" s="106">
        <f t="shared" si="192"/>
        <v>7</v>
      </c>
      <c r="G535" s="106">
        <f t="shared" si="207"/>
        <v>31</v>
      </c>
      <c r="H535" s="104">
        <f t="shared" si="203"/>
        <v>1.0002638399999999</v>
      </c>
      <c r="I535" s="104">
        <f t="shared" si="204"/>
        <v>1.0080645500000001</v>
      </c>
      <c r="J535" s="104">
        <f t="shared" si="196"/>
        <v>1.00833051</v>
      </c>
      <c r="K535" s="104">
        <f t="shared" si="197"/>
        <v>248172.81231904001</v>
      </c>
      <c r="L535" s="107">
        <f t="shared" si="208"/>
        <v>0</v>
      </c>
      <c r="M535" s="105">
        <f t="shared" si="209"/>
        <v>0</v>
      </c>
      <c r="N535" s="104">
        <f t="shared" si="210"/>
        <v>0</v>
      </c>
      <c r="O535" s="113">
        <f t="shared" si="205"/>
        <v>0.11</v>
      </c>
      <c r="P535" s="108">
        <f t="shared" si="195"/>
        <v>1.001965693</v>
      </c>
      <c r="Q535" s="104">
        <f t="shared" si="198"/>
        <v>487.83155995999999</v>
      </c>
      <c r="R535" s="104">
        <f t="shared" si="199"/>
        <v>487.83155995999999</v>
      </c>
      <c r="S535" s="109" t="s">
        <v>52</v>
      </c>
      <c r="T535" s="110">
        <f t="shared" si="211"/>
        <v>40584</v>
      </c>
      <c r="U535" s="111">
        <f t="shared" si="206"/>
        <v>0</v>
      </c>
      <c r="V535" s="22"/>
      <c r="W535" s="5"/>
      <c r="X535" s="134">
        <f>[2]Plan1!$A378</f>
        <v>48154</v>
      </c>
      <c r="Y535" s="135" t="str">
        <f>[2]Plan1!$C378</f>
        <v>Finados</v>
      </c>
      <c r="Z535" s="5"/>
      <c r="AA535" s="5"/>
      <c r="AB535" s="1"/>
      <c r="AC535" s="5"/>
      <c r="AD535" s="5"/>
      <c r="AE535" s="5"/>
      <c r="AF535" s="1"/>
      <c r="AG535" s="3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</row>
    <row r="536" spans="1:108" x14ac:dyDescent="0.2">
      <c r="A536" s="112">
        <f t="shared" si="200"/>
        <v>40561</v>
      </c>
      <c r="B536" s="104">
        <f t="shared" si="193"/>
        <v>248739.78858855</v>
      </c>
      <c r="C536" s="104">
        <f t="shared" si="201"/>
        <v>246122.48648416004</v>
      </c>
      <c r="D536" s="132">
        <f t="shared" si="202"/>
        <v>40554</v>
      </c>
      <c r="E536" s="105">
        <f t="shared" si="194"/>
        <v>1.1689999999999999E-3</v>
      </c>
      <c r="F536" s="106">
        <f t="shared" si="192"/>
        <v>8</v>
      </c>
      <c r="G536" s="106">
        <f t="shared" si="207"/>
        <v>31</v>
      </c>
      <c r="H536" s="104">
        <f t="shared" si="203"/>
        <v>1.0003015399999999</v>
      </c>
      <c r="I536" s="104">
        <f t="shared" si="204"/>
        <v>1.0080645500000001</v>
      </c>
      <c r="J536" s="104">
        <f t="shared" si="196"/>
        <v>1.0083685200000001</v>
      </c>
      <c r="K536" s="104">
        <f t="shared" si="197"/>
        <v>248182.16743475001</v>
      </c>
      <c r="L536" s="107">
        <f t="shared" si="208"/>
        <v>0</v>
      </c>
      <c r="M536" s="105">
        <f t="shared" si="209"/>
        <v>0</v>
      </c>
      <c r="N536" s="104">
        <f t="shared" si="210"/>
        <v>0</v>
      </c>
      <c r="O536" s="113">
        <f t="shared" si="205"/>
        <v>0.11</v>
      </c>
      <c r="P536" s="108">
        <f t="shared" si="195"/>
        <v>1.002246822</v>
      </c>
      <c r="Q536" s="104">
        <f t="shared" si="198"/>
        <v>557.6211538</v>
      </c>
      <c r="R536" s="104">
        <f t="shared" si="199"/>
        <v>557.6211538</v>
      </c>
      <c r="S536" s="109" t="s">
        <v>52</v>
      </c>
      <c r="T536" s="110">
        <f t="shared" si="211"/>
        <v>40584</v>
      </c>
      <c r="U536" s="111">
        <f t="shared" si="206"/>
        <v>0</v>
      </c>
      <c r="V536" s="22"/>
      <c r="W536" s="5"/>
      <c r="X536" s="134">
        <f>[2]Plan1!$A379</f>
        <v>48167</v>
      </c>
      <c r="Y536" s="135" t="str">
        <f>[2]Plan1!$C379</f>
        <v>Proclamação da República</v>
      </c>
      <c r="Z536" s="5"/>
      <c r="AA536" s="5"/>
      <c r="AB536" s="1"/>
      <c r="AC536" s="5"/>
      <c r="AD536" s="5"/>
      <c r="AE536" s="5"/>
      <c r="AF536" s="1"/>
      <c r="AG536" s="3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</row>
    <row r="537" spans="1:108" x14ac:dyDescent="0.2">
      <c r="A537" s="112">
        <f t="shared" si="200"/>
        <v>40562</v>
      </c>
      <c r="B537" s="104">
        <f t="shared" si="193"/>
        <v>248818.95544956002</v>
      </c>
      <c r="C537" s="104">
        <f t="shared" si="201"/>
        <v>246122.48648416004</v>
      </c>
      <c r="D537" s="132">
        <f t="shared" si="202"/>
        <v>40554</v>
      </c>
      <c r="E537" s="105">
        <f t="shared" si="194"/>
        <v>1.1689999999999999E-3</v>
      </c>
      <c r="F537" s="106">
        <f t="shared" si="192"/>
        <v>9</v>
      </c>
      <c r="G537" s="106">
        <f t="shared" si="207"/>
        <v>31</v>
      </c>
      <c r="H537" s="104">
        <f t="shared" si="203"/>
        <v>1.00033924</v>
      </c>
      <c r="I537" s="104">
        <f t="shared" si="204"/>
        <v>1.0080645500000001</v>
      </c>
      <c r="J537" s="104">
        <f t="shared" si="196"/>
        <v>1.0084065200000001</v>
      </c>
      <c r="K537" s="104">
        <f t="shared" si="197"/>
        <v>248191.52008923001</v>
      </c>
      <c r="L537" s="107">
        <f t="shared" si="208"/>
        <v>0</v>
      </c>
      <c r="M537" s="105">
        <f t="shared" si="209"/>
        <v>0</v>
      </c>
      <c r="N537" s="104">
        <f t="shared" si="210"/>
        <v>0</v>
      </c>
      <c r="O537" s="113">
        <f t="shared" si="205"/>
        <v>0.11</v>
      </c>
      <c r="P537" s="108">
        <f t="shared" si="195"/>
        <v>1.002528029</v>
      </c>
      <c r="Q537" s="104">
        <f t="shared" si="198"/>
        <v>627.43536032999998</v>
      </c>
      <c r="R537" s="104">
        <f t="shared" si="199"/>
        <v>627.43536032999998</v>
      </c>
      <c r="S537" s="109" t="s">
        <v>52</v>
      </c>
      <c r="T537" s="110">
        <f t="shared" si="211"/>
        <v>40584</v>
      </c>
      <c r="U537" s="111">
        <f t="shared" si="206"/>
        <v>0</v>
      </c>
      <c r="V537" s="22"/>
      <c r="W537" s="5"/>
      <c r="X537" s="134">
        <f>[2]Plan1!$A380</f>
        <v>48172</v>
      </c>
      <c r="Y537" s="135" t="str">
        <f>[2]Plan1!$C380</f>
        <v>Dia Nacional de Zumbi e da Consciência Negra</v>
      </c>
      <c r="Z537" s="5"/>
      <c r="AA537" s="5"/>
      <c r="AB537" s="1"/>
      <c r="AC537" s="5"/>
      <c r="AD537" s="5"/>
      <c r="AE537" s="5"/>
      <c r="AF537" s="1"/>
      <c r="AG537" s="3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</row>
    <row r="538" spans="1:108" x14ac:dyDescent="0.2">
      <c r="A538" s="112">
        <f t="shared" si="200"/>
        <v>40563</v>
      </c>
      <c r="B538" s="104">
        <f t="shared" si="193"/>
        <v>248898.14742673002</v>
      </c>
      <c r="C538" s="104">
        <f t="shared" si="201"/>
        <v>246122.48648416004</v>
      </c>
      <c r="D538" s="132">
        <f t="shared" si="202"/>
        <v>40554</v>
      </c>
      <c r="E538" s="105">
        <f t="shared" si="194"/>
        <v>1.1689999999999999E-3</v>
      </c>
      <c r="F538" s="106">
        <f t="shared" si="192"/>
        <v>10</v>
      </c>
      <c r="G538" s="106">
        <f t="shared" si="207"/>
        <v>31</v>
      </c>
      <c r="H538" s="104">
        <f t="shared" si="203"/>
        <v>1.00037694</v>
      </c>
      <c r="I538" s="104">
        <f t="shared" si="204"/>
        <v>1.0080645500000001</v>
      </c>
      <c r="J538" s="104">
        <f t="shared" si="196"/>
        <v>1.0084445200000001</v>
      </c>
      <c r="K538" s="104">
        <f t="shared" si="197"/>
        <v>248200.87274372001</v>
      </c>
      <c r="L538" s="107">
        <f t="shared" si="208"/>
        <v>0</v>
      </c>
      <c r="M538" s="105">
        <f t="shared" si="209"/>
        <v>0</v>
      </c>
      <c r="N538" s="104">
        <f t="shared" si="210"/>
        <v>0</v>
      </c>
      <c r="O538" s="113">
        <f t="shared" si="205"/>
        <v>0.11</v>
      </c>
      <c r="P538" s="108">
        <f t="shared" si="195"/>
        <v>1.002809316</v>
      </c>
      <c r="Q538" s="104">
        <f t="shared" si="198"/>
        <v>697.27468300999999</v>
      </c>
      <c r="R538" s="104">
        <f t="shared" si="199"/>
        <v>697.27468300999999</v>
      </c>
      <c r="S538" s="109" t="s">
        <v>52</v>
      </c>
      <c r="T538" s="110">
        <f t="shared" si="211"/>
        <v>40584</v>
      </c>
      <c r="U538" s="111">
        <f t="shared" si="206"/>
        <v>0</v>
      </c>
      <c r="V538" s="22"/>
      <c r="W538" s="5"/>
      <c r="X538" s="134">
        <f>[2]Plan1!$A381</f>
        <v>48207</v>
      </c>
      <c r="Y538" s="135" t="str">
        <f>[2]Plan1!$C381</f>
        <v>Natal</v>
      </c>
      <c r="Z538" s="5"/>
      <c r="AA538" s="5"/>
      <c r="AB538" s="1"/>
      <c r="AC538" s="5"/>
      <c r="AD538" s="5"/>
      <c r="AE538" s="5"/>
      <c r="AF538" s="1"/>
      <c r="AG538" s="3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</row>
    <row r="539" spans="1:108" x14ac:dyDescent="0.2">
      <c r="A539" s="112">
        <f t="shared" si="200"/>
        <v>40564</v>
      </c>
      <c r="B539" s="104">
        <f t="shared" si="193"/>
        <v>248977.36896351</v>
      </c>
      <c r="C539" s="104">
        <f t="shared" si="201"/>
        <v>246122.48648416004</v>
      </c>
      <c r="D539" s="132">
        <f t="shared" si="202"/>
        <v>40554</v>
      </c>
      <c r="E539" s="105">
        <f t="shared" si="194"/>
        <v>1.1689999999999999E-3</v>
      </c>
      <c r="F539" s="106">
        <f t="shared" si="192"/>
        <v>11</v>
      </c>
      <c r="G539" s="106">
        <f t="shared" si="207"/>
        <v>31</v>
      </c>
      <c r="H539" s="104">
        <f t="shared" si="203"/>
        <v>1.00041465</v>
      </c>
      <c r="I539" s="104">
        <f t="shared" si="204"/>
        <v>1.0080645500000001</v>
      </c>
      <c r="J539" s="104">
        <f t="shared" si="196"/>
        <v>1.0084825399999999</v>
      </c>
      <c r="K539" s="104">
        <f t="shared" si="197"/>
        <v>248210.23032065999</v>
      </c>
      <c r="L539" s="107">
        <f t="shared" si="208"/>
        <v>0</v>
      </c>
      <c r="M539" s="105">
        <f t="shared" si="209"/>
        <v>0</v>
      </c>
      <c r="N539" s="104">
        <f t="shared" si="210"/>
        <v>0</v>
      </c>
      <c r="O539" s="113">
        <f t="shared" si="205"/>
        <v>0.11</v>
      </c>
      <c r="P539" s="108">
        <f t="shared" si="195"/>
        <v>1.003090681</v>
      </c>
      <c r="Q539" s="104">
        <f t="shared" si="198"/>
        <v>767.13864285</v>
      </c>
      <c r="R539" s="104">
        <f t="shared" si="199"/>
        <v>767.13864285</v>
      </c>
      <c r="S539" s="109" t="s">
        <v>52</v>
      </c>
      <c r="T539" s="110">
        <f t="shared" si="211"/>
        <v>40584</v>
      </c>
      <c r="U539" s="111">
        <f t="shared" si="206"/>
        <v>0</v>
      </c>
      <c r="V539" s="22"/>
      <c r="W539" s="5"/>
      <c r="X539" s="134">
        <f>[2]Plan1!$A382</f>
        <v>48214</v>
      </c>
      <c r="Y539" s="135" t="str">
        <f>[2]Plan1!$C382</f>
        <v>Confraternização Universal</v>
      </c>
      <c r="Z539" s="5"/>
      <c r="AA539" s="5"/>
      <c r="AB539" s="1"/>
      <c r="AC539" s="5"/>
      <c r="AD539" s="5"/>
      <c r="AE539" s="5"/>
      <c r="AF539" s="1"/>
      <c r="AG539" s="3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</row>
    <row r="540" spans="1:108" x14ac:dyDescent="0.2">
      <c r="A540" s="112">
        <f t="shared" si="200"/>
        <v>40565</v>
      </c>
      <c r="B540" s="104">
        <f t="shared" si="193"/>
        <v>249056.61043638</v>
      </c>
      <c r="C540" s="104">
        <f t="shared" si="201"/>
        <v>246122.48648416004</v>
      </c>
      <c r="D540" s="132">
        <f t="shared" si="202"/>
        <v>40554</v>
      </c>
      <c r="E540" s="105">
        <f t="shared" si="194"/>
        <v>1.1689999999999999E-3</v>
      </c>
      <c r="F540" s="106">
        <f t="shared" si="192"/>
        <v>12</v>
      </c>
      <c r="G540" s="106">
        <f t="shared" si="207"/>
        <v>31</v>
      </c>
      <c r="H540" s="104">
        <f t="shared" si="203"/>
        <v>1.00045235</v>
      </c>
      <c r="I540" s="104">
        <f t="shared" si="204"/>
        <v>1.0080645500000001</v>
      </c>
      <c r="J540" s="104">
        <f t="shared" si="196"/>
        <v>1.0085205399999999</v>
      </c>
      <c r="K540" s="104">
        <f t="shared" si="197"/>
        <v>248219.58297513999</v>
      </c>
      <c r="L540" s="107">
        <f t="shared" si="208"/>
        <v>0</v>
      </c>
      <c r="M540" s="105">
        <f t="shared" si="209"/>
        <v>0</v>
      </c>
      <c r="N540" s="104">
        <f t="shared" si="210"/>
        <v>0</v>
      </c>
      <c r="O540" s="113">
        <f t="shared" si="205"/>
        <v>0.11</v>
      </c>
      <c r="P540" s="108">
        <f t="shared" si="195"/>
        <v>1.0033721250000001</v>
      </c>
      <c r="Q540" s="104">
        <f t="shared" si="198"/>
        <v>837.02746123999998</v>
      </c>
      <c r="R540" s="104">
        <f t="shared" si="199"/>
        <v>837.02746123999998</v>
      </c>
      <c r="S540" s="109" t="s">
        <v>52</v>
      </c>
      <c r="T540" s="110">
        <f t="shared" si="211"/>
        <v>40584</v>
      </c>
      <c r="U540" s="111">
        <f t="shared" si="206"/>
        <v>0</v>
      </c>
      <c r="V540" s="22"/>
      <c r="W540" s="5"/>
      <c r="X540" s="134">
        <f>[2]Plan1!$A383</f>
        <v>48253</v>
      </c>
      <c r="Y540" s="135" t="str">
        <f>[2]Plan1!$C383</f>
        <v>Carnaval</v>
      </c>
      <c r="Z540" s="5"/>
      <c r="AA540" s="5"/>
      <c r="AB540" s="1"/>
      <c r="AC540" s="5"/>
      <c r="AD540" s="5"/>
      <c r="AE540" s="5"/>
      <c r="AF540" s="1"/>
      <c r="AG540" s="3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</row>
    <row r="541" spans="1:108" x14ac:dyDescent="0.2">
      <c r="A541" s="112">
        <f t="shared" si="200"/>
        <v>40566</v>
      </c>
      <c r="B541" s="104">
        <f t="shared" si="193"/>
        <v>249135.87925403999</v>
      </c>
      <c r="C541" s="104">
        <f t="shared" si="201"/>
        <v>246122.48648416004</v>
      </c>
      <c r="D541" s="132">
        <f t="shared" si="202"/>
        <v>40554</v>
      </c>
      <c r="E541" s="105">
        <f t="shared" si="194"/>
        <v>1.1689999999999999E-3</v>
      </c>
      <c r="F541" s="106">
        <f t="shared" si="192"/>
        <v>13</v>
      </c>
      <c r="G541" s="106">
        <f t="shared" si="207"/>
        <v>31</v>
      </c>
      <c r="H541" s="104">
        <f t="shared" si="203"/>
        <v>1.00049005</v>
      </c>
      <c r="I541" s="104">
        <f t="shared" si="204"/>
        <v>1.0080645500000001</v>
      </c>
      <c r="J541" s="104">
        <f t="shared" si="196"/>
        <v>1.0085585500000001</v>
      </c>
      <c r="K541" s="104">
        <f t="shared" si="197"/>
        <v>248228.93809084999</v>
      </c>
      <c r="L541" s="107">
        <f t="shared" si="208"/>
        <v>0</v>
      </c>
      <c r="M541" s="105">
        <f t="shared" si="209"/>
        <v>0</v>
      </c>
      <c r="N541" s="104">
        <f t="shared" si="210"/>
        <v>0</v>
      </c>
      <c r="O541" s="113">
        <f t="shared" si="205"/>
        <v>0.11</v>
      </c>
      <c r="P541" s="108">
        <f t="shared" si="195"/>
        <v>1.003653648</v>
      </c>
      <c r="Q541" s="104">
        <f t="shared" si="198"/>
        <v>906.94116319</v>
      </c>
      <c r="R541" s="104">
        <f t="shared" si="199"/>
        <v>906.94116319</v>
      </c>
      <c r="S541" s="109" t="s">
        <v>52</v>
      </c>
      <c r="T541" s="110">
        <f t="shared" si="211"/>
        <v>40584</v>
      </c>
      <c r="U541" s="111">
        <f t="shared" si="206"/>
        <v>0</v>
      </c>
      <c r="V541" s="22"/>
      <c r="W541" s="5"/>
      <c r="X541" s="134">
        <f>[2]Plan1!$A384</f>
        <v>48254</v>
      </c>
      <c r="Y541" s="135" t="str">
        <f>[2]Plan1!$C384</f>
        <v>Carnaval</v>
      </c>
      <c r="Z541" s="5"/>
      <c r="AA541" s="5"/>
      <c r="AB541" s="1"/>
      <c r="AC541" s="5"/>
      <c r="AD541" s="5"/>
      <c r="AE541" s="5"/>
      <c r="AF541" s="1"/>
      <c r="AG541" s="3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</row>
    <row r="542" spans="1:108" x14ac:dyDescent="0.2">
      <c r="A542" s="112">
        <f t="shared" si="200"/>
        <v>40567</v>
      </c>
      <c r="B542" s="104">
        <f t="shared" si="193"/>
        <v>249215.17294990999</v>
      </c>
      <c r="C542" s="104">
        <f t="shared" si="201"/>
        <v>246122.48648416004</v>
      </c>
      <c r="D542" s="132">
        <f t="shared" si="202"/>
        <v>40554</v>
      </c>
      <c r="E542" s="105">
        <f t="shared" si="194"/>
        <v>1.1689999999999999E-3</v>
      </c>
      <c r="F542" s="106">
        <f t="shared" si="192"/>
        <v>14</v>
      </c>
      <c r="G542" s="106">
        <f t="shared" si="207"/>
        <v>31</v>
      </c>
      <c r="H542" s="104">
        <f t="shared" si="203"/>
        <v>1.00052776</v>
      </c>
      <c r="I542" s="104">
        <f t="shared" si="204"/>
        <v>1.0080645500000001</v>
      </c>
      <c r="J542" s="104">
        <f t="shared" si="196"/>
        <v>1.00859656</v>
      </c>
      <c r="K542" s="104">
        <f t="shared" si="197"/>
        <v>248238.29320657</v>
      </c>
      <c r="L542" s="107">
        <f t="shared" si="208"/>
        <v>0</v>
      </c>
      <c r="M542" s="105">
        <f t="shared" si="209"/>
        <v>0</v>
      </c>
      <c r="N542" s="104">
        <f t="shared" si="210"/>
        <v>0</v>
      </c>
      <c r="O542" s="113">
        <f t="shared" si="205"/>
        <v>0.11</v>
      </c>
      <c r="P542" s="108">
        <f t="shared" si="195"/>
        <v>1.0039352500000001</v>
      </c>
      <c r="Q542" s="104">
        <f t="shared" si="198"/>
        <v>976.87974334</v>
      </c>
      <c r="R542" s="104">
        <f t="shared" si="199"/>
        <v>976.87974334</v>
      </c>
      <c r="S542" s="109" t="s">
        <v>52</v>
      </c>
      <c r="T542" s="110">
        <f t="shared" si="211"/>
        <v>40584</v>
      </c>
      <c r="U542" s="111">
        <f t="shared" si="206"/>
        <v>0</v>
      </c>
      <c r="V542" s="22"/>
      <c r="W542" s="5"/>
      <c r="X542" s="134">
        <f>[2]Plan1!$A385</f>
        <v>48299</v>
      </c>
      <c r="Y542" s="135" t="str">
        <f>[2]Plan1!$C385</f>
        <v>Paixão de Cristo</v>
      </c>
      <c r="Z542" s="5"/>
      <c r="AA542" s="5"/>
      <c r="AB542" s="1"/>
      <c r="AC542" s="5"/>
      <c r="AD542" s="5"/>
      <c r="AE542" s="5"/>
      <c r="AF542" s="1"/>
      <c r="AG542" s="3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</row>
    <row r="543" spans="1:108" x14ac:dyDescent="0.2">
      <c r="A543" s="112">
        <f t="shared" si="200"/>
        <v>40568</v>
      </c>
      <c r="B543" s="104">
        <f t="shared" si="193"/>
        <v>249294.49399776</v>
      </c>
      <c r="C543" s="104">
        <f t="shared" si="201"/>
        <v>246122.48648416004</v>
      </c>
      <c r="D543" s="132">
        <f t="shared" si="202"/>
        <v>40554</v>
      </c>
      <c r="E543" s="105">
        <f t="shared" si="194"/>
        <v>1.1689999999999999E-3</v>
      </c>
      <c r="F543" s="106">
        <f t="shared" si="192"/>
        <v>15</v>
      </c>
      <c r="G543" s="106">
        <f t="shared" si="207"/>
        <v>31</v>
      </c>
      <c r="H543" s="104">
        <f t="shared" si="203"/>
        <v>1.00056547</v>
      </c>
      <c r="I543" s="104">
        <f t="shared" si="204"/>
        <v>1.0080645500000001</v>
      </c>
      <c r="J543" s="104">
        <f t="shared" si="196"/>
        <v>1.0086345800000001</v>
      </c>
      <c r="K543" s="104">
        <f t="shared" si="197"/>
        <v>248247.65078349999</v>
      </c>
      <c r="L543" s="107">
        <f t="shared" si="208"/>
        <v>0</v>
      </c>
      <c r="M543" s="105">
        <f t="shared" si="209"/>
        <v>0</v>
      </c>
      <c r="N543" s="104">
        <f t="shared" si="210"/>
        <v>0</v>
      </c>
      <c r="O543" s="113">
        <f t="shared" si="205"/>
        <v>0.11</v>
      </c>
      <c r="P543" s="108">
        <f t="shared" si="195"/>
        <v>1.004216931</v>
      </c>
      <c r="Q543" s="104">
        <f t="shared" si="198"/>
        <v>1046.84321426</v>
      </c>
      <c r="R543" s="104">
        <f t="shared" si="199"/>
        <v>1046.84321426</v>
      </c>
      <c r="S543" s="109" t="s">
        <v>52</v>
      </c>
      <c r="T543" s="110">
        <f t="shared" si="211"/>
        <v>40584</v>
      </c>
      <c r="U543" s="111">
        <f t="shared" si="206"/>
        <v>0</v>
      </c>
      <c r="V543" s="22"/>
      <c r="W543" s="5"/>
      <c r="X543" s="134">
        <f>[2]Plan1!$A386</f>
        <v>48325</v>
      </c>
      <c r="Y543" s="135" t="str">
        <f>[2]Plan1!$C386</f>
        <v>Tiradentes</v>
      </c>
      <c r="Z543" s="5"/>
      <c r="AA543" s="5"/>
      <c r="AB543" s="1"/>
      <c r="AC543" s="5"/>
      <c r="AD543" s="5"/>
      <c r="AE543" s="5"/>
      <c r="AF543" s="1"/>
      <c r="AG543" s="3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</row>
    <row r="544" spans="1:108" x14ac:dyDescent="0.2">
      <c r="A544" s="112">
        <f t="shared" si="200"/>
        <v>40569</v>
      </c>
      <c r="B544" s="104">
        <f t="shared" si="193"/>
        <v>249373.83770559001</v>
      </c>
      <c r="C544" s="104">
        <f t="shared" si="201"/>
        <v>246122.48648416004</v>
      </c>
      <c r="D544" s="132">
        <f t="shared" si="202"/>
        <v>40554</v>
      </c>
      <c r="E544" s="105">
        <f t="shared" si="194"/>
        <v>1.1689999999999999E-3</v>
      </c>
      <c r="F544" s="106">
        <f t="shared" si="192"/>
        <v>16</v>
      </c>
      <c r="G544" s="106">
        <f t="shared" si="207"/>
        <v>31</v>
      </c>
      <c r="H544" s="104">
        <f t="shared" si="203"/>
        <v>1.0006031799999999</v>
      </c>
      <c r="I544" s="104">
        <f t="shared" si="204"/>
        <v>1.0080645500000001</v>
      </c>
      <c r="J544" s="104">
        <f t="shared" si="196"/>
        <v>1.00867259</v>
      </c>
      <c r="K544" s="104">
        <f t="shared" si="197"/>
        <v>248257.00589920999</v>
      </c>
      <c r="L544" s="107">
        <f t="shared" si="208"/>
        <v>0</v>
      </c>
      <c r="M544" s="105">
        <f t="shared" si="209"/>
        <v>0</v>
      </c>
      <c r="N544" s="104">
        <f t="shared" si="210"/>
        <v>0</v>
      </c>
      <c r="O544" s="113">
        <f t="shared" si="205"/>
        <v>0.11</v>
      </c>
      <c r="P544" s="108">
        <f t="shared" si="195"/>
        <v>1.0044986920000001</v>
      </c>
      <c r="Q544" s="104">
        <f t="shared" si="198"/>
        <v>1116.83180638</v>
      </c>
      <c r="R544" s="104">
        <f t="shared" si="199"/>
        <v>1116.83180638</v>
      </c>
      <c r="S544" s="109" t="s">
        <v>52</v>
      </c>
      <c r="T544" s="110">
        <f t="shared" si="211"/>
        <v>40584</v>
      </c>
      <c r="U544" s="111">
        <f t="shared" si="206"/>
        <v>0</v>
      </c>
      <c r="V544" s="22"/>
      <c r="W544" s="5"/>
      <c r="X544" s="134">
        <f>[2]Plan1!$A387</f>
        <v>48335</v>
      </c>
      <c r="Y544" s="135" t="str">
        <f>[2]Plan1!$C387</f>
        <v>Dia do Trabalho</v>
      </c>
      <c r="Z544" s="5"/>
      <c r="AA544" s="5"/>
      <c r="AB544" s="1"/>
      <c r="AC544" s="5"/>
      <c r="AD544" s="5"/>
      <c r="AE544" s="5"/>
      <c r="AF544" s="1"/>
      <c r="AG544" s="3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</row>
    <row r="545" spans="1:108" x14ac:dyDescent="0.2">
      <c r="A545" s="112">
        <f t="shared" si="200"/>
        <v>40570</v>
      </c>
      <c r="B545" s="104">
        <f t="shared" si="193"/>
        <v>249453.20605000001</v>
      </c>
      <c r="C545" s="104">
        <f t="shared" si="201"/>
        <v>246122.48648416004</v>
      </c>
      <c r="D545" s="132">
        <f t="shared" si="202"/>
        <v>40554</v>
      </c>
      <c r="E545" s="105">
        <f t="shared" si="194"/>
        <v>1.1689999999999999E-3</v>
      </c>
      <c r="F545" s="106">
        <f t="shared" si="192"/>
        <v>17</v>
      </c>
      <c r="G545" s="106">
        <f t="shared" si="207"/>
        <v>31</v>
      </c>
      <c r="H545" s="104">
        <f t="shared" si="203"/>
        <v>1.0006408899999999</v>
      </c>
      <c r="I545" s="104">
        <f t="shared" si="204"/>
        <v>1.0080645500000001</v>
      </c>
      <c r="J545" s="104">
        <f t="shared" si="196"/>
        <v>1.0087105999999999</v>
      </c>
      <c r="K545" s="104">
        <f t="shared" si="197"/>
        <v>248266.36101492</v>
      </c>
      <c r="L545" s="107">
        <f t="shared" si="208"/>
        <v>0</v>
      </c>
      <c r="M545" s="105">
        <f t="shared" si="209"/>
        <v>0</v>
      </c>
      <c r="N545" s="104">
        <f t="shared" si="210"/>
        <v>0</v>
      </c>
      <c r="O545" s="113">
        <f t="shared" si="205"/>
        <v>0.11</v>
      </c>
      <c r="P545" s="108">
        <f t="shared" si="195"/>
        <v>1.004780531</v>
      </c>
      <c r="Q545" s="104">
        <f t="shared" si="198"/>
        <v>1186.8450350799999</v>
      </c>
      <c r="R545" s="104">
        <f t="shared" si="199"/>
        <v>1186.8450350799999</v>
      </c>
      <c r="S545" s="109" t="s">
        <v>52</v>
      </c>
      <c r="T545" s="110">
        <f t="shared" si="211"/>
        <v>40584</v>
      </c>
      <c r="U545" s="111">
        <f t="shared" si="206"/>
        <v>0</v>
      </c>
      <c r="V545" s="22"/>
      <c r="W545" s="5"/>
      <c r="X545" s="134">
        <f>[2]Plan1!$A388</f>
        <v>48361</v>
      </c>
      <c r="Y545" s="135" t="str">
        <f>[2]Plan1!$C388</f>
        <v>Corpus Christi</v>
      </c>
      <c r="Z545" s="5"/>
      <c r="AA545" s="5"/>
      <c r="AB545" s="1"/>
      <c r="AC545" s="5"/>
      <c r="AD545" s="5"/>
      <c r="AE545" s="5"/>
      <c r="AF545" s="1"/>
      <c r="AG545" s="3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</row>
    <row r="546" spans="1:108" x14ac:dyDescent="0.2">
      <c r="A546" s="112">
        <f t="shared" si="200"/>
        <v>40571</v>
      </c>
      <c r="B546" s="104">
        <f t="shared" si="193"/>
        <v>249532.60175515999</v>
      </c>
      <c r="C546" s="104">
        <f t="shared" si="201"/>
        <v>246122.48648416004</v>
      </c>
      <c r="D546" s="132">
        <f t="shared" si="202"/>
        <v>40554</v>
      </c>
      <c r="E546" s="105">
        <f t="shared" si="194"/>
        <v>1.1689999999999999E-3</v>
      </c>
      <c r="F546" s="106">
        <f t="shared" si="192"/>
        <v>18</v>
      </c>
      <c r="G546" s="106">
        <f t="shared" si="207"/>
        <v>31</v>
      </c>
      <c r="H546" s="104">
        <f t="shared" si="203"/>
        <v>1.0006786000000001</v>
      </c>
      <c r="I546" s="104">
        <f t="shared" si="204"/>
        <v>1.0080645500000001</v>
      </c>
      <c r="J546" s="104">
        <f t="shared" si="196"/>
        <v>1.00874862</v>
      </c>
      <c r="K546" s="104">
        <f t="shared" si="197"/>
        <v>248275.71859186</v>
      </c>
      <c r="L546" s="107">
        <f t="shared" si="208"/>
        <v>0</v>
      </c>
      <c r="M546" s="105">
        <f t="shared" si="209"/>
        <v>0</v>
      </c>
      <c r="N546" s="104">
        <f t="shared" si="210"/>
        <v>0</v>
      </c>
      <c r="O546" s="113">
        <f t="shared" si="205"/>
        <v>0.11</v>
      </c>
      <c r="P546" s="108">
        <f t="shared" si="195"/>
        <v>1.005062449</v>
      </c>
      <c r="Q546" s="104">
        <f t="shared" si="198"/>
        <v>1256.8831633</v>
      </c>
      <c r="R546" s="104">
        <f t="shared" si="199"/>
        <v>1256.8831633</v>
      </c>
      <c r="S546" s="109" t="s">
        <v>52</v>
      </c>
      <c r="T546" s="110">
        <f t="shared" si="211"/>
        <v>40584</v>
      </c>
      <c r="U546" s="111">
        <f t="shared" si="206"/>
        <v>0</v>
      </c>
      <c r="V546" s="22"/>
      <c r="W546" s="5"/>
      <c r="X546" s="134">
        <f>[2]Plan1!$A389</f>
        <v>48464</v>
      </c>
      <c r="Y546" s="135" t="str">
        <f>[2]Plan1!$C389</f>
        <v>Independência do Brasil</v>
      </c>
      <c r="Z546" s="5"/>
      <c r="AA546" s="5"/>
      <c r="AB546" s="1"/>
      <c r="AC546" s="5"/>
      <c r="AD546" s="5"/>
      <c r="AE546" s="5"/>
      <c r="AF546" s="1"/>
      <c r="AG546" s="3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</row>
    <row r="547" spans="1:108" x14ac:dyDescent="0.2">
      <c r="A547" s="112">
        <f t="shared" si="200"/>
        <v>40572</v>
      </c>
      <c r="B547" s="104">
        <f t="shared" si="193"/>
        <v>249612.02259927001</v>
      </c>
      <c r="C547" s="104">
        <f t="shared" si="201"/>
        <v>246122.48648416004</v>
      </c>
      <c r="D547" s="132">
        <f t="shared" si="202"/>
        <v>40554</v>
      </c>
      <c r="E547" s="105">
        <f t="shared" si="194"/>
        <v>1.1689999999999999E-3</v>
      </c>
      <c r="F547" s="106">
        <f t="shared" ref="F547:F610" si="212">IF(DAY(A547)=E$2+1,1,F546+1)</f>
        <v>19</v>
      </c>
      <c r="G547" s="106">
        <f t="shared" si="207"/>
        <v>31</v>
      </c>
      <c r="H547" s="104">
        <f t="shared" si="203"/>
        <v>1.00071632</v>
      </c>
      <c r="I547" s="104">
        <f t="shared" si="204"/>
        <v>1.0080645500000001</v>
      </c>
      <c r="J547" s="104">
        <f t="shared" si="196"/>
        <v>1.0087866400000001</v>
      </c>
      <c r="K547" s="104">
        <f t="shared" si="197"/>
        <v>248285.07616880001</v>
      </c>
      <c r="L547" s="107">
        <f t="shared" si="208"/>
        <v>0</v>
      </c>
      <c r="M547" s="105">
        <f t="shared" si="209"/>
        <v>0</v>
      </c>
      <c r="N547" s="104">
        <f t="shared" si="210"/>
        <v>0</v>
      </c>
      <c r="O547" s="113">
        <f t="shared" si="205"/>
        <v>0.11</v>
      </c>
      <c r="P547" s="108">
        <f t="shared" si="195"/>
        <v>1.0053444469999999</v>
      </c>
      <c r="Q547" s="104">
        <f t="shared" si="198"/>
        <v>1326.94643047</v>
      </c>
      <c r="R547" s="104">
        <f t="shared" si="199"/>
        <v>1326.94643047</v>
      </c>
      <c r="S547" s="109" t="s">
        <v>52</v>
      </c>
      <c r="T547" s="110">
        <f t="shared" si="211"/>
        <v>40584</v>
      </c>
      <c r="U547" s="111">
        <f t="shared" si="206"/>
        <v>0</v>
      </c>
      <c r="V547" s="22"/>
      <c r="W547" s="5"/>
      <c r="X547" s="134">
        <f>[2]Plan1!$A390</f>
        <v>48499</v>
      </c>
      <c r="Y547" s="135" t="str">
        <f>[2]Plan1!$C390</f>
        <v>Nossa Sr.a Aparecida - Padroeira do Brasil</v>
      </c>
      <c r="Z547" s="5"/>
      <c r="AA547" s="5"/>
      <c r="AB547" s="1"/>
      <c r="AC547" s="5"/>
      <c r="AD547" s="5"/>
      <c r="AE547" s="5"/>
      <c r="AF547" s="1"/>
      <c r="AG547" s="3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</row>
    <row r="548" spans="1:108" x14ac:dyDescent="0.2">
      <c r="A548" s="112">
        <f t="shared" si="200"/>
        <v>40573</v>
      </c>
      <c r="B548" s="104">
        <f t="shared" si="193"/>
        <v>249691.46808796999</v>
      </c>
      <c r="C548" s="104">
        <f t="shared" si="201"/>
        <v>246122.48648416004</v>
      </c>
      <c r="D548" s="132">
        <f t="shared" si="202"/>
        <v>40554</v>
      </c>
      <c r="E548" s="105">
        <f t="shared" si="194"/>
        <v>1.1689999999999999E-3</v>
      </c>
      <c r="F548" s="106">
        <f t="shared" si="212"/>
        <v>20</v>
      </c>
      <c r="G548" s="106">
        <f t="shared" si="207"/>
        <v>31</v>
      </c>
      <c r="H548" s="104">
        <f t="shared" si="203"/>
        <v>1.00075403</v>
      </c>
      <c r="I548" s="104">
        <f t="shared" si="204"/>
        <v>1.0080645500000001</v>
      </c>
      <c r="J548" s="104">
        <f t="shared" si="196"/>
        <v>1.0088246599999999</v>
      </c>
      <c r="K548" s="104">
        <f t="shared" si="197"/>
        <v>248294.43374573</v>
      </c>
      <c r="L548" s="107">
        <f t="shared" si="208"/>
        <v>0</v>
      </c>
      <c r="M548" s="105">
        <f t="shared" si="209"/>
        <v>0</v>
      </c>
      <c r="N548" s="104">
        <f t="shared" si="210"/>
        <v>0</v>
      </c>
      <c r="O548" s="113">
        <f t="shared" si="205"/>
        <v>0.11</v>
      </c>
      <c r="P548" s="108">
        <f t="shared" si="195"/>
        <v>1.0056265230000001</v>
      </c>
      <c r="Q548" s="104">
        <f t="shared" si="198"/>
        <v>1397.0343422399999</v>
      </c>
      <c r="R548" s="104">
        <f t="shared" si="199"/>
        <v>1397.0343422399999</v>
      </c>
      <c r="S548" s="109" t="s">
        <v>52</v>
      </c>
      <c r="T548" s="110">
        <f t="shared" si="211"/>
        <v>40584</v>
      </c>
      <c r="U548" s="111">
        <f t="shared" si="206"/>
        <v>0</v>
      </c>
      <c r="V548" s="22"/>
      <c r="W548" s="5"/>
      <c r="X548" s="134">
        <f>[2]Plan1!$A391</f>
        <v>48520</v>
      </c>
      <c r="Y548" s="135" t="str">
        <f>[2]Plan1!$C391</f>
        <v>Finados</v>
      </c>
      <c r="Z548" s="5"/>
      <c r="AA548" s="5"/>
      <c r="AB548" s="1"/>
      <c r="AC548" s="5"/>
      <c r="AD548" s="5"/>
      <c r="AE548" s="5"/>
      <c r="AF548" s="1"/>
      <c r="AG548" s="3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</row>
    <row r="549" spans="1:108" x14ac:dyDescent="0.2">
      <c r="A549" s="112">
        <f t="shared" si="200"/>
        <v>40574</v>
      </c>
      <c r="B549" s="104">
        <f t="shared" si="193"/>
        <v>249770.93872007</v>
      </c>
      <c r="C549" s="104">
        <f t="shared" si="201"/>
        <v>246122.48648416004</v>
      </c>
      <c r="D549" s="132">
        <f t="shared" si="202"/>
        <v>40554</v>
      </c>
      <c r="E549" s="105">
        <f t="shared" si="194"/>
        <v>1.1689999999999999E-3</v>
      </c>
      <c r="F549" s="106">
        <f t="shared" si="212"/>
        <v>21</v>
      </c>
      <c r="G549" s="106">
        <f t="shared" si="207"/>
        <v>31</v>
      </c>
      <c r="H549" s="104">
        <f t="shared" si="203"/>
        <v>1.0007917500000001</v>
      </c>
      <c r="I549" s="104">
        <f t="shared" si="204"/>
        <v>1.0080645500000001</v>
      </c>
      <c r="J549" s="104">
        <f t="shared" si="196"/>
        <v>1.00886268</v>
      </c>
      <c r="K549" s="104">
        <f t="shared" si="197"/>
        <v>248303.79132267</v>
      </c>
      <c r="L549" s="107">
        <f t="shared" si="208"/>
        <v>0</v>
      </c>
      <c r="M549" s="105">
        <f t="shared" si="209"/>
        <v>0</v>
      </c>
      <c r="N549" s="104">
        <f t="shared" si="210"/>
        <v>0</v>
      </c>
      <c r="O549" s="113">
        <f t="shared" si="205"/>
        <v>0.11</v>
      </c>
      <c r="P549" s="108">
        <f t="shared" si="195"/>
        <v>1.005908679</v>
      </c>
      <c r="Q549" s="104">
        <f t="shared" si="198"/>
        <v>1467.1473974</v>
      </c>
      <c r="R549" s="104">
        <f t="shared" si="199"/>
        <v>1467.1473974</v>
      </c>
      <c r="S549" s="109" t="s">
        <v>52</v>
      </c>
      <c r="T549" s="110">
        <f t="shared" si="211"/>
        <v>40584</v>
      </c>
      <c r="U549" s="111">
        <f t="shared" si="206"/>
        <v>0</v>
      </c>
      <c r="V549" s="22"/>
      <c r="W549" s="5"/>
      <c r="X549" s="134">
        <f>[2]Plan1!$A392</f>
        <v>48533</v>
      </c>
      <c r="Y549" s="135" t="str">
        <f>[2]Plan1!$C392</f>
        <v>Proclamação da República</v>
      </c>
      <c r="Z549" s="5"/>
      <c r="AA549" s="5"/>
      <c r="AB549" s="1"/>
      <c r="AC549" s="5"/>
      <c r="AD549" s="5"/>
      <c r="AE549" s="5"/>
      <c r="AF549" s="1"/>
      <c r="AG549" s="3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</row>
    <row r="550" spans="1:108" x14ac:dyDescent="0.2">
      <c r="A550" s="112">
        <f t="shared" si="200"/>
        <v>40575</v>
      </c>
      <c r="B550" s="104">
        <f t="shared" si="193"/>
        <v>249850.43424951</v>
      </c>
      <c r="C550" s="104">
        <f t="shared" si="201"/>
        <v>246122.48648416004</v>
      </c>
      <c r="D550" s="132">
        <f t="shared" si="202"/>
        <v>40554</v>
      </c>
      <c r="E550" s="105">
        <f t="shared" si="194"/>
        <v>1.1689999999999999E-3</v>
      </c>
      <c r="F550" s="106">
        <f t="shared" si="212"/>
        <v>22</v>
      </c>
      <c r="G550" s="106">
        <f t="shared" si="207"/>
        <v>31</v>
      </c>
      <c r="H550" s="104">
        <f t="shared" si="203"/>
        <v>1.00082947</v>
      </c>
      <c r="I550" s="104">
        <f t="shared" si="204"/>
        <v>1.0080645500000001</v>
      </c>
      <c r="J550" s="104">
        <f t="shared" si="196"/>
        <v>1.0089007000000001</v>
      </c>
      <c r="K550" s="104">
        <f t="shared" si="197"/>
        <v>248313.14889961001</v>
      </c>
      <c r="L550" s="107">
        <f t="shared" si="208"/>
        <v>0</v>
      </c>
      <c r="M550" s="105">
        <f t="shared" si="209"/>
        <v>0</v>
      </c>
      <c r="N550" s="104">
        <f t="shared" si="210"/>
        <v>0</v>
      </c>
      <c r="O550" s="113">
        <f t="shared" si="205"/>
        <v>0.11</v>
      </c>
      <c r="P550" s="108">
        <f t="shared" si="195"/>
        <v>1.006190914</v>
      </c>
      <c r="Q550" s="104">
        <f t="shared" si="198"/>
        <v>1537.2853499</v>
      </c>
      <c r="R550" s="104">
        <f t="shared" si="199"/>
        <v>1537.2853499</v>
      </c>
      <c r="S550" s="109" t="s">
        <v>52</v>
      </c>
      <c r="T550" s="110">
        <f t="shared" si="211"/>
        <v>40584</v>
      </c>
      <c r="U550" s="111">
        <f t="shared" si="206"/>
        <v>0</v>
      </c>
      <c r="V550" s="22"/>
      <c r="W550" s="5"/>
      <c r="X550" s="134">
        <f>[2]Plan1!$A393</f>
        <v>48538</v>
      </c>
      <c r="Y550" s="135" t="str">
        <f>[2]Plan1!$C393</f>
        <v>Dia Nacional de Zumbi e da Consciência Negra</v>
      </c>
      <c r="Z550" s="5"/>
      <c r="AA550" s="5"/>
      <c r="AB550" s="1"/>
      <c r="AC550" s="5"/>
      <c r="AD550" s="5"/>
      <c r="AE550" s="5"/>
      <c r="AF550" s="1"/>
      <c r="AG550" s="3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</row>
    <row r="551" spans="1:108" x14ac:dyDescent="0.2">
      <c r="A551" s="112">
        <f t="shared" si="200"/>
        <v>40576</v>
      </c>
      <c r="B551" s="104">
        <f t="shared" ref="B551:B614" si="213">IF(E551&lt;0,"ND",(K551+Q551))</f>
        <v>249929.95715565002</v>
      </c>
      <c r="C551" s="104">
        <f t="shared" si="201"/>
        <v>246122.48648416004</v>
      </c>
      <c r="D551" s="132">
        <f t="shared" si="202"/>
        <v>40554</v>
      </c>
      <c r="E551" s="105">
        <f t="shared" si="194"/>
        <v>1.1689999999999999E-3</v>
      </c>
      <c r="F551" s="106">
        <f t="shared" si="212"/>
        <v>23</v>
      </c>
      <c r="G551" s="106">
        <f t="shared" si="207"/>
        <v>31</v>
      </c>
      <c r="H551" s="104">
        <f t="shared" si="203"/>
        <v>1.0008671899999999</v>
      </c>
      <c r="I551" s="104">
        <f t="shared" si="204"/>
        <v>1.0080645500000001</v>
      </c>
      <c r="J551" s="104">
        <f t="shared" si="196"/>
        <v>1.0089387299999999</v>
      </c>
      <c r="K551" s="104">
        <f t="shared" si="197"/>
        <v>248322.50893777001</v>
      </c>
      <c r="L551" s="107">
        <f t="shared" si="208"/>
        <v>0</v>
      </c>
      <c r="M551" s="105">
        <f t="shared" si="209"/>
        <v>0</v>
      </c>
      <c r="N551" s="104">
        <f t="shared" si="210"/>
        <v>0</v>
      </c>
      <c r="O551" s="113">
        <f t="shared" si="205"/>
        <v>0.11</v>
      </c>
      <c r="P551" s="108">
        <f t="shared" si="195"/>
        <v>1.0064732279999999</v>
      </c>
      <c r="Q551" s="104">
        <f t="shared" si="198"/>
        <v>1607.4482178799999</v>
      </c>
      <c r="R551" s="104">
        <f t="shared" si="199"/>
        <v>1607.4482178799999</v>
      </c>
      <c r="S551" s="109" t="s">
        <v>52</v>
      </c>
      <c r="T551" s="110">
        <f t="shared" si="211"/>
        <v>40584</v>
      </c>
      <c r="U551" s="111">
        <f t="shared" si="206"/>
        <v>0</v>
      </c>
      <c r="V551" s="22"/>
      <c r="W551" s="5"/>
      <c r="X551" s="134">
        <f>[2]Plan1!$A394</f>
        <v>48573</v>
      </c>
      <c r="Y551" s="135" t="str">
        <f>[2]Plan1!$C394</f>
        <v>Natal</v>
      </c>
      <c r="Z551" s="5"/>
      <c r="AA551" s="5"/>
      <c r="AB551" s="1"/>
      <c r="AC551" s="5"/>
      <c r="AD551" s="5"/>
      <c r="AE551" s="5"/>
      <c r="AF551" s="1"/>
      <c r="AG551" s="3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</row>
    <row r="552" spans="1:108" x14ac:dyDescent="0.2">
      <c r="A552" s="112">
        <f t="shared" si="200"/>
        <v>40577</v>
      </c>
      <c r="B552" s="104">
        <f t="shared" si="213"/>
        <v>250009.50248709001</v>
      </c>
      <c r="C552" s="104">
        <f t="shared" si="201"/>
        <v>246122.48648416004</v>
      </c>
      <c r="D552" s="132">
        <f t="shared" si="202"/>
        <v>40554</v>
      </c>
      <c r="E552" s="105">
        <f t="shared" si="194"/>
        <v>1.1689999999999999E-3</v>
      </c>
      <c r="F552" s="106">
        <f t="shared" si="212"/>
        <v>24</v>
      </c>
      <c r="G552" s="106">
        <f t="shared" si="207"/>
        <v>31</v>
      </c>
      <c r="H552" s="104">
        <f t="shared" si="203"/>
        <v>1.00090491</v>
      </c>
      <c r="I552" s="104">
        <f t="shared" si="204"/>
        <v>1.0080645500000001</v>
      </c>
      <c r="J552" s="104">
        <f t="shared" si="196"/>
        <v>1.00897675</v>
      </c>
      <c r="K552" s="104">
        <f t="shared" si="197"/>
        <v>248331.8665147</v>
      </c>
      <c r="L552" s="107">
        <f t="shared" si="208"/>
        <v>0</v>
      </c>
      <c r="M552" s="105">
        <f t="shared" si="209"/>
        <v>0</v>
      </c>
      <c r="N552" s="104">
        <f t="shared" si="210"/>
        <v>0</v>
      </c>
      <c r="O552" s="113">
        <f t="shared" si="205"/>
        <v>0.11</v>
      </c>
      <c r="P552" s="108">
        <f t="shared" si="195"/>
        <v>1.0067556209999999</v>
      </c>
      <c r="Q552" s="104">
        <f t="shared" si="198"/>
        <v>1677.63597239</v>
      </c>
      <c r="R552" s="104">
        <f t="shared" si="199"/>
        <v>1677.63597239</v>
      </c>
      <c r="S552" s="109" t="s">
        <v>52</v>
      </c>
      <c r="T552" s="110">
        <f t="shared" si="211"/>
        <v>40584</v>
      </c>
      <c r="U552" s="111">
        <f t="shared" si="206"/>
        <v>0</v>
      </c>
      <c r="V552" s="22"/>
      <c r="W552" s="5"/>
      <c r="X552" s="134">
        <f>[2]Plan1!$A395</f>
        <v>48580</v>
      </c>
      <c r="Y552" s="135" t="str">
        <f>[2]Plan1!$C395</f>
        <v>Confraternização Universal</v>
      </c>
      <c r="Z552" s="5"/>
      <c r="AA552" s="5"/>
      <c r="AB552" s="1"/>
      <c r="AC552" s="5"/>
      <c r="AD552" s="5"/>
      <c r="AE552" s="5"/>
      <c r="AF552" s="1"/>
      <c r="AG552" s="3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</row>
    <row r="553" spans="1:108" x14ac:dyDescent="0.2">
      <c r="A553" s="112">
        <f t="shared" si="200"/>
        <v>40578</v>
      </c>
      <c r="B553" s="104">
        <f t="shared" si="213"/>
        <v>250089.07544941001</v>
      </c>
      <c r="C553" s="104">
        <f t="shared" si="201"/>
        <v>246122.48648416004</v>
      </c>
      <c r="D553" s="132">
        <f t="shared" si="202"/>
        <v>40554</v>
      </c>
      <c r="E553" s="105">
        <f t="shared" si="194"/>
        <v>1.1689999999999999E-3</v>
      </c>
      <c r="F553" s="106">
        <f t="shared" si="212"/>
        <v>25</v>
      </c>
      <c r="G553" s="106">
        <f t="shared" si="207"/>
        <v>31</v>
      </c>
      <c r="H553" s="104">
        <f t="shared" si="203"/>
        <v>1.0009426299999999</v>
      </c>
      <c r="I553" s="104">
        <f t="shared" si="204"/>
        <v>1.0080645500000001</v>
      </c>
      <c r="J553" s="104">
        <f t="shared" si="196"/>
        <v>1.00901478</v>
      </c>
      <c r="K553" s="104">
        <f t="shared" si="197"/>
        <v>248341.22655286</v>
      </c>
      <c r="L553" s="107">
        <f t="shared" si="208"/>
        <v>0</v>
      </c>
      <c r="M553" s="105">
        <f t="shared" si="209"/>
        <v>0</v>
      </c>
      <c r="N553" s="104">
        <f t="shared" si="210"/>
        <v>0</v>
      </c>
      <c r="O553" s="113">
        <f t="shared" si="205"/>
        <v>0.11</v>
      </c>
      <c r="P553" s="108">
        <f t="shared" si="195"/>
        <v>1.0070380940000001</v>
      </c>
      <c r="Q553" s="104">
        <f t="shared" si="198"/>
        <v>1747.8488965500001</v>
      </c>
      <c r="R553" s="104">
        <f t="shared" si="199"/>
        <v>1747.8488965500001</v>
      </c>
      <c r="S553" s="109" t="s">
        <v>52</v>
      </c>
      <c r="T553" s="110">
        <f t="shared" si="211"/>
        <v>40584</v>
      </c>
      <c r="U553" s="111">
        <f t="shared" si="206"/>
        <v>0</v>
      </c>
      <c r="V553" s="22"/>
      <c r="W553" s="5"/>
      <c r="X553" s="134">
        <f>[2]Plan1!$A396</f>
        <v>48638</v>
      </c>
      <c r="Y553" s="135" t="str">
        <f>[2]Plan1!$C396</f>
        <v>Carnaval</v>
      </c>
      <c r="Z553" s="5"/>
      <c r="AA553" s="5"/>
      <c r="AB553" s="1"/>
      <c r="AC553" s="5"/>
      <c r="AD553" s="5"/>
      <c r="AE553" s="5"/>
      <c r="AF553" s="1"/>
      <c r="AG553" s="3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</row>
    <row r="554" spans="1:108" x14ac:dyDescent="0.2">
      <c r="A554" s="112">
        <f t="shared" si="200"/>
        <v>40579</v>
      </c>
      <c r="B554" s="104">
        <f t="shared" si="213"/>
        <v>250168.67059175001</v>
      </c>
      <c r="C554" s="104">
        <f t="shared" si="201"/>
        <v>246122.48648416004</v>
      </c>
      <c r="D554" s="132">
        <f t="shared" si="202"/>
        <v>40554</v>
      </c>
      <c r="E554" s="105">
        <f t="shared" si="194"/>
        <v>1.1689999999999999E-3</v>
      </c>
      <c r="F554" s="106">
        <f t="shared" si="212"/>
        <v>26</v>
      </c>
      <c r="G554" s="106">
        <f t="shared" si="207"/>
        <v>31</v>
      </c>
      <c r="H554" s="104">
        <f t="shared" si="203"/>
        <v>1.0009803500000001</v>
      </c>
      <c r="I554" s="104">
        <f t="shared" si="204"/>
        <v>1.0080645500000001</v>
      </c>
      <c r="J554" s="104">
        <f t="shared" si="196"/>
        <v>1.0090528000000001</v>
      </c>
      <c r="K554" s="104">
        <f t="shared" si="197"/>
        <v>248350.5841298</v>
      </c>
      <c r="L554" s="107">
        <f t="shared" si="208"/>
        <v>0</v>
      </c>
      <c r="M554" s="105">
        <f t="shared" si="209"/>
        <v>0</v>
      </c>
      <c r="N554" s="104">
        <f t="shared" si="210"/>
        <v>0</v>
      </c>
      <c r="O554" s="113">
        <f t="shared" si="205"/>
        <v>0.11</v>
      </c>
      <c r="P554" s="108">
        <f t="shared" si="195"/>
        <v>1.0073206450000001</v>
      </c>
      <c r="Q554" s="104">
        <f t="shared" si="198"/>
        <v>1818.0864619500001</v>
      </c>
      <c r="R554" s="104">
        <f t="shared" si="199"/>
        <v>1818.0864619500001</v>
      </c>
      <c r="S554" s="109" t="s">
        <v>52</v>
      </c>
      <c r="T554" s="110">
        <f t="shared" si="211"/>
        <v>40584</v>
      </c>
      <c r="U554" s="111">
        <f t="shared" si="206"/>
        <v>0</v>
      </c>
      <c r="V554" s="22"/>
      <c r="W554" s="5"/>
      <c r="X554" s="134">
        <f>[2]Plan1!$A397</f>
        <v>48639</v>
      </c>
      <c r="Y554" s="135" t="str">
        <f>[2]Plan1!$C397</f>
        <v>Carnaval</v>
      </c>
      <c r="Z554" s="5"/>
      <c r="AA554" s="5"/>
      <c r="AB554" s="1"/>
      <c r="AC554" s="5"/>
      <c r="AD554" s="5"/>
      <c r="AE554" s="5"/>
      <c r="AF554" s="1"/>
      <c r="AG554" s="3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</row>
    <row r="555" spans="1:108" x14ac:dyDescent="0.2">
      <c r="A555" s="112">
        <f t="shared" si="200"/>
        <v>40580</v>
      </c>
      <c r="B555" s="104">
        <f t="shared" si="213"/>
        <v>250248.29585075</v>
      </c>
      <c r="C555" s="104">
        <f t="shared" si="201"/>
        <v>246122.48648416004</v>
      </c>
      <c r="D555" s="132">
        <f t="shared" si="202"/>
        <v>40554</v>
      </c>
      <c r="E555" s="105">
        <f t="shared" ref="E555:E618" si="214">IF(DAY(A554)=$E$2,VLOOKUP(A554,$AG$10:$AH$200,2),E554)</f>
        <v>1.1689999999999999E-3</v>
      </c>
      <c r="F555" s="106">
        <f t="shared" si="212"/>
        <v>27</v>
      </c>
      <c r="G555" s="106">
        <f t="shared" si="207"/>
        <v>31</v>
      </c>
      <c r="H555" s="104">
        <f t="shared" si="203"/>
        <v>1.0010180799999999</v>
      </c>
      <c r="I555" s="104">
        <f t="shared" si="204"/>
        <v>1.0080645500000001</v>
      </c>
      <c r="J555" s="104">
        <f t="shared" si="196"/>
        <v>1.00909084</v>
      </c>
      <c r="K555" s="104">
        <f t="shared" si="197"/>
        <v>248359.94662919</v>
      </c>
      <c r="L555" s="107">
        <f t="shared" si="208"/>
        <v>0</v>
      </c>
      <c r="M555" s="105">
        <f t="shared" si="209"/>
        <v>0</v>
      </c>
      <c r="N555" s="104">
        <f t="shared" si="210"/>
        <v>0</v>
      </c>
      <c r="O555" s="113">
        <f t="shared" si="205"/>
        <v>0.11</v>
      </c>
      <c r="P555" s="108">
        <f t="shared" si="195"/>
        <v>1.007603276</v>
      </c>
      <c r="Q555" s="104">
        <f t="shared" si="198"/>
        <v>1888.3492215599999</v>
      </c>
      <c r="R555" s="104">
        <f t="shared" si="199"/>
        <v>1888.3492215599999</v>
      </c>
      <c r="S555" s="109" t="s">
        <v>52</v>
      </c>
      <c r="T555" s="110">
        <f t="shared" si="211"/>
        <v>40584</v>
      </c>
      <c r="U555" s="111">
        <f t="shared" si="206"/>
        <v>0</v>
      </c>
      <c r="V555" s="22"/>
      <c r="W555" s="5"/>
      <c r="X555" s="134">
        <f>[2]Plan1!$A398</f>
        <v>48684</v>
      </c>
      <c r="Y555" s="135" t="str">
        <f>[2]Plan1!$C398</f>
        <v>Paixão de Cristo</v>
      </c>
      <c r="Z555" s="5"/>
      <c r="AA555" s="5"/>
      <c r="AB555" s="1"/>
      <c r="AC555" s="5"/>
      <c r="AD555" s="5"/>
      <c r="AE555" s="5"/>
      <c r="AF555" s="1"/>
      <c r="AG555" s="3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</row>
    <row r="556" spans="1:108" x14ac:dyDescent="0.2">
      <c r="A556" s="112">
        <f t="shared" si="200"/>
        <v>40581</v>
      </c>
      <c r="B556" s="104">
        <f t="shared" si="213"/>
        <v>250327.94379091999</v>
      </c>
      <c r="C556" s="104">
        <f t="shared" si="201"/>
        <v>246122.48648416004</v>
      </c>
      <c r="D556" s="132">
        <f t="shared" si="202"/>
        <v>40554</v>
      </c>
      <c r="E556" s="105">
        <f t="shared" si="214"/>
        <v>1.1689999999999999E-3</v>
      </c>
      <c r="F556" s="106">
        <f t="shared" si="212"/>
        <v>28</v>
      </c>
      <c r="G556" s="106">
        <f t="shared" si="207"/>
        <v>31</v>
      </c>
      <c r="H556" s="104">
        <f t="shared" si="203"/>
        <v>1.00105581</v>
      </c>
      <c r="I556" s="104">
        <f t="shared" si="204"/>
        <v>1.0080645500000001</v>
      </c>
      <c r="J556" s="104">
        <f t="shared" si="196"/>
        <v>1.0091288700000001</v>
      </c>
      <c r="K556" s="104">
        <f t="shared" si="197"/>
        <v>248369.30666735</v>
      </c>
      <c r="L556" s="107">
        <f t="shared" si="208"/>
        <v>0</v>
      </c>
      <c r="M556" s="105">
        <f t="shared" si="209"/>
        <v>0</v>
      </c>
      <c r="N556" s="104">
        <f t="shared" si="210"/>
        <v>0</v>
      </c>
      <c r="O556" s="113">
        <f t="shared" si="205"/>
        <v>0.11</v>
      </c>
      <c r="P556" s="108">
        <f t="shared" si="195"/>
        <v>1.0078859870000001</v>
      </c>
      <c r="Q556" s="104">
        <f t="shared" si="198"/>
        <v>1958.6371235700001</v>
      </c>
      <c r="R556" s="104">
        <f t="shared" si="199"/>
        <v>1958.6371235700001</v>
      </c>
      <c r="S556" s="109" t="s">
        <v>52</v>
      </c>
      <c r="T556" s="110">
        <f t="shared" si="211"/>
        <v>40584</v>
      </c>
      <c r="U556" s="111">
        <f t="shared" si="206"/>
        <v>0</v>
      </c>
      <c r="V556" s="22"/>
      <c r="W556" s="5"/>
      <c r="X556" s="134">
        <f>[2]Plan1!$A399</f>
        <v>48690</v>
      </c>
      <c r="Y556" s="135" t="str">
        <f>[2]Plan1!$C399</f>
        <v>Tiradentes</v>
      </c>
      <c r="Z556" s="5"/>
      <c r="AA556" s="5"/>
      <c r="AB556" s="1"/>
      <c r="AC556" s="5"/>
      <c r="AD556" s="5"/>
      <c r="AE556" s="5"/>
      <c r="AF556" s="1"/>
      <c r="AG556" s="3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</row>
    <row r="557" spans="1:108" x14ac:dyDescent="0.2">
      <c r="A557" s="112">
        <f t="shared" si="200"/>
        <v>40582</v>
      </c>
      <c r="B557" s="104">
        <f t="shared" si="213"/>
        <v>250407.61391566999</v>
      </c>
      <c r="C557" s="104">
        <f t="shared" si="201"/>
        <v>246122.48648416004</v>
      </c>
      <c r="D557" s="132">
        <f t="shared" si="202"/>
        <v>40554</v>
      </c>
      <c r="E557" s="105">
        <f t="shared" si="214"/>
        <v>1.1689999999999999E-3</v>
      </c>
      <c r="F557" s="106">
        <f t="shared" si="212"/>
        <v>29</v>
      </c>
      <c r="G557" s="106">
        <f t="shared" si="207"/>
        <v>31</v>
      </c>
      <c r="H557" s="104">
        <f t="shared" si="203"/>
        <v>1.0010935299999999</v>
      </c>
      <c r="I557" s="104">
        <f t="shared" si="204"/>
        <v>1.0080645500000001</v>
      </c>
      <c r="J557" s="104">
        <f t="shared" si="196"/>
        <v>1.0091668899999999</v>
      </c>
      <c r="K557" s="104">
        <f t="shared" si="197"/>
        <v>248378.66424427999</v>
      </c>
      <c r="L557" s="107">
        <f t="shared" si="208"/>
        <v>0</v>
      </c>
      <c r="M557" s="105">
        <f t="shared" si="209"/>
        <v>0</v>
      </c>
      <c r="N557" s="104">
        <f t="shared" si="210"/>
        <v>0</v>
      </c>
      <c r="O557" s="113">
        <f t="shared" si="205"/>
        <v>0.11</v>
      </c>
      <c r="P557" s="108">
        <f t="shared" si="195"/>
        <v>1.008168776</v>
      </c>
      <c r="Q557" s="104">
        <f t="shared" si="198"/>
        <v>2028.94967139</v>
      </c>
      <c r="R557" s="104">
        <f t="shared" si="199"/>
        <v>2028.94967139</v>
      </c>
      <c r="S557" s="109" t="s">
        <v>52</v>
      </c>
      <c r="T557" s="110">
        <f t="shared" si="211"/>
        <v>40584</v>
      </c>
      <c r="U557" s="111">
        <f t="shared" si="206"/>
        <v>0</v>
      </c>
      <c r="V557" s="22"/>
      <c r="W557" s="5"/>
      <c r="X557" s="134">
        <f>[2]Plan1!$A400</f>
        <v>48700</v>
      </c>
      <c r="Y557" s="135" t="str">
        <f>[2]Plan1!$C400</f>
        <v>Dia do Trabalho</v>
      </c>
      <c r="Z557" s="5"/>
      <c r="AA557" s="5"/>
      <c r="AB557" s="1"/>
      <c r="AC557" s="5"/>
      <c r="AD557" s="5"/>
      <c r="AE557" s="5"/>
      <c r="AF557" s="1"/>
      <c r="AG557" s="3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</row>
    <row r="558" spans="1:108" x14ac:dyDescent="0.2">
      <c r="A558" s="112">
        <f t="shared" si="200"/>
        <v>40583</v>
      </c>
      <c r="B558" s="104">
        <f t="shared" si="213"/>
        <v>250487.31416794998</v>
      </c>
      <c r="C558" s="104">
        <f t="shared" si="201"/>
        <v>246122.48648416004</v>
      </c>
      <c r="D558" s="132">
        <f t="shared" si="202"/>
        <v>40554</v>
      </c>
      <c r="E558" s="105">
        <f t="shared" si="214"/>
        <v>1.1689999999999999E-3</v>
      </c>
      <c r="F558" s="106">
        <f t="shared" si="212"/>
        <v>30</v>
      </c>
      <c r="G558" s="106">
        <f t="shared" si="207"/>
        <v>31</v>
      </c>
      <c r="H558" s="104">
        <f t="shared" si="203"/>
        <v>1.00113126</v>
      </c>
      <c r="I558" s="104">
        <f t="shared" si="204"/>
        <v>1.0080645500000001</v>
      </c>
      <c r="J558" s="104">
        <f t="shared" si="196"/>
        <v>1.0092049299999999</v>
      </c>
      <c r="K558" s="104">
        <f t="shared" si="197"/>
        <v>248388.02674366999</v>
      </c>
      <c r="L558" s="107">
        <f t="shared" si="208"/>
        <v>0</v>
      </c>
      <c r="M558" s="105">
        <f t="shared" si="209"/>
        <v>0</v>
      </c>
      <c r="N558" s="104">
        <f t="shared" si="210"/>
        <v>0</v>
      </c>
      <c r="O558" s="113">
        <f t="shared" si="205"/>
        <v>0.11</v>
      </c>
      <c r="P558" s="108">
        <f t="shared" si="195"/>
        <v>1.0084516450000001</v>
      </c>
      <c r="Q558" s="104">
        <f t="shared" si="198"/>
        <v>2099.2874242799999</v>
      </c>
      <c r="R558" s="104">
        <f t="shared" si="199"/>
        <v>2099.2874242799999</v>
      </c>
      <c r="S558" s="109" t="s">
        <v>52</v>
      </c>
      <c r="T558" s="110">
        <f t="shared" si="211"/>
        <v>40584</v>
      </c>
      <c r="U558" s="111">
        <f t="shared" si="206"/>
        <v>0</v>
      </c>
      <c r="V558" s="22"/>
      <c r="W558" s="5"/>
      <c r="X558" s="134">
        <f>[2]Plan1!$A401</f>
        <v>48746</v>
      </c>
      <c r="Y558" s="135" t="str">
        <f>[2]Plan1!$C401</f>
        <v>Corpus Christi</v>
      </c>
      <c r="Z558" s="5"/>
      <c r="AA558" s="5"/>
      <c r="AB558" s="1"/>
      <c r="AC558" s="5"/>
      <c r="AD558" s="5"/>
      <c r="AE558" s="5"/>
      <c r="AF558" s="1"/>
      <c r="AG558" s="3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</row>
    <row r="559" spans="1:108" x14ac:dyDescent="0.2">
      <c r="A559" s="112">
        <f t="shared" si="200"/>
        <v>40584</v>
      </c>
      <c r="B559" s="104">
        <f t="shared" si="213"/>
        <v>250567.03958874001</v>
      </c>
      <c r="C559" s="104">
        <f t="shared" si="201"/>
        <v>246122.48648416004</v>
      </c>
      <c r="D559" s="132">
        <f t="shared" si="202"/>
        <v>40554</v>
      </c>
      <c r="E559" s="105">
        <f t="shared" si="214"/>
        <v>1.1689999999999999E-3</v>
      </c>
      <c r="F559" s="106">
        <f t="shared" si="212"/>
        <v>31</v>
      </c>
      <c r="G559" s="106">
        <f t="shared" si="207"/>
        <v>31</v>
      </c>
      <c r="H559" s="104">
        <f t="shared" si="203"/>
        <v>1.001169</v>
      </c>
      <c r="I559" s="104">
        <f t="shared" si="204"/>
        <v>1.0080645500000001</v>
      </c>
      <c r="J559" s="104">
        <f t="shared" si="196"/>
        <v>1.0092429700000001</v>
      </c>
      <c r="K559" s="104">
        <f t="shared" si="197"/>
        <v>248397.38924305001</v>
      </c>
      <c r="L559" s="107">
        <f t="shared" si="208"/>
        <v>17</v>
      </c>
      <c r="M559" s="105">
        <f t="shared" si="209"/>
        <v>1.9378504801E-2</v>
      </c>
      <c r="N559" s="104">
        <f t="shared" si="210"/>
        <v>4813.57</v>
      </c>
      <c r="O559" s="113">
        <f t="shared" si="205"/>
        <v>0.11</v>
      </c>
      <c r="P559" s="108">
        <f t="shared" si="195"/>
        <v>1.0087345940000001</v>
      </c>
      <c r="Q559" s="104">
        <f t="shared" si="198"/>
        <v>2169.65034569</v>
      </c>
      <c r="R559" s="104">
        <f t="shared" si="199"/>
        <v>6983.2203456899997</v>
      </c>
      <c r="S559" s="109" t="s">
        <v>52</v>
      </c>
      <c r="T559" s="110">
        <f t="shared" si="211"/>
        <v>40584</v>
      </c>
      <c r="U559" s="111">
        <f t="shared" si="206"/>
        <v>243583.81924305001</v>
      </c>
      <c r="V559" s="22"/>
      <c r="W559" s="8"/>
      <c r="X559" s="134">
        <f>[2]Plan1!$A402</f>
        <v>48829</v>
      </c>
      <c r="Y559" s="135" t="str">
        <f>[2]Plan1!$C402</f>
        <v>Independência do Brasil</v>
      </c>
      <c r="Z559" s="8"/>
      <c r="AA559" s="8"/>
      <c r="AB559" s="9"/>
      <c r="AC559" s="8"/>
      <c r="AD559" s="8"/>
      <c r="AE559" s="8"/>
      <c r="AF559" s="9"/>
      <c r="AG559" s="2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</row>
    <row r="560" spans="1:108" x14ac:dyDescent="0.2">
      <c r="A560" s="112">
        <f t="shared" si="200"/>
        <v>40585</v>
      </c>
      <c r="B560" s="104">
        <f>IF(E560&lt;0,"ND",(K560+Q560))</f>
        <v>243659.48709499999</v>
      </c>
      <c r="C560" s="104">
        <f t="shared" si="201"/>
        <v>241353.00069820005</v>
      </c>
      <c r="D560" s="132">
        <f t="shared" si="202"/>
        <v>40585</v>
      </c>
      <c r="E560" s="105">
        <f t="shared" si="214"/>
        <v>0</v>
      </c>
      <c r="F560" s="106">
        <f t="shared" si="212"/>
        <v>1</v>
      </c>
      <c r="G560" s="106">
        <f>IF(DAY(A560)=E$2+1,DAY(EOMONTH(A560,0)), IF(DAY(A560)&lt;&gt;$E$2+1,G559))</f>
        <v>28</v>
      </c>
      <c r="H560" s="104">
        <f t="shared" si="203"/>
        <v>1</v>
      </c>
      <c r="I560" s="104">
        <f t="shared" si="204"/>
        <v>1.0092429700000001</v>
      </c>
      <c r="J560" s="104">
        <f t="shared" si="196"/>
        <v>1.0092429700000001</v>
      </c>
      <c r="K560" s="104">
        <f t="shared" si="197"/>
        <v>243583.81924305999</v>
      </c>
      <c r="L560" s="107">
        <f t="shared" si="208"/>
        <v>0</v>
      </c>
      <c r="M560" s="105">
        <f t="shared" si="209"/>
        <v>0</v>
      </c>
      <c r="N560" s="104">
        <f t="shared" si="210"/>
        <v>0</v>
      </c>
      <c r="O560" s="113">
        <f t="shared" si="205"/>
        <v>0.11</v>
      </c>
      <c r="P560" s="108">
        <f t="shared" si="195"/>
        <v>1.000310644</v>
      </c>
      <c r="Q560" s="104">
        <f t="shared" si="198"/>
        <v>75.667851940000006</v>
      </c>
      <c r="R560" s="104">
        <f t="shared" si="199"/>
        <v>75.667851940000006</v>
      </c>
      <c r="S560" s="109" t="s">
        <v>52</v>
      </c>
      <c r="T560" s="110">
        <f t="shared" si="211"/>
        <v>40612</v>
      </c>
      <c r="U560" s="111">
        <f t="shared" si="206"/>
        <v>0</v>
      </c>
      <c r="V560" s="22"/>
      <c r="W560" s="5"/>
      <c r="X560" s="134">
        <f>[2]Plan1!$A403</f>
        <v>48864</v>
      </c>
      <c r="Y560" s="135" t="str">
        <f>[2]Plan1!$C403</f>
        <v>Nossa Sr.a Aparecida - Padroeira do Brasil</v>
      </c>
      <c r="Z560" s="5"/>
      <c r="AA560" s="5"/>
      <c r="AB560" s="1"/>
      <c r="AC560" s="5"/>
      <c r="AD560" s="5"/>
      <c r="AE560" s="5"/>
      <c r="AF560" s="1"/>
      <c r="AG560" s="3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</row>
    <row r="561" spans="1:108" x14ac:dyDescent="0.2">
      <c r="A561" s="112">
        <f t="shared" si="200"/>
        <v>40586</v>
      </c>
      <c r="B561" s="104">
        <f t="shared" si="213"/>
        <v>243735.17833098999</v>
      </c>
      <c r="C561" s="104">
        <f t="shared" si="201"/>
        <v>241353.00069820005</v>
      </c>
      <c r="D561" s="132">
        <f t="shared" si="202"/>
        <v>40585</v>
      </c>
      <c r="E561" s="105">
        <f t="shared" si="214"/>
        <v>0</v>
      </c>
      <c r="F561" s="106">
        <f t="shared" si="212"/>
        <v>2</v>
      </c>
      <c r="G561" s="106">
        <f t="shared" si="207"/>
        <v>28</v>
      </c>
      <c r="H561" s="104">
        <f t="shared" si="203"/>
        <v>1</v>
      </c>
      <c r="I561" s="104">
        <f t="shared" si="204"/>
        <v>1.0092429700000001</v>
      </c>
      <c r="J561" s="104">
        <f t="shared" si="196"/>
        <v>1.0092429700000001</v>
      </c>
      <c r="K561" s="104">
        <f t="shared" si="197"/>
        <v>243583.81924305999</v>
      </c>
      <c r="L561" s="107">
        <f t="shared" si="208"/>
        <v>0</v>
      </c>
      <c r="M561" s="105">
        <f t="shared" si="209"/>
        <v>0</v>
      </c>
      <c r="N561" s="104">
        <f t="shared" si="210"/>
        <v>0</v>
      </c>
      <c r="O561" s="113">
        <f t="shared" si="205"/>
        <v>0.11</v>
      </c>
      <c r="P561" s="108">
        <f t="shared" si="195"/>
        <v>1.000621384</v>
      </c>
      <c r="Q561" s="104">
        <f t="shared" si="198"/>
        <v>151.35908792999999</v>
      </c>
      <c r="R561" s="104">
        <f t="shared" si="199"/>
        <v>151.35908792999999</v>
      </c>
      <c r="S561" s="109" t="s">
        <v>52</v>
      </c>
      <c r="T561" s="110">
        <f t="shared" si="211"/>
        <v>40612</v>
      </c>
      <c r="U561" s="111">
        <f t="shared" si="206"/>
        <v>0</v>
      </c>
      <c r="V561" s="22"/>
      <c r="W561" s="5"/>
      <c r="X561" s="134">
        <f>[2]Plan1!$A404</f>
        <v>48885</v>
      </c>
      <c r="Y561" s="135" t="str">
        <f>[2]Plan1!$C404</f>
        <v>Finados</v>
      </c>
      <c r="Z561" s="5"/>
      <c r="AA561" s="5"/>
      <c r="AB561" s="1"/>
      <c r="AC561" s="5"/>
      <c r="AD561" s="5"/>
      <c r="AE561" s="5"/>
      <c r="AF561" s="1"/>
      <c r="AG561" s="3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</row>
    <row r="562" spans="1:108" x14ac:dyDescent="0.2">
      <c r="A562" s="112">
        <f t="shared" si="200"/>
        <v>40587</v>
      </c>
      <c r="B562" s="104">
        <f t="shared" si="213"/>
        <v>243810.89295102999</v>
      </c>
      <c r="C562" s="104">
        <f t="shared" si="201"/>
        <v>241353.00069820005</v>
      </c>
      <c r="D562" s="132">
        <f t="shared" si="202"/>
        <v>40585</v>
      </c>
      <c r="E562" s="105">
        <f t="shared" si="214"/>
        <v>0</v>
      </c>
      <c r="F562" s="106">
        <f t="shared" si="212"/>
        <v>3</v>
      </c>
      <c r="G562" s="106">
        <f t="shared" si="207"/>
        <v>28</v>
      </c>
      <c r="H562" s="104">
        <f t="shared" si="203"/>
        <v>1</v>
      </c>
      <c r="I562" s="104">
        <f t="shared" si="204"/>
        <v>1.0092429700000001</v>
      </c>
      <c r="J562" s="104">
        <f t="shared" si="196"/>
        <v>1.0092429700000001</v>
      </c>
      <c r="K562" s="104">
        <f t="shared" si="197"/>
        <v>243583.81924305999</v>
      </c>
      <c r="L562" s="107">
        <f t="shared" si="208"/>
        <v>0</v>
      </c>
      <c r="M562" s="105">
        <f t="shared" si="209"/>
        <v>0</v>
      </c>
      <c r="N562" s="104">
        <f t="shared" si="210"/>
        <v>0</v>
      </c>
      <c r="O562" s="113">
        <f t="shared" si="205"/>
        <v>0.11</v>
      </c>
      <c r="P562" s="108">
        <f t="shared" si="195"/>
        <v>1.0009322199999999</v>
      </c>
      <c r="Q562" s="104">
        <f t="shared" si="198"/>
        <v>227.07370796999999</v>
      </c>
      <c r="R562" s="104">
        <f t="shared" si="199"/>
        <v>227.07370796999999</v>
      </c>
      <c r="S562" s="109" t="s">
        <v>52</v>
      </c>
      <c r="T562" s="110">
        <f t="shared" si="211"/>
        <v>40612</v>
      </c>
      <c r="U562" s="111">
        <f t="shared" si="206"/>
        <v>0</v>
      </c>
      <c r="V562" s="22"/>
      <c r="W562" s="5"/>
      <c r="X562" s="134">
        <f>[2]Plan1!$A405</f>
        <v>48898</v>
      </c>
      <c r="Y562" s="135" t="str">
        <f>[2]Plan1!$C405</f>
        <v>Proclamação da República</v>
      </c>
      <c r="Z562" s="5"/>
      <c r="AA562" s="5"/>
      <c r="AB562" s="1"/>
      <c r="AC562" s="5"/>
      <c r="AD562" s="5"/>
      <c r="AE562" s="5"/>
      <c r="AF562" s="1"/>
      <c r="AG562" s="3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</row>
    <row r="563" spans="1:108" x14ac:dyDescent="0.2">
      <c r="A563" s="112">
        <f t="shared" si="200"/>
        <v>40588</v>
      </c>
      <c r="B563" s="104">
        <f t="shared" si="213"/>
        <v>243886.63119869999</v>
      </c>
      <c r="C563" s="104">
        <f t="shared" si="201"/>
        <v>241353.00069820005</v>
      </c>
      <c r="D563" s="132">
        <f t="shared" si="202"/>
        <v>40585</v>
      </c>
      <c r="E563" s="105">
        <f t="shared" si="214"/>
        <v>0</v>
      </c>
      <c r="F563" s="106">
        <f t="shared" si="212"/>
        <v>4</v>
      </c>
      <c r="G563" s="106">
        <f t="shared" si="207"/>
        <v>28</v>
      </c>
      <c r="H563" s="104">
        <f t="shared" si="203"/>
        <v>1</v>
      </c>
      <c r="I563" s="104">
        <f t="shared" si="204"/>
        <v>1.0092429700000001</v>
      </c>
      <c r="J563" s="104">
        <f t="shared" si="196"/>
        <v>1.0092429700000001</v>
      </c>
      <c r="K563" s="104">
        <f t="shared" si="197"/>
        <v>243583.81924305999</v>
      </c>
      <c r="L563" s="107">
        <f t="shared" si="208"/>
        <v>0</v>
      </c>
      <c r="M563" s="105">
        <f t="shared" si="209"/>
        <v>0</v>
      </c>
      <c r="N563" s="104">
        <f t="shared" si="210"/>
        <v>0</v>
      </c>
      <c r="O563" s="113">
        <f t="shared" si="205"/>
        <v>0.11</v>
      </c>
      <c r="P563" s="108">
        <f t="shared" si="195"/>
        <v>1.0012431530000001</v>
      </c>
      <c r="Q563" s="104">
        <f t="shared" si="198"/>
        <v>302.81195564000001</v>
      </c>
      <c r="R563" s="104">
        <f t="shared" si="199"/>
        <v>302.81195564000001</v>
      </c>
      <c r="S563" s="109" t="s">
        <v>52</v>
      </c>
      <c r="T563" s="110">
        <f t="shared" si="211"/>
        <v>40612</v>
      </c>
      <c r="U563" s="111">
        <f t="shared" si="206"/>
        <v>0</v>
      </c>
      <c r="V563" s="22"/>
      <c r="W563" s="5"/>
      <c r="X563" s="134">
        <f>[2]Plan1!$A406</f>
        <v>48903</v>
      </c>
      <c r="Y563" s="135" t="str">
        <f>[2]Plan1!$C406</f>
        <v>Dia Nacional de Zumbi e da Consciência Negra</v>
      </c>
      <c r="Z563" s="5"/>
      <c r="AA563" s="5"/>
      <c r="AB563" s="1"/>
      <c r="AC563" s="5"/>
      <c r="AD563" s="5"/>
      <c r="AE563" s="5"/>
      <c r="AF563" s="1"/>
      <c r="AG563" s="3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</row>
    <row r="564" spans="1:108" x14ac:dyDescent="0.2">
      <c r="A564" s="112">
        <f t="shared" si="200"/>
        <v>40589</v>
      </c>
      <c r="B564" s="104">
        <f t="shared" si="213"/>
        <v>243962.39307399999</v>
      </c>
      <c r="C564" s="104">
        <f t="shared" si="201"/>
        <v>241353.00069820005</v>
      </c>
      <c r="D564" s="132">
        <f t="shared" si="202"/>
        <v>40585</v>
      </c>
      <c r="E564" s="105">
        <f t="shared" si="214"/>
        <v>0</v>
      </c>
      <c r="F564" s="106">
        <f t="shared" si="212"/>
        <v>5</v>
      </c>
      <c r="G564" s="106">
        <f t="shared" si="207"/>
        <v>28</v>
      </c>
      <c r="H564" s="104">
        <f t="shared" si="203"/>
        <v>1</v>
      </c>
      <c r="I564" s="104">
        <f t="shared" si="204"/>
        <v>1.0092429700000001</v>
      </c>
      <c r="J564" s="104">
        <f t="shared" si="196"/>
        <v>1.0092429700000001</v>
      </c>
      <c r="K564" s="104">
        <f t="shared" si="197"/>
        <v>243583.81924305999</v>
      </c>
      <c r="L564" s="107">
        <f t="shared" si="208"/>
        <v>0</v>
      </c>
      <c r="M564" s="105">
        <f t="shared" si="209"/>
        <v>0</v>
      </c>
      <c r="N564" s="104">
        <f t="shared" si="210"/>
        <v>0</v>
      </c>
      <c r="O564" s="113">
        <f t="shared" si="205"/>
        <v>0.11</v>
      </c>
      <c r="P564" s="108">
        <f t="shared" si="195"/>
        <v>1.0015541830000001</v>
      </c>
      <c r="Q564" s="104">
        <f t="shared" si="198"/>
        <v>378.57383093999999</v>
      </c>
      <c r="R564" s="104">
        <f t="shared" si="199"/>
        <v>378.57383093999999</v>
      </c>
      <c r="S564" s="109" t="s">
        <v>52</v>
      </c>
      <c r="T564" s="110">
        <f t="shared" si="211"/>
        <v>40612</v>
      </c>
      <c r="U564" s="111">
        <f t="shared" si="206"/>
        <v>0</v>
      </c>
      <c r="V564" s="22"/>
      <c r="W564" s="5"/>
      <c r="X564" s="134">
        <f>[2]Plan1!$A407</f>
        <v>48938</v>
      </c>
      <c r="Y564" s="135" t="str">
        <f>[2]Plan1!$C407</f>
        <v>Natal</v>
      </c>
      <c r="Z564" s="5"/>
      <c r="AA564" s="5"/>
      <c r="AB564" s="1"/>
      <c r="AC564" s="5"/>
      <c r="AD564" s="5"/>
      <c r="AE564" s="5"/>
      <c r="AF564" s="1"/>
      <c r="AG564" s="3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</row>
    <row r="565" spans="1:108" x14ac:dyDescent="0.2">
      <c r="A565" s="112">
        <f t="shared" si="200"/>
        <v>40590</v>
      </c>
      <c r="B565" s="104">
        <f t="shared" si="213"/>
        <v>244038.17833333998</v>
      </c>
      <c r="C565" s="104">
        <f t="shared" si="201"/>
        <v>241353.00069820005</v>
      </c>
      <c r="D565" s="132">
        <f t="shared" si="202"/>
        <v>40585</v>
      </c>
      <c r="E565" s="105">
        <f t="shared" si="214"/>
        <v>0</v>
      </c>
      <c r="F565" s="106">
        <f t="shared" si="212"/>
        <v>6</v>
      </c>
      <c r="G565" s="106">
        <f t="shared" si="207"/>
        <v>28</v>
      </c>
      <c r="H565" s="104">
        <f t="shared" si="203"/>
        <v>1</v>
      </c>
      <c r="I565" s="104">
        <f t="shared" si="204"/>
        <v>1.0092429700000001</v>
      </c>
      <c r="J565" s="104">
        <f t="shared" si="196"/>
        <v>1.0092429700000001</v>
      </c>
      <c r="K565" s="104">
        <f t="shared" si="197"/>
        <v>243583.81924305999</v>
      </c>
      <c r="L565" s="107">
        <f t="shared" si="208"/>
        <v>0</v>
      </c>
      <c r="M565" s="105">
        <f t="shared" si="209"/>
        <v>0</v>
      </c>
      <c r="N565" s="104">
        <f t="shared" si="210"/>
        <v>0</v>
      </c>
      <c r="O565" s="113">
        <f t="shared" si="205"/>
        <v>0.11</v>
      </c>
      <c r="P565" s="108">
        <f t="shared" si="195"/>
        <v>1.001865309</v>
      </c>
      <c r="Q565" s="104">
        <f t="shared" si="198"/>
        <v>454.35909027999998</v>
      </c>
      <c r="R565" s="104">
        <f t="shared" si="199"/>
        <v>454.35909027999998</v>
      </c>
      <c r="S565" s="109" t="s">
        <v>52</v>
      </c>
      <c r="T565" s="110">
        <f t="shared" si="211"/>
        <v>40612</v>
      </c>
      <c r="U565" s="111">
        <f t="shared" si="206"/>
        <v>0</v>
      </c>
      <c r="V565" s="22"/>
      <c r="W565" s="5"/>
      <c r="X565" s="134">
        <f>[2]Plan1!$A408</f>
        <v>48945</v>
      </c>
      <c r="Y565" s="135" t="str">
        <f>[2]Plan1!$C408</f>
        <v>Confraternização Universal</v>
      </c>
      <c r="Z565" s="5"/>
      <c r="AA565" s="5"/>
      <c r="AB565" s="1"/>
      <c r="AC565" s="5"/>
      <c r="AD565" s="5"/>
      <c r="AE565" s="5"/>
      <c r="AF565" s="1"/>
      <c r="AG565" s="3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</row>
    <row r="566" spans="1:108" x14ac:dyDescent="0.2">
      <c r="A566" s="112">
        <f t="shared" si="200"/>
        <v>40591</v>
      </c>
      <c r="B566" s="104">
        <f t="shared" si="213"/>
        <v>244113.98722031998</v>
      </c>
      <c r="C566" s="104">
        <f t="shared" si="201"/>
        <v>241353.00069820005</v>
      </c>
      <c r="D566" s="132">
        <f t="shared" si="202"/>
        <v>40585</v>
      </c>
      <c r="E566" s="105">
        <f t="shared" si="214"/>
        <v>0</v>
      </c>
      <c r="F566" s="106">
        <f t="shared" si="212"/>
        <v>7</v>
      </c>
      <c r="G566" s="106">
        <f t="shared" si="207"/>
        <v>28</v>
      </c>
      <c r="H566" s="104">
        <f t="shared" si="203"/>
        <v>1</v>
      </c>
      <c r="I566" s="104">
        <f t="shared" si="204"/>
        <v>1.0092429700000001</v>
      </c>
      <c r="J566" s="104">
        <f t="shared" si="196"/>
        <v>1.0092429700000001</v>
      </c>
      <c r="K566" s="104">
        <f t="shared" si="197"/>
        <v>243583.81924305999</v>
      </c>
      <c r="L566" s="107">
        <f t="shared" si="208"/>
        <v>0</v>
      </c>
      <c r="M566" s="105">
        <f t="shared" si="209"/>
        <v>0</v>
      </c>
      <c r="N566" s="104">
        <f t="shared" si="210"/>
        <v>0</v>
      </c>
      <c r="O566" s="113">
        <f t="shared" si="205"/>
        <v>0.11</v>
      </c>
      <c r="P566" s="108">
        <f t="shared" si="195"/>
        <v>1.002176532</v>
      </c>
      <c r="Q566" s="104">
        <f t="shared" si="198"/>
        <v>530.16797726000004</v>
      </c>
      <c r="R566" s="104">
        <f t="shared" si="199"/>
        <v>530.16797726000004</v>
      </c>
      <c r="S566" s="109" t="s">
        <v>52</v>
      </c>
      <c r="T566" s="110">
        <f t="shared" si="211"/>
        <v>40612</v>
      </c>
      <c r="U566" s="111">
        <f t="shared" si="206"/>
        <v>0</v>
      </c>
      <c r="V566" s="22"/>
      <c r="W566" s="5"/>
      <c r="X566" s="134">
        <f>[2]Plan1!$A409</f>
        <v>48995</v>
      </c>
      <c r="Y566" s="135" t="str">
        <f>[2]Plan1!$C409</f>
        <v>Carnaval</v>
      </c>
      <c r="Z566" s="5"/>
      <c r="AA566" s="5"/>
      <c r="AB566" s="1"/>
      <c r="AC566" s="5"/>
      <c r="AD566" s="5"/>
      <c r="AE566" s="5"/>
      <c r="AF566" s="1"/>
      <c r="AG566" s="3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</row>
    <row r="567" spans="1:108" x14ac:dyDescent="0.2">
      <c r="A567" s="112">
        <f t="shared" si="200"/>
        <v>40592</v>
      </c>
      <c r="B567" s="104">
        <f t="shared" si="213"/>
        <v>244189.81973493</v>
      </c>
      <c r="C567" s="104">
        <f t="shared" si="201"/>
        <v>241353.00069820005</v>
      </c>
      <c r="D567" s="132">
        <f t="shared" si="202"/>
        <v>40585</v>
      </c>
      <c r="E567" s="105">
        <f t="shared" si="214"/>
        <v>0</v>
      </c>
      <c r="F567" s="106">
        <f t="shared" si="212"/>
        <v>8</v>
      </c>
      <c r="G567" s="106">
        <f t="shared" si="207"/>
        <v>28</v>
      </c>
      <c r="H567" s="104">
        <f t="shared" si="203"/>
        <v>1</v>
      </c>
      <c r="I567" s="104">
        <f t="shared" si="204"/>
        <v>1.0092429700000001</v>
      </c>
      <c r="J567" s="104">
        <f t="shared" si="196"/>
        <v>1.0092429700000001</v>
      </c>
      <c r="K567" s="104">
        <f t="shared" si="197"/>
        <v>243583.81924305999</v>
      </c>
      <c r="L567" s="107">
        <f t="shared" si="208"/>
        <v>0</v>
      </c>
      <c r="M567" s="105">
        <f t="shared" si="209"/>
        <v>0</v>
      </c>
      <c r="N567" s="104">
        <f t="shared" si="210"/>
        <v>0</v>
      </c>
      <c r="O567" s="113">
        <f t="shared" si="205"/>
        <v>0.11</v>
      </c>
      <c r="P567" s="108">
        <f t="shared" si="195"/>
        <v>1.002487852</v>
      </c>
      <c r="Q567" s="104">
        <f t="shared" si="198"/>
        <v>606.00049187000002</v>
      </c>
      <c r="R567" s="104">
        <f t="shared" si="199"/>
        <v>606.00049187000002</v>
      </c>
      <c r="S567" s="109" t="s">
        <v>52</v>
      </c>
      <c r="T567" s="110">
        <f t="shared" si="211"/>
        <v>40612</v>
      </c>
      <c r="U567" s="111">
        <f t="shared" si="206"/>
        <v>0</v>
      </c>
      <c r="V567" s="22"/>
      <c r="W567" s="5"/>
      <c r="X567" s="134">
        <f>[2]Plan1!$A410</f>
        <v>48996</v>
      </c>
      <c r="Y567" s="135" t="str">
        <f>[2]Plan1!$C410</f>
        <v>Carnaval</v>
      </c>
      <c r="Z567" s="5"/>
      <c r="AA567" s="5"/>
      <c r="AB567" s="1"/>
      <c r="AC567" s="5"/>
      <c r="AD567" s="5"/>
      <c r="AE567" s="5"/>
      <c r="AF567" s="1"/>
      <c r="AG567" s="3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</row>
    <row r="568" spans="1:108" x14ac:dyDescent="0.2">
      <c r="A568" s="112">
        <f t="shared" si="200"/>
        <v>40593</v>
      </c>
      <c r="B568" s="104">
        <f t="shared" si="213"/>
        <v>244265.67563357999</v>
      </c>
      <c r="C568" s="104">
        <f t="shared" si="201"/>
        <v>241353.00069820005</v>
      </c>
      <c r="D568" s="132">
        <f t="shared" si="202"/>
        <v>40585</v>
      </c>
      <c r="E568" s="105">
        <f t="shared" si="214"/>
        <v>0</v>
      </c>
      <c r="F568" s="106">
        <f t="shared" si="212"/>
        <v>9</v>
      </c>
      <c r="G568" s="106">
        <f t="shared" si="207"/>
        <v>28</v>
      </c>
      <c r="H568" s="104">
        <f t="shared" si="203"/>
        <v>1</v>
      </c>
      <c r="I568" s="104">
        <f t="shared" si="204"/>
        <v>1.0092429700000001</v>
      </c>
      <c r="J568" s="104">
        <f t="shared" si="196"/>
        <v>1.0092429700000001</v>
      </c>
      <c r="K568" s="104">
        <f t="shared" si="197"/>
        <v>243583.81924305999</v>
      </c>
      <c r="L568" s="107">
        <f t="shared" si="208"/>
        <v>0</v>
      </c>
      <c r="M568" s="105">
        <f t="shared" si="209"/>
        <v>0</v>
      </c>
      <c r="N568" s="104">
        <f t="shared" si="210"/>
        <v>0</v>
      </c>
      <c r="O568" s="113">
        <f t="shared" si="205"/>
        <v>0.11</v>
      </c>
      <c r="P568" s="108">
        <f t="shared" si="195"/>
        <v>1.002799268</v>
      </c>
      <c r="Q568" s="104">
        <f t="shared" si="198"/>
        <v>681.85639051999999</v>
      </c>
      <c r="R568" s="104">
        <f t="shared" si="199"/>
        <v>681.85639051999999</v>
      </c>
      <c r="S568" s="109" t="s">
        <v>52</v>
      </c>
      <c r="T568" s="110">
        <f t="shared" si="211"/>
        <v>40612</v>
      </c>
      <c r="U568" s="111">
        <f t="shared" si="206"/>
        <v>0</v>
      </c>
      <c r="V568" s="22"/>
      <c r="W568" s="5"/>
      <c r="X568" s="134">
        <f>[2]Plan1!$A411</f>
        <v>49041</v>
      </c>
      <c r="Y568" s="135" t="str">
        <f>[2]Plan1!$C411</f>
        <v>Paixão de Cristo</v>
      </c>
      <c r="Z568" s="5"/>
      <c r="AA568" s="5"/>
      <c r="AB568" s="1"/>
      <c r="AC568" s="5"/>
      <c r="AD568" s="5"/>
      <c r="AE568" s="5"/>
      <c r="AF568" s="1"/>
      <c r="AG568" s="3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</row>
    <row r="569" spans="1:108" x14ac:dyDescent="0.2">
      <c r="A569" s="112">
        <f t="shared" si="200"/>
        <v>40594</v>
      </c>
      <c r="B569" s="104">
        <f t="shared" si="213"/>
        <v>244341.55515986</v>
      </c>
      <c r="C569" s="104">
        <f t="shared" si="201"/>
        <v>241353.00069820005</v>
      </c>
      <c r="D569" s="132">
        <f t="shared" si="202"/>
        <v>40585</v>
      </c>
      <c r="E569" s="105">
        <f t="shared" si="214"/>
        <v>0</v>
      </c>
      <c r="F569" s="106">
        <f t="shared" si="212"/>
        <v>10</v>
      </c>
      <c r="G569" s="106">
        <f t="shared" si="207"/>
        <v>28</v>
      </c>
      <c r="H569" s="104">
        <f t="shared" si="203"/>
        <v>1</v>
      </c>
      <c r="I569" s="104">
        <f t="shared" si="204"/>
        <v>1.0092429700000001</v>
      </c>
      <c r="J569" s="104">
        <f t="shared" si="196"/>
        <v>1.0092429700000001</v>
      </c>
      <c r="K569" s="104">
        <f t="shared" si="197"/>
        <v>243583.81924305999</v>
      </c>
      <c r="L569" s="107">
        <f t="shared" si="208"/>
        <v>0</v>
      </c>
      <c r="M569" s="105">
        <f t="shared" si="209"/>
        <v>0</v>
      </c>
      <c r="N569" s="104">
        <f t="shared" si="210"/>
        <v>0</v>
      </c>
      <c r="O569" s="113">
        <f t="shared" si="205"/>
        <v>0.11</v>
      </c>
      <c r="P569" s="108">
        <f t="shared" si="195"/>
        <v>1.003110781</v>
      </c>
      <c r="Q569" s="104">
        <f t="shared" si="198"/>
        <v>757.73591680000004</v>
      </c>
      <c r="R569" s="104">
        <f t="shared" si="199"/>
        <v>757.73591680000004</v>
      </c>
      <c r="S569" s="109" t="s">
        <v>52</v>
      </c>
      <c r="T569" s="110">
        <f t="shared" si="211"/>
        <v>40612</v>
      </c>
      <c r="U569" s="111">
        <f t="shared" si="206"/>
        <v>0</v>
      </c>
      <c r="V569" s="22"/>
      <c r="W569" s="5"/>
      <c r="X569" s="134">
        <f>[2]Plan1!$A412</f>
        <v>49055</v>
      </c>
      <c r="Y569" s="135" t="str">
        <f>[2]Plan1!$C412</f>
        <v>Tiradentes</v>
      </c>
      <c r="Z569" s="5"/>
      <c r="AA569" s="5"/>
      <c r="AB569" s="1"/>
      <c r="AC569" s="5"/>
      <c r="AD569" s="5"/>
      <c r="AE569" s="5"/>
      <c r="AF569" s="1"/>
      <c r="AG569" s="3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</row>
    <row r="570" spans="1:108" x14ac:dyDescent="0.2">
      <c r="A570" s="112">
        <f t="shared" si="200"/>
        <v>40595</v>
      </c>
      <c r="B570" s="104">
        <f t="shared" si="213"/>
        <v>244417.45831377999</v>
      </c>
      <c r="C570" s="104">
        <f t="shared" si="201"/>
        <v>241353.00069820005</v>
      </c>
      <c r="D570" s="132">
        <f t="shared" si="202"/>
        <v>40585</v>
      </c>
      <c r="E570" s="105">
        <f t="shared" si="214"/>
        <v>0</v>
      </c>
      <c r="F570" s="106">
        <f t="shared" si="212"/>
        <v>11</v>
      </c>
      <c r="G570" s="106">
        <f t="shared" si="207"/>
        <v>28</v>
      </c>
      <c r="H570" s="104">
        <f t="shared" si="203"/>
        <v>1</v>
      </c>
      <c r="I570" s="104">
        <f t="shared" si="204"/>
        <v>1.0092429700000001</v>
      </c>
      <c r="J570" s="104">
        <f t="shared" si="196"/>
        <v>1.0092429700000001</v>
      </c>
      <c r="K570" s="104">
        <f t="shared" si="197"/>
        <v>243583.81924305999</v>
      </c>
      <c r="L570" s="107">
        <f t="shared" si="208"/>
        <v>0</v>
      </c>
      <c r="M570" s="105">
        <f t="shared" si="209"/>
        <v>0</v>
      </c>
      <c r="N570" s="104">
        <f t="shared" si="210"/>
        <v>0</v>
      </c>
      <c r="O570" s="113">
        <f t="shared" si="205"/>
        <v>0.11</v>
      </c>
      <c r="P570" s="108">
        <f t="shared" si="195"/>
        <v>1.003422391</v>
      </c>
      <c r="Q570" s="104">
        <f t="shared" si="198"/>
        <v>833.63907071999995</v>
      </c>
      <c r="R570" s="104">
        <f t="shared" si="199"/>
        <v>833.63907071999995</v>
      </c>
      <c r="S570" s="109" t="s">
        <v>52</v>
      </c>
      <c r="T570" s="110">
        <f t="shared" si="211"/>
        <v>40612</v>
      </c>
      <c r="U570" s="111">
        <f t="shared" si="206"/>
        <v>0</v>
      </c>
      <c r="V570" s="22"/>
      <c r="W570" s="5"/>
      <c r="X570" s="134">
        <f>[2]Plan1!$A413</f>
        <v>49065</v>
      </c>
      <c r="Y570" s="135" t="str">
        <f>[2]Plan1!$C413</f>
        <v>Dia do Trabalho</v>
      </c>
      <c r="Z570" s="5"/>
      <c r="AA570" s="5"/>
      <c r="AB570" s="1"/>
      <c r="AC570" s="5"/>
      <c r="AD570" s="5"/>
      <c r="AE570" s="5"/>
      <c r="AF570" s="1"/>
      <c r="AG570" s="3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</row>
    <row r="571" spans="1:108" x14ac:dyDescent="0.2">
      <c r="A571" s="112">
        <f t="shared" si="200"/>
        <v>40596</v>
      </c>
      <c r="B571" s="104">
        <f t="shared" si="213"/>
        <v>244493.38509532</v>
      </c>
      <c r="C571" s="104">
        <f t="shared" si="201"/>
        <v>241353.00069820005</v>
      </c>
      <c r="D571" s="132">
        <f t="shared" si="202"/>
        <v>40585</v>
      </c>
      <c r="E571" s="105">
        <f t="shared" si="214"/>
        <v>0</v>
      </c>
      <c r="F571" s="106">
        <f t="shared" si="212"/>
        <v>12</v>
      </c>
      <c r="G571" s="106">
        <f t="shared" si="207"/>
        <v>28</v>
      </c>
      <c r="H571" s="104">
        <f t="shared" si="203"/>
        <v>1</v>
      </c>
      <c r="I571" s="104">
        <f t="shared" si="204"/>
        <v>1.0092429700000001</v>
      </c>
      <c r="J571" s="104">
        <f t="shared" si="196"/>
        <v>1.0092429700000001</v>
      </c>
      <c r="K571" s="104">
        <f t="shared" si="197"/>
        <v>243583.81924305999</v>
      </c>
      <c r="L571" s="107">
        <f t="shared" si="208"/>
        <v>0</v>
      </c>
      <c r="M571" s="105">
        <f t="shared" si="209"/>
        <v>0</v>
      </c>
      <c r="N571" s="104">
        <f t="shared" si="210"/>
        <v>0</v>
      </c>
      <c r="O571" s="113">
        <f t="shared" si="205"/>
        <v>0.11</v>
      </c>
      <c r="P571" s="108">
        <f t="shared" si="195"/>
        <v>1.003734098</v>
      </c>
      <c r="Q571" s="104">
        <f t="shared" si="198"/>
        <v>909.56585226000004</v>
      </c>
      <c r="R571" s="104">
        <f t="shared" si="199"/>
        <v>909.56585226000004</v>
      </c>
      <c r="S571" s="109" t="s">
        <v>52</v>
      </c>
      <c r="T571" s="110">
        <f t="shared" si="211"/>
        <v>40612</v>
      </c>
      <c r="U571" s="111">
        <f t="shared" si="206"/>
        <v>0</v>
      </c>
      <c r="V571" s="22"/>
      <c r="W571" s="5"/>
      <c r="X571" s="134">
        <f>[2]Plan1!$A414</f>
        <v>49103</v>
      </c>
      <c r="Y571" s="135" t="str">
        <f>[2]Plan1!$C414</f>
        <v>Corpus Christi</v>
      </c>
      <c r="Z571" s="5"/>
      <c r="AA571" s="5"/>
      <c r="AB571" s="1"/>
      <c r="AC571" s="5"/>
      <c r="AD571" s="5"/>
      <c r="AE571" s="5"/>
      <c r="AF571" s="1"/>
      <c r="AG571" s="3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</row>
    <row r="572" spans="1:108" x14ac:dyDescent="0.2">
      <c r="A572" s="112">
        <f t="shared" si="200"/>
        <v>40597</v>
      </c>
      <c r="B572" s="104">
        <f t="shared" si="213"/>
        <v>244569.33526090998</v>
      </c>
      <c r="C572" s="104">
        <f t="shared" si="201"/>
        <v>241353.00069820005</v>
      </c>
      <c r="D572" s="132">
        <f t="shared" si="202"/>
        <v>40585</v>
      </c>
      <c r="E572" s="105">
        <f t="shared" si="214"/>
        <v>0</v>
      </c>
      <c r="F572" s="106">
        <f t="shared" si="212"/>
        <v>13</v>
      </c>
      <c r="G572" s="106">
        <f t="shared" si="207"/>
        <v>28</v>
      </c>
      <c r="H572" s="104">
        <f t="shared" si="203"/>
        <v>1</v>
      </c>
      <c r="I572" s="104">
        <f t="shared" si="204"/>
        <v>1.0092429700000001</v>
      </c>
      <c r="J572" s="104">
        <f t="shared" si="196"/>
        <v>1.0092429700000001</v>
      </c>
      <c r="K572" s="104">
        <f t="shared" si="197"/>
        <v>243583.81924305999</v>
      </c>
      <c r="L572" s="107">
        <f t="shared" si="208"/>
        <v>0</v>
      </c>
      <c r="M572" s="105">
        <f t="shared" si="209"/>
        <v>0</v>
      </c>
      <c r="N572" s="104">
        <f t="shared" si="210"/>
        <v>0</v>
      </c>
      <c r="O572" s="113">
        <f t="shared" si="205"/>
        <v>0.11</v>
      </c>
      <c r="P572" s="108">
        <f t="shared" si="195"/>
        <v>1.004045901</v>
      </c>
      <c r="Q572" s="104">
        <f t="shared" si="198"/>
        <v>985.51601785000003</v>
      </c>
      <c r="R572" s="104">
        <f t="shared" si="199"/>
        <v>985.51601785000003</v>
      </c>
      <c r="S572" s="109" t="s">
        <v>52</v>
      </c>
      <c r="T572" s="110">
        <f t="shared" si="211"/>
        <v>40612</v>
      </c>
      <c r="U572" s="111">
        <f t="shared" si="206"/>
        <v>0</v>
      </c>
      <c r="V572" s="22"/>
      <c r="W572" s="5"/>
      <c r="X572" s="134">
        <f>[2]Plan1!$A415</f>
        <v>49194</v>
      </c>
      <c r="Y572" s="135" t="str">
        <f>[2]Plan1!$C415</f>
        <v>Independência do Brasil</v>
      </c>
      <c r="Z572" s="5"/>
      <c r="AA572" s="5"/>
      <c r="AB572" s="1"/>
      <c r="AC572" s="5"/>
      <c r="AD572" s="5"/>
      <c r="AE572" s="5"/>
      <c r="AF572" s="1"/>
      <c r="AG572" s="3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</row>
    <row r="573" spans="1:108" x14ac:dyDescent="0.2">
      <c r="A573" s="112">
        <f t="shared" si="200"/>
        <v>40598</v>
      </c>
      <c r="B573" s="104">
        <f t="shared" si="213"/>
        <v>244645.30929772</v>
      </c>
      <c r="C573" s="104">
        <f t="shared" si="201"/>
        <v>241353.00069820005</v>
      </c>
      <c r="D573" s="132">
        <f t="shared" si="202"/>
        <v>40585</v>
      </c>
      <c r="E573" s="105">
        <f t="shared" si="214"/>
        <v>0</v>
      </c>
      <c r="F573" s="106">
        <f t="shared" si="212"/>
        <v>14</v>
      </c>
      <c r="G573" s="106">
        <f t="shared" si="207"/>
        <v>28</v>
      </c>
      <c r="H573" s="104">
        <f t="shared" si="203"/>
        <v>1</v>
      </c>
      <c r="I573" s="104">
        <f t="shared" si="204"/>
        <v>1.0092429700000001</v>
      </c>
      <c r="J573" s="104">
        <f t="shared" si="196"/>
        <v>1.0092429700000001</v>
      </c>
      <c r="K573" s="104">
        <f t="shared" si="197"/>
        <v>243583.81924305999</v>
      </c>
      <c r="L573" s="107">
        <f t="shared" si="208"/>
        <v>0</v>
      </c>
      <c r="M573" s="105">
        <f t="shared" si="209"/>
        <v>0</v>
      </c>
      <c r="N573" s="104">
        <f t="shared" si="210"/>
        <v>0</v>
      </c>
      <c r="O573" s="113">
        <f t="shared" si="205"/>
        <v>0.11</v>
      </c>
      <c r="P573" s="108">
        <f t="shared" si="195"/>
        <v>1.0043578019999999</v>
      </c>
      <c r="Q573" s="104">
        <f t="shared" si="198"/>
        <v>1061.4900546599999</v>
      </c>
      <c r="R573" s="104">
        <f t="shared" si="199"/>
        <v>1061.4900546599999</v>
      </c>
      <c r="S573" s="109" t="s">
        <v>52</v>
      </c>
      <c r="T573" s="110">
        <f t="shared" si="211"/>
        <v>40612</v>
      </c>
      <c r="U573" s="111">
        <f t="shared" si="206"/>
        <v>0</v>
      </c>
      <c r="V573" s="22"/>
      <c r="W573" s="5"/>
      <c r="X573" s="134">
        <f>[2]Plan1!$A416</f>
        <v>49229</v>
      </c>
      <c r="Y573" s="135" t="str">
        <f>[2]Plan1!$C416</f>
        <v>Nossa Sr.a Aparecida - Padroeira do Brasil</v>
      </c>
      <c r="Z573" s="5"/>
      <c r="AA573" s="5"/>
      <c r="AB573" s="1"/>
      <c r="AC573" s="5"/>
      <c r="AD573" s="5"/>
      <c r="AE573" s="5"/>
      <c r="AF573" s="1"/>
      <c r="AG573" s="3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</row>
    <row r="574" spans="1:108" x14ac:dyDescent="0.2">
      <c r="A574" s="112">
        <f t="shared" si="200"/>
        <v>40599</v>
      </c>
      <c r="B574" s="104">
        <f t="shared" si="213"/>
        <v>244721.30671856998</v>
      </c>
      <c r="C574" s="104">
        <f t="shared" si="201"/>
        <v>241353.00069820005</v>
      </c>
      <c r="D574" s="132">
        <f t="shared" si="202"/>
        <v>40585</v>
      </c>
      <c r="E574" s="105">
        <f t="shared" si="214"/>
        <v>0</v>
      </c>
      <c r="F574" s="106">
        <f t="shared" si="212"/>
        <v>15</v>
      </c>
      <c r="G574" s="106">
        <f t="shared" si="207"/>
        <v>28</v>
      </c>
      <c r="H574" s="104">
        <f t="shared" si="203"/>
        <v>1</v>
      </c>
      <c r="I574" s="104">
        <f t="shared" si="204"/>
        <v>1.0092429700000001</v>
      </c>
      <c r="J574" s="104">
        <f t="shared" si="196"/>
        <v>1.0092429700000001</v>
      </c>
      <c r="K574" s="104">
        <f t="shared" si="197"/>
        <v>243583.81924305999</v>
      </c>
      <c r="L574" s="107">
        <f t="shared" si="208"/>
        <v>0</v>
      </c>
      <c r="M574" s="105">
        <f t="shared" si="209"/>
        <v>0</v>
      </c>
      <c r="N574" s="104">
        <f t="shared" si="210"/>
        <v>0</v>
      </c>
      <c r="O574" s="113">
        <f t="shared" si="205"/>
        <v>0.11</v>
      </c>
      <c r="P574" s="108">
        <f t="shared" si="195"/>
        <v>1.004669799</v>
      </c>
      <c r="Q574" s="104">
        <f t="shared" si="198"/>
        <v>1137.48747551</v>
      </c>
      <c r="R574" s="104">
        <f t="shared" si="199"/>
        <v>1137.48747551</v>
      </c>
      <c r="S574" s="109" t="s">
        <v>52</v>
      </c>
      <c r="T574" s="110">
        <f t="shared" si="211"/>
        <v>40612</v>
      </c>
      <c r="U574" s="111">
        <f t="shared" si="206"/>
        <v>0</v>
      </c>
      <c r="V574" s="22"/>
      <c r="W574" s="5"/>
      <c r="X574" s="134">
        <f>[2]Plan1!$A417</f>
        <v>49250</v>
      </c>
      <c r="Y574" s="135" t="str">
        <f>[2]Plan1!$C417</f>
        <v>Finados</v>
      </c>
      <c r="Z574" s="5"/>
      <c r="AA574" s="5"/>
      <c r="AB574" s="1"/>
      <c r="AC574" s="5"/>
      <c r="AD574" s="5"/>
      <c r="AE574" s="5"/>
      <c r="AF574" s="1"/>
      <c r="AG574" s="3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</row>
    <row r="575" spans="1:108" x14ac:dyDescent="0.2">
      <c r="A575" s="112">
        <f t="shared" si="200"/>
        <v>40600</v>
      </c>
      <c r="B575" s="104">
        <f t="shared" si="213"/>
        <v>244797.32776705999</v>
      </c>
      <c r="C575" s="104">
        <f t="shared" si="201"/>
        <v>241353.00069820005</v>
      </c>
      <c r="D575" s="132">
        <f t="shared" si="202"/>
        <v>40585</v>
      </c>
      <c r="E575" s="105">
        <f t="shared" si="214"/>
        <v>0</v>
      </c>
      <c r="F575" s="106">
        <f t="shared" si="212"/>
        <v>16</v>
      </c>
      <c r="G575" s="106">
        <f t="shared" si="207"/>
        <v>28</v>
      </c>
      <c r="H575" s="104">
        <f t="shared" si="203"/>
        <v>1</v>
      </c>
      <c r="I575" s="104">
        <f t="shared" si="204"/>
        <v>1.0092429700000001</v>
      </c>
      <c r="J575" s="104">
        <f t="shared" si="196"/>
        <v>1.0092429700000001</v>
      </c>
      <c r="K575" s="104">
        <f t="shared" si="197"/>
        <v>243583.81924305999</v>
      </c>
      <c r="L575" s="107">
        <f t="shared" si="208"/>
        <v>0</v>
      </c>
      <c r="M575" s="105">
        <f t="shared" si="209"/>
        <v>0</v>
      </c>
      <c r="N575" s="104">
        <f t="shared" si="210"/>
        <v>0</v>
      </c>
      <c r="O575" s="113">
        <f t="shared" si="205"/>
        <v>0.11</v>
      </c>
      <c r="P575" s="108">
        <f t="shared" si="195"/>
        <v>1.0049818930000001</v>
      </c>
      <c r="Q575" s="104">
        <f t="shared" si="198"/>
        <v>1213.5085240000001</v>
      </c>
      <c r="R575" s="104">
        <f t="shared" si="199"/>
        <v>1213.5085240000001</v>
      </c>
      <c r="S575" s="109" t="s">
        <v>52</v>
      </c>
      <c r="T575" s="110">
        <f t="shared" si="211"/>
        <v>40612</v>
      </c>
      <c r="U575" s="111">
        <f t="shared" si="206"/>
        <v>0</v>
      </c>
      <c r="V575" s="22"/>
      <c r="W575" s="5"/>
      <c r="X575" s="134">
        <f>[2]Plan1!$A418</f>
        <v>49263</v>
      </c>
      <c r="Y575" s="135" t="str">
        <f>[2]Plan1!$C418</f>
        <v>Proclamação da República</v>
      </c>
      <c r="Z575" s="5"/>
      <c r="AA575" s="5"/>
      <c r="AB575" s="1"/>
      <c r="AC575" s="5"/>
      <c r="AD575" s="5"/>
      <c r="AE575" s="5"/>
      <c r="AF575" s="1"/>
      <c r="AG575" s="3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</row>
    <row r="576" spans="1:108" x14ac:dyDescent="0.2">
      <c r="A576" s="112">
        <f t="shared" si="200"/>
        <v>40601</v>
      </c>
      <c r="B576" s="104">
        <f t="shared" si="213"/>
        <v>244873.37244317</v>
      </c>
      <c r="C576" s="104">
        <f t="shared" si="201"/>
        <v>241353.00069820005</v>
      </c>
      <c r="D576" s="132">
        <f t="shared" si="202"/>
        <v>40585</v>
      </c>
      <c r="E576" s="105">
        <f t="shared" si="214"/>
        <v>0</v>
      </c>
      <c r="F576" s="106">
        <f t="shared" si="212"/>
        <v>17</v>
      </c>
      <c r="G576" s="106">
        <f t="shared" si="207"/>
        <v>28</v>
      </c>
      <c r="H576" s="104">
        <f t="shared" si="203"/>
        <v>1</v>
      </c>
      <c r="I576" s="104">
        <f t="shared" si="204"/>
        <v>1.0092429700000001</v>
      </c>
      <c r="J576" s="104">
        <f t="shared" si="196"/>
        <v>1.0092429700000001</v>
      </c>
      <c r="K576" s="104">
        <f t="shared" si="197"/>
        <v>243583.81924305999</v>
      </c>
      <c r="L576" s="107">
        <f t="shared" si="208"/>
        <v>0</v>
      </c>
      <c r="M576" s="105">
        <f t="shared" si="209"/>
        <v>0</v>
      </c>
      <c r="N576" s="104">
        <f t="shared" si="210"/>
        <v>0</v>
      </c>
      <c r="O576" s="113">
        <f t="shared" si="205"/>
        <v>0.11</v>
      </c>
      <c r="P576" s="108">
        <f t="shared" si="195"/>
        <v>1.005294084</v>
      </c>
      <c r="Q576" s="104">
        <f t="shared" si="198"/>
        <v>1289.55320011</v>
      </c>
      <c r="R576" s="104">
        <f t="shared" si="199"/>
        <v>1289.55320011</v>
      </c>
      <c r="S576" s="109" t="s">
        <v>52</v>
      </c>
      <c r="T576" s="110">
        <f t="shared" si="211"/>
        <v>40612</v>
      </c>
      <c r="U576" s="111">
        <f t="shared" si="206"/>
        <v>0</v>
      </c>
      <c r="V576" s="22"/>
      <c r="W576" s="5"/>
      <c r="X576" s="134">
        <f>[2]Plan1!$A419</f>
        <v>49268</v>
      </c>
      <c r="Y576" s="135" t="str">
        <f>[2]Plan1!$C419</f>
        <v>Dia Nacional de Zumbi e da Consciência Negra</v>
      </c>
      <c r="Z576" s="5"/>
      <c r="AA576" s="5"/>
      <c r="AB576" s="1"/>
      <c r="AC576" s="5"/>
      <c r="AD576" s="5"/>
      <c r="AE576" s="5"/>
      <c r="AF576" s="1"/>
      <c r="AG576" s="3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</row>
    <row r="577" spans="1:108" x14ac:dyDescent="0.2">
      <c r="A577" s="112">
        <f t="shared" si="200"/>
        <v>40602</v>
      </c>
      <c r="B577" s="104">
        <f t="shared" si="213"/>
        <v>244949.44074691</v>
      </c>
      <c r="C577" s="104">
        <f t="shared" si="201"/>
        <v>241353.00069820005</v>
      </c>
      <c r="D577" s="132">
        <f t="shared" si="202"/>
        <v>40585</v>
      </c>
      <c r="E577" s="105">
        <f t="shared" si="214"/>
        <v>0</v>
      </c>
      <c r="F577" s="106">
        <f t="shared" si="212"/>
        <v>18</v>
      </c>
      <c r="G577" s="106">
        <f t="shared" si="207"/>
        <v>28</v>
      </c>
      <c r="H577" s="104">
        <f t="shared" si="203"/>
        <v>1</v>
      </c>
      <c r="I577" s="104">
        <f t="shared" si="204"/>
        <v>1.0092429700000001</v>
      </c>
      <c r="J577" s="104">
        <f t="shared" si="196"/>
        <v>1.0092429700000001</v>
      </c>
      <c r="K577" s="104">
        <f t="shared" si="197"/>
        <v>243583.81924305999</v>
      </c>
      <c r="L577" s="107">
        <f t="shared" si="208"/>
        <v>0</v>
      </c>
      <c r="M577" s="105">
        <f t="shared" si="209"/>
        <v>0</v>
      </c>
      <c r="N577" s="104">
        <f t="shared" si="210"/>
        <v>0</v>
      </c>
      <c r="O577" s="113">
        <f t="shared" si="205"/>
        <v>0.11</v>
      </c>
      <c r="P577" s="108">
        <f t="shared" si="195"/>
        <v>1.0056063719999999</v>
      </c>
      <c r="Q577" s="104">
        <f t="shared" si="198"/>
        <v>1365.62150385</v>
      </c>
      <c r="R577" s="104">
        <f t="shared" si="199"/>
        <v>1365.62150385</v>
      </c>
      <c r="S577" s="109" t="s">
        <v>52</v>
      </c>
      <c r="T577" s="110">
        <f t="shared" si="211"/>
        <v>40612</v>
      </c>
      <c r="U577" s="111">
        <f t="shared" si="206"/>
        <v>0</v>
      </c>
      <c r="V577" s="22"/>
      <c r="W577" s="5"/>
      <c r="X577" s="134">
        <f>[2]Plan1!$A420</f>
        <v>49303</v>
      </c>
      <c r="Y577" s="135" t="str">
        <f>[2]Plan1!$C420</f>
        <v>Natal</v>
      </c>
      <c r="Z577" s="5"/>
      <c r="AA577" s="5"/>
      <c r="AB577" s="1"/>
      <c r="AC577" s="5"/>
      <c r="AD577" s="5"/>
      <c r="AE577" s="5"/>
      <c r="AF577" s="1"/>
      <c r="AG577" s="3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</row>
    <row r="578" spans="1:108" x14ac:dyDescent="0.2">
      <c r="A578" s="112">
        <f t="shared" si="200"/>
        <v>40603</v>
      </c>
      <c r="B578" s="104">
        <f t="shared" si="213"/>
        <v>245025.53267828998</v>
      </c>
      <c r="C578" s="104">
        <f t="shared" si="201"/>
        <v>241353.00069820005</v>
      </c>
      <c r="D578" s="132">
        <f t="shared" si="202"/>
        <v>40585</v>
      </c>
      <c r="E578" s="105">
        <f t="shared" si="214"/>
        <v>0</v>
      </c>
      <c r="F578" s="106">
        <f t="shared" si="212"/>
        <v>19</v>
      </c>
      <c r="G578" s="106">
        <f t="shared" si="207"/>
        <v>28</v>
      </c>
      <c r="H578" s="104">
        <f t="shared" si="203"/>
        <v>1</v>
      </c>
      <c r="I578" s="104">
        <f t="shared" si="204"/>
        <v>1.0092429700000001</v>
      </c>
      <c r="J578" s="104">
        <f t="shared" si="196"/>
        <v>1.0092429700000001</v>
      </c>
      <c r="K578" s="104">
        <f t="shared" si="197"/>
        <v>243583.81924305999</v>
      </c>
      <c r="L578" s="107">
        <f t="shared" si="208"/>
        <v>0</v>
      </c>
      <c r="M578" s="105">
        <f t="shared" si="209"/>
        <v>0</v>
      </c>
      <c r="N578" s="104">
        <f t="shared" si="210"/>
        <v>0</v>
      </c>
      <c r="O578" s="113">
        <f t="shared" si="205"/>
        <v>0.11</v>
      </c>
      <c r="P578" s="108">
        <f t="shared" si="195"/>
        <v>1.0059187570000001</v>
      </c>
      <c r="Q578" s="104">
        <f t="shared" si="198"/>
        <v>1441.71343523</v>
      </c>
      <c r="R578" s="104">
        <f t="shared" si="199"/>
        <v>1441.71343523</v>
      </c>
      <c r="S578" s="109" t="s">
        <v>52</v>
      </c>
      <c r="T578" s="110">
        <f t="shared" si="211"/>
        <v>40612</v>
      </c>
      <c r="U578" s="111">
        <f t="shared" si="206"/>
        <v>0</v>
      </c>
      <c r="V578" s="22"/>
      <c r="W578" s="5"/>
      <c r="X578" s="134">
        <f>[2]Plan1!$A421</f>
        <v>49310</v>
      </c>
      <c r="Y578" s="135" t="str">
        <f>[2]Plan1!$C421</f>
        <v>Confraternização Universal</v>
      </c>
      <c r="Z578" s="5"/>
      <c r="AA578" s="5"/>
      <c r="AB578" s="1"/>
      <c r="AC578" s="5"/>
      <c r="AD578" s="5"/>
      <c r="AE578" s="5"/>
      <c r="AF578" s="1"/>
      <c r="AG578" s="3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</row>
    <row r="579" spans="1:108" x14ac:dyDescent="0.2">
      <c r="A579" s="112">
        <f t="shared" si="200"/>
        <v>40604</v>
      </c>
      <c r="B579" s="104">
        <f t="shared" si="213"/>
        <v>245101.64848087999</v>
      </c>
      <c r="C579" s="104">
        <f t="shared" si="201"/>
        <v>241353.00069820005</v>
      </c>
      <c r="D579" s="132">
        <f t="shared" si="202"/>
        <v>40585</v>
      </c>
      <c r="E579" s="105">
        <f t="shared" si="214"/>
        <v>0</v>
      </c>
      <c r="F579" s="106">
        <f t="shared" si="212"/>
        <v>20</v>
      </c>
      <c r="G579" s="106">
        <f t="shared" si="207"/>
        <v>28</v>
      </c>
      <c r="H579" s="104">
        <f t="shared" si="203"/>
        <v>1</v>
      </c>
      <c r="I579" s="104">
        <f t="shared" si="204"/>
        <v>1.0092429700000001</v>
      </c>
      <c r="J579" s="104">
        <f t="shared" si="196"/>
        <v>1.0092429700000001</v>
      </c>
      <c r="K579" s="104">
        <f t="shared" si="197"/>
        <v>243583.81924305999</v>
      </c>
      <c r="L579" s="107">
        <f t="shared" si="208"/>
        <v>0</v>
      </c>
      <c r="M579" s="105">
        <f t="shared" si="209"/>
        <v>0</v>
      </c>
      <c r="N579" s="104">
        <f t="shared" si="210"/>
        <v>0</v>
      </c>
      <c r="O579" s="113">
        <f t="shared" si="205"/>
        <v>0.11</v>
      </c>
      <c r="P579" s="108">
        <f t="shared" si="195"/>
        <v>1.00623124</v>
      </c>
      <c r="Q579" s="104">
        <f t="shared" si="198"/>
        <v>1517.8292378199999</v>
      </c>
      <c r="R579" s="104">
        <f t="shared" si="199"/>
        <v>1517.8292378199999</v>
      </c>
      <c r="S579" s="109" t="s">
        <v>52</v>
      </c>
      <c r="T579" s="110">
        <f t="shared" si="211"/>
        <v>40612</v>
      </c>
      <c r="U579" s="111">
        <f t="shared" si="206"/>
        <v>0</v>
      </c>
      <c r="V579" s="22"/>
      <c r="W579" s="5"/>
      <c r="X579" s="134">
        <f>[2]Plan1!$A422</f>
        <v>49345</v>
      </c>
      <c r="Y579" s="135" t="str">
        <f>[2]Plan1!$C422</f>
        <v>Carnaval</v>
      </c>
      <c r="Z579" s="5"/>
      <c r="AA579" s="5"/>
      <c r="AB579" s="1"/>
      <c r="AC579" s="5"/>
      <c r="AD579" s="5"/>
      <c r="AE579" s="5"/>
      <c r="AF579" s="1"/>
      <c r="AG579" s="3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</row>
    <row r="580" spans="1:108" x14ac:dyDescent="0.2">
      <c r="A580" s="112">
        <f t="shared" si="200"/>
        <v>40605</v>
      </c>
      <c r="B580" s="104">
        <f t="shared" si="213"/>
        <v>245177.78766750998</v>
      </c>
      <c r="C580" s="104">
        <f t="shared" si="201"/>
        <v>241353.00069820005</v>
      </c>
      <c r="D580" s="132">
        <f t="shared" si="202"/>
        <v>40585</v>
      </c>
      <c r="E580" s="105">
        <f t="shared" si="214"/>
        <v>0</v>
      </c>
      <c r="F580" s="106">
        <f t="shared" si="212"/>
        <v>21</v>
      </c>
      <c r="G580" s="106">
        <f t="shared" si="207"/>
        <v>28</v>
      </c>
      <c r="H580" s="104">
        <f t="shared" si="203"/>
        <v>1</v>
      </c>
      <c r="I580" s="104">
        <f t="shared" si="204"/>
        <v>1.0092429700000001</v>
      </c>
      <c r="J580" s="104">
        <f t="shared" si="196"/>
        <v>1.0092429700000001</v>
      </c>
      <c r="K580" s="104">
        <f t="shared" si="197"/>
        <v>243583.81924305999</v>
      </c>
      <c r="L580" s="107">
        <f t="shared" si="208"/>
        <v>0</v>
      </c>
      <c r="M580" s="105">
        <f t="shared" si="209"/>
        <v>0</v>
      </c>
      <c r="N580" s="104">
        <f t="shared" si="210"/>
        <v>0</v>
      </c>
      <c r="O580" s="113">
        <f t="shared" si="205"/>
        <v>0.11</v>
      </c>
      <c r="P580" s="108">
        <f t="shared" si="195"/>
        <v>1.006543819</v>
      </c>
      <c r="Q580" s="104">
        <f t="shared" si="198"/>
        <v>1593.9684244499999</v>
      </c>
      <c r="R580" s="104">
        <f t="shared" si="199"/>
        <v>1593.9684244499999</v>
      </c>
      <c r="S580" s="109" t="s">
        <v>52</v>
      </c>
      <c r="T580" s="110">
        <f t="shared" si="211"/>
        <v>40612</v>
      </c>
      <c r="U580" s="111">
        <f t="shared" si="206"/>
        <v>0</v>
      </c>
      <c r="V580" s="22"/>
      <c r="W580" s="5"/>
      <c r="X580" s="134">
        <f>[2]Plan1!$A423</f>
        <v>49346</v>
      </c>
      <c r="Y580" s="135" t="str">
        <f>[2]Plan1!$C423</f>
        <v>Carnaval</v>
      </c>
      <c r="Z580" s="5"/>
      <c r="AA580" s="5"/>
      <c r="AB580" s="1"/>
      <c r="AC580" s="5"/>
      <c r="AD580" s="5"/>
      <c r="AE580" s="5"/>
      <c r="AF580" s="1"/>
      <c r="AG580" s="3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</row>
    <row r="581" spans="1:108" x14ac:dyDescent="0.2">
      <c r="A581" s="112">
        <f t="shared" si="200"/>
        <v>40606</v>
      </c>
      <c r="B581" s="104">
        <f t="shared" si="213"/>
        <v>245253.95048177999</v>
      </c>
      <c r="C581" s="104">
        <f t="shared" si="201"/>
        <v>241353.00069820005</v>
      </c>
      <c r="D581" s="132">
        <f t="shared" si="202"/>
        <v>40585</v>
      </c>
      <c r="E581" s="105">
        <f t="shared" si="214"/>
        <v>0</v>
      </c>
      <c r="F581" s="106">
        <f t="shared" si="212"/>
        <v>22</v>
      </c>
      <c r="G581" s="106">
        <f t="shared" si="207"/>
        <v>28</v>
      </c>
      <c r="H581" s="104">
        <f t="shared" si="203"/>
        <v>1</v>
      </c>
      <c r="I581" s="104">
        <f t="shared" si="204"/>
        <v>1.0092429700000001</v>
      </c>
      <c r="J581" s="104">
        <f t="shared" si="196"/>
        <v>1.0092429700000001</v>
      </c>
      <c r="K581" s="104">
        <f t="shared" si="197"/>
        <v>243583.81924305999</v>
      </c>
      <c r="L581" s="107">
        <f t="shared" si="208"/>
        <v>0</v>
      </c>
      <c r="M581" s="105">
        <f t="shared" si="209"/>
        <v>0</v>
      </c>
      <c r="N581" s="104">
        <f t="shared" si="210"/>
        <v>0</v>
      </c>
      <c r="O581" s="113">
        <f t="shared" si="205"/>
        <v>0.11</v>
      </c>
      <c r="P581" s="108">
        <f t="shared" si="195"/>
        <v>1.0068564950000001</v>
      </c>
      <c r="Q581" s="104">
        <f t="shared" si="198"/>
        <v>1670.1312387200001</v>
      </c>
      <c r="R581" s="104">
        <f t="shared" si="199"/>
        <v>1670.1312387200001</v>
      </c>
      <c r="S581" s="109" t="s">
        <v>52</v>
      </c>
      <c r="T581" s="110">
        <f t="shared" si="211"/>
        <v>40612</v>
      </c>
      <c r="U581" s="111">
        <f t="shared" si="206"/>
        <v>0</v>
      </c>
      <c r="V581" s="22"/>
      <c r="W581" s="5"/>
      <c r="X581" s="134">
        <f>[2]Plan1!$A424</f>
        <v>49391</v>
      </c>
      <c r="Y581" s="135" t="str">
        <f>[2]Plan1!$C424</f>
        <v>Paixão de Cristo</v>
      </c>
      <c r="Z581" s="5"/>
      <c r="AA581" s="5"/>
      <c r="AB581" s="1"/>
      <c r="AC581" s="5"/>
      <c r="AD581" s="5"/>
      <c r="AE581" s="5"/>
      <c r="AF581" s="1"/>
      <c r="AG581" s="3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</row>
    <row r="582" spans="1:108" x14ac:dyDescent="0.2">
      <c r="A582" s="112">
        <f t="shared" si="200"/>
        <v>40607</v>
      </c>
      <c r="B582" s="104">
        <f t="shared" si="213"/>
        <v>245330.13716725999</v>
      </c>
      <c r="C582" s="104">
        <f t="shared" si="201"/>
        <v>241353.00069820005</v>
      </c>
      <c r="D582" s="132">
        <f t="shared" si="202"/>
        <v>40585</v>
      </c>
      <c r="E582" s="105">
        <f t="shared" si="214"/>
        <v>0</v>
      </c>
      <c r="F582" s="106">
        <f t="shared" si="212"/>
        <v>23</v>
      </c>
      <c r="G582" s="106">
        <f t="shared" si="207"/>
        <v>28</v>
      </c>
      <c r="H582" s="104">
        <f t="shared" si="203"/>
        <v>1</v>
      </c>
      <c r="I582" s="104">
        <f t="shared" si="204"/>
        <v>1.0092429700000001</v>
      </c>
      <c r="J582" s="104">
        <f t="shared" si="196"/>
        <v>1.0092429700000001</v>
      </c>
      <c r="K582" s="104">
        <f t="shared" si="197"/>
        <v>243583.81924305999</v>
      </c>
      <c r="L582" s="107">
        <f t="shared" si="208"/>
        <v>0</v>
      </c>
      <c r="M582" s="105">
        <f t="shared" si="209"/>
        <v>0</v>
      </c>
      <c r="N582" s="104">
        <f t="shared" si="210"/>
        <v>0</v>
      </c>
      <c r="O582" s="113">
        <f t="shared" si="205"/>
        <v>0.11</v>
      </c>
      <c r="P582" s="108">
        <f t="shared" si="195"/>
        <v>1.007169269</v>
      </c>
      <c r="Q582" s="104">
        <f t="shared" si="198"/>
        <v>1746.3179242000001</v>
      </c>
      <c r="R582" s="104">
        <f t="shared" si="199"/>
        <v>1746.3179242000001</v>
      </c>
      <c r="S582" s="109" t="s">
        <v>52</v>
      </c>
      <c r="T582" s="110">
        <f t="shared" si="211"/>
        <v>40612</v>
      </c>
      <c r="U582" s="111">
        <f t="shared" si="206"/>
        <v>0</v>
      </c>
      <c r="V582" s="22"/>
      <c r="W582" s="5"/>
      <c r="X582" s="134">
        <f>[2]Plan1!$A425</f>
        <v>49420</v>
      </c>
      <c r="Y582" s="135" t="str">
        <f>[2]Plan1!$C425</f>
        <v>Tiradentes</v>
      </c>
      <c r="Z582" s="5"/>
      <c r="AA582" s="5"/>
      <c r="AB582" s="1"/>
      <c r="AC582" s="5"/>
      <c r="AD582" s="5"/>
      <c r="AE582" s="5"/>
      <c r="AF582" s="1"/>
      <c r="AG582" s="3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</row>
    <row r="583" spans="1:108" x14ac:dyDescent="0.2">
      <c r="A583" s="112">
        <f t="shared" si="200"/>
        <v>40608</v>
      </c>
      <c r="B583" s="104">
        <f t="shared" si="213"/>
        <v>245406.34723677998</v>
      </c>
      <c r="C583" s="104">
        <f t="shared" si="201"/>
        <v>241353.00069820005</v>
      </c>
      <c r="D583" s="132">
        <f t="shared" si="202"/>
        <v>40585</v>
      </c>
      <c r="E583" s="105">
        <f t="shared" si="214"/>
        <v>0</v>
      </c>
      <c r="F583" s="106">
        <f t="shared" si="212"/>
        <v>24</v>
      </c>
      <c r="G583" s="106">
        <f t="shared" si="207"/>
        <v>28</v>
      </c>
      <c r="H583" s="104">
        <f t="shared" si="203"/>
        <v>1</v>
      </c>
      <c r="I583" s="104">
        <f t="shared" si="204"/>
        <v>1.0092429700000001</v>
      </c>
      <c r="J583" s="104">
        <f t="shared" si="196"/>
        <v>1.0092429700000001</v>
      </c>
      <c r="K583" s="104">
        <f t="shared" si="197"/>
        <v>243583.81924305999</v>
      </c>
      <c r="L583" s="107">
        <f t="shared" si="208"/>
        <v>0</v>
      </c>
      <c r="M583" s="105">
        <f t="shared" si="209"/>
        <v>0</v>
      </c>
      <c r="N583" s="104">
        <f t="shared" si="210"/>
        <v>0</v>
      </c>
      <c r="O583" s="113">
        <f t="shared" si="205"/>
        <v>0.11</v>
      </c>
      <c r="P583" s="108">
        <f t="shared" si="195"/>
        <v>1.0074821389999999</v>
      </c>
      <c r="Q583" s="104">
        <f t="shared" si="198"/>
        <v>1822.52799372</v>
      </c>
      <c r="R583" s="104">
        <f t="shared" si="199"/>
        <v>1822.52799372</v>
      </c>
      <c r="S583" s="109" t="s">
        <v>52</v>
      </c>
      <c r="T583" s="110">
        <f t="shared" si="211"/>
        <v>40612</v>
      </c>
      <c r="U583" s="111">
        <f t="shared" si="206"/>
        <v>0</v>
      </c>
      <c r="V583" s="22"/>
      <c r="W583" s="5"/>
      <c r="X583" s="134">
        <f>[2]Plan1!$A426</f>
        <v>49430</v>
      </c>
      <c r="Y583" s="135" t="str">
        <f>[2]Plan1!$C426</f>
        <v>Dia do Trabalho</v>
      </c>
      <c r="Z583" s="5"/>
      <c r="AA583" s="5"/>
      <c r="AB583" s="1"/>
      <c r="AC583" s="5"/>
      <c r="AD583" s="5"/>
      <c r="AE583" s="5"/>
      <c r="AF583" s="1"/>
      <c r="AG583" s="3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</row>
    <row r="584" spans="1:108" x14ac:dyDescent="0.2">
      <c r="A584" s="112">
        <f t="shared" si="200"/>
        <v>40609</v>
      </c>
      <c r="B584" s="104">
        <f t="shared" si="213"/>
        <v>245482.58117751998</v>
      </c>
      <c r="C584" s="104">
        <f t="shared" si="201"/>
        <v>241353.00069820005</v>
      </c>
      <c r="D584" s="132">
        <f t="shared" si="202"/>
        <v>40585</v>
      </c>
      <c r="E584" s="105">
        <f t="shared" si="214"/>
        <v>0</v>
      </c>
      <c r="F584" s="106">
        <f t="shared" si="212"/>
        <v>25</v>
      </c>
      <c r="G584" s="106">
        <f t="shared" si="207"/>
        <v>28</v>
      </c>
      <c r="H584" s="104">
        <f t="shared" si="203"/>
        <v>1</v>
      </c>
      <c r="I584" s="104">
        <f t="shared" si="204"/>
        <v>1.0092429700000001</v>
      </c>
      <c r="J584" s="104">
        <f t="shared" si="196"/>
        <v>1.0092429700000001</v>
      </c>
      <c r="K584" s="104">
        <f t="shared" si="197"/>
        <v>243583.81924305999</v>
      </c>
      <c r="L584" s="107">
        <f t="shared" si="208"/>
        <v>0</v>
      </c>
      <c r="M584" s="105">
        <f t="shared" si="209"/>
        <v>0</v>
      </c>
      <c r="N584" s="104">
        <f t="shared" si="210"/>
        <v>0</v>
      </c>
      <c r="O584" s="113">
        <f t="shared" si="205"/>
        <v>0.11</v>
      </c>
      <c r="P584" s="108">
        <f t="shared" ref="P584:P647" si="215">ROUND((1+O584)^(30/360)^(F584/G584),9)</f>
        <v>1.007795107</v>
      </c>
      <c r="Q584" s="104">
        <f t="shared" si="198"/>
        <v>1898.76193446</v>
      </c>
      <c r="R584" s="104">
        <f t="shared" si="199"/>
        <v>1898.76193446</v>
      </c>
      <c r="S584" s="109" t="s">
        <v>52</v>
      </c>
      <c r="T584" s="110">
        <f t="shared" si="211"/>
        <v>40612</v>
      </c>
      <c r="U584" s="111">
        <f t="shared" si="206"/>
        <v>0</v>
      </c>
      <c r="V584" s="22"/>
      <c r="W584" s="5"/>
      <c r="X584" s="134">
        <f>[2]Plan1!$A427</f>
        <v>49453</v>
      </c>
      <c r="Y584" s="135" t="str">
        <f>[2]Plan1!$C427</f>
        <v>Corpus Christi</v>
      </c>
      <c r="Z584" s="5"/>
      <c r="AA584" s="5"/>
      <c r="AB584" s="1"/>
      <c r="AC584" s="5"/>
      <c r="AD584" s="5"/>
      <c r="AE584" s="5"/>
      <c r="AF584" s="1"/>
      <c r="AG584" s="3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</row>
    <row r="585" spans="1:108" x14ac:dyDescent="0.2">
      <c r="A585" s="112">
        <f t="shared" si="200"/>
        <v>40610</v>
      </c>
      <c r="B585" s="104">
        <f t="shared" si="213"/>
        <v>245558.83874588998</v>
      </c>
      <c r="C585" s="104">
        <f t="shared" si="201"/>
        <v>241353.00069820005</v>
      </c>
      <c r="D585" s="132">
        <f t="shared" si="202"/>
        <v>40585</v>
      </c>
      <c r="E585" s="105">
        <f t="shared" si="214"/>
        <v>0</v>
      </c>
      <c r="F585" s="106">
        <f t="shared" si="212"/>
        <v>26</v>
      </c>
      <c r="G585" s="106">
        <f t="shared" si="207"/>
        <v>28</v>
      </c>
      <c r="H585" s="104">
        <f t="shared" si="203"/>
        <v>1</v>
      </c>
      <c r="I585" s="104">
        <f t="shared" si="204"/>
        <v>1.0092429700000001</v>
      </c>
      <c r="J585" s="104">
        <f t="shared" si="196"/>
        <v>1.0092429700000001</v>
      </c>
      <c r="K585" s="104">
        <f t="shared" si="197"/>
        <v>243583.81924305999</v>
      </c>
      <c r="L585" s="107">
        <f t="shared" si="208"/>
        <v>0</v>
      </c>
      <c r="M585" s="105">
        <f t="shared" si="209"/>
        <v>0</v>
      </c>
      <c r="N585" s="104">
        <f t="shared" si="210"/>
        <v>0</v>
      </c>
      <c r="O585" s="113">
        <f t="shared" si="205"/>
        <v>0.11</v>
      </c>
      <c r="P585" s="108">
        <f t="shared" si="215"/>
        <v>1.008108172</v>
      </c>
      <c r="Q585" s="104">
        <f t="shared" si="198"/>
        <v>1975.01950283</v>
      </c>
      <c r="R585" s="104">
        <f t="shared" si="199"/>
        <v>1975.01950283</v>
      </c>
      <c r="S585" s="109" t="s">
        <v>52</v>
      </c>
      <c r="T585" s="110">
        <f t="shared" si="211"/>
        <v>40612</v>
      </c>
      <c r="U585" s="111">
        <f t="shared" si="206"/>
        <v>0</v>
      </c>
      <c r="V585" s="22"/>
      <c r="W585" s="5"/>
      <c r="X585" s="134">
        <f>[2]Plan1!$A428</f>
        <v>49559</v>
      </c>
      <c r="Y585" s="135" t="str">
        <f>[2]Plan1!$C428</f>
        <v>Independência do Brasil</v>
      </c>
      <c r="Z585" s="5"/>
      <c r="AA585" s="5"/>
      <c r="AB585" s="1"/>
      <c r="AC585" s="5"/>
      <c r="AD585" s="5"/>
      <c r="AE585" s="5"/>
      <c r="AF585" s="1"/>
      <c r="AG585" s="3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</row>
    <row r="586" spans="1:108" x14ac:dyDescent="0.2">
      <c r="A586" s="112">
        <f t="shared" si="200"/>
        <v>40611</v>
      </c>
      <c r="B586" s="104">
        <f t="shared" si="213"/>
        <v>245635.11994189999</v>
      </c>
      <c r="C586" s="104">
        <f t="shared" si="201"/>
        <v>241353.00069820005</v>
      </c>
      <c r="D586" s="132">
        <f t="shared" si="202"/>
        <v>40585</v>
      </c>
      <c r="E586" s="105">
        <f t="shared" si="214"/>
        <v>0</v>
      </c>
      <c r="F586" s="106">
        <f t="shared" si="212"/>
        <v>27</v>
      </c>
      <c r="G586" s="106">
        <f t="shared" si="207"/>
        <v>28</v>
      </c>
      <c r="H586" s="104">
        <f t="shared" si="203"/>
        <v>1</v>
      </c>
      <c r="I586" s="104">
        <f t="shared" si="204"/>
        <v>1.0092429700000001</v>
      </c>
      <c r="J586" s="104">
        <f t="shared" ref="J586:J649" si="216">TRUNC(H586*I586,8)</f>
        <v>1.0092429700000001</v>
      </c>
      <c r="K586" s="104">
        <f t="shared" ref="K586:K649" si="217">TRUNC(C586*J586,8)</f>
        <v>243583.81924305999</v>
      </c>
      <c r="L586" s="107">
        <f t="shared" si="208"/>
        <v>0</v>
      </c>
      <c r="M586" s="105">
        <f t="shared" si="209"/>
        <v>0</v>
      </c>
      <c r="N586" s="104">
        <f t="shared" si="210"/>
        <v>0</v>
      </c>
      <c r="O586" s="113">
        <f t="shared" si="205"/>
        <v>0.11</v>
      </c>
      <c r="P586" s="108">
        <f t="shared" si="215"/>
        <v>1.0084213339999999</v>
      </c>
      <c r="Q586" s="104">
        <f t="shared" ref="Q586:Q649" si="218">TRUNC((P586-1)*K586,8)</f>
        <v>2051.3006988400002</v>
      </c>
      <c r="R586" s="104">
        <f t="shared" ref="R586:R649" si="219">(N586+Q586)</f>
        <v>2051.3006988400002</v>
      </c>
      <c r="S586" s="109" t="s">
        <v>52</v>
      </c>
      <c r="T586" s="110">
        <f t="shared" si="211"/>
        <v>40612</v>
      </c>
      <c r="U586" s="111">
        <f t="shared" si="206"/>
        <v>0</v>
      </c>
      <c r="V586" s="22"/>
      <c r="W586" s="5"/>
      <c r="X586" s="134">
        <f>[2]Plan1!$A429</f>
        <v>49594</v>
      </c>
      <c r="Y586" s="135" t="str">
        <f>[2]Plan1!$C429</f>
        <v>Nossa Sr.a Aparecida - Padroeira do Brasil</v>
      </c>
      <c r="Z586" s="5"/>
      <c r="AA586" s="5"/>
      <c r="AB586" s="1"/>
      <c r="AC586" s="5"/>
      <c r="AD586" s="5"/>
      <c r="AE586" s="5"/>
      <c r="AF586" s="1"/>
      <c r="AG586" s="3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</row>
    <row r="587" spans="1:108" x14ac:dyDescent="0.2">
      <c r="A587" s="112">
        <f t="shared" ref="A587:A650" si="220">(A586+1)</f>
        <v>40612</v>
      </c>
      <c r="B587" s="104">
        <f t="shared" si="213"/>
        <v>245711.42500910998</v>
      </c>
      <c r="C587" s="104">
        <f t="shared" ref="C587:C650" si="221">IF(DAY(A586)=$E$2,VLOOKUP(A586,X$10:Y$148,2),C586)</f>
        <v>241353.00069820005</v>
      </c>
      <c r="D587" s="132">
        <f t="shared" ref="D587:D650" si="222">IF(DAY(A586)=$E$2,A587,D586)</f>
        <v>40585</v>
      </c>
      <c r="E587" s="105">
        <f t="shared" si="214"/>
        <v>0</v>
      </c>
      <c r="F587" s="106">
        <f t="shared" si="212"/>
        <v>28</v>
      </c>
      <c r="G587" s="106">
        <f t="shared" si="207"/>
        <v>28</v>
      </c>
      <c r="H587" s="104">
        <f t="shared" ref="H587:H650" si="223">TRUNC(((1+$E587)^($F587/$G587)),8)</f>
        <v>1</v>
      </c>
      <c r="I587" s="104">
        <f t="shared" ref="I587:I650" si="224">IF(DAY(A586)=E$2,J586,I586)</f>
        <v>1.0092429700000001</v>
      </c>
      <c r="J587" s="104">
        <f t="shared" si="216"/>
        <v>1.0092429700000001</v>
      </c>
      <c r="K587" s="104">
        <f t="shared" si="217"/>
        <v>243583.81924305999</v>
      </c>
      <c r="L587" s="107">
        <f t="shared" si="208"/>
        <v>18</v>
      </c>
      <c r="M587" s="105">
        <f t="shared" si="209"/>
        <v>1.5252369999999999E-2</v>
      </c>
      <c r="N587" s="104">
        <f t="shared" si="210"/>
        <v>3715.2305371000002</v>
      </c>
      <c r="O587" s="113">
        <f t="shared" ref="O587:O650" si="225">(O586)</f>
        <v>0.11</v>
      </c>
      <c r="P587" s="108">
        <f t="shared" si="215"/>
        <v>1.0087345940000001</v>
      </c>
      <c r="Q587" s="104">
        <f t="shared" si="218"/>
        <v>2127.6057660500001</v>
      </c>
      <c r="R587" s="104">
        <f t="shared" si="219"/>
        <v>5842.8363031500003</v>
      </c>
      <c r="S587" s="109" t="s">
        <v>52</v>
      </c>
      <c r="T587" s="110">
        <f t="shared" si="211"/>
        <v>40612</v>
      </c>
      <c r="U587" s="111">
        <f t="shared" ref="U587:U650" si="226">IF(L587&gt;0,K587-N587,0)</f>
        <v>239868.58870595999</v>
      </c>
      <c r="V587" s="22"/>
      <c r="W587" s="23">
        <f>3715.23/K587</f>
        <v>1.5252367794975576E-2</v>
      </c>
      <c r="X587" s="134">
        <f>[2]Plan1!$A430</f>
        <v>49615</v>
      </c>
      <c r="Y587" s="135" t="str">
        <f>[2]Plan1!$C430</f>
        <v>Finados</v>
      </c>
      <c r="Z587" s="8"/>
      <c r="AA587" s="8"/>
      <c r="AB587" s="9"/>
      <c r="AC587" s="8"/>
      <c r="AD587" s="8"/>
      <c r="AE587" s="8"/>
      <c r="AF587" s="9"/>
      <c r="AG587" s="2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</row>
    <row r="588" spans="1:108" x14ac:dyDescent="0.2">
      <c r="A588" s="112">
        <f t="shared" si="220"/>
        <v>40613</v>
      </c>
      <c r="B588" s="104">
        <f t="shared" si="213"/>
        <v>239946.80964337999</v>
      </c>
      <c r="C588" s="104">
        <f t="shared" si="221"/>
        <v>237671.79543095003</v>
      </c>
      <c r="D588" s="132">
        <f t="shared" si="222"/>
        <v>40613</v>
      </c>
      <c r="E588" s="105">
        <f t="shared" si="214"/>
        <v>1.4120000000000001E-3</v>
      </c>
      <c r="F588" s="106">
        <f t="shared" si="212"/>
        <v>1</v>
      </c>
      <c r="G588" s="106">
        <f t="shared" ref="G588:G651" si="227">IF(DAY(A588)=E$2+1,DAY(EOMONTH(A588,12)), IF(DAY(A588)&lt;&gt;$E$2+1,G587))</f>
        <v>31</v>
      </c>
      <c r="H588" s="104">
        <f t="shared" si="223"/>
        <v>1.0000455100000001</v>
      </c>
      <c r="I588" s="104">
        <f t="shared" si="224"/>
        <v>1.0092429700000001</v>
      </c>
      <c r="J588" s="104">
        <f t="shared" si="216"/>
        <v>1.0092889</v>
      </c>
      <c r="K588" s="104">
        <f t="shared" si="217"/>
        <v>239879.50497151999</v>
      </c>
      <c r="L588" s="107">
        <f t="shared" ref="L588:L651" si="228">IF(DAY(A588)=E$2,VLOOKUP(A588,$X$10:$AE$196,7),0)</f>
        <v>0</v>
      </c>
      <c r="M588" s="105">
        <f t="shared" ref="M588:M651" si="229">IF(DAY(A588)=E$2,VLOOKUP(A588,$X$10:$AE$200,5),0)</f>
        <v>0</v>
      </c>
      <c r="N588" s="104">
        <f t="shared" ref="N588:N651" si="230">IF(M588&gt;0,TRUNC((M588*K588),8),0)</f>
        <v>0</v>
      </c>
      <c r="O588" s="113">
        <f t="shared" si="225"/>
        <v>0.11</v>
      </c>
      <c r="P588" s="108">
        <f t="shared" si="215"/>
        <v>1.0002805770000001</v>
      </c>
      <c r="Q588" s="104">
        <f t="shared" si="218"/>
        <v>67.304671859999999</v>
      </c>
      <c r="R588" s="104">
        <f t="shared" si="219"/>
        <v>67.304671859999999</v>
      </c>
      <c r="S588" s="109" t="s">
        <v>52</v>
      </c>
      <c r="T588" s="110">
        <f t="shared" ref="T588:T651" si="231">IF(DAY(A588)=E$2+1,VLOOKUP(A587,$X$10:$AE$200,8),T587)</f>
        <v>40643</v>
      </c>
      <c r="U588" s="111">
        <f t="shared" si="226"/>
        <v>0</v>
      </c>
      <c r="V588" s="22"/>
      <c r="W588" s="5"/>
      <c r="X588" s="134">
        <f>[2]Plan1!$A431</f>
        <v>49628</v>
      </c>
      <c r="Y588" s="135" t="str">
        <f>[2]Plan1!$C431</f>
        <v>Proclamação da República</v>
      </c>
      <c r="Z588" s="5"/>
      <c r="AA588" s="5"/>
      <c r="AB588" s="1"/>
      <c r="AC588" s="5"/>
      <c r="AD588" s="5"/>
      <c r="AE588" s="5"/>
      <c r="AF588" s="1"/>
      <c r="AG588" s="3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</row>
    <row r="589" spans="1:108" x14ac:dyDescent="0.2">
      <c r="A589" s="112">
        <f t="shared" si="220"/>
        <v>40614</v>
      </c>
      <c r="B589" s="104">
        <f t="shared" si="213"/>
        <v>240025.05803592</v>
      </c>
      <c r="C589" s="104">
        <f t="shared" si="221"/>
        <v>237671.79543095003</v>
      </c>
      <c r="D589" s="132">
        <f t="shared" si="222"/>
        <v>40613</v>
      </c>
      <c r="E589" s="105">
        <f t="shared" si="214"/>
        <v>1.4120000000000001E-3</v>
      </c>
      <c r="F589" s="106">
        <f t="shared" si="212"/>
        <v>2</v>
      </c>
      <c r="G589" s="106">
        <f t="shared" si="227"/>
        <v>31</v>
      </c>
      <c r="H589" s="104">
        <f t="shared" si="223"/>
        <v>1.0000910300000001</v>
      </c>
      <c r="I589" s="104">
        <f t="shared" si="224"/>
        <v>1.0092429700000001</v>
      </c>
      <c r="J589" s="104">
        <f t="shared" si="216"/>
        <v>1.00933484</v>
      </c>
      <c r="K589" s="104">
        <f t="shared" si="217"/>
        <v>239890.42361381001</v>
      </c>
      <c r="L589" s="107">
        <f t="shared" si="228"/>
        <v>0</v>
      </c>
      <c r="M589" s="105">
        <f t="shared" si="229"/>
        <v>0</v>
      </c>
      <c r="N589" s="104">
        <f t="shared" si="230"/>
        <v>0</v>
      </c>
      <c r="O589" s="113">
        <f t="shared" si="225"/>
        <v>0.11</v>
      </c>
      <c r="P589" s="108">
        <f t="shared" si="215"/>
        <v>1.000561233</v>
      </c>
      <c r="Q589" s="104">
        <f t="shared" si="218"/>
        <v>134.63442211</v>
      </c>
      <c r="R589" s="104">
        <f t="shared" si="219"/>
        <v>134.63442211</v>
      </c>
      <c r="S589" s="109" t="s">
        <v>52</v>
      </c>
      <c r="T589" s="110">
        <f t="shared" si="231"/>
        <v>40643</v>
      </c>
      <c r="U589" s="111">
        <f t="shared" si="226"/>
        <v>0</v>
      </c>
      <c r="V589" s="22"/>
      <c r="W589" s="5"/>
      <c r="X589" s="134">
        <f>[2]Plan1!$A432</f>
        <v>49633</v>
      </c>
      <c r="Y589" s="135" t="str">
        <f>[2]Plan1!$C432</f>
        <v>Dia Nacional de Zumbi e da Consciência Negra</v>
      </c>
      <c r="Z589" s="5"/>
      <c r="AA589" s="5"/>
      <c r="AB589" s="1"/>
      <c r="AC589" s="5"/>
      <c r="AD589" s="5"/>
      <c r="AE589" s="5"/>
      <c r="AF589" s="1"/>
      <c r="AG589" s="3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</row>
    <row r="590" spans="1:108" x14ac:dyDescent="0.2">
      <c r="A590" s="112">
        <f t="shared" si="220"/>
        <v>40615</v>
      </c>
      <c r="B590" s="104">
        <f t="shared" si="213"/>
        <v>240103.33126951999</v>
      </c>
      <c r="C590" s="104">
        <f t="shared" si="221"/>
        <v>237671.79543095003</v>
      </c>
      <c r="D590" s="132">
        <f t="shared" si="222"/>
        <v>40613</v>
      </c>
      <c r="E590" s="105">
        <f t="shared" si="214"/>
        <v>1.4120000000000001E-3</v>
      </c>
      <c r="F590" s="106">
        <f t="shared" si="212"/>
        <v>3</v>
      </c>
      <c r="G590" s="106">
        <f t="shared" si="227"/>
        <v>31</v>
      </c>
      <c r="H590" s="104">
        <f t="shared" si="223"/>
        <v>1.0001365499999999</v>
      </c>
      <c r="I590" s="104">
        <f t="shared" si="224"/>
        <v>1.0092429700000001</v>
      </c>
      <c r="J590" s="104">
        <f t="shared" si="216"/>
        <v>1.0093807800000001</v>
      </c>
      <c r="K590" s="104">
        <f t="shared" si="217"/>
        <v>239901.34225608999</v>
      </c>
      <c r="L590" s="107">
        <f t="shared" si="228"/>
        <v>0</v>
      </c>
      <c r="M590" s="105">
        <f t="shared" si="229"/>
        <v>0</v>
      </c>
      <c r="N590" s="104">
        <f t="shared" si="230"/>
        <v>0</v>
      </c>
      <c r="O590" s="113">
        <f t="shared" si="225"/>
        <v>0.11</v>
      </c>
      <c r="P590" s="108">
        <f t="shared" si="215"/>
        <v>1.0008419669999999</v>
      </c>
      <c r="Q590" s="104">
        <f t="shared" si="218"/>
        <v>201.98901343</v>
      </c>
      <c r="R590" s="104">
        <f t="shared" si="219"/>
        <v>201.98901343</v>
      </c>
      <c r="S590" s="109" t="s">
        <v>52</v>
      </c>
      <c r="T590" s="110">
        <f t="shared" si="231"/>
        <v>40643</v>
      </c>
      <c r="U590" s="111">
        <f t="shared" si="226"/>
        <v>0</v>
      </c>
      <c r="V590" s="22"/>
      <c r="W590" s="5"/>
      <c r="X590" s="134">
        <f>[2]Plan1!$A433</f>
        <v>49668</v>
      </c>
      <c r="Y590" s="135" t="str">
        <f>[2]Plan1!$C433</f>
        <v>Natal</v>
      </c>
      <c r="Z590" s="5"/>
      <c r="AA590" s="5"/>
      <c r="AB590" s="1"/>
      <c r="AC590" s="5"/>
      <c r="AD590" s="5"/>
      <c r="AE590" s="5"/>
      <c r="AF590" s="1"/>
      <c r="AG590" s="3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</row>
    <row r="591" spans="1:108" x14ac:dyDescent="0.2">
      <c r="A591" s="112">
        <f t="shared" si="220"/>
        <v>40616</v>
      </c>
      <c r="B591" s="104">
        <f t="shared" si="213"/>
        <v>240181.63220595999</v>
      </c>
      <c r="C591" s="104">
        <f t="shared" si="221"/>
        <v>237671.79543095003</v>
      </c>
      <c r="D591" s="132">
        <f t="shared" si="222"/>
        <v>40613</v>
      </c>
      <c r="E591" s="105">
        <f t="shared" si="214"/>
        <v>1.4120000000000001E-3</v>
      </c>
      <c r="F591" s="106">
        <f t="shared" si="212"/>
        <v>4</v>
      </c>
      <c r="G591" s="106">
        <f t="shared" si="227"/>
        <v>31</v>
      </c>
      <c r="H591" s="104">
        <f t="shared" si="223"/>
        <v>1.0001820800000001</v>
      </c>
      <c r="I591" s="104">
        <f t="shared" si="224"/>
        <v>1.0092429700000001</v>
      </c>
      <c r="J591" s="104">
        <f t="shared" si="216"/>
        <v>1.0094267299999999</v>
      </c>
      <c r="K591" s="104">
        <f t="shared" si="217"/>
        <v>239912.26327508999</v>
      </c>
      <c r="L591" s="107">
        <f t="shared" si="228"/>
        <v>0</v>
      </c>
      <c r="M591" s="105">
        <f t="shared" si="229"/>
        <v>0</v>
      </c>
      <c r="N591" s="104">
        <f t="shared" si="230"/>
        <v>0</v>
      </c>
      <c r="O591" s="113">
        <f t="shared" si="225"/>
        <v>0.11</v>
      </c>
      <c r="P591" s="108">
        <f t="shared" si="215"/>
        <v>1.0011227810000001</v>
      </c>
      <c r="Q591" s="104">
        <f t="shared" si="218"/>
        <v>269.36893086999999</v>
      </c>
      <c r="R591" s="104">
        <f t="shared" si="219"/>
        <v>269.36893086999999</v>
      </c>
      <c r="S591" s="109" t="s">
        <v>52</v>
      </c>
      <c r="T591" s="110">
        <f t="shared" si="231"/>
        <v>40643</v>
      </c>
      <c r="U591" s="111">
        <f t="shared" si="226"/>
        <v>0</v>
      </c>
      <c r="V591" s="22"/>
      <c r="W591" s="5"/>
      <c r="X591" s="134">
        <f>[2]Plan1!$A434</f>
        <v>49675</v>
      </c>
      <c r="Y591" s="135" t="str">
        <f>[2]Plan1!$C434</f>
        <v>Confraternização Universal</v>
      </c>
      <c r="Z591" s="5"/>
      <c r="AA591" s="5"/>
      <c r="AB591" s="1"/>
      <c r="AC591" s="5"/>
      <c r="AD591" s="5"/>
      <c r="AE591" s="5"/>
      <c r="AF591" s="1"/>
      <c r="AG591" s="3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</row>
    <row r="592" spans="1:108" x14ac:dyDescent="0.2">
      <c r="A592" s="112">
        <f t="shared" si="220"/>
        <v>40617</v>
      </c>
      <c r="B592" s="104">
        <f t="shared" si="213"/>
        <v>240259.9556099</v>
      </c>
      <c r="C592" s="104">
        <f t="shared" si="221"/>
        <v>237671.79543095003</v>
      </c>
      <c r="D592" s="132">
        <f t="shared" si="222"/>
        <v>40613</v>
      </c>
      <c r="E592" s="105">
        <f t="shared" si="214"/>
        <v>1.4120000000000001E-3</v>
      </c>
      <c r="F592" s="106">
        <f t="shared" si="212"/>
        <v>5</v>
      </c>
      <c r="G592" s="106">
        <f t="shared" si="227"/>
        <v>31</v>
      </c>
      <c r="H592" s="104">
        <f t="shared" si="223"/>
        <v>1.0002276000000001</v>
      </c>
      <c r="I592" s="104">
        <f t="shared" si="224"/>
        <v>1.0092429700000001</v>
      </c>
      <c r="J592" s="104">
        <f t="shared" si="216"/>
        <v>1.0094726700000001</v>
      </c>
      <c r="K592" s="104">
        <f t="shared" si="217"/>
        <v>239923.18191737001</v>
      </c>
      <c r="L592" s="107">
        <f t="shared" si="228"/>
        <v>0</v>
      </c>
      <c r="M592" s="105">
        <f t="shared" si="229"/>
        <v>0</v>
      </c>
      <c r="N592" s="104">
        <f t="shared" si="230"/>
        <v>0</v>
      </c>
      <c r="O592" s="113">
        <f t="shared" si="225"/>
        <v>0.11</v>
      </c>
      <c r="P592" s="108">
        <f t="shared" si="215"/>
        <v>1.001403673</v>
      </c>
      <c r="Q592" s="104">
        <f t="shared" si="218"/>
        <v>336.77369253000001</v>
      </c>
      <c r="R592" s="104">
        <f t="shared" si="219"/>
        <v>336.77369253000001</v>
      </c>
      <c r="S592" s="109" t="s">
        <v>52</v>
      </c>
      <c r="T592" s="110">
        <f t="shared" si="231"/>
        <v>40643</v>
      </c>
      <c r="U592" s="111">
        <f t="shared" si="226"/>
        <v>0</v>
      </c>
      <c r="V592" s="22"/>
      <c r="W592" s="5"/>
      <c r="X592" s="134">
        <f>[2]Plan1!$A435</f>
        <v>49730</v>
      </c>
      <c r="Y592" s="135" t="str">
        <f>[2]Plan1!$C435</f>
        <v>Carnaval</v>
      </c>
      <c r="Z592" s="5"/>
      <c r="AA592" s="5"/>
      <c r="AB592" s="1"/>
      <c r="AC592" s="5"/>
      <c r="AD592" s="5"/>
      <c r="AE592" s="5"/>
      <c r="AF592" s="1"/>
      <c r="AG592" s="3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</row>
    <row r="593" spans="1:108" x14ac:dyDescent="0.2">
      <c r="A593" s="112">
        <f t="shared" si="220"/>
        <v>40618</v>
      </c>
      <c r="B593" s="104">
        <f t="shared" si="213"/>
        <v>240338.30624334002</v>
      </c>
      <c r="C593" s="104">
        <f t="shared" si="221"/>
        <v>237671.79543095003</v>
      </c>
      <c r="D593" s="132">
        <f t="shared" si="222"/>
        <v>40613</v>
      </c>
      <c r="E593" s="105">
        <f t="shared" si="214"/>
        <v>1.4120000000000001E-3</v>
      </c>
      <c r="F593" s="106">
        <f t="shared" si="212"/>
        <v>6</v>
      </c>
      <c r="G593" s="106">
        <f t="shared" si="227"/>
        <v>31</v>
      </c>
      <c r="H593" s="104">
        <f t="shared" si="223"/>
        <v>1.0002731300000001</v>
      </c>
      <c r="I593" s="104">
        <f t="shared" si="224"/>
        <v>1.0092429700000001</v>
      </c>
      <c r="J593" s="104">
        <f t="shared" si="216"/>
        <v>1.0095186199999999</v>
      </c>
      <c r="K593" s="104">
        <f t="shared" si="217"/>
        <v>239934.10293637001</v>
      </c>
      <c r="L593" s="107">
        <f t="shared" si="228"/>
        <v>0</v>
      </c>
      <c r="M593" s="105">
        <f t="shared" si="229"/>
        <v>0</v>
      </c>
      <c r="N593" s="104">
        <f t="shared" si="230"/>
        <v>0</v>
      </c>
      <c r="O593" s="113">
        <f t="shared" si="225"/>
        <v>0.11</v>
      </c>
      <c r="P593" s="108">
        <f t="shared" si="215"/>
        <v>1.0016846429999999</v>
      </c>
      <c r="Q593" s="104">
        <f t="shared" si="218"/>
        <v>404.20330697000003</v>
      </c>
      <c r="R593" s="104">
        <f t="shared" si="219"/>
        <v>404.20330697000003</v>
      </c>
      <c r="S593" s="109" t="s">
        <v>52</v>
      </c>
      <c r="T593" s="110">
        <f t="shared" si="231"/>
        <v>40643</v>
      </c>
      <c r="U593" s="111">
        <f t="shared" si="226"/>
        <v>0</v>
      </c>
      <c r="V593" s="22"/>
      <c r="W593" s="5"/>
      <c r="X593" s="134">
        <f>[2]Plan1!$A436</f>
        <v>49731</v>
      </c>
      <c r="Y593" s="135" t="str">
        <f>[2]Plan1!$C436</f>
        <v>Carnaval</v>
      </c>
      <c r="Z593" s="5"/>
      <c r="AA593" s="5"/>
      <c r="AB593" s="1"/>
      <c r="AC593" s="5"/>
      <c r="AD593" s="5"/>
      <c r="AE593" s="5"/>
      <c r="AF593" s="1"/>
      <c r="AG593" s="3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</row>
    <row r="594" spans="1:108" x14ac:dyDescent="0.2">
      <c r="A594" s="112">
        <f t="shared" si="220"/>
        <v>40619</v>
      </c>
      <c r="B594" s="104">
        <f t="shared" si="213"/>
        <v>240416.68220934001</v>
      </c>
      <c r="C594" s="104">
        <f t="shared" si="221"/>
        <v>237671.79543095003</v>
      </c>
      <c r="D594" s="132">
        <f t="shared" si="222"/>
        <v>40613</v>
      </c>
      <c r="E594" s="105">
        <f t="shared" si="214"/>
        <v>1.4120000000000001E-3</v>
      </c>
      <c r="F594" s="106">
        <f t="shared" si="212"/>
        <v>7</v>
      </c>
      <c r="G594" s="106">
        <f t="shared" si="227"/>
        <v>31</v>
      </c>
      <c r="H594" s="104">
        <f t="shared" si="223"/>
        <v>1.00031866</v>
      </c>
      <c r="I594" s="104">
        <f t="shared" si="224"/>
        <v>1.0092429700000001</v>
      </c>
      <c r="J594" s="104">
        <f t="shared" si="216"/>
        <v>1.00956457</v>
      </c>
      <c r="K594" s="104">
        <f t="shared" si="217"/>
        <v>239945.02395537001</v>
      </c>
      <c r="L594" s="107">
        <f t="shared" si="228"/>
        <v>0</v>
      </c>
      <c r="M594" s="105">
        <f t="shared" si="229"/>
        <v>0</v>
      </c>
      <c r="N594" s="104">
        <f t="shared" si="230"/>
        <v>0</v>
      </c>
      <c r="O594" s="113">
        <f t="shared" si="225"/>
        <v>0.11</v>
      </c>
      <c r="P594" s="108">
        <f t="shared" si="215"/>
        <v>1.001965693</v>
      </c>
      <c r="Q594" s="104">
        <f t="shared" si="218"/>
        <v>471.65825396999998</v>
      </c>
      <c r="R594" s="104">
        <f t="shared" si="219"/>
        <v>471.65825396999998</v>
      </c>
      <c r="S594" s="109" t="s">
        <v>52</v>
      </c>
      <c r="T594" s="110">
        <f t="shared" si="231"/>
        <v>40643</v>
      </c>
      <c r="U594" s="111">
        <f t="shared" si="226"/>
        <v>0</v>
      </c>
      <c r="V594" s="22"/>
      <c r="W594" s="5"/>
      <c r="X594" s="134">
        <f>[2]Plan1!$A437</f>
        <v>49776</v>
      </c>
      <c r="Y594" s="135" t="str">
        <f>[2]Plan1!$C437</f>
        <v>Paixão de Cristo</v>
      </c>
      <c r="Z594" s="5"/>
      <c r="AA594" s="5"/>
      <c r="AB594" s="1"/>
      <c r="AC594" s="5"/>
      <c r="AD594" s="5"/>
      <c r="AE594" s="5"/>
      <c r="AF594" s="1"/>
      <c r="AG594" s="3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</row>
    <row r="595" spans="1:108" x14ac:dyDescent="0.2">
      <c r="A595" s="112">
        <f t="shared" si="220"/>
        <v>40620</v>
      </c>
      <c r="B595" s="104">
        <f t="shared" si="213"/>
        <v>240495.08327056002</v>
      </c>
      <c r="C595" s="104">
        <f t="shared" si="221"/>
        <v>237671.79543095003</v>
      </c>
      <c r="D595" s="132">
        <f t="shared" si="222"/>
        <v>40613</v>
      </c>
      <c r="E595" s="105">
        <f t="shared" si="214"/>
        <v>1.4120000000000001E-3</v>
      </c>
      <c r="F595" s="106">
        <f t="shared" si="212"/>
        <v>8</v>
      </c>
      <c r="G595" s="106">
        <f t="shared" si="227"/>
        <v>31</v>
      </c>
      <c r="H595" s="104">
        <f t="shared" si="223"/>
        <v>1.00036419</v>
      </c>
      <c r="I595" s="104">
        <f t="shared" si="224"/>
        <v>1.0092429700000001</v>
      </c>
      <c r="J595" s="104">
        <f t="shared" si="216"/>
        <v>1.0096105200000001</v>
      </c>
      <c r="K595" s="104">
        <f t="shared" si="217"/>
        <v>239955.94497437001</v>
      </c>
      <c r="L595" s="107">
        <f t="shared" si="228"/>
        <v>0</v>
      </c>
      <c r="M595" s="105">
        <f t="shared" si="229"/>
        <v>0</v>
      </c>
      <c r="N595" s="104">
        <f t="shared" si="230"/>
        <v>0</v>
      </c>
      <c r="O595" s="113">
        <f t="shared" si="225"/>
        <v>0.11</v>
      </c>
      <c r="P595" s="108">
        <f t="shared" si="215"/>
        <v>1.002246822</v>
      </c>
      <c r="Q595" s="104">
        <f t="shared" si="218"/>
        <v>539.13829619000001</v>
      </c>
      <c r="R595" s="104">
        <f t="shared" si="219"/>
        <v>539.13829619000001</v>
      </c>
      <c r="S595" s="109" t="s">
        <v>52</v>
      </c>
      <c r="T595" s="110">
        <f t="shared" si="231"/>
        <v>40643</v>
      </c>
      <c r="U595" s="111">
        <f t="shared" si="226"/>
        <v>0</v>
      </c>
      <c r="V595" s="22"/>
      <c r="W595" s="5"/>
      <c r="X595" s="134">
        <f>[2]Plan1!$A438</f>
        <v>49786</v>
      </c>
      <c r="Y595" s="135" t="str">
        <f>[2]Plan1!$C438</f>
        <v>Tiradentes</v>
      </c>
      <c r="Z595" s="5"/>
      <c r="AA595" s="5"/>
      <c r="AB595" s="1"/>
      <c r="AC595" s="5"/>
      <c r="AD595" s="5"/>
      <c r="AE595" s="5"/>
      <c r="AF595" s="1"/>
      <c r="AG595" s="3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</row>
    <row r="596" spans="1:108" x14ac:dyDescent="0.2">
      <c r="A596" s="112">
        <f t="shared" si="220"/>
        <v>40621</v>
      </c>
      <c r="B596" s="104">
        <f t="shared" si="213"/>
        <v>240573.51157236</v>
      </c>
      <c r="C596" s="104">
        <f t="shared" si="221"/>
        <v>237671.79543095003</v>
      </c>
      <c r="D596" s="132">
        <f t="shared" si="222"/>
        <v>40613</v>
      </c>
      <c r="E596" s="105">
        <f t="shared" si="214"/>
        <v>1.4120000000000001E-3</v>
      </c>
      <c r="F596" s="106">
        <f t="shared" si="212"/>
        <v>9</v>
      </c>
      <c r="G596" s="106">
        <f t="shared" si="227"/>
        <v>31</v>
      </c>
      <c r="H596" s="104">
        <f t="shared" si="223"/>
        <v>1.0004097300000001</v>
      </c>
      <c r="I596" s="104">
        <f t="shared" si="224"/>
        <v>1.0092429700000001</v>
      </c>
      <c r="J596" s="104">
        <f t="shared" si="216"/>
        <v>1.0096564800000001</v>
      </c>
      <c r="K596" s="104">
        <f t="shared" si="217"/>
        <v>239966.86837009</v>
      </c>
      <c r="L596" s="107">
        <f t="shared" si="228"/>
        <v>0</v>
      </c>
      <c r="M596" s="105">
        <f t="shared" si="229"/>
        <v>0</v>
      </c>
      <c r="N596" s="104">
        <f t="shared" si="230"/>
        <v>0</v>
      </c>
      <c r="O596" s="113">
        <f t="shared" si="225"/>
        <v>0.11</v>
      </c>
      <c r="P596" s="108">
        <f t="shared" si="215"/>
        <v>1.002528029</v>
      </c>
      <c r="Q596" s="104">
        <f t="shared" si="218"/>
        <v>606.64320226999996</v>
      </c>
      <c r="R596" s="104">
        <f t="shared" si="219"/>
        <v>606.64320226999996</v>
      </c>
      <c r="S596" s="109" t="s">
        <v>52</v>
      </c>
      <c r="T596" s="110">
        <f t="shared" si="231"/>
        <v>40643</v>
      </c>
      <c r="U596" s="111">
        <f t="shared" si="226"/>
        <v>0</v>
      </c>
      <c r="V596" s="22"/>
      <c r="W596" s="5"/>
      <c r="X596" s="134">
        <f>[2]Plan1!$A439</f>
        <v>49796</v>
      </c>
      <c r="Y596" s="135" t="str">
        <f>[2]Plan1!$C439</f>
        <v>Dia do Trabalho</v>
      </c>
      <c r="Z596" s="5"/>
      <c r="AA596" s="5"/>
      <c r="AB596" s="1"/>
      <c r="AC596" s="5"/>
      <c r="AD596" s="5"/>
      <c r="AE596" s="5"/>
      <c r="AF596" s="1"/>
      <c r="AG596" s="3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</row>
    <row r="597" spans="1:108" x14ac:dyDescent="0.2">
      <c r="A597" s="112">
        <f t="shared" si="220"/>
        <v>40622</v>
      </c>
      <c r="B597" s="104">
        <f t="shared" si="213"/>
        <v>240651.96283246001</v>
      </c>
      <c r="C597" s="104">
        <f t="shared" si="221"/>
        <v>237671.79543095003</v>
      </c>
      <c r="D597" s="132">
        <f t="shared" si="222"/>
        <v>40613</v>
      </c>
      <c r="E597" s="105">
        <f t="shared" si="214"/>
        <v>1.4120000000000001E-3</v>
      </c>
      <c r="F597" s="106">
        <f t="shared" si="212"/>
        <v>10</v>
      </c>
      <c r="G597" s="106">
        <f t="shared" si="227"/>
        <v>31</v>
      </c>
      <c r="H597" s="104">
        <f t="shared" si="223"/>
        <v>1.0004552600000001</v>
      </c>
      <c r="I597" s="104">
        <f t="shared" si="224"/>
        <v>1.0092429700000001</v>
      </c>
      <c r="J597" s="104">
        <f t="shared" si="216"/>
        <v>1.0097024299999999</v>
      </c>
      <c r="K597" s="104">
        <f t="shared" si="217"/>
        <v>239977.78938909</v>
      </c>
      <c r="L597" s="107">
        <f t="shared" si="228"/>
        <v>0</v>
      </c>
      <c r="M597" s="105">
        <f t="shared" si="229"/>
        <v>0</v>
      </c>
      <c r="N597" s="104">
        <f t="shared" si="230"/>
        <v>0</v>
      </c>
      <c r="O597" s="113">
        <f t="shared" si="225"/>
        <v>0.11</v>
      </c>
      <c r="P597" s="108">
        <f t="shared" si="215"/>
        <v>1.002809316</v>
      </c>
      <c r="Q597" s="104">
        <f t="shared" si="218"/>
        <v>674.17344336999997</v>
      </c>
      <c r="R597" s="104">
        <f t="shared" si="219"/>
        <v>674.17344336999997</v>
      </c>
      <c r="S597" s="109" t="s">
        <v>52</v>
      </c>
      <c r="T597" s="110">
        <f t="shared" si="231"/>
        <v>40643</v>
      </c>
      <c r="U597" s="111">
        <f t="shared" si="226"/>
        <v>0</v>
      </c>
      <c r="V597" s="22"/>
      <c r="W597" s="5"/>
      <c r="X597" s="134">
        <f>[2]Plan1!$A440</f>
        <v>49838</v>
      </c>
      <c r="Y597" s="135" t="str">
        <f>[2]Plan1!$C440</f>
        <v>Corpus Christi</v>
      </c>
      <c r="Z597" s="5"/>
      <c r="AA597" s="5"/>
      <c r="AB597" s="1"/>
      <c r="AC597" s="5"/>
      <c r="AD597" s="5"/>
      <c r="AE597" s="5"/>
      <c r="AF597" s="1"/>
      <c r="AG597" s="3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</row>
    <row r="598" spans="1:108" x14ac:dyDescent="0.2">
      <c r="A598" s="112">
        <f t="shared" si="220"/>
        <v>40623</v>
      </c>
      <c r="B598" s="104">
        <f t="shared" si="213"/>
        <v>240730.44133961998</v>
      </c>
      <c r="C598" s="104">
        <f t="shared" si="221"/>
        <v>237671.79543095003</v>
      </c>
      <c r="D598" s="132">
        <f t="shared" si="222"/>
        <v>40613</v>
      </c>
      <c r="E598" s="105">
        <f t="shared" si="214"/>
        <v>1.4120000000000001E-3</v>
      </c>
      <c r="F598" s="106">
        <f t="shared" si="212"/>
        <v>11</v>
      </c>
      <c r="G598" s="106">
        <f t="shared" si="227"/>
        <v>31</v>
      </c>
      <c r="H598" s="104">
        <f t="shared" si="223"/>
        <v>1.0005008</v>
      </c>
      <c r="I598" s="104">
        <f t="shared" si="224"/>
        <v>1.0092429700000001</v>
      </c>
      <c r="J598" s="104">
        <f t="shared" si="216"/>
        <v>1.0097483899999999</v>
      </c>
      <c r="K598" s="104">
        <f t="shared" si="217"/>
        <v>239988.71278480999</v>
      </c>
      <c r="L598" s="107">
        <f t="shared" si="228"/>
        <v>0</v>
      </c>
      <c r="M598" s="105">
        <f t="shared" si="229"/>
        <v>0</v>
      </c>
      <c r="N598" s="104">
        <f t="shared" si="230"/>
        <v>0</v>
      </c>
      <c r="O598" s="113">
        <f t="shared" si="225"/>
        <v>0.11</v>
      </c>
      <c r="P598" s="108">
        <f t="shared" si="215"/>
        <v>1.003090681</v>
      </c>
      <c r="Q598" s="104">
        <f t="shared" si="218"/>
        <v>741.72855480999999</v>
      </c>
      <c r="R598" s="104">
        <f t="shared" si="219"/>
        <v>741.72855480999999</v>
      </c>
      <c r="S598" s="109" t="s">
        <v>52</v>
      </c>
      <c r="T598" s="110">
        <f t="shared" si="231"/>
        <v>40643</v>
      </c>
      <c r="U598" s="111">
        <f t="shared" si="226"/>
        <v>0</v>
      </c>
      <c r="V598" s="22"/>
      <c r="W598" s="5"/>
      <c r="X598" s="134">
        <f>[2]Plan1!$A441</f>
        <v>49925</v>
      </c>
      <c r="Y598" s="135" t="str">
        <f>[2]Plan1!$C441</f>
        <v>Independência do Brasil</v>
      </c>
      <c r="Z598" s="5"/>
      <c r="AA598" s="5"/>
      <c r="AB598" s="1"/>
      <c r="AC598" s="5"/>
      <c r="AD598" s="5"/>
      <c r="AE598" s="5"/>
      <c r="AF598" s="1"/>
      <c r="AG598" s="3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</row>
    <row r="599" spans="1:108" x14ac:dyDescent="0.2">
      <c r="A599" s="112">
        <f t="shared" si="220"/>
        <v>40624</v>
      </c>
      <c r="B599" s="104">
        <f t="shared" si="213"/>
        <v>240808.94495367</v>
      </c>
      <c r="C599" s="104">
        <f t="shared" si="221"/>
        <v>237671.79543095003</v>
      </c>
      <c r="D599" s="132">
        <f t="shared" si="222"/>
        <v>40613</v>
      </c>
      <c r="E599" s="105">
        <f t="shared" si="214"/>
        <v>1.4120000000000001E-3</v>
      </c>
      <c r="F599" s="106">
        <f t="shared" si="212"/>
        <v>12</v>
      </c>
      <c r="G599" s="106">
        <f t="shared" si="227"/>
        <v>31</v>
      </c>
      <c r="H599" s="104">
        <f t="shared" si="223"/>
        <v>1.0005463400000001</v>
      </c>
      <c r="I599" s="104">
        <f t="shared" si="224"/>
        <v>1.0092429700000001</v>
      </c>
      <c r="J599" s="104">
        <f t="shared" si="216"/>
        <v>1.00979435</v>
      </c>
      <c r="K599" s="104">
        <f t="shared" si="217"/>
        <v>239999.63618052</v>
      </c>
      <c r="L599" s="107">
        <f t="shared" si="228"/>
        <v>0</v>
      </c>
      <c r="M599" s="105">
        <f t="shared" si="229"/>
        <v>0</v>
      </c>
      <c r="N599" s="104">
        <f t="shared" si="230"/>
        <v>0</v>
      </c>
      <c r="O599" s="113">
        <f t="shared" si="225"/>
        <v>0.11</v>
      </c>
      <c r="P599" s="108">
        <f t="shared" si="215"/>
        <v>1.0033721250000001</v>
      </c>
      <c r="Q599" s="104">
        <f t="shared" si="218"/>
        <v>809.30877314999998</v>
      </c>
      <c r="R599" s="104">
        <f t="shared" si="219"/>
        <v>809.30877314999998</v>
      </c>
      <c r="S599" s="109" t="s">
        <v>52</v>
      </c>
      <c r="T599" s="110">
        <f t="shared" si="231"/>
        <v>40643</v>
      </c>
      <c r="U599" s="111">
        <f t="shared" si="226"/>
        <v>0</v>
      </c>
      <c r="V599" s="22"/>
      <c r="W599" s="5"/>
      <c r="X599" s="134">
        <f>[2]Plan1!$A442</f>
        <v>49960</v>
      </c>
      <c r="Y599" s="135" t="str">
        <f>[2]Plan1!$C442</f>
        <v>Nossa Sr.a Aparecida - Padroeira do Brasil</v>
      </c>
      <c r="Z599" s="5"/>
      <c r="AA599" s="5"/>
      <c r="AB599" s="1"/>
      <c r="AC599" s="5"/>
      <c r="AD599" s="5"/>
      <c r="AE599" s="5"/>
      <c r="AF599" s="1"/>
      <c r="AG599" s="3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</row>
    <row r="600" spans="1:108" x14ac:dyDescent="0.2">
      <c r="A600" s="112">
        <f t="shared" si="220"/>
        <v>40625</v>
      </c>
      <c r="B600" s="104">
        <f t="shared" si="213"/>
        <v>240887.47606261002</v>
      </c>
      <c r="C600" s="104">
        <f t="shared" si="221"/>
        <v>237671.79543095003</v>
      </c>
      <c r="D600" s="132">
        <f t="shared" si="222"/>
        <v>40613</v>
      </c>
      <c r="E600" s="105">
        <f t="shared" si="214"/>
        <v>1.4120000000000001E-3</v>
      </c>
      <c r="F600" s="106">
        <f t="shared" si="212"/>
        <v>13</v>
      </c>
      <c r="G600" s="106">
        <f t="shared" si="227"/>
        <v>31</v>
      </c>
      <c r="H600" s="104">
        <f t="shared" si="223"/>
        <v>1.00059188</v>
      </c>
      <c r="I600" s="104">
        <f t="shared" si="224"/>
        <v>1.0092429700000001</v>
      </c>
      <c r="J600" s="104">
        <f t="shared" si="216"/>
        <v>1.0098403199999999</v>
      </c>
      <c r="K600" s="104">
        <f t="shared" si="217"/>
        <v>240010.56195296001</v>
      </c>
      <c r="L600" s="107">
        <f t="shared" si="228"/>
        <v>0</v>
      </c>
      <c r="M600" s="105">
        <f t="shared" si="229"/>
        <v>0</v>
      </c>
      <c r="N600" s="104">
        <f t="shared" si="230"/>
        <v>0</v>
      </c>
      <c r="O600" s="113">
        <f t="shared" si="225"/>
        <v>0.11</v>
      </c>
      <c r="P600" s="108">
        <f t="shared" si="215"/>
        <v>1.003653648</v>
      </c>
      <c r="Q600" s="104">
        <f t="shared" si="218"/>
        <v>876.91410965</v>
      </c>
      <c r="R600" s="104">
        <f t="shared" si="219"/>
        <v>876.91410965</v>
      </c>
      <c r="S600" s="109" t="s">
        <v>52</v>
      </c>
      <c r="T600" s="110">
        <f t="shared" si="231"/>
        <v>40643</v>
      </c>
      <c r="U600" s="111">
        <f t="shared" si="226"/>
        <v>0</v>
      </c>
      <c r="V600" s="22"/>
      <c r="W600" s="5"/>
      <c r="X600" s="134">
        <f>[2]Plan1!$A443</f>
        <v>49981</v>
      </c>
      <c r="Y600" s="135" t="str">
        <f>[2]Plan1!$C443</f>
        <v>Finados</v>
      </c>
      <c r="Z600" s="5"/>
      <c r="AA600" s="5"/>
      <c r="AB600" s="1"/>
      <c r="AC600" s="5"/>
      <c r="AD600" s="5"/>
      <c r="AE600" s="5"/>
      <c r="AF600" s="1"/>
      <c r="AG600" s="3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</row>
    <row r="601" spans="1:108" x14ac:dyDescent="0.2">
      <c r="A601" s="112">
        <f t="shared" si="220"/>
        <v>40626</v>
      </c>
      <c r="B601" s="104">
        <f t="shared" si="213"/>
        <v>240966.03228496999</v>
      </c>
      <c r="C601" s="104">
        <f t="shared" si="221"/>
        <v>237671.79543095003</v>
      </c>
      <c r="D601" s="132">
        <f t="shared" si="222"/>
        <v>40613</v>
      </c>
      <c r="E601" s="105">
        <f t="shared" si="214"/>
        <v>1.4120000000000001E-3</v>
      </c>
      <c r="F601" s="106">
        <f t="shared" si="212"/>
        <v>14</v>
      </c>
      <c r="G601" s="106">
        <f t="shared" si="227"/>
        <v>31</v>
      </c>
      <c r="H601" s="104">
        <f t="shared" si="223"/>
        <v>1.00063743</v>
      </c>
      <c r="I601" s="104">
        <f t="shared" si="224"/>
        <v>1.0092429700000001</v>
      </c>
      <c r="J601" s="104">
        <f t="shared" si="216"/>
        <v>1.0098862900000001</v>
      </c>
      <c r="K601" s="104">
        <f t="shared" si="217"/>
        <v>240021.48772539999</v>
      </c>
      <c r="L601" s="107">
        <f t="shared" si="228"/>
        <v>0</v>
      </c>
      <c r="M601" s="105">
        <f t="shared" si="229"/>
        <v>0</v>
      </c>
      <c r="N601" s="104">
        <f t="shared" si="230"/>
        <v>0</v>
      </c>
      <c r="O601" s="113">
        <f t="shared" si="225"/>
        <v>0.11</v>
      </c>
      <c r="P601" s="108">
        <f t="shared" si="215"/>
        <v>1.0039352500000001</v>
      </c>
      <c r="Q601" s="104">
        <f t="shared" si="218"/>
        <v>944.54455957000005</v>
      </c>
      <c r="R601" s="104">
        <f t="shared" si="219"/>
        <v>944.54455957000005</v>
      </c>
      <c r="S601" s="109" t="s">
        <v>52</v>
      </c>
      <c r="T601" s="110">
        <f t="shared" si="231"/>
        <v>40643</v>
      </c>
      <c r="U601" s="111">
        <f t="shared" si="226"/>
        <v>0</v>
      </c>
      <c r="V601" s="22"/>
      <c r="W601" s="5"/>
      <c r="X601" s="134">
        <f>[2]Plan1!$A444</f>
        <v>49994</v>
      </c>
      <c r="Y601" s="135" t="str">
        <f>[2]Plan1!$C444</f>
        <v>Proclamação da República</v>
      </c>
      <c r="Z601" s="5"/>
      <c r="AA601" s="5"/>
      <c r="AB601" s="1"/>
      <c r="AC601" s="5"/>
      <c r="AD601" s="5"/>
      <c r="AE601" s="5"/>
      <c r="AF601" s="1"/>
      <c r="AG601" s="3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</row>
    <row r="602" spans="1:108" x14ac:dyDescent="0.2">
      <c r="A602" s="112">
        <f t="shared" si="220"/>
        <v>40627</v>
      </c>
      <c r="B602" s="104">
        <f t="shared" si="213"/>
        <v>241044.61123657</v>
      </c>
      <c r="C602" s="104">
        <f t="shared" si="221"/>
        <v>237671.79543095003</v>
      </c>
      <c r="D602" s="132">
        <f t="shared" si="222"/>
        <v>40613</v>
      </c>
      <c r="E602" s="105">
        <f t="shared" si="214"/>
        <v>1.4120000000000001E-3</v>
      </c>
      <c r="F602" s="106">
        <f t="shared" si="212"/>
        <v>15</v>
      </c>
      <c r="G602" s="106">
        <f t="shared" si="227"/>
        <v>31</v>
      </c>
      <c r="H602" s="104">
        <f t="shared" si="223"/>
        <v>1.0006829699999999</v>
      </c>
      <c r="I602" s="104">
        <f t="shared" si="224"/>
        <v>1.0092429700000001</v>
      </c>
      <c r="J602" s="104">
        <f t="shared" si="216"/>
        <v>1.0099322500000001</v>
      </c>
      <c r="K602" s="104">
        <f t="shared" si="217"/>
        <v>240032.41112111</v>
      </c>
      <c r="L602" s="107">
        <f t="shared" si="228"/>
        <v>0</v>
      </c>
      <c r="M602" s="105">
        <f t="shared" si="229"/>
        <v>0</v>
      </c>
      <c r="N602" s="104">
        <f t="shared" si="230"/>
        <v>0</v>
      </c>
      <c r="O602" s="113">
        <f t="shared" si="225"/>
        <v>0.11</v>
      </c>
      <c r="P602" s="108">
        <f t="shared" si="215"/>
        <v>1.004216931</v>
      </c>
      <c r="Q602" s="104">
        <f t="shared" si="218"/>
        <v>1012.20011546</v>
      </c>
      <c r="R602" s="104">
        <f t="shared" si="219"/>
        <v>1012.20011546</v>
      </c>
      <c r="S602" s="109" t="s">
        <v>52</v>
      </c>
      <c r="T602" s="110">
        <f t="shared" si="231"/>
        <v>40643</v>
      </c>
      <c r="U602" s="111">
        <f t="shared" si="226"/>
        <v>0</v>
      </c>
      <c r="V602" s="22"/>
      <c r="W602" s="5"/>
      <c r="X602" s="134">
        <f>[2]Plan1!$A445</f>
        <v>49999</v>
      </c>
      <c r="Y602" s="135" t="str">
        <f>[2]Plan1!$C445</f>
        <v>Dia Nacional de Zumbi e da Consciência Negra</v>
      </c>
      <c r="Z602" s="5"/>
      <c r="AA602" s="5"/>
      <c r="AB602" s="1"/>
      <c r="AC602" s="5"/>
      <c r="AD602" s="5"/>
      <c r="AE602" s="5"/>
      <c r="AF602" s="1"/>
      <c r="AG602" s="3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</row>
    <row r="603" spans="1:108" x14ac:dyDescent="0.2">
      <c r="A603" s="112">
        <f t="shared" si="220"/>
        <v>40628</v>
      </c>
      <c r="B603" s="104">
        <f t="shared" si="213"/>
        <v>241123.21793288001</v>
      </c>
      <c r="C603" s="104">
        <f t="shared" si="221"/>
        <v>237671.79543095003</v>
      </c>
      <c r="D603" s="132">
        <f t="shared" si="222"/>
        <v>40613</v>
      </c>
      <c r="E603" s="105">
        <f t="shared" si="214"/>
        <v>1.4120000000000001E-3</v>
      </c>
      <c r="F603" s="106">
        <f t="shared" si="212"/>
        <v>16</v>
      </c>
      <c r="G603" s="106">
        <f t="shared" si="227"/>
        <v>31</v>
      </c>
      <c r="H603" s="104">
        <f t="shared" si="223"/>
        <v>1.00072852</v>
      </c>
      <c r="I603" s="104">
        <f t="shared" si="224"/>
        <v>1.0092429700000001</v>
      </c>
      <c r="J603" s="104">
        <f t="shared" si="216"/>
        <v>1.00997822</v>
      </c>
      <c r="K603" s="104">
        <f t="shared" si="217"/>
        <v>240043.33689355</v>
      </c>
      <c r="L603" s="107">
        <f t="shared" si="228"/>
        <v>0</v>
      </c>
      <c r="M603" s="105">
        <f t="shared" si="229"/>
        <v>0</v>
      </c>
      <c r="N603" s="104">
        <f t="shared" si="230"/>
        <v>0</v>
      </c>
      <c r="O603" s="113">
        <f t="shared" si="225"/>
        <v>0.11</v>
      </c>
      <c r="P603" s="108">
        <f t="shared" si="215"/>
        <v>1.0044986920000001</v>
      </c>
      <c r="Q603" s="104">
        <f t="shared" si="218"/>
        <v>1079.88103933</v>
      </c>
      <c r="R603" s="104">
        <f t="shared" si="219"/>
        <v>1079.88103933</v>
      </c>
      <c r="S603" s="109" t="s">
        <v>52</v>
      </c>
      <c r="T603" s="110">
        <f t="shared" si="231"/>
        <v>40643</v>
      </c>
      <c r="U603" s="111">
        <f t="shared" si="226"/>
        <v>0</v>
      </c>
      <c r="V603" s="22"/>
      <c r="W603" s="5"/>
      <c r="X603" s="134">
        <f>[2]Plan1!$A446</f>
        <v>50034</v>
      </c>
      <c r="Y603" s="135" t="str">
        <f>[2]Plan1!$C446</f>
        <v>Natal</v>
      </c>
      <c r="Z603" s="5"/>
      <c r="AA603" s="5"/>
      <c r="AB603" s="1"/>
      <c r="AC603" s="5"/>
      <c r="AD603" s="5"/>
      <c r="AE603" s="5"/>
      <c r="AF603" s="1"/>
      <c r="AG603" s="3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</row>
    <row r="604" spans="1:108" x14ac:dyDescent="0.2">
      <c r="A604" s="112">
        <f t="shared" si="220"/>
        <v>40629</v>
      </c>
      <c r="B604" s="104">
        <f t="shared" si="213"/>
        <v>241201.84951034002</v>
      </c>
      <c r="C604" s="104">
        <f t="shared" si="221"/>
        <v>237671.79543095003</v>
      </c>
      <c r="D604" s="132">
        <f t="shared" si="222"/>
        <v>40613</v>
      </c>
      <c r="E604" s="105">
        <f t="shared" si="214"/>
        <v>1.4120000000000001E-3</v>
      </c>
      <c r="F604" s="106">
        <f t="shared" si="212"/>
        <v>17</v>
      </c>
      <c r="G604" s="106">
        <f t="shared" si="227"/>
        <v>31</v>
      </c>
      <c r="H604" s="104">
        <f t="shared" si="223"/>
        <v>1.0007740700000001</v>
      </c>
      <c r="I604" s="104">
        <f t="shared" si="224"/>
        <v>1.0092429700000001</v>
      </c>
      <c r="J604" s="104">
        <f t="shared" si="216"/>
        <v>1.01002419</v>
      </c>
      <c r="K604" s="104">
        <f t="shared" si="217"/>
        <v>240054.26266599001</v>
      </c>
      <c r="L604" s="107">
        <f t="shared" si="228"/>
        <v>0</v>
      </c>
      <c r="M604" s="105">
        <f t="shared" si="229"/>
        <v>0</v>
      </c>
      <c r="N604" s="104">
        <f t="shared" si="230"/>
        <v>0</v>
      </c>
      <c r="O604" s="113">
        <f t="shared" si="225"/>
        <v>0.11</v>
      </c>
      <c r="P604" s="108">
        <f t="shared" si="215"/>
        <v>1.004780531</v>
      </c>
      <c r="Q604" s="104">
        <f t="shared" si="218"/>
        <v>1147.5868443500001</v>
      </c>
      <c r="R604" s="104">
        <f t="shared" si="219"/>
        <v>1147.5868443500001</v>
      </c>
      <c r="S604" s="109" t="s">
        <v>52</v>
      </c>
      <c r="T604" s="110">
        <f t="shared" si="231"/>
        <v>40643</v>
      </c>
      <c r="U604" s="111">
        <f t="shared" si="226"/>
        <v>0</v>
      </c>
      <c r="V604" s="22"/>
      <c r="W604" s="5"/>
      <c r="X604" s="134">
        <f>[2]Plan1!$A447</f>
        <v>50041</v>
      </c>
      <c r="Y604" s="135" t="str">
        <f>[2]Plan1!$C447</f>
        <v>Confraternização Universal</v>
      </c>
      <c r="Z604" s="5"/>
      <c r="AA604" s="5"/>
      <c r="AB604" s="1"/>
      <c r="AC604" s="5"/>
      <c r="AD604" s="5"/>
      <c r="AE604" s="5"/>
      <c r="AF604" s="1"/>
      <c r="AG604" s="3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</row>
    <row r="605" spans="1:108" x14ac:dyDescent="0.2">
      <c r="A605" s="112">
        <f t="shared" si="220"/>
        <v>40630</v>
      </c>
      <c r="B605" s="104">
        <f t="shared" si="213"/>
        <v>241280.50621156002</v>
      </c>
      <c r="C605" s="104">
        <f t="shared" si="221"/>
        <v>237671.79543095003</v>
      </c>
      <c r="D605" s="132">
        <f t="shared" si="222"/>
        <v>40613</v>
      </c>
      <c r="E605" s="105">
        <f t="shared" si="214"/>
        <v>1.4120000000000001E-3</v>
      </c>
      <c r="F605" s="106">
        <f t="shared" si="212"/>
        <v>18</v>
      </c>
      <c r="G605" s="106">
        <f t="shared" si="227"/>
        <v>31</v>
      </c>
      <c r="H605" s="104">
        <f t="shared" si="223"/>
        <v>1.0008196199999999</v>
      </c>
      <c r="I605" s="104">
        <f t="shared" si="224"/>
        <v>1.0092429700000001</v>
      </c>
      <c r="J605" s="104">
        <f t="shared" si="216"/>
        <v>1.0100701599999999</v>
      </c>
      <c r="K605" s="104">
        <f t="shared" si="217"/>
        <v>240065.18843842001</v>
      </c>
      <c r="L605" s="107">
        <f t="shared" si="228"/>
        <v>0</v>
      </c>
      <c r="M605" s="105">
        <f t="shared" si="229"/>
        <v>0</v>
      </c>
      <c r="N605" s="104">
        <f t="shared" si="230"/>
        <v>0</v>
      </c>
      <c r="O605" s="113">
        <f t="shared" si="225"/>
        <v>0.11</v>
      </c>
      <c r="P605" s="108">
        <f t="shared" si="215"/>
        <v>1.005062449</v>
      </c>
      <c r="Q605" s="104">
        <f t="shared" si="218"/>
        <v>1215.3177731400001</v>
      </c>
      <c r="R605" s="104">
        <f t="shared" si="219"/>
        <v>1215.3177731400001</v>
      </c>
      <c r="S605" s="109" t="s">
        <v>52</v>
      </c>
      <c r="T605" s="110">
        <f t="shared" si="231"/>
        <v>40643</v>
      </c>
      <c r="U605" s="111">
        <f t="shared" si="226"/>
        <v>0</v>
      </c>
      <c r="V605" s="22"/>
      <c r="W605" s="5"/>
      <c r="X605" s="134">
        <f>[2]Plan1!$A448</f>
        <v>50087</v>
      </c>
      <c r="Y605" s="135" t="str">
        <f>[2]Plan1!$C448</f>
        <v>Carnaval</v>
      </c>
      <c r="Z605" s="5"/>
      <c r="AA605" s="5"/>
      <c r="AB605" s="1"/>
      <c r="AC605" s="5"/>
      <c r="AD605" s="5"/>
      <c r="AE605" s="5"/>
      <c r="AF605" s="1"/>
      <c r="AG605" s="3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</row>
    <row r="606" spans="1:108" x14ac:dyDescent="0.2">
      <c r="A606" s="112">
        <f t="shared" si="220"/>
        <v>40631</v>
      </c>
      <c r="B606" s="104">
        <f t="shared" si="213"/>
        <v>241359.19066864002</v>
      </c>
      <c r="C606" s="104">
        <f t="shared" si="221"/>
        <v>237671.79543095003</v>
      </c>
      <c r="D606" s="132">
        <f t="shared" si="222"/>
        <v>40613</v>
      </c>
      <c r="E606" s="105">
        <f t="shared" si="214"/>
        <v>1.4120000000000001E-3</v>
      </c>
      <c r="F606" s="106">
        <f t="shared" si="212"/>
        <v>19</v>
      </c>
      <c r="G606" s="106">
        <f t="shared" si="227"/>
        <v>31</v>
      </c>
      <c r="H606" s="104">
        <f t="shared" si="223"/>
        <v>1.0008651799999999</v>
      </c>
      <c r="I606" s="104">
        <f t="shared" si="224"/>
        <v>1.0092429700000001</v>
      </c>
      <c r="J606" s="104">
        <f t="shared" si="216"/>
        <v>1.0101161400000001</v>
      </c>
      <c r="K606" s="104">
        <f t="shared" si="217"/>
        <v>240076.11658758001</v>
      </c>
      <c r="L606" s="107">
        <f t="shared" si="228"/>
        <v>0</v>
      </c>
      <c r="M606" s="105">
        <f t="shared" si="229"/>
        <v>0</v>
      </c>
      <c r="N606" s="104">
        <f t="shared" si="230"/>
        <v>0</v>
      </c>
      <c r="O606" s="113">
        <f t="shared" si="225"/>
        <v>0.11</v>
      </c>
      <c r="P606" s="108">
        <f t="shared" si="215"/>
        <v>1.0053444469999999</v>
      </c>
      <c r="Q606" s="104">
        <f t="shared" si="218"/>
        <v>1283.07408106</v>
      </c>
      <c r="R606" s="104">
        <f t="shared" si="219"/>
        <v>1283.07408106</v>
      </c>
      <c r="S606" s="109" t="s">
        <v>52</v>
      </c>
      <c r="T606" s="110">
        <f t="shared" si="231"/>
        <v>40643</v>
      </c>
      <c r="U606" s="111">
        <f t="shared" si="226"/>
        <v>0</v>
      </c>
      <c r="V606" s="22"/>
      <c r="W606" s="5"/>
      <c r="X606" s="134">
        <f>[2]Plan1!$A449</f>
        <v>50088</v>
      </c>
      <c r="Y606" s="135" t="str">
        <f>[2]Plan1!$C449</f>
        <v>Carnaval</v>
      </c>
      <c r="Z606" s="5"/>
      <c r="AA606" s="5"/>
      <c r="AB606" s="1"/>
      <c r="AC606" s="5"/>
      <c r="AD606" s="5"/>
      <c r="AE606" s="5"/>
      <c r="AF606" s="1"/>
      <c r="AG606" s="3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</row>
    <row r="607" spans="1:108" x14ac:dyDescent="0.2">
      <c r="A607" s="112">
        <f t="shared" si="220"/>
        <v>40632</v>
      </c>
      <c r="B607" s="104">
        <f t="shared" si="213"/>
        <v>241437.89762584999</v>
      </c>
      <c r="C607" s="104">
        <f t="shared" si="221"/>
        <v>237671.79543095003</v>
      </c>
      <c r="D607" s="132">
        <f t="shared" si="222"/>
        <v>40613</v>
      </c>
      <c r="E607" s="105">
        <f t="shared" si="214"/>
        <v>1.4120000000000001E-3</v>
      </c>
      <c r="F607" s="106">
        <f t="shared" si="212"/>
        <v>20</v>
      </c>
      <c r="G607" s="106">
        <f t="shared" si="227"/>
        <v>31</v>
      </c>
      <c r="H607" s="104">
        <f t="shared" si="223"/>
        <v>1.00091073</v>
      </c>
      <c r="I607" s="104">
        <f t="shared" si="224"/>
        <v>1.0092429700000001</v>
      </c>
      <c r="J607" s="104">
        <f t="shared" si="216"/>
        <v>1.01016211</v>
      </c>
      <c r="K607" s="104">
        <f t="shared" si="217"/>
        <v>240087.04236001</v>
      </c>
      <c r="L607" s="107">
        <f t="shared" si="228"/>
        <v>0</v>
      </c>
      <c r="M607" s="105">
        <f t="shared" si="229"/>
        <v>0</v>
      </c>
      <c r="N607" s="104">
        <f t="shared" si="230"/>
        <v>0</v>
      </c>
      <c r="O607" s="113">
        <f t="shared" si="225"/>
        <v>0.11</v>
      </c>
      <c r="P607" s="108">
        <f t="shared" si="215"/>
        <v>1.0056265230000001</v>
      </c>
      <c r="Q607" s="104">
        <f t="shared" si="218"/>
        <v>1350.8552658399999</v>
      </c>
      <c r="R607" s="104">
        <f t="shared" si="219"/>
        <v>1350.8552658399999</v>
      </c>
      <c r="S607" s="109" t="s">
        <v>52</v>
      </c>
      <c r="T607" s="110">
        <f t="shared" si="231"/>
        <v>40643</v>
      </c>
      <c r="U607" s="111">
        <f t="shared" si="226"/>
        <v>0</v>
      </c>
      <c r="V607" s="22"/>
      <c r="W607" s="5"/>
      <c r="X607" s="134">
        <f>[2]Plan1!$A450</f>
        <v>50133</v>
      </c>
      <c r="Y607" s="135" t="str">
        <f>[2]Plan1!$C450</f>
        <v>Paixão de Cristo</v>
      </c>
      <c r="Z607" s="5"/>
      <c r="AA607" s="5"/>
      <c r="AB607" s="1"/>
      <c r="AC607" s="5"/>
      <c r="AD607" s="5"/>
      <c r="AE607" s="5"/>
      <c r="AF607" s="1"/>
      <c r="AG607" s="3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</row>
    <row r="608" spans="1:108" x14ac:dyDescent="0.2">
      <c r="A608" s="112">
        <f t="shared" si="220"/>
        <v>40633</v>
      </c>
      <c r="B608" s="104">
        <f t="shared" si="213"/>
        <v>241516.63234546001</v>
      </c>
      <c r="C608" s="104">
        <f t="shared" si="221"/>
        <v>237671.79543095003</v>
      </c>
      <c r="D608" s="132">
        <f t="shared" si="222"/>
        <v>40613</v>
      </c>
      <c r="E608" s="105">
        <f t="shared" si="214"/>
        <v>1.4120000000000001E-3</v>
      </c>
      <c r="F608" s="106">
        <f t="shared" si="212"/>
        <v>21</v>
      </c>
      <c r="G608" s="106">
        <f t="shared" si="227"/>
        <v>31</v>
      </c>
      <c r="H608" s="104">
        <f t="shared" si="223"/>
        <v>1.00095629</v>
      </c>
      <c r="I608" s="104">
        <f t="shared" si="224"/>
        <v>1.0092429700000001</v>
      </c>
      <c r="J608" s="104">
        <f t="shared" si="216"/>
        <v>1.0102080899999999</v>
      </c>
      <c r="K608" s="104">
        <f t="shared" si="217"/>
        <v>240097.97050917</v>
      </c>
      <c r="L608" s="107">
        <f t="shared" si="228"/>
        <v>0</v>
      </c>
      <c r="M608" s="105">
        <f t="shared" si="229"/>
        <v>0</v>
      </c>
      <c r="N608" s="104">
        <f t="shared" si="230"/>
        <v>0</v>
      </c>
      <c r="O608" s="113">
        <f t="shared" si="225"/>
        <v>0.11</v>
      </c>
      <c r="P608" s="108">
        <f t="shared" si="215"/>
        <v>1.005908679</v>
      </c>
      <c r="Q608" s="104">
        <f t="shared" si="218"/>
        <v>1418.6618362900001</v>
      </c>
      <c r="R608" s="104">
        <f t="shared" si="219"/>
        <v>1418.6618362900001</v>
      </c>
      <c r="S608" s="109" t="s">
        <v>52</v>
      </c>
      <c r="T608" s="110">
        <f t="shared" si="231"/>
        <v>40643</v>
      </c>
      <c r="U608" s="111">
        <f t="shared" si="226"/>
        <v>0</v>
      </c>
      <c r="V608" s="22"/>
      <c r="W608" s="5"/>
      <c r="X608" s="134">
        <f>[2]Plan1!$A451</f>
        <v>50151</v>
      </c>
      <c r="Y608" s="135" t="str">
        <f>[2]Plan1!$C451</f>
        <v>Tiradentes</v>
      </c>
      <c r="Z608" s="5"/>
      <c r="AA608" s="5"/>
      <c r="AB608" s="1"/>
      <c r="AC608" s="5"/>
      <c r="AD608" s="5"/>
      <c r="AE608" s="5"/>
      <c r="AF608" s="1"/>
      <c r="AG608" s="3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</row>
    <row r="609" spans="1:108" x14ac:dyDescent="0.2">
      <c r="A609" s="112">
        <f t="shared" si="220"/>
        <v>40634</v>
      </c>
      <c r="B609" s="104">
        <f t="shared" si="213"/>
        <v>241595.39459198</v>
      </c>
      <c r="C609" s="104">
        <f t="shared" si="221"/>
        <v>237671.79543095003</v>
      </c>
      <c r="D609" s="132">
        <f t="shared" si="222"/>
        <v>40613</v>
      </c>
      <c r="E609" s="105">
        <f t="shared" si="214"/>
        <v>1.4120000000000001E-3</v>
      </c>
      <c r="F609" s="106">
        <f t="shared" si="212"/>
        <v>22</v>
      </c>
      <c r="G609" s="106">
        <f t="shared" si="227"/>
        <v>31</v>
      </c>
      <c r="H609" s="104">
        <f t="shared" si="223"/>
        <v>1.00100185</v>
      </c>
      <c r="I609" s="104">
        <f t="shared" si="224"/>
        <v>1.0092429700000001</v>
      </c>
      <c r="J609" s="104">
        <f t="shared" si="216"/>
        <v>1.0102540799999999</v>
      </c>
      <c r="K609" s="104">
        <f t="shared" si="217"/>
        <v>240108.90103504001</v>
      </c>
      <c r="L609" s="107">
        <f t="shared" si="228"/>
        <v>0</v>
      </c>
      <c r="M609" s="105">
        <f t="shared" si="229"/>
        <v>0</v>
      </c>
      <c r="N609" s="104">
        <f t="shared" si="230"/>
        <v>0</v>
      </c>
      <c r="O609" s="113">
        <f t="shared" si="225"/>
        <v>0.11</v>
      </c>
      <c r="P609" s="108">
        <f t="shared" si="215"/>
        <v>1.006190914</v>
      </c>
      <c r="Q609" s="104">
        <f t="shared" si="218"/>
        <v>1486.49355694</v>
      </c>
      <c r="R609" s="104">
        <f t="shared" si="219"/>
        <v>1486.49355694</v>
      </c>
      <c r="S609" s="109" t="s">
        <v>52</v>
      </c>
      <c r="T609" s="110">
        <f t="shared" si="231"/>
        <v>40643</v>
      </c>
      <c r="U609" s="111">
        <f t="shared" si="226"/>
        <v>0</v>
      </c>
      <c r="V609" s="22"/>
      <c r="W609" s="5"/>
      <c r="X609" s="134">
        <f>[2]Plan1!$A452</f>
        <v>50161</v>
      </c>
      <c r="Y609" s="135" t="str">
        <f>[2]Plan1!$C452</f>
        <v>Dia do Trabalho</v>
      </c>
      <c r="Z609" s="5"/>
      <c r="AA609" s="5"/>
      <c r="AB609" s="1"/>
      <c r="AC609" s="5"/>
      <c r="AD609" s="5"/>
      <c r="AE609" s="5"/>
      <c r="AF609" s="1"/>
      <c r="AG609" s="3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</row>
    <row r="610" spans="1:108" x14ac:dyDescent="0.2">
      <c r="A610" s="112">
        <f t="shared" si="220"/>
        <v>40635</v>
      </c>
      <c r="B610" s="104">
        <f t="shared" si="213"/>
        <v>241674.18197792</v>
      </c>
      <c r="C610" s="104">
        <f t="shared" si="221"/>
        <v>237671.79543095003</v>
      </c>
      <c r="D610" s="132">
        <f t="shared" si="222"/>
        <v>40613</v>
      </c>
      <c r="E610" s="105">
        <f t="shared" si="214"/>
        <v>1.4120000000000001E-3</v>
      </c>
      <c r="F610" s="106">
        <f t="shared" si="212"/>
        <v>23</v>
      </c>
      <c r="G610" s="106">
        <f t="shared" si="227"/>
        <v>31</v>
      </c>
      <c r="H610" s="104">
        <f t="shared" si="223"/>
        <v>1.0010474199999999</v>
      </c>
      <c r="I610" s="104">
        <f t="shared" si="224"/>
        <v>1.0092429700000001</v>
      </c>
      <c r="J610" s="104">
        <f t="shared" si="216"/>
        <v>1.01030007</v>
      </c>
      <c r="K610" s="104">
        <f t="shared" si="217"/>
        <v>240119.83156091001</v>
      </c>
      <c r="L610" s="107">
        <f t="shared" si="228"/>
        <v>0</v>
      </c>
      <c r="M610" s="105">
        <f t="shared" si="229"/>
        <v>0</v>
      </c>
      <c r="N610" s="104">
        <f t="shared" si="230"/>
        <v>0</v>
      </c>
      <c r="O610" s="113">
        <f t="shared" si="225"/>
        <v>0.11</v>
      </c>
      <c r="P610" s="108">
        <f t="shared" si="215"/>
        <v>1.0064732279999999</v>
      </c>
      <c r="Q610" s="104">
        <f t="shared" si="218"/>
        <v>1554.35041701</v>
      </c>
      <c r="R610" s="104">
        <f t="shared" si="219"/>
        <v>1554.35041701</v>
      </c>
      <c r="S610" s="109" t="s">
        <v>52</v>
      </c>
      <c r="T610" s="110">
        <f t="shared" si="231"/>
        <v>40643</v>
      </c>
      <c r="U610" s="111">
        <f t="shared" si="226"/>
        <v>0</v>
      </c>
      <c r="V610" s="22"/>
      <c r="W610" s="5"/>
      <c r="X610" s="134">
        <f>[2]Plan1!$A453</f>
        <v>50195</v>
      </c>
      <c r="Y610" s="135" t="str">
        <f>[2]Plan1!$C453</f>
        <v>Corpus Christi</v>
      </c>
      <c r="Z610" s="5"/>
      <c r="AA610" s="5"/>
      <c r="AB610" s="1"/>
      <c r="AC610" s="5"/>
      <c r="AD610" s="5"/>
      <c r="AE610" s="5"/>
      <c r="AF610" s="1"/>
      <c r="AG610" s="3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</row>
    <row r="611" spans="1:108" x14ac:dyDescent="0.2">
      <c r="A611" s="112">
        <f t="shared" si="220"/>
        <v>40636</v>
      </c>
      <c r="B611" s="104">
        <f t="shared" si="213"/>
        <v>241752.99211309999</v>
      </c>
      <c r="C611" s="104">
        <f t="shared" si="221"/>
        <v>237671.79543095003</v>
      </c>
      <c r="D611" s="132">
        <f t="shared" si="222"/>
        <v>40613</v>
      </c>
      <c r="E611" s="105">
        <f t="shared" si="214"/>
        <v>1.4120000000000001E-3</v>
      </c>
      <c r="F611" s="106">
        <f t="shared" ref="F611:F674" si="232">IF(DAY(A611)=E$2+1,1,F610+1)</f>
        <v>24</v>
      </c>
      <c r="G611" s="106">
        <f t="shared" si="227"/>
        <v>31</v>
      </c>
      <c r="H611" s="104">
        <f t="shared" si="223"/>
        <v>1.0010929799999999</v>
      </c>
      <c r="I611" s="104">
        <f t="shared" si="224"/>
        <v>1.0092429700000001</v>
      </c>
      <c r="J611" s="104">
        <f t="shared" si="216"/>
        <v>1.0103460500000001</v>
      </c>
      <c r="K611" s="104">
        <f t="shared" si="217"/>
        <v>240130.75971006</v>
      </c>
      <c r="L611" s="107">
        <f t="shared" si="228"/>
        <v>0</v>
      </c>
      <c r="M611" s="105">
        <f t="shared" si="229"/>
        <v>0</v>
      </c>
      <c r="N611" s="104">
        <f t="shared" si="230"/>
        <v>0</v>
      </c>
      <c r="O611" s="113">
        <f t="shared" si="225"/>
        <v>0.11</v>
      </c>
      <c r="P611" s="108">
        <f t="shared" si="215"/>
        <v>1.0067556209999999</v>
      </c>
      <c r="Q611" s="104">
        <f t="shared" si="218"/>
        <v>1622.23240304</v>
      </c>
      <c r="R611" s="104">
        <f t="shared" si="219"/>
        <v>1622.23240304</v>
      </c>
      <c r="S611" s="109" t="s">
        <v>52</v>
      </c>
      <c r="T611" s="110">
        <f t="shared" si="231"/>
        <v>40643</v>
      </c>
      <c r="U611" s="111">
        <f t="shared" si="226"/>
        <v>0</v>
      </c>
      <c r="V611" s="22"/>
      <c r="W611" s="5"/>
      <c r="X611" s="134">
        <f>[2]Plan1!$A454</f>
        <v>50290</v>
      </c>
      <c r="Y611" s="135" t="str">
        <f>[2]Plan1!$C454</f>
        <v>Independência do Brasil</v>
      </c>
      <c r="Z611" s="5"/>
      <c r="AA611" s="5"/>
      <c r="AB611" s="1"/>
      <c r="AC611" s="5"/>
      <c r="AD611" s="5"/>
      <c r="AE611" s="5"/>
      <c r="AF611" s="1"/>
      <c r="AG611" s="3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</row>
    <row r="612" spans="1:108" x14ac:dyDescent="0.2">
      <c r="A612" s="112">
        <f t="shared" si="220"/>
        <v>40637</v>
      </c>
      <c r="B612" s="104">
        <f t="shared" si="213"/>
        <v>241831.83002513001</v>
      </c>
      <c r="C612" s="104">
        <f t="shared" si="221"/>
        <v>237671.79543095003</v>
      </c>
      <c r="D612" s="132">
        <f t="shared" si="222"/>
        <v>40613</v>
      </c>
      <c r="E612" s="105">
        <f t="shared" si="214"/>
        <v>1.4120000000000001E-3</v>
      </c>
      <c r="F612" s="106">
        <f t="shared" si="232"/>
        <v>25</v>
      </c>
      <c r="G612" s="106">
        <f t="shared" si="227"/>
        <v>31</v>
      </c>
      <c r="H612" s="104">
        <f t="shared" si="223"/>
        <v>1.0011385500000001</v>
      </c>
      <c r="I612" s="104">
        <f t="shared" si="224"/>
        <v>1.0092429700000001</v>
      </c>
      <c r="J612" s="104">
        <f t="shared" si="216"/>
        <v>1.0103920399999999</v>
      </c>
      <c r="K612" s="104">
        <f t="shared" si="217"/>
        <v>240141.69023594001</v>
      </c>
      <c r="L612" s="107">
        <f t="shared" si="228"/>
        <v>0</v>
      </c>
      <c r="M612" s="105">
        <f t="shared" si="229"/>
        <v>0</v>
      </c>
      <c r="N612" s="104">
        <f t="shared" si="230"/>
        <v>0</v>
      </c>
      <c r="O612" s="113">
        <f t="shared" si="225"/>
        <v>0.11</v>
      </c>
      <c r="P612" s="108">
        <f t="shared" si="215"/>
        <v>1.0070380940000001</v>
      </c>
      <c r="Q612" s="104">
        <f t="shared" si="218"/>
        <v>1690.1397891900001</v>
      </c>
      <c r="R612" s="104">
        <f t="shared" si="219"/>
        <v>1690.1397891900001</v>
      </c>
      <c r="S612" s="109" t="s">
        <v>52</v>
      </c>
      <c r="T612" s="110">
        <f t="shared" si="231"/>
        <v>40643</v>
      </c>
      <c r="U612" s="111">
        <f t="shared" si="226"/>
        <v>0</v>
      </c>
      <c r="V612" s="22"/>
      <c r="W612" s="5"/>
      <c r="X612" s="134">
        <f>[2]Plan1!$A455</f>
        <v>50325</v>
      </c>
      <c r="Y612" s="135" t="str">
        <f>[2]Plan1!$C455</f>
        <v>Nossa Sr.a Aparecida - Padroeira do Brasil</v>
      </c>
      <c r="Z612" s="5"/>
      <c r="AA612" s="5"/>
      <c r="AB612" s="1"/>
      <c r="AC612" s="5"/>
      <c r="AD612" s="5"/>
      <c r="AE612" s="5"/>
      <c r="AF612" s="1"/>
      <c r="AG612" s="3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</row>
    <row r="613" spans="1:108" x14ac:dyDescent="0.2">
      <c r="A613" s="112">
        <f t="shared" si="220"/>
        <v>40638</v>
      </c>
      <c r="B613" s="104">
        <f t="shared" si="213"/>
        <v>241910.69284422</v>
      </c>
      <c r="C613" s="104">
        <f t="shared" si="221"/>
        <v>237671.79543095003</v>
      </c>
      <c r="D613" s="132">
        <f t="shared" si="222"/>
        <v>40613</v>
      </c>
      <c r="E613" s="105">
        <f t="shared" si="214"/>
        <v>1.4120000000000001E-3</v>
      </c>
      <c r="F613" s="106">
        <f t="shared" si="232"/>
        <v>26</v>
      </c>
      <c r="G613" s="106">
        <f t="shared" si="227"/>
        <v>31</v>
      </c>
      <c r="H613" s="104">
        <f t="shared" si="223"/>
        <v>1.00118412</v>
      </c>
      <c r="I613" s="104">
        <f t="shared" si="224"/>
        <v>1.0092429700000001</v>
      </c>
      <c r="J613" s="104">
        <f t="shared" si="216"/>
        <v>1.01043803</v>
      </c>
      <c r="K613" s="104">
        <f t="shared" si="217"/>
        <v>240152.62076180999</v>
      </c>
      <c r="L613" s="107">
        <f t="shared" si="228"/>
        <v>0</v>
      </c>
      <c r="M613" s="105">
        <f t="shared" si="229"/>
        <v>0</v>
      </c>
      <c r="N613" s="104">
        <f t="shared" si="230"/>
        <v>0</v>
      </c>
      <c r="O613" s="113">
        <f t="shared" si="225"/>
        <v>0.11</v>
      </c>
      <c r="P613" s="108">
        <f t="shared" si="215"/>
        <v>1.0073206450000001</v>
      </c>
      <c r="Q613" s="104">
        <f t="shared" si="218"/>
        <v>1758.0720824099999</v>
      </c>
      <c r="R613" s="104">
        <f t="shared" si="219"/>
        <v>1758.0720824099999</v>
      </c>
      <c r="S613" s="109" t="s">
        <v>52</v>
      </c>
      <c r="T613" s="110">
        <f t="shared" si="231"/>
        <v>40643</v>
      </c>
      <c r="U613" s="111">
        <f t="shared" si="226"/>
        <v>0</v>
      </c>
      <c r="V613" s="22"/>
      <c r="W613" s="5"/>
      <c r="X613" s="134">
        <f>[2]Plan1!$A456</f>
        <v>50346</v>
      </c>
      <c r="Y613" s="135" t="str">
        <f>[2]Plan1!$C456</f>
        <v>Finados</v>
      </c>
      <c r="Z613" s="5"/>
      <c r="AA613" s="5"/>
      <c r="AB613" s="1"/>
      <c r="AC613" s="5"/>
      <c r="AD613" s="5"/>
      <c r="AE613" s="5"/>
      <c r="AF613" s="1"/>
      <c r="AG613" s="3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</row>
    <row r="614" spans="1:108" x14ac:dyDescent="0.2">
      <c r="A614" s="112">
        <f t="shared" si="220"/>
        <v>40639</v>
      </c>
      <c r="B614" s="104">
        <f t="shared" si="213"/>
        <v>241989.58105325999</v>
      </c>
      <c r="C614" s="104">
        <f t="shared" si="221"/>
        <v>237671.79543095003</v>
      </c>
      <c r="D614" s="132">
        <f t="shared" si="222"/>
        <v>40613</v>
      </c>
      <c r="E614" s="105">
        <f t="shared" si="214"/>
        <v>1.4120000000000001E-3</v>
      </c>
      <c r="F614" s="106">
        <f t="shared" si="232"/>
        <v>27</v>
      </c>
      <c r="G614" s="106">
        <f t="shared" si="227"/>
        <v>31</v>
      </c>
      <c r="H614" s="104">
        <f t="shared" si="223"/>
        <v>1.0012296899999999</v>
      </c>
      <c r="I614" s="104">
        <f t="shared" si="224"/>
        <v>1.0092429700000001</v>
      </c>
      <c r="J614" s="104">
        <f t="shared" si="216"/>
        <v>1.01048402</v>
      </c>
      <c r="K614" s="104">
        <f t="shared" si="217"/>
        <v>240163.55128767999</v>
      </c>
      <c r="L614" s="107">
        <f t="shared" si="228"/>
        <v>0</v>
      </c>
      <c r="M614" s="105">
        <f t="shared" si="229"/>
        <v>0</v>
      </c>
      <c r="N614" s="104">
        <f t="shared" si="230"/>
        <v>0</v>
      </c>
      <c r="O614" s="113">
        <f t="shared" si="225"/>
        <v>0.11</v>
      </c>
      <c r="P614" s="108">
        <f t="shared" si="215"/>
        <v>1.007603276</v>
      </c>
      <c r="Q614" s="104">
        <f t="shared" si="218"/>
        <v>1826.02976558</v>
      </c>
      <c r="R614" s="104">
        <f t="shared" si="219"/>
        <v>1826.02976558</v>
      </c>
      <c r="S614" s="109" t="s">
        <v>52</v>
      </c>
      <c r="T614" s="110">
        <f t="shared" si="231"/>
        <v>40643</v>
      </c>
      <c r="U614" s="111">
        <f t="shared" si="226"/>
        <v>0</v>
      </c>
      <c r="V614" s="22"/>
      <c r="W614" s="5"/>
      <c r="X614" s="134">
        <f>[2]Plan1!$A457</f>
        <v>50359</v>
      </c>
      <c r="Y614" s="135" t="str">
        <f>[2]Plan1!$C457</f>
        <v>Proclamação da República</v>
      </c>
      <c r="Z614" s="5"/>
      <c r="AA614" s="5"/>
      <c r="AB614" s="1"/>
      <c r="AC614" s="5"/>
      <c r="AD614" s="5"/>
      <c r="AE614" s="5"/>
      <c r="AF614" s="1"/>
      <c r="AG614" s="3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</row>
    <row r="615" spans="1:108" x14ac:dyDescent="0.2">
      <c r="A615" s="112">
        <f t="shared" si="220"/>
        <v>40640</v>
      </c>
      <c r="B615" s="104">
        <f t="shared" ref="B615:B678" si="233">IF(E615&lt;0,"ND",(K615+Q615))</f>
        <v>242068.49465486</v>
      </c>
      <c r="C615" s="104">
        <f t="shared" si="221"/>
        <v>237671.79543095003</v>
      </c>
      <c r="D615" s="132">
        <f t="shared" si="222"/>
        <v>40613</v>
      </c>
      <c r="E615" s="105">
        <f t="shared" si="214"/>
        <v>1.4120000000000001E-3</v>
      </c>
      <c r="F615" s="106">
        <f t="shared" si="232"/>
        <v>28</v>
      </c>
      <c r="G615" s="106">
        <f t="shared" si="227"/>
        <v>31</v>
      </c>
      <c r="H615" s="104">
        <f t="shared" si="223"/>
        <v>1.0012752599999999</v>
      </c>
      <c r="I615" s="104">
        <f t="shared" si="224"/>
        <v>1.0092429700000001</v>
      </c>
      <c r="J615" s="104">
        <f t="shared" si="216"/>
        <v>1.0105300100000001</v>
      </c>
      <c r="K615" s="104">
        <f t="shared" si="217"/>
        <v>240174.48181355</v>
      </c>
      <c r="L615" s="107">
        <f t="shared" si="228"/>
        <v>0</v>
      </c>
      <c r="M615" s="105">
        <f t="shared" si="229"/>
        <v>0</v>
      </c>
      <c r="N615" s="104">
        <f t="shared" si="230"/>
        <v>0</v>
      </c>
      <c r="O615" s="113">
        <f t="shared" si="225"/>
        <v>0.11</v>
      </c>
      <c r="P615" s="108">
        <f t="shared" si="215"/>
        <v>1.0078859870000001</v>
      </c>
      <c r="Q615" s="104">
        <f t="shared" si="218"/>
        <v>1894.0128413100001</v>
      </c>
      <c r="R615" s="104">
        <f t="shared" si="219"/>
        <v>1894.0128413100001</v>
      </c>
      <c r="S615" s="109" t="s">
        <v>52</v>
      </c>
      <c r="T615" s="110">
        <f t="shared" si="231"/>
        <v>40643</v>
      </c>
      <c r="U615" s="111">
        <f t="shared" si="226"/>
        <v>0</v>
      </c>
      <c r="V615" s="22"/>
      <c r="W615" s="5"/>
      <c r="X615" s="134">
        <f>[2]Plan1!$A458</f>
        <v>50364</v>
      </c>
      <c r="Y615" s="135" t="str">
        <f>[2]Plan1!$C458</f>
        <v>Dia Nacional de Zumbi e da Consciência Negra</v>
      </c>
      <c r="Z615" s="5"/>
      <c r="AA615" s="5"/>
      <c r="AB615" s="1"/>
      <c r="AC615" s="5"/>
      <c r="AD615" s="5"/>
      <c r="AE615" s="5"/>
      <c r="AF615" s="1"/>
      <c r="AG615" s="3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</row>
    <row r="616" spans="1:108" x14ac:dyDescent="0.2">
      <c r="A616" s="112">
        <f t="shared" si="220"/>
        <v>40641</v>
      </c>
      <c r="B616" s="104">
        <f t="shared" si="233"/>
        <v>242147.43556741998</v>
      </c>
      <c r="C616" s="104">
        <f t="shared" si="221"/>
        <v>237671.79543095003</v>
      </c>
      <c r="D616" s="132">
        <f t="shared" si="222"/>
        <v>40613</v>
      </c>
      <c r="E616" s="105">
        <f t="shared" si="214"/>
        <v>1.4120000000000001E-3</v>
      </c>
      <c r="F616" s="106">
        <f t="shared" si="232"/>
        <v>29</v>
      </c>
      <c r="G616" s="106">
        <f t="shared" si="227"/>
        <v>31</v>
      </c>
      <c r="H616" s="104">
        <f t="shared" si="223"/>
        <v>1.00132084</v>
      </c>
      <c r="I616" s="104">
        <f t="shared" si="224"/>
        <v>1.0092429700000001</v>
      </c>
      <c r="J616" s="104">
        <f t="shared" si="216"/>
        <v>1.0105760100000001</v>
      </c>
      <c r="K616" s="104">
        <f t="shared" si="217"/>
        <v>240185.41471613999</v>
      </c>
      <c r="L616" s="107">
        <f t="shared" si="228"/>
        <v>0</v>
      </c>
      <c r="M616" s="105">
        <f t="shared" si="229"/>
        <v>0</v>
      </c>
      <c r="N616" s="104">
        <f t="shared" si="230"/>
        <v>0</v>
      </c>
      <c r="O616" s="113">
        <f t="shared" si="225"/>
        <v>0.11</v>
      </c>
      <c r="P616" s="108">
        <f t="shared" si="215"/>
        <v>1.008168776</v>
      </c>
      <c r="Q616" s="104">
        <f t="shared" si="218"/>
        <v>1962.02085128</v>
      </c>
      <c r="R616" s="104">
        <f t="shared" si="219"/>
        <v>1962.02085128</v>
      </c>
      <c r="S616" s="109" t="s">
        <v>52</v>
      </c>
      <c r="T616" s="110">
        <f t="shared" si="231"/>
        <v>40643</v>
      </c>
      <c r="U616" s="111">
        <f t="shared" si="226"/>
        <v>0</v>
      </c>
      <c r="V616" s="22"/>
      <c r="W616" s="5"/>
      <c r="X616" s="134">
        <f>[2]Plan1!$A459</f>
        <v>50399</v>
      </c>
      <c r="Y616" s="135" t="str">
        <f>[2]Plan1!$C459</f>
        <v>Natal</v>
      </c>
      <c r="Z616" s="5"/>
      <c r="AA616" s="5"/>
      <c r="AB616" s="1"/>
      <c r="AC616" s="5"/>
      <c r="AD616" s="5"/>
      <c r="AE616" s="5"/>
      <c r="AF616" s="1"/>
      <c r="AG616" s="3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</row>
    <row r="617" spans="1:108" x14ac:dyDescent="0.2">
      <c r="A617" s="112">
        <f t="shared" si="220"/>
        <v>40642</v>
      </c>
      <c r="B617" s="104">
        <f t="shared" si="233"/>
        <v>242226.40187910001</v>
      </c>
      <c r="C617" s="104">
        <f t="shared" si="221"/>
        <v>237671.79543095003</v>
      </c>
      <c r="D617" s="132">
        <f t="shared" si="222"/>
        <v>40613</v>
      </c>
      <c r="E617" s="105">
        <f t="shared" si="214"/>
        <v>1.4120000000000001E-3</v>
      </c>
      <c r="F617" s="106">
        <f t="shared" si="232"/>
        <v>30</v>
      </c>
      <c r="G617" s="106">
        <f t="shared" si="227"/>
        <v>31</v>
      </c>
      <c r="H617" s="104">
        <f t="shared" si="223"/>
        <v>1.0013664200000001</v>
      </c>
      <c r="I617" s="104">
        <f t="shared" si="224"/>
        <v>1.0092429700000001</v>
      </c>
      <c r="J617" s="104">
        <f t="shared" si="216"/>
        <v>1.0106220100000001</v>
      </c>
      <c r="K617" s="104">
        <f t="shared" si="217"/>
        <v>240196.34761873001</v>
      </c>
      <c r="L617" s="107">
        <f t="shared" si="228"/>
        <v>0</v>
      </c>
      <c r="M617" s="105">
        <f t="shared" si="229"/>
        <v>0</v>
      </c>
      <c r="N617" s="104">
        <f t="shared" si="230"/>
        <v>0</v>
      </c>
      <c r="O617" s="113">
        <f t="shared" si="225"/>
        <v>0.11</v>
      </c>
      <c r="P617" s="108">
        <f t="shared" si="215"/>
        <v>1.0084516450000001</v>
      </c>
      <c r="Q617" s="104">
        <f t="shared" si="218"/>
        <v>2030.0542603700001</v>
      </c>
      <c r="R617" s="104">
        <f t="shared" si="219"/>
        <v>2030.0542603700001</v>
      </c>
      <c r="S617" s="109" t="s">
        <v>52</v>
      </c>
      <c r="T617" s="110">
        <f t="shared" si="231"/>
        <v>40643</v>
      </c>
      <c r="U617" s="111">
        <f t="shared" si="226"/>
        <v>0</v>
      </c>
      <c r="V617" s="22"/>
      <c r="W617" s="5"/>
      <c r="X617" s="134">
        <f>[2]Plan1!$A460</f>
        <v>50406</v>
      </c>
      <c r="Y617" s="135" t="str">
        <f>[2]Plan1!$C460</f>
        <v>Confraternização Universal</v>
      </c>
      <c r="Z617" s="5"/>
      <c r="AA617" s="5"/>
      <c r="AB617" s="1"/>
      <c r="AC617" s="5"/>
      <c r="AD617" s="5"/>
      <c r="AE617" s="5"/>
      <c r="AF617" s="1"/>
      <c r="AG617" s="3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</row>
    <row r="618" spans="1:108" x14ac:dyDescent="0.2">
      <c r="A618" s="112">
        <f t="shared" si="220"/>
        <v>40643</v>
      </c>
      <c r="B618" s="104">
        <f t="shared" si="233"/>
        <v>242305.39598999001</v>
      </c>
      <c r="C618" s="104">
        <f t="shared" si="221"/>
        <v>237671.79543095003</v>
      </c>
      <c r="D618" s="132">
        <f t="shared" si="222"/>
        <v>40613</v>
      </c>
      <c r="E618" s="105">
        <f t="shared" si="214"/>
        <v>1.4120000000000001E-3</v>
      </c>
      <c r="F618" s="106">
        <f t="shared" si="232"/>
        <v>31</v>
      </c>
      <c r="G618" s="106">
        <f t="shared" si="227"/>
        <v>31</v>
      </c>
      <c r="H618" s="104">
        <f t="shared" si="223"/>
        <v>1.001412</v>
      </c>
      <c r="I618" s="104">
        <f t="shared" si="224"/>
        <v>1.0092429700000001</v>
      </c>
      <c r="J618" s="104">
        <f t="shared" si="216"/>
        <v>1.01066802</v>
      </c>
      <c r="K618" s="104">
        <f t="shared" si="217"/>
        <v>240207.28289803999</v>
      </c>
      <c r="L618" s="107">
        <f t="shared" si="228"/>
        <v>19</v>
      </c>
      <c r="M618" s="105">
        <f t="shared" si="229"/>
        <v>8.4209999999999997E-3</v>
      </c>
      <c r="N618" s="104">
        <f t="shared" si="230"/>
        <v>2022.78552928</v>
      </c>
      <c r="O618" s="113">
        <f t="shared" si="225"/>
        <v>0.11</v>
      </c>
      <c r="P618" s="108">
        <f t="shared" si="215"/>
        <v>1.0087345940000001</v>
      </c>
      <c r="Q618" s="104">
        <f t="shared" si="218"/>
        <v>2098.1130919500001</v>
      </c>
      <c r="R618" s="104">
        <f t="shared" si="219"/>
        <v>4120.8986212300006</v>
      </c>
      <c r="S618" s="109" t="s">
        <v>52</v>
      </c>
      <c r="T618" s="110">
        <f t="shared" si="231"/>
        <v>40643</v>
      </c>
      <c r="U618" s="111">
        <f t="shared" si="226"/>
        <v>238184.49736876</v>
      </c>
      <c r="V618" s="22"/>
      <c r="W618" s="8"/>
      <c r="X618" s="134">
        <f>[2]Plan1!$A461</f>
        <v>50472</v>
      </c>
      <c r="Y618" s="135" t="str">
        <f>[2]Plan1!$C461</f>
        <v>Carnaval</v>
      </c>
      <c r="Z618" s="8"/>
      <c r="AA618" s="8"/>
      <c r="AB618" s="9"/>
      <c r="AC618" s="8"/>
      <c r="AD618" s="8"/>
      <c r="AE618" s="8"/>
      <c r="AF618" s="9"/>
      <c r="AG618" s="2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</row>
    <row r="619" spans="1:108" x14ac:dyDescent="0.2">
      <c r="A619" s="112">
        <f t="shared" si="220"/>
        <v>40644</v>
      </c>
      <c r="B619" s="104">
        <f t="shared" si="233"/>
        <v>238258.31635978998</v>
      </c>
      <c r="C619" s="104">
        <f t="shared" si="221"/>
        <v>235670.36124163005</v>
      </c>
      <c r="D619" s="132">
        <f t="shared" si="222"/>
        <v>40644</v>
      </c>
      <c r="E619" s="105">
        <f t="shared" ref="E619:E682" si="234">IF(DAY(A618)=$E$2,VLOOKUP(A618,$AG$10:$AH$200,2),E618)</f>
        <v>5.9999999999999995E-4</v>
      </c>
      <c r="F619" s="106">
        <f t="shared" si="232"/>
        <v>1</v>
      </c>
      <c r="G619" s="106">
        <f t="shared" si="227"/>
        <v>30</v>
      </c>
      <c r="H619" s="104">
        <f t="shared" si="223"/>
        <v>1.00001999</v>
      </c>
      <c r="I619" s="104">
        <f t="shared" si="224"/>
        <v>1.01066802</v>
      </c>
      <c r="J619" s="104">
        <f t="shared" si="216"/>
        <v>1.01068822</v>
      </c>
      <c r="K619" s="104">
        <f t="shared" si="217"/>
        <v>238189.25791006</v>
      </c>
      <c r="L619" s="107">
        <f t="shared" si="228"/>
        <v>0</v>
      </c>
      <c r="M619" s="105">
        <f t="shared" si="229"/>
        <v>0</v>
      </c>
      <c r="N619" s="104">
        <f t="shared" si="230"/>
        <v>0</v>
      </c>
      <c r="O619" s="113">
        <f t="shared" si="225"/>
        <v>0.11</v>
      </c>
      <c r="P619" s="108">
        <f t="shared" si="215"/>
        <v>1.000289931</v>
      </c>
      <c r="Q619" s="104">
        <f t="shared" si="218"/>
        <v>69.058449730000007</v>
      </c>
      <c r="R619" s="104">
        <f t="shared" si="219"/>
        <v>69.058449730000007</v>
      </c>
      <c r="S619" s="109" t="s">
        <v>52</v>
      </c>
      <c r="T619" s="110">
        <f t="shared" si="231"/>
        <v>40673</v>
      </c>
      <c r="U619" s="111">
        <f t="shared" si="226"/>
        <v>0</v>
      </c>
      <c r="V619" s="22"/>
      <c r="W619" s="5"/>
      <c r="X619" s="134">
        <f>[2]Plan1!$A462</f>
        <v>50473</v>
      </c>
      <c r="Y619" s="135" t="str">
        <f>[2]Plan1!$C462</f>
        <v>Carnaval</v>
      </c>
      <c r="Z619" s="5"/>
      <c r="AA619" s="5"/>
      <c r="AB619" s="1"/>
      <c r="AC619" s="5"/>
      <c r="AD619" s="5"/>
      <c r="AE619" s="5"/>
      <c r="AF619" s="1"/>
      <c r="AG619" s="3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</row>
    <row r="620" spans="1:108" x14ac:dyDescent="0.2">
      <c r="A620" s="112">
        <f t="shared" si="220"/>
        <v>40645</v>
      </c>
      <c r="B620" s="104">
        <f t="shared" si="233"/>
        <v>238332.15811957003</v>
      </c>
      <c r="C620" s="104">
        <f t="shared" si="221"/>
        <v>235670.36124163005</v>
      </c>
      <c r="D620" s="132">
        <f t="shared" si="222"/>
        <v>40644</v>
      </c>
      <c r="E620" s="105">
        <f t="shared" si="234"/>
        <v>5.9999999999999995E-4</v>
      </c>
      <c r="F620" s="106">
        <f t="shared" si="232"/>
        <v>2</v>
      </c>
      <c r="G620" s="106">
        <f t="shared" si="227"/>
        <v>30</v>
      </c>
      <c r="H620" s="104">
        <f t="shared" si="223"/>
        <v>1.0000399799999999</v>
      </c>
      <c r="I620" s="104">
        <f t="shared" si="224"/>
        <v>1.01066802</v>
      </c>
      <c r="J620" s="104">
        <f t="shared" si="216"/>
        <v>1.0107084200000001</v>
      </c>
      <c r="K620" s="104">
        <f t="shared" si="217"/>
        <v>238194.01845135001</v>
      </c>
      <c r="L620" s="107">
        <f t="shared" si="228"/>
        <v>0</v>
      </c>
      <c r="M620" s="105">
        <f t="shared" si="229"/>
        <v>0</v>
      </c>
      <c r="N620" s="104">
        <f t="shared" si="230"/>
        <v>0</v>
      </c>
      <c r="O620" s="113">
        <f t="shared" si="225"/>
        <v>0.11</v>
      </c>
      <c r="P620" s="108">
        <f t="shared" si="215"/>
        <v>1.000579946</v>
      </c>
      <c r="Q620" s="104">
        <f t="shared" si="218"/>
        <v>138.13966822</v>
      </c>
      <c r="R620" s="104">
        <f t="shared" si="219"/>
        <v>138.13966822</v>
      </c>
      <c r="S620" s="109" t="s">
        <v>52</v>
      </c>
      <c r="T620" s="110">
        <f t="shared" si="231"/>
        <v>40673</v>
      </c>
      <c r="U620" s="111">
        <f t="shared" si="226"/>
        <v>0</v>
      </c>
      <c r="V620" s="22"/>
      <c r="W620" s="5"/>
      <c r="X620" s="134">
        <f>[2]Plan1!$A463</f>
        <v>50516</v>
      </c>
      <c r="Y620" s="135" t="str">
        <f>[2]Plan1!$C463</f>
        <v>Tiradentes</v>
      </c>
      <c r="Z620" s="5"/>
      <c r="AA620" s="5"/>
      <c r="AB620" s="1"/>
      <c r="AC620" s="5"/>
      <c r="AD620" s="5"/>
      <c r="AE620" s="5"/>
      <c r="AF620" s="1"/>
      <c r="AG620" s="3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</row>
    <row r="621" spans="1:108" x14ac:dyDescent="0.2">
      <c r="A621" s="112">
        <f t="shared" si="220"/>
        <v>40646</v>
      </c>
      <c r="B621" s="104">
        <f t="shared" si="233"/>
        <v>238406.02500806001</v>
      </c>
      <c r="C621" s="104">
        <f t="shared" si="221"/>
        <v>235670.36124163005</v>
      </c>
      <c r="D621" s="132">
        <f t="shared" si="222"/>
        <v>40644</v>
      </c>
      <c r="E621" s="105">
        <f t="shared" si="234"/>
        <v>5.9999999999999995E-4</v>
      </c>
      <c r="F621" s="106">
        <f t="shared" si="232"/>
        <v>3</v>
      </c>
      <c r="G621" s="106">
        <f t="shared" si="227"/>
        <v>30</v>
      </c>
      <c r="H621" s="104">
        <f t="shared" si="223"/>
        <v>1.0000599800000001</v>
      </c>
      <c r="I621" s="104">
        <f t="shared" si="224"/>
        <v>1.01066802</v>
      </c>
      <c r="J621" s="104">
        <f t="shared" si="216"/>
        <v>1.01072863</v>
      </c>
      <c r="K621" s="104">
        <f t="shared" si="217"/>
        <v>238198.78134935</v>
      </c>
      <c r="L621" s="107">
        <f t="shared" si="228"/>
        <v>0</v>
      </c>
      <c r="M621" s="105">
        <f t="shared" si="229"/>
        <v>0</v>
      </c>
      <c r="N621" s="104">
        <f t="shared" si="230"/>
        <v>0</v>
      </c>
      <c r="O621" s="113">
        <f t="shared" si="225"/>
        <v>0.11</v>
      </c>
      <c r="P621" s="108">
        <f t="shared" si="215"/>
        <v>1.0008700450000001</v>
      </c>
      <c r="Q621" s="104">
        <f t="shared" si="218"/>
        <v>207.24365871000001</v>
      </c>
      <c r="R621" s="104">
        <f t="shared" si="219"/>
        <v>207.24365871000001</v>
      </c>
      <c r="S621" s="109" t="s">
        <v>52</v>
      </c>
      <c r="T621" s="110">
        <f t="shared" si="231"/>
        <v>40673</v>
      </c>
      <c r="U621" s="111">
        <f t="shared" si="226"/>
        <v>0</v>
      </c>
      <c r="V621" s="22"/>
      <c r="W621" s="5"/>
      <c r="X621" s="134">
        <f>[2]Plan1!$A464</f>
        <v>50518</v>
      </c>
      <c r="Y621" s="135" t="str">
        <f>[2]Plan1!$C464</f>
        <v>Paixão de Cristo</v>
      </c>
      <c r="Z621" s="5"/>
      <c r="AA621" s="5"/>
      <c r="AB621" s="1"/>
      <c r="AC621" s="5"/>
      <c r="AD621" s="5"/>
      <c r="AE621" s="5"/>
      <c r="AF621" s="1"/>
      <c r="AG621" s="3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</row>
    <row r="622" spans="1:108" x14ac:dyDescent="0.2">
      <c r="A622" s="112">
        <f t="shared" si="220"/>
        <v>40647</v>
      </c>
      <c r="B622" s="104">
        <f t="shared" si="233"/>
        <v>238479.91466908</v>
      </c>
      <c r="C622" s="104">
        <f t="shared" si="221"/>
        <v>235670.36124163005</v>
      </c>
      <c r="D622" s="132">
        <f t="shared" si="222"/>
        <v>40644</v>
      </c>
      <c r="E622" s="105">
        <f t="shared" si="234"/>
        <v>5.9999999999999995E-4</v>
      </c>
      <c r="F622" s="106">
        <f t="shared" si="232"/>
        <v>4</v>
      </c>
      <c r="G622" s="106">
        <f t="shared" si="227"/>
        <v>30</v>
      </c>
      <c r="H622" s="104">
        <f t="shared" si="223"/>
        <v>1.00007997</v>
      </c>
      <c r="I622" s="104">
        <f t="shared" si="224"/>
        <v>1.01066802</v>
      </c>
      <c r="J622" s="104">
        <f t="shared" si="216"/>
        <v>1.01074884</v>
      </c>
      <c r="K622" s="104">
        <f t="shared" si="217"/>
        <v>238203.54424734999</v>
      </c>
      <c r="L622" s="107">
        <f t="shared" si="228"/>
        <v>0</v>
      </c>
      <c r="M622" s="105">
        <f t="shared" si="229"/>
        <v>0</v>
      </c>
      <c r="N622" s="104">
        <f t="shared" si="230"/>
        <v>0</v>
      </c>
      <c r="O622" s="113">
        <f t="shared" si="225"/>
        <v>0.11</v>
      </c>
      <c r="P622" s="108">
        <f t="shared" si="215"/>
        <v>1.001160228</v>
      </c>
      <c r="Q622" s="104">
        <f t="shared" si="218"/>
        <v>276.37042172999998</v>
      </c>
      <c r="R622" s="104">
        <f t="shared" si="219"/>
        <v>276.37042172999998</v>
      </c>
      <c r="S622" s="109" t="s">
        <v>52</v>
      </c>
      <c r="T622" s="110">
        <f t="shared" si="231"/>
        <v>40673</v>
      </c>
      <c r="U622" s="111">
        <f t="shared" si="226"/>
        <v>0</v>
      </c>
      <c r="V622" s="22"/>
      <c r="W622" s="5"/>
      <c r="X622" s="134">
        <f>[2]Plan1!$A465</f>
        <v>50526</v>
      </c>
      <c r="Y622" s="135" t="str">
        <f>[2]Plan1!$C465</f>
        <v>Dia do Trabalho</v>
      </c>
      <c r="Z622" s="5"/>
      <c r="AA622" s="5"/>
      <c r="AB622" s="1"/>
      <c r="AC622" s="5"/>
      <c r="AD622" s="5"/>
      <c r="AE622" s="5"/>
      <c r="AF622" s="1"/>
      <c r="AG622" s="3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</row>
    <row r="623" spans="1:108" x14ac:dyDescent="0.2">
      <c r="A623" s="112">
        <f t="shared" si="220"/>
        <v>40648</v>
      </c>
      <c r="B623" s="104">
        <f t="shared" si="233"/>
        <v>238553.82734203001</v>
      </c>
      <c r="C623" s="104">
        <f t="shared" si="221"/>
        <v>235670.36124163005</v>
      </c>
      <c r="D623" s="132">
        <f t="shared" si="222"/>
        <v>40644</v>
      </c>
      <c r="E623" s="105">
        <f t="shared" si="234"/>
        <v>5.9999999999999995E-4</v>
      </c>
      <c r="F623" s="106">
        <f t="shared" si="232"/>
        <v>5</v>
      </c>
      <c r="G623" s="106">
        <f t="shared" si="227"/>
        <v>30</v>
      </c>
      <c r="H623" s="104">
        <f t="shared" si="223"/>
        <v>1.0000999699999999</v>
      </c>
      <c r="I623" s="104">
        <f t="shared" si="224"/>
        <v>1.01066802</v>
      </c>
      <c r="J623" s="104">
        <f t="shared" si="216"/>
        <v>1.0107690499999999</v>
      </c>
      <c r="K623" s="104">
        <f t="shared" si="217"/>
        <v>238208.30714535</v>
      </c>
      <c r="L623" s="107">
        <f t="shared" si="228"/>
        <v>0</v>
      </c>
      <c r="M623" s="105">
        <f t="shared" si="229"/>
        <v>0</v>
      </c>
      <c r="N623" s="104">
        <f t="shared" si="230"/>
        <v>0</v>
      </c>
      <c r="O623" s="113">
        <f t="shared" si="225"/>
        <v>0.11</v>
      </c>
      <c r="P623" s="108">
        <f t="shared" si="215"/>
        <v>1.0014504959999999</v>
      </c>
      <c r="Q623" s="104">
        <f t="shared" si="218"/>
        <v>345.52019668000003</v>
      </c>
      <c r="R623" s="104">
        <f t="shared" si="219"/>
        <v>345.52019668000003</v>
      </c>
      <c r="S623" s="109" t="s">
        <v>52</v>
      </c>
      <c r="T623" s="110">
        <f t="shared" si="231"/>
        <v>40673</v>
      </c>
      <c r="U623" s="111">
        <f t="shared" si="226"/>
        <v>0</v>
      </c>
      <c r="V623" s="22"/>
      <c r="W623" s="5"/>
      <c r="X623" s="134">
        <f>[2]Plan1!$A466</f>
        <v>50580</v>
      </c>
      <c r="Y623" s="135" t="str">
        <f>[2]Plan1!$C466</f>
        <v>Corpus Christi</v>
      </c>
      <c r="Z623" s="5"/>
      <c r="AA623" s="5"/>
      <c r="AB623" s="1"/>
      <c r="AC623" s="5"/>
      <c r="AD623" s="5"/>
      <c r="AE623" s="5"/>
      <c r="AF623" s="1"/>
      <c r="AG623" s="3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</row>
    <row r="624" spans="1:108" x14ac:dyDescent="0.2">
      <c r="A624" s="112">
        <f t="shared" si="220"/>
        <v>40649</v>
      </c>
      <c r="B624" s="104">
        <f t="shared" si="233"/>
        <v>238627.7625517</v>
      </c>
      <c r="C624" s="104">
        <f t="shared" si="221"/>
        <v>235670.36124163005</v>
      </c>
      <c r="D624" s="132">
        <f t="shared" si="222"/>
        <v>40644</v>
      </c>
      <c r="E624" s="105">
        <f t="shared" si="234"/>
        <v>5.9999999999999995E-4</v>
      </c>
      <c r="F624" s="106">
        <f t="shared" si="232"/>
        <v>6</v>
      </c>
      <c r="G624" s="106">
        <f t="shared" si="227"/>
        <v>30</v>
      </c>
      <c r="H624" s="104">
        <f t="shared" si="223"/>
        <v>1.0001199700000001</v>
      </c>
      <c r="I624" s="104">
        <f t="shared" si="224"/>
        <v>1.01066802</v>
      </c>
      <c r="J624" s="104">
        <f t="shared" si="216"/>
        <v>1.0107892599999999</v>
      </c>
      <c r="K624" s="104">
        <f t="shared" si="217"/>
        <v>238213.07004336</v>
      </c>
      <c r="L624" s="107">
        <f t="shared" si="228"/>
        <v>0</v>
      </c>
      <c r="M624" s="105">
        <f t="shared" si="229"/>
        <v>0</v>
      </c>
      <c r="N624" s="104">
        <f t="shared" si="230"/>
        <v>0</v>
      </c>
      <c r="O624" s="113">
        <f t="shared" si="225"/>
        <v>0.11</v>
      </c>
      <c r="P624" s="108">
        <f t="shared" si="215"/>
        <v>1.001740847</v>
      </c>
      <c r="Q624" s="104">
        <f t="shared" si="218"/>
        <v>414.69250834000002</v>
      </c>
      <c r="R624" s="104">
        <f t="shared" si="219"/>
        <v>414.69250834000002</v>
      </c>
      <c r="S624" s="109" t="s">
        <v>52</v>
      </c>
      <c r="T624" s="110">
        <f t="shared" si="231"/>
        <v>40673</v>
      </c>
      <c r="U624" s="111">
        <f t="shared" si="226"/>
        <v>0</v>
      </c>
      <c r="V624" s="22"/>
      <c r="W624" s="5"/>
      <c r="X624" s="134">
        <f>[2]Plan1!$A467</f>
        <v>50655</v>
      </c>
      <c r="Y624" s="135" t="str">
        <f>[2]Plan1!$C467</f>
        <v>Independência do Brasil</v>
      </c>
      <c r="Z624" s="5"/>
      <c r="AA624" s="5"/>
      <c r="AB624" s="1"/>
      <c r="AC624" s="5"/>
      <c r="AD624" s="5"/>
      <c r="AE624" s="5"/>
      <c r="AF624" s="1"/>
      <c r="AG624" s="3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</row>
    <row r="625" spans="1:108" x14ac:dyDescent="0.2">
      <c r="A625" s="112">
        <f t="shared" si="220"/>
        <v>40650</v>
      </c>
      <c r="B625" s="104">
        <f t="shared" si="233"/>
        <v>238701.72077570998</v>
      </c>
      <c r="C625" s="104">
        <f t="shared" si="221"/>
        <v>235670.36124163005</v>
      </c>
      <c r="D625" s="132">
        <f t="shared" si="222"/>
        <v>40644</v>
      </c>
      <c r="E625" s="105">
        <f t="shared" si="234"/>
        <v>5.9999999999999995E-4</v>
      </c>
      <c r="F625" s="106">
        <f t="shared" si="232"/>
        <v>7</v>
      </c>
      <c r="G625" s="106">
        <f t="shared" si="227"/>
        <v>30</v>
      </c>
      <c r="H625" s="104">
        <f t="shared" si="223"/>
        <v>1.0001399600000001</v>
      </c>
      <c r="I625" s="104">
        <f t="shared" si="224"/>
        <v>1.01066802</v>
      </c>
      <c r="J625" s="104">
        <f t="shared" si="216"/>
        <v>1.0108094700000001</v>
      </c>
      <c r="K625" s="104">
        <f t="shared" si="217"/>
        <v>238217.83294135999</v>
      </c>
      <c r="L625" s="107">
        <f t="shared" si="228"/>
        <v>0</v>
      </c>
      <c r="M625" s="105">
        <f t="shared" si="229"/>
        <v>0</v>
      </c>
      <c r="N625" s="104">
        <f t="shared" si="230"/>
        <v>0</v>
      </c>
      <c r="O625" s="113">
        <f t="shared" si="225"/>
        <v>0.11</v>
      </c>
      <c r="P625" s="108">
        <f t="shared" si="215"/>
        <v>1.002031283</v>
      </c>
      <c r="Q625" s="104">
        <f t="shared" si="218"/>
        <v>483.88783434999999</v>
      </c>
      <c r="R625" s="104">
        <f t="shared" si="219"/>
        <v>483.88783434999999</v>
      </c>
      <c r="S625" s="109" t="s">
        <v>52</v>
      </c>
      <c r="T625" s="110">
        <f t="shared" si="231"/>
        <v>40673</v>
      </c>
      <c r="U625" s="111">
        <f t="shared" si="226"/>
        <v>0</v>
      </c>
      <c r="V625" s="22"/>
      <c r="W625" s="5"/>
      <c r="X625" s="134">
        <f>[2]Plan1!$A468</f>
        <v>50690</v>
      </c>
      <c r="Y625" s="135" t="str">
        <f>[2]Plan1!$C468</f>
        <v>Nossa Sr.a Aparecida - Padroeira do Brasil</v>
      </c>
      <c r="Z625" s="5"/>
      <c r="AA625" s="5"/>
      <c r="AB625" s="1"/>
      <c r="AC625" s="5"/>
      <c r="AD625" s="5"/>
      <c r="AE625" s="5"/>
      <c r="AF625" s="1"/>
      <c r="AG625" s="3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</row>
    <row r="626" spans="1:108" x14ac:dyDescent="0.2">
      <c r="A626" s="112">
        <f t="shared" si="220"/>
        <v>40651</v>
      </c>
      <c r="B626" s="104">
        <f t="shared" si="233"/>
        <v>238775.70177704</v>
      </c>
      <c r="C626" s="104">
        <f t="shared" si="221"/>
        <v>235670.36124163005</v>
      </c>
      <c r="D626" s="132">
        <f t="shared" si="222"/>
        <v>40644</v>
      </c>
      <c r="E626" s="105">
        <f t="shared" si="234"/>
        <v>5.9999999999999995E-4</v>
      </c>
      <c r="F626" s="106">
        <f t="shared" si="232"/>
        <v>8</v>
      </c>
      <c r="G626" s="106">
        <f t="shared" si="227"/>
        <v>30</v>
      </c>
      <c r="H626" s="104">
        <f t="shared" si="223"/>
        <v>1.00015996</v>
      </c>
      <c r="I626" s="104">
        <f t="shared" si="224"/>
        <v>1.01066802</v>
      </c>
      <c r="J626" s="104">
        <f t="shared" si="216"/>
        <v>1.0108296800000001</v>
      </c>
      <c r="K626" s="104">
        <f t="shared" si="217"/>
        <v>238222.59583936</v>
      </c>
      <c r="L626" s="107">
        <f t="shared" si="228"/>
        <v>0</v>
      </c>
      <c r="M626" s="105">
        <f t="shared" si="229"/>
        <v>0</v>
      </c>
      <c r="N626" s="104">
        <f t="shared" si="230"/>
        <v>0</v>
      </c>
      <c r="O626" s="113">
        <f t="shared" si="225"/>
        <v>0.11</v>
      </c>
      <c r="P626" s="108">
        <f t="shared" si="215"/>
        <v>1.0023218030000001</v>
      </c>
      <c r="Q626" s="104">
        <f t="shared" si="218"/>
        <v>553.10593768000001</v>
      </c>
      <c r="R626" s="104">
        <f t="shared" si="219"/>
        <v>553.10593768000001</v>
      </c>
      <c r="S626" s="109" t="s">
        <v>52</v>
      </c>
      <c r="T626" s="110">
        <f t="shared" si="231"/>
        <v>40673</v>
      </c>
      <c r="U626" s="111">
        <f t="shared" si="226"/>
        <v>0</v>
      </c>
      <c r="V626" s="22"/>
      <c r="W626" s="5"/>
      <c r="X626" s="134">
        <f>[2]Plan1!$A469</f>
        <v>50711</v>
      </c>
      <c r="Y626" s="135" t="str">
        <f>[2]Plan1!$C469</f>
        <v>Finados</v>
      </c>
      <c r="Z626" s="5"/>
      <c r="AA626" s="5"/>
      <c r="AB626" s="1"/>
      <c r="AC626" s="5"/>
      <c r="AD626" s="5"/>
      <c r="AE626" s="5"/>
      <c r="AF626" s="1"/>
      <c r="AG626" s="3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</row>
    <row r="627" spans="1:108" x14ac:dyDescent="0.2">
      <c r="A627" s="112">
        <f t="shared" si="220"/>
        <v>40652</v>
      </c>
      <c r="B627" s="104">
        <f t="shared" si="233"/>
        <v>238849.70555690999</v>
      </c>
      <c r="C627" s="104">
        <f t="shared" si="221"/>
        <v>235670.36124163005</v>
      </c>
      <c r="D627" s="132">
        <f t="shared" si="222"/>
        <v>40644</v>
      </c>
      <c r="E627" s="105">
        <f t="shared" si="234"/>
        <v>5.9999999999999995E-4</v>
      </c>
      <c r="F627" s="106">
        <f t="shared" si="232"/>
        <v>9</v>
      </c>
      <c r="G627" s="106">
        <f t="shared" si="227"/>
        <v>30</v>
      </c>
      <c r="H627" s="104">
        <f t="shared" si="223"/>
        <v>1.0001799600000001</v>
      </c>
      <c r="I627" s="104">
        <f t="shared" si="224"/>
        <v>1.01066802</v>
      </c>
      <c r="J627" s="104">
        <f t="shared" si="216"/>
        <v>1.01084989</v>
      </c>
      <c r="K627" s="104">
        <f t="shared" si="217"/>
        <v>238227.35873735999</v>
      </c>
      <c r="L627" s="107">
        <f t="shared" si="228"/>
        <v>0</v>
      </c>
      <c r="M627" s="105">
        <f t="shared" si="229"/>
        <v>0</v>
      </c>
      <c r="N627" s="104">
        <f t="shared" si="230"/>
        <v>0</v>
      </c>
      <c r="O627" s="113">
        <f t="shared" si="225"/>
        <v>0.11</v>
      </c>
      <c r="P627" s="108">
        <f t="shared" si="215"/>
        <v>1.002612407</v>
      </c>
      <c r="Q627" s="104">
        <f t="shared" si="218"/>
        <v>622.34681954999996</v>
      </c>
      <c r="R627" s="104">
        <f t="shared" si="219"/>
        <v>622.34681954999996</v>
      </c>
      <c r="S627" s="109" t="s">
        <v>52</v>
      </c>
      <c r="T627" s="110">
        <f t="shared" si="231"/>
        <v>40673</v>
      </c>
      <c r="U627" s="111">
        <f t="shared" si="226"/>
        <v>0</v>
      </c>
      <c r="V627" s="22"/>
      <c r="W627" s="5"/>
      <c r="X627" s="134">
        <f>[2]Plan1!$A470</f>
        <v>50724</v>
      </c>
      <c r="Y627" s="135" t="str">
        <f>[2]Plan1!$C470</f>
        <v>Proclamação da República</v>
      </c>
      <c r="Z627" s="5"/>
      <c r="AA627" s="5"/>
      <c r="AB627" s="1"/>
      <c r="AC627" s="5"/>
      <c r="AD627" s="5"/>
      <c r="AE627" s="5"/>
      <c r="AF627" s="1"/>
      <c r="AG627" s="3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</row>
    <row r="628" spans="1:108" x14ac:dyDescent="0.2">
      <c r="A628" s="112">
        <f t="shared" si="220"/>
        <v>40653</v>
      </c>
      <c r="B628" s="104">
        <f t="shared" si="233"/>
        <v>238923.73448006</v>
      </c>
      <c r="C628" s="104">
        <f t="shared" si="221"/>
        <v>235670.36124163005</v>
      </c>
      <c r="D628" s="132">
        <f t="shared" si="222"/>
        <v>40644</v>
      </c>
      <c r="E628" s="105">
        <f t="shared" si="234"/>
        <v>5.9999999999999995E-4</v>
      </c>
      <c r="F628" s="106">
        <f t="shared" si="232"/>
        <v>10</v>
      </c>
      <c r="G628" s="106">
        <f t="shared" si="227"/>
        <v>30</v>
      </c>
      <c r="H628" s="104">
        <f t="shared" si="223"/>
        <v>1.00019996</v>
      </c>
      <c r="I628" s="104">
        <f t="shared" si="224"/>
        <v>1.01066802</v>
      </c>
      <c r="J628" s="104">
        <f t="shared" si="216"/>
        <v>1.0108701099999999</v>
      </c>
      <c r="K628" s="104">
        <f t="shared" si="217"/>
        <v>238232.12399205999</v>
      </c>
      <c r="L628" s="107">
        <f t="shared" si="228"/>
        <v>0</v>
      </c>
      <c r="M628" s="105">
        <f t="shared" si="229"/>
        <v>0</v>
      </c>
      <c r="N628" s="104">
        <f t="shared" si="230"/>
        <v>0</v>
      </c>
      <c r="O628" s="113">
        <f t="shared" si="225"/>
        <v>0.11</v>
      </c>
      <c r="P628" s="108">
        <f t="shared" si="215"/>
        <v>1.002903095</v>
      </c>
      <c r="Q628" s="104">
        <f t="shared" si="218"/>
        <v>691.61048800000003</v>
      </c>
      <c r="R628" s="104">
        <f t="shared" si="219"/>
        <v>691.61048800000003</v>
      </c>
      <c r="S628" s="109" t="s">
        <v>52</v>
      </c>
      <c r="T628" s="110">
        <f t="shared" si="231"/>
        <v>40673</v>
      </c>
      <c r="U628" s="111">
        <f t="shared" si="226"/>
        <v>0</v>
      </c>
      <c r="V628" s="22"/>
      <c r="W628" s="5"/>
      <c r="X628" s="134">
        <f>[2]Plan1!$A471</f>
        <v>50729</v>
      </c>
      <c r="Y628" s="135" t="str">
        <f>[2]Plan1!$C471</f>
        <v>Dia Nacional de Zumbi e da Consciência Negra</v>
      </c>
      <c r="Z628" s="5"/>
      <c r="AA628" s="5"/>
      <c r="AB628" s="1"/>
      <c r="AC628" s="5"/>
      <c r="AD628" s="5"/>
      <c r="AE628" s="5"/>
      <c r="AF628" s="1"/>
      <c r="AG628" s="3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</row>
    <row r="629" spans="1:108" x14ac:dyDescent="0.2">
      <c r="A629" s="112">
        <f t="shared" si="220"/>
        <v>40654</v>
      </c>
      <c r="B629" s="104">
        <f t="shared" si="233"/>
        <v>238997.78169529</v>
      </c>
      <c r="C629" s="104">
        <f t="shared" si="221"/>
        <v>235670.36124163005</v>
      </c>
      <c r="D629" s="132">
        <f t="shared" si="222"/>
        <v>40644</v>
      </c>
      <c r="E629" s="105">
        <f t="shared" si="234"/>
        <v>5.9999999999999995E-4</v>
      </c>
      <c r="F629" s="106">
        <f t="shared" si="232"/>
        <v>11</v>
      </c>
      <c r="G629" s="106">
        <f t="shared" si="227"/>
        <v>30</v>
      </c>
      <c r="H629" s="104">
        <f t="shared" si="223"/>
        <v>1.00021995</v>
      </c>
      <c r="I629" s="104">
        <f t="shared" si="224"/>
        <v>1.01066802</v>
      </c>
      <c r="J629" s="104">
        <f t="shared" si="216"/>
        <v>1.01089031</v>
      </c>
      <c r="K629" s="104">
        <f t="shared" si="217"/>
        <v>238236.88453335999</v>
      </c>
      <c r="L629" s="107">
        <f t="shared" si="228"/>
        <v>0</v>
      </c>
      <c r="M629" s="105">
        <f t="shared" si="229"/>
        <v>0</v>
      </c>
      <c r="N629" s="104">
        <f t="shared" si="230"/>
        <v>0</v>
      </c>
      <c r="O629" s="113">
        <f t="shared" si="225"/>
        <v>0.11</v>
      </c>
      <c r="P629" s="108">
        <f t="shared" si="215"/>
        <v>1.0031938680000001</v>
      </c>
      <c r="Q629" s="104">
        <f t="shared" si="218"/>
        <v>760.89716193000004</v>
      </c>
      <c r="R629" s="104">
        <f t="shared" si="219"/>
        <v>760.89716193000004</v>
      </c>
      <c r="S629" s="109" t="s">
        <v>52</v>
      </c>
      <c r="T629" s="110">
        <f t="shared" si="231"/>
        <v>40673</v>
      </c>
      <c r="U629" s="111">
        <f t="shared" si="226"/>
        <v>0</v>
      </c>
      <c r="V629" s="22"/>
      <c r="W629" s="5"/>
      <c r="X629" s="134">
        <f>[2]Plan1!$A472</f>
        <v>50764</v>
      </c>
      <c r="Y629" s="135" t="str">
        <f>[2]Plan1!$C472</f>
        <v>Natal</v>
      </c>
      <c r="Z629" s="5"/>
      <c r="AA629" s="5"/>
      <c r="AB629" s="1"/>
      <c r="AC629" s="5"/>
      <c r="AD629" s="5"/>
      <c r="AE629" s="5"/>
      <c r="AF629" s="1"/>
      <c r="AG629" s="3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</row>
    <row r="630" spans="1:108" x14ac:dyDescent="0.2">
      <c r="A630" s="112">
        <f t="shared" si="220"/>
        <v>40655</v>
      </c>
      <c r="B630" s="104">
        <f t="shared" si="233"/>
        <v>239071.85405620001</v>
      </c>
      <c r="C630" s="104">
        <f t="shared" si="221"/>
        <v>235670.36124163005</v>
      </c>
      <c r="D630" s="132">
        <f t="shared" si="222"/>
        <v>40644</v>
      </c>
      <c r="E630" s="105">
        <f t="shared" si="234"/>
        <v>5.9999999999999995E-4</v>
      </c>
      <c r="F630" s="106">
        <f t="shared" si="232"/>
        <v>12</v>
      </c>
      <c r="G630" s="106">
        <f t="shared" si="227"/>
        <v>30</v>
      </c>
      <c r="H630" s="104">
        <f t="shared" si="223"/>
        <v>1.0002399500000001</v>
      </c>
      <c r="I630" s="104">
        <f t="shared" si="224"/>
        <v>1.01066802</v>
      </c>
      <c r="J630" s="104">
        <f t="shared" si="216"/>
        <v>1.0109105199999999</v>
      </c>
      <c r="K630" s="104">
        <f t="shared" si="217"/>
        <v>238241.64743136</v>
      </c>
      <c r="L630" s="107">
        <f t="shared" si="228"/>
        <v>0</v>
      </c>
      <c r="M630" s="105">
        <f t="shared" si="229"/>
        <v>0</v>
      </c>
      <c r="N630" s="104">
        <f t="shared" si="230"/>
        <v>0</v>
      </c>
      <c r="O630" s="113">
        <f t="shared" si="225"/>
        <v>0.11</v>
      </c>
      <c r="P630" s="108">
        <f t="shared" si="215"/>
        <v>1.0034847250000001</v>
      </c>
      <c r="Q630" s="104">
        <f t="shared" si="218"/>
        <v>830.20662484000002</v>
      </c>
      <c r="R630" s="104">
        <f t="shared" si="219"/>
        <v>830.20662484000002</v>
      </c>
      <c r="S630" s="109" t="s">
        <v>52</v>
      </c>
      <c r="T630" s="110">
        <f t="shared" si="231"/>
        <v>40673</v>
      </c>
      <c r="U630" s="111">
        <f t="shared" si="226"/>
        <v>0</v>
      </c>
      <c r="V630" s="22"/>
      <c r="W630" s="5"/>
      <c r="X630" s="134">
        <f>[2]Plan1!$A473</f>
        <v>50771</v>
      </c>
      <c r="Y630" s="135" t="str">
        <f>[2]Plan1!$C473</f>
        <v>Confraternização Universal</v>
      </c>
      <c r="Z630" s="5"/>
      <c r="AA630" s="5"/>
      <c r="AB630" s="1"/>
      <c r="AC630" s="5"/>
      <c r="AD630" s="5"/>
      <c r="AE630" s="5"/>
      <c r="AF630" s="1"/>
      <c r="AG630" s="3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</row>
    <row r="631" spans="1:108" x14ac:dyDescent="0.2">
      <c r="A631" s="112">
        <f t="shared" si="220"/>
        <v>40656</v>
      </c>
      <c r="B631" s="104">
        <f t="shared" si="233"/>
        <v>239145.95156606002</v>
      </c>
      <c r="C631" s="104">
        <f t="shared" si="221"/>
        <v>235670.36124163005</v>
      </c>
      <c r="D631" s="132">
        <f t="shared" si="222"/>
        <v>40644</v>
      </c>
      <c r="E631" s="105">
        <f t="shared" si="234"/>
        <v>5.9999999999999995E-4</v>
      </c>
      <c r="F631" s="106">
        <f t="shared" si="232"/>
        <v>13</v>
      </c>
      <c r="G631" s="106">
        <f t="shared" si="227"/>
        <v>30</v>
      </c>
      <c r="H631" s="104">
        <f t="shared" si="223"/>
        <v>1.00025995</v>
      </c>
      <c r="I631" s="104">
        <f t="shared" si="224"/>
        <v>1.01066802</v>
      </c>
      <c r="J631" s="104">
        <f t="shared" si="216"/>
        <v>1.01093074</v>
      </c>
      <c r="K631" s="104">
        <f t="shared" si="217"/>
        <v>238246.41268606001</v>
      </c>
      <c r="L631" s="107">
        <f t="shared" si="228"/>
        <v>0</v>
      </c>
      <c r="M631" s="105">
        <f t="shared" si="229"/>
        <v>0</v>
      </c>
      <c r="N631" s="104">
        <f t="shared" si="230"/>
        <v>0</v>
      </c>
      <c r="O631" s="113">
        <f t="shared" si="225"/>
        <v>0.11</v>
      </c>
      <c r="P631" s="108">
        <f t="shared" si="215"/>
        <v>1.0037756659999999</v>
      </c>
      <c r="Q631" s="104">
        <f t="shared" si="218"/>
        <v>899.53887999999995</v>
      </c>
      <c r="R631" s="104">
        <f t="shared" si="219"/>
        <v>899.53887999999995</v>
      </c>
      <c r="S631" s="109" t="s">
        <v>52</v>
      </c>
      <c r="T631" s="110">
        <f t="shared" si="231"/>
        <v>40673</v>
      </c>
      <c r="U631" s="111">
        <f t="shared" si="226"/>
        <v>0</v>
      </c>
      <c r="V631" s="22"/>
      <c r="W631" s="5"/>
      <c r="X631" s="134">
        <f>[2]Plan1!$A474</f>
        <v>50822</v>
      </c>
      <c r="Y631" s="135" t="str">
        <f>[2]Plan1!$C474</f>
        <v>Carnaval</v>
      </c>
      <c r="Z631" s="5"/>
      <c r="AA631" s="5"/>
      <c r="AB631" s="1"/>
      <c r="AC631" s="5"/>
      <c r="AD631" s="5"/>
      <c r="AE631" s="5"/>
      <c r="AF631" s="1"/>
      <c r="AG631" s="3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</row>
    <row r="632" spans="1:108" x14ac:dyDescent="0.2">
      <c r="A632" s="112">
        <f t="shared" si="220"/>
        <v>40657</v>
      </c>
      <c r="B632" s="104">
        <f t="shared" si="233"/>
        <v>239220.06973379001</v>
      </c>
      <c r="C632" s="104">
        <f t="shared" si="221"/>
        <v>235670.36124163005</v>
      </c>
      <c r="D632" s="132">
        <f t="shared" si="222"/>
        <v>40644</v>
      </c>
      <c r="E632" s="105">
        <f t="shared" si="234"/>
        <v>5.9999999999999995E-4</v>
      </c>
      <c r="F632" s="106">
        <f t="shared" si="232"/>
        <v>14</v>
      </c>
      <c r="G632" s="106">
        <f t="shared" si="227"/>
        <v>30</v>
      </c>
      <c r="H632" s="104">
        <f t="shared" si="223"/>
        <v>1.0002799499999999</v>
      </c>
      <c r="I632" s="104">
        <f t="shared" si="224"/>
        <v>1.01066802</v>
      </c>
      <c r="J632" s="104">
        <f t="shared" si="216"/>
        <v>1.01095095</v>
      </c>
      <c r="K632" s="104">
        <f t="shared" si="217"/>
        <v>238251.17558405999</v>
      </c>
      <c r="L632" s="107">
        <f t="shared" si="228"/>
        <v>0</v>
      </c>
      <c r="M632" s="105">
        <f t="shared" si="229"/>
        <v>0</v>
      </c>
      <c r="N632" s="104">
        <f t="shared" si="230"/>
        <v>0</v>
      </c>
      <c r="O632" s="113">
        <f t="shared" si="225"/>
        <v>0.11</v>
      </c>
      <c r="P632" s="108">
        <f t="shared" si="215"/>
        <v>1.0040666920000001</v>
      </c>
      <c r="Q632" s="104">
        <f t="shared" si="218"/>
        <v>968.89414972999998</v>
      </c>
      <c r="R632" s="104">
        <f t="shared" si="219"/>
        <v>968.89414972999998</v>
      </c>
      <c r="S632" s="109" t="s">
        <v>52</v>
      </c>
      <c r="T632" s="110">
        <f t="shared" si="231"/>
        <v>40673</v>
      </c>
      <c r="U632" s="111">
        <f t="shared" si="226"/>
        <v>0</v>
      </c>
      <c r="V632" s="22"/>
      <c r="W632" s="5"/>
      <c r="X632" s="134">
        <f>[2]Plan1!$A475</f>
        <v>50823</v>
      </c>
      <c r="Y632" s="135" t="str">
        <f>[2]Plan1!$C475</f>
        <v>Carnaval</v>
      </c>
      <c r="Z632" s="5"/>
      <c r="AA632" s="5"/>
      <c r="AB632" s="1"/>
      <c r="AC632" s="5"/>
      <c r="AD632" s="5"/>
      <c r="AE632" s="5"/>
      <c r="AF632" s="1"/>
      <c r="AG632" s="3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</row>
    <row r="633" spans="1:108" x14ac:dyDescent="0.2">
      <c r="A633" s="112">
        <f t="shared" si="220"/>
        <v>40658</v>
      </c>
      <c r="B633" s="104">
        <f t="shared" si="233"/>
        <v>239294.21068729</v>
      </c>
      <c r="C633" s="104">
        <f t="shared" si="221"/>
        <v>235670.36124163005</v>
      </c>
      <c r="D633" s="132">
        <f t="shared" si="222"/>
        <v>40644</v>
      </c>
      <c r="E633" s="105">
        <f t="shared" si="234"/>
        <v>5.9999999999999995E-4</v>
      </c>
      <c r="F633" s="106">
        <f t="shared" si="232"/>
        <v>15</v>
      </c>
      <c r="G633" s="106">
        <f t="shared" si="227"/>
        <v>30</v>
      </c>
      <c r="H633" s="104">
        <f t="shared" si="223"/>
        <v>1.00029995</v>
      </c>
      <c r="I633" s="104">
        <f t="shared" si="224"/>
        <v>1.01066802</v>
      </c>
      <c r="J633" s="104">
        <f t="shared" si="216"/>
        <v>1.01097116</v>
      </c>
      <c r="K633" s="104">
        <f t="shared" si="217"/>
        <v>238255.93848206999</v>
      </c>
      <c r="L633" s="107">
        <f t="shared" si="228"/>
        <v>0</v>
      </c>
      <c r="M633" s="105">
        <f t="shared" si="229"/>
        <v>0</v>
      </c>
      <c r="N633" s="104">
        <f t="shared" si="230"/>
        <v>0</v>
      </c>
      <c r="O633" s="113">
        <f t="shared" si="225"/>
        <v>0.11</v>
      </c>
      <c r="P633" s="108">
        <f t="shared" si="215"/>
        <v>1.0043578019999999</v>
      </c>
      <c r="Q633" s="104">
        <f t="shared" si="218"/>
        <v>1038.2722052199999</v>
      </c>
      <c r="R633" s="104">
        <f t="shared" si="219"/>
        <v>1038.2722052199999</v>
      </c>
      <c r="S633" s="109" t="s">
        <v>52</v>
      </c>
      <c r="T633" s="110">
        <f t="shared" si="231"/>
        <v>40673</v>
      </c>
      <c r="U633" s="111">
        <f t="shared" si="226"/>
        <v>0</v>
      </c>
      <c r="V633" s="22"/>
      <c r="W633" s="5"/>
      <c r="X633" s="134">
        <f>[2]Plan1!$A476</f>
        <v>50868</v>
      </c>
      <c r="Y633" s="135" t="str">
        <f>[2]Plan1!$C476</f>
        <v>Paixão de Cristo</v>
      </c>
      <c r="Z633" s="5"/>
      <c r="AA633" s="5"/>
      <c r="AB633" s="1"/>
      <c r="AC633" s="5"/>
      <c r="AD633" s="5"/>
      <c r="AE633" s="5"/>
      <c r="AF633" s="1"/>
      <c r="AG633" s="3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</row>
    <row r="634" spans="1:108" x14ac:dyDescent="0.2">
      <c r="A634" s="112">
        <f t="shared" si="220"/>
        <v>40659</v>
      </c>
      <c r="B634" s="104">
        <f t="shared" si="233"/>
        <v>239368.37679539001</v>
      </c>
      <c r="C634" s="104">
        <f t="shared" si="221"/>
        <v>235670.36124163005</v>
      </c>
      <c r="D634" s="132">
        <f t="shared" si="222"/>
        <v>40644</v>
      </c>
      <c r="E634" s="105">
        <f t="shared" si="234"/>
        <v>5.9999999999999995E-4</v>
      </c>
      <c r="F634" s="106">
        <f t="shared" si="232"/>
        <v>16</v>
      </c>
      <c r="G634" s="106">
        <f t="shared" si="227"/>
        <v>30</v>
      </c>
      <c r="H634" s="104">
        <f t="shared" si="223"/>
        <v>1.00031995</v>
      </c>
      <c r="I634" s="104">
        <f t="shared" si="224"/>
        <v>1.01066802</v>
      </c>
      <c r="J634" s="104">
        <f t="shared" si="216"/>
        <v>1.0109913800000001</v>
      </c>
      <c r="K634" s="104">
        <f t="shared" si="217"/>
        <v>238260.70373677</v>
      </c>
      <c r="L634" s="107">
        <f t="shared" si="228"/>
        <v>0</v>
      </c>
      <c r="M634" s="105">
        <f t="shared" si="229"/>
        <v>0</v>
      </c>
      <c r="N634" s="104">
        <f t="shared" si="230"/>
        <v>0</v>
      </c>
      <c r="O634" s="113">
        <f t="shared" si="225"/>
        <v>0.11</v>
      </c>
      <c r="P634" s="108">
        <f t="shared" si="215"/>
        <v>1.004648996</v>
      </c>
      <c r="Q634" s="104">
        <f t="shared" si="218"/>
        <v>1107.6730586199999</v>
      </c>
      <c r="R634" s="104">
        <f t="shared" si="219"/>
        <v>1107.6730586199999</v>
      </c>
      <c r="S634" s="109" t="s">
        <v>52</v>
      </c>
      <c r="T634" s="110">
        <f t="shared" si="231"/>
        <v>40673</v>
      </c>
      <c r="U634" s="111">
        <f t="shared" si="226"/>
        <v>0</v>
      </c>
      <c r="V634" s="22"/>
      <c r="W634" s="5"/>
      <c r="X634" s="134">
        <f>[2]Plan1!$A477</f>
        <v>50881</v>
      </c>
      <c r="Y634" s="135" t="str">
        <f>[2]Plan1!$C477</f>
        <v>Tiradentes</v>
      </c>
      <c r="Z634" s="5"/>
      <c r="AA634" s="5"/>
      <c r="AB634" s="1"/>
      <c r="AC634" s="5"/>
      <c r="AD634" s="5"/>
      <c r="AE634" s="5"/>
      <c r="AF634" s="1"/>
      <c r="AG634" s="3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</row>
    <row r="635" spans="1:108" x14ac:dyDescent="0.2">
      <c r="A635" s="112">
        <f t="shared" si="220"/>
        <v>40660</v>
      </c>
      <c r="B635" s="104">
        <f t="shared" si="233"/>
        <v>239442.56356294002</v>
      </c>
      <c r="C635" s="104">
        <f t="shared" si="221"/>
        <v>235670.36124163005</v>
      </c>
      <c r="D635" s="132">
        <f t="shared" si="222"/>
        <v>40644</v>
      </c>
      <c r="E635" s="105">
        <f t="shared" si="234"/>
        <v>5.9999999999999995E-4</v>
      </c>
      <c r="F635" s="106">
        <f t="shared" si="232"/>
        <v>17</v>
      </c>
      <c r="G635" s="106">
        <f t="shared" si="227"/>
        <v>30</v>
      </c>
      <c r="H635" s="104">
        <f t="shared" si="223"/>
        <v>1.0003399500000001</v>
      </c>
      <c r="I635" s="104">
        <f t="shared" si="224"/>
        <v>1.01066802</v>
      </c>
      <c r="J635" s="104">
        <f t="shared" si="216"/>
        <v>1.0110115900000001</v>
      </c>
      <c r="K635" s="104">
        <f t="shared" si="217"/>
        <v>238265.46663477001</v>
      </c>
      <c r="L635" s="107">
        <f t="shared" si="228"/>
        <v>0</v>
      </c>
      <c r="M635" s="105">
        <f t="shared" si="229"/>
        <v>0</v>
      </c>
      <c r="N635" s="104">
        <f t="shared" si="230"/>
        <v>0</v>
      </c>
      <c r="O635" s="113">
        <f t="shared" si="225"/>
        <v>0.11</v>
      </c>
      <c r="P635" s="108">
        <f t="shared" si="215"/>
        <v>1.004940275</v>
      </c>
      <c r="Q635" s="104">
        <f t="shared" si="218"/>
        <v>1177.09692817</v>
      </c>
      <c r="R635" s="104">
        <f t="shared" si="219"/>
        <v>1177.09692817</v>
      </c>
      <c r="S635" s="109" t="s">
        <v>52</v>
      </c>
      <c r="T635" s="110">
        <f t="shared" si="231"/>
        <v>40673</v>
      </c>
      <c r="U635" s="111">
        <f t="shared" si="226"/>
        <v>0</v>
      </c>
      <c r="V635" s="22"/>
      <c r="W635" s="5"/>
      <c r="X635" s="134">
        <f>[2]Plan1!$A478</f>
        <v>50891</v>
      </c>
      <c r="Y635" s="135" t="str">
        <f>[2]Plan1!$C478</f>
        <v>Dia do Trabalho</v>
      </c>
      <c r="Z635" s="5"/>
      <c r="AA635" s="5"/>
      <c r="AB635" s="1"/>
      <c r="AC635" s="5"/>
      <c r="AD635" s="5"/>
      <c r="AE635" s="5"/>
      <c r="AF635" s="1"/>
      <c r="AG635" s="3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</row>
    <row r="636" spans="1:108" x14ac:dyDescent="0.2">
      <c r="A636" s="112">
        <f t="shared" si="220"/>
        <v>40661</v>
      </c>
      <c r="B636" s="104">
        <f t="shared" si="233"/>
        <v>239516.77311986001</v>
      </c>
      <c r="C636" s="104">
        <f t="shared" si="221"/>
        <v>235670.36124163005</v>
      </c>
      <c r="D636" s="132">
        <f t="shared" si="222"/>
        <v>40644</v>
      </c>
      <c r="E636" s="105">
        <f t="shared" si="234"/>
        <v>5.9999999999999995E-4</v>
      </c>
      <c r="F636" s="106">
        <f t="shared" si="232"/>
        <v>18</v>
      </c>
      <c r="G636" s="106">
        <f t="shared" si="227"/>
        <v>30</v>
      </c>
      <c r="H636" s="104">
        <f t="shared" si="223"/>
        <v>1.00035995</v>
      </c>
      <c r="I636" s="104">
        <f t="shared" si="224"/>
        <v>1.01066802</v>
      </c>
      <c r="J636" s="104">
        <f t="shared" si="216"/>
        <v>1.0110318</v>
      </c>
      <c r="K636" s="104">
        <f t="shared" si="217"/>
        <v>238270.22953277</v>
      </c>
      <c r="L636" s="107">
        <f t="shared" si="228"/>
        <v>0</v>
      </c>
      <c r="M636" s="105">
        <f t="shared" si="229"/>
        <v>0</v>
      </c>
      <c r="N636" s="104">
        <f t="shared" si="230"/>
        <v>0</v>
      </c>
      <c r="O636" s="113">
        <f t="shared" si="225"/>
        <v>0.11</v>
      </c>
      <c r="P636" s="108">
        <f t="shared" si="215"/>
        <v>1.0052316379999999</v>
      </c>
      <c r="Q636" s="104">
        <f t="shared" si="218"/>
        <v>1246.5435870900001</v>
      </c>
      <c r="R636" s="104">
        <f t="shared" si="219"/>
        <v>1246.5435870900001</v>
      </c>
      <c r="S636" s="109" t="s">
        <v>52</v>
      </c>
      <c r="T636" s="110">
        <f t="shared" si="231"/>
        <v>40673</v>
      </c>
      <c r="U636" s="111">
        <f t="shared" si="226"/>
        <v>0</v>
      </c>
      <c r="V636" s="22"/>
      <c r="W636" s="5"/>
      <c r="X636" s="134">
        <f>[2]Plan1!$A479</f>
        <v>50930</v>
      </c>
      <c r="Y636" s="135" t="str">
        <f>[2]Plan1!$C479</f>
        <v>Corpus Christi</v>
      </c>
      <c r="Z636" s="5"/>
      <c r="AA636" s="5"/>
      <c r="AB636" s="1"/>
      <c r="AC636" s="5"/>
      <c r="AD636" s="5"/>
      <c r="AE636" s="5"/>
      <c r="AF636" s="1"/>
      <c r="AG636" s="3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</row>
    <row r="637" spans="1:108" x14ac:dyDescent="0.2">
      <c r="A637" s="112">
        <f t="shared" si="220"/>
        <v>40662</v>
      </c>
      <c r="B637" s="104">
        <f t="shared" si="233"/>
        <v>239591.00807534001</v>
      </c>
      <c r="C637" s="104">
        <f t="shared" si="221"/>
        <v>235670.36124163005</v>
      </c>
      <c r="D637" s="132">
        <f t="shared" si="222"/>
        <v>40644</v>
      </c>
      <c r="E637" s="105">
        <f t="shared" si="234"/>
        <v>5.9999999999999995E-4</v>
      </c>
      <c r="F637" s="106">
        <f t="shared" si="232"/>
        <v>19</v>
      </c>
      <c r="G637" s="106">
        <f t="shared" si="227"/>
        <v>30</v>
      </c>
      <c r="H637" s="104">
        <f t="shared" si="223"/>
        <v>1.0003799499999999</v>
      </c>
      <c r="I637" s="104">
        <f t="shared" si="224"/>
        <v>1.01066802</v>
      </c>
      <c r="J637" s="104">
        <f t="shared" si="216"/>
        <v>1.0110520199999999</v>
      </c>
      <c r="K637" s="104">
        <f t="shared" si="217"/>
        <v>238274.99478748001</v>
      </c>
      <c r="L637" s="107">
        <f t="shared" si="228"/>
        <v>0</v>
      </c>
      <c r="M637" s="105">
        <f t="shared" si="229"/>
        <v>0</v>
      </c>
      <c r="N637" s="104">
        <f t="shared" si="230"/>
        <v>0</v>
      </c>
      <c r="O637" s="113">
        <f t="shared" si="225"/>
        <v>0.11</v>
      </c>
      <c r="P637" s="108">
        <f t="shared" si="215"/>
        <v>1.005523086</v>
      </c>
      <c r="Q637" s="104">
        <f t="shared" si="218"/>
        <v>1316.01328786</v>
      </c>
      <c r="R637" s="104">
        <f t="shared" si="219"/>
        <v>1316.01328786</v>
      </c>
      <c r="S637" s="109" t="s">
        <v>52</v>
      </c>
      <c r="T637" s="110">
        <f t="shared" si="231"/>
        <v>40673</v>
      </c>
      <c r="U637" s="111">
        <f t="shared" si="226"/>
        <v>0</v>
      </c>
      <c r="V637" s="22"/>
      <c r="W637" s="5"/>
      <c r="X637" s="134">
        <f>[2]Plan1!$A480</f>
        <v>51020</v>
      </c>
      <c r="Y637" s="135" t="str">
        <f>[2]Plan1!$C480</f>
        <v>Independência do Brasil</v>
      </c>
      <c r="Z637" s="5"/>
      <c r="AA637" s="5"/>
      <c r="AB637" s="1"/>
      <c r="AC637" s="5"/>
      <c r="AD637" s="5"/>
      <c r="AE637" s="5"/>
      <c r="AF637" s="1"/>
      <c r="AG637" s="3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</row>
    <row r="638" spans="1:108" x14ac:dyDescent="0.2">
      <c r="A638" s="112">
        <f t="shared" si="220"/>
        <v>40663</v>
      </c>
      <c r="B638" s="104">
        <f t="shared" si="233"/>
        <v>239665.26582395</v>
      </c>
      <c r="C638" s="104">
        <f t="shared" si="221"/>
        <v>235670.36124163005</v>
      </c>
      <c r="D638" s="132">
        <f t="shared" si="222"/>
        <v>40644</v>
      </c>
      <c r="E638" s="105">
        <f t="shared" si="234"/>
        <v>5.9999999999999995E-4</v>
      </c>
      <c r="F638" s="106">
        <f t="shared" si="232"/>
        <v>20</v>
      </c>
      <c r="G638" s="106">
        <f t="shared" si="227"/>
        <v>30</v>
      </c>
      <c r="H638" s="104">
        <f t="shared" si="223"/>
        <v>1.00039996</v>
      </c>
      <c r="I638" s="104">
        <f t="shared" si="224"/>
        <v>1.01066802</v>
      </c>
      <c r="J638" s="104">
        <f t="shared" si="216"/>
        <v>1.0110722400000001</v>
      </c>
      <c r="K638" s="104">
        <f t="shared" si="217"/>
        <v>238279.76004217999</v>
      </c>
      <c r="L638" s="107">
        <f t="shared" si="228"/>
        <v>0</v>
      </c>
      <c r="M638" s="105">
        <f t="shared" si="229"/>
        <v>0</v>
      </c>
      <c r="N638" s="104">
        <f t="shared" si="230"/>
        <v>0</v>
      </c>
      <c r="O638" s="113">
        <f t="shared" si="225"/>
        <v>0.11</v>
      </c>
      <c r="P638" s="108">
        <f t="shared" si="215"/>
        <v>1.005814618</v>
      </c>
      <c r="Q638" s="104">
        <f t="shared" si="218"/>
        <v>1385.5057817700001</v>
      </c>
      <c r="R638" s="104">
        <f t="shared" si="219"/>
        <v>1385.5057817700001</v>
      </c>
      <c r="S638" s="109" t="s">
        <v>52</v>
      </c>
      <c r="T638" s="110">
        <f t="shared" si="231"/>
        <v>40673</v>
      </c>
      <c r="U638" s="111">
        <f t="shared" si="226"/>
        <v>0</v>
      </c>
      <c r="V638" s="22"/>
      <c r="W638" s="5"/>
      <c r="X638" s="134">
        <f>[2]Plan1!$A481</f>
        <v>51055</v>
      </c>
      <c r="Y638" s="135" t="str">
        <f>[2]Plan1!$C481</f>
        <v>Nossa Sr.a Aparecida - Padroeira do Brasil</v>
      </c>
      <c r="Z638" s="5"/>
      <c r="AA638" s="5"/>
      <c r="AB638" s="1"/>
      <c r="AC638" s="5"/>
      <c r="AD638" s="5"/>
      <c r="AE638" s="5"/>
      <c r="AF638" s="1"/>
      <c r="AG638" s="3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</row>
    <row r="639" spans="1:108" x14ac:dyDescent="0.2">
      <c r="A639" s="112">
        <f t="shared" si="220"/>
        <v>40664</v>
      </c>
      <c r="B639" s="104">
        <f t="shared" si="233"/>
        <v>239739.54660519998</v>
      </c>
      <c r="C639" s="104">
        <f t="shared" si="221"/>
        <v>235670.36124163005</v>
      </c>
      <c r="D639" s="132">
        <f t="shared" si="222"/>
        <v>40644</v>
      </c>
      <c r="E639" s="105">
        <f t="shared" si="234"/>
        <v>5.9999999999999995E-4</v>
      </c>
      <c r="F639" s="106">
        <f t="shared" si="232"/>
        <v>21</v>
      </c>
      <c r="G639" s="106">
        <f t="shared" si="227"/>
        <v>30</v>
      </c>
      <c r="H639" s="104">
        <f t="shared" si="223"/>
        <v>1.0004199600000001</v>
      </c>
      <c r="I639" s="104">
        <f t="shared" si="224"/>
        <v>1.01066802</v>
      </c>
      <c r="J639" s="104">
        <f t="shared" si="216"/>
        <v>1.01109246</v>
      </c>
      <c r="K639" s="104">
        <f t="shared" si="217"/>
        <v>238284.52529687999</v>
      </c>
      <c r="L639" s="107">
        <f t="shared" si="228"/>
        <v>0</v>
      </c>
      <c r="M639" s="105">
        <f t="shared" si="229"/>
        <v>0</v>
      </c>
      <c r="N639" s="104">
        <f t="shared" si="230"/>
        <v>0</v>
      </c>
      <c r="O639" s="113">
        <f t="shared" si="225"/>
        <v>0.11</v>
      </c>
      <c r="P639" s="108">
        <f t="shared" si="215"/>
        <v>1.0061062350000001</v>
      </c>
      <c r="Q639" s="104">
        <f t="shared" si="218"/>
        <v>1455.0213083199999</v>
      </c>
      <c r="R639" s="104">
        <f t="shared" si="219"/>
        <v>1455.0213083199999</v>
      </c>
      <c r="S639" s="109" t="s">
        <v>52</v>
      </c>
      <c r="T639" s="110">
        <f t="shared" si="231"/>
        <v>40673</v>
      </c>
      <c r="U639" s="111">
        <f t="shared" si="226"/>
        <v>0</v>
      </c>
      <c r="V639" s="22"/>
      <c r="W639" s="5"/>
      <c r="X639" s="134">
        <f>[2]Plan1!$A482</f>
        <v>51076</v>
      </c>
      <c r="Y639" s="135" t="str">
        <f>[2]Plan1!$C482</f>
        <v>Finados</v>
      </c>
      <c r="Z639" s="5"/>
      <c r="AA639" s="5"/>
      <c r="AB639" s="1"/>
      <c r="AC639" s="5"/>
      <c r="AD639" s="5"/>
      <c r="AE639" s="5"/>
      <c r="AF639" s="1"/>
      <c r="AG639" s="3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</row>
    <row r="640" spans="1:108" x14ac:dyDescent="0.2">
      <c r="A640" s="112">
        <f t="shared" si="220"/>
        <v>40665</v>
      </c>
      <c r="B640" s="104">
        <f t="shared" si="233"/>
        <v>239813.84781023001</v>
      </c>
      <c r="C640" s="104">
        <f t="shared" si="221"/>
        <v>235670.36124163005</v>
      </c>
      <c r="D640" s="132">
        <f t="shared" si="222"/>
        <v>40644</v>
      </c>
      <c r="E640" s="105">
        <f t="shared" si="234"/>
        <v>5.9999999999999995E-4</v>
      </c>
      <c r="F640" s="106">
        <f t="shared" si="232"/>
        <v>22</v>
      </c>
      <c r="G640" s="106">
        <f t="shared" si="227"/>
        <v>30</v>
      </c>
      <c r="H640" s="104">
        <f t="shared" si="223"/>
        <v>1.00043996</v>
      </c>
      <c r="I640" s="104">
        <f t="shared" si="224"/>
        <v>1.01066802</v>
      </c>
      <c r="J640" s="104">
        <f t="shared" si="216"/>
        <v>1.0111126699999999</v>
      </c>
      <c r="K640" s="104">
        <f t="shared" si="217"/>
        <v>238289.28819488001</v>
      </c>
      <c r="L640" s="107">
        <f t="shared" si="228"/>
        <v>0</v>
      </c>
      <c r="M640" s="105">
        <f t="shared" si="229"/>
        <v>0</v>
      </c>
      <c r="N640" s="104">
        <f t="shared" si="230"/>
        <v>0</v>
      </c>
      <c r="O640" s="113">
        <f t="shared" si="225"/>
        <v>0.11</v>
      </c>
      <c r="P640" s="108">
        <f t="shared" si="215"/>
        <v>1.0063979359999999</v>
      </c>
      <c r="Q640" s="104">
        <f t="shared" si="218"/>
        <v>1524.5596153500001</v>
      </c>
      <c r="R640" s="104">
        <f t="shared" si="219"/>
        <v>1524.5596153500001</v>
      </c>
      <c r="S640" s="109" t="s">
        <v>52</v>
      </c>
      <c r="T640" s="110">
        <f t="shared" si="231"/>
        <v>40673</v>
      </c>
      <c r="U640" s="111">
        <f t="shared" si="226"/>
        <v>0</v>
      </c>
      <c r="V640" s="22"/>
      <c r="W640" s="5"/>
      <c r="X640" s="134">
        <f>[2]Plan1!$A483</f>
        <v>51089</v>
      </c>
      <c r="Y640" s="135" t="str">
        <f>[2]Plan1!$C483</f>
        <v>Proclamação da República</v>
      </c>
      <c r="Z640" s="5"/>
      <c r="AA640" s="5"/>
      <c r="AB640" s="1"/>
      <c r="AC640" s="5"/>
      <c r="AD640" s="5"/>
      <c r="AE640" s="5"/>
      <c r="AF640" s="1"/>
      <c r="AG640" s="3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</row>
    <row r="641" spans="1:108" x14ac:dyDescent="0.2">
      <c r="A641" s="112">
        <f t="shared" si="220"/>
        <v>40666</v>
      </c>
      <c r="B641" s="104">
        <f t="shared" si="233"/>
        <v>239888.17204895001</v>
      </c>
      <c r="C641" s="104">
        <f t="shared" si="221"/>
        <v>235670.36124163005</v>
      </c>
      <c r="D641" s="132">
        <f t="shared" si="222"/>
        <v>40644</v>
      </c>
      <c r="E641" s="105">
        <f t="shared" si="234"/>
        <v>5.9999999999999995E-4</v>
      </c>
      <c r="F641" s="106">
        <f t="shared" si="232"/>
        <v>23</v>
      </c>
      <c r="G641" s="106">
        <f t="shared" si="227"/>
        <v>30</v>
      </c>
      <c r="H641" s="104">
        <f t="shared" si="223"/>
        <v>1.0004599599999999</v>
      </c>
      <c r="I641" s="104">
        <f t="shared" si="224"/>
        <v>1.01066802</v>
      </c>
      <c r="J641" s="104">
        <f t="shared" si="216"/>
        <v>1.0111328799999999</v>
      </c>
      <c r="K641" s="104">
        <f t="shared" si="217"/>
        <v>238294.05109289</v>
      </c>
      <c r="L641" s="107">
        <f t="shared" si="228"/>
        <v>0</v>
      </c>
      <c r="M641" s="105">
        <f t="shared" si="229"/>
        <v>0</v>
      </c>
      <c r="N641" s="104">
        <f t="shared" si="230"/>
        <v>0</v>
      </c>
      <c r="O641" s="113">
        <f t="shared" si="225"/>
        <v>0.11</v>
      </c>
      <c r="P641" s="108">
        <f t="shared" si="215"/>
        <v>1.006689722</v>
      </c>
      <c r="Q641" s="104">
        <f t="shared" si="218"/>
        <v>1594.12095606</v>
      </c>
      <c r="R641" s="104">
        <f t="shared" si="219"/>
        <v>1594.12095606</v>
      </c>
      <c r="S641" s="109" t="s">
        <v>52</v>
      </c>
      <c r="T641" s="110">
        <f t="shared" si="231"/>
        <v>40673</v>
      </c>
      <c r="U641" s="111">
        <f t="shared" si="226"/>
        <v>0</v>
      </c>
      <c r="V641" s="22"/>
      <c r="W641" s="5"/>
      <c r="X641" s="134">
        <f>[2]Plan1!$A484</f>
        <v>51094</v>
      </c>
      <c r="Y641" s="135" t="str">
        <f>[2]Plan1!$C484</f>
        <v>Dia Nacional de Zumbi e da Consciência Negra</v>
      </c>
      <c r="Z641" s="5"/>
      <c r="AA641" s="5"/>
      <c r="AB641" s="1"/>
      <c r="AC641" s="5"/>
      <c r="AD641" s="5"/>
      <c r="AE641" s="5"/>
      <c r="AF641" s="1"/>
      <c r="AG641" s="3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</row>
    <row r="642" spans="1:108" x14ac:dyDescent="0.2">
      <c r="A642" s="112">
        <f t="shared" si="220"/>
        <v>40667</v>
      </c>
      <c r="B642" s="104">
        <f t="shared" si="233"/>
        <v>239962.52406885999</v>
      </c>
      <c r="C642" s="104">
        <f t="shared" si="221"/>
        <v>235670.36124163005</v>
      </c>
      <c r="D642" s="132">
        <f t="shared" si="222"/>
        <v>40644</v>
      </c>
      <c r="E642" s="105">
        <f t="shared" si="234"/>
        <v>5.9999999999999995E-4</v>
      </c>
      <c r="F642" s="106">
        <f t="shared" si="232"/>
        <v>24</v>
      </c>
      <c r="G642" s="106">
        <f t="shared" si="227"/>
        <v>30</v>
      </c>
      <c r="H642" s="104">
        <f t="shared" si="223"/>
        <v>1.00047997</v>
      </c>
      <c r="I642" s="104">
        <f t="shared" si="224"/>
        <v>1.01066802</v>
      </c>
      <c r="J642" s="104">
        <f t="shared" si="216"/>
        <v>1.01115311</v>
      </c>
      <c r="K642" s="104">
        <f t="shared" si="217"/>
        <v>238298.81870429</v>
      </c>
      <c r="L642" s="107">
        <f t="shared" si="228"/>
        <v>0</v>
      </c>
      <c r="M642" s="105">
        <f t="shared" si="229"/>
        <v>0</v>
      </c>
      <c r="N642" s="104">
        <f t="shared" si="230"/>
        <v>0</v>
      </c>
      <c r="O642" s="113">
        <f t="shared" si="225"/>
        <v>0.11</v>
      </c>
      <c r="P642" s="108">
        <f t="shared" si="215"/>
        <v>1.0069815929999999</v>
      </c>
      <c r="Q642" s="104">
        <f t="shared" si="218"/>
        <v>1663.70536457</v>
      </c>
      <c r="R642" s="104">
        <f t="shared" si="219"/>
        <v>1663.70536457</v>
      </c>
      <c r="S642" s="109" t="s">
        <v>52</v>
      </c>
      <c r="T642" s="110">
        <f t="shared" si="231"/>
        <v>40673</v>
      </c>
      <c r="U642" s="111">
        <f t="shared" si="226"/>
        <v>0</v>
      </c>
      <c r="V642" s="22"/>
      <c r="W642" s="5"/>
      <c r="X642" s="134">
        <f>[2]Plan1!$A485</f>
        <v>51129</v>
      </c>
      <c r="Y642" s="135" t="str">
        <f>[2]Plan1!$C485</f>
        <v>Natal</v>
      </c>
      <c r="Z642" s="5"/>
      <c r="AA642" s="5"/>
      <c r="AB642" s="1"/>
      <c r="AC642" s="5"/>
      <c r="AD642" s="5"/>
      <c r="AE642" s="5"/>
      <c r="AF642" s="1"/>
      <c r="AG642" s="3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</row>
    <row r="643" spans="1:108" x14ac:dyDescent="0.2">
      <c r="A643" s="112">
        <f t="shared" si="220"/>
        <v>40668</v>
      </c>
      <c r="B643" s="104">
        <f t="shared" si="233"/>
        <v>240036.89414164002</v>
      </c>
      <c r="C643" s="104">
        <f t="shared" si="221"/>
        <v>235670.36124163005</v>
      </c>
      <c r="D643" s="132">
        <f t="shared" si="222"/>
        <v>40644</v>
      </c>
      <c r="E643" s="105">
        <f t="shared" si="234"/>
        <v>5.9999999999999995E-4</v>
      </c>
      <c r="F643" s="106">
        <f t="shared" si="232"/>
        <v>25</v>
      </c>
      <c r="G643" s="106">
        <f t="shared" si="227"/>
        <v>30</v>
      </c>
      <c r="H643" s="104">
        <f t="shared" si="223"/>
        <v>1.0004999699999999</v>
      </c>
      <c r="I643" s="104">
        <f t="shared" si="224"/>
        <v>1.01066802</v>
      </c>
      <c r="J643" s="104">
        <f t="shared" si="216"/>
        <v>1.0111733199999999</v>
      </c>
      <c r="K643" s="104">
        <f t="shared" si="217"/>
        <v>238303.58160229001</v>
      </c>
      <c r="L643" s="107">
        <f t="shared" si="228"/>
        <v>0</v>
      </c>
      <c r="M643" s="105">
        <f t="shared" si="229"/>
        <v>0</v>
      </c>
      <c r="N643" s="104">
        <f t="shared" si="230"/>
        <v>0</v>
      </c>
      <c r="O643" s="113">
        <f t="shared" si="225"/>
        <v>0.11</v>
      </c>
      <c r="P643" s="108">
        <f t="shared" si="215"/>
        <v>1.0072735479999999</v>
      </c>
      <c r="Q643" s="104">
        <f t="shared" si="218"/>
        <v>1733.31253935</v>
      </c>
      <c r="R643" s="104">
        <f t="shared" si="219"/>
        <v>1733.31253935</v>
      </c>
      <c r="S643" s="109" t="s">
        <v>52</v>
      </c>
      <c r="T643" s="110">
        <f t="shared" si="231"/>
        <v>40673</v>
      </c>
      <c r="U643" s="111">
        <f t="shared" si="226"/>
        <v>0</v>
      </c>
      <c r="V643" s="22"/>
      <c r="W643" s="5"/>
      <c r="X643" s="134">
        <f>[2]Plan1!$A486</f>
        <v>51136</v>
      </c>
      <c r="Y643" s="135" t="str">
        <f>[2]Plan1!$C486</f>
        <v>Confraternização Universal</v>
      </c>
      <c r="Z643" s="5"/>
      <c r="AA643" s="5"/>
      <c r="AB643" s="1"/>
      <c r="AC643" s="5"/>
      <c r="AD643" s="5"/>
      <c r="AE643" s="5"/>
      <c r="AF643" s="1"/>
      <c r="AG643" s="3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</row>
    <row r="644" spans="1:108" x14ac:dyDescent="0.2">
      <c r="A644" s="112">
        <f t="shared" si="220"/>
        <v>40669</v>
      </c>
      <c r="B644" s="104">
        <f t="shared" si="233"/>
        <v>240111.28725174</v>
      </c>
      <c r="C644" s="104">
        <f t="shared" si="221"/>
        <v>235670.36124163005</v>
      </c>
      <c r="D644" s="132">
        <f t="shared" si="222"/>
        <v>40644</v>
      </c>
      <c r="E644" s="105">
        <f t="shared" si="234"/>
        <v>5.9999999999999995E-4</v>
      </c>
      <c r="F644" s="106">
        <f t="shared" si="232"/>
        <v>26</v>
      </c>
      <c r="G644" s="106">
        <f t="shared" si="227"/>
        <v>30</v>
      </c>
      <c r="H644" s="104">
        <f t="shared" si="223"/>
        <v>1.00051997</v>
      </c>
      <c r="I644" s="104">
        <f t="shared" si="224"/>
        <v>1.01066802</v>
      </c>
      <c r="J644" s="104">
        <f t="shared" si="216"/>
        <v>1.0111935299999999</v>
      </c>
      <c r="K644" s="104">
        <f t="shared" si="217"/>
        <v>238308.34450029</v>
      </c>
      <c r="L644" s="107">
        <f t="shared" si="228"/>
        <v>0</v>
      </c>
      <c r="M644" s="105">
        <f t="shared" si="229"/>
        <v>0</v>
      </c>
      <c r="N644" s="104">
        <f t="shared" si="230"/>
        <v>0</v>
      </c>
      <c r="O644" s="113">
        <f t="shared" si="225"/>
        <v>0.11</v>
      </c>
      <c r="P644" s="108">
        <f t="shared" si="215"/>
        <v>1.0075655880000001</v>
      </c>
      <c r="Q644" s="104">
        <f t="shared" si="218"/>
        <v>1802.9427514500001</v>
      </c>
      <c r="R644" s="104">
        <f t="shared" si="219"/>
        <v>1802.9427514500001</v>
      </c>
      <c r="S644" s="109" t="s">
        <v>52</v>
      </c>
      <c r="T644" s="110">
        <f t="shared" si="231"/>
        <v>40673</v>
      </c>
      <c r="U644" s="111">
        <f t="shared" si="226"/>
        <v>0</v>
      </c>
      <c r="V644" s="22"/>
      <c r="W644" s="5"/>
      <c r="X644" s="134">
        <f>[2]Plan1!$A487</f>
        <v>51179</v>
      </c>
      <c r="Y644" s="135" t="str">
        <f>[2]Plan1!$C487</f>
        <v>Carnaval</v>
      </c>
      <c r="Z644" s="5"/>
      <c r="AA644" s="5"/>
      <c r="AB644" s="1"/>
      <c r="AC644" s="5"/>
      <c r="AD644" s="5"/>
      <c r="AE644" s="5"/>
      <c r="AF644" s="1"/>
      <c r="AG644" s="3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</row>
    <row r="645" spans="1:108" x14ac:dyDescent="0.2">
      <c r="A645" s="112">
        <f t="shared" si="220"/>
        <v>40670</v>
      </c>
      <c r="B645" s="104">
        <f t="shared" si="233"/>
        <v>240185.70791249</v>
      </c>
      <c r="C645" s="104">
        <f t="shared" si="221"/>
        <v>235670.36124163005</v>
      </c>
      <c r="D645" s="132">
        <f t="shared" si="222"/>
        <v>40644</v>
      </c>
      <c r="E645" s="105">
        <f t="shared" si="234"/>
        <v>5.9999999999999995E-4</v>
      </c>
      <c r="F645" s="106">
        <f t="shared" si="232"/>
        <v>27</v>
      </c>
      <c r="G645" s="106">
        <f t="shared" si="227"/>
        <v>30</v>
      </c>
      <c r="H645" s="104">
        <f t="shared" si="223"/>
        <v>1.0005399800000001</v>
      </c>
      <c r="I645" s="104">
        <f t="shared" si="224"/>
        <v>1.01066802</v>
      </c>
      <c r="J645" s="104">
        <f t="shared" si="216"/>
        <v>1.01121376</v>
      </c>
      <c r="K645" s="104">
        <f t="shared" si="217"/>
        <v>238313.1121117</v>
      </c>
      <c r="L645" s="107">
        <f t="shared" si="228"/>
        <v>0</v>
      </c>
      <c r="M645" s="105">
        <f t="shared" si="229"/>
        <v>0</v>
      </c>
      <c r="N645" s="104">
        <f t="shared" si="230"/>
        <v>0</v>
      </c>
      <c r="O645" s="113">
        <f t="shared" si="225"/>
        <v>0.11</v>
      </c>
      <c r="P645" s="108">
        <f t="shared" si="215"/>
        <v>1.0078577120000001</v>
      </c>
      <c r="Q645" s="104">
        <f t="shared" si="218"/>
        <v>1872.5958007900001</v>
      </c>
      <c r="R645" s="104">
        <f t="shared" si="219"/>
        <v>1872.5958007900001</v>
      </c>
      <c r="S645" s="109" t="s">
        <v>52</v>
      </c>
      <c r="T645" s="110">
        <f t="shared" si="231"/>
        <v>40673</v>
      </c>
      <c r="U645" s="111">
        <f t="shared" si="226"/>
        <v>0</v>
      </c>
      <c r="V645" s="22"/>
      <c r="W645" s="5"/>
      <c r="X645" s="134">
        <f>[2]Plan1!$A488</f>
        <v>51180</v>
      </c>
      <c r="Y645" s="135" t="str">
        <f>[2]Plan1!$C488</f>
        <v>Carnaval</v>
      </c>
      <c r="Z645" s="5"/>
      <c r="AA645" s="5"/>
      <c r="AB645" s="1"/>
      <c r="AC645" s="5"/>
      <c r="AD645" s="5"/>
      <c r="AE645" s="5"/>
      <c r="AF645" s="1"/>
      <c r="AG645" s="3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</row>
    <row r="646" spans="1:108" x14ac:dyDescent="0.2">
      <c r="A646" s="112">
        <f t="shared" si="220"/>
        <v>40671</v>
      </c>
      <c r="B646" s="104">
        <f t="shared" si="233"/>
        <v>240260.14686390999</v>
      </c>
      <c r="C646" s="104">
        <f t="shared" si="221"/>
        <v>235670.36124163005</v>
      </c>
      <c r="D646" s="132">
        <f t="shared" si="222"/>
        <v>40644</v>
      </c>
      <c r="E646" s="105">
        <f t="shared" si="234"/>
        <v>5.9999999999999995E-4</v>
      </c>
      <c r="F646" s="106">
        <f t="shared" si="232"/>
        <v>28</v>
      </c>
      <c r="G646" s="106">
        <f t="shared" si="227"/>
        <v>30</v>
      </c>
      <c r="H646" s="104">
        <f t="shared" si="223"/>
        <v>1.00055998</v>
      </c>
      <c r="I646" s="104">
        <f t="shared" si="224"/>
        <v>1.01066802</v>
      </c>
      <c r="J646" s="104">
        <f t="shared" si="216"/>
        <v>1.0112339699999999</v>
      </c>
      <c r="K646" s="104">
        <f t="shared" si="217"/>
        <v>238317.87500969999</v>
      </c>
      <c r="L646" s="107">
        <f t="shared" si="228"/>
        <v>0</v>
      </c>
      <c r="M646" s="105">
        <f t="shared" si="229"/>
        <v>0</v>
      </c>
      <c r="N646" s="104">
        <f t="shared" si="230"/>
        <v>0</v>
      </c>
      <c r="O646" s="113">
        <f t="shared" si="225"/>
        <v>0.11</v>
      </c>
      <c r="P646" s="108">
        <f t="shared" si="215"/>
        <v>1.008149921</v>
      </c>
      <c r="Q646" s="104">
        <f t="shared" si="218"/>
        <v>1942.2718542099999</v>
      </c>
      <c r="R646" s="104">
        <f t="shared" si="219"/>
        <v>1942.2718542099999</v>
      </c>
      <c r="S646" s="109" t="s">
        <v>52</v>
      </c>
      <c r="T646" s="110">
        <f t="shared" si="231"/>
        <v>40673</v>
      </c>
      <c r="U646" s="111">
        <f t="shared" si="226"/>
        <v>0</v>
      </c>
      <c r="V646" s="22"/>
      <c r="W646" s="5"/>
      <c r="X646" s="134">
        <f>[2]Plan1!$A489</f>
        <v>51225</v>
      </c>
      <c r="Y646" s="135" t="str">
        <f>[2]Plan1!$C489</f>
        <v>Paixão de Cristo</v>
      </c>
      <c r="Z646" s="5"/>
      <c r="AA646" s="5"/>
      <c r="AB646" s="1"/>
      <c r="AC646" s="5"/>
      <c r="AD646" s="5"/>
      <c r="AE646" s="5"/>
      <c r="AF646" s="1"/>
      <c r="AG646" s="3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</row>
    <row r="647" spans="1:108" x14ac:dyDescent="0.2">
      <c r="A647" s="112">
        <f t="shared" si="220"/>
        <v>40672</v>
      </c>
      <c r="B647" s="104">
        <f t="shared" si="233"/>
        <v>240334.61123288001</v>
      </c>
      <c r="C647" s="104">
        <f t="shared" si="221"/>
        <v>235670.36124163005</v>
      </c>
      <c r="D647" s="132">
        <f t="shared" si="222"/>
        <v>40644</v>
      </c>
      <c r="E647" s="105">
        <f t="shared" si="234"/>
        <v>5.9999999999999995E-4</v>
      </c>
      <c r="F647" s="106">
        <f t="shared" si="232"/>
        <v>29</v>
      </c>
      <c r="G647" s="106">
        <f t="shared" si="227"/>
        <v>30</v>
      </c>
      <c r="H647" s="104">
        <f t="shared" si="223"/>
        <v>1.0005799900000001</v>
      </c>
      <c r="I647" s="104">
        <f t="shared" si="224"/>
        <v>1.01066802</v>
      </c>
      <c r="J647" s="104">
        <f t="shared" si="216"/>
        <v>1.0112541900000001</v>
      </c>
      <c r="K647" s="104">
        <f t="shared" si="217"/>
        <v>238322.64026441</v>
      </c>
      <c r="L647" s="107">
        <f t="shared" si="228"/>
        <v>0</v>
      </c>
      <c r="M647" s="105">
        <f t="shared" si="229"/>
        <v>0</v>
      </c>
      <c r="N647" s="104">
        <f t="shared" si="230"/>
        <v>0</v>
      </c>
      <c r="O647" s="113">
        <f t="shared" si="225"/>
        <v>0.11</v>
      </c>
      <c r="P647" s="108">
        <f t="shared" si="215"/>
        <v>1.0084422150000001</v>
      </c>
      <c r="Q647" s="104">
        <f t="shared" si="218"/>
        <v>2011.9709684699999</v>
      </c>
      <c r="R647" s="104">
        <f t="shared" si="219"/>
        <v>2011.9709684699999</v>
      </c>
      <c r="S647" s="109" t="s">
        <v>52</v>
      </c>
      <c r="T647" s="110">
        <f t="shared" si="231"/>
        <v>40673</v>
      </c>
      <c r="U647" s="111">
        <f t="shared" si="226"/>
        <v>0</v>
      </c>
      <c r="V647" s="22"/>
      <c r="W647" s="5"/>
      <c r="X647" s="134">
        <f>[2]Plan1!$A490</f>
        <v>51247</v>
      </c>
      <c r="Y647" s="135" t="str">
        <f>[2]Plan1!$C490</f>
        <v>Tiradentes</v>
      </c>
      <c r="Z647" s="5"/>
      <c r="AA647" s="5"/>
      <c r="AB647" s="1"/>
      <c r="AC647" s="5"/>
      <c r="AD647" s="5"/>
      <c r="AE647" s="5"/>
      <c r="AF647" s="1"/>
      <c r="AG647" s="3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</row>
    <row r="648" spans="1:108" x14ac:dyDescent="0.2">
      <c r="A648" s="112">
        <f t="shared" si="220"/>
        <v>40673</v>
      </c>
      <c r="B648" s="104">
        <f t="shared" si="233"/>
        <v>240409.10102268</v>
      </c>
      <c r="C648" s="104">
        <f t="shared" si="221"/>
        <v>235670.36124163005</v>
      </c>
      <c r="D648" s="132">
        <f t="shared" si="222"/>
        <v>40644</v>
      </c>
      <c r="E648" s="105">
        <f t="shared" si="234"/>
        <v>5.9999999999999995E-4</v>
      </c>
      <c r="F648" s="106">
        <f t="shared" si="232"/>
        <v>30</v>
      </c>
      <c r="G648" s="106">
        <f t="shared" si="227"/>
        <v>30</v>
      </c>
      <c r="H648" s="104">
        <f t="shared" si="223"/>
        <v>1.0005999999999999</v>
      </c>
      <c r="I648" s="104">
        <f t="shared" si="224"/>
        <v>1.01066802</v>
      </c>
      <c r="J648" s="104">
        <f t="shared" si="216"/>
        <v>1.0112744199999999</v>
      </c>
      <c r="K648" s="104">
        <f t="shared" si="217"/>
        <v>238327.40787582</v>
      </c>
      <c r="L648" s="107">
        <f t="shared" si="228"/>
        <v>20</v>
      </c>
      <c r="M648" s="105">
        <f t="shared" si="229"/>
        <v>1.6324727545000001E-2</v>
      </c>
      <c r="N648" s="104">
        <f t="shared" si="230"/>
        <v>3890.6300000699998</v>
      </c>
      <c r="O648" s="113">
        <f t="shared" si="225"/>
        <v>0.11</v>
      </c>
      <c r="P648" s="108">
        <f t="shared" ref="P648:P711" si="235">ROUND((1+O648)^(30/360)^(F648/G648),9)</f>
        <v>1.0087345940000001</v>
      </c>
      <c r="Q648" s="104">
        <f t="shared" si="218"/>
        <v>2081.6931468600001</v>
      </c>
      <c r="R648" s="104">
        <f t="shared" si="219"/>
        <v>5972.3231469299999</v>
      </c>
      <c r="S648" s="109" t="s">
        <v>52</v>
      </c>
      <c r="T648" s="110">
        <f t="shared" si="231"/>
        <v>40673</v>
      </c>
      <c r="U648" s="111">
        <f t="shared" si="226"/>
        <v>234436.77787575001</v>
      </c>
      <c r="V648" s="22"/>
      <c r="W648" s="8"/>
      <c r="X648" s="134">
        <f>[2]Plan1!$A491</f>
        <v>51257</v>
      </c>
      <c r="Y648" s="135" t="str">
        <f>[2]Plan1!$C491</f>
        <v>Dia do Trabalho</v>
      </c>
      <c r="Z648" s="8"/>
      <c r="AA648" s="8"/>
      <c r="AB648" s="9"/>
      <c r="AC648" s="8"/>
      <c r="AD648" s="8"/>
      <c r="AE648" s="8"/>
      <c r="AF648" s="9"/>
      <c r="AG648" s="2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</row>
    <row r="649" spans="1:108" x14ac:dyDescent="0.2">
      <c r="A649" s="112">
        <f t="shared" si="220"/>
        <v>40674</v>
      </c>
      <c r="B649" s="104">
        <f t="shared" si="233"/>
        <v>234516.27626546001</v>
      </c>
      <c r="C649" s="104">
        <f t="shared" si="221"/>
        <v>231823.10680393004</v>
      </c>
      <c r="D649" s="132">
        <f t="shared" si="222"/>
        <v>40674</v>
      </c>
      <c r="E649" s="105">
        <f t="shared" si="234"/>
        <v>1.8159999999999999E-3</v>
      </c>
      <c r="F649" s="106">
        <f t="shared" si="232"/>
        <v>1</v>
      </c>
      <c r="G649" s="106">
        <f t="shared" si="227"/>
        <v>31</v>
      </c>
      <c r="H649" s="104">
        <f t="shared" si="223"/>
        <v>1.0000585200000001</v>
      </c>
      <c r="I649" s="104">
        <f t="shared" si="224"/>
        <v>1.0112744199999999</v>
      </c>
      <c r="J649" s="104">
        <f t="shared" si="216"/>
        <v>1.01133359</v>
      </c>
      <c r="K649" s="104">
        <f t="shared" si="217"/>
        <v>234450.49484897</v>
      </c>
      <c r="L649" s="107">
        <f t="shared" si="228"/>
        <v>0</v>
      </c>
      <c r="M649" s="105">
        <f t="shared" si="229"/>
        <v>0</v>
      </c>
      <c r="N649" s="104">
        <f t="shared" si="230"/>
        <v>0</v>
      </c>
      <c r="O649" s="113">
        <f t="shared" si="225"/>
        <v>0.11</v>
      </c>
      <c r="P649" s="108">
        <f t="shared" si="235"/>
        <v>1.0002805770000001</v>
      </c>
      <c r="Q649" s="104">
        <f t="shared" si="218"/>
        <v>65.781416489999998</v>
      </c>
      <c r="R649" s="104">
        <f t="shared" si="219"/>
        <v>65.781416489999998</v>
      </c>
      <c r="S649" s="109" t="s">
        <v>52</v>
      </c>
      <c r="T649" s="110">
        <f t="shared" si="231"/>
        <v>40704</v>
      </c>
      <c r="U649" s="111">
        <f t="shared" si="226"/>
        <v>0</v>
      </c>
      <c r="V649" s="22"/>
      <c r="W649" s="5"/>
      <c r="X649" s="134">
        <f>[2]Plan1!$A492</f>
        <v>51287</v>
      </c>
      <c r="Y649" s="135" t="str">
        <f>[2]Plan1!$C492</f>
        <v>Corpus Christi</v>
      </c>
      <c r="Z649" s="5"/>
      <c r="AA649" s="5"/>
      <c r="AB649" s="1"/>
      <c r="AC649" s="5"/>
      <c r="AD649" s="5"/>
      <c r="AE649" s="5"/>
      <c r="AF649" s="1"/>
      <c r="AG649" s="3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</row>
    <row r="650" spans="1:108" x14ac:dyDescent="0.2">
      <c r="A650" s="112">
        <f t="shared" si="220"/>
        <v>40675</v>
      </c>
      <c r="B650" s="104">
        <f t="shared" si="233"/>
        <v>234595.80783377998</v>
      </c>
      <c r="C650" s="104">
        <f t="shared" si="221"/>
        <v>231823.10680393004</v>
      </c>
      <c r="D650" s="132">
        <f t="shared" si="222"/>
        <v>40674</v>
      </c>
      <c r="E650" s="105">
        <f t="shared" si="234"/>
        <v>1.8159999999999999E-3</v>
      </c>
      <c r="F650" s="106">
        <f t="shared" si="232"/>
        <v>2</v>
      </c>
      <c r="G650" s="106">
        <f t="shared" si="227"/>
        <v>31</v>
      </c>
      <c r="H650" s="104">
        <f t="shared" si="223"/>
        <v>1.00011706</v>
      </c>
      <c r="I650" s="104">
        <f t="shared" si="224"/>
        <v>1.0112744199999999</v>
      </c>
      <c r="J650" s="104">
        <f t="shared" ref="J650:J713" si="236">TRUNC(H650*I650,8)</f>
        <v>1.0113927899999999</v>
      </c>
      <c r="K650" s="104">
        <f t="shared" ref="K650:K713" si="237">TRUNC(C650*J650,8)</f>
        <v>234464.21877688999</v>
      </c>
      <c r="L650" s="107">
        <f t="shared" si="228"/>
        <v>0</v>
      </c>
      <c r="M650" s="105">
        <f t="shared" si="229"/>
        <v>0</v>
      </c>
      <c r="N650" s="104">
        <f t="shared" si="230"/>
        <v>0</v>
      </c>
      <c r="O650" s="113">
        <f t="shared" si="225"/>
        <v>0.11</v>
      </c>
      <c r="P650" s="108">
        <f t="shared" si="235"/>
        <v>1.000561233</v>
      </c>
      <c r="Q650" s="104">
        <f t="shared" ref="Q650:Q713" si="238">TRUNC((P650-1)*K650,8)</f>
        <v>131.58905688999999</v>
      </c>
      <c r="R650" s="104">
        <f t="shared" ref="R650:R713" si="239">(N650+Q650)</f>
        <v>131.58905688999999</v>
      </c>
      <c r="S650" s="109" t="s">
        <v>52</v>
      </c>
      <c r="T650" s="110">
        <f t="shared" si="231"/>
        <v>40704</v>
      </c>
      <c r="U650" s="111">
        <f t="shared" si="226"/>
        <v>0</v>
      </c>
      <c r="V650" s="22"/>
      <c r="W650" s="5"/>
      <c r="X650" s="134">
        <f>[2]Plan1!$A493</f>
        <v>51386</v>
      </c>
      <c r="Y650" s="135" t="str">
        <f>[2]Plan1!$C493</f>
        <v>Independência do Brasil</v>
      </c>
      <c r="Z650" s="5"/>
      <c r="AA650" s="5"/>
      <c r="AB650" s="1"/>
      <c r="AC650" s="5"/>
      <c r="AD650" s="5"/>
      <c r="AE650" s="5"/>
      <c r="AF650" s="1"/>
      <c r="AG650" s="3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</row>
    <row r="651" spans="1:108" x14ac:dyDescent="0.2">
      <c r="A651" s="112">
        <f t="shared" ref="A651:A714" si="240">(A650+1)</f>
        <v>40676</v>
      </c>
      <c r="B651" s="104">
        <f t="shared" si="233"/>
        <v>234675.36307461001</v>
      </c>
      <c r="C651" s="104">
        <f t="shared" ref="C651:C714" si="241">IF(DAY(A650)=$E$2,VLOOKUP(A650,X$10:Y$148,2),C650)</f>
        <v>231823.10680393004</v>
      </c>
      <c r="D651" s="132">
        <f t="shared" ref="D651:D714" si="242">IF(DAY(A650)=$E$2,A651,D650)</f>
        <v>40674</v>
      </c>
      <c r="E651" s="105">
        <f t="shared" si="234"/>
        <v>1.8159999999999999E-3</v>
      </c>
      <c r="F651" s="106">
        <f t="shared" si="232"/>
        <v>3</v>
      </c>
      <c r="G651" s="106">
        <f t="shared" si="227"/>
        <v>31</v>
      </c>
      <c r="H651" s="104">
        <f t="shared" ref="H651:H714" si="243">TRUNC(((1+$E651)^($F651/$G651)),8)</f>
        <v>1.00017559</v>
      </c>
      <c r="I651" s="104">
        <f t="shared" ref="I651:I714" si="244">IF(DAY(A650)=E$2,J650,I650)</f>
        <v>1.0112744199999999</v>
      </c>
      <c r="J651" s="104">
        <f t="shared" si="236"/>
        <v>1.0114519799999999</v>
      </c>
      <c r="K651" s="104">
        <f t="shared" si="237"/>
        <v>234477.94038658001</v>
      </c>
      <c r="L651" s="107">
        <f t="shared" si="228"/>
        <v>0</v>
      </c>
      <c r="M651" s="105">
        <f t="shared" si="229"/>
        <v>0</v>
      </c>
      <c r="N651" s="104">
        <f t="shared" si="230"/>
        <v>0</v>
      </c>
      <c r="O651" s="113">
        <f t="shared" ref="O651:O714" si="245">(O650)</f>
        <v>0.11</v>
      </c>
      <c r="P651" s="108">
        <f t="shared" si="235"/>
        <v>1.0008419669999999</v>
      </c>
      <c r="Q651" s="104">
        <f t="shared" si="238"/>
        <v>197.42268802999999</v>
      </c>
      <c r="R651" s="104">
        <f t="shared" si="239"/>
        <v>197.42268802999999</v>
      </c>
      <c r="S651" s="109" t="s">
        <v>52</v>
      </c>
      <c r="T651" s="110">
        <f t="shared" si="231"/>
        <v>40704</v>
      </c>
      <c r="U651" s="111">
        <f t="shared" ref="U651:U714" si="246">IF(L651&gt;0,K651-N651,0)</f>
        <v>0</v>
      </c>
      <c r="V651" s="22"/>
      <c r="W651" s="5"/>
      <c r="X651" s="134">
        <f>[2]Plan1!$A494</f>
        <v>51421</v>
      </c>
      <c r="Y651" s="135" t="str">
        <f>[2]Plan1!$C494</f>
        <v>Nossa Sr.a Aparecida - Padroeira do Brasil</v>
      </c>
      <c r="Z651" s="5"/>
      <c r="AA651" s="5"/>
      <c r="AB651" s="1"/>
      <c r="AC651" s="5"/>
      <c r="AD651" s="5"/>
      <c r="AE651" s="5"/>
      <c r="AF651" s="1"/>
      <c r="AG651" s="3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</row>
    <row r="652" spans="1:108" x14ac:dyDescent="0.2">
      <c r="A652" s="112">
        <f t="shared" si="240"/>
        <v>40677</v>
      </c>
      <c r="B652" s="104">
        <f t="shared" si="233"/>
        <v>234754.94709984999</v>
      </c>
      <c r="C652" s="104">
        <f t="shared" si="241"/>
        <v>231823.10680393004</v>
      </c>
      <c r="D652" s="132">
        <f t="shared" si="242"/>
        <v>40674</v>
      </c>
      <c r="E652" s="105">
        <f t="shared" si="234"/>
        <v>1.8159999999999999E-3</v>
      </c>
      <c r="F652" s="106">
        <f t="shared" si="232"/>
        <v>4</v>
      </c>
      <c r="G652" s="106">
        <f t="shared" ref="G652:G715" si="247">IF(DAY(A652)=E$2+1,DAY(EOMONTH(A652,12)), IF(DAY(A652)&lt;&gt;$E$2+1,G651))</f>
        <v>31</v>
      </c>
      <c r="H652" s="104">
        <f t="shared" si="243"/>
        <v>1.0002341299999999</v>
      </c>
      <c r="I652" s="104">
        <f t="shared" si="244"/>
        <v>1.0112744199999999</v>
      </c>
      <c r="J652" s="104">
        <f t="shared" si="236"/>
        <v>1.0115111800000001</v>
      </c>
      <c r="K652" s="104">
        <f t="shared" si="237"/>
        <v>234491.6643145</v>
      </c>
      <c r="L652" s="107">
        <f t="shared" ref="L652:L715" si="248">IF(DAY(A652)=E$2,VLOOKUP(A652,$X$10:$AE$196,7),0)</f>
        <v>0</v>
      </c>
      <c r="M652" s="105">
        <f t="shared" ref="M652:M715" si="249">IF(DAY(A652)=E$2,VLOOKUP(A652,$X$10:$AE$200,5),0)</f>
        <v>0</v>
      </c>
      <c r="N652" s="104">
        <f t="shared" ref="N652:N715" si="250">IF(M652&gt;0,TRUNC((M652*K652),8),0)</f>
        <v>0</v>
      </c>
      <c r="O652" s="113">
        <f t="shared" si="245"/>
        <v>0.11</v>
      </c>
      <c r="P652" s="108">
        <f t="shared" si="235"/>
        <v>1.0011227810000001</v>
      </c>
      <c r="Q652" s="104">
        <f t="shared" si="238"/>
        <v>263.28278534999998</v>
      </c>
      <c r="R652" s="104">
        <f t="shared" si="239"/>
        <v>263.28278534999998</v>
      </c>
      <c r="S652" s="109" t="s">
        <v>52</v>
      </c>
      <c r="T652" s="110">
        <f t="shared" ref="T652:T715" si="251">IF(DAY(A652)=E$2+1,VLOOKUP(A651,$X$10:$AE$200,8),T651)</f>
        <v>40704</v>
      </c>
      <c r="U652" s="111">
        <f t="shared" si="246"/>
        <v>0</v>
      </c>
      <c r="V652" s="22"/>
      <c r="W652" s="5"/>
      <c r="X652" s="134">
        <f>[2]Plan1!$A495</f>
        <v>51442</v>
      </c>
      <c r="Y652" s="135" t="str">
        <f>[2]Plan1!$C495</f>
        <v>Finados</v>
      </c>
      <c r="Z652" s="5"/>
      <c r="AA652" s="5"/>
      <c r="AB652" s="1"/>
      <c r="AC652" s="5"/>
      <c r="AD652" s="5"/>
      <c r="AE652" s="5"/>
      <c r="AF652" s="1"/>
      <c r="AG652" s="3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</row>
    <row r="653" spans="1:108" x14ac:dyDescent="0.2">
      <c r="A653" s="112">
        <f t="shared" si="240"/>
        <v>40678</v>
      </c>
      <c r="B653" s="104">
        <f t="shared" si="233"/>
        <v>234834.55944573999</v>
      </c>
      <c r="C653" s="104">
        <f t="shared" si="241"/>
        <v>231823.10680393004</v>
      </c>
      <c r="D653" s="132">
        <f t="shared" si="242"/>
        <v>40674</v>
      </c>
      <c r="E653" s="105">
        <f t="shared" si="234"/>
        <v>1.8159999999999999E-3</v>
      </c>
      <c r="F653" s="106">
        <f t="shared" si="232"/>
        <v>5</v>
      </c>
      <c r="G653" s="106">
        <f t="shared" si="247"/>
        <v>31</v>
      </c>
      <c r="H653" s="104">
        <f t="shared" si="243"/>
        <v>1.00029268</v>
      </c>
      <c r="I653" s="104">
        <f t="shared" si="244"/>
        <v>1.0112744199999999</v>
      </c>
      <c r="J653" s="104">
        <f t="shared" si="236"/>
        <v>1.0115703899999999</v>
      </c>
      <c r="K653" s="104">
        <f t="shared" si="237"/>
        <v>234505.39056065999</v>
      </c>
      <c r="L653" s="107">
        <f t="shared" si="248"/>
        <v>0</v>
      </c>
      <c r="M653" s="105">
        <f t="shared" si="249"/>
        <v>0</v>
      </c>
      <c r="N653" s="104">
        <f t="shared" si="250"/>
        <v>0</v>
      </c>
      <c r="O653" s="113">
        <f t="shared" si="245"/>
        <v>0.11</v>
      </c>
      <c r="P653" s="108">
        <f t="shared" si="235"/>
        <v>1.001403673</v>
      </c>
      <c r="Q653" s="104">
        <f t="shared" si="238"/>
        <v>329.16888508</v>
      </c>
      <c r="R653" s="104">
        <f t="shared" si="239"/>
        <v>329.16888508</v>
      </c>
      <c r="S653" s="109" t="s">
        <v>52</v>
      </c>
      <c r="T653" s="110">
        <f t="shared" si="251"/>
        <v>40704</v>
      </c>
      <c r="U653" s="111">
        <f t="shared" si="246"/>
        <v>0</v>
      </c>
      <c r="V653" s="22"/>
      <c r="W653" s="5"/>
      <c r="X653" s="134">
        <f>[2]Plan1!$A496</f>
        <v>51455</v>
      </c>
      <c r="Y653" s="135" t="str">
        <f>[2]Plan1!$C496</f>
        <v>Proclamação da República</v>
      </c>
      <c r="Z653" s="5"/>
      <c r="AA653" s="5"/>
      <c r="AB653" s="1"/>
      <c r="AC653" s="5"/>
      <c r="AD653" s="5"/>
      <c r="AE653" s="5"/>
      <c r="AF653" s="1"/>
      <c r="AG653" s="3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</row>
    <row r="654" spans="1:108" x14ac:dyDescent="0.2">
      <c r="A654" s="112">
        <f t="shared" si="240"/>
        <v>40679</v>
      </c>
      <c r="B654" s="104">
        <f t="shared" si="233"/>
        <v>234914.19547316001</v>
      </c>
      <c r="C654" s="104">
        <f t="shared" si="241"/>
        <v>231823.10680393004</v>
      </c>
      <c r="D654" s="132">
        <f t="shared" si="242"/>
        <v>40674</v>
      </c>
      <c r="E654" s="105">
        <f t="shared" si="234"/>
        <v>1.8159999999999999E-3</v>
      </c>
      <c r="F654" s="106">
        <f t="shared" si="232"/>
        <v>6</v>
      </c>
      <c r="G654" s="106">
        <f t="shared" si="247"/>
        <v>31</v>
      </c>
      <c r="H654" s="104">
        <f t="shared" si="243"/>
        <v>1.00035122</v>
      </c>
      <c r="I654" s="104">
        <f t="shared" si="244"/>
        <v>1.0112744199999999</v>
      </c>
      <c r="J654" s="104">
        <f t="shared" si="236"/>
        <v>1.0116295900000001</v>
      </c>
      <c r="K654" s="104">
        <f t="shared" si="237"/>
        <v>234519.11448858</v>
      </c>
      <c r="L654" s="107">
        <f t="shared" si="248"/>
        <v>0</v>
      </c>
      <c r="M654" s="105">
        <f t="shared" si="249"/>
        <v>0</v>
      </c>
      <c r="N654" s="104">
        <f t="shared" si="250"/>
        <v>0</v>
      </c>
      <c r="O654" s="113">
        <f t="shared" si="245"/>
        <v>0.11</v>
      </c>
      <c r="P654" s="108">
        <f t="shared" si="235"/>
        <v>1.0016846429999999</v>
      </c>
      <c r="Q654" s="104">
        <f t="shared" si="238"/>
        <v>395.08098458000001</v>
      </c>
      <c r="R654" s="104">
        <f t="shared" si="239"/>
        <v>395.08098458000001</v>
      </c>
      <c r="S654" s="109" t="s">
        <v>52</v>
      </c>
      <c r="T654" s="110">
        <f t="shared" si="251"/>
        <v>40704</v>
      </c>
      <c r="U654" s="111">
        <f t="shared" si="246"/>
        <v>0</v>
      </c>
      <c r="V654" s="22"/>
      <c r="W654" s="5"/>
      <c r="X654" s="134">
        <f>[2]Plan1!$A497</f>
        <v>51460</v>
      </c>
      <c r="Y654" s="135" t="str">
        <f>[2]Plan1!$C497</f>
        <v>Dia Nacional de Zumbi e da Consciência Negra</v>
      </c>
      <c r="Z654" s="5"/>
      <c r="AA654" s="5"/>
      <c r="AB654" s="1"/>
      <c r="AC654" s="5"/>
      <c r="AD654" s="5"/>
      <c r="AE654" s="5"/>
      <c r="AF654" s="1"/>
      <c r="AG654" s="3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</row>
    <row r="655" spans="1:108" x14ac:dyDescent="0.2">
      <c r="A655" s="112">
        <f t="shared" si="240"/>
        <v>40680</v>
      </c>
      <c r="B655" s="104">
        <f t="shared" si="233"/>
        <v>234993.86029804</v>
      </c>
      <c r="C655" s="104">
        <f t="shared" si="241"/>
        <v>231823.10680393004</v>
      </c>
      <c r="D655" s="132">
        <f t="shared" si="242"/>
        <v>40674</v>
      </c>
      <c r="E655" s="105">
        <f t="shared" si="234"/>
        <v>1.8159999999999999E-3</v>
      </c>
      <c r="F655" s="106">
        <f t="shared" si="232"/>
        <v>7</v>
      </c>
      <c r="G655" s="106">
        <f t="shared" si="247"/>
        <v>31</v>
      </c>
      <c r="H655" s="104">
        <f t="shared" si="243"/>
        <v>1.0004097700000001</v>
      </c>
      <c r="I655" s="104">
        <f t="shared" si="244"/>
        <v>1.0112744199999999</v>
      </c>
      <c r="J655" s="104">
        <f t="shared" si="236"/>
        <v>1.0116887999999999</v>
      </c>
      <c r="K655" s="104">
        <f t="shared" si="237"/>
        <v>234532.84073473999</v>
      </c>
      <c r="L655" s="107">
        <f t="shared" si="248"/>
        <v>0</v>
      </c>
      <c r="M655" s="105">
        <f t="shared" si="249"/>
        <v>0</v>
      </c>
      <c r="N655" s="104">
        <f t="shared" si="250"/>
        <v>0</v>
      </c>
      <c r="O655" s="113">
        <f t="shared" si="245"/>
        <v>0.11</v>
      </c>
      <c r="P655" s="108">
        <f t="shared" si="235"/>
        <v>1.001965693</v>
      </c>
      <c r="Q655" s="104">
        <f t="shared" si="238"/>
        <v>461.01956330000002</v>
      </c>
      <c r="R655" s="104">
        <f t="shared" si="239"/>
        <v>461.01956330000002</v>
      </c>
      <c r="S655" s="109" t="s">
        <v>52</v>
      </c>
      <c r="T655" s="110">
        <f t="shared" si="251"/>
        <v>40704</v>
      </c>
      <c r="U655" s="111">
        <f t="shared" si="246"/>
        <v>0</v>
      </c>
      <c r="V655" s="22"/>
      <c r="W655" s="5"/>
      <c r="X655" s="134">
        <f>[2]Plan1!$A498</f>
        <v>51495</v>
      </c>
      <c r="Y655" s="135" t="str">
        <f>[2]Plan1!$C498</f>
        <v>Natal</v>
      </c>
      <c r="Z655" s="5"/>
      <c r="AA655" s="5"/>
      <c r="AB655" s="1"/>
      <c r="AC655" s="5"/>
      <c r="AD655" s="5"/>
      <c r="AE655" s="5"/>
      <c r="AF655" s="1"/>
      <c r="AG655" s="3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</row>
    <row r="656" spans="1:108" x14ac:dyDescent="0.2">
      <c r="A656" s="112">
        <f t="shared" si="240"/>
        <v>40681</v>
      </c>
      <c r="B656" s="104">
        <f t="shared" si="233"/>
        <v>235073.55369104</v>
      </c>
      <c r="C656" s="104">
        <f t="shared" si="241"/>
        <v>231823.10680393004</v>
      </c>
      <c r="D656" s="132">
        <f t="shared" si="242"/>
        <v>40674</v>
      </c>
      <c r="E656" s="105">
        <f t="shared" si="234"/>
        <v>1.8159999999999999E-3</v>
      </c>
      <c r="F656" s="106">
        <f t="shared" si="232"/>
        <v>8</v>
      </c>
      <c r="G656" s="106">
        <f t="shared" si="247"/>
        <v>31</v>
      </c>
      <c r="H656" s="104">
        <f t="shared" si="243"/>
        <v>1.00046832</v>
      </c>
      <c r="I656" s="104">
        <f t="shared" si="244"/>
        <v>1.0112744199999999</v>
      </c>
      <c r="J656" s="104">
        <f t="shared" si="236"/>
        <v>1.01174802</v>
      </c>
      <c r="K656" s="104">
        <f t="shared" si="237"/>
        <v>234546.56929911999</v>
      </c>
      <c r="L656" s="107">
        <f t="shared" si="248"/>
        <v>0</v>
      </c>
      <c r="M656" s="105">
        <f t="shared" si="249"/>
        <v>0</v>
      </c>
      <c r="N656" s="104">
        <f t="shared" si="250"/>
        <v>0</v>
      </c>
      <c r="O656" s="113">
        <f t="shared" si="245"/>
        <v>0.11</v>
      </c>
      <c r="P656" s="108">
        <f t="shared" si="235"/>
        <v>1.002246822</v>
      </c>
      <c r="Q656" s="104">
        <f t="shared" si="238"/>
        <v>526.98439192000001</v>
      </c>
      <c r="R656" s="104">
        <f t="shared" si="239"/>
        <v>526.98439192000001</v>
      </c>
      <c r="S656" s="109" t="s">
        <v>52</v>
      </c>
      <c r="T656" s="110">
        <f t="shared" si="251"/>
        <v>40704</v>
      </c>
      <c r="U656" s="111">
        <f t="shared" si="246"/>
        <v>0</v>
      </c>
      <c r="V656" s="22"/>
      <c r="W656" s="5"/>
      <c r="X656" s="134">
        <f>[2]Plan1!$A499</f>
        <v>51502</v>
      </c>
      <c r="Y656" s="135" t="str">
        <f>[2]Plan1!$C499</f>
        <v>Confraternização Universal</v>
      </c>
      <c r="Z656" s="5"/>
      <c r="AA656" s="5"/>
      <c r="AB656" s="1"/>
      <c r="AC656" s="5"/>
      <c r="AD656" s="5"/>
      <c r="AE656" s="5"/>
      <c r="AF656" s="1"/>
      <c r="AG656" s="3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</row>
    <row r="657" spans="1:108" x14ac:dyDescent="0.2">
      <c r="A657" s="112">
        <f t="shared" si="240"/>
        <v>40682</v>
      </c>
      <c r="B657" s="104">
        <f t="shared" si="233"/>
        <v>235153.27309875001</v>
      </c>
      <c r="C657" s="104">
        <f t="shared" si="241"/>
        <v>231823.10680393004</v>
      </c>
      <c r="D657" s="132">
        <f t="shared" si="242"/>
        <v>40674</v>
      </c>
      <c r="E657" s="105">
        <f t="shared" si="234"/>
        <v>1.8159999999999999E-3</v>
      </c>
      <c r="F657" s="106">
        <f t="shared" si="232"/>
        <v>9</v>
      </c>
      <c r="G657" s="106">
        <f t="shared" si="247"/>
        <v>31</v>
      </c>
      <c r="H657" s="104">
        <f t="shared" si="243"/>
        <v>1.00052688</v>
      </c>
      <c r="I657" s="104">
        <f t="shared" si="244"/>
        <v>1.0112744199999999</v>
      </c>
      <c r="J657" s="104">
        <f t="shared" si="236"/>
        <v>1.01180724</v>
      </c>
      <c r="K657" s="104">
        <f t="shared" si="237"/>
        <v>234560.29786351</v>
      </c>
      <c r="L657" s="107">
        <f t="shared" si="248"/>
        <v>0</v>
      </c>
      <c r="M657" s="105">
        <f t="shared" si="249"/>
        <v>0</v>
      </c>
      <c r="N657" s="104">
        <f t="shared" si="250"/>
        <v>0</v>
      </c>
      <c r="O657" s="113">
        <f t="shared" si="245"/>
        <v>0.11</v>
      </c>
      <c r="P657" s="108">
        <f t="shared" si="235"/>
        <v>1.002528029</v>
      </c>
      <c r="Q657" s="104">
        <f t="shared" si="238"/>
        <v>592.97523523999996</v>
      </c>
      <c r="R657" s="104">
        <f t="shared" si="239"/>
        <v>592.97523523999996</v>
      </c>
      <c r="S657" s="109" t="s">
        <v>52</v>
      </c>
      <c r="T657" s="110">
        <f t="shared" si="251"/>
        <v>40704</v>
      </c>
      <c r="U657" s="111">
        <f t="shared" si="246"/>
        <v>0</v>
      </c>
      <c r="V657" s="22"/>
      <c r="W657" s="5"/>
      <c r="X657" s="134">
        <f>[2]Plan1!$A500</f>
        <v>51564</v>
      </c>
      <c r="Y657" s="135" t="str">
        <f>[2]Plan1!$C500</f>
        <v>Carnaval</v>
      </c>
      <c r="Z657" s="5"/>
      <c r="AA657" s="5"/>
      <c r="AB657" s="1"/>
      <c r="AC657" s="5"/>
      <c r="AD657" s="5"/>
      <c r="AE657" s="5"/>
      <c r="AF657" s="1"/>
      <c r="AG657" s="3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</row>
    <row r="658" spans="1:108" x14ac:dyDescent="0.2">
      <c r="A658" s="112">
        <f t="shared" si="240"/>
        <v>40683</v>
      </c>
      <c r="B658" s="104">
        <f t="shared" si="233"/>
        <v>235233.01899350999</v>
      </c>
      <c r="C658" s="104">
        <f t="shared" si="241"/>
        <v>231823.10680393004</v>
      </c>
      <c r="D658" s="132">
        <f t="shared" si="242"/>
        <v>40674</v>
      </c>
      <c r="E658" s="105">
        <f t="shared" si="234"/>
        <v>1.8159999999999999E-3</v>
      </c>
      <c r="F658" s="106">
        <f t="shared" si="232"/>
        <v>10</v>
      </c>
      <c r="G658" s="106">
        <f t="shared" si="247"/>
        <v>31</v>
      </c>
      <c r="H658" s="104">
        <f t="shared" si="243"/>
        <v>1.00058544</v>
      </c>
      <c r="I658" s="104">
        <f t="shared" si="244"/>
        <v>1.0112744199999999</v>
      </c>
      <c r="J658" s="104">
        <f t="shared" si="236"/>
        <v>1.01186646</v>
      </c>
      <c r="K658" s="104">
        <f t="shared" si="237"/>
        <v>234574.02642789</v>
      </c>
      <c r="L658" s="107">
        <f t="shared" si="248"/>
        <v>0</v>
      </c>
      <c r="M658" s="105">
        <f t="shared" si="249"/>
        <v>0</v>
      </c>
      <c r="N658" s="104">
        <f t="shared" si="250"/>
        <v>0</v>
      </c>
      <c r="O658" s="113">
        <f t="shared" si="245"/>
        <v>0.11</v>
      </c>
      <c r="P658" s="108">
        <f t="shared" si="235"/>
        <v>1.002809316</v>
      </c>
      <c r="Q658" s="104">
        <f t="shared" si="238"/>
        <v>658.99256562000005</v>
      </c>
      <c r="R658" s="104">
        <f t="shared" si="239"/>
        <v>658.99256562000005</v>
      </c>
      <c r="S658" s="109" t="s">
        <v>52</v>
      </c>
      <c r="T658" s="110">
        <f t="shared" si="251"/>
        <v>40704</v>
      </c>
      <c r="U658" s="111">
        <f t="shared" si="246"/>
        <v>0</v>
      </c>
      <c r="V658" s="22"/>
      <c r="W658" s="5"/>
      <c r="X658" s="134">
        <f>[2]Plan1!$A501</f>
        <v>51565</v>
      </c>
      <c r="Y658" s="135" t="str">
        <f>[2]Plan1!$C501</f>
        <v>Carnaval</v>
      </c>
      <c r="Z658" s="5"/>
      <c r="AA658" s="5"/>
      <c r="AB658" s="1"/>
      <c r="AC658" s="5"/>
      <c r="AD658" s="5"/>
      <c r="AE658" s="5"/>
      <c r="AF658" s="1"/>
      <c r="AG658" s="3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</row>
    <row r="659" spans="1:108" x14ac:dyDescent="0.2">
      <c r="A659" s="112">
        <f t="shared" si="240"/>
        <v>40684</v>
      </c>
      <c r="B659" s="104">
        <f t="shared" si="233"/>
        <v>235312.79090946002</v>
      </c>
      <c r="C659" s="104">
        <f t="shared" si="241"/>
        <v>231823.10680393004</v>
      </c>
      <c r="D659" s="132">
        <f t="shared" si="242"/>
        <v>40674</v>
      </c>
      <c r="E659" s="105">
        <f t="shared" si="234"/>
        <v>1.8159999999999999E-3</v>
      </c>
      <c r="F659" s="106">
        <f t="shared" si="232"/>
        <v>11</v>
      </c>
      <c r="G659" s="106">
        <f t="shared" si="247"/>
        <v>31</v>
      </c>
      <c r="H659" s="104">
        <f t="shared" si="243"/>
        <v>1.0006440000000001</v>
      </c>
      <c r="I659" s="104">
        <f t="shared" si="244"/>
        <v>1.0112744199999999</v>
      </c>
      <c r="J659" s="104">
        <f t="shared" si="236"/>
        <v>1.01192568</v>
      </c>
      <c r="K659" s="104">
        <f t="shared" si="237"/>
        <v>234587.75499228001</v>
      </c>
      <c r="L659" s="107">
        <f t="shared" si="248"/>
        <v>0</v>
      </c>
      <c r="M659" s="105">
        <f t="shared" si="249"/>
        <v>0</v>
      </c>
      <c r="N659" s="104">
        <f t="shared" si="250"/>
        <v>0</v>
      </c>
      <c r="O659" s="113">
        <f t="shared" si="245"/>
        <v>0.11</v>
      </c>
      <c r="P659" s="108">
        <f t="shared" si="235"/>
        <v>1.003090681</v>
      </c>
      <c r="Q659" s="104">
        <f t="shared" si="238"/>
        <v>725.03591717999996</v>
      </c>
      <c r="R659" s="104">
        <f t="shared" si="239"/>
        <v>725.03591717999996</v>
      </c>
      <c r="S659" s="109" t="s">
        <v>52</v>
      </c>
      <c r="T659" s="110">
        <f t="shared" si="251"/>
        <v>40704</v>
      </c>
      <c r="U659" s="111">
        <f t="shared" si="246"/>
        <v>0</v>
      </c>
      <c r="V659" s="22"/>
      <c r="W659" s="5"/>
      <c r="X659" s="134">
        <f>[2]Plan1!$A502</f>
        <v>51610</v>
      </c>
      <c r="Y659" s="135" t="str">
        <f>[2]Plan1!$C502</f>
        <v>Paixão de Cristo</v>
      </c>
      <c r="Z659" s="5"/>
      <c r="AA659" s="5"/>
      <c r="AB659" s="1"/>
      <c r="AC659" s="5"/>
      <c r="AD659" s="5"/>
      <c r="AE659" s="5"/>
      <c r="AF659" s="1"/>
      <c r="AG659" s="3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</row>
    <row r="660" spans="1:108" x14ac:dyDescent="0.2">
      <c r="A660" s="112">
        <f t="shared" si="240"/>
        <v>40685</v>
      </c>
      <c r="B660" s="104">
        <f t="shared" si="233"/>
        <v>235392.59141044001</v>
      </c>
      <c r="C660" s="104">
        <f t="shared" si="241"/>
        <v>231823.10680393004</v>
      </c>
      <c r="D660" s="132">
        <f t="shared" si="242"/>
        <v>40674</v>
      </c>
      <c r="E660" s="105">
        <f t="shared" si="234"/>
        <v>1.8159999999999999E-3</v>
      </c>
      <c r="F660" s="106">
        <f t="shared" si="232"/>
        <v>12</v>
      </c>
      <c r="G660" s="106">
        <f t="shared" si="247"/>
        <v>31</v>
      </c>
      <c r="H660" s="104">
        <f t="shared" si="243"/>
        <v>1.0007025700000001</v>
      </c>
      <c r="I660" s="104">
        <f t="shared" si="244"/>
        <v>1.0112744199999999</v>
      </c>
      <c r="J660" s="104">
        <f t="shared" si="236"/>
        <v>1.01198491</v>
      </c>
      <c r="K660" s="104">
        <f t="shared" si="237"/>
        <v>234601.48587489</v>
      </c>
      <c r="L660" s="107">
        <f t="shared" si="248"/>
        <v>0</v>
      </c>
      <c r="M660" s="105">
        <f t="shared" si="249"/>
        <v>0</v>
      </c>
      <c r="N660" s="104">
        <f t="shared" si="250"/>
        <v>0</v>
      </c>
      <c r="O660" s="113">
        <f t="shared" si="245"/>
        <v>0.11</v>
      </c>
      <c r="P660" s="108">
        <f t="shared" si="235"/>
        <v>1.0033721250000001</v>
      </c>
      <c r="Q660" s="104">
        <f t="shared" si="238"/>
        <v>791.10553555000001</v>
      </c>
      <c r="R660" s="104">
        <f t="shared" si="239"/>
        <v>791.10553555000001</v>
      </c>
      <c r="S660" s="109" t="s">
        <v>52</v>
      </c>
      <c r="T660" s="110">
        <f t="shared" si="251"/>
        <v>40704</v>
      </c>
      <c r="U660" s="111">
        <f t="shared" si="246"/>
        <v>0</v>
      </c>
      <c r="V660" s="22"/>
      <c r="W660" s="5"/>
      <c r="X660" s="134">
        <f>[2]Plan1!$A503</f>
        <v>51612</v>
      </c>
      <c r="Y660" s="135" t="str">
        <f>[2]Plan1!$C503</f>
        <v>Tiradentes</v>
      </c>
      <c r="Z660" s="5"/>
      <c r="AA660" s="5"/>
      <c r="AB660" s="1"/>
      <c r="AC660" s="5"/>
      <c r="AD660" s="5"/>
      <c r="AE660" s="5"/>
      <c r="AF660" s="1"/>
      <c r="AG660" s="3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</row>
    <row r="661" spans="1:108" x14ac:dyDescent="0.2">
      <c r="A661" s="112">
        <f t="shared" si="240"/>
        <v>40686</v>
      </c>
      <c r="B661" s="104">
        <f t="shared" si="233"/>
        <v>235472.41817498</v>
      </c>
      <c r="C661" s="104">
        <f t="shared" si="241"/>
        <v>231823.10680393004</v>
      </c>
      <c r="D661" s="132">
        <f t="shared" si="242"/>
        <v>40674</v>
      </c>
      <c r="E661" s="105">
        <f t="shared" si="234"/>
        <v>1.8159999999999999E-3</v>
      </c>
      <c r="F661" s="106">
        <f t="shared" si="232"/>
        <v>13</v>
      </c>
      <c r="G661" s="106">
        <f t="shared" si="247"/>
        <v>31</v>
      </c>
      <c r="H661" s="104">
        <f t="shared" si="243"/>
        <v>1.00076114</v>
      </c>
      <c r="I661" s="104">
        <f t="shared" si="244"/>
        <v>1.0112744199999999</v>
      </c>
      <c r="J661" s="104">
        <f t="shared" si="236"/>
        <v>1.01204414</v>
      </c>
      <c r="K661" s="104">
        <f t="shared" si="237"/>
        <v>234615.21675751</v>
      </c>
      <c r="L661" s="107">
        <f t="shared" si="248"/>
        <v>0</v>
      </c>
      <c r="M661" s="105">
        <f t="shared" si="249"/>
        <v>0</v>
      </c>
      <c r="N661" s="104">
        <f t="shared" si="250"/>
        <v>0</v>
      </c>
      <c r="O661" s="113">
        <f t="shared" si="245"/>
        <v>0.11</v>
      </c>
      <c r="P661" s="108">
        <f t="shared" si="235"/>
        <v>1.003653648</v>
      </c>
      <c r="Q661" s="104">
        <f t="shared" si="238"/>
        <v>857.20141747000002</v>
      </c>
      <c r="R661" s="104">
        <f t="shared" si="239"/>
        <v>857.20141747000002</v>
      </c>
      <c r="S661" s="109" t="s">
        <v>52</v>
      </c>
      <c r="T661" s="110">
        <f t="shared" si="251"/>
        <v>40704</v>
      </c>
      <c r="U661" s="111">
        <f t="shared" si="246"/>
        <v>0</v>
      </c>
      <c r="V661" s="22"/>
      <c r="W661" s="5"/>
      <c r="X661" s="134">
        <f>[2]Plan1!$A504</f>
        <v>51622</v>
      </c>
      <c r="Y661" s="135" t="str">
        <f>[2]Plan1!$C504</f>
        <v>Dia do Trabalho</v>
      </c>
      <c r="Z661" s="5"/>
      <c r="AA661" s="5"/>
      <c r="AB661" s="1"/>
      <c r="AC661" s="5"/>
      <c r="AD661" s="5"/>
      <c r="AE661" s="5"/>
      <c r="AF661" s="1"/>
      <c r="AG661" s="3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</row>
    <row r="662" spans="1:108" x14ac:dyDescent="0.2">
      <c r="A662" s="112">
        <f t="shared" si="240"/>
        <v>40687</v>
      </c>
      <c r="B662" s="104">
        <f t="shared" si="233"/>
        <v>235552.27353367</v>
      </c>
      <c r="C662" s="104">
        <f t="shared" si="241"/>
        <v>231823.10680393004</v>
      </c>
      <c r="D662" s="132">
        <f t="shared" si="242"/>
        <v>40674</v>
      </c>
      <c r="E662" s="105">
        <f t="shared" si="234"/>
        <v>1.8159999999999999E-3</v>
      </c>
      <c r="F662" s="106">
        <f t="shared" si="232"/>
        <v>14</v>
      </c>
      <c r="G662" s="106">
        <f t="shared" si="247"/>
        <v>31</v>
      </c>
      <c r="H662" s="104">
        <f t="shared" si="243"/>
        <v>1.00081972</v>
      </c>
      <c r="I662" s="104">
        <f t="shared" si="244"/>
        <v>1.0112744199999999</v>
      </c>
      <c r="J662" s="104">
        <f t="shared" si="236"/>
        <v>1.0121033800000001</v>
      </c>
      <c r="K662" s="104">
        <f t="shared" si="237"/>
        <v>234628.94995834999</v>
      </c>
      <c r="L662" s="107">
        <f t="shared" si="248"/>
        <v>0</v>
      </c>
      <c r="M662" s="105">
        <f t="shared" si="249"/>
        <v>0</v>
      </c>
      <c r="N662" s="104">
        <f t="shared" si="250"/>
        <v>0</v>
      </c>
      <c r="O662" s="113">
        <f t="shared" si="245"/>
        <v>0.11</v>
      </c>
      <c r="P662" s="108">
        <f t="shared" si="235"/>
        <v>1.0039352500000001</v>
      </c>
      <c r="Q662" s="104">
        <f t="shared" si="238"/>
        <v>923.32357532000003</v>
      </c>
      <c r="R662" s="104">
        <f t="shared" si="239"/>
        <v>923.32357532000003</v>
      </c>
      <c r="S662" s="109" t="s">
        <v>52</v>
      </c>
      <c r="T662" s="110">
        <f t="shared" si="251"/>
        <v>40704</v>
      </c>
      <c r="U662" s="111">
        <f t="shared" si="246"/>
        <v>0</v>
      </c>
      <c r="V662" s="22"/>
      <c r="W662" s="5"/>
      <c r="X662" s="134">
        <f>[2]Plan1!$A505</f>
        <v>51672</v>
      </c>
      <c r="Y662" s="135" t="str">
        <f>[2]Plan1!$C505</f>
        <v>Corpus Christi</v>
      </c>
      <c r="Z662" s="5"/>
      <c r="AA662" s="5"/>
      <c r="AB662" s="1"/>
      <c r="AC662" s="5"/>
      <c r="AD662" s="5"/>
      <c r="AE662" s="5"/>
      <c r="AF662" s="1"/>
      <c r="AG662" s="3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</row>
    <row r="663" spans="1:108" x14ac:dyDescent="0.2">
      <c r="A663" s="112">
        <f t="shared" si="240"/>
        <v>40688</v>
      </c>
      <c r="B663" s="104">
        <f t="shared" si="233"/>
        <v>235632.15283573</v>
      </c>
      <c r="C663" s="104">
        <f t="shared" si="241"/>
        <v>231823.10680393004</v>
      </c>
      <c r="D663" s="132">
        <f t="shared" si="242"/>
        <v>40674</v>
      </c>
      <c r="E663" s="105">
        <f t="shared" si="234"/>
        <v>1.8159999999999999E-3</v>
      </c>
      <c r="F663" s="106">
        <f t="shared" si="232"/>
        <v>15</v>
      </c>
      <c r="G663" s="106">
        <f t="shared" si="247"/>
        <v>31</v>
      </c>
      <c r="H663" s="104">
        <f t="shared" si="243"/>
        <v>1.0008782899999999</v>
      </c>
      <c r="I663" s="104">
        <f t="shared" si="244"/>
        <v>1.0112744199999999</v>
      </c>
      <c r="J663" s="104">
        <f t="shared" si="236"/>
        <v>1.0121626100000001</v>
      </c>
      <c r="K663" s="104">
        <f t="shared" si="237"/>
        <v>234642.68084096999</v>
      </c>
      <c r="L663" s="107">
        <f t="shared" si="248"/>
        <v>0</v>
      </c>
      <c r="M663" s="105">
        <f t="shared" si="249"/>
        <v>0</v>
      </c>
      <c r="N663" s="104">
        <f t="shared" si="250"/>
        <v>0</v>
      </c>
      <c r="O663" s="113">
        <f t="shared" si="245"/>
        <v>0.11</v>
      </c>
      <c r="P663" s="108">
        <f t="shared" si="235"/>
        <v>1.004216931</v>
      </c>
      <c r="Q663" s="104">
        <f t="shared" si="238"/>
        <v>989.47199476000003</v>
      </c>
      <c r="R663" s="104">
        <f t="shared" si="239"/>
        <v>989.47199476000003</v>
      </c>
      <c r="S663" s="109" t="s">
        <v>52</v>
      </c>
      <c r="T663" s="110">
        <f t="shared" si="251"/>
        <v>40704</v>
      </c>
      <c r="U663" s="111">
        <f t="shared" si="246"/>
        <v>0</v>
      </c>
      <c r="V663" s="22"/>
      <c r="W663" s="5"/>
      <c r="X663" s="134">
        <f>[2]Plan1!$A506</f>
        <v>51751</v>
      </c>
      <c r="Y663" s="135" t="str">
        <f>[2]Plan1!$C506</f>
        <v>Independência do Brasil</v>
      </c>
      <c r="Z663" s="5"/>
      <c r="AA663" s="5"/>
      <c r="AB663" s="1"/>
      <c r="AC663" s="5"/>
      <c r="AD663" s="5"/>
      <c r="AE663" s="5"/>
      <c r="AF663" s="1"/>
      <c r="AG663" s="3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</row>
    <row r="664" spans="1:108" x14ac:dyDescent="0.2">
      <c r="A664" s="112">
        <f t="shared" si="240"/>
        <v>40689</v>
      </c>
      <c r="B664" s="104">
        <f t="shared" si="233"/>
        <v>235712.06097441001</v>
      </c>
      <c r="C664" s="104">
        <f t="shared" si="241"/>
        <v>231823.10680393004</v>
      </c>
      <c r="D664" s="132">
        <f t="shared" si="242"/>
        <v>40674</v>
      </c>
      <c r="E664" s="105">
        <f t="shared" si="234"/>
        <v>1.8159999999999999E-3</v>
      </c>
      <c r="F664" s="106">
        <f t="shared" si="232"/>
        <v>16</v>
      </c>
      <c r="G664" s="106">
        <f t="shared" si="247"/>
        <v>31</v>
      </c>
      <c r="H664" s="104">
        <f t="shared" si="243"/>
        <v>1.0009368700000001</v>
      </c>
      <c r="I664" s="104">
        <f t="shared" si="244"/>
        <v>1.0112744199999999</v>
      </c>
      <c r="J664" s="104">
        <f t="shared" si="236"/>
        <v>1.01222185</v>
      </c>
      <c r="K664" s="104">
        <f t="shared" si="237"/>
        <v>234656.41404182001</v>
      </c>
      <c r="L664" s="107">
        <f t="shared" si="248"/>
        <v>0</v>
      </c>
      <c r="M664" s="105">
        <f t="shared" si="249"/>
        <v>0</v>
      </c>
      <c r="N664" s="104">
        <f t="shared" si="250"/>
        <v>0</v>
      </c>
      <c r="O664" s="113">
        <f t="shared" si="245"/>
        <v>0.11</v>
      </c>
      <c r="P664" s="108">
        <f t="shared" si="235"/>
        <v>1.0044986920000001</v>
      </c>
      <c r="Q664" s="104">
        <f t="shared" si="238"/>
        <v>1055.64693259</v>
      </c>
      <c r="R664" s="104">
        <f t="shared" si="239"/>
        <v>1055.64693259</v>
      </c>
      <c r="S664" s="109" t="s">
        <v>52</v>
      </c>
      <c r="T664" s="110">
        <f t="shared" si="251"/>
        <v>40704</v>
      </c>
      <c r="U664" s="111">
        <f t="shared" si="246"/>
        <v>0</v>
      </c>
      <c r="V664" s="22"/>
      <c r="W664" s="5"/>
      <c r="X664" s="3"/>
      <c r="Y664" s="5"/>
      <c r="Z664" s="5"/>
      <c r="AA664" s="5"/>
      <c r="AB664" s="1"/>
      <c r="AC664" s="5"/>
      <c r="AD664" s="5"/>
      <c r="AE664" s="5"/>
      <c r="AF664" s="1"/>
      <c r="AG664" s="3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</row>
    <row r="665" spans="1:108" x14ac:dyDescent="0.2">
      <c r="A665" s="112">
        <f t="shared" si="240"/>
        <v>40690</v>
      </c>
      <c r="B665" s="104">
        <f t="shared" si="233"/>
        <v>235791.99748565</v>
      </c>
      <c r="C665" s="104">
        <f t="shared" si="241"/>
        <v>231823.10680393004</v>
      </c>
      <c r="D665" s="132">
        <f t="shared" si="242"/>
        <v>40674</v>
      </c>
      <c r="E665" s="105">
        <f t="shared" si="234"/>
        <v>1.8159999999999999E-3</v>
      </c>
      <c r="F665" s="106">
        <f t="shared" si="232"/>
        <v>17</v>
      </c>
      <c r="G665" s="106">
        <f t="shared" si="247"/>
        <v>31</v>
      </c>
      <c r="H665" s="104">
        <f t="shared" si="243"/>
        <v>1.0009954599999999</v>
      </c>
      <c r="I665" s="104">
        <f t="shared" si="244"/>
        <v>1.0112744199999999</v>
      </c>
      <c r="J665" s="104">
        <f t="shared" si="236"/>
        <v>1.0122811</v>
      </c>
      <c r="K665" s="104">
        <f t="shared" si="237"/>
        <v>234670.1495609</v>
      </c>
      <c r="L665" s="107">
        <f t="shared" si="248"/>
        <v>0</v>
      </c>
      <c r="M665" s="105">
        <f t="shared" si="249"/>
        <v>0</v>
      </c>
      <c r="N665" s="104">
        <f t="shared" si="250"/>
        <v>0</v>
      </c>
      <c r="O665" s="113">
        <f t="shared" si="245"/>
        <v>0.11</v>
      </c>
      <c r="P665" s="108">
        <f t="shared" si="235"/>
        <v>1.004780531</v>
      </c>
      <c r="Q665" s="104">
        <f t="shared" si="238"/>
        <v>1121.8479247499999</v>
      </c>
      <c r="R665" s="104">
        <f t="shared" si="239"/>
        <v>1121.8479247499999</v>
      </c>
      <c r="S665" s="109" t="s">
        <v>52</v>
      </c>
      <c r="T665" s="110">
        <f t="shared" si="251"/>
        <v>40704</v>
      </c>
      <c r="U665" s="111">
        <f t="shared" si="246"/>
        <v>0</v>
      </c>
      <c r="V665" s="22"/>
      <c r="W665" s="5"/>
      <c r="X665" s="3"/>
      <c r="Y665" s="5"/>
      <c r="Z665" s="5"/>
      <c r="AA665" s="5"/>
      <c r="AB665" s="1"/>
      <c r="AC665" s="5"/>
      <c r="AD665" s="5"/>
      <c r="AE665" s="5"/>
      <c r="AF665" s="1"/>
      <c r="AG665" s="3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</row>
    <row r="666" spans="1:108" x14ac:dyDescent="0.2">
      <c r="A666" s="112">
        <f t="shared" si="240"/>
        <v>40691</v>
      </c>
      <c r="B666" s="104">
        <f t="shared" si="233"/>
        <v>235871.96027929999</v>
      </c>
      <c r="C666" s="104">
        <f t="shared" si="241"/>
        <v>231823.10680393004</v>
      </c>
      <c r="D666" s="132">
        <f t="shared" si="242"/>
        <v>40674</v>
      </c>
      <c r="E666" s="105">
        <f t="shared" si="234"/>
        <v>1.8159999999999999E-3</v>
      </c>
      <c r="F666" s="106">
        <f t="shared" si="232"/>
        <v>18</v>
      </c>
      <c r="G666" s="106">
        <f t="shared" si="247"/>
        <v>31</v>
      </c>
      <c r="H666" s="104">
        <f t="shared" si="243"/>
        <v>1.00105405</v>
      </c>
      <c r="I666" s="104">
        <f t="shared" si="244"/>
        <v>1.0112744199999999</v>
      </c>
      <c r="J666" s="104">
        <f t="shared" si="236"/>
        <v>1.0123403500000001</v>
      </c>
      <c r="K666" s="104">
        <f t="shared" si="237"/>
        <v>234683.88507997</v>
      </c>
      <c r="L666" s="107">
        <f t="shared" si="248"/>
        <v>0</v>
      </c>
      <c r="M666" s="105">
        <f t="shared" si="249"/>
        <v>0</v>
      </c>
      <c r="N666" s="104">
        <f t="shared" si="250"/>
        <v>0</v>
      </c>
      <c r="O666" s="113">
        <f t="shared" si="245"/>
        <v>0.11</v>
      </c>
      <c r="P666" s="108">
        <f t="shared" si="235"/>
        <v>1.005062449</v>
      </c>
      <c r="Q666" s="104">
        <f t="shared" si="238"/>
        <v>1188.07519933</v>
      </c>
      <c r="R666" s="104">
        <f t="shared" si="239"/>
        <v>1188.07519933</v>
      </c>
      <c r="S666" s="109" t="s">
        <v>52</v>
      </c>
      <c r="T666" s="110">
        <f t="shared" si="251"/>
        <v>40704</v>
      </c>
      <c r="U666" s="111">
        <f t="shared" si="246"/>
        <v>0</v>
      </c>
      <c r="V666" s="22"/>
      <c r="W666" s="5"/>
      <c r="X666" s="3"/>
      <c r="Y666" s="5"/>
      <c r="Z666" s="5"/>
      <c r="AA666" s="5"/>
      <c r="AB666" s="1"/>
      <c r="AC666" s="5"/>
      <c r="AD666" s="5"/>
      <c r="AE666" s="5"/>
      <c r="AF666" s="1"/>
      <c r="AG666" s="3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</row>
    <row r="667" spans="1:108" x14ac:dyDescent="0.2">
      <c r="A667" s="112">
        <f t="shared" si="240"/>
        <v>40692</v>
      </c>
      <c r="B667" s="104">
        <f t="shared" si="233"/>
        <v>235951.94959335998</v>
      </c>
      <c r="C667" s="104">
        <f t="shared" si="241"/>
        <v>231823.10680393004</v>
      </c>
      <c r="D667" s="132">
        <f t="shared" si="242"/>
        <v>40674</v>
      </c>
      <c r="E667" s="105">
        <f t="shared" si="234"/>
        <v>1.8159999999999999E-3</v>
      </c>
      <c r="F667" s="106">
        <f t="shared" si="232"/>
        <v>19</v>
      </c>
      <c r="G667" s="106">
        <f t="shared" si="247"/>
        <v>31</v>
      </c>
      <c r="H667" s="104">
        <f t="shared" si="243"/>
        <v>1.0011126400000001</v>
      </c>
      <c r="I667" s="104">
        <f t="shared" si="244"/>
        <v>1.0112744199999999</v>
      </c>
      <c r="J667" s="104">
        <f t="shared" si="236"/>
        <v>1.0123996</v>
      </c>
      <c r="K667" s="104">
        <f t="shared" si="237"/>
        <v>234697.62059904999</v>
      </c>
      <c r="L667" s="107">
        <f t="shared" si="248"/>
        <v>0</v>
      </c>
      <c r="M667" s="105">
        <f t="shared" si="249"/>
        <v>0</v>
      </c>
      <c r="N667" s="104">
        <f t="shared" si="250"/>
        <v>0</v>
      </c>
      <c r="O667" s="113">
        <f t="shared" si="245"/>
        <v>0.11</v>
      </c>
      <c r="P667" s="108">
        <f t="shared" si="235"/>
        <v>1.0053444469999999</v>
      </c>
      <c r="Q667" s="104">
        <f t="shared" si="238"/>
        <v>1254.3289943100001</v>
      </c>
      <c r="R667" s="104">
        <f t="shared" si="239"/>
        <v>1254.3289943100001</v>
      </c>
      <c r="S667" s="109" t="s">
        <v>52</v>
      </c>
      <c r="T667" s="110">
        <f t="shared" si="251"/>
        <v>40704</v>
      </c>
      <c r="U667" s="111">
        <f t="shared" si="246"/>
        <v>0</v>
      </c>
      <c r="V667" s="22"/>
      <c r="W667" s="5"/>
      <c r="X667" s="3"/>
      <c r="Y667" s="5"/>
      <c r="Z667" s="5"/>
      <c r="AA667" s="5"/>
      <c r="AB667" s="1"/>
      <c r="AC667" s="5"/>
      <c r="AD667" s="5"/>
      <c r="AE667" s="5"/>
      <c r="AF667" s="1"/>
      <c r="AG667" s="3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</row>
    <row r="668" spans="1:108" x14ac:dyDescent="0.2">
      <c r="A668" s="112">
        <f t="shared" si="240"/>
        <v>40693</v>
      </c>
      <c r="B668" s="104">
        <f t="shared" si="233"/>
        <v>236031.96496168</v>
      </c>
      <c r="C668" s="104">
        <f t="shared" si="241"/>
        <v>231823.10680393004</v>
      </c>
      <c r="D668" s="132">
        <f t="shared" si="242"/>
        <v>40674</v>
      </c>
      <c r="E668" s="105">
        <f t="shared" si="234"/>
        <v>1.8159999999999999E-3</v>
      </c>
      <c r="F668" s="106">
        <f t="shared" si="232"/>
        <v>20</v>
      </c>
      <c r="G668" s="106">
        <f t="shared" si="247"/>
        <v>31</v>
      </c>
      <c r="H668" s="104">
        <f t="shared" si="243"/>
        <v>1.00117123</v>
      </c>
      <c r="I668" s="104">
        <f t="shared" si="244"/>
        <v>1.0112744199999999</v>
      </c>
      <c r="J668" s="104">
        <f t="shared" si="236"/>
        <v>1.01245885</v>
      </c>
      <c r="K668" s="104">
        <f t="shared" si="237"/>
        <v>234711.35611813</v>
      </c>
      <c r="L668" s="107">
        <f t="shared" si="248"/>
        <v>0</v>
      </c>
      <c r="M668" s="105">
        <f t="shared" si="249"/>
        <v>0</v>
      </c>
      <c r="N668" s="104">
        <f t="shared" si="250"/>
        <v>0</v>
      </c>
      <c r="O668" s="113">
        <f t="shared" si="245"/>
        <v>0.11</v>
      </c>
      <c r="P668" s="108">
        <f t="shared" si="235"/>
        <v>1.0056265230000001</v>
      </c>
      <c r="Q668" s="104">
        <f t="shared" si="238"/>
        <v>1320.6088435500001</v>
      </c>
      <c r="R668" s="104">
        <f t="shared" si="239"/>
        <v>1320.6088435500001</v>
      </c>
      <c r="S668" s="109" t="s">
        <v>52</v>
      </c>
      <c r="T668" s="110">
        <f t="shared" si="251"/>
        <v>40704</v>
      </c>
      <c r="U668" s="111">
        <f t="shared" si="246"/>
        <v>0</v>
      </c>
      <c r="V668" s="22"/>
      <c r="W668" s="5"/>
      <c r="X668" s="3"/>
      <c r="Y668" s="5"/>
      <c r="Z668" s="5"/>
      <c r="AA668" s="5"/>
      <c r="AB668" s="1"/>
      <c r="AC668" s="5"/>
      <c r="AD668" s="5"/>
      <c r="AE668" s="5"/>
      <c r="AF668" s="1"/>
      <c r="AG668" s="3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</row>
    <row r="669" spans="1:108" x14ac:dyDescent="0.2">
      <c r="A669" s="112">
        <f t="shared" si="240"/>
        <v>40694</v>
      </c>
      <c r="B669" s="104">
        <f t="shared" si="233"/>
        <v>236112.00918886001</v>
      </c>
      <c r="C669" s="104">
        <f t="shared" si="241"/>
        <v>231823.10680393004</v>
      </c>
      <c r="D669" s="132">
        <f t="shared" si="242"/>
        <v>40674</v>
      </c>
      <c r="E669" s="105">
        <f t="shared" si="234"/>
        <v>1.8159999999999999E-3</v>
      </c>
      <c r="F669" s="106">
        <f t="shared" si="232"/>
        <v>21</v>
      </c>
      <c r="G669" s="106">
        <f t="shared" si="247"/>
        <v>31</v>
      </c>
      <c r="H669" s="104">
        <f t="shared" si="243"/>
        <v>1.00122983</v>
      </c>
      <c r="I669" s="104">
        <f t="shared" si="244"/>
        <v>1.0112744199999999</v>
      </c>
      <c r="J669" s="104">
        <f t="shared" si="236"/>
        <v>1.01251811</v>
      </c>
      <c r="K669" s="104">
        <f t="shared" si="237"/>
        <v>234725.09395544001</v>
      </c>
      <c r="L669" s="107">
        <f t="shared" si="248"/>
        <v>0</v>
      </c>
      <c r="M669" s="105">
        <f t="shared" si="249"/>
        <v>0</v>
      </c>
      <c r="N669" s="104">
        <f t="shared" si="250"/>
        <v>0</v>
      </c>
      <c r="O669" s="113">
        <f t="shared" si="245"/>
        <v>0.11</v>
      </c>
      <c r="P669" s="108">
        <f t="shared" si="235"/>
        <v>1.005908679</v>
      </c>
      <c r="Q669" s="104">
        <f t="shared" si="238"/>
        <v>1386.91523342</v>
      </c>
      <c r="R669" s="104">
        <f t="shared" si="239"/>
        <v>1386.91523342</v>
      </c>
      <c r="S669" s="109" t="s">
        <v>52</v>
      </c>
      <c r="T669" s="110">
        <f t="shared" si="251"/>
        <v>40704</v>
      </c>
      <c r="U669" s="111">
        <f t="shared" si="246"/>
        <v>0</v>
      </c>
      <c r="V669" s="22"/>
      <c r="W669" s="5"/>
      <c r="X669" s="3"/>
      <c r="Y669" s="5"/>
      <c r="Z669" s="5"/>
      <c r="AA669" s="5"/>
      <c r="AB669" s="1"/>
      <c r="AC669" s="5"/>
      <c r="AD669" s="5"/>
      <c r="AE669" s="5"/>
      <c r="AF669" s="1"/>
      <c r="AG669" s="3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</row>
    <row r="670" spans="1:108" x14ac:dyDescent="0.2">
      <c r="A670" s="112">
        <f t="shared" si="240"/>
        <v>40695</v>
      </c>
      <c r="B670" s="104">
        <f t="shared" si="233"/>
        <v>236192.07971282999</v>
      </c>
      <c r="C670" s="104">
        <f t="shared" si="241"/>
        <v>231823.10680393004</v>
      </c>
      <c r="D670" s="132">
        <f t="shared" si="242"/>
        <v>40674</v>
      </c>
      <c r="E670" s="105">
        <f t="shared" si="234"/>
        <v>1.8159999999999999E-3</v>
      </c>
      <c r="F670" s="106">
        <f t="shared" si="232"/>
        <v>22</v>
      </c>
      <c r="G670" s="106">
        <f t="shared" si="247"/>
        <v>31</v>
      </c>
      <c r="H670" s="104">
        <f t="shared" si="243"/>
        <v>1.00128843</v>
      </c>
      <c r="I670" s="104">
        <f t="shared" si="244"/>
        <v>1.0112744199999999</v>
      </c>
      <c r="J670" s="104">
        <f t="shared" si="236"/>
        <v>1.01257737</v>
      </c>
      <c r="K670" s="104">
        <f t="shared" si="237"/>
        <v>234738.83179274999</v>
      </c>
      <c r="L670" s="107">
        <f t="shared" si="248"/>
        <v>0</v>
      </c>
      <c r="M670" s="105">
        <f t="shared" si="249"/>
        <v>0</v>
      </c>
      <c r="N670" s="104">
        <f t="shared" si="250"/>
        <v>0</v>
      </c>
      <c r="O670" s="113">
        <f t="shared" si="245"/>
        <v>0.11</v>
      </c>
      <c r="P670" s="108">
        <f t="shared" si="235"/>
        <v>1.006190914</v>
      </c>
      <c r="Q670" s="104">
        <f t="shared" si="238"/>
        <v>1453.2479200800001</v>
      </c>
      <c r="R670" s="104">
        <f t="shared" si="239"/>
        <v>1453.2479200800001</v>
      </c>
      <c r="S670" s="109" t="s">
        <v>52</v>
      </c>
      <c r="T670" s="110">
        <f t="shared" si="251"/>
        <v>40704</v>
      </c>
      <c r="U670" s="111">
        <f t="shared" si="246"/>
        <v>0</v>
      </c>
      <c r="V670" s="22"/>
      <c r="W670" s="5"/>
      <c r="X670" s="3"/>
      <c r="Y670" s="5"/>
      <c r="Z670" s="5"/>
      <c r="AA670" s="5"/>
      <c r="AB670" s="1"/>
      <c r="AC670" s="5"/>
      <c r="AD670" s="5"/>
      <c r="AE670" s="5"/>
      <c r="AF670" s="1"/>
      <c r="AG670" s="3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</row>
    <row r="671" spans="1:108" x14ac:dyDescent="0.2">
      <c r="A671" s="112">
        <f t="shared" si="240"/>
        <v>40696</v>
      </c>
      <c r="B671" s="104">
        <f t="shared" si="233"/>
        <v>236272.17653686</v>
      </c>
      <c r="C671" s="104">
        <f t="shared" si="241"/>
        <v>231823.10680393004</v>
      </c>
      <c r="D671" s="132">
        <f t="shared" si="242"/>
        <v>40674</v>
      </c>
      <c r="E671" s="105">
        <f t="shared" si="234"/>
        <v>1.8159999999999999E-3</v>
      </c>
      <c r="F671" s="106">
        <f t="shared" si="232"/>
        <v>23</v>
      </c>
      <c r="G671" s="106">
        <f t="shared" si="247"/>
        <v>31</v>
      </c>
      <c r="H671" s="104">
        <f t="shared" si="243"/>
        <v>1.00134703</v>
      </c>
      <c r="I671" s="104">
        <f t="shared" si="244"/>
        <v>1.0112744199999999</v>
      </c>
      <c r="J671" s="104">
        <f t="shared" si="236"/>
        <v>1.01263663</v>
      </c>
      <c r="K671" s="104">
        <f t="shared" si="237"/>
        <v>234752.56963006</v>
      </c>
      <c r="L671" s="107">
        <f t="shared" si="248"/>
        <v>0</v>
      </c>
      <c r="M671" s="105">
        <f t="shared" si="249"/>
        <v>0</v>
      </c>
      <c r="N671" s="104">
        <f t="shared" si="250"/>
        <v>0</v>
      </c>
      <c r="O671" s="113">
        <f t="shared" si="245"/>
        <v>0.11</v>
      </c>
      <c r="P671" s="108">
        <f t="shared" si="235"/>
        <v>1.0064732279999999</v>
      </c>
      <c r="Q671" s="104">
        <f t="shared" si="238"/>
        <v>1519.6069067999999</v>
      </c>
      <c r="R671" s="104">
        <f t="shared" si="239"/>
        <v>1519.6069067999999</v>
      </c>
      <c r="S671" s="109" t="s">
        <v>52</v>
      </c>
      <c r="T671" s="110">
        <f t="shared" si="251"/>
        <v>40704</v>
      </c>
      <c r="U671" s="111">
        <f t="shared" si="246"/>
        <v>0</v>
      </c>
      <c r="V671" s="22"/>
      <c r="W671" s="5"/>
      <c r="X671" s="3"/>
      <c r="Y671" s="5"/>
      <c r="Z671" s="5"/>
      <c r="AA671" s="5"/>
      <c r="AB671" s="1"/>
      <c r="AC671" s="5"/>
      <c r="AD671" s="5"/>
      <c r="AE671" s="5"/>
      <c r="AF671" s="1"/>
      <c r="AG671" s="3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</row>
    <row r="672" spans="1:108" x14ac:dyDescent="0.2">
      <c r="A672" s="112">
        <f t="shared" si="240"/>
        <v>40697</v>
      </c>
      <c r="B672" s="104">
        <f t="shared" si="233"/>
        <v>236352.30199807999</v>
      </c>
      <c r="C672" s="104">
        <f t="shared" si="241"/>
        <v>231823.10680393004</v>
      </c>
      <c r="D672" s="132">
        <f t="shared" si="242"/>
        <v>40674</v>
      </c>
      <c r="E672" s="105">
        <f t="shared" si="234"/>
        <v>1.8159999999999999E-3</v>
      </c>
      <c r="F672" s="106">
        <f t="shared" si="232"/>
        <v>24</v>
      </c>
      <c r="G672" s="106">
        <f t="shared" si="247"/>
        <v>31</v>
      </c>
      <c r="H672" s="104">
        <f t="shared" si="243"/>
        <v>1.00140564</v>
      </c>
      <c r="I672" s="104">
        <f t="shared" si="244"/>
        <v>1.0112744199999999</v>
      </c>
      <c r="J672" s="104">
        <f t="shared" si="236"/>
        <v>1.0126959</v>
      </c>
      <c r="K672" s="104">
        <f t="shared" si="237"/>
        <v>234766.30978559999</v>
      </c>
      <c r="L672" s="107">
        <f t="shared" si="248"/>
        <v>0</v>
      </c>
      <c r="M672" s="105">
        <f t="shared" si="249"/>
        <v>0</v>
      </c>
      <c r="N672" s="104">
        <f t="shared" si="250"/>
        <v>0</v>
      </c>
      <c r="O672" s="113">
        <f t="shared" si="245"/>
        <v>0.11</v>
      </c>
      <c r="P672" s="108">
        <f t="shared" si="235"/>
        <v>1.0067556209999999</v>
      </c>
      <c r="Q672" s="104">
        <f t="shared" si="238"/>
        <v>1585.99221248</v>
      </c>
      <c r="R672" s="104">
        <f t="shared" si="239"/>
        <v>1585.99221248</v>
      </c>
      <c r="S672" s="109" t="s">
        <v>52</v>
      </c>
      <c r="T672" s="110">
        <f t="shared" si="251"/>
        <v>40704</v>
      </c>
      <c r="U672" s="111">
        <f t="shared" si="246"/>
        <v>0</v>
      </c>
      <c r="V672" s="22"/>
      <c r="W672" s="5"/>
      <c r="X672" s="3"/>
      <c r="Y672" s="5"/>
      <c r="Z672" s="5"/>
      <c r="AA672" s="5"/>
      <c r="AB672" s="1"/>
      <c r="AC672" s="5"/>
      <c r="AD672" s="5"/>
      <c r="AE672" s="5"/>
      <c r="AF672" s="1"/>
      <c r="AG672" s="3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</row>
    <row r="673" spans="1:108" x14ac:dyDescent="0.2">
      <c r="A673" s="112">
        <f t="shared" si="240"/>
        <v>40698</v>
      </c>
      <c r="B673" s="104">
        <f t="shared" si="233"/>
        <v>236432.45400194998</v>
      </c>
      <c r="C673" s="104">
        <f t="shared" si="241"/>
        <v>231823.10680393004</v>
      </c>
      <c r="D673" s="132">
        <f t="shared" si="242"/>
        <v>40674</v>
      </c>
      <c r="E673" s="105">
        <f t="shared" si="234"/>
        <v>1.8159999999999999E-3</v>
      </c>
      <c r="F673" s="106">
        <f t="shared" si="232"/>
        <v>25</v>
      </c>
      <c r="G673" s="106">
        <f t="shared" si="247"/>
        <v>31</v>
      </c>
      <c r="H673" s="104">
        <f t="shared" si="243"/>
        <v>1.0014642499999999</v>
      </c>
      <c r="I673" s="104">
        <f t="shared" si="244"/>
        <v>1.0112744199999999</v>
      </c>
      <c r="J673" s="104">
        <f t="shared" si="236"/>
        <v>1.0127551699999999</v>
      </c>
      <c r="K673" s="104">
        <f t="shared" si="237"/>
        <v>234780.04994113999</v>
      </c>
      <c r="L673" s="107">
        <f t="shared" si="248"/>
        <v>0</v>
      </c>
      <c r="M673" s="105">
        <f t="shared" si="249"/>
        <v>0</v>
      </c>
      <c r="N673" s="104">
        <f t="shared" si="250"/>
        <v>0</v>
      </c>
      <c r="O673" s="113">
        <f t="shared" si="245"/>
        <v>0.11</v>
      </c>
      <c r="P673" s="108">
        <f t="shared" si="235"/>
        <v>1.0070380940000001</v>
      </c>
      <c r="Q673" s="104">
        <f t="shared" si="238"/>
        <v>1652.4040608099999</v>
      </c>
      <c r="R673" s="104">
        <f t="shared" si="239"/>
        <v>1652.4040608099999</v>
      </c>
      <c r="S673" s="109" t="s">
        <v>52</v>
      </c>
      <c r="T673" s="110">
        <f t="shared" si="251"/>
        <v>40704</v>
      </c>
      <c r="U673" s="111">
        <f t="shared" si="246"/>
        <v>0</v>
      </c>
      <c r="V673" s="22"/>
      <c r="W673" s="5"/>
      <c r="X673" s="3"/>
      <c r="Y673" s="5"/>
      <c r="Z673" s="5"/>
      <c r="AA673" s="5"/>
      <c r="AB673" s="1"/>
      <c r="AC673" s="5"/>
      <c r="AD673" s="5"/>
      <c r="AE673" s="5"/>
      <c r="AF673" s="1"/>
      <c r="AG673" s="3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</row>
    <row r="674" spans="1:108" x14ac:dyDescent="0.2">
      <c r="A674" s="112">
        <f t="shared" si="240"/>
        <v>40699</v>
      </c>
      <c r="B674" s="104">
        <f t="shared" si="233"/>
        <v>236512.63441738</v>
      </c>
      <c r="C674" s="104">
        <f t="shared" si="241"/>
        <v>231823.10680393004</v>
      </c>
      <c r="D674" s="132">
        <f t="shared" si="242"/>
        <v>40674</v>
      </c>
      <c r="E674" s="105">
        <f t="shared" si="234"/>
        <v>1.8159999999999999E-3</v>
      </c>
      <c r="F674" s="106">
        <f t="shared" si="232"/>
        <v>26</v>
      </c>
      <c r="G674" s="106">
        <f t="shared" si="247"/>
        <v>31</v>
      </c>
      <c r="H674" s="104">
        <f t="shared" si="243"/>
        <v>1.0015228700000001</v>
      </c>
      <c r="I674" s="104">
        <f t="shared" si="244"/>
        <v>1.0112744199999999</v>
      </c>
      <c r="J674" s="104">
        <f t="shared" si="236"/>
        <v>1.01281445</v>
      </c>
      <c r="K674" s="104">
        <f t="shared" si="237"/>
        <v>234793.79241491001</v>
      </c>
      <c r="L674" s="107">
        <f t="shared" si="248"/>
        <v>0</v>
      </c>
      <c r="M674" s="105">
        <f t="shared" si="249"/>
        <v>0</v>
      </c>
      <c r="N674" s="104">
        <f t="shared" si="250"/>
        <v>0</v>
      </c>
      <c r="O674" s="113">
        <f t="shared" si="245"/>
        <v>0.11</v>
      </c>
      <c r="P674" s="108">
        <f t="shared" si="235"/>
        <v>1.0073206450000001</v>
      </c>
      <c r="Q674" s="104">
        <f t="shared" si="238"/>
        <v>1718.8420024699999</v>
      </c>
      <c r="R674" s="104">
        <f t="shared" si="239"/>
        <v>1718.8420024699999</v>
      </c>
      <c r="S674" s="109" t="s">
        <v>52</v>
      </c>
      <c r="T674" s="110">
        <f t="shared" si="251"/>
        <v>40704</v>
      </c>
      <c r="U674" s="111">
        <f t="shared" si="246"/>
        <v>0</v>
      </c>
      <c r="V674" s="22"/>
      <c r="W674" s="5"/>
      <c r="X674" s="3"/>
      <c r="Y674" s="5"/>
      <c r="Z674" s="5"/>
      <c r="AA674" s="5"/>
      <c r="AB674" s="1"/>
      <c r="AC674" s="5"/>
      <c r="AD674" s="5"/>
      <c r="AE674" s="5"/>
      <c r="AF674" s="1"/>
      <c r="AG674" s="3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</row>
    <row r="675" spans="1:108" x14ac:dyDescent="0.2">
      <c r="A675" s="112">
        <f t="shared" si="240"/>
        <v>40700</v>
      </c>
      <c r="B675" s="104">
        <f t="shared" si="233"/>
        <v>236592.84371916999</v>
      </c>
      <c r="C675" s="104">
        <f t="shared" si="241"/>
        <v>231823.10680393004</v>
      </c>
      <c r="D675" s="132">
        <f t="shared" si="242"/>
        <v>40674</v>
      </c>
      <c r="E675" s="105">
        <f t="shared" si="234"/>
        <v>1.8159999999999999E-3</v>
      </c>
      <c r="F675" s="106">
        <f t="shared" ref="F675:F738" si="252">IF(DAY(A675)=E$2+1,1,F674+1)</f>
        <v>27</v>
      </c>
      <c r="G675" s="106">
        <f t="shared" si="247"/>
        <v>31</v>
      </c>
      <c r="H675" s="104">
        <f t="shared" si="243"/>
        <v>1.00158149</v>
      </c>
      <c r="I675" s="104">
        <f t="shared" si="244"/>
        <v>1.0112744199999999</v>
      </c>
      <c r="J675" s="104">
        <f t="shared" si="236"/>
        <v>1.0128737400000001</v>
      </c>
      <c r="K675" s="104">
        <f t="shared" si="237"/>
        <v>234807.53720691</v>
      </c>
      <c r="L675" s="107">
        <f t="shared" si="248"/>
        <v>0</v>
      </c>
      <c r="M675" s="105">
        <f t="shared" si="249"/>
        <v>0</v>
      </c>
      <c r="N675" s="104">
        <f t="shared" si="250"/>
        <v>0</v>
      </c>
      <c r="O675" s="113">
        <f t="shared" si="245"/>
        <v>0.11</v>
      </c>
      <c r="P675" s="108">
        <f t="shared" si="235"/>
        <v>1.007603276</v>
      </c>
      <c r="Q675" s="104">
        <f t="shared" si="238"/>
        <v>1785.3065122600001</v>
      </c>
      <c r="R675" s="104">
        <f t="shared" si="239"/>
        <v>1785.3065122600001</v>
      </c>
      <c r="S675" s="109" t="s">
        <v>52</v>
      </c>
      <c r="T675" s="110">
        <f t="shared" si="251"/>
        <v>40704</v>
      </c>
      <c r="U675" s="111">
        <f t="shared" si="246"/>
        <v>0</v>
      </c>
      <c r="V675" s="22"/>
      <c r="W675" s="5"/>
      <c r="X675" s="3"/>
      <c r="Y675" s="5"/>
      <c r="Z675" s="5"/>
      <c r="AA675" s="5"/>
      <c r="AB675" s="1"/>
      <c r="AC675" s="5"/>
      <c r="AD675" s="5"/>
      <c r="AE675" s="5"/>
      <c r="AF675" s="1"/>
      <c r="AG675" s="3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</row>
    <row r="676" spans="1:108" x14ac:dyDescent="0.2">
      <c r="A676" s="112">
        <f t="shared" si="240"/>
        <v>40701</v>
      </c>
      <c r="B676" s="104">
        <f t="shared" si="233"/>
        <v>236673.07723955999</v>
      </c>
      <c r="C676" s="104">
        <f t="shared" si="241"/>
        <v>231823.10680393004</v>
      </c>
      <c r="D676" s="132">
        <f t="shared" si="242"/>
        <v>40674</v>
      </c>
      <c r="E676" s="105">
        <f t="shared" si="234"/>
        <v>1.8159999999999999E-3</v>
      </c>
      <c r="F676" s="106">
        <f t="shared" si="252"/>
        <v>28</v>
      </c>
      <c r="G676" s="106">
        <f t="shared" si="247"/>
        <v>31</v>
      </c>
      <c r="H676" s="104">
        <f t="shared" si="243"/>
        <v>1.0016401100000001</v>
      </c>
      <c r="I676" s="104">
        <f t="shared" si="244"/>
        <v>1.0112744199999999</v>
      </c>
      <c r="J676" s="104">
        <f t="shared" si="236"/>
        <v>1.01293302</v>
      </c>
      <c r="K676" s="104">
        <f t="shared" si="237"/>
        <v>234821.27968067999</v>
      </c>
      <c r="L676" s="107">
        <f t="shared" si="248"/>
        <v>0</v>
      </c>
      <c r="M676" s="105">
        <f t="shared" si="249"/>
        <v>0</v>
      </c>
      <c r="N676" s="104">
        <f t="shared" si="250"/>
        <v>0</v>
      </c>
      <c r="O676" s="113">
        <f t="shared" si="245"/>
        <v>0.11</v>
      </c>
      <c r="P676" s="108">
        <f t="shared" si="235"/>
        <v>1.0078859870000001</v>
      </c>
      <c r="Q676" s="104">
        <f t="shared" si="238"/>
        <v>1851.79755888</v>
      </c>
      <c r="R676" s="104">
        <f t="shared" si="239"/>
        <v>1851.79755888</v>
      </c>
      <c r="S676" s="109" t="s">
        <v>52</v>
      </c>
      <c r="T676" s="110">
        <f t="shared" si="251"/>
        <v>40704</v>
      </c>
      <c r="U676" s="111">
        <f t="shared" si="246"/>
        <v>0</v>
      </c>
      <c r="V676" s="22"/>
      <c r="W676" s="5"/>
      <c r="X676" s="3"/>
      <c r="Y676" s="5"/>
      <c r="Z676" s="5"/>
      <c r="AA676" s="5"/>
      <c r="AB676" s="1"/>
      <c r="AC676" s="5"/>
      <c r="AD676" s="5"/>
      <c r="AE676" s="5"/>
      <c r="AF676" s="1"/>
      <c r="AG676" s="3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</row>
    <row r="677" spans="1:108" x14ac:dyDescent="0.2">
      <c r="A677" s="112">
        <f t="shared" si="240"/>
        <v>40702</v>
      </c>
      <c r="B677" s="104">
        <f t="shared" si="233"/>
        <v>236753.33684738001</v>
      </c>
      <c r="C677" s="104">
        <f t="shared" si="241"/>
        <v>231823.10680393004</v>
      </c>
      <c r="D677" s="132">
        <f t="shared" si="242"/>
        <v>40674</v>
      </c>
      <c r="E677" s="105">
        <f t="shared" si="234"/>
        <v>1.8159999999999999E-3</v>
      </c>
      <c r="F677" s="106">
        <f t="shared" si="252"/>
        <v>29</v>
      </c>
      <c r="G677" s="106">
        <f t="shared" si="247"/>
        <v>31</v>
      </c>
      <c r="H677" s="104">
        <f t="shared" si="243"/>
        <v>1.00169873</v>
      </c>
      <c r="I677" s="104">
        <f t="shared" si="244"/>
        <v>1.0112744199999999</v>
      </c>
      <c r="J677" s="104">
        <f t="shared" si="236"/>
        <v>1.0129923000000001</v>
      </c>
      <c r="K677" s="104">
        <f t="shared" si="237"/>
        <v>234835.02215445001</v>
      </c>
      <c r="L677" s="107">
        <f t="shared" si="248"/>
        <v>0</v>
      </c>
      <c r="M677" s="105">
        <f t="shared" si="249"/>
        <v>0</v>
      </c>
      <c r="N677" s="104">
        <f t="shared" si="250"/>
        <v>0</v>
      </c>
      <c r="O677" s="113">
        <f t="shared" si="245"/>
        <v>0.11</v>
      </c>
      <c r="P677" s="108">
        <f t="shared" si="235"/>
        <v>1.008168776</v>
      </c>
      <c r="Q677" s="104">
        <f t="shared" si="238"/>
        <v>1918.3146929300001</v>
      </c>
      <c r="R677" s="104">
        <f t="shared" si="239"/>
        <v>1918.3146929300001</v>
      </c>
      <c r="S677" s="109" t="s">
        <v>52</v>
      </c>
      <c r="T677" s="110">
        <f t="shared" si="251"/>
        <v>40704</v>
      </c>
      <c r="U677" s="111">
        <f t="shared" si="246"/>
        <v>0</v>
      </c>
      <c r="V677" s="22"/>
      <c r="W677" s="5"/>
      <c r="X677" s="3"/>
      <c r="Y677" s="5"/>
      <c r="Z677" s="5"/>
      <c r="AA677" s="5"/>
      <c r="AB677" s="1"/>
      <c r="AC677" s="5"/>
      <c r="AD677" s="5"/>
      <c r="AE677" s="5"/>
      <c r="AF677" s="1"/>
      <c r="AG677" s="3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</row>
    <row r="678" spans="1:108" x14ac:dyDescent="0.2">
      <c r="A678" s="112">
        <f t="shared" si="240"/>
        <v>40703</v>
      </c>
      <c r="B678" s="104">
        <f t="shared" si="233"/>
        <v>236833.62535337001</v>
      </c>
      <c r="C678" s="104">
        <f t="shared" si="241"/>
        <v>231823.10680393004</v>
      </c>
      <c r="D678" s="132">
        <f t="shared" si="242"/>
        <v>40674</v>
      </c>
      <c r="E678" s="105">
        <f t="shared" si="234"/>
        <v>1.8159999999999999E-3</v>
      </c>
      <c r="F678" s="106">
        <f t="shared" si="252"/>
        <v>30</v>
      </c>
      <c r="G678" s="106">
        <f t="shared" si="247"/>
        <v>31</v>
      </c>
      <c r="H678" s="104">
        <f t="shared" si="243"/>
        <v>1.00175736</v>
      </c>
      <c r="I678" s="104">
        <f t="shared" si="244"/>
        <v>1.0112744199999999</v>
      </c>
      <c r="J678" s="104">
        <f t="shared" si="236"/>
        <v>1.0130515899999999</v>
      </c>
      <c r="K678" s="104">
        <f t="shared" si="237"/>
        <v>234848.76694646</v>
      </c>
      <c r="L678" s="107">
        <f t="shared" si="248"/>
        <v>0</v>
      </c>
      <c r="M678" s="105">
        <f t="shared" si="249"/>
        <v>0</v>
      </c>
      <c r="N678" s="104">
        <f t="shared" si="250"/>
        <v>0</v>
      </c>
      <c r="O678" s="113">
        <f t="shared" si="245"/>
        <v>0.11</v>
      </c>
      <c r="P678" s="108">
        <f t="shared" si="235"/>
        <v>1.0084516450000001</v>
      </c>
      <c r="Q678" s="104">
        <f t="shared" si="238"/>
        <v>1984.85840691</v>
      </c>
      <c r="R678" s="104">
        <f t="shared" si="239"/>
        <v>1984.85840691</v>
      </c>
      <c r="S678" s="109" t="s">
        <v>52</v>
      </c>
      <c r="T678" s="110">
        <f t="shared" si="251"/>
        <v>40704</v>
      </c>
      <c r="U678" s="111">
        <f t="shared" si="246"/>
        <v>0</v>
      </c>
      <c r="V678" s="22"/>
      <c r="W678" s="5"/>
      <c r="X678" s="3"/>
      <c r="Y678" s="5"/>
      <c r="Z678" s="5"/>
      <c r="AA678" s="5"/>
      <c r="AB678" s="1"/>
      <c r="AC678" s="5"/>
      <c r="AD678" s="5"/>
      <c r="AE678" s="5"/>
      <c r="AF678" s="1"/>
      <c r="AG678" s="3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</row>
    <row r="679" spans="1:108" x14ac:dyDescent="0.2">
      <c r="A679" s="112">
        <f t="shared" si="240"/>
        <v>40704</v>
      </c>
      <c r="B679" s="104">
        <f t="shared" ref="B679:B742" si="253">IF(E679&lt;0,"ND",(K679+Q679))</f>
        <v>236913.94276279001</v>
      </c>
      <c r="C679" s="104">
        <f t="shared" si="241"/>
        <v>231823.10680393004</v>
      </c>
      <c r="D679" s="132">
        <f t="shared" si="242"/>
        <v>40674</v>
      </c>
      <c r="E679" s="105">
        <f t="shared" si="234"/>
        <v>1.8159999999999999E-3</v>
      </c>
      <c r="F679" s="106">
        <f t="shared" si="252"/>
        <v>31</v>
      </c>
      <c r="G679" s="106">
        <f t="shared" si="247"/>
        <v>31</v>
      </c>
      <c r="H679" s="104">
        <f t="shared" si="243"/>
        <v>1.001816</v>
      </c>
      <c r="I679" s="104">
        <f t="shared" si="244"/>
        <v>1.0112744199999999</v>
      </c>
      <c r="J679" s="104">
        <f t="shared" si="236"/>
        <v>1.0131108900000001</v>
      </c>
      <c r="K679" s="104">
        <f t="shared" si="237"/>
        <v>234862.51405669001</v>
      </c>
      <c r="L679" s="107">
        <f t="shared" si="248"/>
        <v>21</v>
      </c>
      <c r="M679" s="105">
        <f t="shared" si="249"/>
        <v>1.3598296062E-2</v>
      </c>
      <c r="N679" s="104">
        <f t="shared" si="250"/>
        <v>3193.73</v>
      </c>
      <c r="O679" s="113">
        <f t="shared" si="245"/>
        <v>0.11</v>
      </c>
      <c r="P679" s="108">
        <f t="shared" si="235"/>
        <v>1.0087345940000001</v>
      </c>
      <c r="Q679" s="111">
        <f t="shared" si="238"/>
        <v>2051.4287061</v>
      </c>
      <c r="R679" s="111">
        <f t="shared" si="239"/>
        <v>5245.1587061</v>
      </c>
      <c r="S679" s="109" t="s">
        <v>52</v>
      </c>
      <c r="T679" s="110">
        <f t="shared" si="251"/>
        <v>40704</v>
      </c>
      <c r="U679" s="111">
        <f t="shared" si="246"/>
        <v>231668.78405669</v>
      </c>
      <c r="V679" s="22"/>
      <c r="W679" s="8"/>
      <c r="X679" s="2"/>
      <c r="Y679" s="8"/>
      <c r="Z679" s="8"/>
      <c r="AA679" s="8"/>
      <c r="AB679" s="9"/>
      <c r="AC679" s="8"/>
      <c r="AD679" s="8"/>
      <c r="AE679" s="8"/>
      <c r="AF679" s="9"/>
      <c r="AG679" s="2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</row>
    <row r="680" spans="1:108" x14ac:dyDescent="0.2">
      <c r="A680" s="112">
        <f t="shared" si="240"/>
        <v>40705</v>
      </c>
      <c r="B680" s="104">
        <f t="shared" si="253"/>
        <v>231744.20256273</v>
      </c>
      <c r="C680" s="104">
        <f t="shared" si="241"/>
        <v>228670.70756360004</v>
      </c>
      <c r="D680" s="132">
        <f t="shared" si="242"/>
        <v>40705</v>
      </c>
      <c r="E680" s="105">
        <f t="shared" si="234"/>
        <v>1.0690000000000001E-3</v>
      </c>
      <c r="F680" s="106">
        <f t="shared" si="252"/>
        <v>1</v>
      </c>
      <c r="G680" s="106">
        <f t="shared" si="247"/>
        <v>30</v>
      </c>
      <c r="H680" s="104">
        <f t="shared" si="243"/>
        <v>1.0000356100000001</v>
      </c>
      <c r="I680" s="104">
        <f t="shared" si="244"/>
        <v>1.0131108900000001</v>
      </c>
      <c r="J680" s="104">
        <f t="shared" si="236"/>
        <v>1.01314696</v>
      </c>
      <c r="K680" s="104">
        <f t="shared" si="237"/>
        <v>231677.03220911001</v>
      </c>
      <c r="L680" s="107">
        <f t="shared" si="248"/>
        <v>0</v>
      </c>
      <c r="M680" s="105">
        <f t="shared" si="249"/>
        <v>0</v>
      </c>
      <c r="N680" s="104">
        <f t="shared" si="250"/>
        <v>0</v>
      </c>
      <c r="O680" s="113">
        <f t="shared" si="245"/>
        <v>0.11</v>
      </c>
      <c r="P680" s="108">
        <f t="shared" si="235"/>
        <v>1.000289931</v>
      </c>
      <c r="Q680" s="104">
        <f t="shared" si="238"/>
        <v>67.17035362</v>
      </c>
      <c r="R680" s="104">
        <f t="shared" si="239"/>
        <v>67.17035362</v>
      </c>
      <c r="S680" s="109" t="s">
        <v>52</v>
      </c>
      <c r="T680" s="110">
        <f t="shared" si="251"/>
        <v>40734</v>
      </c>
      <c r="U680" s="111">
        <f t="shared" si="246"/>
        <v>0</v>
      </c>
      <c r="V680" s="22"/>
      <c r="W680" s="5"/>
      <c r="X680" s="3"/>
      <c r="Y680" s="5"/>
      <c r="Z680" s="5"/>
      <c r="AA680" s="5"/>
      <c r="AB680" s="1"/>
      <c r="AC680" s="5"/>
      <c r="AD680" s="5"/>
      <c r="AE680" s="5"/>
      <c r="AF680" s="1"/>
      <c r="AG680" s="3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</row>
    <row r="681" spans="1:108" x14ac:dyDescent="0.2">
      <c r="A681" s="112">
        <f t="shared" si="240"/>
        <v>40706</v>
      </c>
      <c r="B681" s="104">
        <f t="shared" si="253"/>
        <v>231819.64988918998</v>
      </c>
      <c r="C681" s="104">
        <f t="shared" si="241"/>
        <v>228670.70756360004</v>
      </c>
      <c r="D681" s="132">
        <f t="shared" si="242"/>
        <v>40705</v>
      </c>
      <c r="E681" s="105">
        <f t="shared" si="234"/>
        <v>1.0690000000000001E-3</v>
      </c>
      <c r="F681" s="106">
        <f t="shared" si="252"/>
        <v>2</v>
      </c>
      <c r="G681" s="106">
        <f t="shared" si="247"/>
        <v>30</v>
      </c>
      <c r="H681" s="104">
        <f t="shared" si="243"/>
        <v>1.0000712300000001</v>
      </c>
      <c r="I681" s="104">
        <f t="shared" si="244"/>
        <v>1.0131108900000001</v>
      </c>
      <c r="J681" s="104">
        <f t="shared" si="236"/>
        <v>1.0131830500000001</v>
      </c>
      <c r="K681" s="104">
        <f t="shared" si="237"/>
        <v>231685.28493493999</v>
      </c>
      <c r="L681" s="107">
        <f t="shared" si="248"/>
        <v>0</v>
      </c>
      <c r="M681" s="105">
        <f t="shared" si="249"/>
        <v>0</v>
      </c>
      <c r="N681" s="104">
        <f t="shared" si="250"/>
        <v>0</v>
      </c>
      <c r="O681" s="113">
        <f t="shared" si="245"/>
        <v>0.11</v>
      </c>
      <c r="P681" s="108">
        <f t="shared" si="235"/>
        <v>1.000579946</v>
      </c>
      <c r="Q681" s="104">
        <f t="shared" si="238"/>
        <v>134.36495425000001</v>
      </c>
      <c r="R681" s="104">
        <f t="shared" si="239"/>
        <v>134.36495425000001</v>
      </c>
      <c r="S681" s="109" t="s">
        <v>52</v>
      </c>
      <c r="T681" s="110">
        <f t="shared" si="251"/>
        <v>40734</v>
      </c>
      <c r="U681" s="111">
        <f t="shared" si="246"/>
        <v>0</v>
      </c>
      <c r="V681" s="22"/>
      <c r="W681" s="5"/>
      <c r="X681" s="3"/>
      <c r="Y681" s="5"/>
      <c r="Z681" s="5"/>
      <c r="AA681" s="5"/>
      <c r="AB681" s="1"/>
      <c r="AC681" s="5"/>
      <c r="AD681" s="5"/>
      <c r="AE681" s="5"/>
      <c r="AF681" s="1"/>
      <c r="AG681" s="3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</row>
    <row r="682" spans="1:108" x14ac:dyDescent="0.2">
      <c r="A682" s="112">
        <f t="shared" si="240"/>
        <v>40707</v>
      </c>
      <c r="B682" s="104">
        <f t="shared" si="253"/>
        <v>231895.11917605001</v>
      </c>
      <c r="C682" s="104">
        <f t="shared" si="241"/>
        <v>228670.70756360004</v>
      </c>
      <c r="D682" s="132">
        <f t="shared" si="242"/>
        <v>40705</v>
      </c>
      <c r="E682" s="105">
        <f t="shared" si="234"/>
        <v>1.0690000000000001E-3</v>
      </c>
      <c r="F682" s="106">
        <f t="shared" si="252"/>
        <v>3</v>
      </c>
      <c r="G682" s="106">
        <f t="shared" si="247"/>
        <v>30</v>
      </c>
      <c r="H682" s="104">
        <f t="shared" si="243"/>
        <v>1.0001068399999999</v>
      </c>
      <c r="I682" s="104">
        <f t="shared" si="244"/>
        <v>1.0131108900000001</v>
      </c>
      <c r="J682" s="104">
        <f t="shared" si="236"/>
        <v>1.01321913</v>
      </c>
      <c r="K682" s="104">
        <f t="shared" si="237"/>
        <v>231693.53537406999</v>
      </c>
      <c r="L682" s="107">
        <f t="shared" si="248"/>
        <v>0</v>
      </c>
      <c r="M682" s="105">
        <f t="shared" si="249"/>
        <v>0</v>
      </c>
      <c r="N682" s="104">
        <f t="shared" si="250"/>
        <v>0</v>
      </c>
      <c r="O682" s="113">
        <f t="shared" si="245"/>
        <v>0.11</v>
      </c>
      <c r="P682" s="108">
        <f t="shared" si="235"/>
        <v>1.0008700450000001</v>
      </c>
      <c r="Q682" s="104">
        <f t="shared" si="238"/>
        <v>201.58380198</v>
      </c>
      <c r="R682" s="104">
        <f t="shared" si="239"/>
        <v>201.58380198</v>
      </c>
      <c r="S682" s="109" t="s">
        <v>52</v>
      </c>
      <c r="T682" s="110">
        <f t="shared" si="251"/>
        <v>40734</v>
      </c>
      <c r="U682" s="111">
        <f t="shared" si="246"/>
        <v>0</v>
      </c>
      <c r="V682" s="22"/>
      <c r="W682" s="5"/>
      <c r="X682" s="3"/>
      <c r="Y682" s="5"/>
      <c r="Z682" s="5"/>
      <c r="AA682" s="5"/>
      <c r="AB682" s="1"/>
      <c r="AC682" s="5"/>
      <c r="AD682" s="5"/>
      <c r="AE682" s="5"/>
      <c r="AF682" s="1"/>
      <c r="AG682" s="3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</row>
    <row r="683" spans="1:108" x14ac:dyDescent="0.2">
      <c r="A683" s="112">
        <f t="shared" si="240"/>
        <v>40708</v>
      </c>
      <c r="B683" s="104">
        <f t="shared" si="253"/>
        <v>231970.61271275001</v>
      </c>
      <c r="C683" s="104">
        <f t="shared" si="241"/>
        <v>228670.70756360004</v>
      </c>
      <c r="D683" s="132">
        <f t="shared" si="242"/>
        <v>40705</v>
      </c>
      <c r="E683" s="105">
        <f t="shared" ref="E683:E746" si="254">IF(DAY(A682)=$E$2,VLOOKUP(A682,$AG$10:$AH$200,2),E682)</f>
        <v>1.0690000000000001E-3</v>
      </c>
      <c r="F683" s="106">
        <f t="shared" si="252"/>
        <v>4</v>
      </c>
      <c r="G683" s="106">
        <f t="shared" si="247"/>
        <v>30</v>
      </c>
      <c r="H683" s="104">
        <f t="shared" si="243"/>
        <v>1.00014246</v>
      </c>
      <c r="I683" s="104">
        <f t="shared" si="244"/>
        <v>1.0131108900000001</v>
      </c>
      <c r="J683" s="104">
        <f t="shared" si="236"/>
        <v>1.0132552100000001</v>
      </c>
      <c r="K683" s="104">
        <f t="shared" si="237"/>
        <v>231701.7858132</v>
      </c>
      <c r="L683" s="107">
        <f t="shared" si="248"/>
        <v>0</v>
      </c>
      <c r="M683" s="105">
        <f t="shared" si="249"/>
        <v>0</v>
      </c>
      <c r="N683" s="104">
        <f t="shared" si="250"/>
        <v>0</v>
      </c>
      <c r="O683" s="113">
        <f t="shared" si="245"/>
        <v>0.11</v>
      </c>
      <c r="P683" s="108">
        <f t="shared" si="235"/>
        <v>1.001160228</v>
      </c>
      <c r="Q683" s="104">
        <f t="shared" si="238"/>
        <v>268.82689955000001</v>
      </c>
      <c r="R683" s="104">
        <f t="shared" si="239"/>
        <v>268.82689955000001</v>
      </c>
      <c r="S683" s="109" t="s">
        <v>52</v>
      </c>
      <c r="T683" s="110">
        <f t="shared" si="251"/>
        <v>40734</v>
      </c>
      <c r="U683" s="111">
        <f t="shared" si="246"/>
        <v>0</v>
      </c>
      <c r="V683" s="22"/>
      <c r="W683" s="5"/>
      <c r="X683" s="3"/>
      <c r="Y683" s="5"/>
      <c r="Z683" s="5"/>
      <c r="AA683" s="5"/>
      <c r="AB683" s="1"/>
      <c r="AC683" s="5"/>
      <c r="AD683" s="5"/>
      <c r="AE683" s="5"/>
      <c r="AF683" s="1"/>
      <c r="AG683" s="3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</row>
    <row r="684" spans="1:108" x14ac:dyDescent="0.2">
      <c r="A684" s="112">
        <f t="shared" si="240"/>
        <v>40709</v>
      </c>
      <c r="B684" s="104">
        <f t="shared" si="253"/>
        <v>232046.1330231</v>
      </c>
      <c r="C684" s="104">
        <f t="shared" si="241"/>
        <v>228670.70756360004</v>
      </c>
      <c r="D684" s="132">
        <f t="shared" si="242"/>
        <v>40705</v>
      </c>
      <c r="E684" s="105">
        <f t="shared" si="254"/>
        <v>1.0690000000000001E-3</v>
      </c>
      <c r="F684" s="106">
        <f t="shared" si="252"/>
        <v>5</v>
      </c>
      <c r="G684" s="106">
        <f t="shared" si="247"/>
        <v>30</v>
      </c>
      <c r="H684" s="104">
        <f t="shared" si="243"/>
        <v>1.00017808</v>
      </c>
      <c r="I684" s="104">
        <f t="shared" si="244"/>
        <v>1.0131108900000001</v>
      </c>
      <c r="J684" s="104">
        <f t="shared" si="236"/>
        <v>1.0132912999999999</v>
      </c>
      <c r="K684" s="104">
        <f t="shared" si="237"/>
        <v>231710.03853903999</v>
      </c>
      <c r="L684" s="107">
        <f t="shared" si="248"/>
        <v>0</v>
      </c>
      <c r="M684" s="105">
        <f t="shared" si="249"/>
        <v>0</v>
      </c>
      <c r="N684" s="104">
        <f t="shared" si="250"/>
        <v>0</v>
      </c>
      <c r="O684" s="113">
        <f t="shared" si="245"/>
        <v>0.11</v>
      </c>
      <c r="P684" s="108">
        <f t="shared" si="235"/>
        <v>1.0014504959999999</v>
      </c>
      <c r="Q684" s="104">
        <f t="shared" si="238"/>
        <v>336.09448406000001</v>
      </c>
      <c r="R684" s="104">
        <f t="shared" si="239"/>
        <v>336.09448406000001</v>
      </c>
      <c r="S684" s="109" t="s">
        <v>52</v>
      </c>
      <c r="T684" s="110">
        <f t="shared" si="251"/>
        <v>40734</v>
      </c>
      <c r="U684" s="111">
        <f t="shared" si="246"/>
        <v>0</v>
      </c>
      <c r="V684" s="22"/>
      <c r="W684" s="5"/>
      <c r="X684" s="3"/>
      <c r="Y684" s="5"/>
      <c r="Z684" s="5"/>
      <c r="AA684" s="5"/>
      <c r="AB684" s="1"/>
      <c r="AC684" s="5"/>
      <c r="AD684" s="5"/>
      <c r="AE684" s="5"/>
      <c r="AF684" s="1"/>
      <c r="AG684" s="3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</row>
    <row r="685" spans="1:108" x14ac:dyDescent="0.2">
      <c r="A685" s="112">
        <f t="shared" si="240"/>
        <v>40710</v>
      </c>
      <c r="B685" s="104">
        <f t="shared" si="253"/>
        <v>232121.67735705999</v>
      </c>
      <c r="C685" s="104">
        <f t="shared" si="241"/>
        <v>228670.70756360004</v>
      </c>
      <c r="D685" s="132">
        <f t="shared" si="242"/>
        <v>40705</v>
      </c>
      <c r="E685" s="105">
        <f t="shared" si="254"/>
        <v>1.0690000000000001E-3</v>
      </c>
      <c r="F685" s="106">
        <f t="shared" si="252"/>
        <v>6</v>
      </c>
      <c r="G685" s="106">
        <f t="shared" si="247"/>
        <v>30</v>
      </c>
      <c r="H685" s="104">
        <f t="shared" si="243"/>
        <v>1.0002137</v>
      </c>
      <c r="I685" s="104">
        <f t="shared" si="244"/>
        <v>1.0131108900000001</v>
      </c>
      <c r="J685" s="104">
        <f t="shared" si="236"/>
        <v>1.0133273899999999</v>
      </c>
      <c r="K685" s="104">
        <f t="shared" si="237"/>
        <v>231718.29126487</v>
      </c>
      <c r="L685" s="107">
        <f t="shared" si="248"/>
        <v>0</v>
      </c>
      <c r="M685" s="105">
        <f t="shared" si="249"/>
        <v>0</v>
      </c>
      <c r="N685" s="104">
        <f t="shared" si="250"/>
        <v>0</v>
      </c>
      <c r="O685" s="113">
        <f t="shared" si="245"/>
        <v>0.11</v>
      </c>
      <c r="P685" s="108">
        <f t="shared" si="235"/>
        <v>1.001740847</v>
      </c>
      <c r="Q685" s="104">
        <f t="shared" si="238"/>
        <v>403.38609219</v>
      </c>
      <c r="R685" s="104">
        <f t="shared" si="239"/>
        <v>403.38609219</v>
      </c>
      <c r="S685" s="109" t="s">
        <v>52</v>
      </c>
      <c r="T685" s="110">
        <f t="shared" si="251"/>
        <v>40734</v>
      </c>
      <c r="U685" s="111">
        <f t="shared" si="246"/>
        <v>0</v>
      </c>
      <c r="V685" s="22"/>
      <c r="W685" s="5"/>
      <c r="X685" s="3"/>
      <c r="Y685" s="5"/>
      <c r="Z685" s="5"/>
      <c r="AA685" s="5"/>
      <c r="AB685" s="1"/>
      <c r="AC685" s="5"/>
      <c r="AD685" s="5"/>
      <c r="AE685" s="5"/>
      <c r="AF685" s="1"/>
      <c r="AG685" s="3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</row>
    <row r="686" spans="1:108" x14ac:dyDescent="0.2">
      <c r="A686" s="112">
        <f t="shared" si="240"/>
        <v>40711</v>
      </c>
      <c r="B686" s="104">
        <f t="shared" si="253"/>
        <v>232197.24618016</v>
      </c>
      <c r="C686" s="104">
        <f t="shared" si="241"/>
        <v>228670.70756360004</v>
      </c>
      <c r="D686" s="132">
        <f t="shared" si="242"/>
        <v>40705</v>
      </c>
      <c r="E686" s="105">
        <f t="shared" si="254"/>
        <v>1.0690000000000001E-3</v>
      </c>
      <c r="F686" s="106">
        <f t="shared" si="252"/>
        <v>7</v>
      </c>
      <c r="G686" s="106">
        <f t="shared" si="247"/>
        <v>30</v>
      </c>
      <c r="H686" s="104">
        <f t="shared" si="243"/>
        <v>1.0002493299999999</v>
      </c>
      <c r="I686" s="104">
        <f t="shared" si="244"/>
        <v>1.0131108900000001</v>
      </c>
      <c r="J686" s="104">
        <f t="shared" si="236"/>
        <v>1.01336348</v>
      </c>
      <c r="K686" s="104">
        <f t="shared" si="237"/>
        <v>231726.54399070999</v>
      </c>
      <c r="L686" s="107">
        <f t="shared" si="248"/>
        <v>0</v>
      </c>
      <c r="M686" s="105">
        <f t="shared" si="249"/>
        <v>0</v>
      </c>
      <c r="N686" s="104">
        <f t="shared" si="250"/>
        <v>0</v>
      </c>
      <c r="O686" s="113">
        <f t="shared" si="245"/>
        <v>0.11</v>
      </c>
      <c r="P686" s="108">
        <f t="shared" si="235"/>
        <v>1.002031283</v>
      </c>
      <c r="Q686" s="104">
        <f t="shared" si="238"/>
        <v>470.70218944999999</v>
      </c>
      <c r="R686" s="104">
        <f t="shared" si="239"/>
        <v>470.70218944999999</v>
      </c>
      <c r="S686" s="109" t="s">
        <v>52</v>
      </c>
      <c r="T686" s="110">
        <f t="shared" si="251"/>
        <v>40734</v>
      </c>
      <c r="U686" s="111">
        <f t="shared" si="246"/>
        <v>0</v>
      </c>
      <c r="V686" s="22"/>
      <c r="W686" s="5"/>
      <c r="X686" s="3"/>
      <c r="Y686" s="5"/>
      <c r="Z686" s="5"/>
      <c r="AA686" s="5"/>
      <c r="AB686" s="1"/>
      <c r="AC686" s="5"/>
      <c r="AD686" s="5"/>
      <c r="AE686" s="5"/>
      <c r="AF686" s="1"/>
      <c r="AG686" s="3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</row>
    <row r="687" spans="1:108" x14ac:dyDescent="0.2">
      <c r="A687" s="112">
        <f t="shared" si="240"/>
        <v>40712</v>
      </c>
      <c r="B687" s="104">
        <f t="shared" si="253"/>
        <v>232272.83926276001</v>
      </c>
      <c r="C687" s="104">
        <f t="shared" si="241"/>
        <v>228670.70756360004</v>
      </c>
      <c r="D687" s="132">
        <f t="shared" si="242"/>
        <v>40705</v>
      </c>
      <c r="E687" s="105">
        <f t="shared" si="254"/>
        <v>1.0690000000000001E-3</v>
      </c>
      <c r="F687" s="106">
        <f t="shared" si="252"/>
        <v>8</v>
      </c>
      <c r="G687" s="106">
        <f t="shared" si="247"/>
        <v>30</v>
      </c>
      <c r="H687" s="104">
        <f t="shared" si="243"/>
        <v>1.00028495</v>
      </c>
      <c r="I687" s="104">
        <f t="shared" si="244"/>
        <v>1.0131108900000001</v>
      </c>
      <c r="J687" s="104">
        <f t="shared" si="236"/>
        <v>1.01339957</v>
      </c>
      <c r="K687" s="104">
        <f t="shared" si="237"/>
        <v>231734.79671654</v>
      </c>
      <c r="L687" s="107">
        <f t="shared" si="248"/>
        <v>0</v>
      </c>
      <c r="M687" s="105">
        <f t="shared" si="249"/>
        <v>0</v>
      </c>
      <c r="N687" s="104">
        <f t="shared" si="250"/>
        <v>0</v>
      </c>
      <c r="O687" s="113">
        <f t="shared" si="245"/>
        <v>0.11</v>
      </c>
      <c r="P687" s="108">
        <f t="shared" si="235"/>
        <v>1.0023218030000001</v>
      </c>
      <c r="Q687" s="104">
        <f t="shared" si="238"/>
        <v>538.04254621999996</v>
      </c>
      <c r="R687" s="104">
        <f t="shared" si="239"/>
        <v>538.04254621999996</v>
      </c>
      <c r="S687" s="109" t="s">
        <v>52</v>
      </c>
      <c r="T687" s="110">
        <f t="shared" si="251"/>
        <v>40734</v>
      </c>
      <c r="U687" s="111">
        <f t="shared" si="246"/>
        <v>0</v>
      </c>
      <c r="V687" s="22"/>
      <c r="W687" s="5"/>
      <c r="X687" s="3"/>
      <c r="Y687" s="5"/>
      <c r="Z687" s="5"/>
      <c r="AA687" s="5"/>
      <c r="AB687" s="1"/>
      <c r="AC687" s="5"/>
      <c r="AD687" s="5"/>
      <c r="AE687" s="5"/>
      <c r="AF687" s="1"/>
      <c r="AG687" s="3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</row>
    <row r="688" spans="1:108" x14ac:dyDescent="0.2">
      <c r="A688" s="112">
        <f t="shared" si="240"/>
        <v>40713</v>
      </c>
      <c r="B688" s="104">
        <f t="shared" si="253"/>
        <v>232348.45889961999</v>
      </c>
      <c r="C688" s="104">
        <f t="shared" si="241"/>
        <v>228670.70756360004</v>
      </c>
      <c r="D688" s="132">
        <f t="shared" si="242"/>
        <v>40705</v>
      </c>
      <c r="E688" s="105">
        <f t="shared" si="254"/>
        <v>1.0690000000000001E-3</v>
      </c>
      <c r="F688" s="106">
        <f t="shared" si="252"/>
        <v>9</v>
      </c>
      <c r="G688" s="106">
        <f t="shared" si="247"/>
        <v>30</v>
      </c>
      <c r="H688" s="104">
        <f t="shared" si="243"/>
        <v>1.0003205799999999</v>
      </c>
      <c r="I688" s="104">
        <f t="shared" si="244"/>
        <v>1.0131108900000001</v>
      </c>
      <c r="J688" s="104">
        <f t="shared" si="236"/>
        <v>1.01343567</v>
      </c>
      <c r="K688" s="104">
        <f t="shared" si="237"/>
        <v>231743.05172908999</v>
      </c>
      <c r="L688" s="107">
        <f t="shared" si="248"/>
        <v>0</v>
      </c>
      <c r="M688" s="105">
        <f t="shared" si="249"/>
        <v>0</v>
      </c>
      <c r="N688" s="104">
        <f t="shared" si="250"/>
        <v>0</v>
      </c>
      <c r="O688" s="113">
        <f t="shared" si="245"/>
        <v>0.11</v>
      </c>
      <c r="P688" s="108">
        <f t="shared" si="235"/>
        <v>1.002612407</v>
      </c>
      <c r="Q688" s="104">
        <f t="shared" si="238"/>
        <v>605.40717053000003</v>
      </c>
      <c r="R688" s="104">
        <f t="shared" si="239"/>
        <v>605.40717053000003</v>
      </c>
      <c r="S688" s="109" t="s">
        <v>52</v>
      </c>
      <c r="T688" s="110">
        <f t="shared" si="251"/>
        <v>40734</v>
      </c>
      <c r="U688" s="111">
        <f t="shared" si="246"/>
        <v>0</v>
      </c>
      <c r="V688" s="22"/>
      <c r="W688" s="5"/>
      <c r="X688" s="3"/>
      <c r="Y688" s="5"/>
      <c r="Z688" s="5"/>
      <c r="AA688" s="5"/>
      <c r="AB688" s="1"/>
      <c r="AC688" s="5"/>
      <c r="AD688" s="5"/>
      <c r="AE688" s="5"/>
      <c r="AF688" s="1"/>
      <c r="AG688" s="3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</row>
    <row r="689" spans="1:108" x14ac:dyDescent="0.2">
      <c r="A689" s="112">
        <f t="shared" si="240"/>
        <v>40714</v>
      </c>
      <c r="B689" s="104">
        <f t="shared" si="253"/>
        <v>232424.10050812</v>
      </c>
      <c r="C689" s="104">
        <f t="shared" si="241"/>
        <v>228670.70756360004</v>
      </c>
      <c r="D689" s="132">
        <f t="shared" si="242"/>
        <v>40705</v>
      </c>
      <c r="E689" s="105">
        <f t="shared" si="254"/>
        <v>1.0690000000000001E-3</v>
      </c>
      <c r="F689" s="106">
        <f t="shared" si="252"/>
        <v>10</v>
      </c>
      <c r="G689" s="106">
        <f t="shared" si="247"/>
        <v>30</v>
      </c>
      <c r="H689" s="104">
        <f t="shared" si="243"/>
        <v>1.0003561999999999</v>
      </c>
      <c r="I689" s="104">
        <f t="shared" si="244"/>
        <v>1.0131108900000001</v>
      </c>
      <c r="J689" s="104">
        <f t="shared" si="236"/>
        <v>1.0134717600000001</v>
      </c>
      <c r="K689" s="104">
        <f t="shared" si="237"/>
        <v>231751.30445492</v>
      </c>
      <c r="L689" s="107">
        <f t="shared" si="248"/>
        <v>0</v>
      </c>
      <c r="M689" s="105">
        <f t="shared" si="249"/>
        <v>0</v>
      </c>
      <c r="N689" s="104">
        <f t="shared" si="250"/>
        <v>0</v>
      </c>
      <c r="O689" s="113">
        <f t="shared" si="245"/>
        <v>0.11</v>
      </c>
      <c r="P689" s="108">
        <f t="shared" si="235"/>
        <v>1.002903095</v>
      </c>
      <c r="Q689" s="104">
        <f t="shared" si="238"/>
        <v>672.79605319999996</v>
      </c>
      <c r="R689" s="104">
        <f t="shared" si="239"/>
        <v>672.79605319999996</v>
      </c>
      <c r="S689" s="109" t="s">
        <v>52</v>
      </c>
      <c r="T689" s="110">
        <f t="shared" si="251"/>
        <v>40734</v>
      </c>
      <c r="U689" s="111">
        <f t="shared" si="246"/>
        <v>0</v>
      </c>
      <c r="V689" s="22"/>
      <c r="W689" s="5"/>
      <c r="X689" s="3"/>
      <c r="Y689" s="5"/>
      <c r="Z689" s="5"/>
      <c r="AA689" s="5"/>
      <c r="AB689" s="1"/>
      <c r="AC689" s="5"/>
      <c r="AD689" s="5"/>
      <c r="AE689" s="5"/>
      <c r="AF689" s="1"/>
      <c r="AG689" s="3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</row>
    <row r="690" spans="1:108" x14ac:dyDescent="0.2">
      <c r="A690" s="112">
        <f t="shared" si="240"/>
        <v>40715</v>
      </c>
      <c r="B690" s="104">
        <f t="shared" si="253"/>
        <v>232499.76661413</v>
      </c>
      <c r="C690" s="104">
        <f t="shared" si="241"/>
        <v>228670.70756360004</v>
      </c>
      <c r="D690" s="132">
        <f t="shared" si="242"/>
        <v>40705</v>
      </c>
      <c r="E690" s="105">
        <f t="shared" si="254"/>
        <v>1.0690000000000001E-3</v>
      </c>
      <c r="F690" s="106">
        <f t="shared" si="252"/>
        <v>11</v>
      </c>
      <c r="G690" s="106">
        <f t="shared" si="247"/>
        <v>30</v>
      </c>
      <c r="H690" s="104">
        <f t="shared" si="243"/>
        <v>1.0003918300000001</v>
      </c>
      <c r="I690" s="104">
        <f t="shared" si="244"/>
        <v>1.0131108900000001</v>
      </c>
      <c r="J690" s="104">
        <f t="shared" si="236"/>
        <v>1.0135078500000001</v>
      </c>
      <c r="K690" s="104">
        <f t="shared" si="237"/>
        <v>231759.55718075999</v>
      </c>
      <c r="L690" s="107">
        <f t="shared" si="248"/>
        <v>0</v>
      </c>
      <c r="M690" s="105">
        <f t="shared" si="249"/>
        <v>0</v>
      </c>
      <c r="N690" s="104">
        <f t="shared" si="250"/>
        <v>0</v>
      </c>
      <c r="O690" s="113">
        <f t="shared" si="245"/>
        <v>0.11</v>
      </c>
      <c r="P690" s="108">
        <f t="shared" si="235"/>
        <v>1.0031938680000001</v>
      </c>
      <c r="Q690" s="104">
        <f t="shared" si="238"/>
        <v>740.20943337000006</v>
      </c>
      <c r="R690" s="104">
        <f t="shared" si="239"/>
        <v>740.20943337000006</v>
      </c>
      <c r="S690" s="109" t="s">
        <v>52</v>
      </c>
      <c r="T690" s="110">
        <f t="shared" si="251"/>
        <v>40734</v>
      </c>
      <c r="U690" s="111">
        <f t="shared" si="246"/>
        <v>0</v>
      </c>
      <c r="V690" s="22"/>
      <c r="W690" s="5"/>
      <c r="X690" s="3"/>
      <c r="Y690" s="5"/>
      <c r="Z690" s="5"/>
      <c r="AA690" s="5"/>
      <c r="AB690" s="1"/>
      <c r="AC690" s="5"/>
      <c r="AD690" s="5"/>
      <c r="AE690" s="5"/>
      <c r="AF690" s="1"/>
      <c r="AG690" s="3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</row>
    <row r="691" spans="1:108" x14ac:dyDescent="0.2">
      <c r="A691" s="112">
        <f t="shared" si="240"/>
        <v>40716</v>
      </c>
      <c r="B691" s="104">
        <f t="shared" si="253"/>
        <v>232575.45928263999</v>
      </c>
      <c r="C691" s="104">
        <f t="shared" si="241"/>
        <v>228670.70756360004</v>
      </c>
      <c r="D691" s="132">
        <f t="shared" si="242"/>
        <v>40705</v>
      </c>
      <c r="E691" s="105">
        <f t="shared" si="254"/>
        <v>1.0690000000000001E-3</v>
      </c>
      <c r="F691" s="106">
        <f t="shared" si="252"/>
        <v>12</v>
      </c>
      <c r="G691" s="106">
        <f t="shared" si="247"/>
        <v>30</v>
      </c>
      <c r="H691" s="104">
        <f t="shared" si="243"/>
        <v>1.00042746</v>
      </c>
      <c r="I691" s="104">
        <f t="shared" si="244"/>
        <v>1.0131108900000001</v>
      </c>
      <c r="J691" s="104">
        <f t="shared" si="236"/>
        <v>1.0135439500000001</v>
      </c>
      <c r="K691" s="104">
        <f t="shared" si="237"/>
        <v>231767.81219329999</v>
      </c>
      <c r="L691" s="107">
        <f t="shared" si="248"/>
        <v>0</v>
      </c>
      <c r="M691" s="105">
        <f t="shared" si="249"/>
        <v>0</v>
      </c>
      <c r="N691" s="104">
        <f t="shared" si="250"/>
        <v>0</v>
      </c>
      <c r="O691" s="113">
        <f t="shared" si="245"/>
        <v>0.11</v>
      </c>
      <c r="P691" s="108">
        <f t="shared" si="235"/>
        <v>1.0034847250000001</v>
      </c>
      <c r="Q691" s="104">
        <f t="shared" si="238"/>
        <v>807.64708933999998</v>
      </c>
      <c r="R691" s="104">
        <f t="shared" si="239"/>
        <v>807.64708933999998</v>
      </c>
      <c r="S691" s="109" t="s">
        <v>52</v>
      </c>
      <c r="T691" s="110">
        <f t="shared" si="251"/>
        <v>40734</v>
      </c>
      <c r="U691" s="111">
        <f t="shared" si="246"/>
        <v>0</v>
      </c>
      <c r="V691" s="22"/>
      <c r="W691" s="5"/>
      <c r="X691" s="3"/>
      <c r="Y691" s="5"/>
      <c r="Z691" s="5"/>
      <c r="AA691" s="5"/>
      <c r="AB691" s="1"/>
      <c r="AC691" s="5"/>
      <c r="AD691" s="5"/>
      <c r="AE691" s="5"/>
      <c r="AF691" s="1"/>
      <c r="AG691" s="3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</row>
    <row r="692" spans="1:108" x14ac:dyDescent="0.2">
      <c r="A692" s="112">
        <f t="shared" si="240"/>
        <v>40717</v>
      </c>
      <c r="B692" s="104">
        <f t="shared" si="253"/>
        <v>232651.17622239998</v>
      </c>
      <c r="C692" s="104">
        <f t="shared" si="241"/>
        <v>228670.70756360004</v>
      </c>
      <c r="D692" s="132">
        <f t="shared" si="242"/>
        <v>40705</v>
      </c>
      <c r="E692" s="105">
        <f t="shared" si="254"/>
        <v>1.0690000000000001E-3</v>
      </c>
      <c r="F692" s="106">
        <f t="shared" si="252"/>
        <v>13</v>
      </c>
      <c r="G692" s="106">
        <f t="shared" si="247"/>
        <v>30</v>
      </c>
      <c r="H692" s="104">
        <f t="shared" si="243"/>
        <v>1.00046309</v>
      </c>
      <c r="I692" s="104">
        <f t="shared" si="244"/>
        <v>1.0131108900000001</v>
      </c>
      <c r="J692" s="104">
        <f t="shared" si="236"/>
        <v>1.0135800500000001</v>
      </c>
      <c r="K692" s="104">
        <f t="shared" si="237"/>
        <v>231776.06720583999</v>
      </c>
      <c r="L692" s="107">
        <f t="shared" si="248"/>
        <v>0</v>
      </c>
      <c r="M692" s="105">
        <f t="shared" si="249"/>
        <v>0</v>
      </c>
      <c r="N692" s="104">
        <f t="shared" si="250"/>
        <v>0</v>
      </c>
      <c r="O692" s="113">
        <f t="shared" si="245"/>
        <v>0.11</v>
      </c>
      <c r="P692" s="108">
        <f t="shared" si="235"/>
        <v>1.0037756659999999</v>
      </c>
      <c r="Q692" s="104">
        <f t="shared" si="238"/>
        <v>875.10901655999999</v>
      </c>
      <c r="R692" s="104">
        <f t="shared" si="239"/>
        <v>875.10901655999999</v>
      </c>
      <c r="S692" s="109" t="s">
        <v>52</v>
      </c>
      <c r="T692" s="110">
        <f t="shared" si="251"/>
        <v>40734</v>
      </c>
      <c r="U692" s="111">
        <f t="shared" si="246"/>
        <v>0</v>
      </c>
      <c r="V692" s="22"/>
      <c r="W692" s="5"/>
      <c r="X692" s="3"/>
      <c r="Y692" s="5"/>
      <c r="Z692" s="5"/>
      <c r="AA692" s="5"/>
      <c r="AB692" s="1"/>
      <c r="AC692" s="5"/>
      <c r="AD692" s="5"/>
      <c r="AE692" s="5"/>
      <c r="AF692" s="1"/>
      <c r="AG692" s="3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</row>
    <row r="693" spans="1:108" x14ac:dyDescent="0.2">
      <c r="A693" s="112">
        <f t="shared" si="240"/>
        <v>40718</v>
      </c>
      <c r="B693" s="104">
        <f t="shared" si="253"/>
        <v>232726.91537126998</v>
      </c>
      <c r="C693" s="104">
        <f t="shared" si="241"/>
        <v>228670.70756360004</v>
      </c>
      <c r="D693" s="132">
        <f t="shared" si="242"/>
        <v>40705</v>
      </c>
      <c r="E693" s="105">
        <f t="shared" si="254"/>
        <v>1.0690000000000001E-3</v>
      </c>
      <c r="F693" s="106">
        <f t="shared" si="252"/>
        <v>14</v>
      </c>
      <c r="G693" s="106">
        <f t="shared" si="247"/>
        <v>30</v>
      </c>
      <c r="H693" s="104">
        <f t="shared" si="243"/>
        <v>1.00049872</v>
      </c>
      <c r="I693" s="104">
        <f t="shared" si="244"/>
        <v>1.0131108900000001</v>
      </c>
      <c r="J693" s="104">
        <f t="shared" si="236"/>
        <v>1.0136161400000001</v>
      </c>
      <c r="K693" s="104">
        <f t="shared" si="237"/>
        <v>231784.31993167999</v>
      </c>
      <c r="L693" s="107">
        <f t="shared" si="248"/>
        <v>0</v>
      </c>
      <c r="M693" s="105">
        <f t="shared" si="249"/>
        <v>0</v>
      </c>
      <c r="N693" s="104">
        <f t="shared" si="250"/>
        <v>0</v>
      </c>
      <c r="O693" s="113">
        <f t="shared" si="245"/>
        <v>0.11</v>
      </c>
      <c r="P693" s="108">
        <f t="shared" si="235"/>
        <v>1.0040666920000001</v>
      </c>
      <c r="Q693" s="104">
        <f t="shared" si="238"/>
        <v>942.59543958999996</v>
      </c>
      <c r="R693" s="104">
        <f t="shared" si="239"/>
        <v>942.59543958999996</v>
      </c>
      <c r="S693" s="109" t="s">
        <v>52</v>
      </c>
      <c r="T693" s="110">
        <f t="shared" si="251"/>
        <v>40734</v>
      </c>
      <c r="U693" s="111">
        <f t="shared" si="246"/>
        <v>0</v>
      </c>
      <c r="V693" s="22"/>
      <c r="W693" s="5"/>
      <c r="X693" s="3"/>
      <c r="Y693" s="5"/>
      <c r="Z693" s="5"/>
      <c r="AA693" s="5"/>
      <c r="AB693" s="1"/>
      <c r="AC693" s="5"/>
      <c r="AD693" s="5"/>
      <c r="AE693" s="5"/>
      <c r="AF693" s="1"/>
      <c r="AG693" s="3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</row>
    <row r="694" spans="1:108" x14ac:dyDescent="0.2">
      <c r="A694" s="112">
        <f t="shared" si="240"/>
        <v>40719</v>
      </c>
      <c r="B694" s="104">
        <f t="shared" si="253"/>
        <v>232802.68109088999</v>
      </c>
      <c r="C694" s="104">
        <f t="shared" si="241"/>
        <v>228670.70756360004</v>
      </c>
      <c r="D694" s="132">
        <f t="shared" si="242"/>
        <v>40705</v>
      </c>
      <c r="E694" s="105">
        <f t="shared" si="254"/>
        <v>1.0690000000000001E-3</v>
      </c>
      <c r="F694" s="106">
        <f t="shared" si="252"/>
        <v>15</v>
      </c>
      <c r="G694" s="106">
        <f t="shared" si="247"/>
        <v>30</v>
      </c>
      <c r="H694" s="104">
        <f t="shared" si="243"/>
        <v>1.0005343499999999</v>
      </c>
      <c r="I694" s="104">
        <f t="shared" si="244"/>
        <v>1.0131108900000001</v>
      </c>
      <c r="J694" s="104">
        <f t="shared" si="236"/>
        <v>1.0136522400000001</v>
      </c>
      <c r="K694" s="104">
        <f t="shared" si="237"/>
        <v>231792.57494421999</v>
      </c>
      <c r="L694" s="107">
        <f t="shared" si="248"/>
        <v>0</v>
      </c>
      <c r="M694" s="105">
        <f t="shared" si="249"/>
        <v>0</v>
      </c>
      <c r="N694" s="104">
        <f t="shared" si="250"/>
        <v>0</v>
      </c>
      <c r="O694" s="113">
        <f t="shared" si="245"/>
        <v>0.11</v>
      </c>
      <c r="P694" s="108">
        <f t="shared" si="235"/>
        <v>1.0043578019999999</v>
      </c>
      <c r="Q694" s="104">
        <f t="shared" si="238"/>
        <v>1010.10614667</v>
      </c>
      <c r="R694" s="104">
        <f t="shared" si="239"/>
        <v>1010.10614667</v>
      </c>
      <c r="S694" s="109" t="s">
        <v>52</v>
      </c>
      <c r="T694" s="110">
        <f t="shared" si="251"/>
        <v>40734</v>
      </c>
      <c r="U694" s="111">
        <f t="shared" si="246"/>
        <v>0</v>
      </c>
      <c r="V694" s="22"/>
      <c r="W694" s="5"/>
      <c r="X694" s="3"/>
      <c r="Y694" s="5"/>
      <c r="Z694" s="5"/>
      <c r="AA694" s="5"/>
      <c r="AB694" s="1"/>
      <c r="AC694" s="5"/>
      <c r="AD694" s="5"/>
      <c r="AE694" s="5"/>
      <c r="AF694" s="1"/>
      <c r="AG694" s="3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</row>
    <row r="695" spans="1:108" x14ac:dyDescent="0.2">
      <c r="A695" s="112">
        <f t="shared" si="240"/>
        <v>40720</v>
      </c>
      <c r="B695" s="104">
        <f t="shared" si="253"/>
        <v>232878.47338536</v>
      </c>
      <c r="C695" s="104">
        <f t="shared" si="241"/>
        <v>228670.70756360004</v>
      </c>
      <c r="D695" s="132">
        <f t="shared" si="242"/>
        <v>40705</v>
      </c>
      <c r="E695" s="105">
        <f t="shared" si="254"/>
        <v>1.0690000000000001E-3</v>
      </c>
      <c r="F695" s="106">
        <f t="shared" si="252"/>
        <v>16</v>
      </c>
      <c r="G695" s="106">
        <f t="shared" si="247"/>
        <v>30</v>
      </c>
      <c r="H695" s="104">
        <f t="shared" si="243"/>
        <v>1.00056999</v>
      </c>
      <c r="I695" s="104">
        <f t="shared" si="244"/>
        <v>1.0131108900000001</v>
      </c>
      <c r="J695" s="104">
        <f t="shared" si="236"/>
        <v>1.01368835</v>
      </c>
      <c r="K695" s="104">
        <f t="shared" si="237"/>
        <v>231800.83224347001</v>
      </c>
      <c r="L695" s="107">
        <f t="shared" si="248"/>
        <v>0</v>
      </c>
      <c r="M695" s="105">
        <f t="shared" si="249"/>
        <v>0</v>
      </c>
      <c r="N695" s="104">
        <f t="shared" si="250"/>
        <v>0</v>
      </c>
      <c r="O695" s="113">
        <f t="shared" si="245"/>
        <v>0.11</v>
      </c>
      <c r="P695" s="108">
        <f t="shared" si="235"/>
        <v>1.004648996</v>
      </c>
      <c r="Q695" s="104">
        <f t="shared" si="238"/>
        <v>1077.64114189</v>
      </c>
      <c r="R695" s="104">
        <f t="shared" si="239"/>
        <v>1077.64114189</v>
      </c>
      <c r="S695" s="109" t="s">
        <v>52</v>
      </c>
      <c r="T695" s="110">
        <f t="shared" si="251"/>
        <v>40734</v>
      </c>
      <c r="U695" s="111">
        <f t="shared" si="246"/>
        <v>0</v>
      </c>
      <c r="V695" s="22"/>
      <c r="W695" s="5"/>
      <c r="X695" s="3"/>
      <c r="Y695" s="5"/>
      <c r="Z695" s="5"/>
      <c r="AA695" s="5"/>
      <c r="AB695" s="1"/>
      <c r="AC695" s="5"/>
      <c r="AD695" s="5"/>
      <c r="AE695" s="5"/>
      <c r="AF695" s="1"/>
      <c r="AG695" s="3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</row>
    <row r="696" spans="1:108" x14ac:dyDescent="0.2">
      <c r="A696" s="112">
        <f t="shared" si="240"/>
        <v>40721</v>
      </c>
      <c r="B696" s="104">
        <f t="shared" si="253"/>
        <v>232954.28789456</v>
      </c>
      <c r="C696" s="104">
        <f t="shared" si="241"/>
        <v>228670.70756360004</v>
      </c>
      <c r="D696" s="132">
        <f t="shared" si="242"/>
        <v>40705</v>
      </c>
      <c r="E696" s="105">
        <f t="shared" si="254"/>
        <v>1.0690000000000001E-3</v>
      </c>
      <c r="F696" s="106">
        <f t="shared" si="252"/>
        <v>17</v>
      </c>
      <c r="G696" s="106">
        <f t="shared" si="247"/>
        <v>30</v>
      </c>
      <c r="H696" s="104">
        <f t="shared" si="243"/>
        <v>1.00060562</v>
      </c>
      <c r="I696" s="104">
        <f t="shared" si="244"/>
        <v>1.0131108900000001</v>
      </c>
      <c r="J696" s="104">
        <f t="shared" si="236"/>
        <v>1.01372445</v>
      </c>
      <c r="K696" s="104">
        <f t="shared" si="237"/>
        <v>231809.08725601999</v>
      </c>
      <c r="L696" s="107">
        <f t="shared" si="248"/>
        <v>0</v>
      </c>
      <c r="M696" s="105">
        <f t="shared" si="249"/>
        <v>0</v>
      </c>
      <c r="N696" s="104">
        <f t="shared" si="250"/>
        <v>0</v>
      </c>
      <c r="O696" s="113">
        <f t="shared" si="245"/>
        <v>0.11</v>
      </c>
      <c r="P696" s="108">
        <f t="shared" si="235"/>
        <v>1.004940275</v>
      </c>
      <c r="Q696" s="104">
        <f t="shared" si="238"/>
        <v>1145.20063854</v>
      </c>
      <c r="R696" s="104">
        <f t="shared" si="239"/>
        <v>1145.20063854</v>
      </c>
      <c r="S696" s="109" t="s">
        <v>52</v>
      </c>
      <c r="T696" s="110">
        <f t="shared" si="251"/>
        <v>40734</v>
      </c>
      <c r="U696" s="111">
        <f t="shared" si="246"/>
        <v>0</v>
      </c>
      <c r="V696" s="22"/>
      <c r="W696" s="5"/>
      <c r="X696" s="3"/>
      <c r="Y696" s="5"/>
      <c r="Z696" s="5"/>
      <c r="AA696" s="5"/>
      <c r="AB696" s="1"/>
      <c r="AC696" s="5"/>
      <c r="AD696" s="5"/>
      <c r="AE696" s="5"/>
      <c r="AF696" s="1"/>
      <c r="AG696" s="3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</row>
    <row r="697" spans="1:108" x14ac:dyDescent="0.2">
      <c r="A697" s="112">
        <f t="shared" si="240"/>
        <v>40722</v>
      </c>
      <c r="B697" s="104">
        <f t="shared" si="253"/>
        <v>233030.12668543</v>
      </c>
      <c r="C697" s="104">
        <f t="shared" si="241"/>
        <v>228670.70756360004</v>
      </c>
      <c r="D697" s="132">
        <f t="shared" si="242"/>
        <v>40705</v>
      </c>
      <c r="E697" s="105">
        <f t="shared" si="254"/>
        <v>1.0690000000000001E-3</v>
      </c>
      <c r="F697" s="106">
        <f t="shared" si="252"/>
        <v>18</v>
      </c>
      <c r="G697" s="106">
        <f t="shared" si="247"/>
        <v>30</v>
      </c>
      <c r="H697" s="104">
        <f t="shared" si="243"/>
        <v>1.0006412600000001</v>
      </c>
      <c r="I697" s="104">
        <f t="shared" si="244"/>
        <v>1.0131108900000001</v>
      </c>
      <c r="J697" s="104">
        <f t="shared" si="236"/>
        <v>1.01376055</v>
      </c>
      <c r="K697" s="104">
        <f t="shared" si="237"/>
        <v>231817.34226855999</v>
      </c>
      <c r="L697" s="107">
        <f t="shared" si="248"/>
        <v>0</v>
      </c>
      <c r="M697" s="105">
        <f t="shared" si="249"/>
        <v>0</v>
      </c>
      <c r="N697" s="104">
        <f t="shared" si="250"/>
        <v>0</v>
      </c>
      <c r="O697" s="113">
        <f t="shared" si="245"/>
        <v>0.11</v>
      </c>
      <c r="P697" s="108">
        <f t="shared" si="235"/>
        <v>1.0052316379999999</v>
      </c>
      <c r="Q697" s="104">
        <f t="shared" si="238"/>
        <v>1212.7844168700001</v>
      </c>
      <c r="R697" s="104">
        <f t="shared" si="239"/>
        <v>1212.7844168700001</v>
      </c>
      <c r="S697" s="109" t="s">
        <v>52</v>
      </c>
      <c r="T697" s="110">
        <f t="shared" si="251"/>
        <v>40734</v>
      </c>
      <c r="U697" s="111">
        <f t="shared" si="246"/>
        <v>0</v>
      </c>
      <c r="V697" s="22"/>
      <c r="W697" s="5"/>
      <c r="X697" s="3"/>
      <c r="Y697" s="5"/>
      <c r="Z697" s="5"/>
      <c r="AA697" s="5"/>
      <c r="AB697" s="1"/>
      <c r="AC697" s="5"/>
      <c r="AD697" s="5"/>
      <c r="AE697" s="5"/>
      <c r="AF697" s="1"/>
      <c r="AG697" s="3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</row>
    <row r="698" spans="1:108" x14ac:dyDescent="0.2">
      <c r="A698" s="112">
        <f t="shared" si="240"/>
        <v>40723</v>
      </c>
      <c r="B698" s="104">
        <f t="shared" si="253"/>
        <v>233105.99229122</v>
      </c>
      <c r="C698" s="104">
        <f t="shared" si="241"/>
        <v>228670.70756360004</v>
      </c>
      <c r="D698" s="132">
        <f t="shared" si="242"/>
        <v>40705</v>
      </c>
      <c r="E698" s="105">
        <f t="shared" si="254"/>
        <v>1.0690000000000001E-3</v>
      </c>
      <c r="F698" s="106">
        <f t="shared" si="252"/>
        <v>19</v>
      </c>
      <c r="G698" s="106">
        <f t="shared" si="247"/>
        <v>30</v>
      </c>
      <c r="H698" s="104">
        <f t="shared" si="243"/>
        <v>1.0006769</v>
      </c>
      <c r="I698" s="104">
        <f t="shared" si="244"/>
        <v>1.0131108900000001</v>
      </c>
      <c r="J698" s="104">
        <f t="shared" si="236"/>
        <v>1.0137966599999999</v>
      </c>
      <c r="K698" s="104">
        <f t="shared" si="237"/>
        <v>231825.59956780999</v>
      </c>
      <c r="L698" s="107">
        <f t="shared" si="248"/>
        <v>0</v>
      </c>
      <c r="M698" s="105">
        <f t="shared" si="249"/>
        <v>0</v>
      </c>
      <c r="N698" s="104">
        <f t="shared" si="250"/>
        <v>0</v>
      </c>
      <c r="O698" s="113">
        <f t="shared" si="245"/>
        <v>0.11</v>
      </c>
      <c r="P698" s="108">
        <f t="shared" si="235"/>
        <v>1.005523086</v>
      </c>
      <c r="Q698" s="104">
        <f t="shared" si="238"/>
        <v>1280.3927234099999</v>
      </c>
      <c r="R698" s="104">
        <f t="shared" si="239"/>
        <v>1280.3927234099999</v>
      </c>
      <c r="S698" s="109" t="s">
        <v>52</v>
      </c>
      <c r="T698" s="110">
        <f t="shared" si="251"/>
        <v>40734</v>
      </c>
      <c r="U698" s="111">
        <f t="shared" si="246"/>
        <v>0</v>
      </c>
      <c r="V698" s="22"/>
      <c r="W698" s="5"/>
      <c r="X698" s="3"/>
      <c r="Y698" s="5"/>
      <c r="Z698" s="5"/>
      <c r="AA698" s="5"/>
      <c r="AB698" s="1"/>
      <c r="AC698" s="5"/>
      <c r="AD698" s="5"/>
      <c r="AE698" s="5"/>
      <c r="AF698" s="1"/>
      <c r="AG698" s="3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</row>
    <row r="699" spans="1:108" x14ac:dyDescent="0.2">
      <c r="A699" s="112">
        <f t="shared" si="240"/>
        <v>40724</v>
      </c>
      <c r="B699" s="104">
        <f t="shared" si="253"/>
        <v>233181.8798842</v>
      </c>
      <c r="C699" s="104">
        <f t="shared" si="241"/>
        <v>228670.70756360004</v>
      </c>
      <c r="D699" s="132">
        <f t="shared" si="242"/>
        <v>40705</v>
      </c>
      <c r="E699" s="105">
        <f t="shared" si="254"/>
        <v>1.0690000000000001E-3</v>
      </c>
      <c r="F699" s="106">
        <f t="shared" si="252"/>
        <v>20</v>
      </c>
      <c r="G699" s="106">
        <f t="shared" si="247"/>
        <v>30</v>
      </c>
      <c r="H699" s="104">
        <f t="shared" si="243"/>
        <v>1.0007125299999999</v>
      </c>
      <c r="I699" s="104">
        <f t="shared" si="244"/>
        <v>1.0131108900000001</v>
      </c>
      <c r="J699" s="104">
        <f t="shared" si="236"/>
        <v>1.0138327600000001</v>
      </c>
      <c r="K699" s="104">
        <f t="shared" si="237"/>
        <v>231833.85458034999</v>
      </c>
      <c r="L699" s="107">
        <f t="shared" si="248"/>
        <v>0</v>
      </c>
      <c r="M699" s="105">
        <f t="shared" si="249"/>
        <v>0</v>
      </c>
      <c r="N699" s="104">
        <f t="shared" si="250"/>
        <v>0</v>
      </c>
      <c r="O699" s="113">
        <f t="shared" si="245"/>
        <v>0.11</v>
      </c>
      <c r="P699" s="108">
        <f t="shared" si="235"/>
        <v>1.005814618</v>
      </c>
      <c r="Q699" s="104">
        <f t="shared" si="238"/>
        <v>1348.02530385</v>
      </c>
      <c r="R699" s="104">
        <f t="shared" si="239"/>
        <v>1348.02530385</v>
      </c>
      <c r="S699" s="109" t="s">
        <v>52</v>
      </c>
      <c r="T699" s="110">
        <f t="shared" si="251"/>
        <v>40734</v>
      </c>
      <c r="U699" s="111">
        <f t="shared" si="246"/>
        <v>0</v>
      </c>
      <c r="V699" s="22"/>
      <c r="W699" s="5"/>
      <c r="X699" s="3"/>
      <c r="Y699" s="5"/>
      <c r="Z699" s="5"/>
      <c r="AA699" s="5"/>
      <c r="AB699" s="1"/>
      <c r="AC699" s="5"/>
      <c r="AD699" s="5"/>
      <c r="AE699" s="5"/>
      <c r="AF699" s="1"/>
      <c r="AG699" s="3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</row>
    <row r="700" spans="1:108" x14ac:dyDescent="0.2">
      <c r="A700" s="112">
        <f t="shared" si="240"/>
        <v>40725</v>
      </c>
      <c r="B700" s="104">
        <f t="shared" si="253"/>
        <v>233257.79429763</v>
      </c>
      <c r="C700" s="104">
        <f t="shared" si="241"/>
        <v>228670.70756360004</v>
      </c>
      <c r="D700" s="132">
        <f t="shared" si="242"/>
        <v>40705</v>
      </c>
      <c r="E700" s="105">
        <f t="shared" si="254"/>
        <v>1.0690000000000001E-3</v>
      </c>
      <c r="F700" s="106">
        <f t="shared" si="252"/>
        <v>21</v>
      </c>
      <c r="G700" s="106">
        <f t="shared" si="247"/>
        <v>30</v>
      </c>
      <c r="H700" s="104">
        <f t="shared" si="243"/>
        <v>1.00074818</v>
      </c>
      <c r="I700" s="104">
        <f t="shared" si="244"/>
        <v>1.0131108900000001</v>
      </c>
      <c r="J700" s="104">
        <f t="shared" si="236"/>
        <v>1.01386887</v>
      </c>
      <c r="K700" s="104">
        <f t="shared" si="237"/>
        <v>231842.11187960001</v>
      </c>
      <c r="L700" s="107">
        <f t="shared" si="248"/>
        <v>0</v>
      </c>
      <c r="M700" s="105">
        <f t="shared" si="249"/>
        <v>0</v>
      </c>
      <c r="N700" s="104">
        <f t="shared" si="250"/>
        <v>0</v>
      </c>
      <c r="O700" s="113">
        <f t="shared" si="245"/>
        <v>0.11</v>
      </c>
      <c r="P700" s="108">
        <f t="shared" si="235"/>
        <v>1.0061062350000001</v>
      </c>
      <c r="Q700" s="104">
        <f t="shared" si="238"/>
        <v>1415.68241803</v>
      </c>
      <c r="R700" s="104">
        <f t="shared" si="239"/>
        <v>1415.68241803</v>
      </c>
      <c r="S700" s="109" t="s">
        <v>52</v>
      </c>
      <c r="T700" s="110">
        <f t="shared" si="251"/>
        <v>40734</v>
      </c>
      <c r="U700" s="111">
        <f t="shared" si="246"/>
        <v>0</v>
      </c>
      <c r="V700" s="22"/>
      <c r="W700" s="5"/>
      <c r="X700" s="3"/>
      <c r="Y700" s="5"/>
      <c r="Z700" s="5"/>
      <c r="AA700" s="5"/>
      <c r="AB700" s="1"/>
      <c r="AC700" s="5"/>
      <c r="AD700" s="5"/>
      <c r="AE700" s="5"/>
      <c r="AF700" s="1"/>
      <c r="AG700" s="3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</row>
    <row r="701" spans="1:108" x14ac:dyDescent="0.2">
      <c r="A701" s="112">
        <f t="shared" si="240"/>
        <v>40726</v>
      </c>
      <c r="B701" s="104">
        <f t="shared" si="253"/>
        <v>233333.73300243</v>
      </c>
      <c r="C701" s="104">
        <f t="shared" si="241"/>
        <v>228670.70756360004</v>
      </c>
      <c r="D701" s="132">
        <f t="shared" si="242"/>
        <v>40705</v>
      </c>
      <c r="E701" s="105">
        <f t="shared" si="254"/>
        <v>1.0690000000000001E-3</v>
      </c>
      <c r="F701" s="106">
        <f t="shared" si="252"/>
        <v>22</v>
      </c>
      <c r="G701" s="106">
        <f t="shared" si="247"/>
        <v>30</v>
      </c>
      <c r="H701" s="104">
        <f t="shared" si="243"/>
        <v>1.0007838200000001</v>
      </c>
      <c r="I701" s="104">
        <f t="shared" si="244"/>
        <v>1.0131108900000001</v>
      </c>
      <c r="J701" s="104">
        <f t="shared" si="236"/>
        <v>1.01390498</v>
      </c>
      <c r="K701" s="104">
        <f t="shared" si="237"/>
        <v>231850.36917885</v>
      </c>
      <c r="L701" s="107">
        <f t="shared" si="248"/>
        <v>0</v>
      </c>
      <c r="M701" s="105">
        <f t="shared" si="249"/>
        <v>0</v>
      </c>
      <c r="N701" s="104">
        <f t="shared" si="250"/>
        <v>0</v>
      </c>
      <c r="O701" s="113">
        <f t="shared" si="245"/>
        <v>0.11</v>
      </c>
      <c r="P701" s="108">
        <f t="shared" si="235"/>
        <v>1.0063979359999999</v>
      </c>
      <c r="Q701" s="104">
        <f t="shared" si="238"/>
        <v>1483.3638235799999</v>
      </c>
      <c r="R701" s="104">
        <f t="shared" si="239"/>
        <v>1483.3638235799999</v>
      </c>
      <c r="S701" s="109" t="s">
        <v>52</v>
      </c>
      <c r="T701" s="110">
        <f t="shared" si="251"/>
        <v>40734</v>
      </c>
      <c r="U701" s="111">
        <f t="shared" si="246"/>
        <v>0</v>
      </c>
      <c r="V701" s="22"/>
      <c r="W701" s="5"/>
      <c r="X701" s="3"/>
      <c r="Y701" s="5"/>
      <c r="Z701" s="5"/>
      <c r="AA701" s="5"/>
      <c r="AB701" s="1"/>
      <c r="AC701" s="5"/>
      <c r="AD701" s="5"/>
      <c r="AE701" s="5"/>
      <c r="AF701" s="1"/>
      <c r="AG701" s="3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</row>
    <row r="702" spans="1:108" x14ac:dyDescent="0.2">
      <c r="A702" s="112">
        <f t="shared" si="240"/>
        <v>40727</v>
      </c>
      <c r="B702" s="104">
        <f t="shared" si="253"/>
        <v>233409.69623253998</v>
      </c>
      <c r="C702" s="104">
        <f t="shared" si="241"/>
        <v>228670.70756360004</v>
      </c>
      <c r="D702" s="132">
        <f t="shared" si="242"/>
        <v>40705</v>
      </c>
      <c r="E702" s="105">
        <f t="shared" si="254"/>
        <v>1.0690000000000001E-3</v>
      </c>
      <c r="F702" s="106">
        <f t="shared" si="252"/>
        <v>23</v>
      </c>
      <c r="G702" s="106">
        <f t="shared" si="247"/>
        <v>30</v>
      </c>
      <c r="H702" s="104">
        <f t="shared" si="243"/>
        <v>1.00081946</v>
      </c>
      <c r="I702" s="104">
        <f t="shared" si="244"/>
        <v>1.0131108900000001</v>
      </c>
      <c r="J702" s="104">
        <f t="shared" si="236"/>
        <v>1.0139410900000001</v>
      </c>
      <c r="K702" s="104">
        <f t="shared" si="237"/>
        <v>231858.62647809999</v>
      </c>
      <c r="L702" s="107">
        <f t="shared" si="248"/>
        <v>0</v>
      </c>
      <c r="M702" s="105">
        <f t="shared" si="249"/>
        <v>0</v>
      </c>
      <c r="N702" s="104">
        <f t="shared" si="250"/>
        <v>0</v>
      </c>
      <c r="O702" s="113">
        <f t="shared" si="245"/>
        <v>0.11</v>
      </c>
      <c r="P702" s="108">
        <f t="shared" si="235"/>
        <v>1.006689722</v>
      </c>
      <c r="Q702" s="104">
        <f t="shared" si="238"/>
        <v>1551.06975444</v>
      </c>
      <c r="R702" s="104">
        <f t="shared" si="239"/>
        <v>1551.06975444</v>
      </c>
      <c r="S702" s="109" t="s">
        <v>52</v>
      </c>
      <c r="T702" s="110">
        <f t="shared" si="251"/>
        <v>40734</v>
      </c>
      <c r="U702" s="111">
        <f t="shared" si="246"/>
        <v>0</v>
      </c>
      <c r="V702" s="22"/>
      <c r="W702" s="5"/>
      <c r="X702" s="3"/>
      <c r="Y702" s="5"/>
      <c r="Z702" s="5"/>
      <c r="AA702" s="5"/>
      <c r="AB702" s="1"/>
      <c r="AC702" s="5"/>
      <c r="AD702" s="5"/>
      <c r="AE702" s="5"/>
      <c r="AF702" s="1"/>
      <c r="AG702" s="3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</row>
    <row r="703" spans="1:108" x14ac:dyDescent="0.2">
      <c r="A703" s="112">
        <f t="shared" si="240"/>
        <v>40728</v>
      </c>
      <c r="B703" s="104">
        <f t="shared" si="253"/>
        <v>233485.68399006</v>
      </c>
      <c r="C703" s="104">
        <f t="shared" si="241"/>
        <v>228670.70756360004</v>
      </c>
      <c r="D703" s="132">
        <f t="shared" si="242"/>
        <v>40705</v>
      </c>
      <c r="E703" s="105">
        <f t="shared" si="254"/>
        <v>1.0690000000000001E-3</v>
      </c>
      <c r="F703" s="106">
        <f t="shared" si="252"/>
        <v>24</v>
      </c>
      <c r="G703" s="106">
        <f t="shared" si="247"/>
        <v>30</v>
      </c>
      <c r="H703" s="104">
        <f t="shared" si="243"/>
        <v>1.0008551000000001</v>
      </c>
      <c r="I703" s="104">
        <f t="shared" si="244"/>
        <v>1.0131108900000001</v>
      </c>
      <c r="J703" s="104">
        <f t="shared" si="236"/>
        <v>1.0139772</v>
      </c>
      <c r="K703" s="104">
        <f t="shared" si="237"/>
        <v>231866.88377735001</v>
      </c>
      <c r="L703" s="107">
        <f t="shared" si="248"/>
        <v>0</v>
      </c>
      <c r="M703" s="105">
        <f t="shared" si="249"/>
        <v>0</v>
      </c>
      <c r="N703" s="104">
        <f t="shared" si="250"/>
        <v>0</v>
      </c>
      <c r="O703" s="113">
        <f t="shared" si="245"/>
        <v>0.11</v>
      </c>
      <c r="P703" s="108">
        <f t="shared" si="235"/>
        <v>1.0069815929999999</v>
      </c>
      <c r="Q703" s="104">
        <f t="shared" si="238"/>
        <v>1618.8002127100001</v>
      </c>
      <c r="R703" s="104">
        <f t="shared" si="239"/>
        <v>1618.8002127100001</v>
      </c>
      <c r="S703" s="109" t="s">
        <v>52</v>
      </c>
      <c r="T703" s="110">
        <f t="shared" si="251"/>
        <v>40734</v>
      </c>
      <c r="U703" s="111">
        <f t="shared" si="246"/>
        <v>0</v>
      </c>
      <c r="V703" s="22"/>
      <c r="W703" s="5"/>
      <c r="X703" s="3"/>
      <c r="Y703" s="5"/>
      <c r="Z703" s="5"/>
      <c r="AA703" s="5"/>
      <c r="AB703" s="1"/>
      <c r="AC703" s="5"/>
      <c r="AD703" s="5"/>
      <c r="AE703" s="5"/>
      <c r="AF703" s="1"/>
      <c r="AG703" s="3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</row>
    <row r="704" spans="1:108" x14ac:dyDescent="0.2">
      <c r="A704" s="112">
        <f t="shared" si="240"/>
        <v>40729</v>
      </c>
      <c r="B704" s="104">
        <f t="shared" si="253"/>
        <v>233561.69604522001</v>
      </c>
      <c r="C704" s="104">
        <f t="shared" si="241"/>
        <v>228670.70756360004</v>
      </c>
      <c r="D704" s="132">
        <f t="shared" si="242"/>
        <v>40705</v>
      </c>
      <c r="E704" s="105">
        <f t="shared" si="254"/>
        <v>1.0690000000000001E-3</v>
      </c>
      <c r="F704" s="106">
        <f t="shared" si="252"/>
        <v>25</v>
      </c>
      <c r="G704" s="106">
        <f t="shared" si="247"/>
        <v>30</v>
      </c>
      <c r="H704" s="104">
        <f t="shared" si="243"/>
        <v>1.0008907499999999</v>
      </c>
      <c r="I704" s="104">
        <f t="shared" si="244"/>
        <v>1.0131108900000001</v>
      </c>
      <c r="J704" s="104">
        <f t="shared" si="236"/>
        <v>1.0140133099999999</v>
      </c>
      <c r="K704" s="104">
        <f t="shared" si="237"/>
        <v>231875.1410766</v>
      </c>
      <c r="L704" s="107">
        <f t="shared" si="248"/>
        <v>0</v>
      </c>
      <c r="M704" s="105">
        <f t="shared" si="249"/>
        <v>0</v>
      </c>
      <c r="N704" s="104">
        <f t="shared" si="250"/>
        <v>0</v>
      </c>
      <c r="O704" s="113">
        <f t="shared" si="245"/>
        <v>0.11</v>
      </c>
      <c r="P704" s="108">
        <f t="shared" si="235"/>
        <v>1.0072735479999999</v>
      </c>
      <c r="Q704" s="104">
        <f t="shared" si="238"/>
        <v>1686.55496862</v>
      </c>
      <c r="R704" s="104">
        <f t="shared" si="239"/>
        <v>1686.55496862</v>
      </c>
      <c r="S704" s="109" t="s">
        <v>52</v>
      </c>
      <c r="T704" s="110">
        <f t="shared" si="251"/>
        <v>40734</v>
      </c>
      <c r="U704" s="111">
        <f t="shared" si="246"/>
        <v>0</v>
      </c>
      <c r="V704" s="22"/>
      <c r="W704" s="5"/>
      <c r="X704" s="3"/>
      <c r="Y704" s="5"/>
      <c r="Z704" s="5"/>
      <c r="AA704" s="5"/>
      <c r="AB704" s="1"/>
      <c r="AC704" s="5"/>
      <c r="AD704" s="5"/>
      <c r="AE704" s="5"/>
      <c r="AF704" s="1"/>
      <c r="AG704" s="3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</row>
    <row r="705" spans="1:108" x14ac:dyDescent="0.2">
      <c r="A705" s="112">
        <f t="shared" si="240"/>
        <v>40730</v>
      </c>
      <c r="B705" s="104">
        <f t="shared" si="253"/>
        <v>233637.73493600998</v>
      </c>
      <c r="C705" s="104">
        <f t="shared" si="241"/>
        <v>228670.70756360004</v>
      </c>
      <c r="D705" s="132">
        <f t="shared" si="242"/>
        <v>40705</v>
      </c>
      <c r="E705" s="105">
        <f t="shared" si="254"/>
        <v>1.0690000000000001E-3</v>
      </c>
      <c r="F705" s="106">
        <f t="shared" si="252"/>
        <v>26</v>
      </c>
      <c r="G705" s="106">
        <f t="shared" si="247"/>
        <v>30</v>
      </c>
      <c r="H705" s="104">
        <f t="shared" si="243"/>
        <v>1.0009264</v>
      </c>
      <c r="I705" s="104">
        <f t="shared" si="244"/>
        <v>1.0131108900000001</v>
      </c>
      <c r="J705" s="104">
        <f t="shared" si="236"/>
        <v>1.01404943</v>
      </c>
      <c r="K705" s="104">
        <f t="shared" si="237"/>
        <v>231883.40066255999</v>
      </c>
      <c r="L705" s="107">
        <f t="shared" si="248"/>
        <v>0</v>
      </c>
      <c r="M705" s="105">
        <f t="shared" si="249"/>
        <v>0</v>
      </c>
      <c r="N705" s="104">
        <f t="shared" si="250"/>
        <v>0</v>
      </c>
      <c r="O705" s="113">
        <f t="shared" si="245"/>
        <v>0.11</v>
      </c>
      <c r="P705" s="108">
        <f t="shared" si="235"/>
        <v>1.0075655880000001</v>
      </c>
      <c r="Q705" s="104">
        <f t="shared" si="238"/>
        <v>1754.33427345</v>
      </c>
      <c r="R705" s="104">
        <f t="shared" si="239"/>
        <v>1754.33427345</v>
      </c>
      <c r="S705" s="109" t="s">
        <v>52</v>
      </c>
      <c r="T705" s="110">
        <f t="shared" si="251"/>
        <v>40734</v>
      </c>
      <c r="U705" s="111">
        <f t="shared" si="246"/>
        <v>0</v>
      </c>
      <c r="V705" s="22"/>
      <c r="W705" s="5"/>
      <c r="X705" s="3"/>
      <c r="Y705" s="5"/>
      <c r="Z705" s="5"/>
      <c r="AA705" s="5"/>
      <c r="AB705" s="1"/>
      <c r="AC705" s="5"/>
      <c r="AD705" s="5"/>
      <c r="AE705" s="5"/>
      <c r="AF705" s="1"/>
      <c r="AG705" s="3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</row>
    <row r="706" spans="1:108" x14ac:dyDescent="0.2">
      <c r="A706" s="112">
        <f t="shared" si="240"/>
        <v>40731</v>
      </c>
      <c r="B706" s="104">
        <f t="shared" si="253"/>
        <v>233713.79582527</v>
      </c>
      <c r="C706" s="104">
        <f t="shared" si="241"/>
        <v>228670.70756360004</v>
      </c>
      <c r="D706" s="132">
        <f t="shared" si="242"/>
        <v>40705</v>
      </c>
      <c r="E706" s="105">
        <f t="shared" si="254"/>
        <v>1.0690000000000001E-3</v>
      </c>
      <c r="F706" s="106">
        <f t="shared" si="252"/>
        <v>27</v>
      </c>
      <c r="G706" s="106">
        <f t="shared" si="247"/>
        <v>30</v>
      </c>
      <c r="H706" s="104">
        <f t="shared" si="243"/>
        <v>1.0009620400000001</v>
      </c>
      <c r="I706" s="104">
        <f t="shared" si="244"/>
        <v>1.0131108900000001</v>
      </c>
      <c r="J706" s="104">
        <f t="shared" si="236"/>
        <v>1.01408554</v>
      </c>
      <c r="K706" s="104">
        <f t="shared" si="237"/>
        <v>231891.65796181001</v>
      </c>
      <c r="L706" s="107">
        <f t="shared" si="248"/>
        <v>0</v>
      </c>
      <c r="M706" s="105">
        <f t="shared" si="249"/>
        <v>0</v>
      </c>
      <c r="N706" s="104">
        <f t="shared" si="250"/>
        <v>0</v>
      </c>
      <c r="O706" s="113">
        <f t="shared" si="245"/>
        <v>0.11</v>
      </c>
      <c r="P706" s="108">
        <f t="shared" si="235"/>
        <v>1.0078577120000001</v>
      </c>
      <c r="Q706" s="104">
        <f t="shared" si="238"/>
        <v>1822.1378634600001</v>
      </c>
      <c r="R706" s="104">
        <f t="shared" si="239"/>
        <v>1822.1378634600001</v>
      </c>
      <c r="S706" s="109" t="s">
        <v>52</v>
      </c>
      <c r="T706" s="110">
        <f t="shared" si="251"/>
        <v>40734</v>
      </c>
      <c r="U706" s="111">
        <f t="shared" si="246"/>
        <v>0</v>
      </c>
      <c r="V706" s="22"/>
      <c r="W706" s="5"/>
      <c r="X706" s="3"/>
      <c r="Y706" s="5"/>
      <c r="Z706" s="5"/>
      <c r="AA706" s="5"/>
      <c r="AB706" s="1"/>
      <c r="AC706" s="5"/>
      <c r="AD706" s="5"/>
      <c r="AE706" s="5"/>
      <c r="AF706" s="1"/>
      <c r="AG706" s="3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</row>
    <row r="707" spans="1:108" x14ac:dyDescent="0.2">
      <c r="A707" s="112">
        <f t="shared" si="240"/>
        <v>40732</v>
      </c>
      <c r="B707" s="104">
        <f t="shared" si="253"/>
        <v>233789.88355569</v>
      </c>
      <c r="C707" s="104">
        <f t="shared" si="241"/>
        <v>228670.70756360004</v>
      </c>
      <c r="D707" s="132">
        <f t="shared" si="242"/>
        <v>40705</v>
      </c>
      <c r="E707" s="105">
        <f t="shared" si="254"/>
        <v>1.0690000000000001E-3</v>
      </c>
      <c r="F707" s="106">
        <f t="shared" si="252"/>
        <v>28</v>
      </c>
      <c r="G707" s="106">
        <f t="shared" si="247"/>
        <v>30</v>
      </c>
      <c r="H707" s="104">
        <f t="shared" si="243"/>
        <v>1.0009976899999999</v>
      </c>
      <c r="I707" s="104">
        <f t="shared" si="244"/>
        <v>1.0131108900000001</v>
      </c>
      <c r="J707" s="104">
        <f t="shared" si="236"/>
        <v>1.01412166</v>
      </c>
      <c r="K707" s="104">
        <f t="shared" si="237"/>
        <v>231899.91754776999</v>
      </c>
      <c r="L707" s="107">
        <f t="shared" si="248"/>
        <v>0</v>
      </c>
      <c r="M707" s="105">
        <f t="shared" si="249"/>
        <v>0</v>
      </c>
      <c r="N707" s="104">
        <f t="shared" si="250"/>
        <v>0</v>
      </c>
      <c r="O707" s="113">
        <f t="shared" si="245"/>
        <v>0.11</v>
      </c>
      <c r="P707" s="108">
        <f t="shared" si="235"/>
        <v>1.008149921</v>
      </c>
      <c r="Q707" s="104">
        <f t="shared" si="238"/>
        <v>1889.96600792</v>
      </c>
      <c r="R707" s="104">
        <f t="shared" si="239"/>
        <v>1889.96600792</v>
      </c>
      <c r="S707" s="109" t="s">
        <v>52</v>
      </c>
      <c r="T707" s="110">
        <f t="shared" si="251"/>
        <v>40734</v>
      </c>
      <c r="U707" s="111">
        <f t="shared" si="246"/>
        <v>0</v>
      </c>
      <c r="V707" s="22"/>
      <c r="W707" s="5"/>
      <c r="X707" s="3"/>
      <c r="Y707" s="5"/>
      <c r="Z707" s="5"/>
      <c r="AA707" s="5"/>
      <c r="AB707" s="1"/>
      <c r="AC707" s="5"/>
      <c r="AD707" s="5"/>
      <c r="AE707" s="5"/>
      <c r="AF707" s="1"/>
      <c r="AG707" s="3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</row>
    <row r="708" spans="1:108" x14ac:dyDescent="0.2">
      <c r="A708" s="112">
        <f t="shared" si="240"/>
        <v>40733</v>
      </c>
      <c r="B708" s="104">
        <f t="shared" si="253"/>
        <v>233865.99351933002</v>
      </c>
      <c r="C708" s="104">
        <f t="shared" si="241"/>
        <v>228670.70756360004</v>
      </c>
      <c r="D708" s="132">
        <f t="shared" si="242"/>
        <v>40705</v>
      </c>
      <c r="E708" s="105">
        <f t="shared" si="254"/>
        <v>1.0690000000000001E-3</v>
      </c>
      <c r="F708" s="106">
        <f t="shared" si="252"/>
        <v>29</v>
      </c>
      <c r="G708" s="106">
        <f t="shared" si="247"/>
        <v>30</v>
      </c>
      <c r="H708" s="104">
        <f t="shared" si="243"/>
        <v>1.00103334</v>
      </c>
      <c r="I708" s="104">
        <f t="shared" si="244"/>
        <v>1.0131108900000001</v>
      </c>
      <c r="J708" s="104">
        <f t="shared" si="236"/>
        <v>1.01415777</v>
      </c>
      <c r="K708" s="104">
        <f t="shared" si="237"/>
        <v>231908.17484702001</v>
      </c>
      <c r="L708" s="107">
        <f t="shared" si="248"/>
        <v>0</v>
      </c>
      <c r="M708" s="105">
        <f t="shared" si="249"/>
        <v>0</v>
      </c>
      <c r="N708" s="104">
        <f t="shared" si="250"/>
        <v>0</v>
      </c>
      <c r="O708" s="113">
        <f t="shared" si="245"/>
        <v>0.11</v>
      </c>
      <c r="P708" s="108">
        <f t="shared" si="235"/>
        <v>1.0084422150000001</v>
      </c>
      <c r="Q708" s="104">
        <f t="shared" si="238"/>
        <v>1957.81867231</v>
      </c>
      <c r="R708" s="104">
        <f t="shared" si="239"/>
        <v>1957.81867231</v>
      </c>
      <c r="S708" s="109" t="s">
        <v>52</v>
      </c>
      <c r="T708" s="110">
        <f t="shared" si="251"/>
        <v>40734</v>
      </c>
      <c r="U708" s="111">
        <f t="shared" si="246"/>
        <v>0</v>
      </c>
      <c r="V708" s="22"/>
      <c r="W708" s="5"/>
      <c r="X708" s="3"/>
      <c r="Y708" s="5"/>
      <c r="Z708" s="5"/>
      <c r="AA708" s="5"/>
      <c r="AB708" s="1"/>
      <c r="AC708" s="5"/>
      <c r="AD708" s="5"/>
      <c r="AE708" s="5"/>
      <c r="AF708" s="1"/>
      <c r="AG708" s="3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</row>
    <row r="709" spans="1:108" x14ac:dyDescent="0.2">
      <c r="A709" s="112">
        <f t="shared" si="240"/>
        <v>40734</v>
      </c>
      <c r="B709" s="104">
        <f t="shared" si="253"/>
        <v>233942.13263635</v>
      </c>
      <c r="C709" s="104">
        <f t="shared" si="241"/>
        <v>228670.70756360004</v>
      </c>
      <c r="D709" s="132">
        <f t="shared" si="242"/>
        <v>40705</v>
      </c>
      <c r="E709" s="105">
        <f t="shared" si="254"/>
        <v>1.0690000000000001E-3</v>
      </c>
      <c r="F709" s="106">
        <f t="shared" si="252"/>
        <v>30</v>
      </c>
      <c r="G709" s="106">
        <f t="shared" si="247"/>
        <v>30</v>
      </c>
      <c r="H709" s="104">
        <f t="shared" si="243"/>
        <v>1.001069</v>
      </c>
      <c r="I709" s="104">
        <f t="shared" si="244"/>
        <v>1.0131108900000001</v>
      </c>
      <c r="J709" s="104">
        <f t="shared" si="236"/>
        <v>1.0141939</v>
      </c>
      <c r="K709" s="104">
        <f t="shared" si="237"/>
        <v>231916.43671968</v>
      </c>
      <c r="L709" s="107">
        <f t="shared" si="248"/>
        <v>22</v>
      </c>
      <c r="M709" s="105">
        <f t="shared" si="249"/>
        <v>2.2208559568999999E-2</v>
      </c>
      <c r="N709" s="104">
        <f t="shared" si="250"/>
        <v>5150.5299999099998</v>
      </c>
      <c r="O709" s="113">
        <f t="shared" si="245"/>
        <v>0.11</v>
      </c>
      <c r="P709" s="108">
        <f t="shared" si="235"/>
        <v>1.0087345940000001</v>
      </c>
      <c r="Q709" s="111">
        <f t="shared" si="238"/>
        <v>2025.6959166700001</v>
      </c>
      <c r="R709" s="111">
        <f t="shared" si="239"/>
        <v>7176.2259165799996</v>
      </c>
      <c r="S709" s="109" t="s">
        <v>52</v>
      </c>
      <c r="T709" s="110">
        <f t="shared" si="251"/>
        <v>40734</v>
      </c>
      <c r="U709" s="111">
        <f t="shared" si="246"/>
        <v>226765.90671976999</v>
      </c>
      <c r="V709" s="22"/>
      <c r="W709" s="8"/>
      <c r="X709" s="2"/>
      <c r="Y709" s="8"/>
      <c r="Z709" s="8"/>
      <c r="AA709" s="8"/>
      <c r="AB709" s="9"/>
      <c r="AC709" s="8"/>
      <c r="AD709" s="8"/>
      <c r="AE709" s="8"/>
      <c r="AF709" s="9"/>
      <c r="AG709" s="2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</row>
    <row r="710" spans="1:108" x14ac:dyDescent="0.2">
      <c r="A710" s="112">
        <f t="shared" si="240"/>
        <v>40735</v>
      </c>
      <c r="B710" s="104">
        <f t="shared" si="253"/>
        <v>226842.15734206</v>
      </c>
      <c r="C710" s="104">
        <f t="shared" si="241"/>
        <v>223592.26053299004</v>
      </c>
      <c r="D710" s="132">
        <f t="shared" si="242"/>
        <v>40735</v>
      </c>
      <c r="E710" s="105">
        <f t="shared" si="254"/>
        <v>1.727E-3</v>
      </c>
      <c r="F710" s="106">
        <f t="shared" si="252"/>
        <v>1</v>
      </c>
      <c r="G710" s="106">
        <f t="shared" si="247"/>
        <v>31</v>
      </c>
      <c r="H710" s="104">
        <f t="shared" si="243"/>
        <v>1.0000556599999999</v>
      </c>
      <c r="I710" s="104">
        <f t="shared" si="244"/>
        <v>1.0141939</v>
      </c>
      <c r="J710" s="104">
        <f t="shared" si="236"/>
        <v>1.01425035</v>
      </c>
      <c r="K710" s="104">
        <f t="shared" si="237"/>
        <v>226778.52850287</v>
      </c>
      <c r="L710" s="107">
        <f t="shared" si="248"/>
        <v>0</v>
      </c>
      <c r="M710" s="105">
        <f t="shared" si="249"/>
        <v>0</v>
      </c>
      <c r="N710" s="104">
        <f t="shared" si="250"/>
        <v>0</v>
      </c>
      <c r="O710" s="113">
        <f t="shared" si="245"/>
        <v>0.11</v>
      </c>
      <c r="P710" s="108">
        <f t="shared" si="235"/>
        <v>1.0002805770000001</v>
      </c>
      <c r="Q710" s="104">
        <f t="shared" si="238"/>
        <v>63.628839190000001</v>
      </c>
      <c r="R710" s="104">
        <f t="shared" si="239"/>
        <v>63.628839190000001</v>
      </c>
      <c r="S710" s="109" t="s">
        <v>52</v>
      </c>
      <c r="T710" s="110">
        <f t="shared" si="251"/>
        <v>40765</v>
      </c>
      <c r="U710" s="111">
        <f t="shared" si="246"/>
        <v>0</v>
      </c>
      <c r="V710" s="22"/>
      <c r="W710" s="5"/>
      <c r="X710" s="3"/>
      <c r="Y710" s="5"/>
      <c r="Z710" s="5"/>
      <c r="AA710" s="5"/>
      <c r="AB710" s="1"/>
      <c r="AC710" s="5"/>
      <c r="AD710" s="5"/>
      <c r="AE710" s="5"/>
      <c r="AF710" s="1"/>
      <c r="AG710" s="3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</row>
    <row r="711" spans="1:108" x14ac:dyDescent="0.2">
      <c r="A711" s="112">
        <f t="shared" si="240"/>
        <v>40736</v>
      </c>
      <c r="B711" s="104">
        <f t="shared" si="253"/>
        <v>226918.43296362</v>
      </c>
      <c r="C711" s="104">
        <f t="shared" si="241"/>
        <v>223592.26053299004</v>
      </c>
      <c r="D711" s="132">
        <f t="shared" si="242"/>
        <v>40735</v>
      </c>
      <c r="E711" s="105">
        <f t="shared" si="254"/>
        <v>1.727E-3</v>
      </c>
      <c r="F711" s="106">
        <f t="shared" si="252"/>
        <v>2</v>
      </c>
      <c r="G711" s="106">
        <f t="shared" si="247"/>
        <v>31</v>
      </c>
      <c r="H711" s="104">
        <f t="shared" si="243"/>
        <v>1.00011132</v>
      </c>
      <c r="I711" s="104">
        <f t="shared" si="244"/>
        <v>1.0141939</v>
      </c>
      <c r="J711" s="104">
        <f t="shared" si="236"/>
        <v>1.0143068</v>
      </c>
      <c r="K711" s="104">
        <f t="shared" si="237"/>
        <v>226791.15028597999</v>
      </c>
      <c r="L711" s="107">
        <f t="shared" si="248"/>
        <v>0</v>
      </c>
      <c r="M711" s="105">
        <f t="shared" si="249"/>
        <v>0</v>
      </c>
      <c r="N711" s="104">
        <f t="shared" si="250"/>
        <v>0</v>
      </c>
      <c r="O711" s="113">
        <f t="shared" si="245"/>
        <v>0.11</v>
      </c>
      <c r="P711" s="108">
        <f t="shared" si="235"/>
        <v>1.000561233</v>
      </c>
      <c r="Q711" s="104">
        <f t="shared" si="238"/>
        <v>127.28267764</v>
      </c>
      <c r="R711" s="104">
        <f t="shared" si="239"/>
        <v>127.28267764</v>
      </c>
      <c r="S711" s="109" t="s">
        <v>52</v>
      </c>
      <c r="T711" s="110">
        <f t="shared" si="251"/>
        <v>40765</v>
      </c>
      <c r="U711" s="111">
        <f t="shared" si="246"/>
        <v>0</v>
      </c>
      <c r="V711" s="22"/>
      <c r="W711" s="5"/>
      <c r="X711" s="3"/>
      <c r="Y711" s="5"/>
      <c r="Z711" s="5"/>
      <c r="AA711" s="5"/>
      <c r="AB711" s="1"/>
      <c r="AC711" s="5"/>
      <c r="AD711" s="5"/>
      <c r="AE711" s="5"/>
      <c r="AF711" s="1"/>
      <c r="AG711" s="3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</row>
    <row r="712" spans="1:108" x14ac:dyDescent="0.2">
      <c r="A712" s="112">
        <f t="shared" si="240"/>
        <v>40737</v>
      </c>
      <c r="B712" s="104">
        <f t="shared" si="253"/>
        <v>226994.73559845</v>
      </c>
      <c r="C712" s="104">
        <f t="shared" si="241"/>
        <v>223592.26053299004</v>
      </c>
      <c r="D712" s="132">
        <f t="shared" si="242"/>
        <v>40735</v>
      </c>
      <c r="E712" s="105">
        <f t="shared" si="254"/>
        <v>1.727E-3</v>
      </c>
      <c r="F712" s="106">
        <f t="shared" si="252"/>
        <v>3</v>
      </c>
      <c r="G712" s="106">
        <f t="shared" si="247"/>
        <v>31</v>
      </c>
      <c r="H712" s="104">
        <f t="shared" si="243"/>
        <v>1.0001669900000001</v>
      </c>
      <c r="I712" s="104">
        <f t="shared" si="244"/>
        <v>1.0141939</v>
      </c>
      <c r="J712" s="104">
        <f t="shared" si="236"/>
        <v>1.0143632600000001</v>
      </c>
      <c r="K712" s="104">
        <f t="shared" si="237"/>
        <v>226803.77430501001</v>
      </c>
      <c r="L712" s="107">
        <f t="shared" si="248"/>
        <v>0</v>
      </c>
      <c r="M712" s="105">
        <f t="shared" si="249"/>
        <v>0</v>
      </c>
      <c r="N712" s="104">
        <f t="shared" si="250"/>
        <v>0</v>
      </c>
      <c r="O712" s="113">
        <f t="shared" si="245"/>
        <v>0.11</v>
      </c>
      <c r="P712" s="108">
        <f t="shared" ref="P712:P775" si="255">ROUND((1+O712)^(30/360)^(F712/G712),9)</f>
        <v>1.0008419669999999</v>
      </c>
      <c r="Q712" s="104">
        <f t="shared" si="238"/>
        <v>190.96129343999999</v>
      </c>
      <c r="R712" s="104">
        <f t="shared" si="239"/>
        <v>190.96129343999999</v>
      </c>
      <c r="S712" s="109" t="s">
        <v>52</v>
      </c>
      <c r="T712" s="110">
        <f t="shared" si="251"/>
        <v>40765</v>
      </c>
      <c r="U712" s="111">
        <f t="shared" si="246"/>
        <v>0</v>
      </c>
      <c r="V712" s="22"/>
      <c r="W712" s="5"/>
      <c r="X712" s="3"/>
      <c r="Y712" s="5"/>
      <c r="Z712" s="5"/>
      <c r="AA712" s="5"/>
      <c r="AB712" s="1"/>
      <c r="AC712" s="5"/>
      <c r="AD712" s="5"/>
      <c r="AE712" s="5"/>
      <c r="AF712" s="1"/>
      <c r="AG712" s="3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</row>
    <row r="713" spans="1:108" x14ac:dyDescent="0.2">
      <c r="A713" s="112">
        <f t="shared" si="240"/>
        <v>40738</v>
      </c>
      <c r="B713" s="104">
        <f t="shared" si="253"/>
        <v>227071.06570499</v>
      </c>
      <c r="C713" s="104">
        <f t="shared" si="241"/>
        <v>223592.26053299004</v>
      </c>
      <c r="D713" s="132">
        <f t="shared" si="242"/>
        <v>40735</v>
      </c>
      <c r="E713" s="105">
        <f t="shared" si="254"/>
        <v>1.727E-3</v>
      </c>
      <c r="F713" s="106">
        <f t="shared" si="252"/>
        <v>4</v>
      </c>
      <c r="G713" s="106">
        <f t="shared" si="247"/>
        <v>31</v>
      </c>
      <c r="H713" s="104">
        <f t="shared" si="243"/>
        <v>1.0002226700000001</v>
      </c>
      <c r="I713" s="104">
        <f t="shared" si="244"/>
        <v>1.0141939</v>
      </c>
      <c r="J713" s="104">
        <f t="shared" si="236"/>
        <v>1.01441973</v>
      </c>
      <c r="K713" s="104">
        <f t="shared" si="237"/>
        <v>226816.40055995999</v>
      </c>
      <c r="L713" s="107">
        <f t="shared" si="248"/>
        <v>0</v>
      </c>
      <c r="M713" s="105">
        <f t="shared" si="249"/>
        <v>0</v>
      </c>
      <c r="N713" s="104">
        <f t="shared" si="250"/>
        <v>0</v>
      </c>
      <c r="O713" s="113">
        <f t="shared" si="245"/>
        <v>0.11</v>
      </c>
      <c r="P713" s="108">
        <f t="shared" si="255"/>
        <v>1.0011227810000001</v>
      </c>
      <c r="Q713" s="104">
        <f t="shared" si="238"/>
        <v>254.66514502999999</v>
      </c>
      <c r="R713" s="104">
        <f t="shared" si="239"/>
        <v>254.66514502999999</v>
      </c>
      <c r="S713" s="109" t="s">
        <v>52</v>
      </c>
      <c r="T713" s="110">
        <f t="shared" si="251"/>
        <v>40765</v>
      </c>
      <c r="U713" s="111">
        <f t="shared" si="246"/>
        <v>0</v>
      </c>
      <c r="V713" s="22"/>
      <c r="W713" s="5"/>
      <c r="X713" s="3"/>
      <c r="Y713" s="5"/>
      <c r="Z713" s="5"/>
      <c r="AA713" s="5"/>
      <c r="AB713" s="1"/>
      <c r="AC713" s="5"/>
      <c r="AD713" s="5"/>
      <c r="AE713" s="5"/>
      <c r="AF713" s="1"/>
      <c r="AG713" s="3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</row>
    <row r="714" spans="1:108" x14ac:dyDescent="0.2">
      <c r="A714" s="112">
        <f t="shared" si="240"/>
        <v>40739</v>
      </c>
      <c r="B714" s="104">
        <f t="shared" si="253"/>
        <v>227147.41835640001</v>
      </c>
      <c r="C714" s="104">
        <f t="shared" si="241"/>
        <v>223592.26053299004</v>
      </c>
      <c r="D714" s="132">
        <f t="shared" si="242"/>
        <v>40735</v>
      </c>
      <c r="E714" s="105">
        <f t="shared" si="254"/>
        <v>1.727E-3</v>
      </c>
      <c r="F714" s="106">
        <f t="shared" si="252"/>
        <v>5</v>
      </c>
      <c r="G714" s="106">
        <f t="shared" si="247"/>
        <v>31</v>
      </c>
      <c r="H714" s="104">
        <f t="shared" si="243"/>
        <v>1.0002783399999999</v>
      </c>
      <c r="I714" s="104">
        <f t="shared" si="244"/>
        <v>1.0141939</v>
      </c>
      <c r="J714" s="104">
        <f t="shared" ref="J714:J777" si="256">TRUNC(H714*I714,8)</f>
        <v>1.0144761900000001</v>
      </c>
      <c r="K714" s="104">
        <f t="shared" ref="K714:K777" si="257">TRUNC(C714*J714,8)</f>
        <v>226829.02457899001</v>
      </c>
      <c r="L714" s="107">
        <f t="shared" si="248"/>
        <v>0</v>
      </c>
      <c r="M714" s="105">
        <f t="shared" si="249"/>
        <v>0</v>
      </c>
      <c r="N714" s="104">
        <f t="shared" si="250"/>
        <v>0</v>
      </c>
      <c r="O714" s="113">
        <f t="shared" si="245"/>
        <v>0.11</v>
      </c>
      <c r="P714" s="108">
        <f t="shared" si="255"/>
        <v>1.001403673</v>
      </c>
      <c r="Q714" s="104">
        <f t="shared" ref="Q714:Q777" si="258">TRUNC((P714-1)*K714,8)</f>
        <v>318.39377740999998</v>
      </c>
      <c r="R714" s="104">
        <f t="shared" ref="R714:R777" si="259">(N714+Q714)</f>
        <v>318.39377740999998</v>
      </c>
      <c r="S714" s="109" t="s">
        <v>52</v>
      </c>
      <c r="T714" s="110">
        <f t="shared" si="251"/>
        <v>40765</v>
      </c>
      <c r="U714" s="111">
        <f t="shared" si="246"/>
        <v>0</v>
      </c>
      <c r="V714" s="22"/>
      <c r="W714" s="5"/>
      <c r="X714" s="3"/>
      <c r="Y714" s="5"/>
      <c r="Z714" s="5"/>
      <c r="AA714" s="5"/>
      <c r="AB714" s="1"/>
      <c r="AC714" s="5"/>
      <c r="AD714" s="5"/>
      <c r="AE714" s="5"/>
      <c r="AF714" s="1"/>
      <c r="AG714" s="3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</row>
    <row r="715" spans="1:108" x14ac:dyDescent="0.2">
      <c r="A715" s="112">
        <f t="shared" ref="A715:A778" si="260">(A714+1)</f>
        <v>40740</v>
      </c>
      <c r="B715" s="104">
        <f t="shared" si="253"/>
        <v>227223.79803311999</v>
      </c>
      <c r="C715" s="104">
        <f t="shared" ref="C715:C778" si="261">IF(DAY(A714)=$E$2,VLOOKUP(A714,X$10:Y$148,2),C714)</f>
        <v>223592.26053299004</v>
      </c>
      <c r="D715" s="132">
        <f t="shared" ref="D715:D778" si="262">IF(DAY(A714)=$E$2,A715,D714)</f>
        <v>40735</v>
      </c>
      <c r="E715" s="105">
        <f t="shared" si="254"/>
        <v>1.727E-3</v>
      </c>
      <c r="F715" s="106">
        <f t="shared" si="252"/>
        <v>6</v>
      </c>
      <c r="G715" s="106">
        <f t="shared" si="247"/>
        <v>31</v>
      </c>
      <c r="H715" s="104">
        <f t="shared" ref="H715:H778" si="263">TRUNC(((1+$E715)^($F715/$G715)),8)</f>
        <v>1.0003340199999999</v>
      </c>
      <c r="I715" s="104">
        <f t="shared" ref="I715:I778" si="264">IF(DAY(A714)=E$2,J714,I714)</f>
        <v>1.0141939</v>
      </c>
      <c r="J715" s="104">
        <f t="shared" si="256"/>
        <v>1.01453266</v>
      </c>
      <c r="K715" s="104">
        <f t="shared" si="257"/>
        <v>226841.65083393999</v>
      </c>
      <c r="L715" s="107">
        <f t="shared" si="248"/>
        <v>0</v>
      </c>
      <c r="M715" s="105">
        <f t="shared" si="249"/>
        <v>0</v>
      </c>
      <c r="N715" s="104">
        <f t="shared" si="250"/>
        <v>0</v>
      </c>
      <c r="O715" s="113">
        <f t="shared" ref="O715:O778" si="265">(O714)</f>
        <v>0.11</v>
      </c>
      <c r="P715" s="108">
        <f t="shared" si="255"/>
        <v>1.0016846429999999</v>
      </c>
      <c r="Q715" s="104">
        <f t="shared" si="258"/>
        <v>382.14719917999997</v>
      </c>
      <c r="R715" s="104">
        <f t="shared" si="259"/>
        <v>382.14719917999997</v>
      </c>
      <c r="S715" s="109" t="s">
        <v>52</v>
      </c>
      <c r="T715" s="110">
        <f t="shared" si="251"/>
        <v>40765</v>
      </c>
      <c r="U715" s="111">
        <f t="shared" ref="U715:U778" si="266">IF(L715&gt;0,K715-N715,0)</f>
        <v>0</v>
      </c>
      <c r="V715" s="22"/>
      <c r="W715" s="5"/>
      <c r="X715" s="3"/>
      <c r="Y715" s="5"/>
      <c r="Z715" s="5"/>
      <c r="AA715" s="5"/>
      <c r="AB715" s="1"/>
      <c r="AC715" s="5"/>
      <c r="AD715" s="5"/>
      <c r="AE715" s="5"/>
      <c r="AF715" s="1"/>
      <c r="AG715" s="3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</row>
    <row r="716" spans="1:108" x14ac:dyDescent="0.2">
      <c r="A716" s="112">
        <f t="shared" si="260"/>
        <v>40741</v>
      </c>
      <c r="B716" s="104">
        <f t="shared" si="253"/>
        <v>227300.20295339002</v>
      </c>
      <c r="C716" s="104">
        <f t="shared" si="261"/>
        <v>223592.26053299004</v>
      </c>
      <c r="D716" s="132">
        <f t="shared" si="262"/>
        <v>40735</v>
      </c>
      <c r="E716" s="105">
        <f t="shared" si="254"/>
        <v>1.727E-3</v>
      </c>
      <c r="F716" s="106">
        <f t="shared" si="252"/>
        <v>7</v>
      </c>
      <c r="G716" s="106">
        <f t="shared" ref="G716:G779" si="267">IF(DAY(A716)=E$2+1,DAY(EOMONTH(A716,12)), IF(DAY(A716)&lt;&gt;$E$2+1,G715))</f>
        <v>31</v>
      </c>
      <c r="H716" s="104">
        <f t="shared" si="263"/>
        <v>1.0003896999999999</v>
      </c>
      <c r="I716" s="104">
        <f t="shared" si="264"/>
        <v>1.0141939</v>
      </c>
      <c r="J716" s="104">
        <f t="shared" si="256"/>
        <v>1.0145891300000001</v>
      </c>
      <c r="K716" s="104">
        <f t="shared" si="257"/>
        <v>226854.27708890001</v>
      </c>
      <c r="L716" s="107">
        <f t="shared" ref="L716:L779" si="268">IF(DAY(A716)=E$2,VLOOKUP(A716,$X$10:$AE$196,7),0)</f>
        <v>0</v>
      </c>
      <c r="M716" s="105">
        <f t="shared" ref="M716:M779" si="269">IF(DAY(A716)=E$2,VLOOKUP(A716,$X$10:$AE$200,5),0)</f>
        <v>0</v>
      </c>
      <c r="N716" s="104">
        <f t="shared" ref="N716:N779" si="270">IF(M716&gt;0,TRUNC((M716*K716),8),0)</f>
        <v>0</v>
      </c>
      <c r="O716" s="113">
        <f t="shared" si="265"/>
        <v>0.11</v>
      </c>
      <c r="P716" s="108">
        <f t="shared" si="255"/>
        <v>1.001965693</v>
      </c>
      <c r="Q716" s="104">
        <f t="shared" si="258"/>
        <v>445.92586448999998</v>
      </c>
      <c r="R716" s="104">
        <f t="shared" si="259"/>
        <v>445.92586448999998</v>
      </c>
      <c r="S716" s="109" t="s">
        <v>52</v>
      </c>
      <c r="T716" s="110">
        <f t="shared" ref="T716:T779" si="271">IF(DAY(A716)=E$2+1,VLOOKUP(A715,$X$10:$AE$200,8),T715)</f>
        <v>40765</v>
      </c>
      <c r="U716" s="111">
        <f t="shared" si="266"/>
        <v>0</v>
      </c>
      <c r="V716" s="22"/>
      <c r="W716" s="5"/>
      <c r="X716" s="3"/>
      <c r="Y716" s="5"/>
      <c r="Z716" s="5"/>
      <c r="AA716" s="5"/>
      <c r="AB716" s="1"/>
      <c r="AC716" s="5"/>
      <c r="AD716" s="5"/>
      <c r="AE716" s="5"/>
      <c r="AF716" s="1"/>
      <c r="AG716" s="3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</row>
    <row r="717" spans="1:108" x14ac:dyDescent="0.2">
      <c r="A717" s="112">
        <f t="shared" si="260"/>
        <v>40742</v>
      </c>
      <c r="B717" s="104">
        <f t="shared" si="253"/>
        <v>227376.63513429</v>
      </c>
      <c r="C717" s="104">
        <f t="shared" si="261"/>
        <v>223592.26053299004</v>
      </c>
      <c r="D717" s="132">
        <f t="shared" si="262"/>
        <v>40735</v>
      </c>
      <c r="E717" s="105">
        <f t="shared" si="254"/>
        <v>1.727E-3</v>
      </c>
      <c r="F717" s="106">
        <f t="shared" si="252"/>
        <v>8</v>
      </c>
      <c r="G717" s="106">
        <f t="shared" si="267"/>
        <v>31</v>
      </c>
      <c r="H717" s="104">
        <f t="shared" si="263"/>
        <v>1.0004453900000001</v>
      </c>
      <c r="I717" s="104">
        <f t="shared" si="264"/>
        <v>1.0141939</v>
      </c>
      <c r="J717" s="104">
        <f t="shared" si="256"/>
        <v>1.0146456100000001</v>
      </c>
      <c r="K717" s="104">
        <f t="shared" si="257"/>
        <v>226866.90557977001</v>
      </c>
      <c r="L717" s="107">
        <f t="shared" si="268"/>
        <v>0</v>
      </c>
      <c r="M717" s="105">
        <f t="shared" si="269"/>
        <v>0</v>
      </c>
      <c r="N717" s="104">
        <f t="shared" si="270"/>
        <v>0</v>
      </c>
      <c r="O717" s="113">
        <f t="shared" si="265"/>
        <v>0.11</v>
      </c>
      <c r="P717" s="108">
        <f t="shared" si="255"/>
        <v>1.002246822</v>
      </c>
      <c r="Q717" s="104">
        <f t="shared" si="258"/>
        <v>509.72955452000002</v>
      </c>
      <c r="R717" s="104">
        <f t="shared" si="259"/>
        <v>509.72955452000002</v>
      </c>
      <c r="S717" s="109" t="s">
        <v>52</v>
      </c>
      <c r="T717" s="110">
        <f t="shared" si="271"/>
        <v>40765</v>
      </c>
      <c r="U717" s="111">
        <f t="shared" si="266"/>
        <v>0</v>
      </c>
      <c r="V717" s="22"/>
      <c r="W717" s="5"/>
      <c r="X717" s="3"/>
      <c r="Y717" s="5"/>
      <c r="Z717" s="5"/>
      <c r="AA717" s="5"/>
      <c r="AB717" s="1"/>
      <c r="AC717" s="5"/>
      <c r="AD717" s="5"/>
      <c r="AE717" s="5"/>
      <c r="AF717" s="1"/>
      <c r="AG717" s="3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</row>
    <row r="718" spans="1:108" x14ac:dyDescent="0.2">
      <c r="A718" s="112">
        <f t="shared" si="260"/>
        <v>40743</v>
      </c>
      <c r="B718" s="104">
        <f t="shared" si="253"/>
        <v>227453.09211226998</v>
      </c>
      <c r="C718" s="104">
        <f t="shared" si="261"/>
        <v>223592.26053299004</v>
      </c>
      <c r="D718" s="132">
        <f t="shared" si="262"/>
        <v>40735</v>
      </c>
      <c r="E718" s="105">
        <f t="shared" si="254"/>
        <v>1.727E-3</v>
      </c>
      <c r="F718" s="106">
        <f t="shared" si="252"/>
        <v>9</v>
      </c>
      <c r="G718" s="106">
        <f t="shared" si="267"/>
        <v>31</v>
      </c>
      <c r="H718" s="104">
        <f t="shared" si="263"/>
        <v>1.00050108</v>
      </c>
      <c r="I718" s="104">
        <f t="shared" si="264"/>
        <v>1.0141939</v>
      </c>
      <c r="J718" s="104">
        <f t="shared" si="256"/>
        <v>1.0147020899999999</v>
      </c>
      <c r="K718" s="104">
        <f t="shared" si="257"/>
        <v>226879.53407063999</v>
      </c>
      <c r="L718" s="107">
        <f t="shared" si="268"/>
        <v>0</v>
      </c>
      <c r="M718" s="105">
        <f t="shared" si="269"/>
        <v>0</v>
      </c>
      <c r="N718" s="104">
        <f t="shared" si="270"/>
        <v>0</v>
      </c>
      <c r="O718" s="113">
        <f t="shared" si="265"/>
        <v>0.11</v>
      </c>
      <c r="P718" s="108">
        <f t="shared" si="255"/>
        <v>1.002528029</v>
      </c>
      <c r="Q718" s="104">
        <f t="shared" si="258"/>
        <v>573.55804163000005</v>
      </c>
      <c r="R718" s="104">
        <f t="shared" si="259"/>
        <v>573.55804163000005</v>
      </c>
      <c r="S718" s="109" t="s">
        <v>52</v>
      </c>
      <c r="T718" s="110">
        <f t="shared" si="271"/>
        <v>40765</v>
      </c>
      <c r="U718" s="111">
        <f t="shared" si="266"/>
        <v>0</v>
      </c>
      <c r="V718" s="22"/>
      <c r="W718" s="5"/>
      <c r="X718" s="3"/>
      <c r="Y718" s="5"/>
      <c r="Z718" s="5"/>
      <c r="AA718" s="5"/>
      <c r="AB718" s="1"/>
      <c r="AC718" s="5"/>
      <c r="AD718" s="5"/>
      <c r="AE718" s="5"/>
      <c r="AF718" s="1"/>
      <c r="AG718" s="3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</row>
    <row r="719" spans="1:108" x14ac:dyDescent="0.2">
      <c r="A719" s="112">
        <f t="shared" si="260"/>
        <v>40744</v>
      </c>
      <c r="B719" s="104">
        <f t="shared" si="253"/>
        <v>227529.57434407002</v>
      </c>
      <c r="C719" s="104">
        <f t="shared" si="261"/>
        <v>223592.26053299004</v>
      </c>
      <c r="D719" s="132">
        <f t="shared" si="262"/>
        <v>40735</v>
      </c>
      <c r="E719" s="105">
        <f t="shared" si="254"/>
        <v>1.727E-3</v>
      </c>
      <c r="F719" s="106">
        <f t="shared" si="252"/>
        <v>10</v>
      </c>
      <c r="G719" s="106">
        <f t="shared" si="267"/>
        <v>31</v>
      </c>
      <c r="H719" s="104">
        <f t="shared" si="263"/>
        <v>1.00055677</v>
      </c>
      <c r="I719" s="104">
        <f t="shared" si="264"/>
        <v>1.0141939</v>
      </c>
      <c r="J719" s="104">
        <f t="shared" si="256"/>
        <v>1.0147585699999999</v>
      </c>
      <c r="K719" s="104">
        <f t="shared" si="257"/>
        <v>226892.16256152</v>
      </c>
      <c r="L719" s="107">
        <f t="shared" si="268"/>
        <v>0</v>
      </c>
      <c r="M719" s="105">
        <f t="shared" si="269"/>
        <v>0</v>
      </c>
      <c r="N719" s="104">
        <f t="shared" si="270"/>
        <v>0</v>
      </c>
      <c r="O719" s="113">
        <f t="shared" si="265"/>
        <v>0.11</v>
      </c>
      <c r="P719" s="108">
        <f t="shared" si="255"/>
        <v>1.002809316</v>
      </c>
      <c r="Q719" s="104">
        <f t="shared" si="258"/>
        <v>637.41178255</v>
      </c>
      <c r="R719" s="104">
        <f t="shared" si="259"/>
        <v>637.41178255</v>
      </c>
      <c r="S719" s="109" t="s">
        <v>52</v>
      </c>
      <c r="T719" s="110">
        <f t="shared" si="271"/>
        <v>40765</v>
      </c>
      <c r="U719" s="111">
        <f t="shared" si="266"/>
        <v>0</v>
      </c>
      <c r="V719" s="22"/>
      <c r="W719" s="5"/>
      <c r="X719" s="3"/>
      <c r="Y719" s="5"/>
      <c r="Z719" s="5"/>
      <c r="AA719" s="5"/>
      <c r="AB719" s="1"/>
      <c r="AC719" s="5"/>
      <c r="AD719" s="5"/>
      <c r="AE719" s="5"/>
      <c r="AF719" s="1"/>
      <c r="AG719" s="3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</row>
    <row r="720" spans="1:108" x14ac:dyDescent="0.2">
      <c r="A720" s="112">
        <f t="shared" si="260"/>
        <v>40745</v>
      </c>
      <c r="B720" s="104">
        <f t="shared" si="253"/>
        <v>227606.08137890001</v>
      </c>
      <c r="C720" s="104">
        <f t="shared" si="261"/>
        <v>223592.26053299004</v>
      </c>
      <c r="D720" s="132">
        <f t="shared" si="262"/>
        <v>40735</v>
      </c>
      <c r="E720" s="105">
        <f t="shared" si="254"/>
        <v>1.727E-3</v>
      </c>
      <c r="F720" s="106">
        <f t="shared" si="252"/>
        <v>11</v>
      </c>
      <c r="G720" s="106">
        <f t="shared" si="267"/>
        <v>31</v>
      </c>
      <c r="H720" s="104">
        <f t="shared" si="263"/>
        <v>1.0006124599999999</v>
      </c>
      <c r="I720" s="104">
        <f t="shared" si="264"/>
        <v>1.0141939</v>
      </c>
      <c r="J720" s="104">
        <f t="shared" si="256"/>
        <v>1.0148150499999999</v>
      </c>
      <c r="K720" s="104">
        <f t="shared" si="257"/>
        <v>226904.79105239001</v>
      </c>
      <c r="L720" s="107">
        <f t="shared" si="268"/>
        <v>0</v>
      </c>
      <c r="M720" s="105">
        <f t="shared" si="269"/>
        <v>0</v>
      </c>
      <c r="N720" s="104">
        <f t="shared" si="270"/>
        <v>0</v>
      </c>
      <c r="O720" s="113">
        <f t="shared" si="265"/>
        <v>0.11</v>
      </c>
      <c r="P720" s="108">
        <f t="shared" si="255"/>
        <v>1.003090681</v>
      </c>
      <c r="Q720" s="104">
        <f t="shared" si="258"/>
        <v>701.29032651</v>
      </c>
      <c r="R720" s="104">
        <f t="shared" si="259"/>
        <v>701.29032651</v>
      </c>
      <c r="S720" s="109" t="s">
        <v>52</v>
      </c>
      <c r="T720" s="110">
        <f t="shared" si="271"/>
        <v>40765</v>
      </c>
      <c r="U720" s="111">
        <f t="shared" si="266"/>
        <v>0</v>
      </c>
      <c r="V720" s="22"/>
      <c r="W720" s="5"/>
      <c r="X720" s="3"/>
      <c r="Y720" s="5"/>
      <c r="Z720" s="5"/>
      <c r="AA720" s="5"/>
      <c r="AB720" s="1"/>
      <c r="AC720" s="5"/>
      <c r="AD720" s="5"/>
      <c r="AE720" s="5"/>
      <c r="AF720" s="1"/>
      <c r="AG720" s="3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</row>
    <row r="721" spans="1:108" x14ac:dyDescent="0.2">
      <c r="A721" s="112">
        <f t="shared" si="260"/>
        <v>40746</v>
      </c>
      <c r="B721" s="104">
        <f t="shared" si="253"/>
        <v>227682.61569009998</v>
      </c>
      <c r="C721" s="104">
        <f t="shared" si="261"/>
        <v>223592.26053299004</v>
      </c>
      <c r="D721" s="132">
        <f t="shared" si="262"/>
        <v>40735</v>
      </c>
      <c r="E721" s="105">
        <f t="shared" si="254"/>
        <v>1.727E-3</v>
      </c>
      <c r="F721" s="106">
        <f t="shared" si="252"/>
        <v>12</v>
      </c>
      <c r="G721" s="106">
        <f t="shared" si="267"/>
        <v>31</v>
      </c>
      <c r="H721" s="104">
        <f t="shared" si="263"/>
        <v>1.00066816</v>
      </c>
      <c r="I721" s="104">
        <f t="shared" si="264"/>
        <v>1.0141939</v>
      </c>
      <c r="J721" s="104">
        <f t="shared" si="256"/>
        <v>1.0148715399999999</v>
      </c>
      <c r="K721" s="104">
        <f t="shared" si="257"/>
        <v>226917.42177918999</v>
      </c>
      <c r="L721" s="107">
        <f t="shared" si="268"/>
        <v>0</v>
      </c>
      <c r="M721" s="105">
        <f t="shared" si="269"/>
        <v>0</v>
      </c>
      <c r="N721" s="104">
        <f t="shared" si="270"/>
        <v>0</v>
      </c>
      <c r="O721" s="113">
        <f t="shared" si="265"/>
        <v>0.11</v>
      </c>
      <c r="P721" s="108">
        <f t="shared" si="255"/>
        <v>1.0033721250000001</v>
      </c>
      <c r="Q721" s="104">
        <f t="shared" si="258"/>
        <v>765.19391091</v>
      </c>
      <c r="R721" s="104">
        <f t="shared" si="259"/>
        <v>765.19391091</v>
      </c>
      <c r="S721" s="109" t="s">
        <v>52</v>
      </c>
      <c r="T721" s="110">
        <f t="shared" si="271"/>
        <v>40765</v>
      </c>
      <c r="U721" s="111">
        <f t="shared" si="266"/>
        <v>0</v>
      </c>
      <c r="V721" s="22"/>
      <c r="W721" s="5"/>
      <c r="X721" s="3"/>
      <c r="Y721" s="5"/>
      <c r="Z721" s="5"/>
      <c r="AA721" s="5"/>
      <c r="AB721" s="1"/>
      <c r="AC721" s="5"/>
      <c r="AD721" s="5"/>
      <c r="AE721" s="5"/>
      <c r="AF721" s="1"/>
      <c r="AG721" s="3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</row>
    <row r="722" spans="1:108" x14ac:dyDescent="0.2">
      <c r="A722" s="112">
        <f t="shared" si="260"/>
        <v>40747</v>
      </c>
      <c r="B722" s="104">
        <f t="shared" si="253"/>
        <v>227759.17503846</v>
      </c>
      <c r="C722" s="104">
        <f t="shared" si="261"/>
        <v>223592.26053299004</v>
      </c>
      <c r="D722" s="132">
        <f t="shared" si="262"/>
        <v>40735</v>
      </c>
      <c r="E722" s="105">
        <f t="shared" si="254"/>
        <v>1.727E-3</v>
      </c>
      <c r="F722" s="106">
        <f t="shared" si="252"/>
        <v>13</v>
      </c>
      <c r="G722" s="106">
        <f t="shared" si="267"/>
        <v>31</v>
      </c>
      <c r="H722" s="104">
        <f t="shared" si="263"/>
        <v>1.0007238599999999</v>
      </c>
      <c r="I722" s="104">
        <f t="shared" si="264"/>
        <v>1.0141939</v>
      </c>
      <c r="J722" s="104">
        <f t="shared" si="256"/>
        <v>1.0149280300000001</v>
      </c>
      <c r="K722" s="104">
        <f t="shared" si="257"/>
        <v>226930.05250599</v>
      </c>
      <c r="L722" s="107">
        <f t="shared" si="268"/>
        <v>0</v>
      </c>
      <c r="M722" s="105">
        <f t="shared" si="269"/>
        <v>0</v>
      </c>
      <c r="N722" s="104">
        <f t="shared" si="270"/>
        <v>0</v>
      </c>
      <c r="O722" s="113">
        <f t="shared" si="265"/>
        <v>0.11</v>
      </c>
      <c r="P722" s="108">
        <f t="shared" si="255"/>
        <v>1.003653648</v>
      </c>
      <c r="Q722" s="104">
        <f t="shared" si="258"/>
        <v>829.12253247000001</v>
      </c>
      <c r="R722" s="104">
        <f t="shared" si="259"/>
        <v>829.12253247000001</v>
      </c>
      <c r="S722" s="109" t="s">
        <v>52</v>
      </c>
      <c r="T722" s="110">
        <f t="shared" si="271"/>
        <v>40765</v>
      </c>
      <c r="U722" s="111">
        <f t="shared" si="266"/>
        <v>0</v>
      </c>
      <c r="V722" s="22"/>
      <c r="W722" s="5"/>
      <c r="X722" s="3"/>
      <c r="Y722" s="5"/>
      <c r="Z722" s="5"/>
      <c r="AA722" s="5"/>
      <c r="AB722" s="1"/>
      <c r="AC722" s="5"/>
      <c r="AD722" s="5"/>
      <c r="AE722" s="5"/>
      <c r="AF722" s="1"/>
      <c r="AG722" s="3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</row>
    <row r="723" spans="1:108" x14ac:dyDescent="0.2">
      <c r="A723" s="112">
        <f t="shared" si="260"/>
        <v>40748</v>
      </c>
      <c r="B723" s="104">
        <f t="shared" si="253"/>
        <v>227835.75942698002</v>
      </c>
      <c r="C723" s="104">
        <f t="shared" si="261"/>
        <v>223592.26053299004</v>
      </c>
      <c r="D723" s="132">
        <f t="shared" si="262"/>
        <v>40735</v>
      </c>
      <c r="E723" s="105">
        <f t="shared" si="254"/>
        <v>1.727E-3</v>
      </c>
      <c r="F723" s="106">
        <f t="shared" si="252"/>
        <v>14</v>
      </c>
      <c r="G723" s="106">
        <f t="shared" si="267"/>
        <v>31</v>
      </c>
      <c r="H723" s="104">
        <f t="shared" si="263"/>
        <v>1.00077956</v>
      </c>
      <c r="I723" s="104">
        <f t="shared" si="264"/>
        <v>1.0141939</v>
      </c>
      <c r="J723" s="104">
        <f t="shared" si="256"/>
        <v>1.0149845200000001</v>
      </c>
      <c r="K723" s="104">
        <f t="shared" si="257"/>
        <v>226942.68323279</v>
      </c>
      <c r="L723" s="107">
        <f t="shared" si="268"/>
        <v>0</v>
      </c>
      <c r="M723" s="105">
        <f t="shared" si="269"/>
        <v>0</v>
      </c>
      <c r="N723" s="104">
        <f t="shared" si="270"/>
        <v>0</v>
      </c>
      <c r="O723" s="113">
        <f t="shared" si="265"/>
        <v>0.11</v>
      </c>
      <c r="P723" s="108">
        <f t="shared" si="255"/>
        <v>1.0039352500000001</v>
      </c>
      <c r="Q723" s="104">
        <f t="shared" si="258"/>
        <v>893.07619419000002</v>
      </c>
      <c r="R723" s="104">
        <f t="shared" si="259"/>
        <v>893.07619419000002</v>
      </c>
      <c r="S723" s="109" t="s">
        <v>52</v>
      </c>
      <c r="T723" s="110">
        <f t="shared" si="271"/>
        <v>40765</v>
      </c>
      <c r="U723" s="111">
        <f t="shared" si="266"/>
        <v>0</v>
      </c>
      <c r="V723" s="22"/>
      <c r="W723" s="5"/>
      <c r="X723" s="3"/>
      <c r="Y723" s="5"/>
      <c r="Z723" s="5"/>
      <c r="AA723" s="5"/>
      <c r="AB723" s="1"/>
      <c r="AC723" s="5"/>
      <c r="AD723" s="5"/>
      <c r="AE723" s="5"/>
      <c r="AF723" s="1"/>
      <c r="AG723" s="3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</row>
    <row r="724" spans="1:108" x14ac:dyDescent="0.2">
      <c r="A724" s="112">
        <f t="shared" si="260"/>
        <v>40749</v>
      </c>
      <c r="B724" s="104">
        <f t="shared" si="253"/>
        <v>227912.37110398</v>
      </c>
      <c r="C724" s="104">
        <f t="shared" si="261"/>
        <v>223592.26053299004</v>
      </c>
      <c r="D724" s="132">
        <f t="shared" si="262"/>
        <v>40735</v>
      </c>
      <c r="E724" s="105">
        <f t="shared" si="254"/>
        <v>1.727E-3</v>
      </c>
      <c r="F724" s="106">
        <f t="shared" si="252"/>
        <v>15</v>
      </c>
      <c r="G724" s="106">
        <f t="shared" si="267"/>
        <v>31</v>
      </c>
      <c r="H724" s="104">
        <f t="shared" si="263"/>
        <v>1.0008352700000001</v>
      </c>
      <c r="I724" s="104">
        <f t="shared" si="264"/>
        <v>1.0141939</v>
      </c>
      <c r="J724" s="104">
        <f t="shared" si="256"/>
        <v>1.01504102</v>
      </c>
      <c r="K724" s="104">
        <f t="shared" si="257"/>
        <v>226955.31619551001</v>
      </c>
      <c r="L724" s="107">
        <f t="shared" si="268"/>
        <v>0</v>
      </c>
      <c r="M724" s="105">
        <f t="shared" si="269"/>
        <v>0</v>
      </c>
      <c r="N724" s="104">
        <f t="shared" si="270"/>
        <v>0</v>
      </c>
      <c r="O724" s="113">
        <f t="shared" si="265"/>
        <v>0.11</v>
      </c>
      <c r="P724" s="108">
        <f t="shared" si="255"/>
        <v>1.004216931</v>
      </c>
      <c r="Q724" s="104">
        <f t="shared" si="258"/>
        <v>957.05490846999999</v>
      </c>
      <c r="R724" s="104">
        <f t="shared" si="259"/>
        <v>957.05490846999999</v>
      </c>
      <c r="S724" s="109" t="s">
        <v>52</v>
      </c>
      <c r="T724" s="110">
        <f t="shared" si="271"/>
        <v>40765</v>
      </c>
      <c r="U724" s="111">
        <f t="shared" si="266"/>
        <v>0</v>
      </c>
      <c r="V724" s="22"/>
      <c r="W724" s="5"/>
      <c r="X724" s="3"/>
      <c r="Y724" s="5"/>
      <c r="Z724" s="5"/>
      <c r="AA724" s="5"/>
      <c r="AB724" s="1"/>
      <c r="AC724" s="5"/>
      <c r="AD724" s="5"/>
      <c r="AE724" s="5"/>
      <c r="AF724" s="1"/>
      <c r="AG724" s="3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</row>
    <row r="725" spans="1:108" x14ac:dyDescent="0.2">
      <c r="A725" s="112">
        <f t="shared" si="260"/>
        <v>40750</v>
      </c>
      <c r="B725" s="104">
        <f t="shared" si="253"/>
        <v>227989.00805536</v>
      </c>
      <c r="C725" s="104">
        <f t="shared" si="261"/>
        <v>223592.26053299004</v>
      </c>
      <c r="D725" s="132">
        <f t="shared" si="262"/>
        <v>40735</v>
      </c>
      <c r="E725" s="105">
        <f t="shared" si="254"/>
        <v>1.727E-3</v>
      </c>
      <c r="F725" s="106">
        <f t="shared" si="252"/>
        <v>16</v>
      </c>
      <c r="G725" s="106">
        <f t="shared" si="267"/>
        <v>31</v>
      </c>
      <c r="H725" s="104">
        <f t="shared" si="263"/>
        <v>1.0008909800000001</v>
      </c>
      <c r="I725" s="104">
        <f t="shared" si="264"/>
        <v>1.0141939</v>
      </c>
      <c r="J725" s="104">
        <f t="shared" si="256"/>
        <v>1.0150975200000001</v>
      </c>
      <c r="K725" s="104">
        <f t="shared" si="257"/>
        <v>226967.94915823001</v>
      </c>
      <c r="L725" s="107">
        <f t="shared" si="268"/>
        <v>0</v>
      </c>
      <c r="M725" s="105">
        <f t="shared" si="269"/>
        <v>0</v>
      </c>
      <c r="N725" s="104">
        <f t="shared" si="270"/>
        <v>0</v>
      </c>
      <c r="O725" s="113">
        <f t="shared" si="265"/>
        <v>0.11</v>
      </c>
      <c r="P725" s="108">
        <f t="shared" si="255"/>
        <v>1.0044986920000001</v>
      </c>
      <c r="Q725" s="104">
        <f t="shared" si="258"/>
        <v>1021.05889713</v>
      </c>
      <c r="R725" s="104">
        <f t="shared" si="259"/>
        <v>1021.05889713</v>
      </c>
      <c r="S725" s="109" t="s">
        <v>52</v>
      </c>
      <c r="T725" s="110">
        <f t="shared" si="271"/>
        <v>40765</v>
      </c>
      <c r="U725" s="111">
        <f t="shared" si="266"/>
        <v>0</v>
      </c>
      <c r="V725" s="22"/>
      <c r="W725" s="5"/>
      <c r="X725" s="3"/>
      <c r="Y725" s="5"/>
      <c r="Z725" s="5"/>
      <c r="AA725" s="5"/>
      <c r="AB725" s="1"/>
      <c r="AC725" s="5"/>
      <c r="AD725" s="5"/>
      <c r="AE725" s="5"/>
      <c r="AF725" s="1"/>
      <c r="AG725" s="3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</row>
    <row r="726" spans="1:108" x14ac:dyDescent="0.2">
      <c r="A726" s="112">
        <f t="shared" si="260"/>
        <v>40751</v>
      </c>
      <c r="B726" s="104">
        <f t="shared" si="253"/>
        <v>228065.66983017002</v>
      </c>
      <c r="C726" s="104">
        <f t="shared" si="261"/>
        <v>223592.26053299004</v>
      </c>
      <c r="D726" s="132">
        <f t="shared" si="262"/>
        <v>40735</v>
      </c>
      <c r="E726" s="105">
        <f t="shared" si="254"/>
        <v>1.727E-3</v>
      </c>
      <c r="F726" s="106">
        <f t="shared" si="252"/>
        <v>17</v>
      </c>
      <c r="G726" s="106">
        <f t="shared" si="267"/>
        <v>31</v>
      </c>
      <c r="H726" s="104">
        <f t="shared" si="263"/>
        <v>1.0009466899999999</v>
      </c>
      <c r="I726" s="104">
        <f t="shared" si="264"/>
        <v>1.0141939</v>
      </c>
      <c r="J726" s="104">
        <f t="shared" si="256"/>
        <v>1.01515402</v>
      </c>
      <c r="K726" s="104">
        <f t="shared" si="257"/>
        <v>226980.58212095001</v>
      </c>
      <c r="L726" s="107">
        <f t="shared" si="268"/>
        <v>0</v>
      </c>
      <c r="M726" s="105">
        <f t="shared" si="269"/>
        <v>0</v>
      </c>
      <c r="N726" s="104">
        <f t="shared" si="270"/>
        <v>0</v>
      </c>
      <c r="O726" s="113">
        <f t="shared" si="265"/>
        <v>0.11</v>
      </c>
      <c r="P726" s="108">
        <f t="shared" si="255"/>
        <v>1.004780531</v>
      </c>
      <c r="Q726" s="104">
        <f t="shared" si="258"/>
        <v>1085.0877092200001</v>
      </c>
      <c r="R726" s="104">
        <f t="shared" si="259"/>
        <v>1085.0877092200001</v>
      </c>
      <c r="S726" s="109" t="s">
        <v>52</v>
      </c>
      <c r="T726" s="110">
        <f t="shared" si="271"/>
        <v>40765</v>
      </c>
      <c r="U726" s="111">
        <f t="shared" si="266"/>
        <v>0</v>
      </c>
      <c r="V726" s="22"/>
      <c r="W726" s="5"/>
      <c r="X726" s="3"/>
      <c r="Y726" s="5"/>
      <c r="Z726" s="5"/>
      <c r="AA726" s="5"/>
      <c r="AB726" s="1"/>
      <c r="AC726" s="5"/>
      <c r="AD726" s="5"/>
      <c r="AE726" s="5"/>
      <c r="AF726" s="1"/>
      <c r="AG726" s="3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</row>
    <row r="727" spans="1:108" x14ac:dyDescent="0.2">
      <c r="A727" s="112">
        <f t="shared" si="260"/>
        <v>40752</v>
      </c>
      <c r="B727" s="104">
        <f t="shared" si="253"/>
        <v>228142.35890561002</v>
      </c>
      <c r="C727" s="104">
        <f t="shared" si="261"/>
        <v>223592.26053299004</v>
      </c>
      <c r="D727" s="132">
        <f t="shared" si="262"/>
        <v>40735</v>
      </c>
      <c r="E727" s="105">
        <f t="shared" si="254"/>
        <v>1.727E-3</v>
      </c>
      <c r="F727" s="106">
        <f t="shared" si="252"/>
        <v>18</v>
      </c>
      <c r="G727" s="106">
        <f t="shared" si="267"/>
        <v>31</v>
      </c>
      <c r="H727" s="104">
        <f t="shared" si="263"/>
        <v>1.0010024099999999</v>
      </c>
      <c r="I727" s="104">
        <f t="shared" si="264"/>
        <v>1.0141939</v>
      </c>
      <c r="J727" s="104">
        <f t="shared" si="256"/>
        <v>1.0152105300000001</v>
      </c>
      <c r="K727" s="104">
        <f t="shared" si="257"/>
        <v>226993.21731959001</v>
      </c>
      <c r="L727" s="107">
        <f t="shared" si="268"/>
        <v>0</v>
      </c>
      <c r="M727" s="105">
        <f t="shared" si="269"/>
        <v>0</v>
      </c>
      <c r="N727" s="104">
        <f t="shared" si="270"/>
        <v>0</v>
      </c>
      <c r="O727" s="113">
        <f t="shared" si="265"/>
        <v>0.11</v>
      </c>
      <c r="P727" s="108">
        <f t="shared" si="255"/>
        <v>1.005062449</v>
      </c>
      <c r="Q727" s="104">
        <f t="shared" si="258"/>
        <v>1149.14158602</v>
      </c>
      <c r="R727" s="104">
        <f t="shared" si="259"/>
        <v>1149.14158602</v>
      </c>
      <c r="S727" s="109" t="s">
        <v>52</v>
      </c>
      <c r="T727" s="110">
        <f t="shared" si="271"/>
        <v>40765</v>
      </c>
      <c r="U727" s="111">
        <f t="shared" si="266"/>
        <v>0</v>
      </c>
      <c r="V727" s="22"/>
      <c r="W727" s="5"/>
      <c r="X727" s="3"/>
      <c r="Y727" s="5"/>
      <c r="Z727" s="5"/>
      <c r="AA727" s="5"/>
      <c r="AB727" s="1"/>
      <c r="AC727" s="5"/>
      <c r="AD727" s="5"/>
      <c r="AE727" s="5"/>
      <c r="AF727" s="1"/>
      <c r="AG727" s="3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</row>
    <row r="728" spans="1:108" x14ac:dyDescent="0.2">
      <c r="A728" s="112">
        <f t="shared" si="260"/>
        <v>40753</v>
      </c>
      <c r="B728" s="104">
        <f t="shared" si="253"/>
        <v>228219.07326570002</v>
      </c>
      <c r="C728" s="104">
        <f t="shared" si="261"/>
        <v>223592.26053299004</v>
      </c>
      <c r="D728" s="132">
        <f t="shared" si="262"/>
        <v>40735</v>
      </c>
      <c r="E728" s="105">
        <f t="shared" si="254"/>
        <v>1.727E-3</v>
      </c>
      <c r="F728" s="106">
        <f t="shared" si="252"/>
        <v>19</v>
      </c>
      <c r="G728" s="106">
        <f t="shared" si="267"/>
        <v>31</v>
      </c>
      <c r="H728" s="104">
        <f t="shared" si="263"/>
        <v>1.0010581300000001</v>
      </c>
      <c r="I728" s="104">
        <f t="shared" si="264"/>
        <v>1.0141939</v>
      </c>
      <c r="J728" s="104">
        <f t="shared" si="256"/>
        <v>1.0152670399999999</v>
      </c>
      <c r="K728" s="104">
        <f t="shared" si="257"/>
        <v>227005.85251823001</v>
      </c>
      <c r="L728" s="107">
        <f t="shared" si="268"/>
        <v>0</v>
      </c>
      <c r="M728" s="105">
        <f t="shared" si="269"/>
        <v>0</v>
      </c>
      <c r="N728" s="104">
        <f t="shared" si="270"/>
        <v>0</v>
      </c>
      <c r="O728" s="113">
        <f t="shared" si="265"/>
        <v>0.11</v>
      </c>
      <c r="P728" s="108">
        <f t="shared" si="255"/>
        <v>1.0053444469999999</v>
      </c>
      <c r="Q728" s="104">
        <f t="shared" si="258"/>
        <v>1213.2207474700001</v>
      </c>
      <c r="R728" s="104">
        <f t="shared" si="259"/>
        <v>1213.2207474700001</v>
      </c>
      <c r="S728" s="109" t="s">
        <v>52</v>
      </c>
      <c r="T728" s="110">
        <f t="shared" si="271"/>
        <v>40765</v>
      </c>
      <c r="U728" s="111">
        <f t="shared" si="266"/>
        <v>0</v>
      </c>
      <c r="V728" s="22"/>
      <c r="W728" s="5"/>
      <c r="X728" s="3"/>
      <c r="Y728" s="5"/>
      <c r="Z728" s="5"/>
      <c r="AA728" s="5"/>
      <c r="AB728" s="1"/>
      <c r="AC728" s="5"/>
      <c r="AD728" s="5"/>
      <c r="AE728" s="5"/>
      <c r="AF728" s="1"/>
      <c r="AG728" s="3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</row>
    <row r="729" spans="1:108" x14ac:dyDescent="0.2">
      <c r="A729" s="112">
        <f t="shared" si="260"/>
        <v>40754</v>
      </c>
      <c r="B729" s="104">
        <f t="shared" si="253"/>
        <v>228295.81245944</v>
      </c>
      <c r="C729" s="104">
        <f t="shared" si="261"/>
        <v>223592.26053299004</v>
      </c>
      <c r="D729" s="132">
        <f t="shared" si="262"/>
        <v>40735</v>
      </c>
      <c r="E729" s="105">
        <f t="shared" si="254"/>
        <v>1.727E-3</v>
      </c>
      <c r="F729" s="106">
        <f t="shared" si="252"/>
        <v>20</v>
      </c>
      <c r="G729" s="106">
        <f t="shared" si="267"/>
        <v>31</v>
      </c>
      <c r="H729" s="104">
        <f t="shared" si="263"/>
        <v>1.0011138500000001</v>
      </c>
      <c r="I729" s="104">
        <f t="shared" si="264"/>
        <v>1.0141939</v>
      </c>
      <c r="J729" s="104">
        <f t="shared" si="256"/>
        <v>1.01532355</v>
      </c>
      <c r="K729" s="104">
        <f t="shared" si="257"/>
        <v>227018.48771687999</v>
      </c>
      <c r="L729" s="107">
        <f t="shared" si="268"/>
        <v>0</v>
      </c>
      <c r="M729" s="105">
        <f t="shared" si="269"/>
        <v>0</v>
      </c>
      <c r="N729" s="104">
        <f t="shared" si="270"/>
        <v>0</v>
      </c>
      <c r="O729" s="113">
        <f t="shared" si="265"/>
        <v>0.11</v>
      </c>
      <c r="P729" s="108">
        <f t="shared" si="255"/>
        <v>1.0056265230000001</v>
      </c>
      <c r="Q729" s="104">
        <f t="shared" si="258"/>
        <v>1277.32474256</v>
      </c>
      <c r="R729" s="104">
        <f t="shared" si="259"/>
        <v>1277.32474256</v>
      </c>
      <c r="S729" s="109" t="s">
        <v>52</v>
      </c>
      <c r="T729" s="110">
        <f t="shared" si="271"/>
        <v>40765</v>
      </c>
      <c r="U729" s="111">
        <f t="shared" si="266"/>
        <v>0</v>
      </c>
      <c r="V729" s="22"/>
      <c r="W729" s="5"/>
      <c r="X729" s="3"/>
      <c r="Y729" s="5"/>
      <c r="Z729" s="5"/>
      <c r="AA729" s="5"/>
      <c r="AB729" s="1"/>
      <c r="AC729" s="5"/>
      <c r="AD729" s="5"/>
      <c r="AE729" s="5"/>
      <c r="AF729" s="1"/>
      <c r="AG729" s="3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</row>
    <row r="730" spans="1:108" x14ac:dyDescent="0.2">
      <c r="A730" s="112">
        <f t="shared" si="260"/>
        <v>40755</v>
      </c>
      <c r="B730" s="104">
        <f t="shared" si="253"/>
        <v>228372.57919295999</v>
      </c>
      <c r="C730" s="104">
        <f t="shared" si="261"/>
        <v>223592.26053299004</v>
      </c>
      <c r="D730" s="132">
        <f t="shared" si="262"/>
        <v>40735</v>
      </c>
      <c r="E730" s="105">
        <f t="shared" si="254"/>
        <v>1.727E-3</v>
      </c>
      <c r="F730" s="106">
        <f t="shared" si="252"/>
        <v>21</v>
      </c>
      <c r="G730" s="106">
        <f t="shared" si="267"/>
        <v>31</v>
      </c>
      <c r="H730" s="104">
        <f t="shared" si="263"/>
        <v>1.0011695700000001</v>
      </c>
      <c r="I730" s="104">
        <f t="shared" si="264"/>
        <v>1.0141939</v>
      </c>
      <c r="J730" s="104">
        <f t="shared" si="256"/>
        <v>1.01538007</v>
      </c>
      <c r="K730" s="104">
        <f t="shared" si="257"/>
        <v>227031.12515144001</v>
      </c>
      <c r="L730" s="107">
        <f t="shared" si="268"/>
        <v>0</v>
      </c>
      <c r="M730" s="105">
        <f t="shared" si="269"/>
        <v>0</v>
      </c>
      <c r="N730" s="104">
        <f t="shared" si="270"/>
        <v>0</v>
      </c>
      <c r="O730" s="113">
        <f t="shared" si="265"/>
        <v>0.11</v>
      </c>
      <c r="P730" s="108">
        <f t="shared" si="255"/>
        <v>1.005908679</v>
      </c>
      <c r="Q730" s="104">
        <f t="shared" si="258"/>
        <v>1341.4540415199999</v>
      </c>
      <c r="R730" s="104">
        <f t="shared" si="259"/>
        <v>1341.4540415199999</v>
      </c>
      <c r="S730" s="109" t="s">
        <v>52</v>
      </c>
      <c r="T730" s="110">
        <f t="shared" si="271"/>
        <v>40765</v>
      </c>
      <c r="U730" s="111">
        <f t="shared" si="266"/>
        <v>0</v>
      </c>
      <c r="V730" s="22"/>
      <c r="W730" s="5"/>
      <c r="X730" s="3"/>
      <c r="Y730" s="5"/>
      <c r="Z730" s="5"/>
      <c r="AA730" s="5"/>
      <c r="AB730" s="1"/>
      <c r="AC730" s="5"/>
      <c r="AD730" s="5"/>
      <c r="AE730" s="5"/>
      <c r="AF730" s="1"/>
      <c r="AG730" s="3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</row>
    <row r="731" spans="1:108" x14ac:dyDescent="0.2">
      <c r="A731" s="112">
        <f t="shared" si="260"/>
        <v>40756</v>
      </c>
      <c r="B731" s="104">
        <f t="shared" si="253"/>
        <v>228449.37099441001</v>
      </c>
      <c r="C731" s="104">
        <f t="shared" si="261"/>
        <v>223592.26053299004</v>
      </c>
      <c r="D731" s="132">
        <f t="shared" si="262"/>
        <v>40735</v>
      </c>
      <c r="E731" s="105">
        <f t="shared" si="254"/>
        <v>1.727E-3</v>
      </c>
      <c r="F731" s="106">
        <f t="shared" si="252"/>
        <v>22</v>
      </c>
      <c r="G731" s="106">
        <f t="shared" si="267"/>
        <v>31</v>
      </c>
      <c r="H731" s="104">
        <f t="shared" si="263"/>
        <v>1.0012253</v>
      </c>
      <c r="I731" s="104">
        <f t="shared" si="264"/>
        <v>1.0141939</v>
      </c>
      <c r="J731" s="104">
        <f t="shared" si="256"/>
        <v>1.01543659</v>
      </c>
      <c r="K731" s="104">
        <f t="shared" si="257"/>
        <v>227043.76258601001</v>
      </c>
      <c r="L731" s="107">
        <f t="shared" si="268"/>
        <v>0</v>
      </c>
      <c r="M731" s="105">
        <f t="shared" si="269"/>
        <v>0</v>
      </c>
      <c r="N731" s="104">
        <f t="shared" si="270"/>
        <v>0</v>
      </c>
      <c r="O731" s="113">
        <f t="shared" si="265"/>
        <v>0.11</v>
      </c>
      <c r="P731" s="108">
        <f t="shared" si="255"/>
        <v>1.006190914</v>
      </c>
      <c r="Q731" s="104">
        <f t="shared" si="258"/>
        <v>1405.6084083999999</v>
      </c>
      <c r="R731" s="104">
        <f t="shared" si="259"/>
        <v>1405.6084083999999</v>
      </c>
      <c r="S731" s="109" t="s">
        <v>52</v>
      </c>
      <c r="T731" s="110">
        <f t="shared" si="271"/>
        <v>40765</v>
      </c>
      <c r="U731" s="111">
        <f t="shared" si="266"/>
        <v>0</v>
      </c>
      <c r="V731" s="22"/>
      <c r="W731" s="5"/>
      <c r="X731" s="3"/>
      <c r="Y731" s="5"/>
      <c r="Z731" s="5"/>
      <c r="AA731" s="5"/>
      <c r="AB731" s="1"/>
      <c r="AC731" s="5"/>
      <c r="AD731" s="5"/>
      <c r="AE731" s="5"/>
      <c r="AF731" s="1"/>
      <c r="AG731" s="3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</row>
    <row r="732" spans="1:108" x14ac:dyDescent="0.2">
      <c r="A732" s="112">
        <f t="shared" si="260"/>
        <v>40757</v>
      </c>
      <c r="B732" s="104">
        <f t="shared" si="253"/>
        <v>228526.18786676001</v>
      </c>
      <c r="C732" s="104">
        <f t="shared" si="261"/>
        <v>223592.26053299004</v>
      </c>
      <c r="D732" s="132">
        <f t="shared" si="262"/>
        <v>40735</v>
      </c>
      <c r="E732" s="105">
        <f t="shared" si="254"/>
        <v>1.727E-3</v>
      </c>
      <c r="F732" s="106">
        <f t="shared" si="252"/>
        <v>23</v>
      </c>
      <c r="G732" s="106">
        <f t="shared" si="267"/>
        <v>31</v>
      </c>
      <c r="H732" s="104">
        <f t="shared" si="263"/>
        <v>1.0012810299999999</v>
      </c>
      <c r="I732" s="104">
        <f t="shared" si="264"/>
        <v>1.0141939</v>
      </c>
      <c r="J732" s="104">
        <f t="shared" si="256"/>
        <v>1.01549311</v>
      </c>
      <c r="K732" s="104">
        <f t="shared" si="257"/>
        <v>227056.40002057</v>
      </c>
      <c r="L732" s="107">
        <f t="shared" si="268"/>
        <v>0</v>
      </c>
      <c r="M732" s="105">
        <f t="shared" si="269"/>
        <v>0</v>
      </c>
      <c r="N732" s="104">
        <f t="shared" si="270"/>
        <v>0</v>
      </c>
      <c r="O732" s="113">
        <f t="shared" si="265"/>
        <v>0.11</v>
      </c>
      <c r="P732" s="108">
        <f t="shared" si="255"/>
        <v>1.0064732279999999</v>
      </c>
      <c r="Q732" s="104">
        <f t="shared" si="258"/>
        <v>1469.78784619</v>
      </c>
      <c r="R732" s="104">
        <f t="shared" si="259"/>
        <v>1469.78784619</v>
      </c>
      <c r="S732" s="109" t="s">
        <v>52</v>
      </c>
      <c r="T732" s="110">
        <f t="shared" si="271"/>
        <v>40765</v>
      </c>
      <c r="U732" s="111">
        <f t="shared" si="266"/>
        <v>0</v>
      </c>
      <c r="V732" s="22"/>
      <c r="W732" s="5"/>
      <c r="X732" s="3"/>
      <c r="Y732" s="5"/>
      <c r="Z732" s="5"/>
      <c r="AA732" s="5"/>
      <c r="AB732" s="1"/>
      <c r="AC732" s="5"/>
      <c r="AD732" s="5"/>
      <c r="AE732" s="5"/>
      <c r="AF732" s="1"/>
      <c r="AG732" s="3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</row>
    <row r="733" spans="1:108" x14ac:dyDescent="0.2">
      <c r="A733" s="112">
        <f t="shared" si="260"/>
        <v>40758</v>
      </c>
      <c r="B733" s="104">
        <f t="shared" si="253"/>
        <v>228603.03206403999</v>
      </c>
      <c r="C733" s="104">
        <f t="shared" si="261"/>
        <v>223592.26053299004</v>
      </c>
      <c r="D733" s="132">
        <f t="shared" si="262"/>
        <v>40735</v>
      </c>
      <c r="E733" s="105">
        <f t="shared" si="254"/>
        <v>1.727E-3</v>
      </c>
      <c r="F733" s="106">
        <f t="shared" si="252"/>
        <v>24</v>
      </c>
      <c r="G733" s="106">
        <f t="shared" si="267"/>
        <v>31</v>
      </c>
      <c r="H733" s="104">
        <f t="shared" si="263"/>
        <v>1.00133677</v>
      </c>
      <c r="I733" s="104">
        <f t="shared" si="264"/>
        <v>1.0141939</v>
      </c>
      <c r="J733" s="104">
        <f t="shared" si="256"/>
        <v>1.0155496399999999</v>
      </c>
      <c r="K733" s="104">
        <f t="shared" si="257"/>
        <v>227069.03969106</v>
      </c>
      <c r="L733" s="107">
        <f t="shared" si="268"/>
        <v>0</v>
      </c>
      <c r="M733" s="105">
        <f t="shared" si="269"/>
        <v>0</v>
      </c>
      <c r="N733" s="104">
        <f t="shared" si="270"/>
        <v>0</v>
      </c>
      <c r="O733" s="113">
        <f t="shared" si="265"/>
        <v>0.11</v>
      </c>
      <c r="P733" s="108">
        <f t="shared" si="255"/>
        <v>1.0067556209999999</v>
      </c>
      <c r="Q733" s="104">
        <f t="shared" si="258"/>
        <v>1533.99237298</v>
      </c>
      <c r="R733" s="104">
        <f t="shared" si="259"/>
        <v>1533.99237298</v>
      </c>
      <c r="S733" s="109" t="s">
        <v>52</v>
      </c>
      <c r="T733" s="110">
        <f t="shared" si="271"/>
        <v>40765</v>
      </c>
      <c r="U733" s="111">
        <f t="shared" si="266"/>
        <v>0</v>
      </c>
      <c r="V733" s="22"/>
      <c r="W733" s="5"/>
      <c r="X733" s="3"/>
      <c r="Y733" s="5"/>
      <c r="Z733" s="5"/>
      <c r="AA733" s="5"/>
      <c r="AB733" s="1"/>
      <c r="AC733" s="5"/>
      <c r="AD733" s="5"/>
      <c r="AE733" s="5"/>
      <c r="AF733" s="1"/>
      <c r="AG733" s="3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</row>
    <row r="734" spans="1:108" x14ac:dyDescent="0.2">
      <c r="A734" s="112">
        <f t="shared" si="260"/>
        <v>40759</v>
      </c>
      <c r="B734" s="104">
        <f t="shared" si="253"/>
        <v>228679.89931491</v>
      </c>
      <c r="C734" s="104">
        <f t="shared" si="261"/>
        <v>223592.26053299004</v>
      </c>
      <c r="D734" s="132">
        <f t="shared" si="262"/>
        <v>40735</v>
      </c>
      <c r="E734" s="105">
        <f t="shared" si="254"/>
        <v>1.727E-3</v>
      </c>
      <c r="F734" s="106">
        <f t="shared" si="252"/>
        <v>25</v>
      </c>
      <c r="G734" s="106">
        <f t="shared" si="267"/>
        <v>31</v>
      </c>
      <c r="H734" s="104">
        <f t="shared" si="263"/>
        <v>1.0013924999999999</v>
      </c>
      <c r="I734" s="104">
        <f t="shared" si="264"/>
        <v>1.0141939</v>
      </c>
      <c r="J734" s="104">
        <f t="shared" si="256"/>
        <v>1.0156061599999999</v>
      </c>
      <c r="K734" s="104">
        <f t="shared" si="257"/>
        <v>227081.67712563</v>
      </c>
      <c r="L734" s="107">
        <f t="shared" si="268"/>
        <v>0</v>
      </c>
      <c r="M734" s="105">
        <f t="shared" si="269"/>
        <v>0</v>
      </c>
      <c r="N734" s="104">
        <f t="shared" si="270"/>
        <v>0</v>
      </c>
      <c r="O734" s="113">
        <f t="shared" si="265"/>
        <v>0.11</v>
      </c>
      <c r="P734" s="108">
        <f t="shared" si="255"/>
        <v>1.0070380940000001</v>
      </c>
      <c r="Q734" s="104">
        <f t="shared" si="258"/>
        <v>1598.2221892800001</v>
      </c>
      <c r="R734" s="104">
        <f t="shared" si="259"/>
        <v>1598.2221892800001</v>
      </c>
      <c r="S734" s="109" t="s">
        <v>52</v>
      </c>
      <c r="T734" s="110">
        <f t="shared" si="271"/>
        <v>40765</v>
      </c>
      <c r="U734" s="111">
        <f t="shared" si="266"/>
        <v>0</v>
      </c>
      <c r="V734" s="22"/>
      <c r="W734" s="5"/>
      <c r="X734" s="3"/>
      <c r="Y734" s="5"/>
      <c r="Z734" s="5"/>
      <c r="AA734" s="5"/>
      <c r="AB734" s="1"/>
      <c r="AC734" s="5"/>
      <c r="AD734" s="5"/>
      <c r="AE734" s="5"/>
      <c r="AF734" s="1"/>
      <c r="AG734" s="3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</row>
    <row r="735" spans="1:108" x14ac:dyDescent="0.2">
      <c r="A735" s="112">
        <f t="shared" si="260"/>
        <v>40760</v>
      </c>
      <c r="B735" s="104">
        <f t="shared" si="253"/>
        <v>228756.79592318999</v>
      </c>
      <c r="C735" s="104">
        <f t="shared" si="261"/>
        <v>223592.26053299004</v>
      </c>
      <c r="D735" s="132">
        <f t="shared" si="262"/>
        <v>40735</v>
      </c>
      <c r="E735" s="105">
        <f t="shared" si="254"/>
        <v>1.727E-3</v>
      </c>
      <c r="F735" s="106">
        <f t="shared" si="252"/>
        <v>26</v>
      </c>
      <c r="G735" s="106">
        <f t="shared" si="267"/>
        <v>31</v>
      </c>
      <c r="H735" s="104">
        <f t="shared" si="263"/>
        <v>1.0014482499999999</v>
      </c>
      <c r="I735" s="104">
        <f t="shared" si="264"/>
        <v>1.0141939</v>
      </c>
      <c r="J735" s="104">
        <f t="shared" si="256"/>
        <v>1.0156627</v>
      </c>
      <c r="K735" s="104">
        <f t="shared" si="257"/>
        <v>227094.31903203999</v>
      </c>
      <c r="L735" s="107">
        <f t="shared" si="268"/>
        <v>0</v>
      </c>
      <c r="M735" s="105">
        <f t="shared" si="269"/>
        <v>0</v>
      </c>
      <c r="N735" s="104">
        <f t="shared" si="270"/>
        <v>0</v>
      </c>
      <c r="O735" s="113">
        <f t="shared" si="265"/>
        <v>0.11</v>
      </c>
      <c r="P735" s="108">
        <f t="shared" si="255"/>
        <v>1.0073206450000001</v>
      </c>
      <c r="Q735" s="104">
        <f t="shared" si="258"/>
        <v>1662.47689115</v>
      </c>
      <c r="R735" s="104">
        <f t="shared" si="259"/>
        <v>1662.47689115</v>
      </c>
      <c r="S735" s="109" t="s">
        <v>52</v>
      </c>
      <c r="T735" s="110">
        <f t="shared" si="271"/>
        <v>40765</v>
      </c>
      <c r="U735" s="111">
        <f t="shared" si="266"/>
        <v>0</v>
      </c>
      <c r="V735" s="22"/>
      <c r="W735" s="5"/>
      <c r="X735" s="3"/>
      <c r="Y735" s="5"/>
      <c r="Z735" s="5"/>
      <c r="AA735" s="5"/>
      <c r="AB735" s="1"/>
      <c r="AC735" s="5"/>
      <c r="AD735" s="5"/>
      <c r="AE735" s="5"/>
      <c r="AF735" s="1"/>
      <c r="AG735" s="3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</row>
    <row r="736" spans="1:108" x14ac:dyDescent="0.2">
      <c r="A736" s="112">
        <f t="shared" si="260"/>
        <v>40761</v>
      </c>
      <c r="B736" s="104">
        <f t="shared" si="253"/>
        <v>228833.71559105002</v>
      </c>
      <c r="C736" s="104">
        <f t="shared" si="261"/>
        <v>223592.26053299004</v>
      </c>
      <c r="D736" s="132">
        <f t="shared" si="262"/>
        <v>40735</v>
      </c>
      <c r="E736" s="105">
        <f t="shared" si="254"/>
        <v>1.727E-3</v>
      </c>
      <c r="F736" s="106">
        <f t="shared" si="252"/>
        <v>27</v>
      </c>
      <c r="G736" s="106">
        <f t="shared" si="267"/>
        <v>31</v>
      </c>
      <c r="H736" s="104">
        <f t="shared" si="263"/>
        <v>1.00150399</v>
      </c>
      <c r="I736" s="104">
        <f t="shared" si="264"/>
        <v>1.0141939</v>
      </c>
      <c r="J736" s="104">
        <f t="shared" si="256"/>
        <v>1.01571923</v>
      </c>
      <c r="K736" s="104">
        <f t="shared" si="257"/>
        <v>227106.95870252</v>
      </c>
      <c r="L736" s="107">
        <f t="shared" si="268"/>
        <v>0</v>
      </c>
      <c r="M736" s="105">
        <f t="shared" si="269"/>
        <v>0</v>
      </c>
      <c r="N736" s="104">
        <f t="shared" si="270"/>
        <v>0</v>
      </c>
      <c r="O736" s="113">
        <f t="shared" si="265"/>
        <v>0.11</v>
      </c>
      <c r="P736" s="108">
        <f t="shared" si="255"/>
        <v>1.007603276</v>
      </c>
      <c r="Q736" s="104">
        <f t="shared" si="258"/>
        <v>1726.75688853</v>
      </c>
      <c r="R736" s="104">
        <f t="shared" si="259"/>
        <v>1726.75688853</v>
      </c>
      <c r="S736" s="109" t="s">
        <v>52</v>
      </c>
      <c r="T736" s="110">
        <f t="shared" si="271"/>
        <v>40765</v>
      </c>
      <c r="U736" s="111">
        <f t="shared" si="266"/>
        <v>0</v>
      </c>
      <c r="V736" s="22"/>
      <c r="W736" s="5"/>
      <c r="X736" s="3"/>
      <c r="Y736" s="5"/>
      <c r="Z736" s="5"/>
      <c r="AA736" s="5"/>
      <c r="AB736" s="1"/>
      <c r="AC736" s="5"/>
      <c r="AD736" s="5"/>
      <c r="AE736" s="5"/>
      <c r="AF736" s="1"/>
      <c r="AG736" s="3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</row>
    <row r="737" spans="1:108" x14ac:dyDescent="0.2">
      <c r="A737" s="112">
        <f t="shared" si="260"/>
        <v>40762</v>
      </c>
      <c r="B737" s="104">
        <f t="shared" si="253"/>
        <v>228910.66282676999</v>
      </c>
      <c r="C737" s="104">
        <f t="shared" si="261"/>
        <v>223592.26053299004</v>
      </c>
      <c r="D737" s="132">
        <f t="shared" si="262"/>
        <v>40735</v>
      </c>
      <c r="E737" s="105">
        <f t="shared" si="254"/>
        <v>1.727E-3</v>
      </c>
      <c r="F737" s="106">
        <f t="shared" si="252"/>
        <v>28</v>
      </c>
      <c r="G737" s="106">
        <f t="shared" si="267"/>
        <v>31</v>
      </c>
      <c r="H737" s="104">
        <f t="shared" si="263"/>
        <v>1.00155974</v>
      </c>
      <c r="I737" s="104">
        <f t="shared" si="264"/>
        <v>1.0141939</v>
      </c>
      <c r="J737" s="104">
        <f t="shared" si="256"/>
        <v>1.0157757700000001</v>
      </c>
      <c r="K737" s="104">
        <f t="shared" si="257"/>
        <v>227119.60060892999</v>
      </c>
      <c r="L737" s="107">
        <f t="shared" si="268"/>
        <v>0</v>
      </c>
      <c r="M737" s="105">
        <f t="shared" si="269"/>
        <v>0</v>
      </c>
      <c r="N737" s="104">
        <f t="shared" si="270"/>
        <v>0</v>
      </c>
      <c r="O737" s="113">
        <f t="shared" si="265"/>
        <v>0.11</v>
      </c>
      <c r="P737" s="108">
        <f t="shared" si="255"/>
        <v>1.0078859870000001</v>
      </c>
      <c r="Q737" s="104">
        <f t="shared" si="258"/>
        <v>1791.0622178399999</v>
      </c>
      <c r="R737" s="104">
        <f t="shared" si="259"/>
        <v>1791.0622178399999</v>
      </c>
      <c r="S737" s="109" t="s">
        <v>52</v>
      </c>
      <c r="T737" s="110">
        <f t="shared" si="271"/>
        <v>40765</v>
      </c>
      <c r="U737" s="111">
        <f t="shared" si="266"/>
        <v>0</v>
      </c>
      <c r="V737" s="22"/>
      <c r="W737" s="5"/>
      <c r="X737" s="3"/>
      <c r="Y737" s="5"/>
      <c r="Z737" s="5"/>
      <c r="AA737" s="5"/>
      <c r="AB737" s="1"/>
      <c r="AC737" s="5"/>
      <c r="AD737" s="5"/>
      <c r="AE737" s="5"/>
      <c r="AF737" s="1"/>
      <c r="AG737" s="3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</row>
    <row r="738" spans="1:108" x14ac:dyDescent="0.2">
      <c r="A738" s="112">
        <f t="shared" si="260"/>
        <v>40763</v>
      </c>
      <c r="B738" s="104">
        <f t="shared" si="253"/>
        <v>228987.63718101999</v>
      </c>
      <c r="C738" s="104">
        <f t="shared" si="261"/>
        <v>223592.26053299004</v>
      </c>
      <c r="D738" s="132">
        <f t="shared" si="262"/>
        <v>40735</v>
      </c>
      <c r="E738" s="105">
        <f t="shared" si="254"/>
        <v>1.727E-3</v>
      </c>
      <c r="F738" s="106">
        <f t="shared" si="252"/>
        <v>29</v>
      </c>
      <c r="G738" s="106">
        <f t="shared" si="267"/>
        <v>31</v>
      </c>
      <c r="H738" s="104">
        <f t="shared" si="263"/>
        <v>1.0016154900000001</v>
      </c>
      <c r="I738" s="104">
        <f t="shared" si="264"/>
        <v>1.0141939</v>
      </c>
      <c r="J738" s="104">
        <f t="shared" si="256"/>
        <v>1.0158323199999999</v>
      </c>
      <c r="K738" s="104">
        <f t="shared" si="257"/>
        <v>227132.24475126999</v>
      </c>
      <c r="L738" s="107">
        <f t="shared" si="268"/>
        <v>0</v>
      </c>
      <c r="M738" s="105">
        <f t="shared" si="269"/>
        <v>0</v>
      </c>
      <c r="N738" s="104">
        <f t="shared" si="270"/>
        <v>0</v>
      </c>
      <c r="O738" s="113">
        <f t="shared" si="265"/>
        <v>0.11</v>
      </c>
      <c r="P738" s="108">
        <f t="shared" si="255"/>
        <v>1.008168776</v>
      </c>
      <c r="Q738" s="104">
        <f t="shared" si="258"/>
        <v>1855.39242975</v>
      </c>
      <c r="R738" s="104">
        <f t="shared" si="259"/>
        <v>1855.39242975</v>
      </c>
      <c r="S738" s="109" t="s">
        <v>52</v>
      </c>
      <c r="T738" s="110">
        <f t="shared" si="271"/>
        <v>40765</v>
      </c>
      <c r="U738" s="111">
        <f t="shared" si="266"/>
        <v>0</v>
      </c>
      <c r="V738" s="22"/>
      <c r="W738" s="5"/>
      <c r="X738" s="3"/>
      <c r="Y738" s="5"/>
      <c r="Z738" s="5"/>
      <c r="AA738" s="5"/>
      <c r="AB738" s="1"/>
      <c r="AC738" s="5"/>
      <c r="AD738" s="5"/>
      <c r="AE738" s="5"/>
      <c r="AF738" s="1"/>
      <c r="AG738" s="3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</row>
    <row r="739" spans="1:108" x14ac:dyDescent="0.2">
      <c r="A739" s="112">
        <f t="shared" si="260"/>
        <v>40764</v>
      </c>
      <c r="B739" s="104">
        <f t="shared" si="253"/>
        <v>229064.63460327001</v>
      </c>
      <c r="C739" s="104">
        <f t="shared" si="261"/>
        <v>223592.26053299004</v>
      </c>
      <c r="D739" s="132">
        <f t="shared" si="262"/>
        <v>40735</v>
      </c>
      <c r="E739" s="105">
        <f t="shared" si="254"/>
        <v>1.727E-3</v>
      </c>
      <c r="F739" s="106">
        <f t="shared" ref="F739:F802" si="272">IF(DAY(A739)=E$2+1,1,F738+1)</f>
        <v>30</v>
      </c>
      <c r="G739" s="106">
        <f t="shared" si="267"/>
        <v>31</v>
      </c>
      <c r="H739" s="104">
        <f t="shared" si="263"/>
        <v>1.0016712400000001</v>
      </c>
      <c r="I739" s="104">
        <f t="shared" si="264"/>
        <v>1.0141939</v>
      </c>
      <c r="J739" s="104">
        <f t="shared" si="256"/>
        <v>1.01588886</v>
      </c>
      <c r="K739" s="104">
        <f t="shared" si="257"/>
        <v>227144.88665768001</v>
      </c>
      <c r="L739" s="107">
        <f t="shared" si="268"/>
        <v>0</v>
      </c>
      <c r="M739" s="105">
        <f t="shared" si="269"/>
        <v>0</v>
      </c>
      <c r="N739" s="104">
        <f t="shared" si="270"/>
        <v>0</v>
      </c>
      <c r="O739" s="113">
        <f t="shared" si="265"/>
        <v>0.11</v>
      </c>
      <c r="P739" s="108">
        <f t="shared" si="255"/>
        <v>1.0084516450000001</v>
      </c>
      <c r="Q739" s="104">
        <f t="shared" si="258"/>
        <v>1919.74794559</v>
      </c>
      <c r="R739" s="104">
        <f t="shared" si="259"/>
        <v>1919.74794559</v>
      </c>
      <c r="S739" s="109" t="s">
        <v>52</v>
      </c>
      <c r="T739" s="110">
        <f t="shared" si="271"/>
        <v>40765</v>
      </c>
      <c r="U739" s="111">
        <f t="shared" si="266"/>
        <v>0</v>
      </c>
      <c r="V739" s="22"/>
      <c r="W739" s="5"/>
      <c r="X739" s="3"/>
      <c r="Y739" s="5"/>
      <c r="Z739" s="5"/>
      <c r="AA739" s="5"/>
      <c r="AB739" s="1"/>
      <c r="AC739" s="5"/>
      <c r="AD739" s="5"/>
      <c r="AE739" s="5"/>
      <c r="AF739" s="1"/>
      <c r="AG739" s="3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</row>
    <row r="740" spans="1:108" x14ac:dyDescent="0.2">
      <c r="A740" s="112">
        <f t="shared" si="260"/>
        <v>40765</v>
      </c>
      <c r="B740" s="104">
        <f t="shared" si="253"/>
        <v>229141.65960558999</v>
      </c>
      <c r="C740" s="104">
        <f t="shared" si="261"/>
        <v>223592.26053299004</v>
      </c>
      <c r="D740" s="132">
        <f t="shared" si="262"/>
        <v>40735</v>
      </c>
      <c r="E740" s="105">
        <f t="shared" si="254"/>
        <v>1.727E-3</v>
      </c>
      <c r="F740" s="106">
        <f t="shared" si="272"/>
        <v>31</v>
      </c>
      <c r="G740" s="106">
        <f t="shared" si="267"/>
        <v>31</v>
      </c>
      <c r="H740" s="104">
        <f t="shared" si="263"/>
        <v>1.001727</v>
      </c>
      <c r="I740" s="104">
        <f t="shared" si="264"/>
        <v>1.0141939</v>
      </c>
      <c r="J740" s="104">
        <f t="shared" si="256"/>
        <v>1.01594541</v>
      </c>
      <c r="K740" s="104">
        <f t="shared" si="257"/>
        <v>227157.53080000999</v>
      </c>
      <c r="L740" s="107">
        <f t="shared" si="268"/>
        <v>23</v>
      </c>
      <c r="M740" s="105">
        <f t="shared" si="269"/>
        <v>7.8361918870000005E-3</v>
      </c>
      <c r="N740" s="104">
        <f t="shared" si="270"/>
        <v>1780.0499999199999</v>
      </c>
      <c r="O740" s="113">
        <f t="shared" si="265"/>
        <v>0.11</v>
      </c>
      <c r="P740" s="108">
        <f t="shared" si="255"/>
        <v>1.0087345940000001</v>
      </c>
      <c r="Q740" s="104">
        <f t="shared" si="258"/>
        <v>1984.1288055800001</v>
      </c>
      <c r="R740" s="104">
        <f t="shared" si="259"/>
        <v>3764.1788054999997</v>
      </c>
      <c r="S740" s="109" t="s">
        <v>52</v>
      </c>
      <c r="T740" s="110">
        <f t="shared" si="271"/>
        <v>40765</v>
      </c>
      <c r="U740" s="111">
        <f t="shared" si="266"/>
        <v>225377.48080008998</v>
      </c>
      <c r="V740" s="22"/>
      <c r="W740" s="8"/>
      <c r="X740" s="2"/>
      <c r="Y740" s="8"/>
      <c r="Z740" s="8"/>
      <c r="AA740" s="8"/>
      <c r="AB740" s="9"/>
      <c r="AC740" s="8"/>
      <c r="AD740" s="8"/>
      <c r="AE740" s="8"/>
      <c r="AF740" s="9"/>
      <c r="AG740" s="2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</row>
    <row r="741" spans="1:108" x14ac:dyDescent="0.2">
      <c r="A741" s="112">
        <f t="shared" si="260"/>
        <v>40766</v>
      </c>
      <c r="B741" s="104">
        <f t="shared" si="253"/>
        <v>225453.49589625999</v>
      </c>
      <c r="C741" s="104">
        <f t="shared" si="261"/>
        <v>221840.14867501004</v>
      </c>
      <c r="D741" s="132">
        <f t="shared" si="262"/>
        <v>40766</v>
      </c>
      <c r="E741" s="105">
        <f t="shared" si="254"/>
        <v>1.7589999999999999E-3</v>
      </c>
      <c r="F741" s="106">
        <f t="shared" si="272"/>
        <v>1</v>
      </c>
      <c r="G741" s="106">
        <f t="shared" si="267"/>
        <v>31</v>
      </c>
      <c r="H741" s="104">
        <f t="shared" si="263"/>
        <v>1.0000566900000001</v>
      </c>
      <c r="I741" s="104">
        <f t="shared" si="264"/>
        <v>1.01594541</v>
      </c>
      <c r="J741" s="104">
        <f t="shared" si="256"/>
        <v>1.016003</v>
      </c>
      <c r="K741" s="104">
        <f t="shared" si="257"/>
        <v>225390.25657425</v>
      </c>
      <c r="L741" s="107">
        <f t="shared" si="268"/>
        <v>0</v>
      </c>
      <c r="M741" s="105">
        <f t="shared" si="269"/>
        <v>0</v>
      </c>
      <c r="N741" s="104">
        <f t="shared" si="270"/>
        <v>0</v>
      </c>
      <c r="O741" s="113">
        <f t="shared" si="265"/>
        <v>0.11</v>
      </c>
      <c r="P741" s="108">
        <f t="shared" si="255"/>
        <v>1.0002805770000001</v>
      </c>
      <c r="Q741" s="104">
        <f t="shared" si="258"/>
        <v>63.239322010000002</v>
      </c>
      <c r="R741" s="104">
        <f t="shared" si="259"/>
        <v>63.239322010000002</v>
      </c>
      <c r="S741" s="109" t="s">
        <v>52</v>
      </c>
      <c r="T741" s="110">
        <f t="shared" si="271"/>
        <v>40796</v>
      </c>
      <c r="U741" s="111">
        <f t="shared" si="266"/>
        <v>0</v>
      </c>
      <c r="V741" s="22"/>
      <c r="W741" s="5"/>
      <c r="X741" s="3"/>
      <c r="Y741" s="5"/>
      <c r="Z741" s="5"/>
      <c r="AA741" s="5"/>
      <c r="AB741" s="1"/>
      <c r="AC741" s="5"/>
      <c r="AD741" s="5"/>
      <c r="AE741" s="5"/>
      <c r="AF741" s="1"/>
      <c r="AG741" s="3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</row>
    <row r="742" spans="1:108" x14ac:dyDescent="0.2">
      <c r="A742" s="112">
        <f t="shared" si="260"/>
        <v>40767</v>
      </c>
      <c r="B742" s="104">
        <f t="shared" si="253"/>
        <v>225529.53818810999</v>
      </c>
      <c r="C742" s="104">
        <f t="shared" si="261"/>
        <v>221840.14867501004</v>
      </c>
      <c r="D742" s="132">
        <f t="shared" si="262"/>
        <v>40766</v>
      </c>
      <c r="E742" s="105">
        <f t="shared" si="254"/>
        <v>1.7589999999999999E-3</v>
      </c>
      <c r="F742" s="106">
        <f t="shared" si="272"/>
        <v>2</v>
      </c>
      <c r="G742" s="106">
        <f t="shared" si="267"/>
        <v>31</v>
      </c>
      <c r="H742" s="104">
        <f t="shared" si="263"/>
        <v>1.0001133900000001</v>
      </c>
      <c r="I742" s="104">
        <f t="shared" si="264"/>
        <v>1.01594541</v>
      </c>
      <c r="J742" s="104">
        <f t="shared" si="256"/>
        <v>1.0160606000000001</v>
      </c>
      <c r="K742" s="104">
        <f t="shared" si="257"/>
        <v>225403.03456681999</v>
      </c>
      <c r="L742" s="107">
        <f t="shared" si="268"/>
        <v>0</v>
      </c>
      <c r="M742" s="105">
        <f t="shared" si="269"/>
        <v>0</v>
      </c>
      <c r="N742" s="104">
        <f t="shared" si="270"/>
        <v>0</v>
      </c>
      <c r="O742" s="113">
        <f t="shared" si="265"/>
        <v>0.11</v>
      </c>
      <c r="P742" s="108">
        <f t="shared" si="255"/>
        <v>1.000561233</v>
      </c>
      <c r="Q742" s="104">
        <f t="shared" si="258"/>
        <v>126.50362129</v>
      </c>
      <c r="R742" s="104">
        <f t="shared" si="259"/>
        <v>126.50362129</v>
      </c>
      <c r="S742" s="109" t="s">
        <v>52</v>
      </c>
      <c r="T742" s="110">
        <f t="shared" si="271"/>
        <v>40796</v>
      </c>
      <c r="U742" s="111">
        <f t="shared" si="266"/>
        <v>0</v>
      </c>
      <c r="V742" s="22"/>
      <c r="W742" s="5"/>
      <c r="X742" s="3"/>
      <c r="Y742" s="5"/>
      <c r="Z742" s="5"/>
      <c r="AA742" s="5"/>
      <c r="AB742" s="1"/>
      <c r="AC742" s="5"/>
      <c r="AD742" s="5"/>
      <c r="AE742" s="5"/>
      <c r="AF742" s="1"/>
      <c r="AG742" s="3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</row>
    <row r="743" spans="1:108" x14ac:dyDescent="0.2">
      <c r="A743" s="112">
        <f t="shared" si="260"/>
        <v>40768</v>
      </c>
      <c r="B743" s="104">
        <f t="shared" ref="B743:B806" si="273">IF(E743&lt;0,"ND",(K743+Q743))</f>
        <v>225605.60745509999</v>
      </c>
      <c r="C743" s="104">
        <f t="shared" si="261"/>
        <v>221840.14867501004</v>
      </c>
      <c r="D743" s="132">
        <f t="shared" si="262"/>
        <v>40766</v>
      </c>
      <c r="E743" s="105">
        <f t="shared" si="254"/>
        <v>1.7589999999999999E-3</v>
      </c>
      <c r="F743" s="106">
        <f t="shared" si="272"/>
        <v>3</v>
      </c>
      <c r="G743" s="106">
        <f t="shared" si="267"/>
        <v>31</v>
      </c>
      <c r="H743" s="104">
        <f t="shared" si="263"/>
        <v>1.0001700899999999</v>
      </c>
      <c r="I743" s="104">
        <f t="shared" si="264"/>
        <v>1.01594541</v>
      </c>
      <c r="J743" s="104">
        <f t="shared" si="256"/>
        <v>1.0161182099999999</v>
      </c>
      <c r="K743" s="104">
        <f t="shared" si="257"/>
        <v>225415.81477778</v>
      </c>
      <c r="L743" s="107">
        <f t="shared" si="268"/>
        <v>0</v>
      </c>
      <c r="M743" s="105">
        <f t="shared" si="269"/>
        <v>0</v>
      </c>
      <c r="N743" s="104">
        <f t="shared" si="270"/>
        <v>0</v>
      </c>
      <c r="O743" s="113">
        <f t="shared" si="265"/>
        <v>0.11</v>
      </c>
      <c r="P743" s="108">
        <f t="shared" si="255"/>
        <v>1.0008419669999999</v>
      </c>
      <c r="Q743" s="104">
        <f t="shared" si="258"/>
        <v>189.79267732</v>
      </c>
      <c r="R743" s="104">
        <f t="shared" si="259"/>
        <v>189.79267732</v>
      </c>
      <c r="S743" s="109" t="s">
        <v>52</v>
      </c>
      <c r="T743" s="110">
        <f t="shared" si="271"/>
        <v>40796</v>
      </c>
      <c r="U743" s="111">
        <f t="shared" si="266"/>
        <v>0</v>
      </c>
      <c r="V743" s="22"/>
      <c r="W743" s="5"/>
      <c r="X743" s="3"/>
      <c r="Y743" s="5"/>
      <c r="Z743" s="5"/>
      <c r="AA743" s="5"/>
      <c r="AB743" s="1"/>
      <c r="AC743" s="5"/>
      <c r="AD743" s="5"/>
      <c r="AE743" s="5"/>
      <c r="AF743" s="1"/>
      <c r="AG743" s="3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</row>
    <row r="744" spans="1:108" x14ac:dyDescent="0.2">
      <c r="A744" s="112">
        <f t="shared" si="260"/>
        <v>40769</v>
      </c>
      <c r="B744" s="104">
        <f t="shared" si="273"/>
        <v>225681.69971114999</v>
      </c>
      <c r="C744" s="104">
        <f t="shared" si="261"/>
        <v>221840.14867501004</v>
      </c>
      <c r="D744" s="132">
        <f t="shared" si="262"/>
        <v>40766</v>
      </c>
      <c r="E744" s="105">
        <f t="shared" si="254"/>
        <v>1.7589999999999999E-3</v>
      </c>
      <c r="F744" s="106">
        <f t="shared" si="272"/>
        <v>4</v>
      </c>
      <c r="G744" s="106">
        <f t="shared" si="267"/>
        <v>31</v>
      </c>
      <c r="H744" s="104">
        <f t="shared" si="263"/>
        <v>1.0002267899999999</v>
      </c>
      <c r="I744" s="104">
        <f t="shared" si="264"/>
        <v>1.01594541</v>
      </c>
      <c r="J744" s="104">
        <f t="shared" si="256"/>
        <v>1.01617581</v>
      </c>
      <c r="K744" s="104">
        <f t="shared" si="257"/>
        <v>225428.59277034001</v>
      </c>
      <c r="L744" s="107">
        <f t="shared" si="268"/>
        <v>0</v>
      </c>
      <c r="M744" s="105">
        <f t="shared" si="269"/>
        <v>0</v>
      </c>
      <c r="N744" s="104">
        <f t="shared" si="270"/>
        <v>0</v>
      </c>
      <c r="O744" s="113">
        <f t="shared" si="265"/>
        <v>0.11</v>
      </c>
      <c r="P744" s="108">
        <f t="shared" si="255"/>
        <v>1.0011227810000001</v>
      </c>
      <c r="Q744" s="104">
        <f t="shared" si="258"/>
        <v>253.10694081</v>
      </c>
      <c r="R744" s="104">
        <f t="shared" si="259"/>
        <v>253.10694081</v>
      </c>
      <c r="S744" s="109" t="s">
        <v>52</v>
      </c>
      <c r="T744" s="110">
        <f t="shared" si="271"/>
        <v>40796</v>
      </c>
      <c r="U744" s="111">
        <f t="shared" si="266"/>
        <v>0</v>
      </c>
      <c r="V744" s="22"/>
      <c r="W744" s="5"/>
      <c r="X744" s="3"/>
      <c r="Y744" s="5"/>
      <c r="Z744" s="5"/>
      <c r="AA744" s="5"/>
      <c r="AB744" s="1"/>
      <c r="AC744" s="5"/>
      <c r="AD744" s="5"/>
      <c r="AE744" s="5"/>
      <c r="AF744" s="1"/>
      <c r="AG744" s="3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</row>
    <row r="745" spans="1:108" x14ac:dyDescent="0.2">
      <c r="A745" s="112">
        <f t="shared" si="260"/>
        <v>40770</v>
      </c>
      <c r="B745" s="104">
        <f t="shared" si="273"/>
        <v>225757.82117116</v>
      </c>
      <c r="C745" s="104">
        <f t="shared" si="261"/>
        <v>221840.14867501004</v>
      </c>
      <c r="D745" s="132">
        <f t="shared" si="262"/>
        <v>40766</v>
      </c>
      <c r="E745" s="105">
        <f t="shared" si="254"/>
        <v>1.7589999999999999E-3</v>
      </c>
      <c r="F745" s="106">
        <f t="shared" si="272"/>
        <v>5</v>
      </c>
      <c r="G745" s="106">
        <f t="shared" si="267"/>
        <v>31</v>
      </c>
      <c r="H745" s="104">
        <f t="shared" si="263"/>
        <v>1.0002835000000001</v>
      </c>
      <c r="I745" s="104">
        <f t="shared" si="264"/>
        <v>1.01594541</v>
      </c>
      <c r="J745" s="104">
        <f t="shared" si="256"/>
        <v>1.01623343</v>
      </c>
      <c r="K745" s="104">
        <f t="shared" si="257"/>
        <v>225441.37519970999</v>
      </c>
      <c r="L745" s="107">
        <f t="shared" si="268"/>
        <v>0</v>
      </c>
      <c r="M745" s="105">
        <f t="shared" si="269"/>
        <v>0</v>
      </c>
      <c r="N745" s="104">
        <f t="shared" si="270"/>
        <v>0</v>
      </c>
      <c r="O745" s="113">
        <f t="shared" si="265"/>
        <v>0.11</v>
      </c>
      <c r="P745" s="108">
        <f t="shared" si="255"/>
        <v>1.001403673</v>
      </c>
      <c r="Q745" s="104">
        <f t="shared" si="258"/>
        <v>316.44597145</v>
      </c>
      <c r="R745" s="104">
        <f t="shared" si="259"/>
        <v>316.44597145</v>
      </c>
      <c r="S745" s="109" t="s">
        <v>52</v>
      </c>
      <c r="T745" s="110">
        <f t="shared" si="271"/>
        <v>40796</v>
      </c>
      <c r="U745" s="111">
        <f t="shared" si="266"/>
        <v>0</v>
      </c>
      <c r="V745" s="22"/>
      <c r="W745" s="5"/>
      <c r="X745" s="3"/>
      <c r="Y745" s="5"/>
      <c r="Z745" s="5"/>
      <c r="AA745" s="5"/>
      <c r="AB745" s="1"/>
      <c r="AC745" s="5"/>
      <c r="AD745" s="5"/>
      <c r="AE745" s="5"/>
      <c r="AF745" s="1"/>
      <c r="AG745" s="3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</row>
    <row r="746" spans="1:108" x14ac:dyDescent="0.2">
      <c r="A746" s="112">
        <f t="shared" si="260"/>
        <v>40771</v>
      </c>
      <c r="B746" s="104">
        <f t="shared" si="273"/>
        <v>225833.96517540998</v>
      </c>
      <c r="C746" s="104">
        <f t="shared" si="261"/>
        <v>221840.14867501004</v>
      </c>
      <c r="D746" s="132">
        <f t="shared" si="262"/>
        <v>40766</v>
      </c>
      <c r="E746" s="105">
        <f t="shared" si="254"/>
        <v>1.7589999999999999E-3</v>
      </c>
      <c r="F746" s="106">
        <f t="shared" si="272"/>
        <v>6</v>
      </c>
      <c r="G746" s="106">
        <f t="shared" si="267"/>
        <v>31</v>
      </c>
      <c r="H746" s="104">
        <f t="shared" si="263"/>
        <v>1.0003402100000001</v>
      </c>
      <c r="I746" s="104">
        <f t="shared" si="264"/>
        <v>1.01594541</v>
      </c>
      <c r="J746" s="104">
        <f t="shared" si="256"/>
        <v>1.01629104</v>
      </c>
      <c r="K746" s="104">
        <f t="shared" si="257"/>
        <v>225454.15541067999</v>
      </c>
      <c r="L746" s="107">
        <f t="shared" si="268"/>
        <v>0</v>
      </c>
      <c r="M746" s="105">
        <f t="shared" si="269"/>
        <v>0</v>
      </c>
      <c r="N746" s="104">
        <f t="shared" si="270"/>
        <v>0</v>
      </c>
      <c r="O746" s="113">
        <f t="shared" si="265"/>
        <v>0.11</v>
      </c>
      <c r="P746" s="108">
        <f t="shared" si="255"/>
        <v>1.0016846429999999</v>
      </c>
      <c r="Q746" s="104">
        <f t="shared" si="258"/>
        <v>379.80976472999998</v>
      </c>
      <c r="R746" s="104">
        <f t="shared" si="259"/>
        <v>379.80976472999998</v>
      </c>
      <c r="S746" s="109" t="s">
        <v>52</v>
      </c>
      <c r="T746" s="110">
        <f t="shared" si="271"/>
        <v>40796</v>
      </c>
      <c r="U746" s="111">
        <f t="shared" si="266"/>
        <v>0</v>
      </c>
      <c r="V746" s="22"/>
      <c r="W746" s="5"/>
      <c r="X746" s="3"/>
      <c r="Y746" s="5"/>
      <c r="Z746" s="5"/>
      <c r="AA746" s="5"/>
      <c r="AB746" s="1"/>
      <c r="AC746" s="5"/>
      <c r="AD746" s="5"/>
      <c r="AE746" s="5"/>
      <c r="AF746" s="1"/>
      <c r="AG746" s="3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</row>
    <row r="747" spans="1:108" x14ac:dyDescent="0.2">
      <c r="A747" s="112">
        <f t="shared" si="260"/>
        <v>40772</v>
      </c>
      <c r="B747" s="104">
        <f t="shared" si="273"/>
        <v>225910.13439871999</v>
      </c>
      <c r="C747" s="104">
        <f t="shared" si="261"/>
        <v>221840.14867501004</v>
      </c>
      <c r="D747" s="132">
        <f t="shared" si="262"/>
        <v>40766</v>
      </c>
      <c r="E747" s="105">
        <f t="shared" ref="E747:E810" si="274">IF(DAY(A746)=$E$2,VLOOKUP(A746,$AG$10:$AH$200,2),E746)</f>
        <v>1.7589999999999999E-3</v>
      </c>
      <c r="F747" s="106">
        <f t="shared" si="272"/>
        <v>7</v>
      </c>
      <c r="G747" s="106">
        <f t="shared" si="267"/>
        <v>31</v>
      </c>
      <c r="H747" s="104">
        <f t="shared" si="263"/>
        <v>1.00039692</v>
      </c>
      <c r="I747" s="104">
        <f t="shared" si="264"/>
        <v>1.01594541</v>
      </c>
      <c r="J747" s="104">
        <f t="shared" si="256"/>
        <v>1.0163486500000001</v>
      </c>
      <c r="K747" s="104">
        <f t="shared" si="257"/>
        <v>225466.93562164</v>
      </c>
      <c r="L747" s="107">
        <f t="shared" si="268"/>
        <v>0</v>
      </c>
      <c r="M747" s="105">
        <f t="shared" si="269"/>
        <v>0</v>
      </c>
      <c r="N747" s="104">
        <f t="shared" si="270"/>
        <v>0</v>
      </c>
      <c r="O747" s="113">
        <f t="shared" si="265"/>
        <v>0.11</v>
      </c>
      <c r="P747" s="108">
        <f t="shared" si="255"/>
        <v>1.001965693</v>
      </c>
      <c r="Q747" s="104">
        <f t="shared" si="258"/>
        <v>443.19877708000001</v>
      </c>
      <c r="R747" s="104">
        <f t="shared" si="259"/>
        <v>443.19877708000001</v>
      </c>
      <c r="S747" s="109" t="s">
        <v>52</v>
      </c>
      <c r="T747" s="110">
        <f t="shared" si="271"/>
        <v>40796</v>
      </c>
      <c r="U747" s="111">
        <f t="shared" si="266"/>
        <v>0</v>
      </c>
      <c r="V747" s="22"/>
      <c r="W747" s="5"/>
      <c r="X747" s="3"/>
      <c r="Y747" s="5"/>
      <c r="Z747" s="5"/>
      <c r="AA747" s="5"/>
      <c r="AB747" s="1"/>
      <c r="AC747" s="5"/>
      <c r="AD747" s="5"/>
      <c r="AE747" s="5"/>
      <c r="AF747" s="1"/>
      <c r="AG747" s="3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</row>
    <row r="748" spans="1:108" x14ac:dyDescent="0.2">
      <c r="A748" s="112">
        <f t="shared" si="260"/>
        <v>40773</v>
      </c>
      <c r="B748" s="104">
        <f t="shared" si="273"/>
        <v>225986.33084207997</v>
      </c>
      <c r="C748" s="104">
        <f t="shared" si="261"/>
        <v>221840.14867501004</v>
      </c>
      <c r="D748" s="132">
        <f t="shared" si="262"/>
        <v>40766</v>
      </c>
      <c r="E748" s="105">
        <f t="shared" si="274"/>
        <v>1.7589999999999999E-3</v>
      </c>
      <c r="F748" s="106">
        <f t="shared" si="272"/>
        <v>8</v>
      </c>
      <c r="G748" s="106">
        <f t="shared" si="267"/>
        <v>31</v>
      </c>
      <c r="H748" s="104">
        <f t="shared" si="263"/>
        <v>1.00045363</v>
      </c>
      <c r="I748" s="104">
        <f t="shared" si="264"/>
        <v>1.01594541</v>
      </c>
      <c r="J748" s="104">
        <f t="shared" si="256"/>
        <v>1.0164062700000001</v>
      </c>
      <c r="K748" s="104">
        <f t="shared" si="257"/>
        <v>225479.71805100999</v>
      </c>
      <c r="L748" s="107">
        <f t="shared" si="268"/>
        <v>0</v>
      </c>
      <c r="M748" s="105">
        <f t="shared" si="269"/>
        <v>0</v>
      </c>
      <c r="N748" s="104">
        <f t="shared" si="270"/>
        <v>0</v>
      </c>
      <c r="O748" s="113">
        <f t="shared" si="265"/>
        <v>0.11</v>
      </c>
      <c r="P748" s="108">
        <f t="shared" si="255"/>
        <v>1.002246822</v>
      </c>
      <c r="Q748" s="104">
        <f t="shared" si="258"/>
        <v>506.61279107000001</v>
      </c>
      <c r="R748" s="104">
        <f t="shared" si="259"/>
        <v>506.61279107000001</v>
      </c>
      <c r="S748" s="109" t="s">
        <v>52</v>
      </c>
      <c r="T748" s="110">
        <f t="shared" si="271"/>
        <v>40796</v>
      </c>
      <c r="U748" s="111">
        <f t="shared" si="266"/>
        <v>0</v>
      </c>
      <c r="V748" s="22"/>
      <c r="W748" s="5"/>
      <c r="X748" s="3"/>
      <c r="Y748" s="5"/>
      <c r="Z748" s="5"/>
      <c r="AA748" s="5"/>
      <c r="AB748" s="1"/>
      <c r="AC748" s="5"/>
      <c r="AD748" s="5"/>
      <c r="AE748" s="5"/>
      <c r="AF748" s="1"/>
      <c r="AG748" s="3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</row>
    <row r="749" spans="1:108" x14ac:dyDescent="0.2">
      <c r="A749" s="112">
        <f t="shared" si="260"/>
        <v>40774</v>
      </c>
      <c r="B749" s="104">
        <f t="shared" si="273"/>
        <v>226062.55206086001</v>
      </c>
      <c r="C749" s="104">
        <f t="shared" si="261"/>
        <v>221840.14867501004</v>
      </c>
      <c r="D749" s="132">
        <f t="shared" si="262"/>
        <v>40766</v>
      </c>
      <c r="E749" s="105">
        <f t="shared" si="274"/>
        <v>1.7589999999999999E-3</v>
      </c>
      <c r="F749" s="106">
        <f t="shared" si="272"/>
        <v>9</v>
      </c>
      <c r="G749" s="106">
        <f t="shared" si="267"/>
        <v>31</v>
      </c>
      <c r="H749" s="104">
        <f t="shared" si="263"/>
        <v>1.0005103500000001</v>
      </c>
      <c r="I749" s="104">
        <f t="shared" si="264"/>
        <v>1.01594541</v>
      </c>
      <c r="J749" s="104">
        <f t="shared" si="256"/>
        <v>1.01646389</v>
      </c>
      <c r="K749" s="104">
        <f t="shared" si="257"/>
        <v>225492.50048037001</v>
      </c>
      <c r="L749" s="107">
        <f t="shared" si="268"/>
        <v>0</v>
      </c>
      <c r="M749" s="105">
        <f t="shared" si="269"/>
        <v>0</v>
      </c>
      <c r="N749" s="104">
        <f t="shared" si="270"/>
        <v>0</v>
      </c>
      <c r="O749" s="113">
        <f t="shared" si="265"/>
        <v>0.11</v>
      </c>
      <c r="P749" s="108">
        <f t="shared" si="255"/>
        <v>1.002528029</v>
      </c>
      <c r="Q749" s="104">
        <f t="shared" si="258"/>
        <v>570.05158048999999</v>
      </c>
      <c r="R749" s="104">
        <f t="shared" si="259"/>
        <v>570.05158048999999</v>
      </c>
      <c r="S749" s="109" t="s">
        <v>52</v>
      </c>
      <c r="T749" s="110">
        <f t="shared" si="271"/>
        <v>40796</v>
      </c>
      <c r="U749" s="111">
        <f t="shared" si="266"/>
        <v>0</v>
      </c>
      <c r="V749" s="22"/>
      <c r="W749" s="5"/>
      <c r="X749" s="3"/>
      <c r="Y749" s="5"/>
      <c r="Z749" s="5"/>
      <c r="AA749" s="5"/>
      <c r="AB749" s="1"/>
      <c r="AC749" s="5"/>
      <c r="AD749" s="5"/>
      <c r="AE749" s="5"/>
      <c r="AF749" s="1"/>
      <c r="AG749" s="3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</row>
    <row r="750" spans="1:108" x14ac:dyDescent="0.2">
      <c r="A750" s="112">
        <f t="shared" si="260"/>
        <v>40775</v>
      </c>
      <c r="B750" s="104">
        <f t="shared" si="273"/>
        <v>226138.80295836</v>
      </c>
      <c r="C750" s="104">
        <f t="shared" si="261"/>
        <v>221840.14867501004</v>
      </c>
      <c r="D750" s="132">
        <f t="shared" si="262"/>
        <v>40766</v>
      </c>
      <c r="E750" s="105">
        <f t="shared" si="274"/>
        <v>1.7589999999999999E-3</v>
      </c>
      <c r="F750" s="106">
        <f t="shared" si="272"/>
        <v>10</v>
      </c>
      <c r="G750" s="106">
        <f t="shared" si="267"/>
        <v>31</v>
      </c>
      <c r="H750" s="104">
        <f t="shared" si="263"/>
        <v>1.0005670799999999</v>
      </c>
      <c r="I750" s="104">
        <f t="shared" si="264"/>
        <v>1.01594541</v>
      </c>
      <c r="J750" s="104">
        <f t="shared" si="256"/>
        <v>1.0165215299999999</v>
      </c>
      <c r="K750" s="104">
        <f t="shared" si="257"/>
        <v>225505.28734653999</v>
      </c>
      <c r="L750" s="107">
        <f t="shared" si="268"/>
        <v>0</v>
      </c>
      <c r="M750" s="105">
        <f t="shared" si="269"/>
        <v>0</v>
      </c>
      <c r="N750" s="104">
        <f t="shared" si="270"/>
        <v>0</v>
      </c>
      <c r="O750" s="113">
        <f t="shared" si="265"/>
        <v>0.11</v>
      </c>
      <c r="P750" s="108">
        <f t="shared" si="255"/>
        <v>1.002809316</v>
      </c>
      <c r="Q750" s="104">
        <f t="shared" si="258"/>
        <v>633.51561182</v>
      </c>
      <c r="R750" s="104">
        <f t="shared" si="259"/>
        <v>633.51561182</v>
      </c>
      <c r="S750" s="109" t="s">
        <v>52</v>
      </c>
      <c r="T750" s="110">
        <f t="shared" si="271"/>
        <v>40796</v>
      </c>
      <c r="U750" s="111">
        <f t="shared" si="266"/>
        <v>0</v>
      </c>
      <c r="V750" s="22"/>
      <c r="W750" s="5"/>
      <c r="X750" s="3"/>
      <c r="Y750" s="5"/>
      <c r="Z750" s="5"/>
      <c r="AA750" s="5"/>
      <c r="AB750" s="1"/>
      <c r="AC750" s="5"/>
      <c r="AD750" s="5"/>
      <c r="AE750" s="5"/>
      <c r="AF750" s="1"/>
      <c r="AG750" s="3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</row>
    <row r="751" spans="1:108" x14ac:dyDescent="0.2">
      <c r="A751" s="112">
        <f t="shared" si="260"/>
        <v>40776</v>
      </c>
      <c r="B751" s="104">
        <f t="shared" si="273"/>
        <v>226215.07418932</v>
      </c>
      <c r="C751" s="104">
        <f t="shared" si="261"/>
        <v>221840.14867501004</v>
      </c>
      <c r="D751" s="132">
        <f t="shared" si="262"/>
        <v>40766</v>
      </c>
      <c r="E751" s="105">
        <f t="shared" si="274"/>
        <v>1.7589999999999999E-3</v>
      </c>
      <c r="F751" s="106">
        <f t="shared" si="272"/>
        <v>11</v>
      </c>
      <c r="G751" s="106">
        <f t="shared" si="267"/>
        <v>31</v>
      </c>
      <c r="H751" s="104">
        <f t="shared" si="263"/>
        <v>1.0006238000000001</v>
      </c>
      <c r="I751" s="104">
        <f t="shared" si="264"/>
        <v>1.01594541</v>
      </c>
      <c r="J751" s="104">
        <f t="shared" si="256"/>
        <v>1.0165791500000001</v>
      </c>
      <c r="K751" s="104">
        <f t="shared" si="257"/>
        <v>225518.06977591</v>
      </c>
      <c r="L751" s="107">
        <f t="shared" si="268"/>
        <v>0</v>
      </c>
      <c r="M751" s="105">
        <f t="shared" si="269"/>
        <v>0</v>
      </c>
      <c r="N751" s="104">
        <f t="shared" si="270"/>
        <v>0</v>
      </c>
      <c r="O751" s="113">
        <f t="shared" si="265"/>
        <v>0.11</v>
      </c>
      <c r="P751" s="108">
        <f t="shared" si="255"/>
        <v>1.003090681</v>
      </c>
      <c r="Q751" s="104">
        <f t="shared" si="258"/>
        <v>697.00441340999998</v>
      </c>
      <c r="R751" s="104">
        <f t="shared" si="259"/>
        <v>697.00441340999998</v>
      </c>
      <c r="S751" s="109" t="s">
        <v>52</v>
      </c>
      <c r="T751" s="110">
        <f t="shared" si="271"/>
        <v>40796</v>
      </c>
      <c r="U751" s="111">
        <f t="shared" si="266"/>
        <v>0</v>
      </c>
      <c r="V751" s="22"/>
      <c r="W751" s="5"/>
      <c r="X751" s="3"/>
      <c r="Y751" s="5"/>
      <c r="Z751" s="5"/>
      <c r="AA751" s="5"/>
      <c r="AB751" s="1"/>
      <c r="AC751" s="5"/>
      <c r="AD751" s="5"/>
      <c r="AE751" s="5"/>
      <c r="AF751" s="1"/>
      <c r="AG751" s="3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</row>
    <row r="752" spans="1:108" x14ac:dyDescent="0.2">
      <c r="A752" s="112">
        <f t="shared" si="260"/>
        <v>40777</v>
      </c>
      <c r="B752" s="104">
        <f t="shared" si="273"/>
        <v>226291.37488203001</v>
      </c>
      <c r="C752" s="104">
        <f t="shared" si="261"/>
        <v>221840.14867501004</v>
      </c>
      <c r="D752" s="132">
        <f t="shared" si="262"/>
        <v>40766</v>
      </c>
      <c r="E752" s="105">
        <f t="shared" si="274"/>
        <v>1.7589999999999999E-3</v>
      </c>
      <c r="F752" s="106">
        <f t="shared" si="272"/>
        <v>12</v>
      </c>
      <c r="G752" s="106">
        <f t="shared" si="267"/>
        <v>31</v>
      </c>
      <c r="H752" s="104">
        <f t="shared" si="263"/>
        <v>1.0006805299999999</v>
      </c>
      <c r="I752" s="104">
        <f t="shared" si="264"/>
        <v>1.01594541</v>
      </c>
      <c r="J752" s="104">
        <f t="shared" si="256"/>
        <v>1.01663679</v>
      </c>
      <c r="K752" s="104">
        <f t="shared" si="257"/>
        <v>225530.85664208001</v>
      </c>
      <c r="L752" s="107">
        <f t="shared" si="268"/>
        <v>0</v>
      </c>
      <c r="M752" s="105">
        <f t="shared" si="269"/>
        <v>0</v>
      </c>
      <c r="N752" s="104">
        <f t="shared" si="270"/>
        <v>0</v>
      </c>
      <c r="O752" s="113">
        <f t="shared" si="265"/>
        <v>0.11</v>
      </c>
      <c r="P752" s="108">
        <f t="shared" si="255"/>
        <v>1.0033721250000001</v>
      </c>
      <c r="Q752" s="104">
        <f t="shared" si="258"/>
        <v>760.51823994999995</v>
      </c>
      <c r="R752" s="104">
        <f t="shared" si="259"/>
        <v>760.51823994999995</v>
      </c>
      <c r="S752" s="109" t="s">
        <v>52</v>
      </c>
      <c r="T752" s="110">
        <f t="shared" si="271"/>
        <v>40796</v>
      </c>
      <c r="U752" s="111">
        <f t="shared" si="266"/>
        <v>0</v>
      </c>
      <c r="V752" s="22"/>
      <c r="W752" s="5"/>
      <c r="X752" s="3"/>
      <c r="Y752" s="5"/>
      <c r="Z752" s="5"/>
      <c r="AA752" s="5"/>
      <c r="AB752" s="1"/>
      <c r="AC752" s="5"/>
      <c r="AD752" s="5"/>
      <c r="AE752" s="5"/>
      <c r="AF752" s="1"/>
      <c r="AG752" s="3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</row>
    <row r="753" spans="1:108" x14ac:dyDescent="0.2">
      <c r="A753" s="112">
        <f t="shared" si="260"/>
        <v>40778</v>
      </c>
      <c r="B753" s="104">
        <f t="shared" si="273"/>
        <v>226367.69836375999</v>
      </c>
      <c r="C753" s="104">
        <f t="shared" si="261"/>
        <v>221840.14867501004</v>
      </c>
      <c r="D753" s="132">
        <f t="shared" si="262"/>
        <v>40766</v>
      </c>
      <c r="E753" s="105">
        <f t="shared" si="274"/>
        <v>1.7589999999999999E-3</v>
      </c>
      <c r="F753" s="106">
        <f t="shared" si="272"/>
        <v>13</v>
      </c>
      <c r="G753" s="106">
        <f t="shared" si="267"/>
        <v>31</v>
      </c>
      <c r="H753" s="104">
        <f t="shared" si="263"/>
        <v>1.00073726</v>
      </c>
      <c r="I753" s="104">
        <f t="shared" si="264"/>
        <v>1.01594541</v>
      </c>
      <c r="J753" s="104">
        <f t="shared" si="256"/>
        <v>1.0166944200000001</v>
      </c>
      <c r="K753" s="104">
        <f t="shared" si="257"/>
        <v>225543.64128985</v>
      </c>
      <c r="L753" s="107">
        <f t="shared" si="268"/>
        <v>0</v>
      </c>
      <c r="M753" s="105">
        <f t="shared" si="269"/>
        <v>0</v>
      </c>
      <c r="N753" s="104">
        <f t="shared" si="270"/>
        <v>0</v>
      </c>
      <c r="O753" s="113">
        <f t="shared" si="265"/>
        <v>0.11</v>
      </c>
      <c r="P753" s="108">
        <f t="shared" si="255"/>
        <v>1.003653648</v>
      </c>
      <c r="Q753" s="104">
        <f t="shared" si="258"/>
        <v>824.05707390999999</v>
      </c>
      <c r="R753" s="104">
        <f t="shared" si="259"/>
        <v>824.05707390999999</v>
      </c>
      <c r="S753" s="109" t="s">
        <v>52</v>
      </c>
      <c r="T753" s="110">
        <f t="shared" si="271"/>
        <v>40796</v>
      </c>
      <c r="U753" s="111">
        <f t="shared" si="266"/>
        <v>0</v>
      </c>
      <c r="V753" s="22"/>
      <c r="W753" s="5"/>
      <c r="X753" s="3"/>
      <c r="Y753" s="5"/>
      <c r="Z753" s="5"/>
      <c r="AA753" s="5"/>
      <c r="AB753" s="1"/>
      <c r="AC753" s="5"/>
      <c r="AD753" s="5"/>
      <c r="AE753" s="5"/>
      <c r="AF753" s="1"/>
      <c r="AG753" s="3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</row>
    <row r="754" spans="1:108" x14ac:dyDescent="0.2">
      <c r="A754" s="112">
        <f t="shared" si="260"/>
        <v>40779</v>
      </c>
      <c r="B754" s="104">
        <f t="shared" si="273"/>
        <v>226444.05131704998</v>
      </c>
      <c r="C754" s="104">
        <f t="shared" si="261"/>
        <v>221840.14867501004</v>
      </c>
      <c r="D754" s="132">
        <f t="shared" si="262"/>
        <v>40766</v>
      </c>
      <c r="E754" s="105">
        <f t="shared" si="274"/>
        <v>1.7589999999999999E-3</v>
      </c>
      <c r="F754" s="106">
        <f t="shared" si="272"/>
        <v>14</v>
      </c>
      <c r="G754" s="106">
        <f t="shared" si="267"/>
        <v>31</v>
      </c>
      <c r="H754" s="104">
        <f t="shared" si="263"/>
        <v>1.000794</v>
      </c>
      <c r="I754" s="104">
        <f t="shared" si="264"/>
        <v>1.01594541</v>
      </c>
      <c r="J754" s="104">
        <f t="shared" si="256"/>
        <v>1.0167520699999999</v>
      </c>
      <c r="K754" s="104">
        <f t="shared" si="257"/>
        <v>225556.43037441999</v>
      </c>
      <c r="L754" s="107">
        <f t="shared" si="268"/>
        <v>0</v>
      </c>
      <c r="M754" s="105">
        <f t="shared" si="269"/>
        <v>0</v>
      </c>
      <c r="N754" s="104">
        <f t="shared" si="270"/>
        <v>0</v>
      </c>
      <c r="O754" s="113">
        <f t="shared" si="265"/>
        <v>0.11</v>
      </c>
      <c r="P754" s="108">
        <f t="shared" si="255"/>
        <v>1.0039352500000001</v>
      </c>
      <c r="Q754" s="104">
        <f t="shared" si="258"/>
        <v>887.62094262999994</v>
      </c>
      <c r="R754" s="104">
        <f t="shared" si="259"/>
        <v>887.62094262999994</v>
      </c>
      <c r="S754" s="109" t="s">
        <v>52</v>
      </c>
      <c r="T754" s="110">
        <f t="shared" si="271"/>
        <v>40796</v>
      </c>
      <c r="U754" s="111">
        <f t="shared" si="266"/>
        <v>0</v>
      </c>
      <c r="V754" s="22"/>
      <c r="W754" s="5"/>
      <c r="X754" s="3"/>
      <c r="Y754" s="5"/>
      <c r="Z754" s="5"/>
      <c r="AA754" s="5"/>
      <c r="AB754" s="1"/>
      <c r="AC754" s="5"/>
      <c r="AD754" s="5"/>
      <c r="AE754" s="5"/>
      <c r="AF754" s="1"/>
      <c r="AG754" s="3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</row>
    <row r="755" spans="1:108" x14ac:dyDescent="0.2">
      <c r="A755" s="112">
        <f t="shared" si="260"/>
        <v>40780</v>
      </c>
      <c r="B755" s="104">
        <f t="shared" si="273"/>
        <v>226520.42706540998</v>
      </c>
      <c r="C755" s="104">
        <f t="shared" si="261"/>
        <v>221840.14867501004</v>
      </c>
      <c r="D755" s="132">
        <f t="shared" si="262"/>
        <v>40766</v>
      </c>
      <c r="E755" s="105">
        <f t="shared" si="274"/>
        <v>1.7589999999999999E-3</v>
      </c>
      <c r="F755" s="106">
        <f t="shared" si="272"/>
        <v>15</v>
      </c>
      <c r="G755" s="106">
        <f t="shared" si="267"/>
        <v>31</v>
      </c>
      <c r="H755" s="104">
        <f t="shared" si="263"/>
        <v>1.00085074</v>
      </c>
      <c r="I755" s="104">
        <f t="shared" si="264"/>
        <v>1.01594541</v>
      </c>
      <c r="J755" s="104">
        <f t="shared" si="256"/>
        <v>1.01680971</v>
      </c>
      <c r="K755" s="104">
        <f t="shared" si="257"/>
        <v>225569.21724058999</v>
      </c>
      <c r="L755" s="107">
        <f t="shared" si="268"/>
        <v>0</v>
      </c>
      <c r="M755" s="105">
        <f t="shared" si="269"/>
        <v>0</v>
      </c>
      <c r="N755" s="104">
        <f t="shared" si="270"/>
        <v>0</v>
      </c>
      <c r="O755" s="113">
        <f t="shared" si="265"/>
        <v>0.11</v>
      </c>
      <c r="P755" s="108">
        <f t="shared" si="255"/>
        <v>1.004216931</v>
      </c>
      <c r="Q755" s="104">
        <f t="shared" si="258"/>
        <v>951.20982481999999</v>
      </c>
      <c r="R755" s="104">
        <f t="shared" si="259"/>
        <v>951.20982481999999</v>
      </c>
      <c r="S755" s="109" t="s">
        <v>52</v>
      </c>
      <c r="T755" s="110">
        <f t="shared" si="271"/>
        <v>40796</v>
      </c>
      <c r="U755" s="111">
        <f t="shared" si="266"/>
        <v>0</v>
      </c>
      <c r="V755" s="22"/>
      <c r="W755" s="5"/>
      <c r="X755" s="3"/>
      <c r="Y755" s="5"/>
      <c r="Z755" s="5"/>
      <c r="AA755" s="5"/>
      <c r="AB755" s="1"/>
      <c r="AC755" s="5"/>
      <c r="AD755" s="5"/>
      <c r="AE755" s="5"/>
      <c r="AF755" s="1"/>
      <c r="AG755" s="3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</row>
    <row r="756" spans="1:108" x14ac:dyDescent="0.2">
      <c r="A756" s="112">
        <f t="shared" si="260"/>
        <v>40781</v>
      </c>
      <c r="B756" s="104">
        <f t="shared" si="273"/>
        <v>226596.83029235</v>
      </c>
      <c r="C756" s="104">
        <f t="shared" si="261"/>
        <v>221840.14867501004</v>
      </c>
      <c r="D756" s="132">
        <f t="shared" si="262"/>
        <v>40766</v>
      </c>
      <c r="E756" s="105">
        <f t="shared" si="274"/>
        <v>1.7589999999999999E-3</v>
      </c>
      <c r="F756" s="106">
        <f t="shared" si="272"/>
        <v>16</v>
      </c>
      <c r="G756" s="106">
        <f t="shared" si="267"/>
        <v>31</v>
      </c>
      <c r="H756" s="104">
        <f t="shared" si="263"/>
        <v>1.00090748</v>
      </c>
      <c r="I756" s="104">
        <f t="shared" si="264"/>
        <v>1.01594541</v>
      </c>
      <c r="J756" s="104">
        <f t="shared" si="256"/>
        <v>1.01686736</v>
      </c>
      <c r="K756" s="104">
        <f t="shared" si="257"/>
        <v>225582.00632516001</v>
      </c>
      <c r="L756" s="107">
        <f t="shared" si="268"/>
        <v>0</v>
      </c>
      <c r="M756" s="105">
        <f t="shared" si="269"/>
        <v>0</v>
      </c>
      <c r="N756" s="104">
        <f t="shared" si="270"/>
        <v>0</v>
      </c>
      <c r="O756" s="113">
        <f t="shared" si="265"/>
        <v>0.11</v>
      </c>
      <c r="P756" s="108">
        <f t="shared" si="255"/>
        <v>1.0044986920000001</v>
      </c>
      <c r="Q756" s="104">
        <f t="shared" si="258"/>
        <v>1014.82396719</v>
      </c>
      <c r="R756" s="104">
        <f t="shared" si="259"/>
        <v>1014.82396719</v>
      </c>
      <c r="S756" s="109" t="s">
        <v>52</v>
      </c>
      <c r="T756" s="110">
        <f t="shared" si="271"/>
        <v>40796</v>
      </c>
      <c r="U756" s="111">
        <f t="shared" si="266"/>
        <v>0</v>
      </c>
      <c r="V756" s="22"/>
      <c r="W756" s="5"/>
      <c r="X756" s="3"/>
      <c r="Y756" s="5"/>
      <c r="Z756" s="5"/>
      <c r="AA756" s="5"/>
      <c r="AB756" s="1"/>
      <c r="AC756" s="5"/>
      <c r="AD756" s="5"/>
      <c r="AE756" s="5"/>
      <c r="AF756" s="1"/>
      <c r="AG756" s="3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</row>
    <row r="757" spans="1:108" x14ac:dyDescent="0.2">
      <c r="A757" s="112">
        <f t="shared" si="260"/>
        <v>40782</v>
      </c>
      <c r="B757" s="104">
        <f t="shared" si="273"/>
        <v>226673.25832262001</v>
      </c>
      <c r="C757" s="104">
        <f t="shared" si="261"/>
        <v>221840.14867501004</v>
      </c>
      <c r="D757" s="132">
        <f t="shared" si="262"/>
        <v>40766</v>
      </c>
      <c r="E757" s="105">
        <f t="shared" si="274"/>
        <v>1.7589999999999999E-3</v>
      </c>
      <c r="F757" s="106">
        <f t="shared" si="272"/>
        <v>17</v>
      </c>
      <c r="G757" s="106">
        <f t="shared" si="267"/>
        <v>31</v>
      </c>
      <c r="H757" s="104">
        <f t="shared" si="263"/>
        <v>1.0009642299999999</v>
      </c>
      <c r="I757" s="104">
        <f t="shared" si="264"/>
        <v>1.01594541</v>
      </c>
      <c r="J757" s="104">
        <f t="shared" si="256"/>
        <v>1.01692501</v>
      </c>
      <c r="K757" s="104">
        <f t="shared" si="257"/>
        <v>225594.79540973</v>
      </c>
      <c r="L757" s="107">
        <f t="shared" si="268"/>
        <v>0</v>
      </c>
      <c r="M757" s="105">
        <f t="shared" si="269"/>
        <v>0</v>
      </c>
      <c r="N757" s="104">
        <f t="shared" si="270"/>
        <v>0</v>
      </c>
      <c r="O757" s="113">
        <f t="shared" si="265"/>
        <v>0.11</v>
      </c>
      <c r="P757" s="108">
        <f t="shared" si="255"/>
        <v>1.004780531</v>
      </c>
      <c r="Q757" s="104">
        <f t="shared" si="258"/>
        <v>1078.4629128900001</v>
      </c>
      <c r="R757" s="104">
        <f t="shared" si="259"/>
        <v>1078.4629128900001</v>
      </c>
      <c r="S757" s="109" t="s">
        <v>52</v>
      </c>
      <c r="T757" s="110">
        <f t="shared" si="271"/>
        <v>40796</v>
      </c>
      <c r="U757" s="111">
        <f t="shared" si="266"/>
        <v>0</v>
      </c>
      <c r="V757" s="22"/>
      <c r="W757" s="5"/>
      <c r="X757" s="3"/>
      <c r="Y757" s="5"/>
      <c r="Z757" s="5"/>
      <c r="AA757" s="5"/>
      <c r="AB757" s="1"/>
      <c r="AC757" s="5"/>
      <c r="AD757" s="5"/>
      <c r="AE757" s="5"/>
      <c r="AF757" s="1"/>
      <c r="AG757" s="3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</row>
    <row r="758" spans="1:108" x14ac:dyDescent="0.2">
      <c r="A758" s="112">
        <f t="shared" si="260"/>
        <v>40783</v>
      </c>
      <c r="B758" s="104">
        <f t="shared" si="273"/>
        <v>226749.70915518</v>
      </c>
      <c r="C758" s="104">
        <f t="shared" si="261"/>
        <v>221840.14867501004</v>
      </c>
      <c r="D758" s="132">
        <f t="shared" si="262"/>
        <v>40766</v>
      </c>
      <c r="E758" s="105">
        <f t="shared" si="274"/>
        <v>1.7589999999999999E-3</v>
      </c>
      <c r="F758" s="106">
        <f t="shared" si="272"/>
        <v>18</v>
      </c>
      <c r="G758" s="106">
        <f t="shared" si="267"/>
        <v>31</v>
      </c>
      <c r="H758" s="104">
        <f t="shared" si="263"/>
        <v>1.0010209699999999</v>
      </c>
      <c r="I758" s="104">
        <f t="shared" si="264"/>
        <v>1.01594541</v>
      </c>
      <c r="J758" s="104">
        <f t="shared" si="256"/>
        <v>1.0169826500000001</v>
      </c>
      <c r="K758" s="104">
        <f t="shared" si="257"/>
        <v>225607.5822759</v>
      </c>
      <c r="L758" s="107">
        <f t="shared" si="268"/>
        <v>0</v>
      </c>
      <c r="M758" s="105">
        <f t="shared" si="269"/>
        <v>0</v>
      </c>
      <c r="N758" s="104">
        <f t="shared" si="270"/>
        <v>0</v>
      </c>
      <c r="O758" s="113">
        <f t="shared" si="265"/>
        <v>0.11</v>
      </c>
      <c r="P758" s="108">
        <f t="shared" si="255"/>
        <v>1.005062449</v>
      </c>
      <c r="Q758" s="104">
        <f t="shared" si="258"/>
        <v>1142.1268792799999</v>
      </c>
      <c r="R758" s="104">
        <f t="shared" si="259"/>
        <v>1142.1268792799999</v>
      </c>
      <c r="S758" s="109" t="s">
        <v>52</v>
      </c>
      <c r="T758" s="110">
        <f t="shared" si="271"/>
        <v>40796</v>
      </c>
      <c r="U758" s="111">
        <f t="shared" si="266"/>
        <v>0</v>
      </c>
      <c r="V758" s="22"/>
      <c r="W758" s="5"/>
      <c r="X758" s="3"/>
      <c r="Y758" s="5"/>
      <c r="Z758" s="5"/>
      <c r="AA758" s="5"/>
      <c r="AB758" s="1"/>
      <c r="AC758" s="5"/>
      <c r="AD758" s="5"/>
      <c r="AE758" s="5"/>
      <c r="AF758" s="1"/>
      <c r="AG758" s="3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</row>
    <row r="759" spans="1:108" x14ac:dyDescent="0.2">
      <c r="A759" s="112">
        <f t="shared" si="260"/>
        <v>40784</v>
      </c>
      <c r="B759" s="104">
        <f t="shared" si="273"/>
        <v>226826.19193783999</v>
      </c>
      <c r="C759" s="104">
        <f t="shared" si="261"/>
        <v>221840.14867501004</v>
      </c>
      <c r="D759" s="132">
        <f t="shared" si="262"/>
        <v>40766</v>
      </c>
      <c r="E759" s="105">
        <f t="shared" si="274"/>
        <v>1.7589999999999999E-3</v>
      </c>
      <c r="F759" s="106">
        <f t="shared" si="272"/>
        <v>19</v>
      </c>
      <c r="G759" s="106">
        <f t="shared" si="267"/>
        <v>31</v>
      </c>
      <c r="H759" s="104">
        <f t="shared" si="263"/>
        <v>1.00107773</v>
      </c>
      <c r="I759" s="104">
        <f t="shared" si="264"/>
        <v>1.01594541</v>
      </c>
      <c r="J759" s="104">
        <f t="shared" si="256"/>
        <v>1.01704032</v>
      </c>
      <c r="K759" s="104">
        <f t="shared" si="257"/>
        <v>225620.37579727999</v>
      </c>
      <c r="L759" s="107">
        <f t="shared" si="268"/>
        <v>0</v>
      </c>
      <c r="M759" s="105">
        <f t="shared" si="269"/>
        <v>0</v>
      </c>
      <c r="N759" s="104">
        <f t="shared" si="270"/>
        <v>0</v>
      </c>
      <c r="O759" s="113">
        <f t="shared" si="265"/>
        <v>0.11</v>
      </c>
      <c r="P759" s="108">
        <f t="shared" si="255"/>
        <v>1.0053444469999999</v>
      </c>
      <c r="Q759" s="104">
        <f t="shared" si="258"/>
        <v>1205.8161405599999</v>
      </c>
      <c r="R759" s="104">
        <f t="shared" si="259"/>
        <v>1205.8161405599999</v>
      </c>
      <c r="S759" s="109" t="s">
        <v>52</v>
      </c>
      <c r="T759" s="110">
        <f t="shared" si="271"/>
        <v>40796</v>
      </c>
      <c r="U759" s="111">
        <f t="shared" si="266"/>
        <v>0</v>
      </c>
      <c r="V759" s="22"/>
      <c r="W759" s="5"/>
      <c r="X759" s="3"/>
      <c r="Y759" s="5"/>
      <c r="Z759" s="5"/>
      <c r="AA759" s="5"/>
      <c r="AB759" s="1"/>
      <c r="AC759" s="5"/>
      <c r="AD759" s="5"/>
      <c r="AE759" s="5"/>
      <c r="AF759" s="1"/>
      <c r="AG759" s="3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</row>
    <row r="760" spans="1:108" x14ac:dyDescent="0.2">
      <c r="A760" s="112">
        <f t="shared" si="260"/>
        <v>40785</v>
      </c>
      <c r="B760" s="104">
        <f t="shared" si="273"/>
        <v>226902.69507362001</v>
      </c>
      <c r="C760" s="104">
        <f t="shared" si="261"/>
        <v>221840.14867501004</v>
      </c>
      <c r="D760" s="132">
        <f t="shared" si="262"/>
        <v>40766</v>
      </c>
      <c r="E760" s="105">
        <f t="shared" si="274"/>
        <v>1.7589999999999999E-3</v>
      </c>
      <c r="F760" s="106">
        <f t="shared" si="272"/>
        <v>20</v>
      </c>
      <c r="G760" s="106">
        <f t="shared" si="267"/>
        <v>31</v>
      </c>
      <c r="H760" s="104">
        <f t="shared" si="263"/>
        <v>1.0011344799999999</v>
      </c>
      <c r="I760" s="104">
        <f t="shared" si="264"/>
        <v>1.01594541</v>
      </c>
      <c r="J760" s="104">
        <f t="shared" si="256"/>
        <v>1.01709797</v>
      </c>
      <c r="K760" s="104">
        <f t="shared" si="257"/>
        <v>225633.16488185001</v>
      </c>
      <c r="L760" s="107">
        <f t="shared" si="268"/>
        <v>0</v>
      </c>
      <c r="M760" s="105">
        <f t="shared" si="269"/>
        <v>0</v>
      </c>
      <c r="N760" s="104">
        <f t="shared" si="270"/>
        <v>0</v>
      </c>
      <c r="O760" s="113">
        <f t="shared" si="265"/>
        <v>0.11</v>
      </c>
      <c r="P760" s="108">
        <f t="shared" si="255"/>
        <v>1.0056265230000001</v>
      </c>
      <c r="Q760" s="104">
        <f t="shared" si="258"/>
        <v>1269.5301917700001</v>
      </c>
      <c r="R760" s="104">
        <f t="shared" si="259"/>
        <v>1269.5301917700001</v>
      </c>
      <c r="S760" s="109" t="s">
        <v>52</v>
      </c>
      <c r="T760" s="110">
        <f t="shared" si="271"/>
        <v>40796</v>
      </c>
      <c r="U760" s="111">
        <f t="shared" si="266"/>
        <v>0</v>
      </c>
      <c r="V760" s="22"/>
      <c r="W760" s="5"/>
      <c r="X760" s="3"/>
      <c r="Y760" s="5"/>
      <c r="Z760" s="5"/>
      <c r="AA760" s="5"/>
      <c r="AB760" s="1"/>
      <c r="AC760" s="5"/>
      <c r="AD760" s="5"/>
      <c r="AE760" s="5"/>
      <c r="AF760" s="1"/>
      <c r="AG760" s="3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</row>
    <row r="761" spans="1:108" x14ac:dyDescent="0.2">
      <c r="A761" s="112">
        <f t="shared" si="260"/>
        <v>40786</v>
      </c>
      <c r="B761" s="104">
        <f t="shared" si="273"/>
        <v>226979.22793907</v>
      </c>
      <c r="C761" s="104">
        <f t="shared" si="261"/>
        <v>221840.14867501004</v>
      </c>
      <c r="D761" s="132">
        <f t="shared" si="262"/>
        <v>40766</v>
      </c>
      <c r="E761" s="105">
        <f t="shared" si="274"/>
        <v>1.7589999999999999E-3</v>
      </c>
      <c r="F761" s="106">
        <f t="shared" si="272"/>
        <v>21</v>
      </c>
      <c r="G761" s="106">
        <f t="shared" si="267"/>
        <v>31</v>
      </c>
      <c r="H761" s="104">
        <f t="shared" si="263"/>
        <v>1.00119124</v>
      </c>
      <c r="I761" s="104">
        <f t="shared" si="264"/>
        <v>1.01594541</v>
      </c>
      <c r="J761" s="104">
        <f t="shared" si="256"/>
        <v>1.0171556399999999</v>
      </c>
      <c r="K761" s="104">
        <f t="shared" si="257"/>
        <v>225645.95840321999</v>
      </c>
      <c r="L761" s="107">
        <f t="shared" si="268"/>
        <v>0</v>
      </c>
      <c r="M761" s="105">
        <f t="shared" si="269"/>
        <v>0</v>
      </c>
      <c r="N761" s="104">
        <f t="shared" si="270"/>
        <v>0</v>
      </c>
      <c r="O761" s="113">
        <f t="shared" si="265"/>
        <v>0.11</v>
      </c>
      <c r="P761" s="108">
        <f t="shared" si="255"/>
        <v>1.005908679</v>
      </c>
      <c r="Q761" s="104">
        <f t="shared" si="258"/>
        <v>1333.26953585</v>
      </c>
      <c r="R761" s="104">
        <f t="shared" si="259"/>
        <v>1333.26953585</v>
      </c>
      <c r="S761" s="109" t="s">
        <v>52</v>
      </c>
      <c r="T761" s="110">
        <f t="shared" si="271"/>
        <v>40796</v>
      </c>
      <c r="U761" s="111">
        <f t="shared" si="266"/>
        <v>0</v>
      </c>
      <c r="V761" s="22"/>
      <c r="W761" s="5"/>
      <c r="X761" s="3"/>
      <c r="Y761" s="5"/>
      <c r="Z761" s="5"/>
      <c r="AA761" s="5"/>
      <c r="AB761" s="1"/>
      <c r="AC761" s="5"/>
      <c r="AD761" s="5"/>
      <c r="AE761" s="5"/>
      <c r="AF761" s="1"/>
      <c r="AG761" s="3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</row>
    <row r="762" spans="1:108" x14ac:dyDescent="0.2">
      <c r="A762" s="112">
        <f t="shared" si="260"/>
        <v>40787</v>
      </c>
      <c r="B762" s="104">
        <f t="shared" si="273"/>
        <v>227055.78361896001</v>
      </c>
      <c r="C762" s="104">
        <f t="shared" si="261"/>
        <v>221840.14867501004</v>
      </c>
      <c r="D762" s="132">
        <f t="shared" si="262"/>
        <v>40766</v>
      </c>
      <c r="E762" s="105">
        <f t="shared" si="274"/>
        <v>1.7589999999999999E-3</v>
      </c>
      <c r="F762" s="106">
        <f t="shared" si="272"/>
        <v>22</v>
      </c>
      <c r="G762" s="106">
        <f t="shared" si="267"/>
        <v>31</v>
      </c>
      <c r="H762" s="104">
        <f t="shared" si="263"/>
        <v>1.0012479999999999</v>
      </c>
      <c r="I762" s="104">
        <f t="shared" si="264"/>
        <v>1.01594541</v>
      </c>
      <c r="J762" s="104">
        <f t="shared" si="256"/>
        <v>1.0172133000000001</v>
      </c>
      <c r="K762" s="104">
        <f t="shared" si="257"/>
        <v>225658.74970618999</v>
      </c>
      <c r="L762" s="107">
        <f t="shared" si="268"/>
        <v>0</v>
      </c>
      <c r="M762" s="105">
        <f t="shared" si="269"/>
        <v>0</v>
      </c>
      <c r="N762" s="104">
        <f t="shared" si="270"/>
        <v>0</v>
      </c>
      <c r="O762" s="113">
        <f t="shared" si="265"/>
        <v>0.11</v>
      </c>
      <c r="P762" s="108">
        <f t="shared" si="255"/>
        <v>1.006190914</v>
      </c>
      <c r="Q762" s="104">
        <f t="shared" si="258"/>
        <v>1397.0339127699999</v>
      </c>
      <c r="R762" s="104">
        <f t="shared" si="259"/>
        <v>1397.0339127699999</v>
      </c>
      <c r="S762" s="109" t="s">
        <v>52</v>
      </c>
      <c r="T762" s="110">
        <f t="shared" si="271"/>
        <v>40796</v>
      </c>
      <c r="U762" s="111">
        <f t="shared" si="266"/>
        <v>0</v>
      </c>
      <c r="V762" s="22"/>
      <c r="W762" s="5"/>
      <c r="X762" s="3"/>
      <c r="Y762" s="5"/>
      <c r="Z762" s="5"/>
      <c r="AA762" s="5"/>
      <c r="AB762" s="1"/>
      <c r="AC762" s="5"/>
      <c r="AD762" s="5"/>
      <c r="AE762" s="5"/>
      <c r="AF762" s="1"/>
      <c r="AG762" s="3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</row>
    <row r="763" spans="1:108" x14ac:dyDescent="0.2">
      <c r="A763" s="112">
        <f t="shared" si="260"/>
        <v>40788</v>
      </c>
      <c r="B763" s="104">
        <f t="shared" si="273"/>
        <v>227132.36657998999</v>
      </c>
      <c r="C763" s="104">
        <f t="shared" si="261"/>
        <v>221840.14867501004</v>
      </c>
      <c r="D763" s="132">
        <f t="shared" si="262"/>
        <v>40766</v>
      </c>
      <c r="E763" s="105">
        <f t="shared" si="274"/>
        <v>1.7589999999999999E-3</v>
      </c>
      <c r="F763" s="106">
        <f t="shared" si="272"/>
        <v>23</v>
      </c>
      <c r="G763" s="106">
        <f t="shared" si="267"/>
        <v>31</v>
      </c>
      <c r="H763" s="104">
        <f t="shared" si="263"/>
        <v>1.00130476</v>
      </c>
      <c r="I763" s="104">
        <f t="shared" si="264"/>
        <v>1.01594541</v>
      </c>
      <c r="J763" s="104">
        <f t="shared" si="256"/>
        <v>1.01727097</v>
      </c>
      <c r="K763" s="104">
        <f t="shared" si="257"/>
        <v>225671.54322756999</v>
      </c>
      <c r="L763" s="107">
        <f t="shared" si="268"/>
        <v>0</v>
      </c>
      <c r="M763" s="105">
        <f t="shared" si="269"/>
        <v>0</v>
      </c>
      <c r="N763" s="104">
        <f t="shared" si="270"/>
        <v>0</v>
      </c>
      <c r="O763" s="113">
        <f t="shared" si="265"/>
        <v>0.11</v>
      </c>
      <c r="P763" s="108">
        <f t="shared" si="255"/>
        <v>1.0064732279999999</v>
      </c>
      <c r="Q763" s="104">
        <f t="shared" si="258"/>
        <v>1460.82335242</v>
      </c>
      <c r="R763" s="104">
        <f t="shared" si="259"/>
        <v>1460.82335242</v>
      </c>
      <c r="S763" s="109" t="s">
        <v>52</v>
      </c>
      <c r="T763" s="110">
        <f t="shared" si="271"/>
        <v>40796</v>
      </c>
      <c r="U763" s="111">
        <f t="shared" si="266"/>
        <v>0</v>
      </c>
      <c r="V763" s="22"/>
      <c r="W763" s="5"/>
      <c r="X763" s="3"/>
      <c r="Y763" s="5"/>
      <c r="Z763" s="5"/>
      <c r="AA763" s="5"/>
      <c r="AB763" s="1"/>
      <c r="AC763" s="5"/>
      <c r="AD763" s="5"/>
      <c r="AE763" s="5"/>
      <c r="AF763" s="1"/>
      <c r="AG763" s="3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</row>
    <row r="764" spans="1:108" x14ac:dyDescent="0.2">
      <c r="A764" s="112">
        <f t="shared" si="260"/>
        <v>40789</v>
      </c>
      <c r="B764" s="104">
        <f t="shared" si="273"/>
        <v>227208.97682703001</v>
      </c>
      <c r="C764" s="104">
        <f t="shared" si="261"/>
        <v>221840.14867501004</v>
      </c>
      <c r="D764" s="132">
        <f t="shared" si="262"/>
        <v>40766</v>
      </c>
      <c r="E764" s="105">
        <f t="shared" si="274"/>
        <v>1.7589999999999999E-3</v>
      </c>
      <c r="F764" s="106">
        <f t="shared" si="272"/>
        <v>24</v>
      </c>
      <c r="G764" s="106">
        <f t="shared" si="267"/>
        <v>31</v>
      </c>
      <c r="H764" s="104">
        <f t="shared" si="263"/>
        <v>1.0013615300000001</v>
      </c>
      <c r="I764" s="104">
        <f t="shared" si="264"/>
        <v>1.01594541</v>
      </c>
      <c r="J764" s="104">
        <f t="shared" si="256"/>
        <v>1.0173286500000001</v>
      </c>
      <c r="K764" s="104">
        <f t="shared" si="257"/>
        <v>225684.33896734001</v>
      </c>
      <c r="L764" s="107">
        <f t="shared" si="268"/>
        <v>0</v>
      </c>
      <c r="M764" s="105">
        <f t="shared" si="269"/>
        <v>0</v>
      </c>
      <c r="N764" s="104">
        <f t="shared" si="270"/>
        <v>0</v>
      </c>
      <c r="O764" s="113">
        <f t="shared" si="265"/>
        <v>0.11</v>
      </c>
      <c r="P764" s="108">
        <f t="shared" si="255"/>
        <v>1.0067556209999999</v>
      </c>
      <c r="Q764" s="104">
        <f t="shared" si="258"/>
        <v>1524.6378596899999</v>
      </c>
      <c r="R764" s="104">
        <f t="shared" si="259"/>
        <v>1524.6378596899999</v>
      </c>
      <c r="S764" s="109" t="s">
        <v>52</v>
      </c>
      <c r="T764" s="110">
        <f t="shared" si="271"/>
        <v>40796</v>
      </c>
      <c r="U764" s="111">
        <f t="shared" si="266"/>
        <v>0</v>
      </c>
      <c r="V764" s="22"/>
      <c r="W764" s="5"/>
      <c r="X764" s="3"/>
      <c r="Y764" s="5"/>
      <c r="Z764" s="5"/>
      <c r="AA764" s="5"/>
      <c r="AB764" s="1"/>
      <c r="AC764" s="5"/>
      <c r="AD764" s="5"/>
      <c r="AE764" s="5"/>
      <c r="AF764" s="1"/>
      <c r="AG764" s="3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</row>
    <row r="765" spans="1:108" x14ac:dyDescent="0.2">
      <c r="A765" s="112">
        <f t="shared" si="260"/>
        <v>40790</v>
      </c>
      <c r="B765" s="104">
        <f t="shared" si="273"/>
        <v>227285.61012269999</v>
      </c>
      <c r="C765" s="104">
        <f t="shared" si="261"/>
        <v>221840.14867501004</v>
      </c>
      <c r="D765" s="132">
        <f t="shared" si="262"/>
        <v>40766</v>
      </c>
      <c r="E765" s="105">
        <f t="shared" si="274"/>
        <v>1.7589999999999999E-3</v>
      </c>
      <c r="F765" s="106">
        <f t="shared" si="272"/>
        <v>25</v>
      </c>
      <c r="G765" s="106">
        <f t="shared" si="267"/>
        <v>31</v>
      </c>
      <c r="H765" s="104">
        <f t="shared" si="263"/>
        <v>1.0014183000000001</v>
      </c>
      <c r="I765" s="104">
        <f t="shared" si="264"/>
        <v>1.01594541</v>
      </c>
      <c r="J765" s="104">
        <f t="shared" si="256"/>
        <v>1.01738632</v>
      </c>
      <c r="K765" s="104">
        <f t="shared" si="257"/>
        <v>225697.13248872</v>
      </c>
      <c r="L765" s="107">
        <f t="shared" si="268"/>
        <v>0</v>
      </c>
      <c r="M765" s="105">
        <f t="shared" si="269"/>
        <v>0</v>
      </c>
      <c r="N765" s="104">
        <f t="shared" si="270"/>
        <v>0</v>
      </c>
      <c r="O765" s="113">
        <f t="shared" si="265"/>
        <v>0.11</v>
      </c>
      <c r="P765" s="108">
        <f t="shared" si="255"/>
        <v>1.0070380940000001</v>
      </c>
      <c r="Q765" s="104">
        <f t="shared" si="258"/>
        <v>1588.4776339800001</v>
      </c>
      <c r="R765" s="104">
        <f t="shared" si="259"/>
        <v>1588.4776339800001</v>
      </c>
      <c r="S765" s="109" t="s">
        <v>52</v>
      </c>
      <c r="T765" s="110">
        <f t="shared" si="271"/>
        <v>40796</v>
      </c>
      <c r="U765" s="111">
        <f t="shared" si="266"/>
        <v>0</v>
      </c>
      <c r="V765" s="22"/>
      <c r="W765" s="5"/>
      <c r="X765" s="3"/>
      <c r="Y765" s="5"/>
      <c r="Z765" s="5"/>
      <c r="AA765" s="5"/>
      <c r="AB765" s="1"/>
      <c r="AC765" s="5"/>
      <c r="AD765" s="5"/>
      <c r="AE765" s="5"/>
      <c r="AF765" s="1"/>
      <c r="AG765" s="3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</row>
    <row r="766" spans="1:108" x14ac:dyDescent="0.2">
      <c r="A766" s="112">
        <f t="shared" si="260"/>
        <v>40791</v>
      </c>
      <c r="B766" s="104">
        <f t="shared" si="273"/>
        <v>227362.27272066</v>
      </c>
      <c r="C766" s="104">
        <f t="shared" si="261"/>
        <v>221840.14867501004</v>
      </c>
      <c r="D766" s="132">
        <f t="shared" si="262"/>
        <v>40766</v>
      </c>
      <c r="E766" s="105">
        <f t="shared" si="274"/>
        <v>1.7589999999999999E-3</v>
      </c>
      <c r="F766" s="106">
        <f t="shared" si="272"/>
        <v>26</v>
      </c>
      <c r="G766" s="106">
        <f t="shared" si="267"/>
        <v>31</v>
      </c>
      <c r="H766" s="104">
        <f t="shared" si="263"/>
        <v>1.0014750800000001</v>
      </c>
      <c r="I766" s="104">
        <f t="shared" si="264"/>
        <v>1.01594541</v>
      </c>
      <c r="J766" s="104">
        <f t="shared" si="256"/>
        <v>1.01744401</v>
      </c>
      <c r="K766" s="104">
        <f t="shared" si="257"/>
        <v>225709.93044689001</v>
      </c>
      <c r="L766" s="107">
        <f t="shared" si="268"/>
        <v>0</v>
      </c>
      <c r="M766" s="105">
        <f t="shared" si="269"/>
        <v>0</v>
      </c>
      <c r="N766" s="104">
        <f t="shared" si="270"/>
        <v>0</v>
      </c>
      <c r="O766" s="113">
        <f t="shared" si="265"/>
        <v>0.11</v>
      </c>
      <c r="P766" s="108">
        <f t="shared" si="255"/>
        <v>1.0073206450000001</v>
      </c>
      <c r="Q766" s="104">
        <f t="shared" si="258"/>
        <v>1652.34227377</v>
      </c>
      <c r="R766" s="104">
        <f t="shared" si="259"/>
        <v>1652.34227377</v>
      </c>
      <c r="S766" s="109" t="s">
        <v>52</v>
      </c>
      <c r="T766" s="110">
        <f t="shared" si="271"/>
        <v>40796</v>
      </c>
      <c r="U766" s="111">
        <f t="shared" si="266"/>
        <v>0</v>
      </c>
      <c r="V766" s="22"/>
      <c r="W766" s="5"/>
      <c r="X766" s="3"/>
      <c r="Y766" s="5"/>
      <c r="Z766" s="5"/>
      <c r="AA766" s="5"/>
      <c r="AB766" s="1"/>
      <c r="AC766" s="5"/>
      <c r="AD766" s="5"/>
      <c r="AE766" s="5"/>
      <c r="AF766" s="1"/>
      <c r="AG766" s="3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</row>
    <row r="767" spans="1:108" x14ac:dyDescent="0.2">
      <c r="A767" s="112">
        <f t="shared" si="260"/>
        <v>40792</v>
      </c>
      <c r="B767" s="104">
        <f t="shared" si="273"/>
        <v>227438.95613807</v>
      </c>
      <c r="C767" s="104">
        <f t="shared" si="261"/>
        <v>221840.14867501004</v>
      </c>
      <c r="D767" s="132">
        <f t="shared" si="262"/>
        <v>40766</v>
      </c>
      <c r="E767" s="105">
        <f t="shared" si="274"/>
        <v>1.7589999999999999E-3</v>
      </c>
      <c r="F767" s="106">
        <f t="shared" si="272"/>
        <v>27</v>
      </c>
      <c r="G767" s="106">
        <f t="shared" si="267"/>
        <v>31</v>
      </c>
      <c r="H767" s="104">
        <f t="shared" si="263"/>
        <v>1.0015318499999999</v>
      </c>
      <c r="I767" s="104">
        <f t="shared" si="264"/>
        <v>1.01594541</v>
      </c>
      <c r="J767" s="104">
        <f t="shared" si="256"/>
        <v>1.0175016800000001</v>
      </c>
      <c r="K767" s="104">
        <f t="shared" si="257"/>
        <v>225722.72396827</v>
      </c>
      <c r="L767" s="107">
        <f t="shared" si="268"/>
        <v>0</v>
      </c>
      <c r="M767" s="105">
        <f t="shared" si="269"/>
        <v>0</v>
      </c>
      <c r="N767" s="104">
        <f t="shared" si="270"/>
        <v>0</v>
      </c>
      <c r="O767" s="113">
        <f t="shared" si="265"/>
        <v>0.11</v>
      </c>
      <c r="P767" s="108">
        <f t="shared" si="255"/>
        <v>1.007603276</v>
      </c>
      <c r="Q767" s="104">
        <f t="shared" si="258"/>
        <v>1716.2321698000001</v>
      </c>
      <c r="R767" s="104">
        <f t="shared" si="259"/>
        <v>1716.2321698000001</v>
      </c>
      <c r="S767" s="109" t="s">
        <v>52</v>
      </c>
      <c r="T767" s="110">
        <f t="shared" si="271"/>
        <v>40796</v>
      </c>
      <c r="U767" s="111">
        <f t="shared" si="266"/>
        <v>0</v>
      </c>
      <c r="V767" s="22"/>
      <c r="W767" s="5"/>
      <c r="X767" s="3"/>
      <c r="Y767" s="5"/>
      <c r="Z767" s="5"/>
      <c r="AA767" s="5"/>
      <c r="AB767" s="1"/>
      <c r="AC767" s="5"/>
      <c r="AD767" s="5"/>
      <c r="AE767" s="5"/>
      <c r="AF767" s="1"/>
      <c r="AG767" s="3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</row>
    <row r="768" spans="1:108" x14ac:dyDescent="0.2">
      <c r="A768" s="112">
        <f t="shared" si="260"/>
        <v>40793</v>
      </c>
      <c r="B768" s="104">
        <f t="shared" si="273"/>
        <v>227515.6693178</v>
      </c>
      <c r="C768" s="104">
        <f t="shared" si="261"/>
        <v>221840.14867501004</v>
      </c>
      <c r="D768" s="132">
        <f t="shared" si="262"/>
        <v>40766</v>
      </c>
      <c r="E768" s="105">
        <f t="shared" si="274"/>
        <v>1.7589999999999999E-3</v>
      </c>
      <c r="F768" s="106">
        <f t="shared" si="272"/>
        <v>28</v>
      </c>
      <c r="G768" s="106">
        <f t="shared" si="267"/>
        <v>31</v>
      </c>
      <c r="H768" s="104">
        <f t="shared" si="263"/>
        <v>1.0015886300000001</v>
      </c>
      <c r="I768" s="104">
        <f t="shared" si="264"/>
        <v>1.01594541</v>
      </c>
      <c r="J768" s="104">
        <f t="shared" si="256"/>
        <v>1.0175593700000001</v>
      </c>
      <c r="K768" s="104">
        <f t="shared" si="257"/>
        <v>225735.52192644999</v>
      </c>
      <c r="L768" s="107">
        <f t="shared" si="268"/>
        <v>0</v>
      </c>
      <c r="M768" s="105">
        <f t="shared" si="269"/>
        <v>0</v>
      </c>
      <c r="N768" s="104">
        <f t="shared" si="270"/>
        <v>0</v>
      </c>
      <c r="O768" s="113">
        <f t="shared" si="265"/>
        <v>0.11</v>
      </c>
      <c r="P768" s="108">
        <f t="shared" si="255"/>
        <v>1.0078859870000001</v>
      </c>
      <c r="Q768" s="104">
        <f t="shared" si="258"/>
        <v>1780.1473913499999</v>
      </c>
      <c r="R768" s="104">
        <f t="shared" si="259"/>
        <v>1780.1473913499999</v>
      </c>
      <c r="S768" s="109" t="s">
        <v>52</v>
      </c>
      <c r="T768" s="110">
        <f t="shared" si="271"/>
        <v>40796</v>
      </c>
      <c r="U768" s="111">
        <f t="shared" si="266"/>
        <v>0</v>
      </c>
      <c r="V768" s="22"/>
      <c r="W768" s="5"/>
      <c r="X768" s="3"/>
      <c r="Y768" s="5"/>
      <c r="Z768" s="5"/>
      <c r="AA768" s="5"/>
      <c r="AB768" s="1"/>
      <c r="AC768" s="5"/>
      <c r="AD768" s="5"/>
      <c r="AE768" s="5"/>
      <c r="AF768" s="1"/>
      <c r="AG768" s="3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</row>
    <row r="769" spans="1:108" x14ac:dyDescent="0.2">
      <c r="A769" s="112">
        <f t="shared" si="260"/>
        <v>40794</v>
      </c>
      <c r="B769" s="104">
        <f t="shared" si="273"/>
        <v>227592.40734213</v>
      </c>
      <c r="C769" s="104">
        <f t="shared" si="261"/>
        <v>221840.14867501004</v>
      </c>
      <c r="D769" s="132">
        <f t="shared" si="262"/>
        <v>40766</v>
      </c>
      <c r="E769" s="105">
        <f t="shared" si="274"/>
        <v>1.7589999999999999E-3</v>
      </c>
      <c r="F769" s="106">
        <f t="shared" si="272"/>
        <v>29</v>
      </c>
      <c r="G769" s="106">
        <f t="shared" si="267"/>
        <v>31</v>
      </c>
      <c r="H769" s="104">
        <f t="shared" si="263"/>
        <v>1.00164542</v>
      </c>
      <c r="I769" s="104">
        <f t="shared" si="264"/>
        <v>1.01594541</v>
      </c>
      <c r="J769" s="104">
        <f t="shared" si="256"/>
        <v>1.0176170600000001</v>
      </c>
      <c r="K769" s="104">
        <f t="shared" si="257"/>
        <v>225748.31988462</v>
      </c>
      <c r="L769" s="107">
        <f t="shared" si="268"/>
        <v>0</v>
      </c>
      <c r="M769" s="105">
        <f t="shared" si="269"/>
        <v>0</v>
      </c>
      <c r="N769" s="104">
        <f t="shared" si="270"/>
        <v>0</v>
      </c>
      <c r="O769" s="113">
        <f t="shared" si="265"/>
        <v>0.11</v>
      </c>
      <c r="P769" s="108">
        <f t="shared" si="255"/>
        <v>1.008168776</v>
      </c>
      <c r="Q769" s="104">
        <f t="shared" si="258"/>
        <v>1844.0874575099999</v>
      </c>
      <c r="R769" s="104">
        <f t="shared" si="259"/>
        <v>1844.0874575099999</v>
      </c>
      <c r="S769" s="109" t="s">
        <v>52</v>
      </c>
      <c r="T769" s="110">
        <f t="shared" si="271"/>
        <v>40796</v>
      </c>
      <c r="U769" s="111">
        <f t="shared" si="266"/>
        <v>0</v>
      </c>
      <c r="V769" s="22"/>
      <c r="W769" s="5"/>
      <c r="X769" s="3"/>
      <c r="Y769" s="5"/>
      <c r="Z769" s="5"/>
      <c r="AA769" s="5"/>
      <c r="AB769" s="1"/>
      <c r="AC769" s="5"/>
      <c r="AD769" s="5"/>
      <c r="AE769" s="5"/>
      <c r="AF769" s="1"/>
      <c r="AG769" s="3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</row>
    <row r="770" spans="1:108" x14ac:dyDescent="0.2">
      <c r="A770" s="112">
        <f t="shared" si="260"/>
        <v>40795</v>
      </c>
      <c r="B770" s="104">
        <f t="shared" si="273"/>
        <v>227669.17066561</v>
      </c>
      <c r="C770" s="104">
        <f t="shared" si="261"/>
        <v>221840.14867501004</v>
      </c>
      <c r="D770" s="132">
        <f t="shared" si="262"/>
        <v>40766</v>
      </c>
      <c r="E770" s="105">
        <f t="shared" si="274"/>
        <v>1.7589999999999999E-3</v>
      </c>
      <c r="F770" s="106">
        <f t="shared" si="272"/>
        <v>30</v>
      </c>
      <c r="G770" s="106">
        <f t="shared" si="267"/>
        <v>31</v>
      </c>
      <c r="H770" s="104">
        <f t="shared" si="263"/>
        <v>1.0017022</v>
      </c>
      <c r="I770" s="104">
        <f t="shared" si="264"/>
        <v>1.01594541</v>
      </c>
      <c r="J770" s="104">
        <f t="shared" si="256"/>
        <v>1.0176747500000001</v>
      </c>
      <c r="K770" s="104">
        <f t="shared" si="257"/>
        <v>225761.11784280001</v>
      </c>
      <c r="L770" s="107">
        <f t="shared" si="268"/>
        <v>0</v>
      </c>
      <c r="M770" s="105">
        <f t="shared" si="269"/>
        <v>0</v>
      </c>
      <c r="N770" s="104">
        <f t="shared" si="270"/>
        <v>0</v>
      </c>
      <c r="O770" s="113">
        <f t="shared" si="265"/>
        <v>0.11</v>
      </c>
      <c r="P770" s="108">
        <f t="shared" si="255"/>
        <v>1.0084516450000001</v>
      </c>
      <c r="Q770" s="104">
        <f t="shared" si="258"/>
        <v>1908.05282281</v>
      </c>
      <c r="R770" s="104">
        <f t="shared" si="259"/>
        <v>1908.05282281</v>
      </c>
      <c r="S770" s="109" t="s">
        <v>52</v>
      </c>
      <c r="T770" s="110">
        <f t="shared" si="271"/>
        <v>40796</v>
      </c>
      <c r="U770" s="111">
        <f t="shared" si="266"/>
        <v>0</v>
      </c>
      <c r="V770" s="22"/>
      <c r="W770" s="5"/>
      <c r="X770" s="3"/>
      <c r="Y770" s="5"/>
      <c r="Z770" s="5"/>
      <c r="AA770" s="5"/>
      <c r="AB770" s="1"/>
      <c r="AC770" s="5"/>
      <c r="AD770" s="5"/>
      <c r="AE770" s="5"/>
      <c r="AF770" s="1"/>
      <c r="AG770" s="3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</row>
    <row r="771" spans="1:108" x14ac:dyDescent="0.2">
      <c r="A771" s="112">
        <f t="shared" si="260"/>
        <v>40796</v>
      </c>
      <c r="B771" s="104">
        <f t="shared" si="273"/>
        <v>227745.96152906</v>
      </c>
      <c r="C771" s="104">
        <f t="shared" si="261"/>
        <v>221840.14867501004</v>
      </c>
      <c r="D771" s="132">
        <f t="shared" si="262"/>
        <v>40766</v>
      </c>
      <c r="E771" s="105">
        <f t="shared" si="274"/>
        <v>1.7589999999999999E-3</v>
      </c>
      <c r="F771" s="106">
        <f t="shared" si="272"/>
        <v>31</v>
      </c>
      <c r="G771" s="106">
        <f t="shared" si="267"/>
        <v>31</v>
      </c>
      <c r="H771" s="104">
        <f t="shared" si="263"/>
        <v>1.0017590000000001</v>
      </c>
      <c r="I771" s="104">
        <f t="shared" si="264"/>
        <v>1.01594541</v>
      </c>
      <c r="J771" s="104">
        <f t="shared" si="256"/>
        <v>1.01773245</v>
      </c>
      <c r="K771" s="104">
        <f t="shared" si="257"/>
        <v>225773.91801938001</v>
      </c>
      <c r="L771" s="107">
        <f t="shared" si="268"/>
        <v>24</v>
      </c>
      <c r="M771" s="105">
        <f t="shared" si="269"/>
        <v>1.3464575655E-2</v>
      </c>
      <c r="N771" s="104">
        <f t="shared" si="270"/>
        <v>3039.9500000899998</v>
      </c>
      <c r="O771" s="113">
        <f t="shared" si="265"/>
        <v>0.11</v>
      </c>
      <c r="P771" s="108">
        <f t="shared" si="255"/>
        <v>1.0087345940000001</v>
      </c>
      <c r="Q771" s="104">
        <f t="shared" si="258"/>
        <v>1972.0435096799999</v>
      </c>
      <c r="R771" s="104">
        <f t="shared" si="259"/>
        <v>5011.9935097699999</v>
      </c>
      <c r="S771" s="109" t="s">
        <v>52</v>
      </c>
      <c r="T771" s="110">
        <f t="shared" si="271"/>
        <v>40796</v>
      </c>
      <c r="U771" s="111">
        <f t="shared" si="266"/>
        <v>222733.96801929001</v>
      </c>
      <c r="V771" s="22"/>
      <c r="W771" s="8"/>
      <c r="X771" s="2"/>
      <c r="Y771" s="8"/>
      <c r="Z771" s="8"/>
      <c r="AA771" s="8"/>
      <c r="AB771" s="9"/>
      <c r="AC771" s="8"/>
      <c r="AD771" s="8"/>
      <c r="AE771" s="8"/>
      <c r="AF771" s="9"/>
      <c r="AG771" s="2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</row>
    <row r="772" spans="1:108" x14ac:dyDescent="0.2">
      <c r="A772" s="112">
        <f t="shared" si="260"/>
        <v>40797</v>
      </c>
      <c r="B772" s="104">
        <f t="shared" si="273"/>
        <v>222804.97289325</v>
      </c>
      <c r="C772" s="104">
        <f t="shared" si="261"/>
        <v>218853.16520986005</v>
      </c>
      <c r="D772" s="132">
        <f t="shared" si="262"/>
        <v>40797</v>
      </c>
      <c r="E772" s="105">
        <f t="shared" si="274"/>
        <v>8.6600000000000002E-4</v>
      </c>
      <c r="F772" s="106">
        <f t="shared" si="272"/>
        <v>1</v>
      </c>
      <c r="G772" s="106">
        <f t="shared" si="267"/>
        <v>30</v>
      </c>
      <c r="H772" s="104">
        <f t="shared" si="263"/>
        <v>1.0000288500000001</v>
      </c>
      <c r="I772" s="104">
        <f t="shared" si="264"/>
        <v>1.01773245</v>
      </c>
      <c r="J772" s="104">
        <f t="shared" si="256"/>
        <v>1.0177618100000001</v>
      </c>
      <c r="K772" s="104">
        <f t="shared" si="257"/>
        <v>222740.39354821001</v>
      </c>
      <c r="L772" s="107">
        <f t="shared" si="268"/>
        <v>0</v>
      </c>
      <c r="M772" s="105">
        <f t="shared" si="269"/>
        <v>0</v>
      </c>
      <c r="N772" s="104">
        <f t="shared" si="270"/>
        <v>0</v>
      </c>
      <c r="O772" s="113">
        <f t="shared" si="265"/>
        <v>0.11</v>
      </c>
      <c r="P772" s="108">
        <f t="shared" si="255"/>
        <v>1.000289931</v>
      </c>
      <c r="Q772" s="104">
        <f t="shared" si="258"/>
        <v>64.579345040000007</v>
      </c>
      <c r="R772" s="104">
        <f t="shared" si="259"/>
        <v>64.579345040000007</v>
      </c>
      <c r="S772" s="109" t="s">
        <v>52</v>
      </c>
      <c r="T772" s="110">
        <f t="shared" si="271"/>
        <v>40826</v>
      </c>
      <c r="U772" s="111">
        <f t="shared" si="266"/>
        <v>0</v>
      </c>
      <c r="V772" s="22"/>
      <c r="W772" s="5"/>
      <c r="X772" s="3"/>
      <c r="Y772" s="5"/>
      <c r="Z772" s="5"/>
      <c r="AA772" s="5"/>
      <c r="AB772" s="1"/>
      <c r="AC772" s="5"/>
      <c r="AD772" s="5"/>
      <c r="AE772" s="5"/>
      <c r="AF772" s="1"/>
      <c r="AG772" s="3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</row>
    <row r="773" spans="1:108" x14ac:dyDescent="0.2">
      <c r="A773" s="112">
        <f t="shared" si="260"/>
        <v>40798</v>
      </c>
      <c r="B773" s="104">
        <f t="shared" si="273"/>
        <v>222876.00239367</v>
      </c>
      <c r="C773" s="104">
        <f t="shared" si="261"/>
        <v>218853.16520986005</v>
      </c>
      <c r="D773" s="132">
        <f t="shared" si="262"/>
        <v>40797</v>
      </c>
      <c r="E773" s="105">
        <f t="shared" si="274"/>
        <v>8.6600000000000002E-4</v>
      </c>
      <c r="F773" s="106">
        <f t="shared" si="272"/>
        <v>2</v>
      </c>
      <c r="G773" s="106">
        <f t="shared" si="267"/>
        <v>30</v>
      </c>
      <c r="H773" s="104">
        <f t="shared" si="263"/>
        <v>1.0000577100000001</v>
      </c>
      <c r="I773" s="104">
        <f t="shared" si="264"/>
        <v>1.01773245</v>
      </c>
      <c r="J773" s="104">
        <f t="shared" si="256"/>
        <v>1.0177911799999999</v>
      </c>
      <c r="K773" s="104">
        <f t="shared" si="257"/>
        <v>222746.82126567001</v>
      </c>
      <c r="L773" s="107">
        <f t="shared" si="268"/>
        <v>0</v>
      </c>
      <c r="M773" s="105">
        <f t="shared" si="269"/>
        <v>0</v>
      </c>
      <c r="N773" s="104">
        <f t="shared" si="270"/>
        <v>0</v>
      </c>
      <c r="O773" s="113">
        <f t="shared" si="265"/>
        <v>0.11</v>
      </c>
      <c r="P773" s="108">
        <f t="shared" si="255"/>
        <v>1.000579946</v>
      </c>
      <c r="Q773" s="104">
        <f t="shared" si="258"/>
        <v>129.181128</v>
      </c>
      <c r="R773" s="104">
        <f t="shared" si="259"/>
        <v>129.181128</v>
      </c>
      <c r="S773" s="109" t="s">
        <v>52</v>
      </c>
      <c r="T773" s="110">
        <f t="shared" si="271"/>
        <v>40826</v>
      </c>
      <c r="U773" s="111">
        <f t="shared" si="266"/>
        <v>0</v>
      </c>
      <c r="V773" s="22"/>
      <c r="W773" s="5"/>
      <c r="X773" s="3"/>
      <c r="Y773" s="5"/>
      <c r="Z773" s="5"/>
      <c r="AA773" s="5"/>
      <c r="AB773" s="1"/>
      <c r="AC773" s="5"/>
      <c r="AD773" s="5"/>
      <c r="AE773" s="5"/>
      <c r="AF773" s="1"/>
      <c r="AG773" s="3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</row>
    <row r="774" spans="1:108" x14ac:dyDescent="0.2">
      <c r="A774" s="112">
        <f t="shared" si="260"/>
        <v>40799</v>
      </c>
      <c r="B774" s="104">
        <f t="shared" si="273"/>
        <v>222947.05214320001</v>
      </c>
      <c r="C774" s="104">
        <f t="shared" si="261"/>
        <v>218853.16520986005</v>
      </c>
      <c r="D774" s="132">
        <f t="shared" si="262"/>
        <v>40797</v>
      </c>
      <c r="E774" s="105">
        <f t="shared" si="274"/>
        <v>8.6600000000000002E-4</v>
      </c>
      <c r="F774" s="106">
        <f t="shared" si="272"/>
        <v>3</v>
      </c>
      <c r="G774" s="106">
        <f t="shared" si="267"/>
        <v>30</v>
      </c>
      <c r="H774" s="104">
        <f t="shared" si="263"/>
        <v>1.00008656</v>
      </c>
      <c r="I774" s="104">
        <f t="shared" si="264"/>
        <v>1.01773245</v>
      </c>
      <c r="J774" s="104">
        <f t="shared" si="256"/>
        <v>1.01782054</v>
      </c>
      <c r="K774" s="104">
        <f t="shared" si="257"/>
        <v>222753.24679460001</v>
      </c>
      <c r="L774" s="107">
        <f t="shared" si="268"/>
        <v>0</v>
      </c>
      <c r="M774" s="105">
        <f t="shared" si="269"/>
        <v>0</v>
      </c>
      <c r="N774" s="104">
        <f t="shared" si="270"/>
        <v>0</v>
      </c>
      <c r="O774" s="113">
        <f t="shared" si="265"/>
        <v>0.11</v>
      </c>
      <c r="P774" s="108">
        <f t="shared" si="255"/>
        <v>1.0008700450000001</v>
      </c>
      <c r="Q774" s="104">
        <f t="shared" si="258"/>
        <v>193.8053486</v>
      </c>
      <c r="R774" s="104">
        <f t="shared" si="259"/>
        <v>193.8053486</v>
      </c>
      <c r="S774" s="109" t="s">
        <v>52</v>
      </c>
      <c r="T774" s="110">
        <f t="shared" si="271"/>
        <v>40826</v>
      </c>
      <c r="U774" s="111">
        <f t="shared" si="266"/>
        <v>0</v>
      </c>
      <c r="V774" s="22"/>
      <c r="W774" s="5"/>
      <c r="X774" s="3"/>
      <c r="Y774" s="5"/>
      <c r="Z774" s="5"/>
      <c r="AA774" s="5"/>
      <c r="AB774" s="1"/>
      <c r="AC774" s="5"/>
      <c r="AD774" s="5"/>
      <c r="AE774" s="5"/>
      <c r="AF774" s="1"/>
      <c r="AG774" s="3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</row>
    <row r="775" spans="1:108" x14ac:dyDescent="0.2">
      <c r="A775" s="112">
        <f t="shared" si="260"/>
        <v>40800</v>
      </c>
      <c r="B775" s="104">
        <f t="shared" si="273"/>
        <v>223018.12652369999</v>
      </c>
      <c r="C775" s="104">
        <f t="shared" si="261"/>
        <v>218853.16520986005</v>
      </c>
      <c r="D775" s="132">
        <f t="shared" si="262"/>
        <v>40797</v>
      </c>
      <c r="E775" s="105">
        <f t="shared" si="274"/>
        <v>8.6600000000000002E-4</v>
      </c>
      <c r="F775" s="106">
        <f t="shared" si="272"/>
        <v>4</v>
      </c>
      <c r="G775" s="106">
        <f t="shared" si="267"/>
        <v>30</v>
      </c>
      <c r="H775" s="104">
        <f t="shared" si="263"/>
        <v>1.00011542</v>
      </c>
      <c r="I775" s="104">
        <f t="shared" si="264"/>
        <v>1.01773245</v>
      </c>
      <c r="J775" s="104">
        <f t="shared" si="256"/>
        <v>1.01784991</v>
      </c>
      <c r="K775" s="104">
        <f t="shared" si="257"/>
        <v>222759.67451206999</v>
      </c>
      <c r="L775" s="107">
        <f t="shared" si="268"/>
        <v>0</v>
      </c>
      <c r="M775" s="105">
        <f t="shared" si="269"/>
        <v>0</v>
      </c>
      <c r="N775" s="104">
        <f t="shared" si="270"/>
        <v>0</v>
      </c>
      <c r="O775" s="113">
        <f t="shared" si="265"/>
        <v>0.11</v>
      </c>
      <c r="P775" s="108">
        <f t="shared" si="255"/>
        <v>1.001160228</v>
      </c>
      <c r="Q775" s="104">
        <f t="shared" si="258"/>
        <v>258.45201163000002</v>
      </c>
      <c r="R775" s="104">
        <f t="shared" si="259"/>
        <v>258.45201163000002</v>
      </c>
      <c r="S775" s="109" t="s">
        <v>52</v>
      </c>
      <c r="T775" s="110">
        <f t="shared" si="271"/>
        <v>40826</v>
      </c>
      <c r="U775" s="111">
        <f t="shared" si="266"/>
        <v>0</v>
      </c>
      <c r="V775" s="22"/>
      <c r="W775" s="5"/>
      <c r="X775" s="3"/>
      <c r="Y775" s="5"/>
      <c r="Z775" s="5"/>
      <c r="AA775" s="5"/>
      <c r="AB775" s="1"/>
      <c r="AC775" s="5"/>
      <c r="AD775" s="5"/>
      <c r="AE775" s="5"/>
      <c r="AF775" s="1"/>
      <c r="AG775" s="3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</row>
    <row r="776" spans="1:108" x14ac:dyDescent="0.2">
      <c r="A776" s="112">
        <f t="shared" si="260"/>
        <v>40801</v>
      </c>
      <c r="B776" s="104">
        <f t="shared" si="273"/>
        <v>223089.22356973999</v>
      </c>
      <c r="C776" s="104">
        <f t="shared" si="261"/>
        <v>218853.16520986005</v>
      </c>
      <c r="D776" s="132">
        <f t="shared" si="262"/>
        <v>40797</v>
      </c>
      <c r="E776" s="105">
        <f t="shared" si="274"/>
        <v>8.6600000000000002E-4</v>
      </c>
      <c r="F776" s="106">
        <f t="shared" si="272"/>
        <v>5</v>
      </c>
      <c r="G776" s="106">
        <f t="shared" si="267"/>
        <v>30</v>
      </c>
      <c r="H776" s="104">
        <f t="shared" si="263"/>
        <v>1.00014428</v>
      </c>
      <c r="I776" s="104">
        <f t="shared" si="264"/>
        <v>1.01773245</v>
      </c>
      <c r="J776" s="104">
        <f t="shared" si="256"/>
        <v>1.0178792800000001</v>
      </c>
      <c r="K776" s="104">
        <f t="shared" si="257"/>
        <v>222766.10222952999</v>
      </c>
      <c r="L776" s="107">
        <f t="shared" si="268"/>
        <v>0</v>
      </c>
      <c r="M776" s="105">
        <f t="shared" si="269"/>
        <v>0</v>
      </c>
      <c r="N776" s="104">
        <f t="shared" si="270"/>
        <v>0</v>
      </c>
      <c r="O776" s="113">
        <f t="shared" si="265"/>
        <v>0.11</v>
      </c>
      <c r="P776" s="108">
        <f t="shared" ref="P776:P839" si="275">ROUND((1+O776)^(30/360)^(F776/G776),9)</f>
        <v>1.0014504959999999</v>
      </c>
      <c r="Q776" s="104">
        <f t="shared" si="258"/>
        <v>323.12134021000003</v>
      </c>
      <c r="R776" s="104">
        <f t="shared" si="259"/>
        <v>323.12134021000003</v>
      </c>
      <c r="S776" s="109" t="s">
        <v>52</v>
      </c>
      <c r="T776" s="110">
        <f t="shared" si="271"/>
        <v>40826</v>
      </c>
      <c r="U776" s="111">
        <f t="shared" si="266"/>
        <v>0</v>
      </c>
      <c r="V776" s="22"/>
      <c r="W776" s="5"/>
      <c r="X776" s="3"/>
      <c r="Y776" s="5"/>
      <c r="Z776" s="5"/>
      <c r="AA776" s="5"/>
      <c r="AB776" s="1"/>
      <c r="AC776" s="5"/>
      <c r="AD776" s="5"/>
      <c r="AE776" s="5"/>
      <c r="AF776" s="1"/>
      <c r="AG776" s="3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</row>
    <row r="777" spans="1:108" x14ac:dyDescent="0.2">
      <c r="A777" s="112">
        <f t="shared" si="260"/>
        <v>40802</v>
      </c>
      <c r="B777" s="104">
        <f t="shared" si="273"/>
        <v>223160.34502977002</v>
      </c>
      <c r="C777" s="104">
        <f t="shared" si="261"/>
        <v>218853.16520986005</v>
      </c>
      <c r="D777" s="132">
        <f t="shared" si="262"/>
        <v>40797</v>
      </c>
      <c r="E777" s="105">
        <f t="shared" si="274"/>
        <v>8.6600000000000002E-4</v>
      </c>
      <c r="F777" s="106">
        <f t="shared" si="272"/>
        <v>6</v>
      </c>
      <c r="G777" s="106">
        <f t="shared" si="267"/>
        <v>30</v>
      </c>
      <c r="H777" s="104">
        <f t="shared" si="263"/>
        <v>1.00017314</v>
      </c>
      <c r="I777" s="104">
        <f t="shared" si="264"/>
        <v>1.01773245</v>
      </c>
      <c r="J777" s="104">
        <f t="shared" si="256"/>
        <v>1.01790866</v>
      </c>
      <c r="K777" s="104">
        <f t="shared" si="257"/>
        <v>222772.53213552001</v>
      </c>
      <c r="L777" s="107">
        <f t="shared" si="268"/>
        <v>0</v>
      </c>
      <c r="M777" s="105">
        <f t="shared" si="269"/>
        <v>0</v>
      </c>
      <c r="N777" s="104">
        <f t="shared" si="270"/>
        <v>0</v>
      </c>
      <c r="O777" s="113">
        <f t="shared" si="265"/>
        <v>0.11</v>
      </c>
      <c r="P777" s="108">
        <f t="shared" si="275"/>
        <v>1.001740847</v>
      </c>
      <c r="Q777" s="104">
        <f t="shared" si="258"/>
        <v>387.81289425</v>
      </c>
      <c r="R777" s="104">
        <f t="shared" si="259"/>
        <v>387.81289425</v>
      </c>
      <c r="S777" s="109" t="s">
        <v>52</v>
      </c>
      <c r="T777" s="110">
        <f t="shared" si="271"/>
        <v>40826</v>
      </c>
      <c r="U777" s="111">
        <f t="shared" si="266"/>
        <v>0</v>
      </c>
      <c r="V777" s="22"/>
      <c r="W777" s="5"/>
      <c r="X777" s="3"/>
      <c r="Y777" s="5"/>
      <c r="Z777" s="5"/>
      <c r="AA777" s="5"/>
      <c r="AB777" s="1"/>
      <c r="AC777" s="5"/>
      <c r="AD777" s="5"/>
      <c r="AE777" s="5"/>
      <c r="AF777" s="1"/>
      <c r="AG777" s="3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</row>
    <row r="778" spans="1:108" x14ac:dyDescent="0.2">
      <c r="A778" s="112">
        <f t="shared" si="260"/>
        <v>40803</v>
      </c>
      <c r="B778" s="104">
        <f t="shared" si="273"/>
        <v>223231.48477390999</v>
      </c>
      <c r="C778" s="104">
        <f t="shared" si="261"/>
        <v>218853.16520986005</v>
      </c>
      <c r="D778" s="132">
        <f t="shared" si="262"/>
        <v>40797</v>
      </c>
      <c r="E778" s="105">
        <f t="shared" si="274"/>
        <v>8.6600000000000002E-4</v>
      </c>
      <c r="F778" s="106">
        <f t="shared" si="272"/>
        <v>7</v>
      </c>
      <c r="G778" s="106">
        <f t="shared" si="267"/>
        <v>30</v>
      </c>
      <c r="H778" s="104">
        <f t="shared" si="263"/>
        <v>1.0002019900000001</v>
      </c>
      <c r="I778" s="104">
        <f t="shared" si="264"/>
        <v>1.01773245</v>
      </c>
      <c r="J778" s="104">
        <f t="shared" ref="J778:J841" si="276">TRUNC(H778*I778,8)</f>
        <v>1.0179380200000001</v>
      </c>
      <c r="K778" s="104">
        <f t="shared" ref="K778:K841" si="277">TRUNC(C778*J778,8)</f>
        <v>222778.95766444999</v>
      </c>
      <c r="L778" s="107">
        <f t="shared" si="268"/>
        <v>0</v>
      </c>
      <c r="M778" s="105">
        <f t="shared" si="269"/>
        <v>0</v>
      </c>
      <c r="N778" s="104">
        <f t="shared" si="270"/>
        <v>0</v>
      </c>
      <c r="O778" s="113">
        <f t="shared" si="265"/>
        <v>0.11</v>
      </c>
      <c r="P778" s="108">
        <f t="shared" si="275"/>
        <v>1.002031283</v>
      </c>
      <c r="Q778" s="104">
        <f t="shared" ref="Q778:Q841" si="278">TRUNC((P778-1)*K778,8)</f>
        <v>452.52710946000002</v>
      </c>
      <c r="R778" s="104">
        <f t="shared" ref="R778:R841" si="279">(N778+Q778)</f>
        <v>452.52710946000002</v>
      </c>
      <c r="S778" s="109" t="s">
        <v>52</v>
      </c>
      <c r="T778" s="110">
        <f t="shared" si="271"/>
        <v>40826</v>
      </c>
      <c r="U778" s="111">
        <f t="shared" si="266"/>
        <v>0</v>
      </c>
      <c r="V778" s="22"/>
      <c r="W778" s="5"/>
      <c r="X778" s="3"/>
      <c r="Y778" s="5"/>
      <c r="Z778" s="5"/>
      <c r="AA778" s="5"/>
      <c r="AB778" s="1"/>
      <c r="AC778" s="5"/>
      <c r="AD778" s="5"/>
      <c r="AE778" s="5"/>
      <c r="AF778" s="1"/>
      <c r="AG778" s="3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</row>
    <row r="779" spans="1:108" x14ac:dyDescent="0.2">
      <c r="A779" s="112">
        <f t="shared" ref="A779:A842" si="280">(A778+1)</f>
        <v>40804</v>
      </c>
      <c r="B779" s="104">
        <f t="shared" si="273"/>
        <v>223302.65135166</v>
      </c>
      <c r="C779" s="104">
        <f t="shared" ref="C779:C842" si="281">IF(DAY(A778)=$E$2,VLOOKUP(A778,X$10:Y$148,2),C778)</f>
        <v>218853.16520986005</v>
      </c>
      <c r="D779" s="132">
        <f t="shared" ref="D779:D842" si="282">IF(DAY(A778)=$E$2,A779,D778)</f>
        <v>40797</v>
      </c>
      <c r="E779" s="105">
        <f t="shared" si="274"/>
        <v>8.6600000000000002E-4</v>
      </c>
      <c r="F779" s="106">
        <f t="shared" si="272"/>
        <v>8</v>
      </c>
      <c r="G779" s="106">
        <f t="shared" si="267"/>
        <v>30</v>
      </c>
      <c r="H779" s="104">
        <f t="shared" ref="H779:H842" si="283">TRUNC(((1+$E779)^($F779/$G779)),8)</f>
        <v>1.0002308600000001</v>
      </c>
      <c r="I779" s="104">
        <f t="shared" ref="I779:I842" si="284">IF(DAY(A778)=E$2,J778,I778)</f>
        <v>1.01773245</v>
      </c>
      <c r="J779" s="104">
        <f t="shared" si="276"/>
        <v>1.0179674000000001</v>
      </c>
      <c r="K779" s="104">
        <f t="shared" si="277"/>
        <v>222785.38757045</v>
      </c>
      <c r="L779" s="107">
        <f t="shared" si="268"/>
        <v>0</v>
      </c>
      <c r="M779" s="105">
        <f t="shared" si="269"/>
        <v>0</v>
      </c>
      <c r="N779" s="104">
        <f t="shared" si="270"/>
        <v>0</v>
      </c>
      <c r="O779" s="113">
        <f t="shared" ref="O779:O842" si="285">(O778)</f>
        <v>0.11</v>
      </c>
      <c r="P779" s="108">
        <f t="shared" si="275"/>
        <v>1.0023218030000001</v>
      </c>
      <c r="Q779" s="104">
        <f t="shared" si="278"/>
        <v>517.26378121000005</v>
      </c>
      <c r="R779" s="104">
        <f t="shared" si="279"/>
        <v>517.26378121000005</v>
      </c>
      <c r="S779" s="109" t="s">
        <v>52</v>
      </c>
      <c r="T779" s="110">
        <f t="shared" si="271"/>
        <v>40826</v>
      </c>
      <c r="U779" s="111">
        <f t="shared" ref="U779:U842" si="286">IF(L779&gt;0,K779-N779,0)</f>
        <v>0</v>
      </c>
      <c r="V779" s="22"/>
      <c r="W779" s="5"/>
      <c r="X779" s="3"/>
      <c r="Y779" s="5"/>
      <c r="Z779" s="5"/>
      <c r="AA779" s="5"/>
      <c r="AB779" s="1"/>
      <c r="AC779" s="5"/>
      <c r="AD779" s="5"/>
      <c r="AE779" s="5"/>
      <c r="AF779" s="1"/>
      <c r="AG779" s="3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</row>
    <row r="780" spans="1:108" x14ac:dyDescent="0.2">
      <c r="A780" s="112">
        <f t="shared" si="280"/>
        <v>40805</v>
      </c>
      <c r="B780" s="104">
        <f t="shared" si="273"/>
        <v>223373.83818570999</v>
      </c>
      <c r="C780" s="104">
        <f t="shared" si="281"/>
        <v>218853.16520986005</v>
      </c>
      <c r="D780" s="132">
        <f t="shared" si="282"/>
        <v>40797</v>
      </c>
      <c r="E780" s="105">
        <f t="shared" si="274"/>
        <v>8.6600000000000002E-4</v>
      </c>
      <c r="F780" s="106">
        <f t="shared" si="272"/>
        <v>9</v>
      </c>
      <c r="G780" s="106">
        <f t="shared" ref="G780:G843" si="287">IF(DAY(A780)=E$2+1,DAY(EOMONTH(A780,12)), IF(DAY(A780)&lt;&gt;$E$2+1,G779))</f>
        <v>30</v>
      </c>
      <c r="H780" s="104">
        <f t="shared" si="283"/>
        <v>1.0002597200000001</v>
      </c>
      <c r="I780" s="104">
        <f t="shared" si="284"/>
        <v>1.01773245</v>
      </c>
      <c r="J780" s="104">
        <f t="shared" si="276"/>
        <v>1.0179967700000001</v>
      </c>
      <c r="K780" s="104">
        <f t="shared" si="277"/>
        <v>222791.81528790999</v>
      </c>
      <c r="L780" s="107">
        <f t="shared" ref="L780:L843" si="288">IF(DAY(A780)=E$2,VLOOKUP(A780,$X$10:$AE$196,7),0)</f>
        <v>0</v>
      </c>
      <c r="M780" s="105">
        <f t="shared" ref="M780:M843" si="289">IF(DAY(A780)=E$2,VLOOKUP(A780,$X$10:$AE$200,5),0)</f>
        <v>0</v>
      </c>
      <c r="N780" s="104">
        <f t="shared" ref="N780:N843" si="290">IF(M780&gt;0,TRUNC((M780*K780),8),0)</f>
        <v>0</v>
      </c>
      <c r="O780" s="113">
        <f t="shared" si="285"/>
        <v>0.11</v>
      </c>
      <c r="P780" s="108">
        <f t="shared" si="275"/>
        <v>1.002612407</v>
      </c>
      <c r="Q780" s="104">
        <f t="shared" si="278"/>
        <v>582.02289780000001</v>
      </c>
      <c r="R780" s="104">
        <f t="shared" si="279"/>
        <v>582.02289780000001</v>
      </c>
      <c r="S780" s="109" t="s">
        <v>52</v>
      </c>
      <c r="T780" s="110">
        <f t="shared" ref="T780:T843" si="291">IF(DAY(A780)=E$2+1,VLOOKUP(A779,$X$10:$AE$200,8),T779)</f>
        <v>40826</v>
      </c>
      <c r="U780" s="111">
        <f t="shared" si="286"/>
        <v>0</v>
      </c>
      <c r="V780" s="22"/>
      <c r="W780" s="5"/>
      <c r="X780" s="3"/>
      <c r="Y780" s="5"/>
      <c r="Z780" s="5"/>
      <c r="AA780" s="5"/>
      <c r="AB780" s="1"/>
      <c r="AC780" s="5"/>
      <c r="AD780" s="5"/>
      <c r="AE780" s="5"/>
      <c r="AF780" s="1"/>
      <c r="AG780" s="3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</row>
    <row r="781" spans="1:108" x14ac:dyDescent="0.2">
      <c r="A781" s="112">
        <f t="shared" si="280"/>
        <v>40806</v>
      </c>
      <c r="B781" s="104">
        <f t="shared" si="273"/>
        <v>223445.04747063998</v>
      </c>
      <c r="C781" s="104">
        <f t="shared" si="281"/>
        <v>218853.16520986005</v>
      </c>
      <c r="D781" s="132">
        <f t="shared" si="282"/>
        <v>40797</v>
      </c>
      <c r="E781" s="105">
        <f t="shared" si="274"/>
        <v>8.6600000000000002E-4</v>
      </c>
      <c r="F781" s="106">
        <f t="shared" si="272"/>
        <v>10</v>
      </c>
      <c r="G781" s="106">
        <f t="shared" si="287"/>
        <v>30</v>
      </c>
      <c r="H781" s="104">
        <f t="shared" si="283"/>
        <v>1.0002885800000001</v>
      </c>
      <c r="I781" s="104">
        <f t="shared" si="284"/>
        <v>1.01773245</v>
      </c>
      <c r="J781" s="104">
        <f t="shared" si="276"/>
        <v>1.0180261399999999</v>
      </c>
      <c r="K781" s="104">
        <f t="shared" si="277"/>
        <v>222798.24300536999</v>
      </c>
      <c r="L781" s="107">
        <f t="shared" si="288"/>
        <v>0</v>
      </c>
      <c r="M781" s="105">
        <f t="shared" si="289"/>
        <v>0</v>
      </c>
      <c r="N781" s="104">
        <f t="shared" si="290"/>
        <v>0</v>
      </c>
      <c r="O781" s="113">
        <f t="shared" si="285"/>
        <v>0.11</v>
      </c>
      <c r="P781" s="108">
        <f t="shared" si="275"/>
        <v>1.002903095</v>
      </c>
      <c r="Q781" s="104">
        <f t="shared" si="278"/>
        <v>646.80446527000004</v>
      </c>
      <c r="R781" s="104">
        <f t="shared" si="279"/>
        <v>646.80446527000004</v>
      </c>
      <c r="S781" s="109" t="s">
        <v>52</v>
      </c>
      <c r="T781" s="110">
        <f t="shared" si="291"/>
        <v>40826</v>
      </c>
      <c r="U781" s="111">
        <f t="shared" si="286"/>
        <v>0</v>
      </c>
      <c r="V781" s="22"/>
      <c r="W781" s="5"/>
      <c r="X781" s="3"/>
      <c r="Y781" s="5"/>
      <c r="Z781" s="5"/>
      <c r="AA781" s="5"/>
      <c r="AB781" s="1"/>
      <c r="AC781" s="5"/>
      <c r="AD781" s="5"/>
      <c r="AE781" s="5"/>
      <c r="AF781" s="1"/>
      <c r="AG781" s="3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</row>
    <row r="782" spans="1:108" x14ac:dyDescent="0.2">
      <c r="A782" s="112">
        <f t="shared" si="280"/>
        <v>40807</v>
      </c>
      <c r="B782" s="104">
        <f t="shared" si="273"/>
        <v>223516.2794309</v>
      </c>
      <c r="C782" s="104">
        <f t="shared" si="281"/>
        <v>218853.16520986005</v>
      </c>
      <c r="D782" s="132">
        <f t="shared" si="282"/>
        <v>40797</v>
      </c>
      <c r="E782" s="105">
        <f t="shared" si="274"/>
        <v>8.6600000000000002E-4</v>
      </c>
      <c r="F782" s="106">
        <f t="shared" si="272"/>
        <v>11</v>
      </c>
      <c r="G782" s="106">
        <f t="shared" si="287"/>
        <v>30</v>
      </c>
      <c r="H782" s="104">
        <f t="shared" si="283"/>
        <v>1.0003174399999999</v>
      </c>
      <c r="I782" s="104">
        <f t="shared" si="284"/>
        <v>1.01773245</v>
      </c>
      <c r="J782" s="104">
        <f t="shared" si="276"/>
        <v>1.0180555099999999</v>
      </c>
      <c r="K782" s="104">
        <f t="shared" si="277"/>
        <v>222804.67072282999</v>
      </c>
      <c r="L782" s="107">
        <f t="shared" si="288"/>
        <v>0</v>
      </c>
      <c r="M782" s="105">
        <f t="shared" si="289"/>
        <v>0</v>
      </c>
      <c r="N782" s="104">
        <f t="shared" si="290"/>
        <v>0</v>
      </c>
      <c r="O782" s="113">
        <f t="shared" si="285"/>
        <v>0.11</v>
      </c>
      <c r="P782" s="108">
        <f t="shared" si="275"/>
        <v>1.0031938680000001</v>
      </c>
      <c r="Q782" s="104">
        <f t="shared" si="278"/>
        <v>711.60870807000003</v>
      </c>
      <c r="R782" s="104">
        <f t="shared" si="279"/>
        <v>711.60870807000003</v>
      </c>
      <c r="S782" s="109" t="s">
        <v>52</v>
      </c>
      <c r="T782" s="110">
        <f t="shared" si="291"/>
        <v>40826</v>
      </c>
      <c r="U782" s="111">
        <f t="shared" si="286"/>
        <v>0</v>
      </c>
      <c r="V782" s="22"/>
      <c r="W782" s="5"/>
      <c r="X782" s="3"/>
      <c r="Y782" s="5"/>
      <c r="Z782" s="5"/>
      <c r="AA782" s="5"/>
      <c r="AB782" s="1"/>
      <c r="AC782" s="5"/>
      <c r="AD782" s="5"/>
      <c r="AE782" s="5"/>
      <c r="AF782" s="1"/>
      <c r="AG782" s="3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</row>
    <row r="783" spans="1:108" x14ac:dyDescent="0.2">
      <c r="A783" s="112">
        <f t="shared" si="280"/>
        <v>40808</v>
      </c>
      <c r="B783" s="104">
        <f t="shared" si="273"/>
        <v>223587.53823762</v>
      </c>
      <c r="C783" s="104">
        <f t="shared" si="281"/>
        <v>218853.16520986005</v>
      </c>
      <c r="D783" s="132">
        <f t="shared" si="282"/>
        <v>40797</v>
      </c>
      <c r="E783" s="105">
        <f t="shared" si="274"/>
        <v>8.6600000000000002E-4</v>
      </c>
      <c r="F783" s="106">
        <f t="shared" si="272"/>
        <v>12</v>
      </c>
      <c r="G783" s="106">
        <f t="shared" si="287"/>
        <v>30</v>
      </c>
      <c r="H783" s="104">
        <f t="shared" si="283"/>
        <v>1.0003463100000001</v>
      </c>
      <c r="I783" s="104">
        <f t="shared" si="284"/>
        <v>1.01773245</v>
      </c>
      <c r="J783" s="104">
        <f t="shared" si="276"/>
        <v>1.0180849000000001</v>
      </c>
      <c r="K783" s="104">
        <f t="shared" si="277"/>
        <v>222811.10281735999</v>
      </c>
      <c r="L783" s="107">
        <f t="shared" si="288"/>
        <v>0</v>
      </c>
      <c r="M783" s="105">
        <f t="shared" si="289"/>
        <v>0</v>
      </c>
      <c r="N783" s="104">
        <f t="shared" si="290"/>
        <v>0</v>
      </c>
      <c r="O783" s="113">
        <f t="shared" si="285"/>
        <v>0.11</v>
      </c>
      <c r="P783" s="108">
        <f t="shared" si="275"/>
        <v>1.0034847250000001</v>
      </c>
      <c r="Q783" s="104">
        <f t="shared" si="278"/>
        <v>776.43542026</v>
      </c>
      <c r="R783" s="104">
        <f t="shared" si="279"/>
        <v>776.43542026</v>
      </c>
      <c r="S783" s="109" t="s">
        <v>52</v>
      </c>
      <c r="T783" s="110">
        <f t="shared" si="291"/>
        <v>40826</v>
      </c>
      <c r="U783" s="111">
        <f t="shared" si="286"/>
        <v>0</v>
      </c>
      <c r="V783" s="22"/>
      <c r="W783" s="5"/>
      <c r="X783" s="3"/>
      <c r="Y783" s="5"/>
      <c r="Z783" s="5"/>
      <c r="AA783" s="5"/>
      <c r="AB783" s="1"/>
      <c r="AC783" s="5"/>
      <c r="AD783" s="5"/>
      <c r="AE783" s="5"/>
      <c r="AF783" s="1"/>
      <c r="AG783" s="3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</row>
    <row r="784" spans="1:108" x14ac:dyDescent="0.2">
      <c r="A784" s="112">
        <f t="shared" si="280"/>
        <v>40809</v>
      </c>
      <c r="B784" s="104">
        <f t="shared" si="273"/>
        <v>223658.81510906</v>
      </c>
      <c r="C784" s="104">
        <f t="shared" si="281"/>
        <v>218853.16520986005</v>
      </c>
      <c r="D784" s="132">
        <f t="shared" si="282"/>
        <v>40797</v>
      </c>
      <c r="E784" s="105">
        <f t="shared" si="274"/>
        <v>8.6600000000000002E-4</v>
      </c>
      <c r="F784" s="106">
        <f t="shared" si="272"/>
        <v>13</v>
      </c>
      <c r="G784" s="106">
        <f t="shared" si="287"/>
        <v>30</v>
      </c>
      <c r="H784" s="104">
        <f t="shared" si="283"/>
        <v>1.0003751700000001</v>
      </c>
      <c r="I784" s="104">
        <f t="shared" si="284"/>
        <v>1.01773245</v>
      </c>
      <c r="J784" s="104">
        <f t="shared" si="276"/>
        <v>1.0181142700000001</v>
      </c>
      <c r="K784" s="104">
        <f t="shared" si="277"/>
        <v>222817.53053481999</v>
      </c>
      <c r="L784" s="107">
        <f t="shared" si="288"/>
        <v>0</v>
      </c>
      <c r="M784" s="105">
        <f t="shared" si="289"/>
        <v>0</v>
      </c>
      <c r="N784" s="104">
        <f t="shared" si="290"/>
        <v>0</v>
      </c>
      <c r="O784" s="113">
        <f t="shared" si="285"/>
        <v>0.11</v>
      </c>
      <c r="P784" s="108">
        <f t="shared" si="275"/>
        <v>1.0037756659999999</v>
      </c>
      <c r="Q784" s="104">
        <f t="shared" si="278"/>
        <v>841.28457423999998</v>
      </c>
      <c r="R784" s="104">
        <f t="shared" si="279"/>
        <v>841.28457423999998</v>
      </c>
      <c r="S784" s="109" t="s">
        <v>52</v>
      </c>
      <c r="T784" s="110">
        <f t="shared" si="291"/>
        <v>40826</v>
      </c>
      <c r="U784" s="111">
        <f t="shared" si="286"/>
        <v>0</v>
      </c>
      <c r="V784" s="22"/>
      <c r="W784" s="5"/>
      <c r="X784" s="3"/>
      <c r="Y784" s="5"/>
      <c r="Z784" s="5"/>
      <c r="AA784" s="5"/>
      <c r="AB784" s="1"/>
      <c r="AC784" s="5"/>
      <c r="AD784" s="5"/>
      <c r="AE784" s="5"/>
      <c r="AF784" s="1"/>
      <c r="AG784" s="3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</row>
    <row r="785" spans="1:108" x14ac:dyDescent="0.2">
      <c r="A785" s="112">
        <f t="shared" si="280"/>
        <v>40810</v>
      </c>
      <c r="B785" s="104">
        <f t="shared" si="273"/>
        <v>223730.11685815</v>
      </c>
      <c r="C785" s="104">
        <f t="shared" si="281"/>
        <v>218853.16520986005</v>
      </c>
      <c r="D785" s="132">
        <f t="shared" si="282"/>
        <v>40797</v>
      </c>
      <c r="E785" s="105">
        <f t="shared" si="274"/>
        <v>8.6600000000000002E-4</v>
      </c>
      <c r="F785" s="106">
        <f t="shared" si="272"/>
        <v>14</v>
      </c>
      <c r="G785" s="106">
        <f t="shared" si="287"/>
        <v>30</v>
      </c>
      <c r="H785" s="104">
        <f t="shared" si="283"/>
        <v>1.00040404</v>
      </c>
      <c r="I785" s="104">
        <f t="shared" si="284"/>
        <v>1.01773245</v>
      </c>
      <c r="J785" s="104">
        <f t="shared" si="276"/>
        <v>1.0181436500000001</v>
      </c>
      <c r="K785" s="104">
        <f t="shared" si="277"/>
        <v>222823.96044082</v>
      </c>
      <c r="L785" s="107">
        <f t="shared" si="288"/>
        <v>0</v>
      </c>
      <c r="M785" s="105">
        <f t="shared" si="289"/>
        <v>0</v>
      </c>
      <c r="N785" s="104">
        <f t="shared" si="290"/>
        <v>0</v>
      </c>
      <c r="O785" s="113">
        <f t="shared" si="285"/>
        <v>0.11</v>
      </c>
      <c r="P785" s="108">
        <f t="shared" si="275"/>
        <v>1.0040666920000001</v>
      </c>
      <c r="Q785" s="104">
        <f t="shared" si="278"/>
        <v>906.15641732999995</v>
      </c>
      <c r="R785" s="104">
        <f t="shared" si="279"/>
        <v>906.15641732999995</v>
      </c>
      <c r="S785" s="109" t="s">
        <v>52</v>
      </c>
      <c r="T785" s="110">
        <f t="shared" si="291"/>
        <v>40826</v>
      </c>
      <c r="U785" s="111">
        <f t="shared" si="286"/>
        <v>0</v>
      </c>
      <c r="V785" s="22"/>
      <c r="W785" s="5"/>
      <c r="X785" s="3"/>
      <c r="Y785" s="5"/>
      <c r="Z785" s="5"/>
      <c r="AA785" s="5"/>
      <c r="AB785" s="1"/>
      <c r="AC785" s="5"/>
      <c r="AD785" s="5"/>
      <c r="AE785" s="5"/>
      <c r="AF785" s="1"/>
      <c r="AG785" s="3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</row>
    <row r="786" spans="1:108" x14ac:dyDescent="0.2">
      <c r="A786" s="112">
        <f t="shared" si="280"/>
        <v>40811</v>
      </c>
      <c r="B786" s="104">
        <f t="shared" si="273"/>
        <v>223801.43886945001</v>
      </c>
      <c r="C786" s="104">
        <f t="shared" si="281"/>
        <v>218853.16520986005</v>
      </c>
      <c r="D786" s="132">
        <f t="shared" si="282"/>
        <v>40797</v>
      </c>
      <c r="E786" s="105">
        <f t="shared" si="274"/>
        <v>8.6600000000000002E-4</v>
      </c>
      <c r="F786" s="106">
        <f t="shared" si="272"/>
        <v>15</v>
      </c>
      <c r="G786" s="106">
        <f t="shared" si="287"/>
        <v>30</v>
      </c>
      <c r="H786" s="104">
        <f t="shared" si="283"/>
        <v>1.0004329000000001</v>
      </c>
      <c r="I786" s="104">
        <f t="shared" si="284"/>
        <v>1.01773245</v>
      </c>
      <c r="J786" s="104">
        <f t="shared" si="276"/>
        <v>1.0181730200000001</v>
      </c>
      <c r="K786" s="104">
        <f t="shared" si="277"/>
        <v>222830.38815827999</v>
      </c>
      <c r="L786" s="107">
        <f t="shared" si="288"/>
        <v>0</v>
      </c>
      <c r="M786" s="105">
        <f t="shared" si="289"/>
        <v>0</v>
      </c>
      <c r="N786" s="104">
        <f t="shared" si="290"/>
        <v>0</v>
      </c>
      <c r="O786" s="113">
        <f t="shared" si="285"/>
        <v>0.11</v>
      </c>
      <c r="P786" s="108">
        <f t="shared" si="275"/>
        <v>1.0043578019999999</v>
      </c>
      <c r="Q786" s="104">
        <f t="shared" si="278"/>
        <v>971.05071117</v>
      </c>
      <c r="R786" s="104">
        <f t="shared" si="279"/>
        <v>971.05071117</v>
      </c>
      <c r="S786" s="109" t="s">
        <v>52</v>
      </c>
      <c r="T786" s="110">
        <f t="shared" si="291"/>
        <v>40826</v>
      </c>
      <c r="U786" s="111">
        <f t="shared" si="286"/>
        <v>0</v>
      </c>
      <c r="V786" s="22"/>
      <c r="W786" s="5"/>
      <c r="X786" s="3"/>
      <c r="Y786" s="5"/>
      <c r="Z786" s="5"/>
      <c r="AA786" s="5"/>
      <c r="AB786" s="1"/>
      <c r="AC786" s="5"/>
      <c r="AD786" s="5"/>
      <c r="AE786" s="5"/>
      <c r="AF786" s="1"/>
      <c r="AG786" s="3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</row>
    <row r="787" spans="1:108" x14ac:dyDescent="0.2">
      <c r="A787" s="112">
        <f t="shared" si="280"/>
        <v>40812</v>
      </c>
      <c r="B787" s="104">
        <f t="shared" si="273"/>
        <v>223872.78554009998</v>
      </c>
      <c r="C787" s="104">
        <f t="shared" si="281"/>
        <v>218853.16520986005</v>
      </c>
      <c r="D787" s="132">
        <f t="shared" si="282"/>
        <v>40797</v>
      </c>
      <c r="E787" s="105">
        <f t="shared" si="274"/>
        <v>8.6600000000000002E-4</v>
      </c>
      <c r="F787" s="106">
        <f t="shared" si="272"/>
        <v>16</v>
      </c>
      <c r="G787" s="106">
        <f t="shared" si="287"/>
        <v>30</v>
      </c>
      <c r="H787" s="104">
        <f t="shared" si="283"/>
        <v>1.00046177</v>
      </c>
      <c r="I787" s="104">
        <f t="shared" si="284"/>
        <v>1.01773245</v>
      </c>
      <c r="J787" s="104">
        <f t="shared" si="276"/>
        <v>1.0182024000000001</v>
      </c>
      <c r="K787" s="104">
        <f t="shared" si="277"/>
        <v>222836.81806426999</v>
      </c>
      <c r="L787" s="107">
        <f t="shared" si="288"/>
        <v>0</v>
      </c>
      <c r="M787" s="105">
        <f t="shared" si="289"/>
        <v>0</v>
      </c>
      <c r="N787" s="104">
        <f t="shared" si="290"/>
        <v>0</v>
      </c>
      <c r="O787" s="113">
        <f t="shared" si="285"/>
        <v>0.11</v>
      </c>
      <c r="P787" s="108">
        <f t="shared" si="275"/>
        <v>1.004648996</v>
      </c>
      <c r="Q787" s="104">
        <f t="shared" si="278"/>
        <v>1035.96747583</v>
      </c>
      <c r="R787" s="104">
        <f t="shared" si="279"/>
        <v>1035.96747583</v>
      </c>
      <c r="S787" s="109" t="s">
        <v>52</v>
      </c>
      <c r="T787" s="110">
        <f t="shared" si="291"/>
        <v>40826</v>
      </c>
      <c r="U787" s="111">
        <f t="shared" si="286"/>
        <v>0</v>
      </c>
      <c r="V787" s="22"/>
      <c r="W787" s="5"/>
      <c r="X787" s="3"/>
      <c r="Y787" s="5"/>
      <c r="Z787" s="5"/>
      <c r="AA787" s="5"/>
      <c r="AB787" s="1"/>
      <c r="AC787" s="5"/>
      <c r="AD787" s="5"/>
      <c r="AE787" s="5"/>
      <c r="AF787" s="1"/>
      <c r="AG787" s="3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</row>
    <row r="788" spans="1:108" x14ac:dyDescent="0.2">
      <c r="A788" s="112">
        <f t="shared" si="280"/>
        <v>40813</v>
      </c>
      <c r="B788" s="104">
        <f t="shared" si="273"/>
        <v>223944.15709646998</v>
      </c>
      <c r="C788" s="104">
        <f t="shared" si="281"/>
        <v>218853.16520986005</v>
      </c>
      <c r="D788" s="132">
        <f t="shared" si="282"/>
        <v>40797</v>
      </c>
      <c r="E788" s="105">
        <f t="shared" si="274"/>
        <v>8.6600000000000002E-4</v>
      </c>
      <c r="F788" s="106">
        <f t="shared" si="272"/>
        <v>17</v>
      </c>
      <c r="G788" s="106">
        <f t="shared" si="287"/>
        <v>30</v>
      </c>
      <c r="H788" s="104">
        <f t="shared" si="283"/>
        <v>1.00049064</v>
      </c>
      <c r="I788" s="104">
        <f t="shared" si="284"/>
        <v>1.01773245</v>
      </c>
      <c r="J788" s="104">
        <f t="shared" si="276"/>
        <v>1.01823179</v>
      </c>
      <c r="K788" s="104">
        <f t="shared" si="277"/>
        <v>222843.25015879999</v>
      </c>
      <c r="L788" s="107">
        <f t="shared" si="288"/>
        <v>0</v>
      </c>
      <c r="M788" s="105">
        <f t="shared" si="289"/>
        <v>0</v>
      </c>
      <c r="N788" s="104">
        <f t="shared" si="290"/>
        <v>0</v>
      </c>
      <c r="O788" s="113">
        <f t="shared" si="285"/>
        <v>0.11</v>
      </c>
      <c r="P788" s="108">
        <f t="shared" si="275"/>
        <v>1.004940275</v>
      </c>
      <c r="Q788" s="104">
        <f t="shared" si="278"/>
        <v>1100.9069376699999</v>
      </c>
      <c r="R788" s="104">
        <f t="shared" si="279"/>
        <v>1100.9069376699999</v>
      </c>
      <c r="S788" s="109" t="s">
        <v>52</v>
      </c>
      <c r="T788" s="110">
        <f t="shared" si="291"/>
        <v>40826</v>
      </c>
      <c r="U788" s="111">
        <f t="shared" si="286"/>
        <v>0</v>
      </c>
      <c r="V788" s="22"/>
      <c r="W788" s="5"/>
      <c r="X788" s="3"/>
      <c r="Y788" s="5"/>
      <c r="Z788" s="5"/>
      <c r="AA788" s="5"/>
      <c r="AB788" s="1"/>
      <c r="AC788" s="5"/>
      <c r="AD788" s="5"/>
      <c r="AE788" s="5"/>
      <c r="AF788" s="1"/>
      <c r="AG788" s="3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</row>
    <row r="789" spans="1:108" x14ac:dyDescent="0.2">
      <c r="A789" s="112">
        <f t="shared" si="280"/>
        <v>40814</v>
      </c>
      <c r="B789" s="104">
        <f t="shared" si="273"/>
        <v>224015.5489193</v>
      </c>
      <c r="C789" s="104">
        <f t="shared" si="281"/>
        <v>218853.16520986005</v>
      </c>
      <c r="D789" s="132">
        <f t="shared" si="282"/>
        <v>40797</v>
      </c>
      <c r="E789" s="105">
        <f t="shared" si="274"/>
        <v>8.6600000000000002E-4</v>
      </c>
      <c r="F789" s="106">
        <f t="shared" si="272"/>
        <v>18</v>
      </c>
      <c r="G789" s="106">
        <f t="shared" si="287"/>
        <v>30</v>
      </c>
      <c r="H789" s="104">
        <f t="shared" si="283"/>
        <v>1.0005195099999999</v>
      </c>
      <c r="I789" s="104">
        <f t="shared" si="284"/>
        <v>1.01773245</v>
      </c>
      <c r="J789" s="104">
        <f t="shared" si="276"/>
        <v>1.0182611699999999</v>
      </c>
      <c r="K789" s="104">
        <f t="shared" si="277"/>
        <v>222849.68006479001</v>
      </c>
      <c r="L789" s="107">
        <f t="shared" si="288"/>
        <v>0</v>
      </c>
      <c r="M789" s="105">
        <f t="shared" si="289"/>
        <v>0</v>
      </c>
      <c r="N789" s="104">
        <f t="shared" si="290"/>
        <v>0</v>
      </c>
      <c r="O789" s="113">
        <f t="shared" si="285"/>
        <v>0.11</v>
      </c>
      <c r="P789" s="108">
        <f t="shared" si="275"/>
        <v>1.0052316379999999</v>
      </c>
      <c r="Q789" s="104">
        <f t="shared" si="278"/>
        <v>1165.8688545099999</v>
      </c>
      <c r="R789" s="104">
        <f t="shared" si="279"/>
        <v>1165.8688545099999</v>
      </c>
      <c r="S789" s="109" t="s">
        <v>52</v>
      </c>
      <c r="T789" s="110">
        <f t="shared" si="291"/>
        <v>40826</v>
      </c>
      <c r="U789" s="111">
        <f t="shared" si="286"/>
        <v>0</v>
      </c>
      <c r="V789" s="22"/>
      <c r="W789" s="5"/>
      <c r="X789" s="3"/>
      <c r="Y789" s="5"/>
      <c r="Z789" s="5"/>
      <c r="AA789" s="5"/>
      <c r="AB789" s="1"/>
      <c r="AC789" s="5"/>
      <c r="AD789" s="5"/>
      <c r="AE789" s="5"/>
      <c r="AF789" s="1"/>
      <c r="AG789" s="3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</row>
    <row r="790" spans="1:108" x14ac:dyDescent="0.2">
      <c r="A790" s="112">
        <f t="shared" si="280"/>
        <v>40815</v>
      </c>
      <c r="B790" s="104">
        <f t="shared" si="273"/>
        <v>224086.96123115</v>
      </c>
      <c r="C790" s="104">
        <f t="shared" si="281"/>
        <v>218853.16520986005</v>
      </c>
      <c r="D790" s="132">
        <f t="shared" si="282"/>
        <v>40797</v>
      </c>
      <c r="E790" s="105">
        <f t="shared" si="274"/>
        <v>8.6600000000000002E-4</v>
      </c>
      <c r="F790" s="106">
        <f t="shared" si="272"/>
        <v>19</v>
      </c>
      <c r="G790" s="106">
        <f t="shared" si="287"/>
        <v>30</v>
      </c>
      <c r="H790" s="104">
        <f t="shared" si="283"/>
        <v>1.00054837</v>
      </c>
      <c r="I790" s="104">
        <f t="shared" si="284"/>
        <v>1.01773245</v>
      </c>
      <c r="J790" s="104">
        <f t="shared" si="276"/>
        <v>1.01829054</v>
      </c>
      <c r="K790" s="104">
        <f t="shared" si="277"/>
        <v>222856.10778225001</v>
      </c>
      <c r="L790" s="107">
        <f t="shared" si="288"/>
        <v>0</v>
      </c>
      <c r="M790" s="105">
        <f t="shared" si="289"/>
        <v>0</v>
      </c>
      <c r="N790" s="104">
        <f t="shared" si="290"/>
        <v>0</v>
      </c>
      <c r="O790" s="113">
        <f t="shared" si="285"/>
        <v>0.11</v>
      </c>
      <c r="P790" s="108">
        <f t="shared" si="275"/>
        <v>1.005523086</v>
      </c>
      <c r="Q790" s="104">
        <f t="shared" si="278"/>
        <v>1230.8534489000001</v>
      </c>
      <c r="R790" s="104">
        <f t="shared" si="279"/>
        <v>1230.8534489000001</v>
      </c>
      <c r="S790" s="109" t="s">
        <v>52</v>
      </c>
      <c r="T790" s="110">
        <f t="shared" si="291"/>
        <v>40826</v>
      </c>
      <c r="U790" s="111">
        <f t="shared" si="286"/>
        <v>0</v>
      </c>
      <c r="V790" s="22"/>
      <c r="W790" s="5"/>
      <c r="X790" s="3"/>
      <c r="Y790" s="5"/>
      <c r="Z790" s="5"/>
      <c r="AA790" s="5"/>
      <c r="AB790" s="1"/>
      <c r="AC790" s="5"/>
      <c r="AD790" s="5"/>
      <c r="AE790" s="5"/>
      <c r="AF790" s="1"/>
      <c r="AG790" s="3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</row>
    <row r="791" spans="1:108" x14ac:dyDescent="0.2">
      <c r="A791" s="112">
        <f t="shared" si="280"/>
        <v>40816</v>
      </c>
      <c r="B791" s="104">
        <f t="shared" si="273"/>
        <v>224158.40041267002</v>
      </c>
      <c r="C791" s="104">
        <f t="shared" si="281"/>
        <v>218853.16520986005</v>
      </c>
      <c r="D791" s="132">
        <f t="shared" si="282"/>
        <v>40797</v>
      </c>
      <c r="E791" s="105">
        <f t="shared" si="274"/>
        <v>8.6600000000000002E-4</v>
      </c>
      <c r="F791" s="106">
        <f t="shared" si="272"/>
        <v>20</v>
      </c>
      <c r="G791" s="106">
        <f t="shared" si="287"/>
        <v>30</v>
      </c>
      <c r="H791" s="104">
        <f t="shared" si="283"/>
        <v>1.0005772500000001</v>
      </c>
      <c r="I791" s="104">
        <f t="shared" si="284"/>
        <v>1.01773245</v>
      </c>
      <c r="J791" s="104">
        <f t="shared" si="276"/>
        <v>1.0183199300000001</v>
      </c>
      <c r="K791" s="104">
        <f t="shared" si="277"/>
        <v>222862.53987678001</v>
      </c>
      <c r="L791" s="107">
        <f t="shared" si="288"/>
        <v>0</v>
      </c>
      <c r="M791" s="105">
        <f t="shared" si="289"/>
        <v>0</v>
      </c>
      <c r="N791" s="104">
        <f t="shared" si="290"/>
        <v>0</v>
      </c>
      <c r="O791" s="113">
        <f t="shared" si="285"/>
        <v>0.11</v>
      </c>
      <c r="P791" s="108">
        <f t="shared" si="275"/>
        <v>1.005814618</v>
      </c>
      <c r="Q791" s="104">
        <f t="shared" si="278"/>
        <v>1295.8605358899999</v>
      </c>
      <c r="R791" s="104">
        <f t="shared" si="279"/>
        <v>1295.8605358899999</v>
      </c>
      <c r="S791" s="109" t="s">
        <v>52</v>
      </c>
      <c r="T791" s="110">
        <f t="shared" si="291"/>
        <v>40826</v>
      </c>
      <c r="U791" s="111">
        <f t="shared" si="286"/>
        <v>0</v>
      </c>
      <c r="V791" s="22"/>
      <c r="W791" s="5"/>
      <c r="X791" s="3"/>
      <c r="Y791" s="5"/>
      <c r="Z791" s="5"/>
      <c r="AA791" s="5"/>
      <c r="AB791" s="1"/>
      <c r="AC791" s="5"/>
      <c r="AD791" s="5"/>
      <c r="AE791" s="5"/>
      <c r="AF791" s="1"/>
      <c r="AG791" s="3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</row>
    <row r="792" spans="1:108" x14ac:dyDescent="0.2">
      <c r="A792" s="112">
        <f t="shared" si="280"/>
        <v>40817</v>
      </c>
      <c r="B792" s="104">
        <f t="shared" si="273"/>
        <v>224229.86008647</v>
      </c>
      <c r="C792" s="104">
        <f t="shared" si="281"/>
        <v>218853.16520986005</v>
      </c>
      <c r="D792" s="132">
        <f t="shared" si="282"/>
        <v>40797</v>
      </c>
      <c r="E792" s="105">
        <f t="shared" si="274"/>
        <v>8.6600000000000002E-4</v>
      </c>
      <c r="F792" s="106">
        <f t="shared" si="272"/>
        <v>21</v>
      </c>
      <c r="G792" s="106">
        <f t="shared" si="287"/>
        <v>30</v>
      </c>
      <c r="H792" s="104">
        <f t="shared" si="283"/>
        <v>1.00060612</v>
      </c>
      <c r="I792" s="104">
        <f t="shared" si="284"/>
        <v>1.01773245</v>
      </c>
      <c r="J792" s="104">
        <f t="shared" si="276"/>
        <v>1.0183493100000001</v>
      </c>
      <c r="K792" s="104">
        <f t="shared" si="277"/>
        <v>222868.96978277</v>
      </c>
      <c r="L792" s="107">
        <f t="shared" si="288"/>
        <v>0</v>
      </c>
      <c r="M792" s="105">
        <f t="shared" si="289"/>
        <v>0</v>
      </c>
      <c r="N792" s="104">
        <f t="shared" si="290"/>
        <v>0</v>
      </c>
      <c r="O792" s="113">
        <f t="shared" si="285"/>
        <v>0.11</v>
      </c>
      <c r="P792" s="108">
        <f t="shared" si="275"/>
        <v>1.0061062350000001</v>
      </c>
      <c r="Q792" s="104">
        <f t="shared" si="278"/>
        <v>1360.8903037</v>
      </c>
      <c r="R792" s="104">
        <f t="shared" si="279"/>
        <v>1360.8903037</v>
      </c>
      <c r="S792" s="109" t="s">
        <v>52</v>
      </c>
      <c r="T792" s="110">
        <f t="shared" si="291"/>
        <v>40826</v>
      </c>
      <c r="U792" s="111">
        <f t="shared" si="286"/>
        <v>0</v>
      </c>
      <c r="V792" s="22"/>
      <c r="W792" s="5"/>
      <c r="X792" s="3"/>
      <c r="Y792" s="5"/>
      <c r="Z792" s="5"/>
      <c r="AA792" s="5"/>
      <c r="AB792" s="1"/>
      <c r="AC792" s="5"/>
      <c r="AD792" s="5"/>
      <c r="AE792" s="5"/>
      <c r="AF792" s="1"/>
      <c r="AG792" s="3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</row>
    <row r="793" spans="1:108" x14ac:dyDescent="0.2">
      <c r="A793" s="112">
        <f t="shared" si="280"/>
        <v>40818</v>
      </c>
      <c r="B793" s="104">
        <f t="shared" si="273"/>
        <v>224301.34223195</v>
      </c>
      <c r="C793" s="104">
        <f t="shared" si="281"/>
        <v>218853.16520986005</v>
      </c>
      <c r="D793" s="132">
        <f t="shared" si="282"/>
        <v>40797</v>
      </c>
      <c r="E793" s="105">
        <f t="shared" si="274"/>
        <v>8.6600000000000002E-4</v>
      </c>
      <c r="F793" s="106">
        <f t="shared" si="272"/>
        <v>22</v>
      </c>
      <c r="G793" s="106">
        <f t="shared" si="287"/>
        <v>30</v>
      </c>
      <c r="H793" s="104">
        <f t="shared" si="283"/>
        <v>1.00063499</v>
      </c>
      <c r="I793" s="104">
        <f t="shared" si="284"/>
        <v>1.01773245</v>
      </c>
      <c r="J793" s="104">
        <f t="shared" si="276"/>
        <v>1.01837869</v>
      </c>
      <c r="K793" s="104">
        <f t="shared" si="277"/>
        <v>222875.39968877001</v>
      </c>
      <c r="L793" s="107">
        <f t="shared" si="288"/>
        <v>0</v>
      </c>
      <c r="M793" s="105">
        <f t="shared" si="289"/>
        <v>0</v>
      </c>
      <c r="N793" s="104">
        <f t="shared" si="290"/>
        <v>0</v>
      </c>
      <c r="O793" s="113">
        <f t="shared" si="285"/>
        <v>0.11</v>
      </c>
      <c r="P793" s="108">
        <f t="shared" si="275"/>
        <v>1.0063979359999999</v>
      </c>
      <c r="Q793" s="104">
        <f t="shared" si="278"/>
        <v>1425.94254318</v>
      </c>
      <c r="R793" s="104">
        <f t="shared" si="279"/>
        <v>1425.94254318</v>
      </c>
      <c r="S793" s="109" t="s">
        <v>52</v>
      </c>
      <c r="T793" s="110">
        <f t="shared" si="291"/>
        <v>40826</v>
      </c>
      <c r="U793" s="111">
        <f t="shared" si="286"/>
        <v>0</v>
      </c>
      <c r="V793" s="22"/>
      <c r="W793" s="5"/>
      <c r="X793" s="3"/>
      <c r="Y793" s="5"/>
      <c r="Z793" s="5"/>
      <c r="AA793" s="5"/>
      <c r="AB793" s="1"/>
      <c r="AC793" s="5"/>
      <c r="AD793" s="5"/>
      <c r="AE793" s="5"/>
      <c r="AF793" s="1"/>
      <c r="AG793" s="3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</row>
    <row r="794" spans="1:108" x14ac:dyDescent="0.2">
      <c r="A794" s="112">
        <f t="shared" si="280"/>
        <v>40819</v>
      </c>
      <c r="B794" s="104">
        <f t="shared" si="273"/>
        <v>224372.84927676999</v>
      </c>
      <c r="C794" s="104">
        <f t="shared" si="281"/>
        <v>218853.16520986005</v>
      </c>
      <c r="D794" s="132">
        <f t="shared" si="282"/>
        <v>40797</v>
      </c>
      <c r="E794" s="105">
        <f t="shared" si="274"/>
        <v>8.6600000000000002E-4</v>
      </c>
      <c r="F794" s="106">
        <f t="shared" si="272"/>
        <v>23</v>
      </c>
      <c r="G794" s="106">
        <f t="shared" si="287"/>
        <v>30</v>
      </c>
      <c r="H794" s="104">
        <f t="shared" si="283"/>
        <v>1.00066386</v>
      </c>
      <c r="I794" s="104">
        <f t="shared" si="284"/>
        <v>1.01773245</v>
      </c>
      <c r="J794" s="104">
        <f t="shared" si="276"/>
        <v>1.0184080799999999</v>
      </c>
      <c r="K794" s="104">
        <f t="shared" si="277"/>
        <v>222881.83178328999</v>
      </c>
      <c r="L794" s="107">
        <f t="shared" si="288"/>
        <v>0</v>
      </c>
      <c r="M794" s="105">
        <f t="shared" si="289"/>
        <v>0</v>
      </c>
      <c r="N794" s="104">
        <f t="shared" si="290"/>
        <v>0</v>
      </c>
      <c r="O794" s="113">
        <f t="shared" si="285"/>
        <v>0.11</v>
      </c>
      <c r="P794" s="108">
        <f t="shared" si="275"/>
        <v>1.006689722</v>
      </c>
      <c r="Q794" s="104">
        <f t="shared" si="278"/>
        <v>1491.01749348</v>
      </c>
      <c r="R794" s="104">
        <f t="shared" si="279"/>
        <v>1491.01749348</v>
      </c>
      <c r="S794" s="109" t="s">
        <v>52</v>
      </c>
      <c r="T794" s="110">
        <f t="shared" si="291"/>
        <v>40826</v>
      </c>
      <c r="U794" s="111">
        <f t="shared" si="286"/>
        <v>0</v>
      </c>
      <c r="V794" s="22"/>
      <c r="W794" s="5"/>
      <c r="X794" s="3"/>
      <c r="Y794" s="5"/>
      <c r="Z794" s="5"/>
      <c r="AA794" s="5"/>
      <c r="AB794" s="1"/>
      <c r="AC794" s="5"/>
      <c r="AD794" s="5"/>
      <c r="AE794" s="5"/>
      <c r="AF794" s="1"/>
      <c r="AG794" s="3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</row>
    <row r="795" spans="1:108" x14ac:dyDescent="0.2">
      <c r="A795" s="112">
        <f t="shared" si="280"/>
        <v>40820</v>
      </c>
      <c r="B795" s="104">
        <f t="shared" si="273"/>
        <v>224444.37902068999</v>
      </c>
      <c r="C795" s="104">
        <f t="shared" si="281"/>
        <v>218853.16520986005</v>
      </c>
      <c r="D795" s="132">
        <f t="shared" si="282"/>
        <v>40797</v>
      </c>
      <c r="E795" s="105">
        <f t="shared" si="274"/>
        <v>8.6600000000000002E-4</v>
      </c>
      <c r="F795" s="106">
        <f t="shared" si="272"/>
        <v>24</v>
      </c>
      <c r="G795" s="106">
        <f t="shared" si="287"/>
        <v>30</v>
      </c>
      <c r="H795" s="104">
        <f t="shared" si="283"/>
        <v>1.0006927400000001</v>
      </c>
      <c r="I795" s="104">
        <f t="shared" si="284"/>
        <v>1.01773245</v>
      </c>
      <c r="J795" s="104">
        <f t="shared" si="276"/>
        <v>1.0184374700000001</v>
      </c>
      <c r="K795" s="104">
        <f t="shared" si="277"/>
        <v>222888.26387781999</v>
      </c>
      <c r="L795" s="107">
        <f t="shared" si="288"/>
        <v>0</v>
      </c>
      <c r="M795" s="105">
        <f t="shared" si="289"/>
        <v>0</v>
      </c>
      <c r="N795" s="104">
        <f t="shared" si="290"/>
        <v>0</v>
      </c>
      <c r="O795" s="113">
        <f t="shared" si="285"/>
        <v>0.11</v>
      </c>
      <c r="P795" s="108">
        <f t="shared" si="275"/>
        <v>1.0069815929999999</v>
      </c>
      <c r="Q795" s="104">
        <f t="shared" si="278"/>
        <v>1556.11514287</v>
      </c>
      <c r="R795" s="104">
        <f t="shared" si="279"/>
        <v>1556.11514287</v>
      </c>
      <c r="S795" s="109" t="s">
        <v>52</v>
      </c>
      <c r="T795" s="110">
        <f t="shared" si="291"/>
        <v>40826</v>
      </c>
      <c r="U795" s="111">
        <f t="shared" si="286"/>
        <v>0</v>
      </c>
      <c r="V795" s="22"/>
      <c r="W795" s="5"/>
      <c r="X795" s="3"/>
      <c r="Y795" s="5"/>
      <c r="Z795" s="5"/>
      <c r="AA795" s="5"/>
      <c r="AB795" s="1"/>
      <c r="AC795" s="5"/>
      <c r="AD795" s="5"/>
      <c r="AE795" s="5"/>
      <c r="AF795" s="1"/>
      <c r="AG795" s="3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</row>
    <row r="796" spans="1:108" x14ac:dyDescent="0.2">
      <c r="A796" s="112">
        <f t="shared" si="280"/>
        <v>40821</v>
      </c>
      <c r="B796" s="104">
        <f t="shared" si="273"/>
        <v>224515.92903799002</v>
      </c>
      <c r="C796" s="104">
        <f t="shared" si="281"/>
        <v>218853.16520986005</v>
      </c>
      <c r="D796" s="132">
        <f t="shared" si="282"/>
        <v>40797</v>
      </c>
      <c r="E796" s="105">
        <f t="shared" si="274"/>
        <v>8.6600000000000002E-4</v>
      </c>
      <c r="F796" s="106">
        <f t="shared" si="272"/>
        <v>25</v>
      </c>
      <c r="G796" s="106">
        <f t="shared" si="287"/>
        <v>30</v>
      </c>
      <c r="H796" s="104">
        <f t="shared" si="283"/>
        <v>1.00072161</v>
      </c>
      <c r="I796" s="104">
        <f t="shared" si="284"/>
        <v>1.01773245</v>
      </c>
      <c r="J796" s="104">
        <f t="shared" si="276"/>
        <v>1.01846685</v>
      </c>
      <c r="K796" s="104">
        <f t="shared" si="277"/>
        <v>222894.69378381001</v>
      </c>
      <c r="L796" s="107">
        <f t="shared" si="288"/>
        <v>0</v>
      </c>
      <c r="M796" s="105">
        <f t="shared" si="289"/>
        <v>0</v>
      </c>
      <c r="N796" s="104">
        <f t="shared" si="290"/>
        <v>0</v>
      </c>
      <c r="O796" s="113">
        <f t="shared" si="285"/>
        <v>0.11</v>
      </c>
      <c r="P796" s="108">
        <f t="shared" si="275"/>
        <v>1.0072735479999999</v>
      </c>
      <c r="Q796" s="104">
        <f t="shared" si="278"/>
        <v>1621.2352541800001</v>
      </c>
      <c r="R796" s="104">
        <f t="shared" si="279"/>
        <v>1621.2352541800001</v>
      </c>
      <c r="S796" s="109" t="s">
        <v>52</v>
      </c>
      <c r="T796" s="110">
        <f t="shared" si="291"/>
        <v>40826</v>
      </c>
      <c r="U796" s="111">
        <f t="shared" si="286"/>
        <v>0</v>
      </c>
      <c r="V796" s="22"/>
      <c r="W796" s="5"/>
      <c r="X796" s="3"/>
      <c r="Y796" s="5"/>
      <c r="Z796" s="5"/>
      <c r="AA796" s="5"/>
      <c r="AB796" s="1"/>
      <c r="AC796" s="5"/>
      <c r="AD796" s="5"/>
      <c r="AE796" s="5"/>
      <c r="AF796" s="1"/>
      <c r="AG796" s="3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</row>
    <row r="797" spans="1:108" x14ac:dyDescent="0.2">
      <c r="A797" s="112">
        <f t="shared" si="280"/>
        <v>40822</v>
      </c>
      <c r="B797" s="104">
        <f t="shared" si="273"/>
        <v>224587.50396147001</v>
      </c>
      <c r="C797" s="104">
        <f t="shared" si="281"/>
        <v>218853.16520986005</v>
      </c>
      <c r="D797" s="132">
        <f t="shared" si="282"/>
        <v>40797</v>
      </c>
      <c r="E797" s="105">
        <f t="shared" si="274"/>
        <v>8.6600000000000002E-4</v>
      </c>
      <c r="F797" s="106">
        <f t="shared" si="272"/>
        <v>26</v>
      </c>
      <c r="G797" s="106">
        <f t="shared" si="287"/>
        <v>30</v>
      </c>
      <c r="H797" s="104">
        <f t="shared" si="283"/>
        <v>1.0007504899999999</v>
      </c>
      <c r="I797" s="104">
        <f t="shared" si="284"/>
        <v>1.01773245</v>
      </c>
      <c r="J797" s="104">
        <f t="shared" si="276"/>
        <v>1.0184962399999999</v>
      </c>
      <c r="K797" s="104">
        <f t="shared" si="277"/>
        <v>222901.12587834001</v>
      </c>
      <c r="L797" s="107">
        <f t="shared" si="288"/>
        <v>0</v>
      </c>
      <c r="M797" s="105">
        <f t="shared" si="289"/>
        <v>0</v>
      </c>
      <c r="N797" s="104">
        <f t="shared" si="290"/>
        <v>0</v>
      </c>
      <c r="O797" s="113">
        <f t="shared" si="285"/>
        <v>0.11</v>
      </c>
      <c r="P797" s="108">
        <f t="shared" si="275"/>
        <v>1.0075655880000001</v>
      </c>
      <c r="Q797" s="104">
        <f t="shared" si="278"/>
        <v>1686.3780831300001</v>
      </c>
      <c r="R797" s="104">
        <f t="shared" si="279"/>
        <v>1686.3780831300001</v>
      </c>
      <c r="S797" s="109" t="s">
        <v>52</v>
      </c>
      <c r="T797" s="110">
        <f t="shared" si="291"/>
        <v>40826</v>
      </c>
      <c r="U797" s="111">
        <f t="shared" si="286"/>
        <v>0</v>
      </c>
      <c r="V797" s="22"/>
      <c r="W797" s="5"/>
      <c r="X797" s="3"/>
      <c r="Y797" s="5"/>
      <c r="Z797" s="5"/>
      <c r="AA797" s="5"/>
      <c r="AB797" s="1"/>
      <c r="AC797" s="5"/>
      <c r="AD797" s="5"/>
      <c r="AE797" s="5"/>
      <c r="AF797" s="1"/>
      <c r="AG797" s="3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</row>
    <row r="798" spans="1:108" x14ac:dyDescent="0.2">
      <c r="A798" s="112">
        <f t="shared" si="280"/>
        <v>40823</v>
      </c>
      <c r="B798" s="104">
        <f t="shared" si="273"/>
        <v>224659.09916030001</v>
      </c>
      <c r="C798" s="104">
        <f t="shared" si="281"/>
        <v>218853.16520986005</v>
      </c>
      <c r="D798" s="132">
        <f t="shared" si="282"/>
        <v>40797</v>
      </c>
      <c r="E798" s="105">
        <f t="shared" si="274"/>
        <v>8.6600000000000002E-4</v>
      </c>
      <c r="F798" s="106">
        <f t="shared" si="272"/>
        <v>27</v>
      </c>
      <c r="G798" s="106">
        <f t="shared" si="287"/>
        <v>30</v>
      </c>
      <c r="H798" s="104">
        <f t="shared" si="283"/>
        <v>1.0007793599999999</v>
      </c>
      <c r="I798" s="104">
        <f t="shared" si="284"/>
        <v>1.01773245</v>
      </c>
      <c r="J798" s="104">
        <f t="shared" si="276"/>
        <v>1.0185256199999999</v>
      </c>
      <c r="K798" s="104">
        <f t="shared" si="277"/>
        <v>222907.55578433</v>
      </c>
      <c r="L798" s="107">
        <f t="shared" si="288"/>
        <v>0</v>
      </c>
      <c r="M798" s="105">
        <f t="shared" si="289"/>
        <v>0</v>
      </c>
      <c r="N798" s="104">
        <f t="shared" si="290"/>
        <v>0</v>
      </c>
      <c r="O798" s="113">
        <f t="shared" si="285"/>
        <v>0.11</v>
      </c>
      <c r="P798" s="108">
        <f t="shared" si="275"/>
        <v>1.0078577120000001</v>
      </c>
      <c r="Q798" s="104">
        <f t="shared" si="278"/>
        <v>1751.5433759699999</v>
      </c>
      <c r="R798" s="104">
        <f t="shared" si="279"/>
        <v>1751.5433759699999</v>
      </c>
      <c r="S798" s="109" t="s">
        <v>52</v>
      </c>
      <c r="T798" s="110">
        <f t="shared" si="291"/>
        <v>40826</v>
      </c>
      <c r="U798" s="111">
        <f t="shared" si="286"/>
        <v>0</v>
      </c>
      <c r="V798" s="22"/>
      <c r="W798" s="5"/>
      <c r="X798" s="3"/>
      <c r="Y798" s="5"/>
      <c r="Z798" s="5"/>
      <c r="AA798" s="5"/>
      <c r="AB798" s="1"/>
      <c r="AC798" s="5"/>
      <c r="AD798" s="5"/>
      <c r="AE798" s="5"/>
      <c r="AF798" s="1"/>
      <c r="AG798" s="3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</row>
    <row r="799" spans="1:108" x14ac:dyDescent="0.2">
      <c r="A799" s="112">
        <f t="shared" si="280"/>
        <v>40824</v>
      </c>
      <c r="B799" s="104">
        <f t="shared" si="273"/>
        <v>224730.72147622998</v>
      </c>
      <c r="C799" s="104">
        <f t="shared" si="281"/>
        <v>218853.16520986005</v>
      </c>
      <c r="D799" s="132">
        <f t="shared" si="282"/>
        <v>40797</v>
      </c>
      <c r="E799" s="105">
        <f t="shared" si="274"/>
        <v>8.6600000000000002E-4</v>
      </c>
      <c r="F799" s="106">
        <f t="shared" si="272"/>
        <v>28</v>
      </c>
      <c r="G799" s="106">
        <f t="shared" si="287"/>
        <v>30</v>
      </c>
      <c r="H799" s="104">
        <f t="shared" si="283"/>
        <v>1.00080824</v>
      </c>
      <c r="I799" s="104">
        <f t="shared" si="284"/>
        <v>1.01773245</v>
      </c>
      <c r="J799" s="104">
        <f t="shared" si="276"/>
        <v>1.01855502</v>
      </c>
      <c r="K799" s="104">
        <f t="shared" si="277"/>
        <v>222913.99006739</v>
      </c>
      <c r="L799" s="107">
        <f t="shared" si="288"/>
        <v>0</v>
      </c>
      <c r="M799" s="105">
        <f t="shared" si="289"/>
        <v>0</v>
      </c>
      <c r="N799" s="104">
        <f t="shared" si="290"/>
        <v>0</v>
      </c>
      <c r="O799" s="113">
        <f t="shared" si="285"/>
        <v>0.11</v>
      </c>
      <c r="P799" s="108">
        <f t="shared" si="275"/>
        <v>1.008149921</v>
      </c>
      <c r="Q799" s="104">
        <f t="shared" si="278"/>
        <v>1816.7314088400001</v>
      </c>
      <c r="R799" s="104">
        <f t="shared" si="279"/>
        <v>1816.7314088400001</v>
      </c>
      <c r="S799" s="109" t="s">
        <v>52</v>
      </c>
      <c r="T799" s="110">
        <f t="shared" si="291"/>
        <v>40826</v>
      </c>
      <c r="U799" s="111">
        <f t="shared" si="286"/>
        <v>0</v>
      </c>
      <c r="V799" s="22"/>
      <c r="W799" s="5"/>
      <c r="X799" s="3"/>
      <c r="Y799" s="5"/>
      <c r="Z799" s="5"/>
      <c r="AA799" s="5"/>
      <c r="AB799" s="1"/>
      <c r="AC799" s="5"/>
      <c r="AD799" s="5"/>
      <c r="AE799" s="5"/>
      <c r="AF799" s="1"/>
      <c r="AG799" s="3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</row>
    <row r="800" spans="1:108" x14ac:dyDescent="0.2">
      <c r="A800" s="112">
        <f t="shared" si="280"/>
        <v>40825</v>
      </c>
      <c r="B800" s="104">
        <f t="shared" si="273"/>
        <v>224802.36429369001</v>
      </c>
      <c r="C800" s="104">
        <f t="shared" si="281"/>
        <v>218853.16520986005</v>
      </c>
      <c r="D800" s="132">
        <f t="shared" si="282"/>
        <v>40797</v>
      </c>
      <c r="E800" s="105">
        <f t="shared" si="274"/>
        <v>8.6600000000000002E-4</v>
      </c>
      <c r="F800" s="106">
        <f t="shared" si="272"/>
        <v>29</v>
      </c>
      <c r="G800" s="106">
        <f t="shared" si="287"/>
        <v>30</v>
      </c>
      <c r="H800" s="104">
        <f t="shared" si="283"/>
        <v>1.0008371199999999</v>
      </c>
      <c r="I800" s="104">
        <f t="shared" si="284"/>
        <v>1.01773245</v>
      </c>
      <c r="J800" s="104">
        <f t="shared" si="276"/>
        <v>1.0185844100000001</v>
      </c>
      <c r="K800" s="104">
        <f t="shared" si="277"/>
        <v>222920.42216191001</v>
      </c>
      <c r="L800" s="107">
        <f t="shared" si="288"/>
        <v>0</v>
      </c>
      <c r="M800" s="105">
        <f t="shared" si="289"/>
        <v>0</v>
      </c>
      <c r="N800" s="104">
        <f t="shared" si="290"/>
        <v>0</v>
      </c>
      <c r="O800" s="113">
        <f t="shared" si="285"/>
        <v>0.11</v>
      </c>
      <c r="P800" s="108">
        <f t="shared" si="275"/>
        <v>1.0084422150000001</v>
      </c>
      <c r="Q800" s="104">
        <f t="shared" si="278"/>
        <v>1881.94213178</v>
      </c>
      <c r="R800" s="104">
        <f t="shared" si="279"/>
        <v>1881.94213178</v>
      </c>
      <c r="S800" s="109" t="s">
        <v>52</v>
      </c>
      <c r="T800" s="110">
        <f t="shared" si="291"/>
        <v>40826</v>
      </c>
      <c r="U800" s="111">
        <f t="shared" si="286"/>
        <v>0</v>
      </c>
      <c r="V800" s="22"/>
      <c r="W800" s="5"/>
      <c r="X800" s="3"/>
      <c r="Y800" s="5"/>
      <c r="Z800" s="5"/>
      <c r="AA800" s="5"/>
      <c r="AB800" s="1"/>
      <c r="AC800" s="5"/>
      <c r="AD800" s="5"/>
      <c r="AE800" s="5"/>
      <c r="AF800" s="1"/>
      <c r="AG800" s="3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</row>
    <row r="801" spans="1:108" x14ac:dyDescent="0.2">
      <c r="A801" s="112">
        <f t="shared" si="280"/>
        <v>40826</v>
      </c>
      <c r="B801" s="104">
        <f t="shared" si="273"/>
        <v>224874.02982006001</v>
      </c>
      <c r="C801" s="104">
        <f t="shared" si="281"/>
        <v>218853.16520986005</v>
      </c>
      <c r="D801" s="132">
        <f t="shared" si="282"/>
        <v>40797</v>
      </c>
      <c r="E801" s="105">
        <f t="shared" si="274"/>
        <v>8.6600000000000002E-4</v>
      </c>
      <c r="F801" s="106">
        <f t="shared" si="272"/>
        <v>30</v>
      </c>
      <c r="G801" s="106">
        <f t="shared" si="287"/>
        <v>30</v>
      </c>
      <c r="H801" s="104">
        <f t="shared" si="283"/>
        <v>1.000866</v>
      </c>
      <c r="I801" s="104">
        <f t="shared" si="284"/>
        <v>1.01773245</v>
      </c>
      <c r="J801" s="104">
        <f t="shared" si="276"/>
        <v>1.0186138</v>
      </c>
      <c r="K801" s="104">
        <f t="shared" si="277"/>
        <v>222926.85425644001</v>
      </c>
      <c r="L801" s="107">
        <f t="shared" si="288"/>
        <v>25</v>
      </c>
      <c r="M801" s="105">
        <f t="shared" si="289"/>
        <v>6.4263231310000002E-3</v>
      </c>
      <c r="N801" s="104">
        <f t="shared" si="290"/>
        <v>1432.6000000199999</v>
      </c>
      <c r="O801" s="113">
        <f t="shared" si="285"/>
        <v>0.11</v>
      </c>
      <c r="P801" s="108">
        <f t="shared" si="275"/>
        <v>1.0087345940000001</v>
      </c>
      <c r="Q801" s="104">
        <f t="shared" si="278"/>
        <v>1947.17556362</v>
      </c>
      <c r="R801" s="104">
        <f t="shared" si="279"/>
        <v>3379.7755636399997</v>
      </c>
      <c r="S801" s="109" t="s">
        <v>52</v>
      </c>
      <c r="T801" s="110">
        <f t="shared" si="291"/>
        <v>40826</v>
      </c>
      <c r="U801" s="111">
        <f t="shared" si="286"/>
        <v>221494.25425642001</v>
      </c>
      <c r="V801" s="22"/>
      <c r="W801" s="8"/>
      <c r="X801" s="2"/>
      <c r="Y801" s="8"/>
      <c r="Z801" s="8"/>
      <c r="AA801" s="8"/>
      <c r="AB801" s="9"/>
      <c r="AC801" s="8"/>
      <c r="AD801" s="8"/>
      <c r="AE801" s="8"/>
      <c r="AF801" s="9"/>
      <c r="AG801" s="2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</row>
    <row r="802" spans="1:108" x14ac:dyDescent="0.2">
      <c r="A802" s="112">
        <f t="shared" si="280"/>
        <v>40827</v>
      </c>
      <c r="B802" s="104">
        <f t="shared" si="273"/>
        <v>221563.96971964001</v>
      </c>
      <c r="C802" s="104">
        <f t="shared" si="281"/>
        <v>217446.74405198006</v>
      </c>
      <c r="D802" s="132">
        <f t="shared" si="282"/>
        <v>40827</v>
      </c>
      <c r="E802" s="105">
        <f t="shared" si="274"/>
        <v>1.06E-3</v>
      </c>
      <c r="F802" s="106">
        <f t="shared" si="272"/>
        <v>1</v>
      </c>
      <c r="G802" s="106">
        <f t="shared" si="287"/>
        <v>31</v>
      </c>
      <c r="H802" s="104">
        <f t="shared" si="283"/>
        <v>1.0000341699999999</v>
      </c>
      <c r="I802" s="104">
        <f t="shared" si="284"/>
        <v>1.0186138</v>
      </c>
      <c r="J802" s="104">
        <f t="shared" si="276"/>
        <v>1.0186485999999999</v>
      </c>
      <c r="K802" s="104">
        <f t="shared" si="277"/>
        <v>221501.82140310001</v>
      </c>
      <c r="L802" s="107">
        <f t="shared" si="288"/>
        <v>0</v>
      </c>
      <c r="M802" s="105">
        <f t="shared" si="289"/>
        <v>0</v>
      </c>
      <c r="N802" s="104">
        <f t="shared" si="290"/>
        <v>0</v>
      </c>
      <c r="O802" s="113">
        <f t="shared" si="285"/>
        <v>0.11</v>
      </c>
      <c r="P802" s="108">
        <f t="shared" si="275"/>
        <v>1.0002805770000001</v>
      </c>
      <c r="Q802" s="104">
        <f t="shared" si="278"/>
        <v>62.148316540000003</v>
      </c>
      <c r="R802" s="104">
        <f t="shared" si="279"/>
        <v>62.148316540000003</v>
      </c>
      <c r="S802" s="109" t="s">
        <v>52</v>
      </c>
      <c r="T802" s="110">
        <f t="shared" si="291"/>
        <v>40857</v>
      </c>
      <c r="U802" s="111">
        <f t="shared" si="286"/>
        <v>0</v>
      </c>
      <c r="V802" s="22"/>
      <c r="W802" s="5"/>
      <c r="X802" s="3"/>
      <c r="Y802" s="5"/>
      <c r="Z802" s="5"/>
      <c r="AA802" s="5"/>
      <c r="AB802" s="1"/>
      <c r="AC802" s="5"/>
      <c r="AD802" s="5"/>
      <c r="AE802" s="5"/>
      <c r="AF802" s="1"/>
      <c r="AG802" s="3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</row>
    <row r="803" spans="1:108" x14ac:dyDescent="0.2">
      <c r="A803" s="112">
        <f t="shared" si="280"/>
        <v>40828</v>
      </c>
      <c r="B803" s="104">
        <f t="shared" si="273"/>
        <v>221633.71127982999</v>
      </c>
      <c r="C803" s="104">
        <f t="shared" si="281"/>
        <v>217446.74405198006</v>
      </c>
      <c r="D803" s="132">
        <f t="shared" si="282"/>
        <v>40827</v>
      </c>
      <c r="E803" s="105">
        <f t="shared" si="274"/>
        <v>1.06E-3</v>
      </c>
      <c r="F803" s="106">
        <f t="shared" ref="F803:F866" si="292">IF(DAY(A803)=E$2+1,1,F802+1)</f>
        <v>2</v>
      </c>
      <c r="G803" s="106">
        <f t="shared" si="287"/>
        <v>31</v>
      </c>
      <c r="H803" s="104">
        <f t="shared" si="283"/>
        <v>1.0000683500000001</v>
      </c>
      <c r="I803" s="104">
        <f t="shared" si="284"/>
        <v>1.0186138</v>
      </c>
      <c r="J803" s="104">
        <f t="shared" si="276"/>
        <v>1.0186834199999999</v>
      </c>
      <c r="K803" s="104">
        <f t="shared" si="277"/>
        <v>221509.39289873</v>
      </c>
      <c r="L803" s="107">
        <f t="shared" si="288"/>
        <v>0</v>
      </c>
      <c r="M803" s="105">
        <f t="shared" si="289"/>
        <v>0</v>
      </c>
      <c r="N803" s="104">
        <f t="shared" si="290"/>
        <v>0</v>
      </c>
      <c r="O803" s="113">
        <f t="shared" si="285"/>
        <v>0.11</v>
      </c>
      <c r="P803" s="108">
        <f t="shared" si="275"/>
        <v>1.000561233</v>
      </c>
      <c r="Q803" s="104">
        <f t="shared" si="278"/>
        <v>124.3183811</v>
      </c>
      <c r="R803" s="104">
        <f t="shared" si="279"/>
        <v>124.3183811</v>
      </c>
      <c r="S803" s="109" t="s">
        <v>52</v>
      </c>
      <c r="T803" s="110">
        <f t="shared" si="291"/>
        <v>40857</v>
      </c>
      <c r="U803" s="111">
        <f t="shared" si="286"/>
        <v>0</v>
      </c>
      <c r="V803" s="22"/>
      <c r="W803" s="5"/>
      <c r="X803" s="3"/>
      <c r="Y803" s="5"/>
      <c r="Z803" s="5"/>
      <c r="AA803" s="5"/>
      <c r="AB803" s="1"/>
      <c r="AC803" s="5"/>
      <c r="AD803" s="5"/>
      <c r="AE803" s="5"/>
      <c r="AF803" s="1"/>
      <c r="AG803" s="3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</row>
    <row r="804" spans="1:108" x14ac:dyDescent="0.2">
      <c r="A804" s="112">
        <f t="shared" si="280"/>
        <v>40829</v>
      </c>
      <c r="B804" s="104">
        <f t="shared" si="273"/>
        <v>221703.47219201</v>
      </c>
      <c r="C804" s="104">
        <f t="shared" si="281"/>
        <v>217446.74405198006</v>
      </c>
      <c r="D804" s="132">
        <f t="shared" si="282"/>
        <v>40827</v>
      </c>
      <c r="E804" s="105">
        <f t="shared" si="274"/>
        <v>1.06E-3</v>
      </c>
      <c r="F804" s="106">
        <f t="shared" si="292"/>
        <v>3</v>
      </c>
      <c r="G804" s="106">
        <f t="shared" si="287"/>
        <v>31</v>
      </c>
      <c r="H804" s="104">
        <f t="shared" si="283"/>
        <v>1.0001025299999999</v>
      </c>
      <c r="I804" s="104">
        <f t="shared" si="284"/>
        <v>1.0186138</v>
      </c>
      <c r="J804" s="104">
        <f t="shared" si="276"/>
        <v>1.0187182299999999</v>
      </c>
      <c r="K804" s="104">
        <f t="shared" si="277"/>
        <v>221516.96221989</v>
      </c>
      <c r="L804" s="107">
        <f t="shared" si="288"/>
        <v>0</v>
      </c>
      <c r="M804" s="105">
        <f t="shared" si="289"/>
        <v>0</v>
      </c>
      <c r="N804" s="104">
        <f t="shared" si="290"/>
        <v>0</v>
      </c>
      <c r="O804" s="113">
        <f t="shared" si="285"/>
        <v>0.11</v>
      </c>
      <c r="P804" s="108">
        <f t="shared" si="275"/>
        <v>1.0008419669999999</v>
      </c>
      <c r="Q804" s="104">
        <f t="shared" si="278"/>
        <v>186.50997211999999</v>
      </c>
      <c r="R804" s="104">
        <f t="shared" si="279"/>
        <v>186.50997211999999</v>
      </c>
      <c r="S804" s="109" t="s">
        <v>52</v>
      </c>
      <c r="T804" s="110">
        <f t="shared" si="291"/>
        <v>40857</v>
      </c>
      <c r="U804" s="111">
        <f t="shared" si="286"/>
        <v>0</v>
      </c>
      <c r="V804" s="22"/>
      <c r="W804" s="5"/>
      <c r="X804" s="3"/>
      <c r="Y804" s="5"/>
      <c r="Z804" s="5"/>
      <c r="AA804" s="5"/>
      <c r="AB804" s="1"/>
      <c r="AC804" s="5"/>
      <c r="AD804" s="5"/>
      <c r="AE804" s="5"/>
      <c r="AF804" s="1"/>
      <c r="AG804" s="3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</row>
    <row r="805" spans="1:108" x14ac:dyDescent="0.2">
      <c r="A805" s="112">
        <f t="shared" si="280"/>
        <v>40830</v>
      </c>
      <c r="B805" s="104">
        <f t="shared" si="273"/>
        <v>221773.25725299999</v>
      </c>
      <c r="C805" s="104">
        <f t="shared" si="281"/>
        <v>217446.74405198006</v>
      </c>
      <c r="D805" s="132">
        <f t="shared" si="282"/>
        <v>40827</v>
      </c>
      <c r="E805" s="105">
        <f t="shared" si="274"/>
        <v>1.06E-3</v>
      </c>
      <c r="F805" s="106">
        <f t="shared" si="292"/>
        <v>4</v>
      </c>
      <c r="G805" s="106">
        <f t="shared" si="287"/>
        <v>31</v>
      </c>
      <c r="H805" s="104">
        <f t="shared" si="283"/>
        <v>1.00013671</v>
      </c>
      <c r="I805" s="104">
        <f t="shared" si="284"/>
        <v>1.0186138</v>
      </c>
      <c r="J805" s="104">
        <f t="shared" si="276"/>
        <v>1.0187530499999999</v>
      </c>
      <c r="K805" s="104">
        <f t="shared" si="277"/>
        <v>221524.53371552</v>
      </c>
      <c r="L805" s="107">
        <f t="shared" si="288"/>
        <v>0</v>
      </c>
      <c r="M805" s="105">
        <f t="shared" si="289"/>
        <v>0</v>
      </c>
      <c r="N805" s="104">
        <f t="shared" si="290"/>
        <v>0</v>
      </c>
      <c r="O805" s="113">
        <f t="shared" si="285"/>
        <v>0.11</v>
      </c>
      <c r="P805" s="108">
        <f t="shared" si="275"/>
        <v>1.0011227810000001</v>
      </c>
      <c r="Q805" s="104">
        <f t="shared" si="278"/>
        <v>248.72353748</v>
      </c>
      <c r="R805" s="104">
        <f t="shared" si="279"/>
        <v>248.72353748</v>
      </c>
      <c r="S805" s="109" t="s">
        <v>52</v>
      </c>
      <c r="T805" s="110">
        <f t="shared" si="291"/>
        <v>40857</v>
      </c>
      <c r="U805" s="111">
        <f t="shared" si="286"/>
        <v>0</v>
      </c>
      <c r="V805" s="22"/>
      <c r="W805" s="5"/>
      <c r="X805" s="3"/>
      <c r="Y805" s="5"/>
      <c r="Z805" s="5"/>
      <c r="AA805" s="5"/>
      <c r="AB805" s="1"/>
      <c r="AC805" s="5"/>
      <c r="AD805" s="5"/>
      <c r="AE805" s="5"/>
      <c r="AF805" s="1"/>
      <c r="AG805" s="3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</row>
    <row r="806" spans="1:108" x14ac:dyDescent="0.2">
      <c r="A806" s="112">
        <f t="shared" si="280"/>
        <v>40831</v>
      </c>
      <c r="B806" s="104">
        <f t="shared" si="273"/>
        <v>221843.06384585999</v>
      </c>
      <c r="C806" s="104">
        <f t="shared" si="281"/>
        <v>217446.74405198006</v>
      </c>
      <c r="D806" s="132">
        <f t="shared" si="282"/>
        <v>40827</v>
      </c>
      <c r="E806" s="105">
        <f t="shared" si="274"/>
        <v>1.06E-3</v>
      </c>
      <c r="F806" s="106">
        <f t="shared" si="292"/>
        <v>5</v>
      </c>
      <c r="G806" s="106">
        <f t="shared" si="287"/>
        <v>31</v>
      </c>
      <c r="H806" s="104">
        <f t="shared" si="283"/>
        <v>1.0001708899999999</v>
      </c>
      <c r="I806" s="104">
        <f t="shared" si="284"/>
        <v>1.0186138</v>
      </c>
      <c r="J806" s="104">
        <f t="shared" si="276"/>
        <v>1.0187878699999999</v>
      </c>
      <c r="K806" s="104">
        <f t="shared" si="277"/>
        <v>221532.10521114999</v>
      </c>
      <c r="L806" s="107">
        <f t="shared" si="288"/>
        <v>0</v>
      </c>
      <c r="M806" s="105">
        <f t="shared" si="289"/>
        <v>0</v>
      </c>
      <c r="N806" s="104">
        <f t="shared" si="290"/>
        <v>0</v>
      </c>
      <c r="O806" s="113">
        <f t="shared" si="285"/>
        <v>0.11</v>
      </c>
      <c r="P806" s="108">
        <f t="shared" si="275"/>
        <v>1.001403673</v>
      </c>
      <c r="Q806" s="104">
        <f t="shared" si="278"/>
        <v>310.95863471000001</v>
      </c>
      <c r="R806" s="104">
        <f t="shared" si="279"/>
        <v>310.95863471000001</v>
      </c>
      <c r="S806" s="109" t="s">
        <v>52</v>
      </c>
      <c r="T806" s="110">
        <f t="shared" si="291"/>
        <v>40857</v>
      </c>
      <c r="U806" s="111">
        <f t="shared" si="286"/>
        <v>0</v>
      </c>
      <c r="V806" s="22"/>
      <c r="W806" s="5"/>
      <c r="X806" s="3"/>
      <c r="Y806" s="5"/>
      <c r="Z806" s="5"/>
      <c r="AA806" s="5"/>
      <c r="AB806" s="1"/>
      <c r="AC806" s="5"/>
      <c r="AD806" s="5"/>
      <c r="AE806" s="5"/>
      <c r="AF806" s="1"/>
      <c r="AG806" s="3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</row>
    <row r="807" spans="1:108" x14ac:dyDescent="0.2">
      <c r="A807" s="112">
        <f t="shared" si="280"/>
        <v>40832</v>
      </c>
      <c r="B807" s="104">
        <f t="shared" ref="B807:B870" si="293">IF(E807&lt;0,"ND",(K807+Q807))</f>
        <v>221912.88979423</v>
      </c>
      <c r="C807" s="104">
        <f t="shared" si="281"/>
        <v>217446.74405198006</v>
      </c>
      <c r="D807" s="132">
        <f t="shared" si="282"/>
        <v>40827</v>
      </c>
      <c r="E807" s="105">
        <f t="shared" si="274"/>
        <v>1.06E-3</v>
      </c>
      <c r="F807" s="106">
        <f t="shared" si="292"/>
        <v>6</v>
      </c>
      <c r="G807" s="106">
        <f t="shared" si="287"/>
        <v>31</v>
      </c>
      <c r="H807" s="104">
        <f t="shared" si="283"/>
        <v>1.00020507</v>
      </c>
      <c r="I807" s="104">
        <f t="shared" si="284"/>
        <v>1.0186138</v>
      </c>
      <c r="J807" s="104">
        <f t="shared" si="276"/>
        <v>1.01882268</v>
      </c>
      <c r="K807" s="104">
        <f t="shared" si="277"/>
        <v>221539.67453230999</v>
      </c>
      <c r="L807" s="107">
        <f t="shared" si="288"/>
        <v>0</v>
      </c>
      <c r="M807" s="105">
        <f t="shared" si="289"/>
        <v>0</v>
      </c>
      <c r="N807" s="104">
        <f t="shared" si="290"/>
        <v>0</v>
      </c>
      <c r="O807" s="113">
        <f t="shared" si="285"/>
        <v>0.11</v>
      </c>
      <c r="P807" s="108">
        <f t="shared" si="275"/>
        <v>1.0016846429999999</v>
      </c>
      <c r="Q807" s="104">
        <f t="shared" si="278"/>
        <v>373.21526191999999</v>
      </c>
      <c r="R807" s="104">
        <f t="shared" si="279"/>
        <v>373.21526191999999</v>
      </c>
      <c r="S807" s="109" t="s">
        <v>52</v>
      </c>
      <c r="T807" s="110">
        <f t="shared" si="291"/>
        <v>40857</v>
      </c>
      <c r="U807" s="111">
        <f t="shared" si="286"/>
        <v>0</v>
      </c>
      <c r="V807" s="22"/>
      <c r="W807" s="5"/>
      <c r="X807" s="3"/>
      <c r="Y807" s="5"/>
      <c r="Z807" s="5"/>
      <c r="AA807" s="5"/>
      <c r="AB807" s="1"/>
      <c r="AC807" s="5"/>
      <c r="AD807" s="5"/>
      <c r="AE807" s="5"/>
      <c r="AF807" s="1"/>
      <c r="AG807" s="3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</row>
    <row r="808" spans="1:108" x14ac:dyDescent="0.2">
      <c r="A808" s="112">
        <f t="shared" si="280"/>
        <v>40833</v>
      </c>
      <c r="B808" s="104">
        <f t="shared" si="293"/>
        <v>221982.73989862</v>
      </c>
      <c r="C808" s="104">
        <f t="shared" si="281"/>
        <v>217446.74405198006</v>
      </c>
      <c r="D808" s="132">
        <f t="shared" si="282"/>
        <v>40827</v>
      </c>
      <c r="E808" s="105">
        <f t="shared" si="274"/>
        <v>1.06E-3</v>
      </c>
      <c r="F808" s="106">
        <f t="shared" si="292"/>
        <v>7</v>
      </c>
      <c r="G808" s="106">
        <f t="shared" si="287"/>
        <v>31</v>
      </c>
      <c r="H808" s="104">
        <f t="shared" si="283"/>
        <v>1.0002392499999999</v>
      </c>
      <c r="I808" s="104">
        <f t="shared" si="284"/>
        <v>1.0186138</v>
      </c>
      <c r="J808" s="104">
        <f t="shared" si="276"/>
        <v>1.0188575</v>
      </c>
      <c r="K808" s="104">
        <f t="shared" si="277"/>
        <v>221547.24602794001</v>
      </c>
      <c r="L808" s="107">
        <f t="shared" si="288"/>
        <v>0</v>
      </c>
      <c r="M808" s="105">
        <f t="shared" si="289"/>
        <v>0</v>
      </c>
      <c r="N808" s="104">
        <f t="shared" si="290"/>
        <v>0</v>
      </c>
      <c r="O808" s="113">
        <f t="shared" si="285"/>
        <v>0.11</v>
      </c>
      <c r="P808" s="108">
        <f t="shared" si="275"/>
        <v>1.001965693</v>
      </c>
      <c r="Q808" s="104">
        <f t="shared" si="278"/>
        <v>435.49387067999999</v>
      </c>
      <c r="R808" s="104">
        <f t="shared" si="279"/>
        <v>435.49387067999999</v>
      </c>
      <c r="S808" s="109" t="s">
        <v>52</v>
      </c>
      <c r="T808" s="110">
        <f t="shared" si="291"/>
        <v>40857</v>
      </c>
      <c r="U808" s="111">
        <f t="shared" si="286"/>
        <v>0</v>
      </c>
      <c r="V808" s="22"/>
      <c r="W808" s="5"/>
      <c r="X808" s="3"/>
      <c r="Y808" s="5"/>
      <c r="Z808" s="5"/>
      <c r="AA808" s="5"/>
      <c r="AB808" s="1"/>
      <c r="AC808" s="5"/>
      <c r="AD808" s="5"/>
      <c r="AE808" s="5"/>
      <c r="AF808" s="1"/>
      <c r="AG808" s="3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</row>
    <row r="809" spans="1:108" x14ac:dyDescent="0.2">
      <c r="A809" s="112">
        <f t="shared" si="280"/>
        <v>40834</v>
      </c>
      <c r="B809" s="104">
        <f t="shared" si="293"/>
        <v>222052.61176176998</v>
      </c>
      <c r="C809" s="104">
        <f t="shared" si="281"/>
        <v>217446.74405198006</v>
      </c>
      <c r="D809" s="132">
        <f t="shared" si="282"/>
        <v>40827</v>
      </c>
      <c r="E809" s="105">
        <f t="shared" si="274"/>
        <v>1.06E-3</v>
      </c>
      <c r="F809" s="106">
        <f t="shared" si="292"/>
        <v>8</v>
      </c>
      <c r="G809" s="106">
        <f t="shared" si="287"/>
        <v>31</v>
      </c>
      <c r="H809" s="104">
        <f t="shared" si="283"/>
        <v>1.00027344</v>
      </c>
      <c r="I809" s="104">
        <f t="shared" si="284"/>
        <v>1.0186138</v>
      </c>
      <c r="J809" s="104">
        <f t="shared" si="276"/>
        <v>1.01889232</v>
      </c>
      <c r="K809" s="104">
        <f t="shared" si="277"/>
        <v>221554.81752355999</v>
      </c>
      <c r="L809" s="107">
        <f t="shared" si="288"/>
        <v>0</v>
      </c>
      <c r="M809" s="105">
        <f t="shared" si="289"/>
        <v>0</v>
      </c>
      <c r="N809" s="104">
        <f t="shared" si="290"/>
        <v>0</v>
      </c>
      <c r="O809" s="113">
        <f t="shared" si="285"/>
        <v>0.11</v>
      </c>
      <c r="P809" s="108">
        <f t="shared" si="275"/>
        <v>1.002246822</v>
      </c>
      <c r="Q809" s="104">
        <f t="shared" si="278"/>
        <v>497.79423821</v>
      </c>
      <c r="R809" s="104">
        <f t="shared" si="279"/>
        <v>497.79423821</v>
      </c>
      <c r="S809" s="109" t="s">
        <v>52</v>
      </c>
      <c r="T809" s="110">
        <f t="shared" si="291"/>
        <v>40857</v>
      </c>
      <c r="U809" s="111">
        <f t="shared" si="286"/>
        <v>0</v>
      </c>
      <c r="V809" s="22"/>
      <c r="W809" s="5"/>
      <c r="X809" s="3"/>
      <c r="Y809" s="5"/>
      <c r="Z809" s="5"/>
      <c r="AA809" s="5"/>
      <c r="AB809" s="1"/>
      <c r="AC809" s="5"/>
      <c r="AD809" s="5"/>
      <c r="AE809" s="5"/>
      <c r="AF809" s="1"/>
      <c r="AG809" s="3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</row>
    <row r="810" spans="1:108" x14ac:dyDescent="0.2">
      <c r="A810" s="112">
        <f t="shared" si="280"/>
        <v>40835</v>
      </c>
      <c r="B810" s="104">
        <f t="shared" si="293"/>
        <v>222122.50516393001</v>
      </c>
      <c r="C810" s="104">
        <f t="shared" si="281"/>
        <v>217446.74405198006</v>
      </c>
      <c r="D810" s="132">
        <f t="shared" si="282"/>
        <v>40827</v>
      </c>
      <c r="E810" s="105">
        <f t="shared" si="274"/>
        <v>1.06E-3</v>
      </c>
      <c r="F810" s="106">
        <f t="shared" si="292"/>
        <v>9</v>
      </c>
      <c r="G810" s="106">
        <f t="shared" si="287"/>
        <v>31</v>
      </c>
      <c r="H810" s="104">
        <f t="shared" si="283"/>
        <v>1.0003076200000001</v>
      </c>
      <c r="I810" s="104">
        <f t="shared" si="284"/>
        <v>1.0186138</v>
      </c>
      <c r="J810" s="104">
        <f t="shared" si="276"/>
        <v>1.01892714</v>
      </c>
      <c r="K810" s="104">
        <f t="shared" si="277"/>
        <v>221562.38901919001</v>
      </c>
      <c r="L810" s="107">
        <f t="shared" si="288"/>
        <v>0</v>
      </c>
      <c r="M810" s="105">
        <f t="shared" si="289"/>
        <v>0</v>
      </c>
      <c r="N810" s="104">
        <f t="shared" si="290"/>
        <v>0</v>
      </c>
      <c r="O810" s="113">
        <f t="shared" si="285"/>
        <v>0.11</v>
      </c>
      <c r="P810" s="108">
        <f t="shared" si="275"/>
        <v>1.002528029</v>
      </c>
      <c r="Q810" s="104">
        <f t="shared" si="278"/>
        <v>560.11614473999998</v>
      </c>
      <c r="R810" s="104">
        <f t="shared" si="279"/>
        <v>560.11614473999998</v>
      </c>
      <c r="S810" s="109" t="s">
        <v>52</v>
      </c>
      <c r="T810" s="110">
        <f t="shared" si="291"/>
        <v>40857</v>
      </c>
      <c r="U810" s="111">
        <f t="shared" si="286"/>
        <v>0</v>
      </c>
      <c r="V810" s="22"/>
      <c r="W810" s="5"/>
      <c r="X810" s="3"/>
      <c r="Y810" s="5"/>
      <c r="Z810" s="5"/>
      <c r="AA810" s="5"/>
      <c r="AB810" s="1"/>
      <c r="AC810" s="5"/>
      <c r="AD810" s="5"/>
      <c r="AE810" s="5"/>
      <c r="AF810" s="1"/>
      <c r="AG810" s="3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</row>
    <row r="811" spans="1:108" x14ac:dyDescent="0.2">
      <c r="A811" s="112">
        <f t="shared" si="280"/>
        <v>40836</v>
      </c>
      <c r="B811" s="104">
        <f t="shared" si="293"/>
        <v>222192.42273058998</v>
      </c>
      <c r="C811" s="104">
        <f t="shared" si="281"/>
        <v>217446.74405198006</v>
      </c>
      <c r="D811" s="132">
        <f t="shared" si="282"/>
        <v>40827</v>
      </c>
      <c r="E811" s="105">
        <f t="shared" ref="E811:E874" si="294">IF(DAY(A810)=$E$2,VLOOKUP(A810,$AG$10:$AH$200,2),E810)</f>
        <v>1.06E-3</v>
      </c>
      <c r="F811" s="106">
        <f t="shared" si="292"/>
        <v>10</v>
      </c>
      <c r="G811" s="106">
        <f t="shared" si="287"/>
        <v>31</v>
      </c>
      <c r="H811" s="104">
        <f t="shared" si="283"/>
        <v>1.0003418100000001</v>
      </c>
      <c r="I811" s="104">
        <f t="shared" si="284"/>
        <v>1.0186138</v>
      </c>
      <c r="J811" s="104">
        <f t="shared" si="276"/>
        <v>1.0189619700000001</v>
      </c>
      <c r="K811" s="104">
        <f t="shared" si="277"/>
        <v>221569.96268929</v>
      </c>
      <c r="L811" s="107">
        <f t="shared" si="288"/>
        <v>0</v>
      </c>
      <c r="M811" s="105">
        <f t="shared" si="289"/>
        <v>0</v>
      </c>
      <c r="N811" s="104">
        <f t="shared" si="290"/>
        <v>0</v>
      </c>
      <c r="O811" s="113">
        <f t="shared" si="285"/>
        <v>0.11</v>
      </c>
      <c r="P811" s="108">
        <f t="shared" si="275"/>
        <v>1.002809316</v>
      </c>
      <c r="Q811" s="104">
        <f t="shared" si="278"/>
        <v>622.46004129999994</v>
      </c>
      <c r="R811" s="104">
        <f t="shared" si="279"/>
        <v>622.46004129999994</v>
      </c>
      <c r="S811" s="109" t="s">
        <v>52</v>
      </c>
      <c r="T811" s="110">
        <f t="shared" si="291"/>
        <v>40857</v>
      </c>
      <c r="U811" s="111">
        <f t="shared" si="286"/>
        <v>0</v>
      </c>
      <c r="V811" s="22"/>
      <c r="W811" s="5"/>
      <c r="X811" s="3"/>
      <c r="Y811" s="5"/>
      <c r="Z811" s="5"/>
      <c r="AA811" s="5"/>
      <c r="AB811" s="1"/>
      <c r="AC811" s="5"/>
      <c r="AD811" s="5"/>
      <c r="AE811" s="5"/>
      <c r="AF811" s="1"/>
      <c r="AG811" s="3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</row>
    <row r="812" spans="1:108" x14ac:dyDescent="0.2">
      <c r="A812" s="112">
        <f t="shared" si="280"/>
        <v>40837</v>
      </c>
      <c r="B812" s="104">
        <f t="shared" si="293"/>
        <v>222262.35965984</v>
      </c>
      <c r="C812" s="104">
        <f t="shared" si="281"/>
        <v>217446.74405198006</v>
      </c>
      <c r="D812" s="132">
        <f t="shared" si="282"/>
        <v>40827</v>
      </c>
      <c r="E812" s="105">
        <f t="shared" si="294"/>
        <v>1.06E-3</v>
      </c>
      <c r="F812" s="106">
        <f t="shared" si="292"/>
        <v>11</v>
      </c>
      <c r="G812" s="106">
        <f t="shared" si="287"/>
        <v>31</v>
      </c>
      <c r="H812" s="104">
        <f t="shared" si="283"/>
        <v>1.0003759999999999</v>
      </c>
      <c r="I812" s="104">
        <f t="shared" si="284"/>
        <v>1.0186138</v>
      </c>
      <c r="J812" s="104">
        <f t="shared" si="276"/>
        <v>1.0189967900000001</v>
      </c>
      <c r="K812" s="104">
        <f t="shared" si="277"/>
        <v>221577.53418491001</v>
      </c>
      <c r="L812" s="107">
        <f t="shared" si="288"/>
        <v>0</v>
      </c>
      <c r="M812" s="105">
        <f t="shared" si="289"/>
        <v>0</v>
      </c>
      <c r="N812" s="104">
        <f t="shared" si="290"/>
        <v>0</v>
      </c>
      <c r="O812" s="113">
        <f t="shared" si="285"/>
        <v>0.11</v>
      </c>
      <c r="P812" s="108">
        <f t="shared" si="275"/>
        <v>1.003090681</v>
      </c>
      <c r="Q812" s="104">
        <f t="shared" si="278"/>
        <v>684.82547493000004</v>
      </c>
      <c r="R812" s="104">
        <f t="shared" si="279"/>
        <v>684.82547493000004</v>
      </c>
      <c r="S812" s="109" t="s">
        <v>52</v>
      </c>
      <c r="T812" s="110">
        <f t="shared" si="291"/>
        <v>40857</v>
      </c>
      <c r="U812" s="111">
        <f t="shared" si="286"/>
        <v>0</v>
      </c>
      <c r="V812" s="22"/>
      <c r="W812" s="5"/>
      <c r="X812" s="3"/>
      <c r="Y812" s="5"/>
      <c r="Z812" s="5"/>
      <c r="AA812" s="5"/>
      <c r="AB812" s="1"/>
      <c r="AC812" s="5"/>
      <c r="AD812" s="5"/>
      <c r="AE812" s="5"/>
      <c r="AF812" s="1"/>
      <c r="AG812" s="3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</row>
    <row r="813" spans="1:108" x14ac:dyDescent="0.2">
      <c r="A813" s="112">
        <f t="shared" si="280"/>
        <v>40838</v>
      </c>
      <c r="B813" s="104">
        <f t="shared" si="293"/>
        <v>222332.31835503</v>
      </c>
      <c r="C813" s="104">
        <f t="shared" si="281"/>
        <v>217446.74405198006</v>
      </c>
      <c r="D813" s="132">
        <f t="shared" si="282"/>
        <v>40827</v>
      </c>
      <c r="E813" s="105">
        <f t="shared" si="294"/>
        <v>1.06E-3</v>
      </c>
      <c r="F813" s="106">
        <f t="shared" si="292"/>
        <v>12</v>
      </c>
      <c r="G813" s="106">
        <f t="shared" si="287"/>
        <v>31</v>
      </c>
      <c r="H813" s="104">
        <f t="shared" si="283"/>
        <v>1.00041018</v>
      </c>
      <c r="I813" s="104">
        <f t="shared" si="284"/>
        <v>1.0186138</v>
      </c>
      <c r="J813" s="104">
        <f t="shared" si="276"/>
        <v>1.0190316100000001</v>
      </c>
      <c r="K813" s="104">
        <f t="shared" si="277"/>
        <v>221585.10568054</v>
      </c>
      <c r="L813" s="107">
        <f t="shared" si="288"/>
        <v>0</v>
      </c>
      <c r="M813" s="105">
        <f t="shared" si="289"/>
        <v>0</v>
      </c>
      <c r="N813" s="104">
        <f t="shared" si="290"/>
        <v>0</v>
      </c>
      <c r="O813" s="113">
        <f t="shared" si="285"/>
        <v>0.11</v>
      </c>
      <c r="P813" s="108">
        <f t="shared" si="275"/>
        <v>1.0033721250000001</v>
      </c>
      <c r="Q813" s="104">
        <f t="shared" si="278"/>
        <v>747.21267449000004</v>
      </c>
      <c r="R813" s="104">
        <f t="shared" si="279"/>
        <v>747.21267449000004</v>
      </c>
      <c r="S813" s="109" t="s">
        <v>52</v>
      </c>
      <c r="T813" s="110">
        <f t="shared" si="291"/>
        <v>40857</v>
      </c>
      <c r="U813" s="111">
        <f t="shared" si="286"/>
        <v>0</v>
      </c>
      <c r="V813" s="22"/>
      <c r="W813" s="5"/>
      <c r="X813" s="3"/>
      <c r="Y813" s="5"/>
      <c r="Z813" s="5"/>
      <c r="AA813" s="5"/>
      <c r="AB813" s="1"/>
      <c r="AC813" s="5"/>
      <c r="AD813" s="5"/>
      <c r="AE813" s="5"/>
      <c r="AF813" s="1"/>
      <c r="AG813" s="3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</row>
    <row r="814" spans="1:108" x14ac:dyDescent="0.2">
      <c r="A814" s="112">
        <f t="shared" si="280"/>
        <v>40839</v>
      </c>
      <c r="B814" s="104">
        <f t="shared" si="293"/>
        <v>222402.30100036002</v>
      </c>
      <c r="C814" s="104">
        <f t="shared" si="281"/>
        <v>217446.74405198006</v>
      </c>
      <c r="D814" s="132">
        <f t="shared" si="282"/>
        <v>40827</v>
      </c>
      <c r="E814" s="105">
        <f t="shared" si="294"/>
        <v>1.06E-3</v>
      </c>
      <c r="F814" s="106">
        <f t="shared" si="292"/>
        <v>13</v>
      </c>
      <c r="G814" s="106">
        <f t="shared" si="287"/>
        <v>31</v>
      </c>
      <c r="H814" s="104">
        <f t="shared" si="283"/>
        <v>1.0004443700000001</v>
      </c>
      <c r="I814" s="104">
        <f t="shared" si="284"/>
        <v>1.0186138</v>
      </c>
      <c r="J814" s="104">
        <f t="shared" si="276"/>
        <v>1.01906644</v>
      </c>
      <c r="K814" s="104">
        <f t="shared" si="277"/>
        <v>221592.67935064001</v>
      </c>
      <c r="L814" s="107">
        <f t="shared" si="288"/>
        <v>0</v>
      </c>
      <c r="M814" s="105">
        <f t="shared" si="289"/>
        <v>0</v>
      </c>
      <c r="N814" s="104">
        <f t="shared" si="290"/>
        <v>0</v>
      </c>
      <c r="O814" s="113">
        <f t="shared" si="285"/>
        <v>0.11</v>
      </c>
      <c r="P814" s="108">
        <f t="shared" si="275"/>
        <v>1.003653648</v>
      </c>
      <c r="Q814" s="104">
        <f t="shared" si="278"/>
        <v>809.62164972000005</v>
      </c>
      <c r="R814" s="104">
        <f t="shared" si="279"/>
        <v>809.62164972000005</v>
      </c>
      <c r="S814" s="109" t="s">
        <v>52</v>
      </c>
      <c r="T814" s="110">
        <f t="shared" si="291"/>
        <v>40857</v>
      </c>
      <c r="U814" s="111">
        <f t="shared" si="286"/>
        <v>0</v>
      </c>
      <c r="V814" s="22"/>
      <c r="W814" s="5"/>
      <c r="X814" s="3"/>
      <c r="Y814" s="5"/>
      <c r="Z814" s="5"/>
      <c r="AA814" s="5"/>
      <c r="AB814" s="1"/>
      <c r="AC814" s="5"/>
      <c r="AD814" s="5"/>
      <c r="AE814" s="5"/>
      <c r="AF814" s="1"/>
      <c r="AG814" s="3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</row>
    <row r="815" spans="1:108" x14ac:dyDescent="0.2">
      <c r="A815" s="112">
        <f t="shared" si="280"/>
        <v>40840</v>
      </c>
      <c r="B815" s="104">
        <f t="shared" si="293"/>
        <v>222472.30541641999</v>
      </c>
      <c r="C815" s="104">
        <f t="shared" si="281"/>
        <v>217446.74405198006</v>
      </c>
      <c r="D815" s="132">
        <f t="shared" si="282"/>
        <v>40827</v>
      </c>
      <c r="E815" s="105">
        <f t="shared" si="294"/>
        <v>1.06E-3</v>
      </c>
      <c r="F815" s="106">
        <f t="shared" si="292"/>
        <v>14</v>
      </c>
      <c r="G815" s="106">
        <f t="shared" si="287"/>
        <v>31</v>
      </c>
      <c r="H815" s="104">
        <f t="shared" si="283"/>
        <v>1.0004785700000001</v>
      </c>
      <c r="I815" s="104">
        <f t="shared" si="284"/>
        <v>1.0186138</v>
      </c>
      <c r="J815" s="104">
        <f t="shared" si="276"/>
        <v>1.0191012699999999</v>
      </c>
      <c r="K815" s="104">
        <f t="shared" si="277"/>
        <v>221600.25302072999</v>
      </c>
      <c r="L815" s="107">
        <f t="shared" si="288"/>
        <v>0</v>
      </c>
      <c r="M815" s="105">
        <f t="shared" si="289"/>
        <v>0</v>
      </c>
      <c r="N815" s="104">
        <f t="shared" si="290"/>
        <v>0</v>
      </c>
      <c r="O815" s="113">
        <f t="shared" si="285"/>
        <v>0.11</v>
      </c>
      <c r="P815" s="108">
        <f t="shared" si="275"/>
        <v>1.0039352500000001</v>
      </c>
      <c r="Q815" s="104">
        <f t="shared" si="278"/>
        <v>872.05239569000003</v>
      </c>
      <c r="R815" s="104">
        <f t="shared" si="279"/>
        <v>872.05239569000003</v>
      </c>
      <c r="S815" s="109" t="s">
        <v>52</v>
      </c>
      <c r="T815" s="110">
        <f t="shared" si="291"/>
        <v>40857</v>
      </c>
      <c r="U815" s="111">
        <f t="shared" si="286"/>
        <v>0</v>
      </c>
      <c r="V815" s="22"/>
      <c r="W815" s="5"/>
      <c r="X815" s="3"/>
      <c r="Y815" s="5"/>
      <c r="Z815" s="5"/>
      <c r="AA815" s="5"/>
      <c r="AB815" s="1"/>
      <c r="AC815" s="5"/>
      <c r="AD815" s="5"/>
      <c r="AE815" s="5"/>
      <c r="AF815" s="1"/>
      <c r="AG815" s="3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</row>
    <row r="816" spans="1:108" x14ac:dyDescent="0.2">
      <c r="A816" s="112">
        <f t="shared" si="280"/>
        <v>40841</v>
      </c>
      <c r="B816" s="104">
        <f t="shared" si="293"/>
        <v>222542.33160504</v>
      </c>
      <c r="C816" s="104">
        <f t="shared" si="281"/>
        <v>217446.74405198006</v>
      </c>
      <c r="D816" s="132">
        <f t="shared" si="282"/>
        <v>40827</v>
      </c>
      <c r="E816" s="105">
        <f t="shared" si="294"/>
        <v>1.06E-3</v>
      </c>
      <c r="F816" s="106">
        <f t="shared" si="292"/>
        <v>15</v>
      </c>
      <c r="G816" s="106">
        <f t="shared" si="287"/>
        <v>31</v>
      </c>
      <c r="H816" s="104">
        <f t="shared" si="283"/>
        <v>1.0005127599999999</v>
      </c>
      <c r="I816" s="104">
        <f t="shared" si="284"/>
        <v>1.0186138</v>
      </c>
      <c r="J816" s="104">
        <f t="shared" si="276"/>
        <v>1.0191361000000001</v>
      </c>
      <c r="K816" s="104">
        <f t="shared" si="277"/>
        <v>221607.82669083</v>
      </c>
      <c r="L816" s="107">
        <f t="shared" si="288"/>
        <v>0</v>
      </c>
      <c r="M816" s="105">
        <f t="shared" si="289"/>
        <v>0</v>
      </c>
      <c r="N816" s="104">
        <f t="shared" si="290"/>
        <v>0</v>
      </c>
      <c r="O816" s="113">
        <f t="shared" si="285"/>
        <v>0.11</v>
      </c>
      <c r="P816" s="108">
        <f t="shared" si="275"/>
        <v>1.004216931</v>
      </c>
      <c r="Q816" s="104">
        <f t="shared" si="278"/>
        <v>934.50491421000004</v>
      </c>
      <c r="R816" s="104">
        <f t="shared" si="279"/>
        <v>934.50491421000004</v>
      </c>
      <c r="S816" s="109" t="s">
        <v>52</v>
      </c>
      <c r="T816" s="110">
        <f t="shared" si="291"/>
        <v>40857</v>
      </c>
      <c r="U816" s="111">
        <f t="shared" si="286"/>
        <v>0</v>
      </c>
      <c r="V816" s="22"/>
      <c r="W816" s="5"/>
      <c r="X816" s="3"/>
      <c r="Y816" s="5"/>
      <c r="Z816" s="5"/>
      <c r="AA816" s="5"/>
      <c r="AB816" s="1"/>
      <c r="AC816" s="5"/>
      <c r="AD816" s="5"/>
      <c r="AE816" s="5"/>
      <c r="AF816" s="1"/>
      <c r="AG816" s="3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</row>
    <row r="817" spans="1:108" x14ac:dyDescent="0.2">
      <c r="A817" s="112">
        <f t="shared" si="280"/>
        <v>40842</v>
      </c>
      <c r="B817" s="104">
        <f t="shared" si="293"/>
        <v>222612.3797896</v>
      </c>
      <c r="C817" s="104">
        <f t="shared" si="281"/>
        <v>217446.74405198006</v>
      </c>
      <c r="D817" s="132">
        <f t="shared" si="282"/>
        <v>40827</v>
      </c>
      <c r="E817" s="105">
        <f t="shared" si="294"/>
        <v>1.06E-3</v>
      </c>
      <c r="F817" s="106">
        <f t="shared" si="292"/>
        <v>16</v>
      </c>
      <c r="G817" s="106">
        <f t="shared" si="287"/>
        <v>31</v>
      </c>
      <c r="H817" s="104">
        <f t="shared" si="283"/>
        <v>1.0005469499999999</v>
      </c>
      <c r="I817" s="104">
        <f t="shared" si="284"/>
        <v>1.0186138</v>
      </c>
      <c r="J817" s="104">
        <f t="shared" si="276"/>
        <v>1.01917093</v>
      </c>
      <c r="K817" s="104">
        <f t="shared" si="277"/>
        <v>221615.40036092</v>
      </c>
      <c r="L817" s="107">
        <f t="shared" si="288"/>
        <v>0</v>
      </c>
      <c r="M817" s="105">
        <f t="shared" si="289"/>
        <v>0</v>
      </c>
      <c r="N817" s="104">
        <f t="shared" si="290"/>
        <v>0</v>
      </c>
      <c r="O817" s="113">
        <f t="shared" si="285"/>
        <v>0.11</v>
      </c>
      <c r="P817" s="108">
        <f t="shared" si="275"/>
        <v>1.0044986920000001</v>
      </c>
      <c r="Q817" s="104">
        <f t="shared" si="278"/>
        <v>996.97942867999996</v>
      </c>
      <c r="R817" s="104">
        <f t="shared" si="279"/>
        <v>996.97942867999996</v>
      </c>
      <c r="S817" s="109" t="s">
        <v>52</v>
      </c>
      <c r="T817" s="110">
        <f t="shared" si="291"/>
        <v>40857</v>
      </c>
      <c r="U817" s="111">
        <f t="shared" si="286"/>
        <v>0</v>
      </c>
      <c r="V817" s="22"/>
      <c r="W817" s="5"/>
      <c r="X817" s="3"/>
      <c r="Y817" s="5"/>
      <c r="Z817" s="5"/>
      <c r="AA817" s="5"/>
      <c r="AB817" s="1"/>
      <c r="AC817" s="5"/>
      <c r="AD817" s="5"/>
      <c r="AE817" s="5"/>
      <c r="AF817" s="1"/>
      <c r="AG817" s="3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</row>
    <row r="818" spans="1:108" x14ac:dyDescent="0.2">
      <c r="A818" s="112">
        <f t="shared" si="280"/>
        <v>40843</v>
      </c>
      <c r="B818" s="104">
        <f t="shared" si="293"/>
        <v>222682.44952868001</v>
      </c>
      <c r="C818" s="104">
        <f t="shared" si="281"/>
        <v>217446.74405198006</v>
      </c>
      <c r="D818" s="132">
        <f t="shared" si="282"/>
        <v>40827</v>
      </c>
      <c r="E818" s="105">
        <f t="shared" si="294"/>
        <v>1.06E-3</v>
      </c>
      <c r="F818" s="106">
        <f t="shared" si="292"/>
        <v>17</v>
      </c>
      <c r="G818" s="106">
        <f t="shared" si="287"/>
        <v>31</v>
      </c>
      <c r="H818" s="104">
        <f t="shared" si="283"/>
        <v>1.0005811499999999</v>
      </c>
      <c r="I818" s="104">
        <f t="shared" si="284"/>
        <v>1.0186138</v>
      </c>
      <c r="J818" s="104">
        <f t="shared" si="276"/>
        <v>1.01920576</v>
      </c>
      <c r="K818" s="104">
        <f t="shared" si="277"/>
        <v>221622.97403102001</v>
      </c>
      <c r="L818" s="107">
        <f t="shared" si="288"/>
        <v>0</v>
      </c>
      <c r="M818" s="105">
        <f t="shared" si="289"/>
        <v>0</v>
      </c>
      <c r="N818" s="104">
        <f t="shared" si="290"/>
        <v>0</v>
      </c>
      <c r="O818" s="113">
        <f t="shared" si="285"/>
        <v>0.11</v>
      </c>
      <c r="P818" s="108">
        <f t="shared" si="275"/>
        <v>1.004780531</v>
      </c>
      <c r="Q818" s="104">
        <f t="shared" si="278"/>
        <v>1059.47549766</v>
      </c>
      <c r="R818" s="104">
        <f t="shared" si="279"/>
        <v>1059.47549766</v>
      </c>
      <c r="S818" s="109" t="s">
        <v>52</v>
      </c>
      <c r="T818" s="110">
        <f t="shared" si="291"/>
        <v>40857</v>
      </c>
      <c r="U818" s="111">
        <f t="shared" si="286"/>
        <v>0</v>
      </c>
      <c r="V818" s="22"/>
      <c r="W818" s="5"/>
      <c r="X818" s="3"/>
      <c r="Y818" s="5"/>
      <c r="Z818" s="5"/>
      <c r="AA818" s="5"/>
      <c r="AB818" s="1"/>
      <c r="AC818" s="5"/>
      <c r="AD818" s="5"/>
      <c r="AE818" s="5"/>
      <c r="AF818" s="1"/>
      <c r="AG818" s="3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</row>
    <row r="819" spans="1:108" x14ac:dyDescent="0.2">
      <c r="A819" s="112">
        <f t="shared" si="280"/>
        <v>40844</v>
      </c>
      <c r="B819" s="104">
        <f t="shared" si="293"/>
        <v>222752.54104567997</v>
      </c>
      <c r="C819" s="104">
        <f t="shared" si="281"/>
        <v>217446.74405198006</v>
      </c>
      <c r="D819" s="132">
        <f t="shared" si="282"/>
        <v>40827</v>
      </c>
      <c r="E819" s="105">
        <f t="shared" si="294"/>
        <v>1.06E-3</v>
      </c>
      <c r="F819" s="106">
        <f t="shared" si="292"/>
        <v>18</v>
      </c>
      <c r="G819" s="106">
        <f t="shared" si="287"/>
        <v>31</v>
      </c>
      <c r="H819" s="104">
        <f t="shared" si="283"/>
        <v>1.00061534</v>
      </c>
      <c r="I819" s="104">
        <f t="shared" si="284"/>
        <v>1.0186138</v>
      </c>
      <c r="J819" s="104">
        <f t="shared" si="276"/>
        <v>1.0192405899999999</v>
      </c>
      <c r="K819" s="104">
        <f t="shared" si="277"/>
        <v>221630.54770110999</v>
      </c>
      <c r="L819" s="107">
        <f t="shared" si="288"/>
        <v>0</v>
      </c>
      <c r="M819" s="105">
        <f t="shared" si="289"/>
        <v>0</v>
      </c>
      <c r="N819" s="104">
        <f t="shared" si="290"/>
        <v>0</v>
      </c>
      <c r="O819" s="113">
        <f t="shared" si="285"/>
        <v>0.11</v>
      </c>
      <c r="P819" s="108">
        <f t="shared" si="275"/>
        <v>1.005062449</v>
      </c>
      <c r="Q819" s="104">
        <f t="shared" si="278"/>
        <v>1121.9933445700001</v>
      </c>
      <c r="R819" s="104">
        <f t="shared" si="279"/>
        <v>1121.9933445700001</v>
      </c>
      <c r="S819" s="109" t="s">
        <v>52</v>
      </c>
      <c r="T819" s="110">
        <f t="shared" si="291"/>
        <v>40857</v>
      </c>
      <c r="U819" s="111">
        <f t="shared" si="286"/>
        <v>0</v>
      </c>
      <c r="V819" s="22"/>
      <c r="W819" s="5"/>
      <c r="X819" s="3"/>
      <c r="Y819" s="5"/>
      <c r="Z819" s="5"/>
      <c r="AA819" s="5"/>
      <c r="AB819" s="1"/>
      <c r="AC819" s="5"/>
      <c r="AD819" s="5"/>
      <c r="AE819" s="5"/>
      <c r="AF819" s="1"/>
      <c r="AG819" s="3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</row>
    <row r="820" spans="1:108" x14ac:dyDescent="0.2">
      <c r="A820" s="112">
        <f t="shared" si="280"/>
        <v>40845</v>
      </c>
      <c r="B820" s="104">
        <f t="shared" si="293"/>
        <v>222822.65675013998</v>
      </c>
      <c r="C820" s="104">
        <f t="shared" si="281"/>
        <v>217446.74405198006</v>
      </c>
      <c r="D820" s="132">
        <f t="shared" si="282"/>
        <v>40827</v>
      </c>
      <c r="E820" s="105">
        <f t="shared" si="294"/>
        <v>1.06E-3</v>
      </c>
      <c r="F820" s="106">
        <f t="shared" si="292"/>
        <v>19</v>
      </c>
      <c r="G820" s="106">
        <f t="shared" si="287"/>
        <v>31</v>
      </c>
      <c r="H820" s="104">
        <f t="shared" si="283"/>
        <v>1.0006495399999999</v>
      </c>
      <c r="I820" s="104">
        <f t="shared" si="284"/>
        <v>1.0186138</v>
      </c>
      <c r="J820" s="104">
        <f t="shared" si="276"/>
        <v>1.01927543</v>
      </c>
      <c r="K820" s="104">
        <f t="shared" si="277"/>
        <v>221638.12354567999</v>
      </c>
      <c r="L820" s="107">
        <f t="shared" si="288"/>
        <v>0</v>
      </c>
      <c r="M820" s="105">
        <f t="shared" si="289"/>
        <v>0</v>
      </c>
      <c r="N820" s="104">
        <f t="shared" si="290"/>
        <v>0</v>
      </c>
      <c r="O820" s="113">
        <f t="shared" si="285"/>
        <v>0.11</v>
      </c>
      <c r="P820" s="108">
        <f t="shared" si="275"/>
        <v>1.0053444469999999</v>
      </c>
      <c r="Q820" s="104">
        <f t="shared" si="278"/>
        <v>1184.53320446</v>
      </c>
      <c r="R820" s="104">
        <f t="shared" si="279"/>
        <v>1184.53320446</v>
      </c>
      <c r="S820" s="109" t="s">
        <v>52</v>
      </c>
      <c r="T820" s="110">
        <f t="shared" si="291"/>
        <v>40857</v>
      </c>
      <c r="U820" s="111">
        <f t="shared" si="286"/>
        <v>0</v>
      </c>
      <c r="V820" s="22"/>
      <c r="W820" s="5"/>
      <c r="X820" s="3"/>
      <c r="Y820" s="5"/>
      <c r="Z820" s="5"/>
      <c r="AA820" s="5"/>
      <c r="AB820" s="1"/>
      <c r="AC820" s="5"/>
      <c r="AD820" s="5"/>
      <c r="AE820" s="5"/>
      <c r="AF820" s="1"/>
      <c r="AG820" s="3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</row>
    <row r="821" spans="1:108" x14ac:dyDescent="0.2">
      <c r="A821" s="112">
        <f t="shared" si="280"/>
        <v>40846</v>
      </c>
      <c r="B821" s="104">
        <f t="shared" si="293"/>
        <v>222892.79182899999</v>
      </c>
      <c r="C821" s="104">
        <f t="shared" si="281"/>
        <v>217446.74405198006</v>
      </c>
      <c r="D821" s="132">
        <f t="shared" si="282"/>
        <v>40827</v>
      </c>
      <c r="E821" s="105">
        <f t="shared" si="294"/>
        <v>1.06E-3</v>
      </c>
      <c r="F821" s="106">
        <f t="shared" si="292"/>
        <v>20</v>
      </c>
      <c r="G821" s="106">
        <f t="shared" si="287"/>
        <v>31</v>
      </c>
      <c r="H821" s="104">
        <f t="shared" si="283"/>
        <v>1.0006837399999999</v>
      </c>
      <c r="I821" s="104">
        <f t="shared" si="284"/>
        <v>1.0186138</v>
      </c>
      <c r="J821" s="104">
        <f t="shared" si="276"/>
        <v>1.0193102599999999</v>
      </c>
      <c r="K821" s="104">
        <f t="shared" si="277"/>
        <v>221645.69721576999</v>
      </c>
      <c r="L821" s="107">
        <f t="shared" si="288"/>
        <v>0</v>
      </c>
      <c r="M821" s="105">
        <f t="shared" si="289"/>
        <v>0</v>
      </c>
      <c r="N821" s="104">
        <f t="shared" si="290"/>
        <v>0</v>
      </c>
      <c r="O821" s="113">
        <f t="shared" si="285"/>
        <v>0.11</v>
      </c>
      <c r="P821" s="108">
        <f t="shared" si="275"/>
        <v>1.0056265230000001</v>
      </c>
      <c r="Q821" s="104">
        <f t="shared" si="278"/>
        <v>1247.09461323</v>
      </c>
      <c r="R821" s="104">
        <f t="shared" si="279"/>
        <v>1247.09461323</v>
      </c>
      <c r="S821" s="109" t="s">
        <v>52</v>
      </c>
      <c r="T821" s="110">
        <f t="shared" si="291"/>
        <v>40857</v>
      </c>
      <c r="U821" s="111">
        <f t="shared" si="286"/>
        <v>0</v>
      </c>
      <c r="V821" s="22"/>
      <c r="W821" s="5"/>
      <c r="X821" s="3"/>
      <c r="Y821" s="5"/>
      <c r="Z821" s="5"/>
      <c r="AA821" s="5"/>
      <c r="AB821" s="1"/>
      <c r="AC821" s="5"/>
      <c r="AD821" s="5"/>
      <c r="AE821" s="5"/>
      <c r="AF821" s="1"/>
      <c r="AG821" s="3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</row>
    <row r="822" spans="1:108" x14ac:dyDescent="0.2">
      <c r="A822" s="112">
        <f t="shared" si="280"/>
        <v>40847</v>
      </c>
      <c r="B822" s="104">
        <f t="shared" si="293"/>
        <v>222962.95110015001</v>
      </c>
      <c r="C822" s="104">
        <f t="shared" si="281"/>
        <v>217446.74405198006</v>
      </c>
      <c r="D822" s="132">
        <f t="shared" si="282"/>
        <v>40827</v>
      </c>
      <c r="E822" s="105">
        <f t="shared" si="294"/>
        <v>1.06E-3</v>
      </c>
      <c r="F822" s="106">
        <f t="shared" si="292"/>
        <v>21</v>
      </c>
      <c r="G822" s="106">
        <f t="shared" si="287"/>
        <v>31</v>
      </c>
      <c r="H822" s="104">
        <f t="shared" si="283"/>
        <v>1.0007179399999999</v>
      </c>
      <c r="I822" s="104">
        <f t="shared" si="284"/>
        <v>1.0186138</v>
      </c>
      <c r="J822" s="104">
        <f t="shared" si="276"/>
        <v>1.0193451</v>
      </c>
      <c r="K822" s="104">
        <f t="shared" si="277"/>
        <v>221653.27306034</v>
      </c>
      <c r="L822" s="107">
        <f t="shared" si="288"/>
        <v>0</v>
      </c>
      <c r="M822" s="105">
        <f t="shared" si="289"/>
        <v>0</v>
      </c>
      <c r="N822" s="104">
        <f t="shared" si="290"/>
        <v>0</v>
      </c>
      <c r="O822" s="113">
        <f t="shared" si="285"/>
        <v>0.11</v>
      </c>
      <c r="P822" s="108">
        <f t="shared" si="275"/>
        <v>1.005908679</v>
      </c>
      <c r="Q822" s="104">
        <f t="shared" si="278"/>
        <v>1309.67803981</v>
      </c>
      <c r="R822" s="104">
        <f t="shared" si="279"/>
        <v>1309.67803981</v>
      </c>
      <c r="S822" s="109" t="s">
        <v>52</v>
      </c>
      <c r="T822" s="110">
        <f t="shared" si="291"/>
        <v>40857</v>
      </c>
      <c r="U822" s="111">
        <f t="shared" si="286"/>
        <v>0</v>
      </c>
      <c r="V822" s="22"/>
      <c r="W822" s="5"/>
      <c r="X822" s="3"/>
      <c r="Y822" s="5"/>
      <c r="Z822" s="5"/>
      <c r="AA822" s="5"/>
      <c r="AB822" s="1"/>
      <c r="AC822" s="5"/>
      <c r="AD822" s="5"/>
      <c r="AE822" s="5"/>
      <c r="AF822" s="1"/>
      <c r="AG822" s="3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</row>
    <row r="823" spans="1:108" x14ac:dyDescent="0.2">
      <c r="A823" s="112">
        <f t="shared" si="280"/>
        <v>40848</v>
      </c>
      <c r="B823" s="104">
        <f t="shared" si="293"/>
        <v>223033.13215763</v>
      </c>
      <c r="C823" s="104">
        <f t="shared" si="281"/>
        <v>217446.74405198006</v>
      </c>
      <c r="D823" s="132">
        <f t="shared" si="282"/>
        <v>40827</v>
      </c>
      <c r="E823" s="105">
        <f t="shared" si="294"/>
        <v>1.06E-3</v>
      </c>
      <c r="F823" s="106">
        <f t="shared" si="292"/>
        <v>22</v>
      </c>
      <c r="G823" s="106">
        <f t="shared" si="287"/>
        <v>31</v>
      </c>
      <c r="H823" s="104">
        <f t="shared" si="283"/>
        <v>1.0007521399999999</v>
      </c>
      <c r="I823" s="104">
        <f t="shared" si="284"/>
        <v>1.0186138</v>
      </c>
      <c r="J823" s="104">
        <f t="shared" si="276"/>
        <v>1.0193799400000001</v>
      </c>
      <c r="K823" s="104">
        <f t="shared" si="277"/>
        <v>221660.84890489999</v>
      </c>
      <c r="L823" s="107">
        <f t="shared" si="288"/>
        <v>0</v>
      </c>
      <c r="M823" s="105">
        <f t="shared" si="289"/>
        <v>0</v>
      </c>
      <c r="N823" s="104">
        <f t="shared" si="290"/>
        <v>0</v>
      </c>
      <c r="O823" s="113">
        <f t="shared" si="285"/>
        <v>0.11</v>
      </c>
      <c r="P823" s="108">
        <f t="shared" si="275"/>
        <v>1.006190914</v>
      </c>
      <c r="Q823" s="104">
        <f t="shared" si="278"/>
        <v>1372.28325273</v>
      </c>
      <c r="R823" s="104">
        <f t="shared" si="279"/>
        <v>1372.28325273</v>
      </c>
      <c r="S823" s="109" t="s">
        <v>52</v>
      </c>
      <c r="T823" s="110">
        <f t="shared" si="291"/>
        <v>40857</v>
      </c>
      <c r="U823" s="111">
        <f t="shared" si="286"/>
        <v>0</v>
      </c>
      <c r="V823" s="22"/>
      <c r="W823" s="5"/>
      <c r="X823" s="3"/>
      <c r="Y823" s="5"/>
      <c r="Z823" s="5"/>
      <c r="AA823" s="5"/>
      <c r="AB823" s="1"/>
      <c r="AC823" s="5"/>
      <c r="AD823" s="5"/>
      <c r="AE823" s="5"/>
      <c r="AF823" s="1"/>
      <c r="AG823" s="3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</row>
    <row r="824" spans="1:108" x14ac:dyDescent="0.2">
      <c r="A824" s="112">
        <f t="shared" si="280"/>
        <v>40849</v>
      </c>
      <c r="B824" s="104">
        <f t="shared" si="293"/>
        <v>223103.33281470998</v>
      </c>
      <c r="C824" s="104">
        <f t="shared" si="281"/>
        <v>217446.74405198006</v>
      </c>
      <c r="D824" s="132">
        <f t="shared" si="282"/>
        <v>40827</v>
      </c>
      <c r="E824" s="105">
        <f t="shared" si="294"/>
        <v>1.06E-3</v>
      </c>
      <c r="F824" s="106">
        <f t="shared" si="292"/>
        <v>23</v>
      </c>
      <c r="G824" s="106">
        <f t="shared" si="287"/>
        <v>31</v>
      </c>
      <c r="H824" s="104">
        <f t="shared" si="283"/>
        <v>1.0007863400000001</v>
      </c>
      <c r="I824" s="104">
        <f t="shared" si="284"/>
        <v>1.0186138</v>
      </c>
      <c r="J824" s="104">
        <f t="shared" si="276"/>
        <v>1.01941477</v>
      </c>
      <c r="K824" s="104">
        <f t="shared" si="277"/>
        <v>221668.42257498999</v>
      </c>
      <c r="L824" s="107">
        <f t="shared" si="288"/>
        <v>0</v>
      </c>
      <c r="M824" s="105">
        <f t="shared" si="289"/>
        <v>0</v>
      </c>
      <c r="N824" s="104">
        <f t="shared" si="290"/>
        <v>0</v>
      </c>
      <c r="O824" s="113">
        <f t="shared" si="285"/>
        <v>0.11</v>
      </c>
      <c r="P824" s="108">
        <f t="shared" si="275"/>
        <v>1.0064732279999999</v>
      </c>
      <c r="Q824" s="104">
        <f t="shared" si="278"/>
        <v>1434.9102397199999</v>
      </c>
      <c r="R824" s="104">
        <f t="shared" si="279"/>
        <v>1434.9102397199999</v>
      </c>
      <c r="S824" s="109" t="s">
        <v>52</v>
      </c>
      <c r="T824" s="110">
        <f t="shared" si="291"/>
        <v>40857</v>
      </c>
      <c r="U824" s="111">
        <f t="shared" si="286"/>
        <v>0</v>
      </c>
      <c r="V824" s="22"/>
      <c r="W824" s="5"/>
      <c r="X824" s="3"/>
      <c r="Y824" s="5"/>
      <c r="Z824" s="5"/>
      <c r="AA824" s="5"/>
      <c r="AB824" s="1"/>
      <c r="AC824" s="5"/>
      <c r="AD824" s="5"/>
      <c r="AE824" s="5"/>
      <c r="AF824" s="1"/>
      <c r="AG824" s="3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</row>
    <row r="825" spans="1:108" x14ac:dyDescent="0.2">
      <c r="A825" s="112">
        <f t="shared" si="280"/>
        <v>40850</v>
      </c>
      <c r="B825" s="104">
        <f t="shared" si="293"/>
        <v>223173.55744966998</v>
      </c>
      <c r="C825" s="104">
        <f t="shared" si="281"/>
        <v>217446.74405198006</v>
      </c>
      <c r="D825" s="132">
        <f t="shared" si="282"/>
        <v>40827</v>
      </c>
      <c r="E825" s="105">
        <f t="shared" si="294"/>
        <v>1.06E-3</v>
      </c>
      <c r="F825" s="106">
        <f t="shared" si="292"/>
        <v>24</v>
      </c>
      <c r="G825" s="106">
        <f t="shared" si="287"/>
        <v>31</v>
      </c>
      <c r="H825" s="104">
        <f t="shared" si="283"/>
        <v>1.0008205400000001</v>
      </c>
      <c r="I825" s="104">
        <f t="shared" si="284"/>
        <v>1.0186138</v>
      </c>
      <c r="J825" s="104">
        <f t="shared" si="276"/>
        <v>1.0194496099999999</v>
      </c>
      <c r="K825" s="104">
        <f t="shared" si="277"/>
        <v>221675.99841956</v>
      </c>
      <c r="L825" s="107">
        <f t="shared" si="288"/>
        <v>0</v>
      </c>
      <c r="M825" s="105">
        <f t="shared" si="289"/>
        <v>0</v>
      </c>
      <c r="N825" s="104">
        <f t="shared" si="290"/>
        <v>0</v>
      </c>
      <c r="O825" s="113">
        <f t="shared" si="285"/>
        <v>0.11</v>
      </c>
      <c r="P825" s="108">
        <f t="shared" si="275"/>
        <v>1.0067556209999999</v>
      </c>
      <c r="Q825" s="104">
        <f t="shared" si="278"/>
        <v>1497.5590301100001</v>
      </c>
      <c r="R825" s="104">
        <f t="shared" si="279"/>
        <v>1497.5590301100001</v>
      </c>
      <c r="S825" s="109" t="s">
        <v>52</v>
      </c>
      <c r="T825" s="110">
        <f t="shared" si="291"/>
        <v>40857</v>
      </c>
      <c r="U825" s="111">
        <f t="shared" si="286"/>
        <v>0</v>
      </c>
      <c r="V825" s="22"/>
      <c r="W825" s="5"/>
      <c r="X825" s="3"/>
      <c r="Y825" s="5"/>
      <c r="Z825" s="5"/>
      <c r="AA825" s="5"/>
      <c r="AB825" s="1"/>
      <c r="AC825" s="5"/>
      <c r="AD825" s="5"/>
      <c r="AE825" s="5"/>
      <c r="AF825" s="1"/>
      <c r="AG825" s="3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</row>
    <row r="826" spans="1:108" x14ac:dyDescent="0.2">
      <c r="A826" s="112">
        <f t="shared" si="280"/>
        <v>40851</v>
      </c>
      <c r="B826" s="104">
        <f t="shared" si="293"/>
        <v>223243.80628782001</v>
      </c>
      <c r="C826" s="104">
        <f t="shared" si="281"/>
        <v>217446.74405198006</v>
      </c>
      <c r="D826" s="132">
        <f t="shared" si="282"/>
        <v>40827</v>
      </c>
      <c r="E826" s="105">
        <f t="shared" si="294"/>
        <v>1.06E-3</v>
      </c>
      <c r="F826" s="106">
        <f t="shared" si="292"/>
        <v>25</v>
      </c>
      <c r="G826" s="106">
        <f t="shared" si="287"/>
        <v>31</v>
      </c>
      <c r="H826" s="104">
        <f t="shared" si="283"/>
        <v>1.00085475</v>
      </c>
      <c r="I826" s="104">
        <f t="shared" si="284"/>
        <v>1.0186138</v>
      </c>
      <c r="J826" s="104">
        <f t="shared" si="276"/>
        <v>1.0194844599999999</v>
      </c>
      <c r="K826" s="104">
        <f t="shared" si="277"/>
        <v>221683.57643859001</v>
      </c>
      <c r="L826" s="107">
        <f t="shared" si="288"/>
        <v>0</v>
      </c>
      <c r="M826" s="105">
        <f t="shared" si="289"/>
        <v>0</v>
      </c>
      <c r="N826" s="104">
        <f t="shared" si="290"/>
        <v>0</v>
      </c>
      <c r="O826" s="113">
        <f t="shared" si="285"/>
        <v>0.11</v>
      </c>
      <c r="P826" s="108">
        <f t="shared" si="275"/>
        <v>1.0070380940000001</v>
      </c>
      <c r="Q826" s="104">
        <f t="shared" si="278"/>
        <v>1560.2298492299999</v>
      </c>
      <c r="R826" s="104">
        <f t="shared" si="279"/>
        <v>1560.2298492299999</v>
      </c>
      <c r="S826" s="109" t="s">
        <v>52</v>
      </c>
      <c r="T826" s="110">
        <f t="shared" si="291"/>
        <v>40857</v>
      </c>
      <c r="U826" s="111">
        <f t="shared" si="286"/>
        <v>0</v>
      </c>
      <c r="V826" s="22"/>
      <c r="W826" s="5"/>
      <c r="X826" s="3"/>
      <c r="Y826" s="5"/>
      <c r="Z826" s="5"/>
      <c r="AA826" s="5"/>
      <c r="AB826" s="1"/>
      <c r="AC826" s="5"/>
      <c r="AD826" s="5"/>
      <c r="AE826" s="5"/>
      <c r="AF826" s="1"/>
      <c r="AG826" s="3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</row>
    <row r="827" spans="1:108" x14ac:dyDescent="0.2">
      <c r="A827" s="112">
        <f t="shared" si="280"/>
        <v>40852</v>
      </c>
      <c r="B827" s="104">
        <f t="shared" si="293"/>
        <v>223314.07231826</v>
      </c>
      <c r="C827" s="104">
        <f t="shared" si="281"/>
        <v>217446.74405198006</v>
      </c>
      <c r="D827" s="132">
        <f t="shared" si="282"/>
        <v>40827</v>
      </c>
      <c r="E827" s="105">
        <f t="shared" si="294"/>
        <v>1.06E-3</v>
      </c>
      <c r="F827" s="106">
        <f t="shared" si="292"/>
        <v>26</v>
      </c>
      <c r="G827" s="106">
        <f t="shared" si="287"/>
        <v>31</v>
      </c>
      <c r="H827" s="104">
        <f t="shared" si="283"/>
        <v>1.00088895</v>
      </c>
      <c r="I827" s="104">
        <f t="shared" si="284"/>
        <v>1.0186138</v>
      </c>
      <c r="J827" s="104">
        <f t="shared" si="276"/>
        <v>1.0195192900000001</v>
      </c>
      <c r="K827" s="104">
        <f t="shared" si="277"/>
        <v>221691.15010868001</v>
      </c>
      <c r="L827" s="107">
        <f t="shared" si="288"/>
        <v>0</v>
      </c>
      <c r="M827" s="105">
        <f t="shared" si="289"/>
        <v>0</v>
      </c>
      <c r="N827" s="104">
        <f t="shared" si="290"/>
        <v>0</v>
      </c>
      <c r="O827" s="113">
        <f t="shared" si="285"/>
        <v>0.11</v>
      </c>
      <c r="P827" s="108">
        <f t="shared" si="275"/>
        <v>1.0073206450000001</v>
      </c>
      <c r="Q827" s="104">
        <f t="shared" si="278"/>
        <v>1622.9222095800001</v>
      </c>
      <c r="R827" s="104">
        <f t="shared" si="279"/>
        <v>1622.9222095800001</v>
      </c>
      <c r="S827" s="109" t="s">
        <v>52</v>
      </c>
      <c r="T827" s="110">
        <f t="shared" si="291"/>
        <v>40857</v>
      </c>
      <c r="U827" s="111">
        <f t="shared" si="286"/>
        <v>0</v>
      </c>
      <c r="V827" s="22"/>
      <c r="W827" s="5"/>
      <c r="X827" s="3"/>
      <c r="Y827" s="5"/>
      <c r="Z827" s="5"/>
      <c r="AA827" s="5"/>
      <c r="AB827" s="1"/>
      <c r="AC827" s="5"/>
      <c r="AD827" s="5"/>
      <c r="AE827" s="5"/>
      <c r="AF827" s="1"/>
      <c r="AG827" s="3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</row>
    <row r="828" spans="1:108" x14ac:dyDescent="0.2">
      <c r="A828" s="112">
        <f t="shared" si="280"/>
        <v>40853</v>
      </c>
      <c r="B828" s="104">
        <f t="shared" si="293"/>
        <v>223384.36474650999</v>
      </c>
      <c r="C828" s="104">
        <f t="shared" si="281"/>
        <v>217446.74405198006</v>
      </c>
      <c r="D828" s="132">
        <f t="shared" si="282"/>
        <v>40827</v>
      </c>
      <c r="E828" s="105">
        <f t="shared" si="294"/>
        <v>1.06E-3</v>
      </c>
      <c r="F828" s="106">
        <f t="shared" si="292"/>
        <v>27</v>
      </c>
      <c r="G828" s="106">
        <f t="shared" si="287"/>
        <v>31</v>
      </c>
      <c r="H828" s="104">
        <f t="shared" si="283"/>
        <v>1.0009231599999999</v>
      </c>
      <c r="I828" s="104">
        <f t="shared" si="284"/>
        <v>1.0186138</v>
      </c>
      <c r="J828" s="104">
        <f t="shared" si="276"/>
        <v>1.0195541400000001</v>
      </c>
      <c r="K828" s="104">
        <f t="shared" si="277"/>
        <v>221698.72812771</v>
      </c>
      <c r="L828" s="107">
        <f t="shared" si="288"/>
        <v>0</v>
      </c>
      <c r="M828" s="105">
        <f t="shared" si="289"/>
        <v>0</v>
      </c>
      <c r="N828" s="104">
        <f t="shared" si="290"/>
        <v>0</v>
      </c>
      <c r="O828" s="113">
        <f t="shared" si="285"/>
        <v>0.11</v>
      </c>
      <c r="P828" s="108">
        <f t="shared" si="275"/>
        <v>1.007603276</v>
      </c>
      <c r="Q828" s="104">
        <f t="shared" si="278"/>
        <v>1685.6366188</v>
      </c>
      <c r="R828" s="104">
        <f t="shared" si="279"/>
        <v>1685.6366188</v>
      </c>
      <c r="S828" s="109" t="s">
        <v>52</v>
      </c>
      <c r="T828" s="110">
        <f t="shared" si="291"/>
        <v>40857</v>
      </c>
      <c r="U828" s="111">
        <f t="shared" si="286"/>
        <v>0</v>
      </c>
      <c r="V828" s="22"/>
      <c r="W828" s="5"/>
      <c r="X828" s="3"/>
      <c r="Y828" s="5"/>
      <c r="Z828" s="5"/>
      <c r="AA828" s="5"/>
      <c r="AB828" s="1"/>
      <c r="AC828" s="5"/>
      <c r="AD828" s="5"/>
      <c r="AE828" s="5"/>
      <c r="AF828" s="1"/>
      <c r="AG828" s="3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</row>
    <row r="829" spans="1:108" x14ac:dyDescent="0.2">
      <c r="A829" s="112">
        <f t="shared" si="280"/>
        <v>40854</v>
      </c>
      <c r="B829" s="104">
        <f t="shared" si="293"/>
        <v>223454.67919483001</v>
      </c>
      <c r="C829" s="104">
        <f t="shared" si="281"/>
        <v>217446.74405198006</v>
      </c>
      <c r="D829" s="132">
        <f t="shared" si="282"/>
        <v>40827</v>
      </c>
      <c r="E829" s="105">
        <f t="shared" si="294"/>
        <v>1.06E-3</v>
      </c>
      <c r="F829" s="106">
        <f t="shared" si="292"/>
        <v>28</v>
      </c>
      <c r="G829" s="106">
        <f t="shared" si="287"/>
        <v>31</v>
      </c>
      <c r="H829" s="104">
        <f t="shared" si="283"/>
        <v>1.0009573700000001</v>
      </c>
      <c r="I829" s="104">
        <f t="shared" si="284"/>
        <v>1.0186138</v>
      </c>
      <c r="J829" s="104">
        <f t="shared" si="276"/>
        <v>1.0195889899999999</v>
      </c>
      <c r="K829" s="104">
        <f t="shared" si="277"/>
        <v>221706.30614674001</v>
      </c>
      <c r="L829" s="107">
        <f t="shared" si="288"/>
        <v>0</v>
      </c>
      <c r="M829" s="105">
        <f t="shared" si="289"/>
        <v>0</v>
      </c>
      <c r="N829" s="104">
        <f t="shared" si="290"/>
        <v>0</v>
      </c>
      <c r="O829" s="113">
        <f t="shared" si="285"/>
        <v>0.11</v>
      </c>
      <c r="P829" s="108">
        <f t="shared" si="275"/>
        <v>1.0078859870000001</v>
      </c>
      <c r="Q829" s="104">
        <f t="shared" si="278"/>
        <v>1748.3730480900001</v>
      </c>
      <c r="R829" s="104">
        <f t="shared" si="279"/>
        <v>1748.3730480900001</v>
      </c>
      <c r="S829" s="109" t="s">
        <v>52</v>
      </c>
      <c r="T829" s="110">
        <f t="shared" si="291"/>
        <v>40857</v>
      </c>
      <c r="U829" s="111">
        <f t="shared" si="286"/>
        <v>0</v>
      </c>
      <c r="V829" s="22"/>
      <c r="W829" s="5"/>
      <c r="X829" s="3"/>
      <c r="Y829" s="5"/>
      <c r="Z829" s="5"/>
      <c r="AA829" s="5"/>
      <c r="AB829" s="1"/>
      <c r="AC829" s="5"/>
      <c r="AD829" s="5"/>
      <c r="AE829" s="5"/>
      <c r="AF829" s="1"/>
      <c r="AG829" s="3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</row>
    <row r="830" spans="1:108" x14ac:dyDescent="0.2">
      <c r="A830" s="112">
        <f t="shared" si="280"/>
        <v>40855</v>
      </c>
      <c r="B830" s="104">
        <f t="shared" si="293"/>
        <v>223525.01083714998</v>
      </c>
      <c r="C830" s="104">
        <f t="shared" si="281"/>
        <v>217446.74405198006</v>
      </c>
      <c r="D830" s="132">
        <f t="shared" si="282"/>
        <v>40827</v>
      </c>
      <c r="E830" s="105">
        <f t="shared" si="294"/>
        <v>1.06E-3</v>
      </c>
      <c r="F830" s="106">
        <f t="shared" si="292"/>
        <v>29</v>
      </c>
      <c r="G830" s="106">
        <f t="shared" si="287"/>
        <v>31</v>
      </c>
      <c r="H830" s="104">
        <f t="shared" si="283"/>
        <v>1.0009915700000001</v>
      </c>
      <c r="I830" s="104">
        <f t="shared" si="284"/>
        <v>1.0186138</v>
      </c>
      <c r="J830" s="104">
        <f t="shared" si="276"/>
        <v>1.0196238200000001</v>
      </c>
      <c r="K830" s="104">
        <f t="shared" si="277"/>
        <v>221713.87981684</v>
      </c>
      <c r="L830" s="107">
        <f t="shared" si="288"/>
        <v>0</v>
      </c>
      <c r="M830" s="105">
        <f t="shared" si="289"/>
        <v>0</v>
      </c>
      <c r="N830" s="104">
        <f t="shared" si="290"/>
        <v>0</v>
      </c>
      <c r="O830" s="113">
        <f t="shared" si="285"/>
        <v>0.11</v>
      </c>
      <c r="P830" s="108">
        <f t="shared" si="275"/>
        <v>1.008168776</v>
      </c>
      <c r="Q830" s="104">
        <f t="shared" si="278"/>
        <v>1811.1310203099999</v>
      </c>
      <c r="R830" s="104">
        <f t="shared" si="279"/>
        <v>1811.1310203099999</v>
      </c>
      <c r="S830" s="109" t="s">
        <v>52</v>
      </c>
      <c r="T830" s="110">
        <f t="shared" si="291"/>
        <v>40857</v>
      </c>
      <c r="U830" s="111">
        <f t="shared" si="286"/>
        <v>0</v>
      </c>
      <c r="V830" s="22"/>
      <c r="W830" s="5"/>
      <c r="X830" s="3"/>
      <c r="Y830" s="5"/>
      <c r="Z830" s="5"/>
      <c r="AA830" s="5"/>
      <c r="AB830" s="1"/>
      <c r="AC830" s="5"/>
      <c r="AD830" s="5"/>
      <c r="AE830" s="5"/>
      <c r="AF830" s="1"/>
      <c r="AG830" s="3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</row>
    <row r="831" spans="1:108" x14ac:dyDescent="0.2">
      <c r="A831" s="112">
        <f t="shared" si="280"/>
        <v>40856</v>
      </c>
      <c r="B831" s="104">
        <f t="shared" si="293"/>
        <v>223595.36888638002</v>
      </c>
      <c r="C831" s="104">
        <f t="shared" si="281"/>
        <v>217446.74405198006</v>
      </c>
      <c r="D831" s="132">
        <f t="shared" si="282"/>
        <v>40827</v>
      </c>
      <c r="E831" s="105">
        <f t="shared" si="294"/>
        <v>1.06E-3</v>
      </c>
      <c r="F831" s="106">
        <f t="shared" si="292"/>
        <v>30</v>
      </c>
      <c r="G831" s="106">
        <f t="shared" si="287"/>
        <v>31</v>
      </c>
      <c r="H831" s="104">
        <f t="shared" si="283"/>
        <v>1.00102578</v>
      </c>
      <c r="I831" s="104">
        <f t="shared" si="284"/>
        <v>1.0186138</v>
      </c>
      <c r="J831" s="104">
        <f t="shared" si="276"/>
        <v>1.0196586700000001</v>
      </c>
      <c r="K831" s="104">
        <f t="shared" si="277"/>
        <v>221721.45783587001</v>
      </c>
      <c r="L831" s="107">
        <f t="shared" si="288"/>
        <v>0</v>
      </c>
      <c r="M831" s="105">
        <f t="shared" si="289"/>
        <v>0</v>
      </c>
      <c r="N831" s="104">
        <f t="shared" si="290"/>
        <v>0</v>
      </c>
      <c r="O831" s="113">
        <f t="shared" si="285"/>
        <v>0.11</v>
      </c>
      <c r="P831" s="108">
        <f t="shared" si="275"/>
        <v>1.0084516450000001</v>
      </c>
      <c r="Q831" s="104">
        <f t="shared" si="278"/>
        <v>1873.91105051</v>
      </c>
      <c r="R831" s="104">
        <f t="shared" si="279"/>
        <v>1873.91105051</v>
      </c>
      <c r="S831" s="109" t="s">
        <v>52</v>
      </c>
      <c r="T831" s="110">
        <f t="shared" si="291"/>
        <v>40857</v>
      </c>
      <c r="U831" s="111">
        <f t="shared" si="286"/>
        <v>0</v>
      </c>
      <c r="V831" s="22"/>
      <c r="W831" s="5"/>
      <c r="X831" s="3"/>
      <c r="Y831" s="5"/>
      <c r="Z831" s="5"/>
      <c r="AA831" s="5"/>
      <c r="AB831" s="1"/>
      <c r="AC831" s="5"/>
      <c r="AD831" s="5"/>
      <c r="AE831" s="5"/>
      <c r="AF831" s="1"/>
      <c r="AG831" s="3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</row>
    <row r="832" spans="1:108" x14ac:dyDescent="0.2">
      <c r="A832" s="112">
        <f t="shared" si="280"/>
        <v>40857</v>
      </c>
      <c r="B832" s="104">
        <f t="shared" si="293"/>
        <v>223665.75115456001</v>
      </c>
      <c r="C832" s="104">
        <f t="shared" si="281"/>
        <v>217446.74405198006</v>
      </c>
      <c r="D832" s="132">
        <f t="shared" si="282"/>
        <v>40827</v>
      </c>
      <c r="E832" s="105">
        <f t="shared" si="294"/>
        <v>1.06E-3</v>
      </c>
      <c r="F832" s="106">
        <f t="shared" si="292"/>
        <v>31</v>
      </c>
      <c r="G832" s="106">
        <f t="shared" si="287"/>
        <v>31</v>
      </c>
      <c r="H832" s="104">
        <f t="shared" si="283"/>
        <v>1.0010600000000001</v>
      </c>
      <c r="I832" s="104">
        <f t="shared" si="284"/>
        <v>1.0186138</v>
      </c>
      <c r="J832" s="104">
        <f t="shared" si="276"/>
        <v>1.0196935300000001</v>
      </c>
      <c r="K832" s="104">
        <f t="shared" si="277"/>
        <v>221729.03802937001</v>
      </c>
      <c r="L832" s="107">
        <f t="shared" si="288"/>
        <v>26</v>
      </c>
      <c r="M832" s="105">
        <f t="shared" si="289"/>
        <v>9.6017644730000008E-3</v>
      </c>
      <c r="N832" s="104">
        <f t="shared" si="290"/>
        <v>2128.98999998</v>
      </c>
      <c r="O832" s="113">
        <f t="shared" si="285"/>
        <v>0.11</v>
      </c>
      <c r="P832" s="108">
        <f t="shared" si="275"/>
        <v>1.0087345940000001</v>
      </c>
      <c r="Q832" s="104">
        <f t="shared" si="278"/>
        <v>1936.71312519</v>
      </c>
      <c r="R832" s="104">
        <f t="shared" si="279"/>
        <v>4065.70312517</v>
      </c>
      <c r="S832" s="109" t="s">
        <v>52</v>
      </c>
      <c r="T832" s="110">
        <f t="shared" si="291"/>
        <v>40857</v>
      </c>
      <c r="U832" s="111">
        <f t="shared" si="286"/>
        <v>219600.04802939002</v>
      </c>
      <c r="V832" s="22"/>
      <c r="W832" s="8"/>
      <c r="X832" s="2"/>
      <c r="Y832" s="8"/>
      <c r="Z832" s="8"/>
      <c r="AA832" s="8"/>
      <c r="AB832" s="9"/>
      <c r="AC832" s="8"/>
      <c r="AD832" s="8"/>
      <c r="AE832" s="8"/>
      <c r="AF832" s="9"/>
      <c r="AG832" s="2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</row>
    <row r="833" spans="1:108" x14ac:dyDescent="0.2">
      <c r="A833" s="112">
        <f t="shared" si="280"/>
        <v>40858</v>
      </c>
      <c r="B833" s="104">
        <f t="shared" si="293"/>
        <v>219670.12567491</v>
      </c>
      <c r="C833" s="104">
        <f t="shared" si="281"/>
        <v>215358.87163018005</v>
      </c>
      <c r="D833" s="132">
        <f t="shared" si="282"/>
        <v>40858</v>
      </c>
      <c r="E833" s="105">
        <f t="shared" si="294"/>
        <v>8.7600000000000004E-4</v>
      </c>
      <c r="F833" s="106">
        <f t="shared" si="292"/>
        <v>1</v>
      </c>
      <c r="G833" s="106">
        <f t="shared" si="287"/>
        <v>30</v>
      </c>
      <c r="H833" s="104">
        <f t="shared" si="283"/>
        <v>1.0000291800000001</v>
      </c>
      <c r="I833" s="104">
        <f t="shared" si="284"/>
        <v>1.0196935300000001</v>
      </c>
      <c r="J833" s="104">
        <f t="shared" si="276"/>
        <v>1.01972328</v>
      </c>
      <c r="K833" s="104">
        <f t="shared" si="277"/>
        <v>219606.45495581999</v>
      </c>
      <c r="L833" s="107">
        <f t="shared" si="288"/>
        <v>0</v>
      </c>
      <c r="M833" s="105">
        <f t="shared" si="289"/>
        <v>0</v>
      </c>
      <c r="N833" s="104">
        <f t="shared" si="290"/>
        <v>0</v>
      </c>
      <c r="O833" s="113">
        <f t="shared" si="285"/>
        <v>0.11</v>
      </c>
      <c r="P833" s="108">
        <f t="shared" si="275"/>
        <v>1.000289931</v>
      </c>
      <c r="Q833" s="104">
        <f t="shared" si="278"/>
        <v>63.670719089999999</v>
      </c>
      <c r="R833" s="104">
        <f t="shared" si="279"/>
        <v>63.670719089999999</v>
      </c>
      <c r="S833" s="109" t="s">
        <v>52</v>
      </c>
      <c r="T833" s="110">
        <f t="shared" si="291"/>
        <v>40887</v>
      </c>
      <c r="U833" s="111">
        <f t="shared" si="286"/>
        <v>0</v>
      </c>
      <c r="V833" s="22"/>
      <c r="W833" s="5"/>
      <c r="X833" s="3"/>
      <c r="Y833" s="5"/>
      <c r="Z833" s="5"/>
      <c r="AA833" s="5"/>
      <c r="AB833" s="1"/>
      <c r="AC833" s="5"/>
      <c r="AD833" s="5"/>
      <c r="AE833" s="5"/>
      <c r="AF833" s="1"/>
      <c r="AG833" s="3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</row>
    <row r="834" spans="1:108" x14ac:dyDescent="0.2">
      <c r="A834" s="112">
        <f t="shared" si="280"/>
        <v>40859</v>
      </c>
      <c r="B834" s="104">
        <f t="shared" si="293"/>
        <v>219740.22763787999</v>
      </c>
      <c r="C834" s="104">
        <f t="shared" si="281"/>
        <v>215358.87163018005</v>
      </c>
      <c r="D834" s="132">
        <f t="shared" si="282"/>
        <v>40858</v>
      </c>
      <c r="E834" s="105">
        <f t="shared" si="294"/>
        <v>8.7600000000000004E-4</v>
      </c>
      <c r="F834" s="106">
        <f t="shared" si="292"/>
        <v>2</v>
      </c>
      <c r="G834" s="106">
        <f t="shared" si="287"/>
        <v>30</v>
      </c>
      <c r="H834" s="104">
        <f t="shared" si="283"/>
        <v>1.0000583700000001</v>
      </c>
      <c r="I834" s="104">
        <f t="shared" si="284"/>
        <v>1.0196935300000001</v>
      </c>
      <c r="J834" s="104">
        <f t="shared" si="276"/>
        <v>1.0197530400000001</v>
      </c>
      <c r="K834" s="104">
        <f t="shared" si="277"/>
        <v>219612.86403584</v>
      </c>
      <c r="L834" s="107">
        <f t="shared" si="288"/>
        <v>0</v>
      </c>
      <c r="M834" s="105">
        <f t="shared" si="289"/>
        <v>0</v>
      </c>
      <c r="N834" s="104">
        <f t="shared" si="290"/>
        <v>0</v>
      </c>
      <c r="O834" s="113">
        <f t="shared" si="285"/>
        <v>0.11</v>
      </c>
      <c r="P834" s="108">
        <f t="shared" si="275"/>
        <v>1.000579946</v>
      </c>
      <c r="Q834" s="104">
        <f t="shared" si="278"/>
        <v>127.36360204</v>
      </c>
      <c r="R834" s="104">
        <f t="shared" si="279"/>
        <v>127.36360204</v>
      </c>
      <c r="S834" s="109" t="s">
        <v>52</v>
      </c>
      <c r="T834" s="110">
        <f t="shared" si="291"/>
        <v>40887</v>
      </c>
      <c r="U834" s="111">
        <f t="shared" si="286"/>
        <v>0</v>
      </c>
      <c r="V834" s="22"/>
      <c r="W834" s="5"/>
      <c r="X834" s="3"/>
      <c r="Y834" s="5"/>
      <c r="Z834" s="5"/>
      <c r="AA834" s="5"/>
      <c r="AB834" s="1"/>
      <c r="AC834" s="5"/>
      <c r="AD834" s="5"/>
      <c r="AE834" s="5"/>
      <c r="AF834" s="1"/>
      <c r="AG834" s="3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</row>
    <row r="835" spans="1:108" x14ac:dyDescent="0.2">
      <c r="A835" s="112">
        <f t="shared" si="280"/>
        <v>40860</v>
      </c>
      <c r="B835" s="104">
        <f t="shared" si="293"/>
        <v>219810.35392180001</v>
      </c>
      <c r="C835" s="104">
        <f t="shared" si="281"/>
        <v>215358.87163018005</v>
      </c>
      <c r="D835" s="132">
        <f t="shared" si="282"/>
        <v>40858</v>
      </c>
      <c r="E835" s="105">
        <f t="shared" si="294"/>
        <v>8.7600000000000004E-4</v>
      </c>
      <c r="F835" s="106">
        <f t="shared" si="292"/>
        <v>3</v>
      </c>
      <c r="G835" s="106">
        <f t="shared" si="287"/>
        <v>30</v>
      </c>
      <c r="H835" s="104">
        <f t="shared" si="283"/>
        <v>1.0000875600000001</v>
      </c>
      <c r="I835" s="104">
        <f t="shared" si="284"/>
        <v>1.0196935300000001</v>
      </c>
      <c r="J835" s="104">
        <f t="shared" si="276"/>
        <v>1.0197828099999999</v>
      </c>
      <c r="K835" s="104">
        <f t="shared" si="277"/>
        <v>219619.27526945001</v>
      </c>
      <c r="L835" s="107">
        <f t="shared" si="288"/>
        <v>0</v>
      </c>
      <c r="M835" s="105">
        <f t="shared" si="289"/>
        <v>0</v>
      </c>
      <c r="N835" s="104">
        <f t="shared" si="290"/>
        <v>0</v>
      </c>
      <c r="O835" s="113">
        <f t="shared" si="285"/>
        <v>0.11</v>
      </c>
      <c r="P835" s="108">
        <f t="shared" si="275"/>
        <v>1.0008700450000001</v>
      </c>
      <c r="Q835" s="104">
        <f t="shared" si="278"/>
        <v>191.07865235</v>
      </c>
      <c r="R835" s="104">
        <f t="shared" si="279"/>
        <v>191.07865235</v>
      </c>
      <c r="S835" s="109" t="s">
        <v>52</v>
      </c>
      <c r="T835" s="110">
        <f t="shared" si="291"/>
        <v>40887</v>
      </c>
      <c r="U835" s="111">
        <f t="shared" si="286"/>
        <v>0</v>
      </c>
      <c r="V835" s="22"/>
      <c r="W835" s="5"/>
      <c r="X835" s="3"/>
      <c r="Y835" s="5"/>
      <c r="Z835" s="5"/>
      <c r="AA835" s="5"/>
      <c r="AB835" s="1"/>
      <c r="AC835" s="5"/>
      <c r="AD835" s="5"/>
      <c r="AE835" s="5"/>
      <c r="AF835" s="1"/>
      <c r="AG835" s="3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</row>
    <row r="836" spans="1:108" x14ac:dyDescent="0.2">
      <c r="A836" s="112">
        <f t="shared" si="280"/>
        <v>40861</v>
      </c>
      <c r="B836" s="104">
        <f t="shared" si="293"/>
        <v>219880.50021796999</v>
      </c>
      <c r="C836" s="104">
        <f t="shared" si="281"/>
        <v>215358.87163018005</v>
      </c>
      <c r="D836" s="132">
        <f t="shared" si="282"/>
        <v>40858</v>
      </c>
      <c r="E836" s="105">
        <f t="shared" si="294"/>
        <v>8.7600000000000004E-4</v>
      </c>
      <c r="F836" s="106">
        <f t="shared" si="292"/>
        <v>4</v>
      </c>
      <c r="G836" s="106">
        <f t="shared" si="287"/>
        <v>30</v>
      </c>
      <c r="H836" s="104">
        <f t="shared" si="283"/>
        <v>1.0001167500000001</v>
      </c>
      <c r="I836" s="104">
        <f t="shared" si="284"/>
        <v>1.0196935300000001</v>
      </c>
      <c r="J836" s="104">
        <f t="shared" si="276"/>
        <v>1.01981257</v>
      </c>
      <c r="K836" s="104">
        <f t="shared" si="277"/>
        <v>219625.68434946999</v>
      </c>
      <c r="L836" s="107">
        <f t="shared" si="288"/>
        <v>0</v>
      </c>
      <c r="M836" s="105">
        <f t="shared" si="289"/>
        <v>0</v>
      </c>
      <c r="N836" s="104">
        <f t="shared" si="290"/>
        <v>0</v>
      </c>
      <c r="O836" s="113">
        <f t="shared" si="285"/>
        <v>0.11</v>
      </c>
      <c r="P836" s="108">
        <f t="shared" si="275"/>
        <v>1.001160228</v>
      </c>
      <c r="Q836" s="104">
        <f t="shared" si="278"/>
        <v>254.81586849999999</v>
      </c>
      <c r="R836" s="104">
        <f t="shared" si="279"/>
        <v>254.81586849999999</v>
      </c>
      <c r="S836" s="109" t="s">
        <v>52</v>
      </c>
      <c r="T836" s="110">
        <f t="shared" si="291"/>
        <v>40887</v>
      </c>
      <c r="U836" s="111">
        <f t="shared" si="286"/>
        <v>0</v>
      </c>
      <c r="V836" s="22"/>
      <c r="W836" s="5"/>
      <c r="X836" s="3"/>
      <c r="Y836" s="5"/>
      <c r="Z836" s="5"/>
      <c r="AA836" s="5"/>
      <c r="AB836" s="1"/>
      <c r="AC836" s="5"/>
      <c r="AD836" s="5"/>
      <c r="AE836" s="5"/>
      <c r="AF836" s="1"/>
      <c r="AG836" s="3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</row>
    <row r="837" spans="1:108" x14ac:dyDescent="0.2">
      <c r="A837" s="112">
        <f t="shared" si="280"/>
        <v>40862</v>
      </c>
      <c r="B837" s="104">
        <f t="shared" si="293"/>
        <v>219950.67105919</v>
      </c>
      <c r="C837" s="104">
        <f t="shared" si="281"/>
        <v>215358.87163018005</v>
      </c>
      <c r="D837" s="132">
        <f t="shared" si="282"/>
        <v>40858</v>
      </c>
      <c r="E837" s="105">
        <f t="shared" si="294"/>
        <v>8.7600000000000004E-4</v>
      </c>
      <c r="F837" s="106">
        <f t="shared" si="292"/>
        <v>5</v>
      </c>
      <c r="G837" s="106">
        <f t="shared" si="287"/>
        <v>30</v>
      </c>
      <c r="H837" s="104">
        <f t="shared" si="283"/>
        <v>1.0001459399999999</v>
      </c>
      <c r="I837" s="104">
        <f t="shared" si="284"/>
        <v>1.0196935300000001</v>
      </c>
      <c r="J837" s="104">
        <f t="shared" si="276"/>
        <v>1.0198423400000001</v>
      </c>
      <c r="K837" s="104">
        <f t="shared" si="277"/>
        <v>219632.09558307999</v>
      </c>
      <c r="L837" s="107">
        <f t="shared" si="288"/>
        <v>0</v>
      </c>
      <c r="M837" s="105">
        <f t="shared" si="289"/>
        <v>0</v>
      </c>
      <c r="N837" s="104">
        <f t="shared" si="290"/>
        <v>0</v>
      </c>
      <c r="O837" s="113">
        <f t="shared" si="285"/>
        <v>0.11</v>
      </c>
      <c r="P837" s="108">
        <f t="shared" si="275"/>
        <v>1.0014504959999999</v>
      </c>
      <c r="Q837" s="104">
        <f t="shared" si="278"/>
        <v>318.57547611000001</v>
      </c>
      <c r="R837" s="104">
        <f t="shared" si="279"/>
        <v>318.57547611000001</v>
      </c>
      <c r="S837" s="109" t="s">
        <v>52</v>
      </c>
      <c r="T837" s="110">
        <f t="shared" si="291"/>
        <v>40887</v>
      </c>
      <c r="U837" s="111">
        <f t="shared" si="286"/>
        <v>0</v>
      </c>
      <c r="V837" s="22"/>
      <c r="W837" s="5"/>
      <c r="X837" s="3"/>
      <c r="Y837" s="5"/>
      <c r="Z837" s="5"/>
      <c r="AA837" s="5"/>
      <c r="AB837" s="1"/>
      <c r="AC837" s="5"/>
      <c r="AD837" s="5"/>
      <c r="AE837" s="5"/>
      <c r="AF837" s="1"/>
      <c r="AG837" s="3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</row>
    <row r="838" spans="1:108" x14ac:dyDescent="0.2">
      <c r="A838" s="112">
        <f t="shared" si="280"/>
        <v>40863</v>
      </c>
      <c r="B838" s="104">
        <f t="shared" si="293"/>
        <v>220020.86169501999</v>
      </c>
      <c r="C838" s="104">
        <f t="shared" si="281"/>
        <v>215358.87163018005</v>
      </c>
      <c r="D838" s="132">
        <f t="shared" si="282"/>
        <v>40858</v>
      </c>
      <c r="E838" s="105">
        <f t="shared" si="294"/>
        <v>8.7600000000000004E-4</v>
      </c>
      <c r="F838" s="106">
        <f t="shared" si="292"/>
        <v>6</v>
      </c>
      <c r="G838" s="106">
        <f t="shared" si="287"/>
        <v>30</v>
      </c>
      <c r="H838" s="104">
        <f t="shared" si="283"/>
        <v>1.0001751299999999</v>
      </c>
      <c r="I838" s="104">
        <f t="shared" si="284"/>
        <v>1.0196935300000001</v>
      </c>
      <c r="J838" s="104">
        <f t="shared" si="276"/>
        <v>1.0198720999999999</v>
      </c>
      <c r="K838" s="104">
        <f t="shared" si="277"/>
        <v>219638.5046631</v>
      </c>
      <c r="L838" s="107">
        <f t="shared" si="288"/>
        <v>0</v>
      </c>
      <c r="M838" s="105">
        <f t="shared" si="289"/>
        <v>0</v>
      </c>
      <c r="N838" s="104">
        <f t="shared" si="290"/>
        <v>0</v>
      </c>
      <c r="O838" s="113">
        <f t="shared" si="285"/>
        <v>0.11</v>
      </c>
      <c r="P838" s="108">
        <f t="shared" si="275"/>
        <v>1.001740847</v>
      </c>
      <c r="Q838" s="104">
        <f t="shared" si="278"/>
        <v>382.35703192</v>
      </c>
      <c r="R838" s="104">
        <f t="shared" si="279"/>
        <v>382.35703192</v>
      </c>
      <c r="S838" s="109" t="s">
        <v>52</v>
      </c>
      <c r="T838" s="110">
        <f t="shared" si="291"/>
        <v>40887</v>
      </c>
      <c r="U838" s="111">
        <f t="shared" si="286"/>
        <v>0</v>
      </c>
      <c r="V838" s="22"/>
      <c r="W838" s="5"/>
      <c r="X838" s="3"/>
      <c r="Y838" s="5"/>
      <c r="Z838" s="5"/>
      <c r="AA838" s="5"/>
      <c r="AB838" s="1"/>
      <c r="AC838" s="5"/>
      <c r="AD838" s="5"/>
      <c r="AE838" s="5"/>
      <c r="AF838" s="1"/>
      <c r="AG838" s="3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</row>
    <row r="839" spans="1:108" x14ac:dyDescent="0.2">
      <c r="A839" s="112">
        <f t="shared" si="280"/>
        <v>40864</v>
      </c>
      <c r="B839" s="104">
        <f t="shared" si="293"/>
        <v>220091.07903836001</v>
      </c>
      <c r="C839" s="104">
        <f t="shared" si="281"/>
        <v>215358.87163018005</v>
      </c>
      <c r="D839" s="132">
        <f t="shared" si="282"/>
        <v>40858</v>
      </c>
      <c r="E839" s="105">
        <f t="shared" si="294"/>
        <v>8.7600000000000004E-4</v>
      </c>
      <c r="F839" s="106">
        <f t="shared" si="292"/>
        <v>7</v>
      </c>
      <c r="G839" s="106">
        <f t="shared" si="287"/>
        <v>30</v>
      </c>
      <c r="H839" s="104">
        <f t="shared" si="283"/>
        <v>1.0002043300000001</v>
      </c>
      <c r="I839" s="104">
        <f t="shared" si="284"/>
        <v>1.0196935300000001</v>
      </c>
      <c r="J839" s="104">
        <f t="shared" si="276"/>
        <v>1.0199018799999999</v>
      </c>
      <c r="K839" s="104">
        <f t="shared" si="277"/>
        <v>219644.91805029</v>
      </c>
      <c r="L839" s="107">
        <f t="shared" si="288"/>
        <v>0</v>
      </c>
      <c r="M839" s="105">
        <f t="shared" si="289"/>
        <v>0</v>
      </c>
      <c r="N839" s="104">
        <f t="shared" si="290"/>
        <v>0</v>
      </c>
      <c r="O839" s="113">
        <f t="shared" si="285"/>
        <v>0.11</v>
      </c>
      <c r="P839" s="108">
        <f t="shared" si="275"/>
        <v>1.002031283</v>
      </c>
      <c r="Q839" s="104">
        <f t="shared" si="278"/>
        <v>446.16098806999997</v>
      </c>
      <c r="R839" s="104">
        <f t="shared" si="279"/>
        <v>446.16098806999997</v>
      </c>
      <c r="S839" s="109" t="s">
        <v>52</v>
      </c>
      <c r="T839" s="110">
        <f t="shared" si="291"/>
        <v>40887</v>
      </c>
      <c r="U839" s="111">
        <f t="shared" si="286"/>
        <v>0</v>
      </c>
      <c r="V839" s="22"/>
      <c r="W839" s="5"/>
      <c r="X839" s="3"/>
      <c r="Y839" s="5"/>
      <c r="Z839" s="5"/>
      <c r="AA839" s="5"/>
      <c r="AB839" s="1"/>
      <c r="AC839" s="5"/>
      <c r="AD839" s="5"/>
      <c r="AE839" s="5"/>
      <c r="AF839" s="1"/>
      <c r="AG839" s="3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</row>
    <row r="840" spans="1:108" x14ac:dyDescent="0.2">
      <c r="A840" s="112">
        <f t="shared" si="280"/>
        <v>40865</v>
      </c>
      <c r="B840" s="104">
        <f t="shared" si="293"/>
        <v>220161.31424059</v>
      </c>
      <c r="C840" s="104">
        <f t="shared" si="281"/>
        <v>215358.87163018005</v>
      </c>
      <c r="D840" s="132">
        <f t="shared" si="282"/>
        <v>40858</v>
      </c>
      <c r="E840" s="105">
        <f t="shared" si="294"/>
        <v>8.7600000000000004E-4</v>
      </c>
      <c r="F840" s="106">
        <f t="shared" si="292"/>
        <v>8</v>
      </c>
      <c r="G840" s="106">
        <f t="shared" si="287"/>
        <v>30</v>
      </c>
      <c r="H840" s="104">
        <f t="shared" si="283"/>
        <v>1.0002335200000001</v>
      </c>
      <c r="I840" s="104">
        <f t="shared" si="284"/>
        <v>1.0196935300000001</v>
      </c>
      <c r="J840" s="104">
        <f t="shared" si="276"/>
        <v>1.01993164</v>
      </c>
      <c r="K840" s="104">
        <f t="shared" si="277"/>
        <v>219651.32713031</v>
      </c>
      <c r="L840" s="107">
        <f t="shared" si="288"/>
        <v>0</v>
      </c>
      <c r="M840" s="105">
        <f t="shared" si="289"/>
        <v>0</v>
      </c>
      <c r="N840" s="104">
        <f t="shared" si="290"/>
        <v>0</v>
      </c>
      <c r="O840" s="113">
        <f t="shared" si="285"/>
        <v>0.11</v>
      </c>
      <c r="P840" s="108">
        <f t="shared" ref="P840:P903" si="295">ROUND((1+O840)^(30/360)^(F840/G840),9)</f>
        <v>1.0023218030000001</v>
      </c>
      <c r="Q840" s="104">
        <f t="shared" si="278"/>
        <v>509.98711028000002</v>
      </c>
      <c r="R840" s="104">
        <f t="shared" si="279"/>
        <v>509.98711028000002</v>
      </c>
      <c r="S840" s="109" t="s">
        <v>52</v>
      </c>
      <c r="T840" s="110">
        <f t="shared" si="291"/>
        <v>40887</v>
      </c>
      <c r="U840" s="111">
        <f t="shared" si="286"/>
        <v>0</v>
      </c>
      <c r="V840" s="22"/>
      <c r="W840" s="5"/>
      <c r="X840" s="3"/>
      <c r="Y840" s="5"/>
      <c r="Z840" s="5"/>
      <c r="AA840" s="5"/>
      <c r="AB840" s="1"/>
      <c r="AC840" s="5"/>
      <c r="AD840" s="5"/>
      <c r="AE840" s="5"/>
      <c r="AF840" s="1"/>
      <c r="AG840" s="3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</row>
    <row r="841" spans="1:108" x14ac:dyDescent="0.2">
      <c r="A841" s="112">
        <f t="shared" si="280"/>
        <v>40866</v>
      </c>
      <c r="B841" s="104">
        <f t="shared" si="293"/>
        <v>220231.57377722001</v>
      </c>
      <c r="C841" s="104">
        <f t="shared" si="281"/>
        <v>215358.87163018005</v>
      </c>
      <c r="D841" s="132">
        <f t="shared" si="282"/>
        <v>40858</v>
      </c>
      <c r="E841" s="105">
        <f t="shared" si="294"/>
        <v>8.7600000000000004E-4</v>
      </c>
      <c r="F841" s="106">
        <f t="shared" si="292"/>
        <v>9</v>
      </c>
      <c r="G841" s="106">
        <f t="shared" si="287"/>
        <v>30</v>
      </c>
      <c r="H841" s="104">
        <f t="shared" si="283"/>
        <v>1.0002627100000001</v>
      </c>
      <c r="I841" s="104">
        <f t="shared" si="284"/>
        <v>1.0196935300000001</v>
      </c>
      <c r="J841" s="104">
        <f t="shared" si="276"/>
        <v>1.0199614100000001</v>
      </c>
      <c r="K841" s="104">
        <f t="shared" si="277"/>
        <v>219657.73836392001</v>
      </c>
      <c r="L841" s="107">
        <f t="shared" si="288"/>
        <v>0</v>
      </c>
      <c r="M841" s="105">
        <f t="shared" si="289"/>
        <v>0</v>
      </c>
      <c r="N841" s="104">
        <f t="shared" si="290"/>
        <v>0</v>
      </c>
      <c r="O841" s="113">
        <f t="shared" si="285"/>
        <v>0.11</v>
      </c>
      <c r="P841" s="108">
        <f t="shared" si="295"/>
        <v>1.002612407</v>
      </c>
      <c r="Q841" s="104">
        <f t="shared" si="278"/>
        <v>573.83541330000003</v>
      </c>
      <c r="R841" s="104">
        <f t="shared" si="279"/>
        <v>573.83541330000003</v>
      </c>
      <c r="S841" s="109" t="s">
        <v>52</v>
      </c>
      <c r="T841" s="110">
        <f t="shared" si="291"/>
        <v>40887</v>
      </c>
      <c r="U841" s="111">
        <f t="shared" si="286"/>
        <v>0</v>
      </c>
      <c r="V841" s="22"/>
      <c r="W841" s="5"/>
      <c r="X841" s="3"/>
      <c r="Y841" s="5"/>
      <c r="Z841" s="5"/>
      <c r="AA841" s="5"/>
      <c r="AB841" s="1"/>
      <c r="AC841" s="5"/>
      <c r="AD841" s="5"/>
      <c r="AE841" s="5"/>
      <c r="AF841" s="1"/>
      <c r="AG841" s="3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</row>
    <row r="842" spans="1:108" x14ac:dyDescent="0.2">
      <c r="A842" s="112">
        <f t="shared" si="280"/>
        <v>40867</v>
      </c>
      <c r="B842" s="104">
        <f t="shared" si="293"/>
        <v>220301.8554919</v>
      </c>
      <c r="C842" s="104">
        <f t="shared" si="281"/>
        <v>215358.87163018005</v>
      </c>
      <c r="D842" s="132">
        <f t="shared" si="282"/>
        <v>40858</v>
      </c>
      <c r="E842" s="105">
        <f t="shared" si="294"/>
        <v>8.7600000000000004E-4</v>
      </c>
      <c r="F842" s="106">
        <f t="shared" si="292"/>
        <v>10</v>
      </c>
      <c r="G842" s="106">
        <f t="shared" si="287"/>
        <v>30</v>
      </c>
      <c r="H842" s="104">
        <f t="shared" si="283"/>
        <v>1.0002919100000001</v>
      </c>
      <c r="I842" s="104">
        <f t="shared" si="284"/>
        <v>1.0196935300000001</v>
      </c>
      <c r="J842" s="104">
        <f t="shared" ref="J842:J905" si="296">TRUNC(H842*I842,8)</f>
        <v>1.0199911800000001</v>
      </c>
      <c r="K842" s="104">
        <f t="shared" ref="K842:K905" si="297">TRUNC(C842*J842,8)</f>
        <v>219664.14959752999</v>
      </c>
      <c r="L842" s="107">
        <f t="shared" si="288"/>
        <v>0</v>
      </c>
      <c r="M842" s="105">
        <f t="shared" si="289"/>
        <v>0</v>
      </c>
      <c r="N842" s="104">
        <f t="shared" si="290"/>
        <v>0</v>
      </c>
      <c r="O842" s="113">
        <f t="shared" si="285"/>
        <v>0.11</v>
      </c>
      <c r="P842" s="108">
        <f t="shared" si="295"/>
        <v>1.002903095</v>
      </c>
      <c r="Q842" s="104">
        <f t="shared" ref="Q842:Q905" si="298">TRUNC((P842-1)*K842,8)</f>
        <v>637.70589437000001</v>
      </c>
      <c r="R842" s="104">
        <f t="shared" ref="R842:R905" si="299">(N842+Q842)</f>
        <v>637.70589437000001</v>
      </c>
      <c r="S842" s="109" t="s">
        <v>52</v>
      </c>
      <c r="T842" s="110">
        <f t="shared" si="291"/>
        <v>40887</v>
      </c>
      <c r="U842" s="111">
        <f t="shared" si="286"/>
        <v>0</v>
      </c>
      <c r="V842" s="22"/>
      <c r="W842" s="5"/>
      <c r="X842" s="3"/>
      <c r="Y842" s="5"/>
      <c r="Z842" s="5"/>
      <c r="AA842" s="5"/>
      <c r="AB842" s="1"/>
      <c r="AC842" s="5"/>
      <c r="AD842" s="5"/>
      <c r="AE842" s="5"/>
      <c r="AF842" s="1"/>
      <c r="AG842" s="3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</row>
    <row r="843" spans="1:108" x14ac:dyDescent="0.2">
      <c r="A843" s="112">
        <f t="shared" ref="A843:A906" si="300">(A842+1)</f>
        <v>40868</v>
      </c>
      <c r="B843" s="104">
        <f t="shared" si="293"/>
        <v>220372.16176638001</v>
      </c>
      <c r="C843" s="104">
        <f t="shared" ref="C843:C906" si="301">IF(DAY(A842)=$E$2,VLOOKUP(A842,X$10:Y$148,2),C842)</f>
        <v>215358.87163018005</v>
      </c>
      <c r="D843" s="132">
        <f t="shared" ref="D843:D906" si="302">IF(DAY(A842)=$E$2,A843,D842)</f>
        <v>40858</v>
      </c>
      <c r="E843" s="105">
        <f t="shared" si="294"/>
        <v>8.7600000000000004E-4</v>
      </c>
      <c r="F843" s="106">
        <f t="shared" si="292"/>
        <v>11</v>
      </c>
      <c r="G843" s="106">
        <f t="shared" si="287"/>
        <v>30</v>
      </c>
      <c r="H843" s="104">
        <f t="shared" ref="H843:H906" si="303">TRUNC(((1+$E843)^($F843/$G843)),8)</f>
        <v>1.00032111</v>
      </c>
      <c r="I843" s="104">
        <f t="shared" ref="I843:I906" si="304">IF(DAY(A842)=E$2,J842,I842)</f>
        <v>1.0196935300000001</v>
      </c>
      <c r="J843" s="104">
        <f t="shared" si="296"/>
        <v>1.0200209600000001</v>
      </c>
      <c r="K843" s="104">
        <f t="shared" si="297"/>
        <v>219670.56298473</v>
      </c>
      <c r="L843" s="107">
        <f t="shared" si="288"/>
        <v>0</v>
      </c>
      <c r="M843" s="105">
        <f t="shared" si="289"/>
        <v>0</v>
      </c>
      <c r="N843" s="104">
        <f t="shared" si="290"/>
        <v>0</v>
      </c>
      <c r="O843" s="113">
        <f t="shared" ref="O843:O906" si="305">(O842)</f>
        <v>0.11</v>
      </c>
      <c r="P843" s="108">
        <f t="shared" si="295"/>
        <v>1.0031938680000001</v>
      </c>
      <c r="Q843" s="104">
        <f t="shared" si="298"/>
        <v>701.59878164999998</v>
      </c>
      <c r="R843" s="104">
        <f t="shared" si="299"/>
        <v>701.59878164999998</v>
      </c>
      <c r="S843" s="109" t="s">
        <v>52</v>
      </c>
      <c r="T843" s="110">
        <f t="shared" si="291"/>
        <v>40887</v>
      </c>
      <c r="U843" s="111">
        <f t="shared" ref="U843:U906" si="306">IF(L843&gt;0,K843-N843,0)</f>
        <v>0</v>
      </c>
      <c r="V843" s="22"/>
      <c r="W843" s="5"/>
      <c r="X843" s="3"/>
      <c r="Y843" s="5"/>
      <c r="Z843" s="5"/>
      <c r="AA843" s="5"/>
      <c r="AB843" s="1"/>
      <c r="AC843" s="5"/>
      <c r="AD843" s="5"/>
      <c r="AE843" s="5"/>
      <c r="AF843" s="1"/>
      <c r="AG843" s="3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</row>
    <row r="844" spans="1:108" x14ac:dyDescent="0.2">
      <c r="A844" s="112">
        <f t="shared" si="300"/>
        <v>40869</v>
      </c>
      <c r="B844" s="104">
        <f t="shared" si="293"/>
        <v>220442.48590122</v>
      </c>
      <c r="C844" s="104">
        <f t="shared" si="301"/>
        <v>215358.87163018005</v>
      </c>
      <c r="D844" s="132">
        <f t="shared" si="302"/>
        <v>40858</v>
      </c>
      <c r="E844" s="105">
        <f t="shared" si="294"/>
        <v>8.7600000000000004E-4</v>
      </c>
      <c r="F844" s="106">
        <f t="shared" si="292"/>
        <v>12</v>
      </c>
      <c r="G844" s="106">
        <f t="shared" ref="G844:G907" si="307">IF(DAY(A844)=E$2+1,DAY(EOMONTH(A844,12)), IF(DAY(A844)&lt;&gt;$E$2+1,G843))</f>
        <v>30</v>
      </c>
      <c r="H844" s="104">
        <f t="shared" si="303"/>
        <v>1.0003503</v>
      </c>
      <c r="I844" s="104">
        <f t="shared" si="304"/>
        <v>1.0196935300000001</v>
      </c>
      <c r="J844" s="104">
        <f t="shared" si="296"/>
        <v>1.02005072</v>
      </c>
      <c r="K844" s="104">
        <f t="shared" si="297"/>
        <v>219676.97206475001</v>
      </c>
      <c r="L844" s="107">
        <f t="shared" ref="L844:L907" si="308">IF(DAY(A844)=E$2,VLOOKUP(A844,$X$10:$AE$196,7),0)</f>
        <v>0</v>
      </c>
      <c r="M844" s="105">
        <f t="shared" ref="M844:M907" si="309">IF(DAY(A844)=E$2,VLOOKUP(A844,$X$10:$AE$200,5),0)</f>
        <v>0</v>
      </c>
      <c r="N844" s="104">
        <f t="shared" ref="N844:N907" si="310">IF(M844&gt;0,TRUNC((M844*K844),8),0)</f>
        <v>0</v>
      </c>
      <c r="O844" s="113">
        <f t="shared" si="305"/>
        <v>0.11</v>
      </c>
      <c r="P844" s="108">
        <f t="shared" si="295"/>
        <v>1.0034847250000001</v>
      </c>
      <c r="Q844" s="104">
        <f t="shared" si="298"/>
        <v>765.51383647</v>
      </c>
      <c r="R844" s="104">
        <f t="shared" si="299"/>
        <v>765.51383647</v>
      </c>
      <c r="S844" s="109" t="s">
        <v>52</v>
      </c>
      <c r="T844" s="110">
        <f t="shared" ref="T844:T907" si="311">IF(DAY(A844)=E$2+1,VLOOKUP(A843,$X$10:$AE$200,8),T843)</f>
        <v>40887</v>
      </c>
      <c r="U844" s="111">
        <f t="shared" si="306"/>
        <v>0</v>
      </c>
      <c r="V844" s="22"/>
      <c r="W844" s="5"/>
      <c r="X844" s="3"/>
      <c r="Y844" s="5"/>
      <c r="Z844" s="5"/>
      <c r="AA844" s="5"/>
      <c r="AB844" s="1"/>
      <c r="AC844" s="5"/>
      <c r="AD844" s="5"/>
      <c r="AE844" s="5"/>
      <c r="AF844" s="1"/>
      <c r="AG844" s="3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</row>
    <row r="845" spans="1:108" x14ac:dyDescent="0.2">
      <c r="A845" s="112">
        <f t="shared" si="300"/>
        <v>40870</v>
      </c>
      <c r="B845" s="104">
        <f t="shared" si="293"/>
        <v>220512.83654115998</v>
      </c>
      <c r="C845" s="104">
        <f t="shared" si="301"/>
        <v>215358.87163018005</v>
      </c>
      <c r="D845" s="132">
        <f t="shared" si="302"/>
        <v>40858</v>
      </c>
      <c r="E845" s="105">
        <f t="shared" si="294"/>
        <v>8.7600000000000004E-4</v>
      </c>
      <c r="F845" s="106">
        <f t="shared" si="292"/>
        <v>13</v>
      </c>
      <c r="G845" s="106">
        <f t="shared" si="307"/>
        <v>30</v>
      </c>
      <c r="H845" s="104">
        <f t="shared" si="303"/>
        <v>1.0003795</v>
      </c>
      <c r="I845" s="104">
        <f t="shared" si="304"/>
        <v>1.0196935300000001</v>
      </c>
      <c r="J845" s="104">
        <f t="shared" si="296"/>
        <v>1.0200804999999999</v>
      </c>
      <c r="K845" s="104">
        <f t="shared" si="297"/>
        <v>219683.38545194999</v>
      </c>
      <c r="L845" s="107">
        <f t="shared" si="308"/>
        <v>0</v>
      </c>
      <c r="M845" s="105">
        <f t="shared" si="309"/>
        <v>0</v>
      </c>
      <c r="N845" s="104">
        <f t="shared" si="310"/>
        <v>0</v>
      </c>
      <c r="O845" s="113">
        <f t="shared" si="305"/>
        <v>0.11</v>
      </c>
      <c r="P845" s="108">
        <f t="shared" si="295"/>
        <v>1.0037756659999999</v>
      </c>
      <c r="Q845" s="104">
        <f t="shared" si="298"/>
        <v>829.45108920999996</v>
      </c>
      <c r="R845" s="104">
        <f t="shared" si="299"/>
        <v>829.45108920999996</v>
      </c>
      <c r="S845" s="109" t="s">
        <v>52</v>
      </c>
      <c r="T845" s="110">
        <f t="shared" si="311"/>
        <v>40887</v>
      </c>
      <c r="U845" s="111">
        <f t="shared" si="306"/>
        <v>0</v>
      </c>
      <c r="V845" s="22"/>
      <c r="W845" s="5"/>
      <c r="X845" s="3"/>
      <c r="Y845" s="5"/>
      <c r="Z845" s="5"/>
      <c r="AA845" s="5"/>
      <c r="AB845" s="1"/>
      <c r="AC845" s="5"/>
      <c r="AD845" s="5"/>
      <c r="AE845" s="5"/>
      <c r="AF845" s="1"/>
      <c r="AG845" s="3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</row>
    <row r="846" spans="1:108" x14ac:dyDescent="0.2">
      <c r="A846" s="112">
        <f t="shared" si="300"/>
        <v>40871</v>
      </c>
      <c r="B846" s="104">
        <f t="shared" si="293"/>
        <v>220583.20742421001</v>
      </c>
      <c r="C846" s="104">
        <f t="shared" si="301"/>
        <v>215358.87163018005</v>
      </c>
      <c r="D846" s="132">
        <f t="shared" si="302"/>
        <v>40858</v>
      </c>
      <c r="E846" s="105">
        <f t="shared" si="294"/>
        <v>8.7600000000000004E-4</v>
      </c>
      <c r="F846" s="106">
        <f t="shared" si="292"/>
        <v>14</v>
      </c>
      <c r="G846" s="106">
        <f t="shared" si="307"/>
        <v>30</v>
      </c>
      <c r="H846" s="104">
        <f t="shared" si="303"/>
        <v>1.0004086999999999</v>
      </c>
      <c r="I846" s="104">
        <f t="shared" si="304"/>
        <v>1.0196935300000001</v>
      </c>
      <c r="J846" s="104">
        <f t="shared" si="296"/>
        <v>1.02011027</v>
      </c>
      <c r="K846" s="104">
        <f t="shared" si="297"/>
        <v>219689.79668555001</v>
      </c>
      <c r="L846" s="107">
        <f t="shared" si="308"/>
        <v>0</v>
      </c>
      <c r="M846" s="105">
        <f t="shared" si="309"/>
        <v>0</v>
      </c>
      <c r="N846" s="104">
        <f t="shared" si="310"/>
        <v>0</v>
      </c>
      <c r="O846" s="113">
        <f t="shared" si="305"/>
        <v>0.11</v>
      </c>
      <c r="P846" s="108">
        <f t="shared" si="295"/>
        <v>1.0040666920000001</v>
      </c>
      <c r="Q846" s="104">
        <f t="shared" si="298"/>
        <v>893.41073865999999</v>
      </c>
      <c r="R846" s="104">
        <f t="shared" si="299"/>
        <v>893.41073865999999</v>
      </c>
      <c r="S846" s="109" t="s">
        <v>52</v>
      </c>
      <c r="T846" s="110">
        <f t="shared" si="311"/>
        <v>40887</v>
      </c>
      <c r="U846" s="111">
        <f t="shared" si="306"/>
        <v>0</v>
      </c>
      <c r="V846" s="22"/>
      <c r="W846" s="5"/>
      <c r="X846" s="3"/>
      <c r="Y846" s="5"/>
      <c r="Z846" s="5"/>
      <c r="AA846" s="5"/>
      <c r="AB846" s="1"/>
      <c r="AC846" s="5"/>
      <c r="AD846" s="5"/>
      <c r="AE846" s="5"/>
      <c r="AF846" s="1"/>
      <c r="AG846" s="3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</row>
    <row r="847" spans="1:108" x14ac:dyDescent="0.2">
      <c r="A847" s="112">
        <f t="shared" si="300"/>
        <v>40872</v>
      </c>
      <c r="B847" s="104">
        <f t="shared" si="293"/>
        <v>220653.60265638999</v>
      </c>
      <c r="C847" s="104">
        <f t="shared" si="301"/>
        <v>215358.87163018005</v>
      </c>
      <c r="D847" s="132">
        <f t="shared" si="302"/>
        <v>40858</v>
      </c>
      <c r="E847" s="105">
        <f t="shared" si="294"/>
        <v>8.7600000000000004E-4</v>
      </c>
      <c r="F847" s="106">
        <f t="shared" si="292"/>
        <v>15</v>
      </c>
      <c r="G847" s="106">
        <f t="shared" si="307"/>
        <v>30</v>
      </c>
      <c r="H847" s="104">
        <f t="shared" si="303"/>
        <v>1.0004379000000001</v>
      </c>
      <c r="I847" s="104">
        <f t="shared" si="304"/>
        <v>1.0196935300000001</v>
      </c>
      <c r="J847" s="104">
        <f t="shared" si="296"/>
        <v>1.02014005</v>
      </c>
      <c r="K847" s="104">
        <f t="shared" si="297"/>
        <v>219696.21007274999</v>
      </c>
      <c r="L847" s="107">
        <f t="shared" si="308"/>
        <v>0</v>
      </c>
      <c r="M847" s="105">
        <f t="shared" si="309"/>
        <v>0</v>
      </c>
      <c r="N847" s="104">
        <f t="shared" si="310"/>
        <v>0</v>
      </c>
      <c r="O847" s="113">
        <f t="shared" si="305"/>
        <v>0.11</v>
      </c>
      <c r="P847" s="108">
        <f t="shared" si="295"/>
        <v>1.0043578019999999</v>
      </c>
      <c r="Q847" s="104">
        <f t="shared" si="298"/>
        <v>957.39258364</v>
      </c>
      <c r="R847" s="104">
        <f t="shared" si="299"/>
        <v>957.39258364</v>
      </c>
      <c r="S847" s="109" t="s">
        <v>52</v>
      </c>
      <c r="T847" s="110">
        <f t="shared" si="311"/>
        <v>40887</v>
      </c>
      <c r="U847" s="111">
        <f t="shared" si="306"/>
        <v>0</v>
      </c>
      <c r="V847" s="22"/>
      <c r="W847" s="5"/>
      <c r="X847" s="3"/>
      <c r="Y847" s="5"/>
      <c r="Z847" s="5"/>
      <c r="AA847" s="5"/>
      <c r="AB847" s="1"/>
      <c r="AC847" s="5"/>
      <c r="AD847" s="5"/>
      <c r="AE847" s="5"/>
      <c r="AF847" s="1"/>
      <c r="AG847" s="3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</row>
    <row r="848" spans="1:108" x14ac:dyDescent="0.2">
      <c r="A848" s="112">
        <f t="shared" si="300"/>
        <v>40873</v>
      </c>
      <c r="B848" s="104">
        <f t="shared" si="293"/>
        <v>220724.017914</v>
      </c>
      <c r="C848" s="104">
        <f t="shared" si="301"/>
        <v>215358.87163018005</v>
      </c>
      <c r="D848" s="132">
        <f t="shared" si="302"/>
        <v>40858</v>
      </c>
      <c r="E848" s="105">
        <f t="shared" si="294"/>
        <v>8.7600000000000004E-4</v>
      </c>
      <c r="F848" s="106">
        <f t="shared" si="292"/>
        <v>16</v>
      </c>
      <c r="G848" s="106">
        <f t="shared" si="307"/>
        <v>30</v>
      </c>
      <c r="H848" s="104">
        <f t="shared" si="303"/>
        <v>1.0004671000000001</v>
      </c>
      <c r="I848" s="104">
        <f t="shared" si="304"/>
        <v>1.0196935300000001</v>
      </c>
      <c r="J848" s="104">
        <f t="shared" si="296"/>
        <v>1.02016982</v>
      </c>
      <c r="K848" s="104">
        <f t="shared" si="297"/>
        <v>219702.62130636</v>
      </c>
      <c r="L848" s="107">
        <f t="shared" si="308"/>
        <v>0</v>
      </c>
      <c r="M848" s="105">
        <f t="shared" si="309"/>
        <v>0</v>
      </c>
      <c r="N848" s="104">
        <f t="shared" si="310"/>
        <v>0</v>
      </c>
      <c r="O848" s="113">
        <f t="shared" si="305"/>
        <v>0.11</v>
      </c>
      <c r="P848" s="108">
        <f t="shared" si="295"/>
        <v>1.004648996</v>
      </c>
      <c r="Q848" s="104">
        <f t="shared" si="298"/>
        <v>1021.39660764</v>
      </c>
      <c r="R848" s="104">
        <f t="shared" si="299"/>
        <v>1021.39660764</v>
      </c>
      <c r="S848" s="109" t="s">
        <v>52</v>
      </c>
      <c r="T848" s="110">
        <f t="shared" si="311"/>
        <v>40887</v>
      </c>
      <c r="U848" s="111">
        <f t="shared" si="306"/>
        <v>0</v>
      </c>
      <c r="V848" s="22"/>
      <c r="W848" s="5"/>
      <c r="X848" s="3"/>
      <c r="Y848" s="5"/>
      <c r="Z848" s="5"/>
      <c r="AA848" s="5"/>
      <c r="AB848" s="1"/>
      <c r="AC848" s="5"/>
      <c r="AD848" s="5"/>
      <c r="AE848" s="5"/>
      <c r="AF848" s="1"/>
      <c r="AG848" s="3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</row>
    <row r="849" spans="1:108" x14ac:dyDescent="0.2">
      <c r="A849" s="112">
        <f t="shared" si="300"/>
        <v>40874</v>
      </c>
      <c r="B849" s="104">
        <f t="shared" si="293"/>
        <v>220794.45774493</v>
      </c>
      <c r="C849" s="104">
        <f t="shared" si="301"/>
        <v>215358.87163018005</v>
      </c>
      <c r="D849" s="132">
        <f t="shared" si="302"/>
        <v>40858</v>
      </c>
      <c r="E849" s="105">
        <f t="shared" si="294"/>
        <v>8.7600000000000004E-4</v>
      </c>
      <c r="F849" s="106">
        <f t="shared" si="292"/>
        <v>17</v>
      </c>
      <c r="G849" s="106">
        <f t="shared" si="307"/>
        <v>30</v>
      </c>
      <c r="H849" s="104">
        <f t="shared" si="303"/>
        <v>1.0004963</v>
      </c>
      <c r="I849" s="104">
        <f t="shared" si="304"/>
        <v>1.0196935300000001</v>
      </c>
      <c r="J849" s="104">
        <f t="shared" si="296"/>
        <v>1.0201996</v>
      </c>
      <c r="K849" s="104">
        <f t="shared" si="297"/>
        <v>219709.03469356001</v>
      </c>
      <c r="L849" s="107">
        <f t="shared" si="308"/>
        <v>0</v>
      </c>
      <c r="M849" s="105">
        <f t="shared" si="309"/>
        <v>0</v>
      </c>
      <c r="N849" s="104">
        <f t="shared" si="310"/>
        <v>0</v>
      </c>
      <c r="O849" s="113">
        <f t="shared" si="305"/>
        <v>0.11</v>
      </c>
      <c r="P849" s="108">
        <f t="shared" si="295"/>
        <v>1.004940275</v>
      </c>
      <c r="Q849" s="104">
        <f t="shared" si="298"/>
        <v>1085.4230513699999</v>
      </c>
      <c r="R849" s="104">
        <f t="shared" si="299"/>
        <v>1085.4230513699999</v>
      </c>
      <c r="S849" s="109" t="s">
        <v>52</v>
      </c>
      <c r="T849" s="110">
        <f t="shared" si="311"/>
        <v>40887</v>
      </c>
      <c r="U849" s="111">
        <f t="shared" si="306"/>
        <v>0</v>
      </c>
      <c r="V849" s="22"/>
      <c r="W849" s="5"/>
      <c r="X849" s="3"/>
      <c r="Y849" s="5"/>
      <c r="Z849" s="5"/>
      <c r="AA849" s="5"/>
      <c r="AB849" s="1"/>
      <c r="AC849" s="5"/>
      <c r="AD849" s="5"/>
      <c r="AE849" s="5"/>
      <c r="AF849" s="1"/>
      <c r="AG849" s="3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</row>
    <row r="850" spans="1:108" x14ac:dyDescent="0.2">
      <c r="A850" s="112">
        <f t="shared" si="300"/>
        <v>40875</v>
      </c>
      <c r="B850" s="104">
        <f t="shared" si="293"/>
        <v>220864.91760325001</v>
      </c>
      <c r="C850" s="104">
        <f t="shared" si="301"/>
        <v>215358.87163018005</v>
      </c>
      <c r="D850" s="132">
        <f t="shared" si="302"/>
        <v>40858</v>
      </c>
      <c r="E850" s="105">
        <f t="shared" si="294"/>
        <v>8.7600000000000004E-4</v>
      </c>
      <c r="F850" s="106">
        <f t="shared" si="292"/>
        <v>18</v>
      </c>
      <c r="G850" s="106">
        <f t="shared" si="307"/>
        <v>30</v>
      </c>
      <c r="H850" s="104">
        <f t="shared" si="303"/>
        <v>1.0005255</v>
      </c>
      <c r="I850" s="104">
        <f t="shared" si="304"/>
        <v>1.0196935300000001</v>
      </c>
      <c r="J850" s="104">
        <f t="shared" si="296"/>
        <v>1.02022937</v>
      </c>
      <c r="K850" s="104">
        <f t="shared" si="297"/>
        <v>219715.44592716001</v>
      </c>
      <c r="L850" s="107">
        <f t="shared" si="308"/>
        <v>0</v>
      </c>
      <c r="M850" s="105">
        <f t="shared" si="309"/>
        <v>0</v>
      </c>
      <c r="N850" s="104">
        <f t="shared" si="310"/>
        <v>0</v>
      </c>
      <c r="O850" s="113">
        <f t="shared" si="305"/>
        <v>0.11</v>
      </c>
      <c r="P850" s="108">
        <f t="shared" si="295"/>
        <v>1.0052316379999999</v>
      </c>
      <c r="Q850" s="104">
        <f t="shared" si="298"/>
        <v>1149.4716760900001</v>
      </c>
      <c r="R850" s="104">
        <f t="shared" si="299"/>
        <v>1149.4716760900001</v>
      </c>
      <c r="S850" s="109" t="s">
        <v>52</v>
      </c>
      <c r="T850" s="110">
        <f t="shared" si="311"/>
        <v>40887</v>
      </c>
      <c r="U850" s="111">
        <f t="shared" si="306"/>
        <v>0</v>
      </c>
      <c r="V850" s="22"/>
      <c r="W850" s="5"/>
      <c r="X850" s="3"/>
      <c r="Y850" s="5"/>
      <c r="Z850" s="5"/>
      <c r="AA850" s="5"/>
      <c r="AB850" s="1"/>
      <c r="AC850" s="5"/>
      <c r="AD850" s="5"/>
      <c r="AE850" s="5"/>
      <c r="AF850" s="1"/>
      <c r="AG850" s="3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</row>
    <row r="851" spans="1:108" x14ac:dyDescent="0.2">
      <c r="A851" s="112">
        <f t="shared" si="300"/>
        <v>40876</v>
      </c>
      <c r="B851" s="104">
        <f t="shared" si="293"/>
        <v>220935.40420490998</v>
      </c>
      <c r="C851" s="104">
        <f t="shared" si="301"/>
        <v>215358.87163018005</v>
      </c>
      <c r="D851" s="132">
        <f t="shared" si="302"/>
        <v>40858</v>
      </c>
      <c r="E851" s="105">
        <f t="shared" si="294"/>
        <v>8.7600000000000004E-4</v>
      </c>
      <c r="F851" s="106">
        <f t="shared" si="292"/>
        <v>19</v>
      </c>
      <c r="G851" s="106">
        <f t="shared" si="307"/>
        <v>30</v>
      </c>
      <c r="H851" s="104">
        <f t="shared" si="303"/>
        <v>1.0005547100000001</v>
      </c>
      <c r="I851" s="104">
        <f t="shared" si="304"/>
        <v>1.0196935300000001</v>
      </c>
      <c r="J851" s="104">
        <f t="shared" si="296"/>
        <v>1.0202591599999999</v>
      </c>
      <c r="K851" s="104">
        <f t="shared" si="297"/>
        <v>219721.86146794999</v>
      </c>
      <c r="L851" s="107">
        <f t="shared" si="308"/>
        <v>0</v>
      </c>
      <c r="M851" s="105">
        <f t="shared" si="309"/>
        <v>0</v>
      </c>
      <c r="N851" s="104">
        <f t="shared" si="310"/>
        <v>0</v>
      </c>
      <c r="O851" s="113">
        <f t="shared" si="305"/>
        <v>0.11</v>
      </c>
      <c r="P851" s="108">
        <f t="shared" si="295"/>
        <v>1.005523086</v>
      </c>
      <c r="Q851" s="104">
        <f t="shared" si="298"/>
        <v>1213.54273696</v>
      </c>
      <c r="R851" s="104">
        <f t="shared" si="299"/>
        <v>1213.54273696</v>
      </c>
      <c r="S851" s="109" t="s">
        <v>52</v>
      </c>
      <c r="T851" s="110">
        <f t="shared" si="311"/>
        <v>40887</v>
      </c>
      <c r="U851" s="111">
        <f t="shared" si="306"/>
        <v>0</v>
      </c>
      <c r="V851" s="22"/>
      <c r="W851" s="5"/>
      <c r="X851" s="3"/>
      <c r="Y851" s="5"/>
      <c r="Z851" s="5"/>
      <c r="AA851" s="5"/>
      <c r="AB851" s="1"/>
      <c r="AC851" s="5"/>
      <c r="AD851" s="5"/>
      <c r="AE851" s="5"/>
      <c r="AF851" s="1"/>
      <c r="AG851" s="3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</row>
    <row r="852" spans="1:108" x14ac:dyDescent="0.2">
      <c r="A852" s="112">
        <f t="shared" si="300"/>
        <v>40877</v>
      </c>
      <c r="B852" s="104">
        <f t="shared" si="293"/>
        <v>221005.90867111</v>
      </c>
      <c r="C852" s="104">
        <f t="shared" si="301"/>
        <v>215358.87163018005</v>
      </c>
      <c r="D852" s="132">
        <f t="shared" si="302"/>
        <v>40858</v>
      </c>
      <c r="E852" s="105">
        <f t="shared" si="294"/>
        <v>8.7600000000000004E-4</v>
      </c>
      <c r="F852" s="106">
        <f t="shared" si="292"/>
        <v>20</v>
      </c>
      <c r="G852" s="106">
        <f t="shared" si="307"/>
        <v>30</v>
      </c>
      <c r="H852" s="104">
        <f t="shared" si="303"/>
        <v>1.00058391</v>
      </c>
      <c r="I852" s="104">
        <f t="shared" si="304"/>
        <v>1.0196935300000001</v>
      </c>
      <c r="J852" s="104">
        <f t="shared" si="296"/>
        <v>1.02028893</v>
      </c>
      <c r="K852" s="104">
        <f t="shared" si="297"/>
        <v>219728.27270156</v>
      </c>
      <c r="L852" s="107">
        <f t="shared" si="308"/>
        <v>0</v>
      </c>
      <c r="M852" s="105">
        <f t="shared" si="309"/>
        <v>0</v>
      </c>
      <c r="N852" s="104">
        <f t="shared" si="310"/>
        <v>0</v>
      </c>
      <c r="O852" s="113">
        <f t="shared" si="305"/>
        <v>0.11</v>
      </c>
      <c r="P852" s="108">
        <f t="shared" si="295"/>
        <v>1.005814618</v>
      </c>
      <c r="Q852" s="104">
        <f t="shared" si="298"/>
        <v>1277.63596955</v>
      </c>
      <c r="R852" s="104">
        <f t="shared" si="299"/>
        <v>1277.63596955</v>
      </c>
      <c r="S852" s="109" t="s">
        <v>52</v>
      </c>
      <c r="T852" s="110">
        <f t="shared" si="311"/>
        <v>40887</v>
      </c>
      <c r="U852" s="111">
        <f t="shared" si="306"/>
        <v>0</v>
      </c>
      <c r="V852" s="22"/>
      <c r="W852" s="5"/>
      <c r="X852" s="3"/>
      <c r="Y852" s="5"/>
      <c r="Z852" s="5"/>
      <c r="AA852" s="5"/>
      <c r="AB852" s="1"/>
      <c r="AC852" s="5"/>
      <c r="AD852" s="5"/>
      <c r="AE852" s="5"/>
      <c r="AF852" s="1"/>
      <c r="AG852" s="3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</row>
    <row r="853" spans="1:108" x14ac:dyDescent="0.2">
      <c r="A853" s="112">
        <f t="shared" si="300"/>
        <v>40878</v>
      </c>
      <c r="B853" s="104">
        <f t="shared" si="293"/>
        <v>221076.43771966</v>
      </c>
      <c r="C853" s="104">
        <f t="shared" si="301"/>
        <v>215358.87163018005</v>
      </c>
      <c r="D853" s="132">
        <f t="shared" si="302"/>
        <v>40858</v>
      </c>
      <c r="E853" s="105">
        <f t="shared" si="294"/>
        <v>8.7600000000000004E-4</v>
      </c>
      <c r="F853" s="106">
        <f t="shared" si="292"/>
        <v>21</v>
      </c>
      <c r="G853" s="106">
        <f t="shared" si="307"/>
        <v>30</v>
      </c>
      <c r="H853" s="104">
        <f t="shared" si="303"/>
        <v>1.00061311</v>
      </c>
      <c r="I853" s="104">
        <f t="shared" si="304"/>
        <v>1.0196935300000001</v>
      </c>
      <c r="J853" s="104">
        <f t="shared" si="296"/>
        <v>1.02031871</v>
      </c>
      <c r="K853" s="104">
        <f t="shared" si="297"/>
        <v>219734.68608876001</v>
      </c>
      <c r="L853" s="107">
        <f t="shared" si="308"/>
        <v>0</v>
      </c>
      <c r="M853" s="105">
        <f t="shared" si="309"/>
        <v>0</v>
      </c>
      <c r="N853" s="104">
        <f t="shared" si="310"/>
        <v>0</v>
      </c>
      <c r="O853" s="113">
        <f t="shared" si="305"/>
        <v>0.11</v>
      </c>
      <c r="P853" s="108">
        <f t="shared" si="295"/>
        <v>1.0061062350000001</v>
      </c>
      <c r="Q853" s="104">
        <f t="shared" si="298"/>
        <v>1341.7516309</v>
      </c>
      <c r="R853" s="104">
        <f t="shared" si="299"/>
        <v>1341.7516309</v>
      </c>
      <c r="S853" s="109" t="s">
        <v>52</v>
      </c>
      <c r="T853" s="110">
        <f t="shared" si="311"/>
        <v>40887</v>
      </c>
      <c r="U853" s="111">
        <f t="shared" si="306"/>
        <v>0</v>
      </c>
      <c r="V853" s="22"/>
      <c r="W853" s="5"/>
      <c r="X853" s="3"/>
      <c r="Y853" s="5"/>
      <c r="Z853" s="5"/>
      <c r="AA853" s="5"/>
      <c r="AB853" s="1"/>
      <c r="AC853" s="5"/>
      <c r="AD853" s="5"/>
      <c r="AE853" s="5"/>
      <c r="AF853" s="1"/>
      <c r="AG853" s="3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</row>
    <row r="854" spans="1:108" x14ac:dyDescent="0.2">
      <c r="A854" s="112">
        <f t="shared" si="300"/>
        <v>40879</v>
      </c>
      <c r="B854" s="104">
        <f t="shared" si="293"/>
        <v>221146.98896695999</v>
      </c>
      <c r="C854" s="104">
        <f t="shared" si="301"/>
        <v>215358.87163018005</v>
      </c>
      <c r="D854" s="132">
        <f t="shared" si="302"/>
        <v>40858</v>
      </c>
      <c r="E854" s="105">
        <f t="shared" si="294"/>
        <v>8.7600000000000004E-4</v>
      </c>
      <c r="F854" s="106">
        <f t="shared" si="292"/>
        <v>22</v>
      </c>
      <c r="G854" s="106">
        <f t="shared" si="307"/>
        <v>30</v>
      </c>
      <c r="H854" s="104">
        <f t="shared" si="303"/>
        <v>1.0006423200000001</v>
      </c>
      <c r="I854" s="104">
        <f t="shared" si="304"/>
        <v>1.0196935300000001</v>
      </c>
      <c r="J854" s="104">
        <f t="shared" si="296"/>
        <v>1.0203484899999999</v>
      </c>
      <c r="K854" s="104">
        <f t="shared" si="297"/>
        <v>219741.09947595</v>
      </c>
      <c r="L854" s="107">
        <f t="shared" si="308"/>
        <v>0</v>
      </c>
      <c r="M854" s="105">
        <f t="shared" si="309"/>
        <v>0</v>
      </c>
      <c r="N854" s="104">
        <f t="shared" si="310"/>
        <v>0</v>
      </c>
      <c r="O854" s="113">
        <f t="shared" si="305"/>
        <v>0.11</v>
      </c>
      <c r="P854" s="108">
        <f t="shared" si="295"/>
        <v>1.0063979359999999</v>
      </c>
      <c r="Q854" s="104">
        <f t="shared" si="298"/>
        <v>1405.88949101</v>
      </c>
      <c r="R854" s="104">
        <f t="shared" si="299"/>
        <v>1405.88949101</v>
      </c>
      <c r="S854" s="109" t="s">
        <v>52</v>
      </c>
      <c r="T854" s="110">
        <f t="shared" si="311"/>
        <v>40887</v>
      </c>
      <c r="U854" s="111">
        <f t="shared" si="306"/>
        <v>0</v>
      </c>
      <c r="V854" s="22"/>
      <c r="W854" s="5"/>
      <c r="X854" s="3"/>
      <c r="Y854" s="5"/>
      <c r="Z854" s="5"/>
      <c r="AA854" s="5"/>
      <c r="AB854" s="1"/>
      <c r="AC854" s="5"/>
      <c r="AD854" s="5"/>
      <c r="AE854" s="5"/>
      <c r="AF854" s="1"/>
      <c r="AG854" s="3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</row>
    <row r="855" spans="1:108" x14ac:dyDescent="0.2">
      <c r="A855" s="112">
        <f t="shared" si="300"/>
        <v>40880</v>
      </c>
      <c r="B855" s="104">
        <f t="shared" si="293"/>
        <v>221217.56480239</v>
      </c>
      <c r="C855" s="104">
        <f t="shared" si="301"/>
        <v>215358.87163018005</v>
      </c>
      <c r="D855" s="132">
        <f t="shared" si="302"/>
        <v>40858</v>
      </c>
      <c r="E855" s="105">
        <f t="shared" si="294"/>
        <v>8.7600000000000004E-4</v>
      </c>
      <c r="F855" s="106">
        <f t="shared" si="292"/>
        <v>23</v>
      </c>
      <c r="G855" s="106">
        <f t="shared" si="307"/>
        <v>30</v>
      </c>
      <c r="H855" s="104">
        <f t="shared" si="303"/>
        <v>1.00067153</v>
      </c>
      <c r="I855" s="104">
        <f t="shared" si="304"/>
        <v>1.0196935300000001</v>
      </c>
      <c r="J855" s="104">
        <f t="shared" si="296"/>
        <v>1.0203782800000001</v>
      </c>
      <c r="K855" s="104">
        <f t="shared" si="297"/>
        <v>219747.51501674001</v>
      </c>
      <c r="L855" s="107">
        <f t="shared" si="308"/>
        <v>0</v>
      </c>
      <c r="M855" s="105">
        <f t="shared" si="309"/>
        <v>0</v>
      </c>
      <c r="N855" s="104">
        <f t="shared" si="310"/>
        <v>0</v>
      </c>
      <c r="O855" s="113">
        <f t="shared" si="305"/>
        <v>0.11</v>
      </c>
      <c r="P855" s="108">
        <f t="shared" si="295"/>
        <v>1.006689722</v>
      </c>
      <c r="Q855" s="104">
        <f t="shared" si="298"/>
        <v>1470.0497856500001</v>
      </c>
      <c r="R855" s="104">
        <f t="shared" si="299"/>
        <v>1470.0497856500001</v>
      </c>
      <c r="S855" s="109" t="s">
        <v>52</v>
      </c>
      <c r="T855" s="110">
        <f t="shared" si="311"/>
        <v>40887</v>
      </c>
      <c r="U855" s="111">
        <f t="shared" si="306"/>
        <v>0</v>
      </c>
      <c r="V855" s="22"/>
      <c r="W855" s="5"/>
      <c r="X855" s="3"/>
      <c r="Y855" s="5"/>
      <c r="Z855" s="5"/>
      <c r="AA855" s="5"/>
      <c r="AB855" s="1"/>
      <c r="AC855" s="5"/>
      <c r="AD855" s="5"/>
      <c r="AE855" s="5"/>
      <c r="AF855" s="1"/>
      <c r="AG855" s="3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</row>
    <row r="856" spans="1:108" x14ac:dyDescent="0.2">
      <c r="A856" s="112">
        <f t="shared" si="300"/>
        <v>40881</v>
      </c>
      <c r="B856" s="104">
        <f t="shared" si="293"/>
        <v>221288.15872357998</v>
      </c>
      <c r="C856" s="104">
        <f t="shared" si="301"/>
        <v>215358.87163018005</v>
      </c>
      <c r="D856" s="132">
        <f t="shared" si="302"/>
        <v>40858</v>
      </c>
      <c r="E856" s="105">
        <f t="shared" si="294"/>
        <v>8.7600000000000004E-4</v>
      </c>
      <c r="F856" s="106">
        <f t="shared" si="292"/>
        <v>24</v>
      </c>
      <c r="G856" s="106">
        <f t="shared" si="307"/>
        <v>30</v>
      </c>
      <c r="H856" s="104">
        <f t="shared" si="303"/>
        <v>1.0007007299999999</v>
      </c>
      <c r="I856" s="104">
        <f t="shared" si="304"/>
        <v>1.0196935300000001</v>
      </c>
      <c r="J856" s="104">
        <f t="shared" si="296"/>
        <v>1.0204080499999999</v>
      </c>
      <c r="K856" s="104">
        <f t="shared" si="297"/>
        <v>219753.92625034999</v>
      </c>
      <c r="L856" s="107">
        <f t="shared" si="308"/>
        <v>0</v>
      </c>
      <c r="M856" s="105">
        <f t="shared" si="309"/>
        <v>0</v>
      </c>
      <c r="N856" s="104">
        <f t="shared" si="310"/>
        <v>0</v>
      </c>
      <c r="O856" s="113">
        <f t="shared" si="305"/>
        <v>0.11</v>
      </c>
      <c r="P856" s="108">
        <f t="shared" si="295"/>
        <v>1.0069815929999999</v>
      </c>
      <c r="Q856" s="104">
        <f t="shared" si="298"/>
        <v>1534.2324732300001</v>
      </c>
      <c r="R856" s="104">
        <f t="shared" si="299"/>
        <v>1534.2324732300001</v>
      </c>
      <c r="S856" s="109" t="s">
        <v>52</v>
      </c>
      <c r="T856" s="110">
        <f t="shared" si="311"/>
        <v>40887</v>
      </c>
      <c r="U856" s="111">
        <f t="shared" si="306"/>
        <v>0</v>
      </c>
      <c r="V856" s="22"/>
      <c r="W856" s="5"/>
      <c r="X856" s="3"/>
      <c r="Y856" s="5"/>
      <c r="Z856" s="5"/>
      <c r="AA856" s="5"/>
      <c r="AB856" s="1"/>
      <c r="AC856" s="5"/>
      <c r="AD856" s="5"/>
      <c r="AE856" s="5"/>
      <c r="AF856" s="1"/>
      <c r="AG856" s="3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</row>
    <row r="857" spans="1:108" x14ac:dyDescent="0.2">
      <c r="A857" s="112">
        <f t="shared" si="300"/>
        <v>40882</v>
      </c>
      <c r="B857" s="104">
        <f t="shared" si="293"/>
        <v>221358.77918563999</v>
      </c>
      <c r="C857" s="104">
        <f t="shared" si="301"/>
        <v>215358.87163018005</v>
      </c>
      <c r="D857" s="132">
        <f t="shared" si="302"/>
        <v>40858</v>
      </c>
      <c r="E857" s="105">
        <f t="shared" si="294"/>
        <v>8.7600000000000004E-4</v>
      </c>
      <c r="F857" s="106">
        <f t="shared" si="292"/>
        <v>25</v>
      </c>
      <c r="G857" s="106">
        <f t="shared" si="307"/>
        <v>30</v>
      </c>
      <c r="H857" s="104">
        <f t="shared" si="303"/>
        <v>1.00072994</v>
      </c>
      <c r="I857" s="104">
        <f t="shared" si="304"/>
        <v>1.0196935300000001</v>
      </c>
      <c r="J857" s="104">
        <f t="shared" si="296"/>
        <v>1.02043784</v>
      </c>
      <c r="K857" s="104">
        <f t="shared" si="297"/>
        <v>219760.34179112999</v>
      </c>
      <c r="L857" s="107">
        <f t="shared" si="308"/>
        <v>0</v>
      </c>
      <c r="M857" s="105">
        <f t="shared" si="309"/>
        <v>0</v>
      </c>
      <c r="N857" s="104">
        <f t="shared" si="310"/>
        <v>0</v>
      </c>
      <c r="O857" s="113">
        <f t="shared" si="305"/>
        <v>0.11</v>
      </c>
      <c r="P857" s="108">
        <f t="shared" si="295"/>
        <v>1.0072735479999999</v>
      </c>
      <c r="Q857" s="104">
        <f t="shared" si="298"/>
        <v>1598.4373945100001</v>
      </c>
      <c r="R857" s="104">
        <f t="shared" si="299"/>
        <v>1598.4373945100001</v>
      </c>
      <c r="S857" s="109" t="s">
        <v>52</v>
      </c>
      <c r="T857" s="110">
        <f t="shared" si="311"/>
        <v>40887</v>
      </c>
      <c r="U857" s="111">
        <f t="shared" si="306"/>
        <v>0</v>
      </c>
      <c r="V857" s="22"/>
      <c r="W857" s="5"/>
      <c r="X857" s="3"/>
      <c r="Y857" s="5"/>
      <c r="Z857" s="5"/>
      <c r="AA857" s="5"/>
      <c r="AB857" s="1"/>
      <c r="AC857" s="5"/>
      <c r="AD857" s="5"/>
      <c r="AE857" s="5"/>
      <c r="AF857" s="1"/>
      <c r="AG857" s="3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</row>
    <row r="858" spans="1:108" x14ac:dyDescent="0.2">
      <c r="A858" s="112">
        <f t="shared" si="300"/>
        <v>40883</v>
      </c>
      <c r="B858" s="104">
        <f t="shared" si="293"/>
        <v>221429.42207398001</v>
      </c>
      <c r="C858" s="104">
        <f t="shared" si="301"/>
        <v>215358.87163018005</v>
      </c>
      <c r="D858" s="132">
        <f t="shared" si="302"/>
        <v>40858</v>
      </c>
      <c r="E858" s="105">
        <f t="shared" si="294"/>
        <v>8.7600000000000004E-4</v>
      </c>
      <c r="F858" s="106">
        <f t="shared" si="292"/>
        <v>26</v>
      </c>
      <c r="G858" s="106">
        <f t="shared" si="307"/>
        <v>30</v>
      </c>
      <c r="H858" s="104">
        <f t="shared" si="303"/>
        <v>1.0007591499999999</v>
      </c>
      <c r="I858" s="104">
        <f t="shared" si="304"/>
        <v>1.0196935300000001</v>
      </c>
      <c r="J858" s="104">
        <f t="shared" si="296"/>
        <v>1.02046763</v>
      </c>
      <c r="K858" s="104">
        <f t="shared" si="297"/>
        <v>219766.75733192</v>
      </c>
      <c r="L858" s="107">
        <f t="shared" si="308"/>
        <v>0</v>
      </c>
      <c r="M858" s="105">
        <f t="shared" si="309"/>
        <v>0</v>
      </c>
      <c r="N858" s="104">
        <f t="shared" si="310"/>
        <v>0</v>
      </c>
      <c r="O858" s="113">
        <f t="shared" si="305"/>
        <v>0.11</v>
      </c>
      <c r="P858" s="108">
        <f t="shared" si="295"/>
        <v>1.0075655880000001</v>
      </c>
      <c r="Q858" s="104">
        <f t="shared" si="298"/>
        <v>1662.66474206</v>
      </c>
      <c r="R858" s="104">
        <f t="shared" si="299"/>
        <v>1662.66474206</v>
      </c>
      <c r="S858" s="109" t="s">
        <v>52</v>
      </c>
      <c r="T858" s="110">
        <f t="shared" si="311"/>
        <v>40887</v>
      </c>
      <c r="U858" s="111">
        <f t="shared" si="306"/>
        <v>0</v>
      </c>
      <c r="V858" s="22"/>
      <c r="W858" s="5"/>
      <c r="X858" s="3"/>
      <c r="Y858" s="5"/>
      <c r="Z858" s="5"/>
      <c r="AA858" s="5"/>
      <c r="AB858" s="1"/>
      <c r="AC858" s="5"/>
      <c r="AD858" s="5"/>
      <c r="AE858" s="5"/>
      <c r="AF858" s="1"/>
      <c r="AG858" s="3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</row>
    <row r="859" spans="1:108" x14ac:dyDescent="0.2">
      <c r="A859" s="112">
        <f t="shared" si="300"/>
        <v>40884</v>
      </c>
      <c r="B859" s="104">
        <f t="shared" si="293"/>
        <v>221500.08499995002</v>
      </c>
      <c r="C859" s="104">
        <f t="shared" si="301"/>
        <v>215358.87163018005</v>
      </c>
      <c r="D859" s="132">
        <f t="shared" si="302"/>
        <v>40858</v>
      </c>
      <c r="E859" s="105">
        <f t="shared" si="294"/>
        <v>8.7600000000000004E-4</v>
      </c>
      <c r="F859" s="106">
        <f t="shared" si="292"/>
        <v>27</v>
      </c>
      <c r="G859" s="106">
        <f t="shared" si="307"/>
        <v>30</v>
      </c>
      <c r="H859" s="104">
        <f t="shared" si="303"/>
        <v>1.00078836</v>
      </c>
      <c r="I859" s="104">
        <f t="shared" si="304"/>
        <v>1.0196935300000001</v>
      </c>
      <c r="J859" s="104">
        <f t="shared" si="296"/>
        <v>1.0204974099999999</v>
      </c>
      <c r="K859" s="104">
        <f t="shared" si="297"/>
        <v>219773.17071912001</v>
      </c>
      <c r="L859" s="107">
        <f t="shared" si="308"/>
        <v>0</v>
      </c>
      <c r="M859" s="105">
        <f t="shared" si="309"/>
        <v>0</v>
      </c>
      <c r="N859" s="104">
        <f t="shared" si="310"/>
        <v>0</v>
      </c>
      <c r="O859" s="113">
        <f t="shared" si="305"/>
        <v>0.11</v>
      </c>
      <c r="P859" s="108">
        <f t="shared" si="295"/>
        <v>1.0078577120000001</v>
      </c>
      <c r="Q859" s="104">
        <f t="shared" si="298"/>
        <v>1726.9142808300001</v>
      </c>
      <c r="R859" s="104">
        <f t="shared" si="299"/>
        <v>1726.9142808300001</v>
      </c>
      <c r="S859" s="109" t="s">
        <v>52</v>
      </c>
      <c r="T859" s="110">
        <f t="shared" si="311"/>
        <v>40887</v>
      </c>
      <c r="U859" s="111">
        <f t="shared" si="306"/>
        <v>0</v>
      </c>
      <c r="V859" s="22"/>
      <c r="W859" s="5"/>
      <c r="X859" s="3"/>
      <c r="Y859" s="5"/>
      <c r="Z859" s="5"/>
      <c r="AA859" s="5"/>
      <c r="AB859" s="1"/>
      <c r="AC859" s="5"/>
      <c r="AD859" s="5"/>
      <c r="AE859" s="5"/>
      <c r="AF859" s="1"/>
      <c r="AG859" s="3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</row>
    <row r="860" spans="1:108" x14ac:dyDescent="0.2">
      <c r="A860" s="112">
        <f t="shared" si="300"/>
        <v>40885</v>
      </c>
      <c r="B860" s="104">
        <f t="shared" si="293"/>
        <v>221570.77252533002</v>
      </c>
      <c r="C860" s="104">
        <f t="shared" si="301"/>
        <v>215358.87163018005</v>
      </c>
      <c r="D860" s="132">
        <f t="shared" si="302"/>
        <v>40858</v>
      </c>
      <c r="E860" s="105">
        <f t="shared" si="294"/>
        <v>8.7600000000000004E-4</v>
      </c>
      <c r="F860" s="106">
        <f t="shared" si="292"/>
        <v>28</v>
      </c>
      <c r="G860" s="106">
        <f t="shared" si="307"/>
        <v>30</v>
      </c>
      <c r="H860" s="104">
        <f t="shared" si="303"/>
        <v>1.0008175699999999</v>
      </c>
      <c r="I860" s="104">
        <f t="shared" si="304"/>
        <v>1.0196935300000001</v>
      </c>
      <c r="J860" s="104">
        <f t="shared" si="296"/>
        <v>1.0205272000000001</v>
      </c>
      <c r="K860" s="104">
        <f t="shared" si="297"/>
        <v>219779.58625990001</v>
      </c>
      <c r="L860" s="107">
        <f t="shared" si="308"/>
        <v>0</v>
      </c>
      <c r="M860" s="105">
        <f t="shared" si="309"/>
        <v>0</v>
      </c>
      <c r="N860" s="104">
        <f t="shared" si="310"/>
        <v>0</v>
      </c>
      <c r="O860" s="113">
        <f t="shared" si="305"/>
        <v>0.11</v>
      </c>
      <c r="P860" s="108">
        <f t="shared" si="295"/>
        <v>1.008149921</v>
      </c>
      <c r="Q860" s="104">
        <f t="shared" si="298"/>
        <v>1791.18626543</v>
      </c>
      <c r="R860" s="104">
        <f t="shared" si="299"/>
        <v>1791.18626543</v>
      </c>
      <c r="S860" s="109" t="s">
        <v>52</v>
      </c>
      <c r="T860" s="110">
        <f t="shared" si="311"/>
        <v>40887</v>
      </c>
      <c r="U860" s="111">
        <f t="shared" si="306"/>
        <v>0</v>
      </c>
      <c r="V860" s="22"/>
      <c r="W860" s="5"/>
      <c r="X860" s="3"/>
      <c r="Y860" s="5"/>
      <c r="Z860" s="5"/>
      <c r="AA860" s="5"/>
      <c r="AB860" s="1"/>
      <c r="AC860" s="5"/>
      <c r="AD860" s="5"/>
      <c r="AE860" s="5"/>
      <c r="AF860" s="1"/>
      <c r="AG860" s="3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</row>
    <row r="861" spans="1:108" x14ac:dyDescent="0.2">
      <c r="A861" s="112">
        <f t="shared" si="300"/>
        <v>40886</v>
      </c>
      <c r="B861" s="104">
        <f t="shared" si="293"/>
        <v>221641.48031011</v>
      </c>
      <c r="C861" s="104">
        <f t="shared" si="301"/>
        <v>215358.87163018005</v>
      </c>
      <c r="D861" s="132">
        <f t="shared" si="302"/>
        <v>40858</v>
      </c>
      <c r="E861" s="105">
        <f t="shared" si="294"/>
        <v>8.7600000000000004E-4</v>
      </c>
      <c r="F861" s="106">
        <f t="shared" si="292"/>
        <v>29</v>
      </c>
      <c r="G861" s="106">
        <f t="shared" si="307"/>
        <v>30</v>
      </c>
      <c r="H861" s="104">
        <f t="shared" si="303"/>
        <v>1.00084678</v>
      </c>
      <c r="I861" s="104">
        <f t="shared" si="304"/>
        <v>1.0196935300000001</v>
      </c>
      <c r="J861" s="104">
        <f t="shared" si="296"/>
        <v>1.0205569800000001</v>
      </c>
      <c r="K861" s="104">
        <f t="shared" si="297"/>
        <v>219785.99964709999</v>
      </c>
      <c r="L861" s="107">
        <f t="shared" si="308"/>
        <v>0</v>
      </c>
      <c r="M861" s="105">
        <f t="shared" si="309"/>
        <v>0</v>
      </c>
      <c r="N861" s="104">
        <f t="shared" si="310"/>
        <v>0</v>
      </c>
      <c r="O861" s="113">
        <f t="shared" si="305"/>
        <v>0.11</v>
      </c>
      <c r="P861" s="108">
        <f t="shared" si="295"/>
        <v>1.0084422150000001</v>
      </c>
      <c r="Q861" s="104">
        <f t="shared" si="298"/>
        <v>1855.4806630099999</v>
      </c>
      <c r="R861" s="104">
        <f t="shared" si="299"/>
        <v>1855.4806630099999</v>
      </c>
      <c r="S861" s="109" t="s">
        <v>52</v>
      </c>
      <c r="T861" s="110">
        <f t="shared" si="311"/>
        <v>40887</v>
      </c>
      <c r="U861" s="111">
        <f t="shared" si="306"/>
        <v>0</v>
      </c>
      <c r="V861" s="22"/>
      <c r="W861" s="5"/>
      <c r="X861" s="3"/>
      <c r="Y861" s="5"/>
      <c r="Z861" s="5"/>
      <c r="AA861" s="5"/>
      <c r="AB861" s="1"/>
      <c r="AC861" s="5"/>
      <c r="AD861" s="5"/>
      <c r="AE861" s="5"/>
      <c r="AF861" s="1"/>
      <c r="AG861" s="3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</row>
    <row r="862" spans="1:108" x14ac:dyDescent="0.2">
      <c r="A862" s="112">
        <f t="shared" si="300"/>
        <v>40887</v>
      </c>
      <c r="B862" s="104">
        <f t="shared" si="293"/>
        <v>221712.21487122</v>
      </c>
      <c r="C862" s="104">
        <f t="shared" si="301"/>
        <v>215358.87163018005</v>
      </c>
      <c r="D862" s="132">
        <f t="shared" si="302"/>
        <v>40858</v>
      </c>
      <c r="E862" s="105">
        <f t="shared" si="294"/>
        <v>8.7600000000000004E-4</v>
      </c>
      <c r="F862" s="106">
        <f t="shared" si="292"/>
        <v>30</v>
      </c>
      <c r="G862" s="106">
        <f t="shared" si="307"/>
        <v>30</v>
      </c>
      <c r="H862" s="104">
        <f t="shared" si="303"/>
        <v>1.0008760000000001</v>
      </c>
      <c r="I862" s="104">
        <f t="shared" si="304"/>
        <v>1.0196935300000001</v>
      </c>
      <c r="J862" s="104">
        <f t="shared" si="296"/>
        <v>1.0205867799999999</v>
      </c>
      <c r="K862" s="104">
        <f t="shared" si="297"/>
        <v>219792.41734146999</v>
      </c>
      <c r="L862" s="107">
        <f t="shared" si="308"/>
        <v>27</v>
      </c>
      <c r="M862" s="105">
        <f t="shared" si="309"/>
        <v>4.8591985698000002E-2</v>
      </c>
      <c r="N862" s="104">
        <f t="shared" si="310"/>
        <v>10680.14999998</v>
      </c>
      <c r="O862" s="113">
        <f t="shared" si="305"/>
        <v>0.11</v>
      </c>
      <c r="P862" s="108">
        <f t="shared" si="295"/>
        <v>1.0087345940000001</v>
      </c>
      <c r="Q862" s="104">
        <f t="shared" si="298"/>
        <v>1919.79752975</v>
      </c>
      <c r="R862" s="104">
        <f t="shared" si="299"/>
        <v>12599.94752973</v>
      </c>
      <c r="S862" s="109" t="s">
        <v>52</v>
      </c>
      <c r="T862" s="110">
        <f t="shared" si="311"/>
        <v>40887</v>
      </c>
      <c r="U862" s="111">
        <f t="shared" si="306"/>
        <v>209112.26734148999</v>
      </c>
      <c r="V862" s="22"/>
      <c r="W862" s="8"/>
      <c r="X862" s="2"/>
      <c r="Y862" s="8"/>
      <c r="Z862" s="8"/>
      <c r="AA862" s="8"/>
      <c r="AB862" s="9"/>
      <c r="AC862" s="8"/>
      <c r="AD862" s="8"/>
      <c r="AE862" s="8"/>
      <c r="AF862" s="9"/>
      <c r="AG862" s="2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</row>
    <row r="863" spans="1:108" x14ac:dyDescent="0.2">
      <c r="A863" s="112">
        <f t="shared" si="300"/>
        <v>40888</v>
      </c>
      <c r="B863" s="104">
        <f t="shared" si="293"/>
        <v>209175.04461557002</v>
      </c>
      <c r="C863" s="104">
        <f t="shared" si="301"/>
        <v>204894.15641999006</v>
      </c>
      <c r="D863" s="132">
        <f t="shared" si="302"/>
        <v>40888</v>
      </c>
      <c r="E863" s="105">
        <f t="shared" si="294"/>
        <v>6.0899999999999995E-4</v>
      </c>
      <c r="F863" s="106">
        <f t="shared" si="292"/>
        <v>1</v>
      </c>
      <c r="G863" s="106">
        <f t="shared" si="307"/>
        <v>31</v>
      </c>
      <c r="H863" s="104">
        <f t="shared" si="303"/>
        <v>1.0000196299999999</v>
      </c>
      <c r="I863" s="104">
        <f t="shared" si="304"/>
        <v>1.0205867799999999</v>
      </c>
      <c r="J863" s="104">
        <f t="shared" si="296"/>
        <v>1.0206068100000001</v>
      </c>
      <c r="K863" s="104">
        <f t="shared" si="297"/>
        <v>209116.37137144001</v>
      </c>
      <c r="L863" s="107">
        <f t="shared" si="308"/>
        <v>0</v>
      </c>
      <c r="M863" s="105">
        <f t="shared" si="309"/>
        <v>0</v>
      </c>
      <c r="N863" s="104">
        <f t="shared" si="310"/>
        <v>0</v>
      </c>
      <c r="O863" s="113">
        <f t="shared" si="305"/>
        <v>0.11</v>
      </c>
      <c r="P863" s="108">
        <f t="shared" si="295"/>
        <v>1.0002805770000001</v>
      </c>
      <c r="Q863" s="104">
        <f t="shared" si="298"/>
        <v>58.67324413</v>
      </c>
      <c r="R863" s="104">
        <f t="shared" si="299"/>
        <v>58.67324413</v>
      </c>
      <c r="S863" s="109" t="s">
        <v>52</v>
      </c>
      <c r="T863" s="110">
        <f t="shared" si="311"/>
        <v>40918</v>
      </c>
      <c r="U863" s="111">
        <f t="shared" si="306"/>
        <v>0</v>
      </c>
      <c r="V863" s="22"/>
      <c r="W863" s="5"/>
      <c r="X863" s="3"/>
      <c r="Y863" s="5"/>
      <c r="Z863" s="5"/>
      <c r="AA863" s="5"/>
      <c r="AB863" s="1"/>
      <c r="AC863" s="5"/>
      <c r="AD863" s="5"/>
      <c r="AE863" s="5"/>
      <c r="AF863" s="1"/>
      <c r="AG863" s="3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</row>
    <row r="864" spans="1:108" x14ac:dyDescent="0.2">
      <c r="A864" s="112">
        <f t="shared" si="300"/>
        <v>40889</v>
      </c>
      <c r="B864" s="104">
        <f t="shared" si="293"/>
        <v>209237.84276326001</v>
      </c>
      <c r="C864" s="104">
        <f t="shared" si="301"/>
        <v>204894.15641999006</v>
      </c>
      <c r="D864" s="132">
        <f t="shared" si="302"/>
        <v>40888</v>
      </c>
      <c r="E864" s="105">
        <f t="shared" si="294"/>
        <v>6.0899999999999995E-4</v>
      </c>
      <c r="F864" s="106">
        <f t="shared" si="292"/>
        <v>2</v>
      </c>
      <c r="G864" s="106">
        <f t="shared" si="307"/>
        <v>31</v>
      </c>
      <c r="H864" s="104">
        <f t="shared" si="303"/>
        <v>1.00003927</v>
      </c>
      <c r="I864" s="104">
        <f t="shared" si="304"/>
        <v>1.0205867799999999</v>
      </c>
      <c r="J864" s="104">
        <f t="shared" si="296"/>
        <v>1.02062685</v>
      </c>
      <c r="K864" s="104">
        <f t="shared" si="297"/>
        <v>209120.47745034</v>
      </c>
      <c r="L864" s="107">
        <f t="shared" si="308"/>
        <v>0</v>
      </c>
      <c r="M864" s="105">
        <f t="shared" si="309"/>
        <v>0</v>
      </c>
      <c r="N864" s="104">
        <f t="shared" si="310"/>
        <v>0</v>
      </c>
      <c r="O864" s="113">
        <f t="shared" si="305"/>
        <v>0.11</v>
      </c>
      <c r="P864" s="108">
        <f t="shared" si="295"/>
        <v>1.000561233</v>
      </c>
      <c r="Q864" s="104">
        <f t="shared" si="298"/>
        <v>117.36531291999999</v>
      </c>
      <c r="R864" s="104">
        <f t="shared" si="299"/>
        <v>117.36531291999999</v>
      </c>
      <c r="S864" s="109" t="s">
        <v>52</v>
      </c>
      <c r="T864" s="110">
        <f t="shared" si="311"/>
        <v>40918</v>
      </c>
      <c r="U864" s="111">
        <f t="shared" si="306"/>
        <v>0</v>
      </c>
      <c r="V864" s="22"/>
      <c r="W864" s="5"/>
      <c r="X864" s="3"/>
      <c r="Y864" s="5"/>
      <c r="Z864" s="5"/>
      <c r="AA864" s="5"/>
      <c r="AB864" s="1"/>
      <c r="AC864" s="5"/>
      <c r="AD864" s="5"/>
      <c r="AE864" s="5"/>
      <c r="AF864" s="1"/>
      <c r="AG864" s="3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</row>
    <row r="865" spans="1:108" x14ac:dyDescent="0.2">
      <c r="A865" s="112">
        <f t="shared" si="300"/>
        <v>40890</v>
      </c>
      <c r="B865" s="104">
        <f t="shared" si="293"/>
        <v>209300.66157810998</v>
      </c>
      <c r="C865" s="104">
        <f t="shared" si="301"/>
        <v>204894.15641999006</v>
      </c>
      <c r="D865" s="132">
        <f t="shared" si="302"/>
        <v>40888</v>
      </c>
      <c r="E865" s="105">
        <f t="shared" si="294"/>
        <v>6.0899999999999995E-4</v>
      </c>
      <c r="F865" s="106">
        <f t="shared" si="292"/>
        <v>3</v>
      </c>
      <c r="G865" s="106">
        <f t="shared" si="307"/>
        <v>31</v>
      </c>
      <c r="H865" s="104">
        <f t="shared" si="303"/>
        <v>1.0000589099999999</v>
      </c>
      <c r="I865" s="104">
        <f t="shared" si="304"/>
        <v>1.0205867799999999</v>
      </c>
      <c r="J865" s="104">
        <f t="shared" si="296"/>
        <v>1.0206469</v>
      </c>
      <c r="K865" s="104">
        <f t="shared" si="297"/>
        <v>209124.58557816999</v>
      </c>
      <c r="L865" s="107">
        <f t="shared" si="308"/>
        <v>0</v>
      </c>
      <c r="M865" s="105">
        <f t="shared" si="309"/>
        <v>0</v>
      </c>
      <c r="N865" s="104">
        <f t="shared" si="310"/>
        <v>0</v>
      </c>
      <c r="O865" s="113">
        <f t="shared" si="305"/>
        <v>0.11</v>
      </c>
      <c r="P865" s="108">
        <f t="shared" si="295"/>
        <v>1.0008419669999999</v>
      </c>
      <c r="Q865" s="104">
        <f t="shared" si="298"/>
        <v>176.07599994</v>
      </c>
      <c r="R865" s="104">
        <f t="shared" si="299"/>
        <v>176.07599994</v>
      </c>
      <c r="S865" s="109" t="s">
        <v>52</v>
      </c>
      <c r="T865" s="110">
        <f t="shared" si="311"/>
        <v>40918</v>
      </c>
      <c r="U865" s="111">
        <f t="shared" si="306"/>
        <v>0</v>
      </c>
      <c r="V865" s="22"/>
      <c r="W865" s="5"/>
      <c r="X865" s="3"/>
      <c r="Y865" s="5"/>
      <c r="Z865" s="5"/>
      <c r="AA865" s="5"/>
      <c r="AB865" s="1"/>
      <c r="AC865" s="5"/>
      <c r="AD865" s="5"/>
      <c r="AE865" s="5"/>
      <c r="AF865" s="1"/>
      <c r="AG865" s="3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</row>
    <row r="866" spans="1:108" x14ac:dyDescent="0.2">
      <c r="A866" s="112">
        <f t="shared" si="300"/>
        <v>40891</v>
      </c>
      <c r="B866" s="104">
        <f t="shared" si="293"/>
        <v>209363.49737861002</v>
      </c>
      <c r="C866" s="104">
        <f t="shared" si="301"/>
        <v>204894.15641999006</v>
      </c>
      <c r="D866" s="132">
        <f t="shared" si="302"/>
        <v>40888</v>
      </c>
      <c r="E866" s="105">
        <f t="shared" si="294"/>
        <v>6.0899999999999995E-4</v>
      </c>
      <c r="F866" s="106">
        <f t="shared" si="292"/>
        <v>4</v>
      </c>
      <c r="G866" s="106">
        <f t="shared" si="307"/>
        <v>31</v>
      </c>
      <c r="H866" s="104">
        <f t="shared" si="303"/>
        <v>1.00007855</v>
      </c>
      <c r="I866" s="104">
        <f t="shared" si="304"/>
        <v>1.0205867799999999</v>
      </c>
      <c r="J866" s="104">
        <f t="shared" si="296"/>
        <v>1.0206669399999999</v>
      </c>
      <c r="K866" s="104">
        <f t="shared" si="297"/>
        <v>209128.69165707001</v>
      </c>
      <c r="L866" s="107">
        <f t="shared" si="308"/>
        <v>0</v>
      </c>
      <c r="M866" s="105">
        <f t="shared" si="309"/>
        <v>0</v>
      </c>
      <c r="N866" s="104">
        <f t="shared" si="310"/>
        <v>0</v>
      </c>
      <c r="O866" s="113">
        <f t="shared" si="305"/>
        <v>0.11</v>
      </c>
      <c r="P866" s="108">
        <f t="shared" si="295"/>
        <v>1.0011227810000001</v>
      </c>
      <c r="Q866" s="104">
        <f t="shared" si="298"/>
        <v>234.80572154000001</v>
      </c>
      <c r="R866" s="104">
        <f t="shared" si="299"/>
        <v>234.80572154000001</v>
      </c>
      <c r="S866" s="109" t="s">
        <v>52</v>
      </c>
      <c r="T866" s="110">
        <f t="shared" si="311"/>
        <v>40918</v>
      </c>
      <c r="U866" s="111">
        <f t="shared" si="306"/>
        <v>0</v>
      </c>
      <c r="V866" s="22"/>
      <c r="W866" s="5"/>
      <c r="X866" s="3"/>
      <c r="Y866" s="5"/>
      <c r="Z866" s="5"/>
      <c r="AA866" s="5"/>
      <c r="AB866" s="1"/>
      <c r="AC866" s="5"/>
      <c r="AD866" s="5"/>
      <c r="AE866" s="5"/>
      <c r="AF866" s="1"/>
      <c r="AG866" s="3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</row>
    <row r="867" spans="1:108" x14ac:dyDescent="0.2">
      <c r="A867" s="112">
        <f t="shared" si="300"/>
        <v>40892</v>
      </c>
      <c r="B867" s="104">
        <f t="shared" si="293"/>
        <v>209426.35590119002</v>
      </c>
      <c r="C867" s="104">
        <f t="shared" si="301"/>
        <v>204894.15641999006</v>
      </c>
      <c r="D867" s="132">
        <f t="shared" si="302"/>
        <v>40888</v>
      </c>
      <c r="E867" s="105">
        <f t="shared" si="294"/>
        <v>6.0899999999999995E-4</v>
      </c>
      <c r="F867" s="106">
        <f t="shared" ref="F867:F930" si="312">IF(DAY(A867)=E$2+1,1,F866+1)</f>
        <v>5</v>
      </c>
      <c r="G867" s="106">
        <f t="shared" si="307"/>
        <v>31</v>
      </c>
      <c r="H867" s="104">
        <f t="shared" si="303"/>
        <v>1.0000982</v>
      </c>
      <c r="I867" s="104">
        <f t="shared" si="304"/>
        <v>1.0205867799999999</v>
      </c>
      <c r="J867" s="104">
        <f t="shared" si="296"/>
        <v>1.0206869999999999</v>
      </c>
      <c r="K867" s="104">
        <f t="shared" si="297"/>
        <v>209132.80183385001</v>
      </c>
      <c r="L867" s="107">
        <f t="shared" si="308"/>
        <v>0</v>
      </c>
      <c r="M867" s="105">
        <f t="shared" si="309"/>
        <v>0</v>
      </c>
      <c r="N867" s="104">
        <f t="shared" si="310"/>
        <v>0</v>
      </c>
      <c r="O867" s="113">
        <f t="shared" si="305"/>
        <v>0.11</v>
      </c>
      <c r="P867" s="108">
        <f t="shared" si="295"/>
        <v>1.001403673</v>
      </c>
      <c r="Q867" s="104">
        <f t="shared" si="298"/>
        <v>293.55406734000002</v>
      </c>
      <c r="R867" s="104">
        <f t="shared" si="299"/>
        <v>293.55406734000002</v>
      </c>
      <c r="S867" s="109" t="s">
        <v>52</v>
      </c>
      <c r="T867" s="110">
        <f t="shared" si="311"/>
        <v>40918</v>
      </c>
      <c r="U867" s="111">
        <f t="shared" si="306"/>
        <v>0</v>
      </c>
      <c r="V867" s="22"/>
      <c r="W867" s="5"/>
      <c r="X867" s="3"/>
      <c r="Y867" s="5"/>
      <c r="Z867" s="5"/>
      <c r="AA867" s="5"/>
      <c r="AB867" s="1"/>
      <c r="AC867" s="5"/>
      <c r="AD867" s="5"/>
      <c r="AE867" s="5"/>
      <c r="AF867" s="1"/>
      <c r="AG867" s="3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</row>
    <row r="868" spans="1:108" x14ac:dyDescent="0.2">
      <c r="A868" s="112">
        <f t="shared" si="300"/>
        <v>40893</v>
      </c>
      <c r="B868" s="104">
        <f t="shared" si="293"/>
        <v>209489.22894068999</v>
      </c>
      <c r="C868" s="104">
        <f t="shared" si="301"/>
        <v>204894.15641999006</v>
      </c>
      <c r="D868" s="132">
        <f t="shared" si="302"/>
        <v>40888</v>
      </c>
      <c r="E868" s="105">
        <f t="shared" si="294"/>
        <v>6.0899999999999995E-4</v>
      </c>
      <c r="F868" s="106">
        <f t="shared" si="312"/>
        <v>6</v>
      </c>
      <c r="G868" s="106">
        <f t="shared" si="307"/>
        <v>31</v>
      </c>
      <c r="H868" s="104">
        <f t="shared" si="303"/>
        <v>1.0001178399999999</v>
      </c>
      <c r="I868" s="104">
        <f t="shared" si="304"/>
        <v>1.0205867799999999</v>
      </c>
      <c r="J868" s="104">
        <f t="shared" si="296"/>
        <v>1.02070704</v>
      </c>
      <c r="K868" s="104">
        <f t="shared" si="297"/>
        <v>209136.90791273999</v>
      </c>
      <c r="L868" s="107">
        <f t="shared" si="308"/>
        <v>0</v>
      </c>
      <c r="M868" s="105">
        <f t="shared" si="309"/>
        <v>0</v>
      </c>
      <c r="N868" s="104">
        <f t="shared" si="310"/>
        <v>0</v>
      </c>
      <c r="O868" s="113">
        <f t="shared" si="305"/>
        <v>0.11</v>
      </c>
      <c r="P868" s="108">
        <f t="shared" si="295"/>
        <v>1.0016846429999999</v>
      </c>
      <c r="Q868" s="104">
        <f t="shared" si="298"/>
        <v>352.32102794999997</v>
      </c>
      <c r="R868" s="104">
        <f t="shared" si="299"/>
        <v>352.32102794999997</v>
      </c>
      <c r="S868" s="109" t="s">
        <v>52</v>
      </c>
      <c r="T868" s="110">
        <f t="shared" si="311"/>
        <v>40918</v>
      </c>
      <c r="U868" s="111">
        <f t="shared" si="306"/>
        <v>0</v>
      </c>
      <c r="V868" s="22"/>
      <c r="W868" s="5"/>
      <c r="X868" s="3"/>
      <c r="Y868" s="5"/>
      <c r="Z868" s="5"/>
      <c r="AA868" s="5"/>
      <c r="AB868" s="1"/>
      <c r="AC868" s="5"/>
      <c r="AD868" s="5"/>
      <c r="AE868" s="5"/>
      <c r="AF868" s="1"/>
      <c r="AG868" s="3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</row>
    <row r="869" spans="1:108" x14ac:dyDescent="0.2">
      <c r="A869" s="112">
        <f t="shared" si="300"/>
        <v>40894</v>
      </c>
      <c r="B869" s="104">
        <f t="shared" si="293"/>
        <v>209552.12307182001</v>
      </c>
      <c r="C869" s="104">
        <f t="shared" si="301"/>
        <v>204894.15641999006</v>
      </c>
      <c r="D869" s="132">
        <f t="shared" si="302"/>
        <v>40888</v>
      </c>
      <c r="E869" s="105">
        <f t="shared" si="294"/>
        <v>6.0899999999999995E-4</v>
      </c>
      <c r="F869" s="106">
        <f t="shared" si="312"/>
        <v>7</v>
      </c>
      <c r="G869" s="106">
        <f t="shared" si="307"/>
        <v>31</v>
      </c>
      <c r="H869" s="104">
        <f t="shared" si="303"/>
        <v>1.00013748</v>
      </c>
      <c r="I869" s="104">
        <f t="shared" si="304"/>
        <v>1.0205867799999999</v>
      </c>
      <c r="J869" s="104">
        <f t="shared" si="296"/>
        <v>1.0207270900000001</v>
      </c>
      <c r="K869" s="104">
        <f t="shared" si="297"/>
        <v>209141.01604058</v>
      </c>
      <c r="L869" s="107">
        <f t="shared" si="308"/>
        <v>0</v>
      </c>
      <c r="M869" s="105">
        <f t="shared" si="309"/>
        <v>0</v>
      </c>
      <c r="N869" s="104">
        <f t="shared" si="310"/>
        <v>0</v>
      </c>
      <c r="O869" s="113">
        <f t="shared" si="305"/>
        <v>0.11</v>
      </c>
      <c r="P869" s="108">
        <f t="shared" si="295"/>
        <v>1.001965693</v>
      </c>
      <c r="Q869" s="104">
        <f t="shared" si="298"/>
        <v>411.10703124000003</v>
      </c>
      <c r="R869" s="104">
        <f t="shared" si="299"/>
        <v>411.10703124000003</v>
      </c>
      <c r="S869" s="109" t="s">
        <v>52</v>
      </c>
      <c r="T869" s="110">
        <f t="shared" si="311"/>
        <v>40918</v>
      </c>
      <c r="U869" s="111">
        <f t="shared" si="306"/>
        <v>0</v>
      </c>
      <c r="V869" s="22"/>
      <c r="W869" s="5"/>
      <c r="X869" s="3"/>
      <c r="Y869" s="5"/>
      <c r="Z869" s="5"/>
      <c r="AA869" s="5"/>
      <c r="AB869" s="1"/>
      <c r="AC869" s="5"/>
      <c r="AD869" s="5"/>
      <c r="AE869" s="5"/>
      <c r="AF869" s="1"/>
      <c r="AG869" s="3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</row>
    <row r="870" spans="1:108" x14ac:dyDescent="0.2">
      <c r="A870" s="112">
        <f t="shared" si="300"/>
        <v>40895</v>
      </c>
      <c r="B870" s="104">
        <f t="shared" si="293"/>
        <v>209615.03398104</v>
      </c>
      <c r="C870" s="104">
        <f t="shared" si="301"/>
        <v>204894.15641999006</v>
      </c>
      <c r="D870" s="132">
        <f t="shared" si="302"/>
        <v>40888</v>
      </c>
      <c r="E870" s="105">
        <f t="shared" si="294"/>
        <v>6.0899999999999995E-4</v>
      </c>
      <c r="F870" s="106">
        <f t="shared" si="312"/>
        <v>8</v>
      </c>
      <c r="G870" s="106">
        <f t="shared" si="307"/>
        <v>31</v>
      </c>
      <c r="H870" s="104">
        <f t="shared" si="303"/>
        <v>1.0001571199999999</v>
      </c>
      <c r="I870" s="104">
        <f t="shared" si="304"/>
        <v>1.0205867799999999</v>
      </c>
      <c r="J870" s="104">
        <f t="shared" si="296"/>
        <v>1.0207471299999999</v>
      </c>
      <c r="K870" s="104">
        <f t="shared" si="297"/>
        <v>209145.12211947</v>
      </c>
      <c r="L870" s="107">
        <f t="shared" si="308"/>
        <v>0</v>
      </c>
      <c r="M870" s="105">
        <f t="shared" si="309"/>
        <v>0</v>
      </c>
      <c r="N870" s="104">
        <f t="shared" si="310"/>
        <v>0</v>
      </c>
      <c r="O870" s="113">
        <f t="shared" si="305"/>
        <v>0.11</v>
      </c>
      <c r="P870" s="108">
        <f t="shared" si="295"/>
        <v>1.002246822</v>
      </c>
      <c r="Q870" s="104">
        <f t="shared" si="298"/>
        <v>469.91186156999999</v>
      </c>
      <c r="R870" s="104">
        <f t="shared" si="299"/>
        <v>469.91186156999999</v>
      </c>
      <c r="S870" s="109" t="s">
        <v>52</v>
      </c>
      <c r="T870" s="110">
        <f t="shared" si="311"/>
        <v>40918</v>
      </c>
      <c r="U870" s="111">
        <f t="shared" si="306"/>
        <v>0</v>
      </c>
      <c r="V870" s="22"/>
      <c r="W870" s="5"/>
      <c r="X870" s="3"/>
      <c r="Y870" s="5"/>
      <c r="Z870" s="5"/>
      <c r="AA870" s="5"/>
      <c r="AB870" s="1"/>
      <c r="AC870" s="5"/>
      <c r="AD870" s="5"/>
      <c r="AE870" s="5"/>
      <c r="AF870" s="1"/>
      <c r="AG870" s="3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</row>
    <row r="871" spans="1:108" x14ac:dyDescent="0.2">
      <c r="A871" s="112">
        <f t="shared" si="300"/>
        <v>40896</v>
      </c>
      <c r="B871" s="104">
        <f t="shared" ref="B871:B934" si="313">IF(E871&lt;0,"ND",(K871+Q871))</f>
        <v>209677.96351258</v>
      </c>
      <c r="C871" s="104">
        <f t="shared" si="301"/>
        <v>204894.15641999006</v>
      </c>
      <c r="D871" s="132">
        <f t="shared" si="302"/>
        <v>40888</v>
      </c>
      <c r="E871" s="105">
        <f t="shared" si="294"/>
        <v>6.0899999999999995E-4</v>
      </c>
      <c r="F871" s="106">
        <f t="shared" si="312"/>
        <v>9</v>
      </c>
      <c r="G871" s="106">
        <f t="shared" si="307"/>
        <v>31</v>
      </c>
      <c r="H871" s="104">
        <f t="shared" si="303"/>
        <v>1.00017676</v>
      </c>
      <c r="I871" s="104">
        <f t="shared" si="304"/>
        <v>1.0205867799999999</v>
      </c>
      <c r="J871" s="104">
        <f t="shared" si="296"/>
        <v>1.0207671700000001</v>
      </c>
      <c r="K871" s="104">
        <f t="shared" si="297"/>
        <v>209149.22819836999</v>
      </c>
      <c r="L871" s="107">
        <f t="shared" si="308"/>
        <v>0</v>
      </c>
      <c r="M871" s="105">
        <f t="shared" si="309"/>
        <v>0</v>
      </c>
      <c r="N871" s="104">
        <f t="shared" si="310"/>
        <v>0</v>
      </c>
      <c r="O871" s="113">
        <f t="shared" si="305"/>
        <v>0.11</v>
      </c>
      <c r="P871" s="108">
        <f t="shared" si="295"/>
        <v>1.002528029</v>
      </c>
      <c r="Q871" s="104">
        <f t="shared" si="298"/>
        <v>528.73531420999996</v>
      </c>
      <c r="R871" s="104">
        <f t="shared" si="299"/>
        <v>528.73531420999996</v>
      </c>
      <c r="S871" s="109" t="s">
        <v>52</v>
      </c>
      <c r="T871" s="110">
        <f t="shared" si="311"/>
        <v>40918</v>
      </c>
      <c r="U871" s="111">
        <f t="shared" si="306"/>
        <v>0</v>
      </c>
      <c r="V871" s="22"/>
      <c r="W871" s="5"/>
      <c r="X871" s="3"/>
      <c r="Y871" s="5"/>
      <c r="Z871" s="5"/>
      <c r="AA871" s="5"/>
      <c r="AB871" s="1"/>
      <c r="AC871" s="5"/>
      <c r="AD871" s="5"/>
      <c r="AE871" s="5"/>
      <c r="AF871" s="1"/>
      <c r="AG871" s="3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</row>
    <row r="872" spans="1:108" x14ac:dyDescent="0.2">
      <c r="A872" s="112">
        <f t="shared" si="300"/>
        <v>40897</v>
      </c>
      <c r="B872" s="104">
        <f t="shared" si="313"/>
        <v>209740.91619509002</v>
      </c>
      <c r="C872" s="104">
        <f t="shared" si="301"/>
        <v>204894.15641999006</v>
      </c>
      <c r="D872" s="132">
        <f t="shared" si="302"/>
        <v>40888</v>
      </c>
      <c r="E872" s="105">
        <f t="shared" si="294"/>
        <v>6.0899999999999995E-4</v>
      </c>
      <c r="F872" s="106">
        <f t="shared" si="312"/>
        <v>10</v>
      </c>
      <c r="G872" s="106">
        <f t="shared" si="307"/>
        <v>31</v>
      </c>
      <c r="H872" s="104">
        <f t="shared" si="303"/>
        <v>1.00019641</v>
      </c>
      <c r="I872" s="104">
        <f t="shared" si="304"/>
        <v>1.0205867799999999</v>
      </c>
      <c r="J872" s="104">
        <f t="shared" si="296"/>
        <v>1.02078723</v>
      </c>
      <c r="K872" s="104">
        <f t="shared" si="297"/>
        <v>209153.33837514001</v>
      </c>
      <c r="L872" s="107">
        <f t="shared" si="308"/>
        <v>0</v>
      </c>
      <c r="M872" s="105">
        <f t="shared" si="309"/>
        <v>0</v>
      </c>
      <c r="N872" s="104">
        <f t="shared" si="310"/>
        <v>0</v>
      </c>
      <c r="O872" s="113">
        <f t="shared" si="305"/>
        <v>0.11</v>
      </c>
      <c r="P872" s="108">
        <f t="shared" si="295"/>
        <v>1.002809316</v>
      </c>
      <c r="Q872" s="104">
        <f t="shared" si="298"/>
        <v>587.57781995000005</v>
      </c>
      <c r="R872" s="104">
        <f t="shared" si="299"/>
        <v>587.57781995000005</v>
      </c>
      <c r="S872" s="109" t="s">
        <v>52</v>
      </c>
      <c r="T872" s="110">
        <f t="shared" si="311"/>
        <v>40918</v>
      </c>
      <c r="U872" s="111">
        <f t="shared" si="306"/>
        <v>0</v>
      </c>
      <c r="V872" s="22"/>
      <c r="W872" s="5"/>
      <c r="X872" s="3"/>
      <c r="Y872" s="5"/>
      <c r="Z872" s="5"/>
      <c r="AA872" s="5"/>
      <c r="AB872" s="1"/>
      <c r="AC872" s="5"/>
      <c r="AD872" s="5"/>
      <c r="AE872" s="5"/>
      <c r="AF872" s="1"/>
      <c r="AG872" s="3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</row>
    <row r="873" spans="1:108" x14ac:dyDescent="0.2">
      <c r="A873" s="112">
        <f t="shared" si="300"/>
        <v>40898</v>
      </c>
      <c r="B873" s="104">
        <f t="shared" si="313"/>
        <v>209803.88339362</v>
      </c>
      <c r="C873" s="104">
        <f t="shared" si="301"/>
        <v>204894.15641999006</v>
      </c>
      <c r="D873" s="132">
        <f t="shared" si="302"/>
        <v>40888</v>
      </c>
      <c r="E873" s="105">
        <f t="shared" si="294"/>
        <v>6.0899999999999995E-4</v>
      </c>
      <c r="F873" s="106">
        <f t="shared" si="312"/>
        <v>11</v>
      </c>
      <c r="G873" s="106">
        <f t="shared" si="307"/>
        <v>31</v>
      </c>
      <c r="H873" s="104">
        <f t="shared" si="303"/>
        <v>1.0002160499999999</v>
      </c>
      <c r="I873" s="104">
        <f t="shared" si="304"/>
        <v>1.0205867799999999</v>
      </c>
      <c r="J873" s="104">
        <f t="shared" si="296"/>
        <v>1.0208072699999999</v>
      </c>
      <c r="K873" s="104">
        <f t="shared" si="297"/>
        <v>209157.44445404</v>
      </c>
      <c r="L873" s="107">
        <f t="shared" si="308"/>
        <v>0</v>
      </c>
      <c r="M873" s="105">
        <f t="shared" si="309"/>
        <v>0</v>
      </c>
      <c r="N873" s="104">
        <f t="shared" si="310"/>
        <v>0</v>
      </c>
      <c r="O873" s="113">
        <f t="shared" si="305"/>
        <v>0.11</v>
      </c>
      <c r="P873" s="108">
        <f t="shared" si="295"/>
        <v>1.003090681</v>
      </c>
      <c r="Q873" s="104">
        <f t="shared" si="298"/>
        <v>646.43893958000001</v>
      </c>
      <c r="R873" s="104">
        <f t="shared" si="299"/>
        <v>646.43893958000001</v>
      </c>
      <c r="S873" s="109" t="s">
        <v>52</v>
      </c>
      <c r="T873" s="110">
        <f t="shared" si="311"/>
        <v>40918</v>
      </c>
      <c r="U873" s="111">
        <f t="shared" si="306"/>
        <v>0</v>
      </c>
      <c r="V873" s="22"/>
      <c r="W873" s="5"/>
      <c r="X873" s="3"/>
      <c r="Y873" s="5"/>
      <c r="Z873" s="5"/>
      <c r="AA873" s="5"/>
      <c r="AB873" s="1"/>
      <c r="AC873" s="5"/>
      <c r="AD873" s="5"/>
      <c r="AE873" s="5"/>
      <c r="AF873" s="1"/>
      <c r="AG873" s="3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</row>
    <row r="874" spans="1:108" x14ac:dyDescent="0.2">
      <c r="A874" s="112">
        <f t="shared" si="300"/>
        <v>40899</v>
      </c>
      <c r="B874" s="104">
        <f t="shared" si="313"/>
        <v>209866.87148236998</v>
      </c>
      <c r="C874" s="104">
        <f t="shared" si="301"/>
        <v>204894.15641999006</v>
      </c>
      <c r="D874" s="132">
        <f t="shared" si="302"/>
        <v>40888</v>
      </c>
      <c r="E874" s="105">
        <f t="shared" si="294"/>
        <v>6.0899999999999995E-4</v>
      </c>
      <c r="F874" s="106">
        <f t="shared" si="312"/>
        <v>12</v>
      </c>
      <c r="G874" s="106">
        <f t="shared" si="307"/>
        <v>31</v>
      </c>
      <c r="H874" s="104">
        <f t="shared" si="303"/>
        <v>1.00023569</v>
      </c>
      <c r="I874" s="104">
        <f t="shared" si="304"/>
        <v>1.0205867799999999</v>
      </c>
      <c r="J874" s="104">
        <f t="shared" si="296"/>
        <v>1.02082732</v>
      </c>
      <c r="K874" s="104">
        <f t="shared" si="297"/>
        <v>209161.55258187</v>
      </c>
      <c r="L874" s="107">
        <f t="shared" si="308"/>
        <v>0</v>
      </c>
      <c r="M874" s="105">
        <f t="shared" si="309"/>
        <v>0</v>
      </c>
      <c r="N874" s="104">
        <f t="shared" si="310"/>
        <v>0</v>
      </c>
      <c r="O874" s="113">
        <f t="shared" si="305"/>
        <v>0.11</v>
      </c>
      <c r="P874" s="108">
        <f t="shared" si="295"/>
        <v>1.0033721250000001</v>
      </c>
      <c r="Q874" s="104">
        <f t="shared" si="298"/>
        <v>705.31890050000004</v>
      </c>
      <c r="R874" s="104">
        <f t="shared" si="299"/>
        <v>705.31890050000004</v>
      </c>
      <c r="S874" s="109" t="s">
        <v>52</v>
      </c>
      <c r="T874" s="110">
        <f t="shared" si="311"/>
        <v>40918</v>
      </c>
      <c r="U874" s="111">
        <f t="shared" si="306"/>
        <v>0</v>
      </c>
      <c r="V874" s="22"/>
      <c r="W874" s="5"/>
      <c r="X874" s="3"/>
      <c r="Y874" s="5"/>
      <c r="Z874" s="5"/>
      <c r="AA874" s="5"/>
      <c r="AB874" s="1"/>
      <c r="AC874" s="5"/>
      <c r="AD874" s="5"/>
      <c r="AE874" s="5"/>
      <c r="AF874" s="1"/>
      <c r="AG874" s="3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</row>
    <row r="875" spans="1:108" x14ac:dyDescent="0.2">
      <c r="A875" s="112">
        <f t="shared" si="300"/>
        <v>40900</v>
      </c>
      <c r="B875" s="104">
        <f t="shared" si="313"/>
        <v>209929.87840762999</v>
      </c>
      <c r="C875" s="104">
        <f t="shared" si="301"/>
        <v>204894.15641999006</v>
      </c>
      <c r="D875" s="132">
        <f t="shared" si="302"/>
        <v>40888</v>
      </c>
      <c r="E875" s="105">
        <f t="shared" ref="E875:E938" si="314">IF(DAY(A874)=$E$2,VLOOKUP(A874,$AG$10:$AH$200,2),E874)</f>
        <v>6.0899999999999995E-4</v>
      </c>
      <c r="F875" s="106">
        <f t="shared" si="312"/>
        <v>13</v>
      </c>
      <c r="G875" s="106">
        <f t="shared" si="307"/>
        <v>31</v>
      </c>
      <c r="H875" s="104">
        <f t="shared" si="303"/>
        <v>1.00025534</v>
      </c>
      <c r="I875" s="104">
        <f t="shared" si="304"/>
        <v>1.0205867799999999</v>
      </c>
      <c r="J875" s="104">
        <f t="shared" si="296"/>
        <v>1.02084737</v>
      </c>
      <c r="K875" s="104">
        <f t="shared" si="297"/>
        <v>209165.66070971001</v>
      </c>
      <c r="L875" s="107">
        <f t="shared" si="308"/>
        <v>0</v>
      </c>
      <c r="M875" s="105">
        <f t="shared" si="309"/>
        <v>0</v>
      </c>
      <c r="N875" s="104">
        <f t="shared" si="310"/>
        <v>0</v>
      </c>
      <c r="O875" s="113">
        <f t="shared" si="305"/>
        <v>0.11</v>
      </c>
      <c r="P875" s="108">
        <f t="shared" si="295"/>
        <v>1.003653648</v>
      </c>
      <c r="Q875" s="104">
        <f t="shared" si="298"/>
        <v>764.21769791999998</v>
      </c>
      <c r="R875" s="104">
        <f t="shared" si="299"/>
        <v>764.21769791999998</v>
      </c>
      <c r="S875" s="109" t="s">
        <v>52</v>
      </c>
      <c r="T875" s="110">
        <f t="shared" si="311"/>
        <v>40918</v>
      </c>
      <c r="U875" s="111">
        <f t="shared" si="306"/>
        <v>0</v>
      </c>
      <c r="V875" s="22"/>
      <c r="W875" s="5"/>
      <c r="X875" s="3"/>
      <c r="Y875" s="5"/>
      <c r="Z875" s="5"/>
      <c r="AA875" s="5"/>
      <c r="AB875" s="1"/>
      <c r="AC875" s="5"/>
      <c r="AD875" s="5"/>
      <c r="AE875" s="5"/>
      <c r="AF875" s="1"/>
      <c r="AG875" s="3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</row>
    <row r="876" spans="1:108" x14ac:dyDescent="0.2">
      <c r="A876" s="112">
        <f t="shared" si="300"/>
        <v>40901</v>
      </c>
      <c r="B876" s="104">
        <f t="shared" si="313"/>
        <v>209992.90417035998</v>
      </c>
      <c r="C876" s="104">
        <f t="shared" si="301"/>
        <v>204894.15641999006</v>
      </c>
      <c r="D876" s="132">
        <f t="shared" si="302"/>
        <v>40888</v>
      </c>
      <c r="E876" s="105">
        <f t="shared" si="314"/>
        <v>6.0899999999999995E-4</v>
      </c>
      <c r="F876" s="106">
        <f t="shared" si="312"/>
        <v>14</v>
      </c>
      <c r="G876" s="106">
        <f t="shared" si="307"/>
        <v>31</v>
      </c>
      <c r="H876" s="104">
        <f t="shared" si="303"/>
        <v>1.0002749799999999</v>
      </c>
      <c r="I876" s="104">
        <f t="shared" si="304"/>
        <v>1.0205867799999999</v>
      </c>
      <c r="J876" s="104">
        <f t="shared" si="296"/>
        <v>1.0208674200000001</v>
      </c>
      <c r="K876" s="104">
        <f t="shared" si="297"/>
        <v>209169.76883754999</v>
      </c>
      <c r="L876" s="107">
        <f t="shared" si="308"/>
        <v>0</v>
      </c>
      <c r="M876" s="105">
        <f t="shared" si="309"/>
        <v>0</v>
      </c>
      <c r="N876" s="104">
        <f t="shared" si="310"/>
        <v>0</v>
      </c>
      <c r="O876" s="113">
        <f t="shared" si="305"/>
        <v>0.11</v>
      </c>
      <c r="P876" s="108">
        <f t="shared" si="295"/>
        <v>1.0039352500000001</v>
      </c>
      <c r="Q876" s="104">
        <f t="shared" si="298"/>
        <v>823.13533281000002</v>
      </c>
      <c r="R876" s="104">
        <f t="shared" si="299"/>
        <v>823.13533281000002</v>
      </c>
      <c r="S876" s="109" t="s">
        <v>52</v>
      </c>
      <c r="T876" s="110">
        <f t="shared" si="311"/>
        <v>40918</v>
      </c>
      <c r="U876" s="111">
        <f t="shared" si="306"/>
        <v>0</v>
      </c>
      <c r="V876" s="22"/>
      <c r="W876" s="5"/>
      <c r="X876" s="3"/>
      <c r="Y876" s="5"/>
      <c r="Z876" s="5"/>
      <c r="AA876" s="5"/>
      <c r="AB876" s="1"/>
      <c r="AC876" s="5"/>
      <c r="AD876" s="5"/>
      <c r="AE876" s="5"/>
      <c r="AF876" s="1"/>
      <c r="AG876" s="3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</row>
    <row r="877" spans="1:108" x14ac:dyDescent="0.2">
      <c r="A877" s="112">
        <f t="shared" si="300"/>
        <v>40902</v>
      </c>
      <c r="B877" s="104">
        <f t="shared" si="313"/>
        <v>210055.94877154002</v>
      </c>
      <c r="C877" s="104">
        <f t="shared" si="301"/>
        <v>204894.15641999006</v>
      </c>
      <c r="D877" s="132">
        <f t="shared" si="302"/>
        <v>40888</v>
      </c>
      <c r="E877" s="105">
        <f t="shared" si="314"/>
        <v>6.0899999999999995E-4</v>
      </c>
      <c r="F877" s="106">
        <f t="shared" si="312"/>
        <v>15</v>
      </c>
      <c r="G877" s="106">
        <f t="shared" si="307"/>
        <v>31</v>
      </c>
      <c r="H877" s="104">
        <f t="shared" si="303"/>
        <v>1.00029463</v>
      </c>
      <c r="I877" s="104">
        <f t="shared" si="304"/>
        <v>1.0205867799999999</v>
      </c>
      <c r="J877" s="104">
        <f t="shared" si="296"/>
        <v>1.0208874699999999</v>
      </c>
      <c r="K877" s="104">
        <f t="shared" si="297"/>
        <v>209173.87696538001</v>
      </c>
      <c r="L877" s="107">
        <f t="shared" si="308"/>
        <v>0</v>
      </c>
      <c r="M877" s="105">
        <f t="shared" si="309"/>
        <v>0</v>
      </c>
      <c r="N877" s="104">
        <f t="shared" si="310"/>
        <v>0</v>
      </c>
      <c r="O877" s="113">
        <f t="shared" si="305"/>
        <v>0.11</v>
      </c>
      <c r="P877" s="108">
        <f t="shared" si="295"/>
        <v>1.004216931</v>
      </c>
      <c r="Q877" s="104">
        <f t="shared" si="298"/>
        <v>882.07180616000005</v>
      </c>
      <c r="R877" s="104">
        <f t="shared" si="299"/>
        <v>882.07180616000005</v>
      </c>
      <c r="S877" s="109" t="s">
        <v>52</v>
      </c>
      <c r="T877" s="110">
        <f t="shared" si="311"/>
        <v>40918</v>
      </c>
      <c r="U877" s="111">
        <f t="shared" si="306"/>
        <v>0</v>
      </c>
      <c r="V877" s="22"/>
      <c r="W877" s="5"/>
      <c r="X877" s="3"/>
      <c r="Y877" s="5"/>
      <c r="Z877" s="5"/>
      <c r="AA877" s="5"/>
      <c r="AB877" s="1"/>
      <c r="AC877" s="5"/>
      <c r="AD877" s="5"/>
      <c r="AE877" s="5"/>
      <c r="AF877" s="1"/>
      <c r="AG877" s="3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</row>
    <row r="878" spans="1:108" x14ac:dyDescent="0.2">
      <c r="A878" s="112">
        <f t="shared" si="300"/>
        <v>40903</v>
      </c>
      <c r="B878" s="104">
        <f t="shared" si="313"/>
        <v>210119.01036317</v>
      </c>
      <c r="C878" s="104">
        <f t="shared" si="301"/>
        <v>204894.15641999006</v>
      </c>
      <c r="D878" s="132">
        <f t="shared" si="302"/>
        <v>40888</v>
      </c>
      <c r="E878" s="105">
        <f t="shared" si="314"/>
        <v>6.0899999999999995E-4</v>
      </c>
      <c r="F878" s="106">
        <f t="shared" si="312"/>
        <v>16</v>
      </c>
      <c r="G878" s="106">
        <f t="shared" si="307"/>
        <v>31</v>
      </c>
      <c r="H878" s="104">
        <f t="shared" si="303"/>
        <v>1.0003142700000001</v>
      </c>
      <c r="I878" s="104">
        <f t="shared" si="304"/>
        <v>1.0205867799999999</v>
      </c>
      <c r="J878" s="104">
        <f t="shared" si="296"/>
        <v>1.02090751</v>
      </c>
      <c r="K878" s="104">
        <f t="shared" si="297"/>
        <v>209177.98304428</v>
      </c>
      <c r="L878" s="107">
        <f t="shared" si="308"/>
        <v>0</v>
      </c>
      <c r="M878" s="105">
        <f t="shared" si="309"/>
        <v>0</v>
      </c>
      <c r="N878" s="104">
        <f t="shared" si="310"/>
        <v>0</v>
      </c>
      <c r="O878" s="113">
        <f t="shared" si="305"/>
        <v>0.11</v>
      </c>
      <c r="P878" s="108">
        <f t="shared" si="295"/>
        <v>1.0044986920000001</v>
      </c>
      <c r="Q878" s="104">
        <f t="shared" si="298"/>
        <v>941.02731888999995</v>
      </c>
      <c r="R878" s="104">
        <f t="shared" si="299"/>
        <v>941.02731888999995</v>
      </c>
      <c r="S878" s="109" t="s">
        <v>52</v>
      </c>
      <c r="T878" s="110">
        <f t="shared" si="311"/>
        <v>40918</v>
      </c>
      <c r="U878" s="111">
        <f t="shared" si="306"/>
        <v>0</v>
      </c>
      <c r="V878" s="22"/>
      <c r="W878" s="5"/>
      <c r="X878" s="3"/>
      <c r="Y878" s="5"/>
      <c r="Z878" s="5"/>
      <c r="AA878" s="5"/>
      <c r="AB878" s="1"/>
      <c r="AC878" s="5"/>
      <c r="AD878" s="5"/>
      <c r="AE878" s="5"/>
      <c r="AF878" s="1"/>
      <c r="AG878" s="3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</row>
    <row r="879" spans="1:108" x14ac:dyDescent="0.2">
      <c r="A879" s="112">
        <f t="shared" si="300"/>
        <v>40904</v>
      </c>
      <c r="B879" s="104">
        <f t="shared" si="313"/>
        <v>210182.09470233999</v>
      </c>
      <c r="C879" s="104">
        <f t="shared" si="301"/>
        <v>204894.15641999006</v>
      </c>
      <c r="D879" s="132">
        <f t="shared" si="302"/>
        <v>40888</v>
      </c>
      <c r="E879" s="105">
        <f t="shared" si="314"/>
        <v>6.0899999999999995E-4</v>
      </c>
      <c r="F879" s="106">
        <f t="shared" si="312"/>
        <v>17</v>
      </c>
      <c r="G879" s="106">
        <f t="shared" si="307"/>
        <v>31</v>
      </c>
      <c r="H879" s="104">
        <f t="shared" si="303"/>
        <v>1.0003339200000001</v>
      </c>
      <c r="I879" s="104">
        <f t="shared" si="304"/>
        <v>1.0205867799999999</v>
      </c>
      <c r="J879" s="104">
        <f t="shared" si="296"/>
        <v>1.02092757</v>
      </c>
      <c r="K879" s="104">
        <f t="shared" si="297"/>
        <v>209182.09322106</v>
      </c>
      <c r="L879" s="107">
        <f t="shared" si="308"/>
        <v>0</v>
      </c>
      <c r="M879" s="105">
        <f t="shared" si="309"/>
        <v>0</v>
      </c>
      <c r="N879" s="104">
        <f t="shared" si="310"/>
        <v>0</v>
      </c>
      <c r="O879" s="113">
        <f t="shared" si="305"/>
        <v>0.11</v>
      </c>
      <c r="P879" s="108">
        <f t="shared" si="295"/>
        <v>1.004780531</v>
      </c>
      <c r="Q879" s="104">
        <f t="shared" si="298"/>
        <v>1000.00148128</v>
      </c>
      <c r="R879" s="104">
        <f t="shared" si="299"/>
        <v>1000.00148128</v>
      </c>
      <c r="S879" s="109" t="s">
        <v>52</v>
      </c>
      <c r="T879" s="110">
        <f t="shared" si="311"/>
        <v>40918</v>
      </c>
      <c r="U879" s="111">
        <f t="shared" si="306"/>
        <v>0</v>
      </c>
      <c r="V879" s="22"/>
      <c r="W879" s="5"/>
      <c r="X879" s="3"/>
      <c r="Y879" s="5"/>
      <c r="Z879" s="5"/>
      <c r="AA879" s="5"/>
      <c r="AB879" s="1"/>
      <c r="AC879" s="5"/>
      <c r="AD879" s="5"/>
      <c r="AE879" s="5"/>
      <c r="AF879" s="1"/>
      <c r="AG879" s="3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</row>
    <row r="880" spans="1:108" x14ac:dyDescent="0.2">
      <c r="A880" s="112">
        <f t="shared" si="300"/>
        <v>40905</v>
      </c>
      <c r="B880" s="104">
        <f t="shared" si="313"/>
        <v>210245.19376540001</v>
      </c>
      <c r="C880" s="104">
        <f t="shared" si="301"/>
        <v>204894.15641999006</v>
      </c>
      <c r="D880" s="132">
        <f t="shared" si="302"/>
        <v>40888</v>
      </c>
      <c r="E880" s="105">
        <f t="shared" si="314"/>
        <v>6.0899999999999995E-4</v>
      </c>
      <c r="F880" s="106">
        <f t="shared" si="312"/>
        <v>18</v>
      </c>
      <c r="G880" s="106">
        <f t="shared" si="307"/>
        <v>31</v>
      </c>
      <c r="H880" s="104">
        <f t="shared" si="303"/>
        <v>1.00035356</v>
      </c>
      <c r="I880" s="104">
        <f t="shared" si="304"/>
        <v>1.0205867799999999</v>
      </c>
      <c r="J880" s="104">
        <f t="shared" si="296"/>
        <v>1.0209476099999999</v>
      </c>
      <c r="K880" s="104">
        <f t="shared" si="297"/>
        <v>209186.19929995001</v>
      </c>
      <c r="L880" s="107">
        <f t="shared" si="308"/>
        <v>0</v>
      </c>
      <c r="M880" s="105">
        <f t="shared" si="309"/>
        <v>0</v>
      </c>
      <c r="N880" s="104">
        <f t="shared" si="310"/>
        <v>0</v>
      </c>
      <c r="O880" s="113">
        <f t="shared" si="305"/>
        <v>0.11</v>
      </c>
      <c r="P880" s="108">
        <f t="shared" si="295"/>
        <v>1.005062449</v>
      </c>
      <c r="Q880" s="104">
        <f t="shared" si="298"/>
        <v>1058.99446545</v>
      </c>
      <c r="R880" s="104">
        <f t="shared" si="299"/>
        <v>1058.99446545</v>
      </c>
      <c r="S880" s="109" t="s">
        <v>52</v>
      </c>
      <c r="T880" s="110">
        <f t="shared" si="311"/>
        <v>40918</v>
      </c>
      <c r="U880" s="111">
        <f t="shared" si="306"/>
        <v>0</v>
      </c>
      <c r="V880" s="22"/>
      <c r="W880" s="5"/>
      <c r="X880" s="3"/>
      <c r="Y880" s="5"/>
      <c r="Z880" s="5"/>
      <c r="AA880" s="5"/>
      <c r="AB880" s="1"/>
      <c r="AC880" s="5"/>
      <c r="AD880" s="5"/>
      <c r="AE880" s="5"/>
      <c r="AF880" s="1"/>
      <c r="AG880" s="3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</row>
    <row r="881" spans="1:108" x14ac:dyDescent="0.2">
      <c r="A881" s="112">
        <f t="shared" si="300"/>
        <v>40906</v>
      </c>
      <c r="B881" s="104">
        <f t="shared" si="313"/>
        <v>210308.31599864</v>
      </c>
      <c r="C881" s="104">
        <f t="shared" si="301"/>
        <v>204894.15641999006</v>
      </c>
      <c r="D881" s="132">
        <f t="shared" si="302"/>
        <v>40888</v>
      </c>
      <c r="E881" s="105">
        <f t="shared" si="314"/>
        <v>6.0899999999999995E-4</v>
      </c>
      <c r="F881" s="106">
        <f t="shared" si="312"/>
        <v>19</v>
      </c>
      <c r="G881" s="106">
        <f t="shared" si="307"/>
        <v>31</v>
      </c>
      <c r="H881" s="104">
        <f t="shared" si="303"/>
        <v>1.00037321</v>
      </c>
      <c r="I881" s="104">
        <f t="shared" si="304"/>
        <v>1.0205867799999999</v>
      </c>
      <c r="J881" s="104">
        <f t="shared" si="296"/>
        <v>1.0209676700000001</v>
      </c>
      <c r="K881" s="104">
        <f t="shared" si="297"/>
        <v>209190.30947673001</v>
      </c>
      <c r="L881" s="107">
        <f t="shared" si="308"/>
        <v>0</v>
      </c>
      <c r="M881" s="105">
        <f t="shared" si="309"/>
        <v>0</v>
      </c>
      <c r="N881" s="104">
        <f t="shared" si="310"/>
        <v>0</v>
      </c>
      <c r="O881" s="113">
        <f t="shared" si="305"/>
        <v>0.11</v>
      </c>
      <c r="P881" s="108">
        <f t="shared" si="295"/>
        <v>1.0053444469999999</v>
      </c>
      <c r="Q881" s="104">
        <f t="shared" si="298"/>
        <v>1118.0065219099999</v>
      </c>
      <c r="R881" s="104">
        <f t="shared" si="299"/>
        <v>1118.0065219099999</v>
      </c>
      <c r="S881" s="109" t="s">
        <v>52</v>
      </c>
      <c r="T881" s="110">
        <f t="shared" si="311"/>
        <v>40918</v>
      </c>
      <c r="U881" s="111">
        <f t="shared" si="306"/>
        <v>0</v>
      </c>
      <c r="V881" s="22"/>
      <c r="W881" s="5"/>
      <c r="X881" s="3"/>
      <c r="Y881" s="5"/>
      <c r="Z881" s="5"/>
      <c r="AA881" s="5"/>
      <c r="AB881" s="1"/>
      <c r="AC881" s="5"/>
      <c r="AD881" s="5"/>
      <c r="AE881" s="5"/>
      <c r="AF881" s="1"/>
      <c r="AG881" s="3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</row>
    <row r="882" spans="1:108" x14ac:dyDescent="0.2">
      <c r="A882" s="112">
        <f t="shared" si="300"/>
        <v>40907</v>
      </c>
      <c r="B882" s="104">
        <f t="shared" si="313"/>
        <v>210371.45480668001</v>
      </c>
      <c r="C882" s="104">
        <f t="shared" si="301"/>
        <v>204894.15641999006</v>
      </c>
      <c r="D882" s="132">
        <f t="shared" si="302"/>
        <v>40888</v>
      </c>
      <c r="E882" s="105">
        <f t="shared" si="314"/>
        <v>6.0899999999999995E-4</v>
      </c>
      <c r="F882" s="106">
        <f t="shared" si="312"/>
        <v>20</v>
      </c>
      <c r="G882" s="106">
        <f t="shared" si="307"/>
        <v>31</v>
      </c>
      <c r="H882" s="104">
        <f t="shared" si="303"/>
        <v>1.0003928600000001</v>
      </c>
      <c r="I882" s="104">
        <f t="shared" si="304"/>
        <v>1.0205867799999999</v>
      </c>
      <c r="J882" s="104">
        <f t="shared" si="296"/>
        <v>1.0209877199999999</v>
      </c>
      <c r="K882" s="104">
        <f t="shared" si="297"/>
        <v>209194.41760456</v>
      </c>
      <c r="L882" s="107">
        <f t="shared" si="308"/>
        <v>0</v>
      </c>
      <c r="M882" s="105">
        <f t="shared" si="309"/>
        <v>0</v>
      </c>
      <c r="N882" s="104">
        <f t="shared" si="310"/>
        <v>0</v>
      </c>
      <c r="O882" s="113">
        <f t="shared" si="305"/>
        <v>0.11</v>
      </c>
      <c r="P882" s="108">
        <f t="shared" si="295"/>
        <v>1.0056265230000001</v>
      </c>
      <c r="Q882" s="104">
        <f t="shared" si="298"/>
        <v>1177.0372021200001</v>
      </c>
      <c r="R882" s="104">
        <f t="shared" si="299"/>
        <v>1177.0372021200001</v>
      </c>
      <c r="S882" s="109" t="s">
        <v>52</v>
      </c>
      <c r="T882" s="110">
        <f t="shared" si="311"/>
        <v>40918</v>
      </c>
      <c r="U882" s="111">
        <f t="shared" si="306"/>
        <v>0</v>
      </c>
      <c r="V882" s="22"/>
      <c r="W882" s="5"/>
      <c r="X882" s="3"/>
      <c r="Y882" s="5"/>
      <c r="Z882" s="5"/>
      <c r="AA882" s="5"/>
      <c r="AB882" s="1"/>
      <c r="AC882" s="5"/>
      <c r="AD882" s="5"/>
      <c r="AE882" s="5"/>
      <c r="AF882" s="1"/>
      <c r="AG882" s="3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</row>
    <row r="883" spans="1:108" x14ac:dyDescent="0.2">
      <c r="A883" s="112">
        <f t="shared" si="300"/>
        <v>40908</v>
      </c>
      <c r="B883" s="104">
        <f t="shared" si="313"/>
        <v>210434.61266822001</v>
      </c>
      <c r="C883" s="104">
        <f t="shared" si="301"/>
        <v>204894.15641999006</v>
      </c>
      <c r="D883" s="132">
        <f t="shared" si="302"/>
        <v>40888</v>
      </c>
      <c r="E883" s="105">
        <f t="shared" si="314"/>
        <v>6.0899999999999995E-4</v>
      </c>
      <c r="F883" s="106">
        <f t="shared" si="312"/>
        <v>21</v>
      </c>
      <c r="G883" s="106">
        <f t="shared" si="307"/>
        <v>31</v>
      </c>
      <c r="H883" s="104">
        <f t="shared" si="303"/>
        <v>1.0004124999999999</v>
      </c>
      <c r="I883" s="104">
        <f t="shared" si="304"/>
        <v>1.0205867799999999</v>
      </c>
      <c r="J883" s="104">
        <f t="shared" si="296"/>
        <v>1.02100777</v>
      </c>
      <c r="K883" s="104">
        <f t="shared" si="297"/>
        <v>209198.52573240001</v>
      </c>
      <c r="L883" s="107">
        <f t="shared" si="308"/>
        <v>0</v>
      </c>
      <c r="M883" s="105">
        <f t="shared" si="309"/>
        <v>0</v>
      </c>
      <c r="N883" s="104">
        <f t="shared" si="310"/>
        <v>0</v>
      </c>
      <c r="O883" s="113">
        <f t="shared" si="305"/>
        <v>0.11</v>
      </c>
      <c r="P883" s="108">
        <f t="shared" si="295"/>
        <v>1.005908679</v>
      </c>
      <c r="Q883" s="104">
        <f t="shared" si="298"/>
        <v>1236.08693582</v>
      </c>
      <c r="R883" s="104">
        <f t="shared" si="299"/>
        <v>1236.08693582</v>
      </c>
      <c r="S883" s="109" t="s">
        <v>52</v>
      </c>
      <c r="T883" s="110">
        <f t="shared" si="311"/>
        <v>40918</v>
      </c>
      <c r="U883" s="111">
        <f t="shared" si="306"/>
        <v>0</v>
      </c>
      <c r="V883" s="22"/>
      <c r="W883" s="5"/>
      <c r="X883" s="3"/>
      <c r="Y883" s="5"/>
      <c r="Z883" s="5"/>
      <c r="AA883" s="5"/>
      <c r="AB883" s="1"/>
      <c r="AC883" s="5"/>
      <c r="AD883" s="5"/>
      <c r="AE883" s="5"/>
      <c r="AF883" s="1"/>
      <c r="AG883" s="3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</row>
    <row r="884" spans="1:108" x14ac:dyDescent="0.2">
      <c r="A884" s="112">
        <f t="shared" si="300"/>
        <v>40909</v>
      </c>
      <c r="B884" s="104">
        <f t="shared" si="313"/>
        <v>210497.78937503998</v>
      </c>
      <c r="C884" s="104">
        <f t="shared" si="301"/>
        <v>204894.15641999006</v>
      </c>
      <c r="D884" s="132">
        <f t="shared" si="302"/>
        <v>40888</v>
      </c>
      <c r="E884" s="105">
        <f t="shared" si="314"/>
        <v>6.0899999999999995E-4</v>
      </c>
      <c r="F884" s="106">
        <f t="shared" si="312"/>
        <v>22</v>
      </c>
      <c r="G884" s="106">
        <f t="shared" si="307"/>
        <v>31</v>
      </c>
      <c r="H884" s="104">
        <f t="shared" si="303"/>
        <v>1.00043215</v>
      </c>
      <c r="I884" s="104">
        <f t="shared" si="304"/>
        <v>1.0205867799999999</v>
      </c>
      <c r="J884" s="104">
        <f t="shared" si="296"/>
        <v>1.02102782</v>
      </c>
      <c r="K884" s="104">
        <f t="shared" si="297"/>
        <v>209202.63386023999</v>
      </c>
      <c r="L884" s="107">
        <f t="shared" si="308"/>
        <v>0</v>
      </c>
      <c r="M884" s="105">
        <f t="shared" si="309"/>
        <v>0</v>
      </c>
      <c r="N884" s="104">
        <f t="shared" si="310"/>
        <v>0</v>
      </c>
      <c r="O884" s="113">
        <f t="shared" si="305"/>
        <v>0.11</v>
      </c>
      <c r="P884" s="108">
        <f t="shared" si="295"/>
        <v>1.006190914</v>
      </c>
      <c r="Q884" s="104">
        <f t="shared" si="298"/>
        <v>1295.1555148</v>
      </c>
      <c r="R884" s="104">
        <f t="shared" si="299"/>
        <v>1295.1555148</v>
      </c>
      <c r="S884" s="109" t="s">
        <v>52</v>
      </c>
      <c r="T884" s="110">
        <f t="shared" si="311"/>
        <v>40918</v>
      </c>
      <c r="U884" s="111">
        <f t="shared" si="306"/>
        <v>0</v>
      </c>
      <c r="V884" s="22"/>
      <c r="W884" s="5"/>
      <c r="X884" s="3"/>
      <c r="Y884" s="5"/>
      <c r="Z884" s="5"/>
      <c r="AA884" s="5"/>
      <c r="AB884" s="1"/>
      <c r="AC884" s="5"/>
      <c r="AD884" s="5"/>
      <c r="AE884" s="5"/>
      <c r="AF884" s="1"/>
      <c r="AG884" s="3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</row>
    <row r="885" spans="1:108" x14ac:dyDescent="0.2">
      <c r="A885" s="112">
        <f t="shared" si="300"/>
        <v>40910</v>
      </c>
      <c r="B885" s="104">
        <f t="shared" si="313"/>
        <v>210560.98699029</v>
      </c>
      <c r="C885" s="104">
        <f t="shared" si="301"/>
        <v>204894.15641999006</v>
      </c>
      <c r="D885" s="132">
        <f t="shared" si="302"/>
        <v>40888</v>
      </c>
      <c r="E885" s="105">
        <f t="shared" si="314"/>
        <v>6.0899999999999995E-4</v>
      </c>
      <c r="F885" s="106">
        <f t="shared" si="312"/>
        <v>23</v>
      </c>
      <c r="G885" s="106">
        <f t="shared" si="307"/>
        <v>31</v>
      </c>
      <c r="H885" s="104">
        <f t="shared" si="303"/>
        <v>1.0004518</v>
      </c>
      <c r="I885" s="104">
        <f t="shared" si="304"/>
        <v>1.0205867799999999</v>
      </c>
      <c r="J885" s="104">
        <f t="shared" si="296"/>
        <v>1.02104788</v>
      </c>
      <c r="K885" s="104">
        <f t="shared" si="297"/>
        <v>209206.74403701001</v>
      </c>
      <c r="L885" s="107">
        <f t="shared" si="308"/>
        <v>0</v>
      </c>
      <c r="M885" s="105">
        <f t="shared" si="309"/>
        <v>0</v>
      </c>
      <c r="N885" s="104">
        <f t="shared" si="310"/>
        <v>0</v>
      </c>
      <c r="O885" s="113">
        <f t="shared" si="305"/>
        <v>0.11</v>
      </c>
      <c r="P885" s="108">
        <f t="shared" si="295"/>
        <v>1.0064732279999999</v>
      </c>
      <c r="Q885" s="104">
        <f t="shared" si="298"/>
        <v>1354.2429532799999</v>
      </c>
      <c r="R885" s="104">
        <f t="shared" si="299"/>
        <v>1354.2429532799999</v>
      </c>
      <c r="S885" s="109" t="s">
        <v>52</v>
      </c>
      <c r="T885" s="110">
        <f t="shared" si="311"/>
        <v>40918</v>
      </c>
      <c r="U885" s="111">
        <f t="shared" si="306"/>
        <v>0</v>
      </c>
      <c r="V885" s="22"/>
      <c r="W885" s="5"/>
      <c r="X885" s="3"/>
      <c r="Y885" s="5"/>
      <c r="Z885" s="5"/>
      <c r="AA885" s="5"/>
      <c r="AB885" s="1"/>
      <c r="AC885" s="5"/>
      <c r="AD885" s="5"/>
      <c r="AE885" s="5"/>
      <c r="AF885" s="1"/>
      <c r="AG885" s="3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</row>
    <row r="886" spans="1:108" x14ac:dyDescent="0.2">
      <c r="A886" s="112">
        <f t="shared" si="300"/>
        <v>40911</v>
      </c>
      <c r="B886" s="104">
        <f t="shared" si="313"/>
        <v>210624.20139115999</v>
      </c>
      <c r="C886" s="104">
        <f t="shared" si="301"/>
        <v>204894.15641999006</v>
      </c>
      <c r="D886" s="132">
        <f t="shared" si="302"/>
        <v>40888</v>
      </c>
      <c r="E886" s="105">
        <f t="shared" si="314"/>
        <v>6.0899999999999995E-4</v>
      </c>
      <c r="F886" s="106">
        <f t="shared" si="312"/>
        <v>24</v>
      </c>
      <c r="G886" s="106">
        <f t="shared" si="307"/>
        <v>31</v>
      </c>
      <c r="H886" s="104">
        <f t="shared" si="303"/>
        <v>1.00047145</v>
      </c>
      <c r="I886" s="104">
        <f t="shared" si="304"/>
        <v>1.0205867799999999</v>
      </c>
      <c r="J886" s="104">
        <f t="shared" si="296"/>
        <v>1.0210679300000001</v>
      </c>
      <c r="K886" s="104">
        <f t="shared" si="297"/>
        <v>209210.85216484999</v>
      </c>
      <c r="L886" s="107">
        <f t="shared" si="308"/>
        <v>0</v>
      </c>
      <c r="M886" s="105">
        <f t="shared" si="309"/>
        <v>0</v>
      </c>
      <c r="N886" s="104">
        <f t="shared" si="310"/>
        <v>0</v>
      </c>
      <c r="O886" s="113">
        <f t="shared" si="305"/>
        <v>0.11</v>
      </c>
      <c r="P886" s="108">
        <f t="shared" si="295"/>
        <v>1.0067556209999999</v>
      </c>
      <c r="Q886" s="104">
        <f t="shared" si="298"/>
        <v>1413.3492263099999</v>
      </c>
      <c r="R886" s="104">
        <f t="shared" si="299"/>
        <v>1413.3492263099999</v>
      </c>
      <c r="S886" s="109" t="s">
        <v>52</v>
      </c>
      <c r="T886" s="110">
        <f t="shared" si="311"/>
        <v>40918</v>
      </c>
      <c r="U886" s="111">
        <f t="shared" si="306"/>
        <v>0</v>
      </c>
      <c r="V886" s="22"/>
      <c r="W886" s="5"/>
      <c r="X886" s="3"/>
      <c r="Y886" s="5"/>
      <c r="Z886" s="5"/>
      <c r="AA886" s="5"/>
      <c r="AB886" s="1"/>
      <c r="AC886" s="5"/>
      <c r="AD886" s="5"/>
      <c r="AE886" s="5"/>
      <c r="AF886" s="1"/>
      <c r="AG886" s="3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</row>
    <row r="887" spans="1:108" x14ac:dyDescent="0.2">
      <c r="A887" s="112">
        <f t="shared" si="300"/>
        <v>40912</v>
      </c>
      <c r="B887" s="104">
        <f t="shared" si="313"/>
        <v>210687.43691279</v>
      </c>
      <c r="C887" s="104">
        <f t="shared" si="301"/>
        <v>204894.15641999006</v>
      </c>
      <c r="D887" s="132">
        <f t="shared" si="302"/>
        <v>40888</v>
      </c>
      <c r="E887" s="105">
        <f t="shared" si="314"/>
        <v>6.0899999999999995E-4</v>
      </c>
      <c r="F887" s="106">
        <f t="shared" si="312"/>
        <v>25</v>
      </c>
      <c r="G887" s="106">
        <f t="shared" si="307"/>
        <v>31</v>
      </c>
      <c r="H887" s="104">
        <f t="shared" si="303"/>
        <v>1.0004911000000001</v>
      </c>
      <c r="I887" s="104">
        <f t="shared" si="304"/>
        <v>1.0205867799999999</v>
      </c>
      <c r="J887" s="104">
        <f t="shared" si="296"/>
        <v>1.0210879900000001</v>
      </c>
      <c r="K887" s="104">
        <f t="shared" si="297"/>
        <v>209214.96234162999</v>
      </c>
      <c r="L887" s="107">
        <f t="shared" si="308"/>
        <v>0</v>
      </c>
      <c r="M887" s="105">
        <f t="shared" si="309"/>
        <v>0</v>
      </c>
      <c r="N887" s="104">
        <f t="shared" si="310"/>
        <v>0</v>
      </c>
      <c r="O887" s="113">
        <f t="shared" si="305"/>
        <v>0.11</v>
      </c>
      <c r="P887" s="108">
        <f t="shared" si="295"/>
        <v>1.0070380940000001</v>
      </c>
      <c r="Q887" s="104">
        <f t="shared" si="298"/>
        <v>1472.4745711600001</v>
      </c>
      <c r="R887" s="104">
        <f t="shared" si="299"/>
        <v>1472.4745711600001</v>
      </c>
      <c r="S887" s="109" t="s">
        <v>52</v>
      </c>
      <c r="T887" s="110">
        <f t="shared" si="311"/>
        <v>40918</v>
      </c>
      <c r="U887" s="111">
        <f t="shared" si="306"/>
        <v>0</v>
      </c>
      <c r="V887" s="22"/>
      <c r="W887" s="5"/>
      <c r="X887" s="3"/>
      <c r="Y887" s="5"/>
      <c r="Z887" s="5"/>
      <c r="AA887" s="5"/>
      <c r="AB887" s="1"/>
      <c r="AC887" s="5"/>
      <c r="AD887" s="5"/>
      <c r="AE887" s="5"/>
      <c r="AF887" s="1"/>
      <c r="AG887" s="3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</row>
    <row r="888" spans="1:108" x14ac:dyDescent="0.2">
      <c r="A888" s="112">
        <f t="shared" si="300"/>
        <v>40913</v>
      </c>
      <c r="B888" s="104">
        <f t="shared" si="313"/>
        <v>210750.68694764999</v>
      </c>
      <c r="C888" s="104">
        <f t="shared" si="301"/>
        <v>204894.15641999006</v>
      </c>
      <c r="D888" s="132">
        <f t="shared" si="302"/>
        <v>40888</v>
      </c>
      <c r="E888" s="105">
        <f t="shared" si="314"/>
        <v>6.0899999999999995E-4</v>
      </c>
      <c r="F888" s="106">
        <f t="shared" si="312"/>
        <v>26</v>
      </c>
      <c r="G888" s="106">
        <f t="shared" si="307"/>
        <v>31</v>
      </c>
      <c r="H888" s="104">
        <f t="shared" si="303"/>
        <v>1.00051074</v>
      </c>
      <c r="I888" s="104">
        <f t="shared" si="304"/>
        <v>1.0205867799999999</v>
      </c>
      <c r="J888" s="104">
        <f t="shared" si="296"/>
        <v>1.0211080299999999</v>
      </c>
      <c r="K888" s="104">
        <f t="shared" si="297"/>
        <v>209219.06842051999</v>
      </c>
      <c r="L888" s="107">
        <f t="shared" si="308"/>
        <v>0</v>
      </c>
      <c r="M888" s="105">
        <f t="shared" si="309"/>
        <v>0</v>
      </c>
      <c r="N888" s="104">
        <f t="shared" si="310"/>
        <v>0</v>
      </c>
      <c r="O888" s="113">
        <f t="shared" si="305"/>
        <v>0.11</v>
      </c>
      <c r="P888" s="108">
        <f t="shared" si="295"/>
        <v>1.0073206450000001</v>
      </c>
      <c r="Q888" s="104">
        <f t="shared" si="298"/>
        <v>1531.6185271300001</v>
      </c>
      <c r="R888" s="104">
        <f t="shared" si="299"/>
        <v>1531.6185271300001</v>
      </c>
      <c r="S888" s="109" t="s">
        <v>52</v>
      </c>
      <c r="T888" s="110">
        <f t="shared" si="311"/>
        <v>40918</v>
      </c>
      <c r="U888" s="111">
        <f t="shared" si="306"/>
        <v>0</v>
      </c>
      <c r="V888" s="22"/>
      <c r="W888" s="5"/>
      <c r="X888" s="3"/>
      <c r="Y888" s="5"/>
      <c r="Z888" s="5"/>
      <c r="AA888" s="5"/>
      <c r="AB888" s="1"/>
      <c r="AC888" s="5"/>
      <c r="AD888" s="5"/>
      <c r="AE888" s="5"/>
      <c r="AF888" s="1"/>
      <c r="AG888" s="3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</row>
    <row r="889" spans="1:108" x14ac:dyDescent="0.2">
      <c r="A889" s="112">
        <f t="shared" si="300"/>
        <v>40914</v>
      </c>
      <c r="B889" s="104">
        <f t="shared" si="313"/>
        <v>210813.95810525</v>
      </c>
      <c r="C889" s="104">
        <f t="shared" si="301"/>
        <v>204894.15641999006</v>
      </c>
      <c r="D889" s="132">
        <f t="shared" si="302"/>
        <v>40888</v>
      </c>
      <c r="E889" s="105">
        <f t="shared" si="314"/>
        <v>6.0899999999999995E-4</v>
      </c>
      <c r="F889" s="106">
        <f t="shared" si="312"/>
        <v>27</v>
      </c>
      <c r="G889" s="106">
        <f t="shared" si="307"/>
        <v>31</v>
      </c>
      <c r="H889" s="104">
        <f t="shared" si="303"/>
        <v>1.00053039</v>
      </c>
      <c r="I889" s="104">
        <f t="shared" si="304"/>
        <v>1.0205867799999999</v>
      </c>
      <c r="J889" s="104">
        <f t="shared" si="296"/>
        <v>1.02112808</v>
      </c>
      <c r="K889" s="104">
        <f t="shared" si="297"/>
        <v>209223.17654836</v>
      </c>
      <c r="L889" s="107">
        <f t="shared" si="308"/>
        <v>0</v>
      </c>
      <c r="M889" s="105">
        <f t="shared" si="309"/>
        <v>0</v>
      </c>
      <c r="N889" s="104">
        <f t="shared" si="310"/>
        <v>0</v>
      </c>
      <c r="O889" s="113">
        <f t="shared" si="305"/>
        <v>0.11</v>
      </c>
      <c r="P889" s="108">
        <f t="shared" si="295"/>
        <v>1.007603276</v>
      </c>
      <c r="Q889" s="104">
        <f t="shared" si="298"/>
        <v>1590.78155689</v>
      </c>
      <c r="R889" s="104">
        <f t="shared" si="299"/>
        <v>1590.78155689</v>
      </c>
      <c r="S889" s="109" t="s">
        <v>52</v>
      </c>
      <c r="T889" s="110">
        <f t="shared" si="311"/>
        <v>40918</v>
      </c>
      <c r="U889" s="111">
        <f t="shared" si="306"/>
        <v>0</v>
      </c>
      <c r="V889" s="22"/>
      <c r="W889" s="5"/>
      <c r="X889" s="3"/>
      <c r="Y889" s="5"/>
      <c r="Z889" s="5"/>
      <c r="AA889" s="5"/>
      <c r="AB889" s="1"/>
      <c r="AC889" s="5"/>
      <c r="AD889" s="5"/>
      <c r="AE889" s="5"/>
      <c r="AF889" s="1"/>
      <c r="AG889" s="3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</row>
    <row r="890" spans="1:108" x14ac:dyDescent="0.2">
      <c r="A890" s="112">
        <f t="shared" si="300"/>
        <v>40915</v>
      </c>
      <c r="B890" s="104">
        <f t="shared" si="313"/>
        <v>210877.25038829001</v>
      </c>
      <c r="C890" s="104">
        <f t="shared" si="301"/>
        <v>204894.15641999006</v>
      </c>
      <c r="D890" s="132">
        <f t="shared" si="302"/>
        <v>40888</v>
      </c>
      <c r="E890" s="105">
        <f t="shared" si="314"/>
        <v>6.0899999999999995E-4</v>
      </c>
      <c r="F890" s="106">
        <f t="shared" si="312"/>
        <v>28</v>
      </c>
      <c r="G890" s="106">
        <f t="shared" si="307"/>
        <v>31</v>
      </c>
      <c r="H890" s="104">
        <f t="shared" si="303"/>
        <v>1.00055004</v>
      </c>
      <c r="I890" s="104">
        <f t="shared" si="304"/>
        <v>1.0205867799999999</v>
      </c>
      <c r="J890" s="104">
        <f t="shared" si="296"/>
        <v>1.02114814</v>
      </c>
      <c r="K890" s="104">
        <f t="shared" si="297"/>
        <v>209227.28672514</v>
      </c>
      <c r="L890" s="107">
        <f t="shared" si="308"/>
        <v>0</v>
      </c>
      <c r="M890" s="105">
        <f t="shared" si="309"/>
        <v>0</v>
      </c>
      <c r="N890" s="104">
        <f t="shared" si="310"/>
        <v>0</v>
      </c>
      <c r="O890" s="113">
        <f t="shared" si="305"/>
        <v>0.11</v>
      </c>
      <c r="P890" s="108">
        <f t="shared" si="295"/>
        <v>1.0078859870000001</v>
      </c>
      <c r="Q890" s="104">
        <f t="shared" si="298"/>
        <v>1649.96366315</v>
      </c>
      <c r="R890" s="104">
        <f t="shared" si="299"/>
        <v>1649.96366315</v>
      </c>
      <c r="S890" s="109" t="s">
        <v>52</v>
      </c>
      <c r="T890" s="110">
        <f t="shared" si="311"/>
        <v>40918</v>
      </c>
      <c r="U890" s="111">
        <f t="shared" si="306"/>
        <v>0</v>
      </c>
      <c r="V890" s="22"/>
      <c r="W890" s="5"/>
      <c r="X890" s="3"/>
      <c r="Y890" s="5"/>
      <c r="Z890" s="5"/>
      <c r="AA890" s="5"/>
      <c r="AB890" s="1"/>
      <c r="AC890" s="5"/>
      <c r="AD890" s="5"/>
      <c r="AE890" s="5"/>
      <c r="AF890" s="1"/>
      <c r="AG890" s="3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</row>
    <row r="891" spans="1:108" x14ac:dyDescent="0.2">
      <c r="A891" s="112">
        <f t="shared" si="300"/>
        <v>40916</v>
      </c>
      <c r="B891" s="104">
        <f t="shared" si="313"/>
        <v>210940.55924969001</v>
      </c>
      <c r="C891" s="104">
        <f t="shared" si="301"/>
        <v>204894.15641999006</v>
      </c>
      <c r="D891" s="132">
        <f t="shared" si="302"/>
        <v>40888</v>
      </c>
      <c r="E891" s="105">
        <f t="shared" si="314"/>
        <v>6.0899999999999995E-4</v>
      </c>
      <c r="F891" s="106">
        <f t="shared" si="312"/>
        <v>29</v>
      </c>
      <c r="G891" s="106">
        <f t="shared" si="307"/>
        <v>31</v>
      </c>
      <c r="H891" s="104">
        <f t="shared" si="303"/>
        <v>1.0005696900000001</v>
      </c>
      <c r="I891" s="104">
        <f t="shared" si="304"/>
        <v>1.0205867799999999</v>
      </c>
      <c r="J891" s="104">
        <f t="shared" si="296"/>
        <v>1.02116819</v>
      </c>
      <c r="K891" s="104">
        <f t="shared" si="297"/>
        <v>209231.39485297</v>
      </c>
      <c r="L891" s="107">
        <f t="shared" si="308"/>
        <v>0</v>
      </c>
      <c r="M891" s="105">
        <f t="shared" si="309"/>
        <v>0</v>
      </c>
      <c r="N891" s="104">
        <f t="shared" si="310"/>
        <v>0</v>
      </c>
      <c r="O891" s="113">
        <f t="shared" si="305"/>
        <v>0.11</v>
      </c>
      <c r="P891" s="108">
        <f t="shared" si="295"/>
        <v>1.008168776</v>
      </c>
      <c r="Q891" s="104">
        <f t="shared" si="298"/>
        <v>1709.16439672</v>
      </c>
      <c r="R891" s="104">
        <f t="shared" si="299"/>
        <v>1709.16439672</v>
      </c>
      <c r="S891" s="109" t="s">
        <v>52</v>
      </c>
      <c r="T891" s="110">
        <f t="shared" si="311"/>
        <v>40918</v>
      </c>
      <c r="U891" s="111">
        <f t="shared" si="306"/>
        <v>0</v>
      </c>
      <c r="V891" s="22"/>
      <c r="W891" s="5"/>
      <c r="X891" s="3"/>
      <c r="Y891" s="5"/>
      <c r="Z891" s="5"/>
      <c r="AA891" s="5"/>
      <c r="AB891" s="1"/>
      <c r="AC891" s="5"/>
      <c r="AD891" s="5"/>
      <c r="AE891" s="5"/>
      <c r="AF891" s="1"/>
      <c r="AG891" s="3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</row>
    <row r="892" spans="1:108" x14ac:dyDescent="0.2">
      <c r="A892" s="112">
        <f t="shared" si="300"/>
        <v>40917</v>
      </c>
      <c r="B892" s="104">
        <f t="shared" si="313"/>
        <v>211003.88923964999</v>
      </c>
      <c r="C892" s="104">
        <f t="shared" si="301"/>
        <v>204894.15641999006</v>
      </c>
      <c r="D892" s="132">
        <f t="shared" si="302"/>
        <v>40888</v>
      </c>
      <c r="E892" s="105">
        <f t="shared" si="314"/>
        <v>6.0899999999999995E-4</v>
      </c>
      <c r="F892" s="106">
        <f t="shared" si="312"/>
        <v>30</v>
      </c>
      <c r="G892" s="106">
        <f t="shared" si="307"/>
        <v>31</v>
      </c>
      <c r="H892" s="104">
        <f t="shared" si="303"/>
        <v>1.0005893400000001</v>
      </c>
      <c r="I892" s="104">
        <f t="shared" si="304"/>
        <v>1.0205867799999999</v>
      </c>
      <c r="J892" s="104">
        <f t="shared" si="296"/>
        <v>1.02118825</v>
      </c>
      <c r="K892" s="104">
        <f t="shared" si="297"/>
        <v>209235.50502975</v>
      </c>
      <c r="L892" s="107">
        <f t="shared" si="308"/>
        <v>0</v>
      </c>
      <c r="M892" s="105">
        <f t="shared" si="309"/>
        <v>0</v>
      </c>
      <c r="N892" s="104">
        <f t="shared" si="310"/>
        <v>0</v>
      </c>
      <c r="O892" s="113">
        <f t="shared" si="305"/>
        <v>0.11</v>
      </c>
      <c r="P892" s="108">
        <f t="shared" si="295"/>
        <v>1.0084516450000001</v>
      </c>
      <c r="Q892" s="104">
        <f t="shared" si="298"/>
        <v>1768.3842099000001</v>
      </c>
      <c r="R892" s="104">
        <f t="shared" si="299"/>
        <v>1768.3842099000001</v>
      </c>
      <c r="S892" s="109" t="s">
        <v>52</v>
      </c>
      <c r="T892" s="110">
        <f t="shared" si="311"/>
        <v>40918</v>
      </c>
      <c r="U892" s="111">
        <f t="shared" si="306"/>
        <v>0</v>
      </c>
      <c r="V892" s="22"/>
      <c r="W892" s="5"/>
      <c r="X892" s="3"/>
      <c r="Y892" s="5"/>
      <c r="Z892" s="5"/>
      <c r="AA892" s="5"/>
      <c r="AB892" s="1"/>
      <c r="AC892" s="5"/>
      <c r="AD892" s="5"/>
      <c r="AE892" s="5"/>
      <c r="AF892" s="1"/>
      <c r="AG892" s="3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</row>
    <row r="893" spans="1:108" x14ac:dyDescent="0.2">
      <c r="A893" s="112">
        <f t="shared" si="300"/>
        <v>40918</v>
      </c>
      <c r="B893" s="104">
        <f t="shared" si="313"/>
        <v>211067.23829407</v>
      </c>
      <c r="C893" s="104">
        <f t="shared" si="301"/>
        <v>204894.15641999006</v>
      </c>
      <c r="D893" s="132">
        <f t="shared" si="302"/>
        <v>40888</v>
      </c>
      <c r="E893" s="105">
        <f t="shared" si="314"/>
        <v>6.0899999999999995E-4</v>
      </c>
      <c r="F893" s="106">
        <f t="shared" si="312"/>
        <v>31</v>
      </c>
      <c r="G893" s="106">
        <f t="shared" si="307"/>
        <v>31</v>
      </c>
      <c r="H893" s="104">
        <f t="shared" si="303"/>
        <v>1.0006090000000001</v>
      </c>
      <c r="I893" s="104">
        <f t="shared" si="304"/>
        <v>1.0205867799999999</v>
      </c>
      <c r="J893" s="104">
        <f t="shared" si="296"/>
        <v>1.02120831</v>
      </c>
      <c r="K893" s="104">
        <f t="shared" si="297"/>
        <v>209239.61520653</v>
      </c>
      <c r="L893" s="107">
        <f t="shared" si="308"/>
        <v>28</v>
      </c>
      <c r="M893" s="105">
        <f t="shared" si="309"/>
        <v>1.0977271191000001E-2</v>
      </c>
      <c r="N893" s="104">
        <f t="shared" si="310"/>
        <v>2296.8800000199999</v>
      </c>
      <c r="O893" s="113">
        <f t="shared" si="305"/>
        <v>0.11</v>
      </c>
      <c r="P893" s="108">
        <f t="shared" si="295"/>
        <v>1.0087345940000001</v>
      </c>
      <c r="Q893" s="104">
        <f t="shared" si="298"/>
        <v>1827.6230875399999</v>
      </c>
      <c r="R893" s="104">
        <f t="shared" si="299"/>
        <v>4124.5030875599996</v>
      </c>
      <c r="S893" s="109" t="s">
        <v>52</v>
      </c>
      <c r="T893" s="110">
        <f t="shared" si="311"/>
        <v>40918</v>
      </c>
      <c r="U893" s="111">
        <f t="shared" si="306"/>
        <v>206942.73520651</v>
      </c>
      <c r="V893" s="22"/>
      <c r="W893" s="8"/>
      <c r="X893" s="2"/>
      <c r="Y893" s="8"/>
      <c r="Z893" s="8"/>
      <c r="AA893" s="8"/>
      <c r="AB893" s="9"/>
      <c r="AC893" s="8"/>
      <c r="AD893" s="8"/>
      <c r="AE893" s="8"/>
      <c r="AF893" s="9"/>
      <c r="AG893" s="2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</row>
    <row r="894" spans="1:108" x14ac:dyDescent="0.2">
      <c r="A894" s="112">
        <f t="shared" si="300"/>
        <v>40919</v>
      </c>
      <c r="B894" s="104">
        <f t="shared" si="313"/>
        <v>207009.85732332998</v>
      </c>
      <c r="C894" s="104">
        <f t="shared" si="301"/>
        <v>202644.97769952007</v>
      </c>
      <c r="D894" s="132">
        <f t="shared" si="302"/>
        <v>40919</v>
      </c>
      <c r="E894" s="105">
        <f t="shared" si="314"/>
        <v>1.358E-3</v>
      </c>
      <c r="F894" s="106">
        <f t="shared" si="312"/>
        <v>1</v>
      </c>
      <c r="G894" s="106">
        <f t="shared" si="307"/>
        <v>31</v>
      </c>
      <c r="H894" s="104">
        <f t="shared" si="303"/>
        <v>1.00004377</v>
      </c>
      <c r="I894" s="104">
        <f t="shared" si="304"/>
        <v>1.02120831</v>
      </c>
      <c r="J894" s="104">
        <f t="shared" si="296"/>
        <v>1.021253</v>
      </c>
      <c r="K894" s="104">
        <f t="shared" si="297"/>
        <v>206951.79141055999</v>
      </c>
      <c r="L894" s="107">
        <f t="shared" si="308"/>
        <v>0</v>
      </c>
      <c r="M894" s="105">
        <f t="shared" si="309"/>
        <v>0</v>
      </c>
      <c r="N894" s="104">
        <f t="shared" si="310"/>
        <v>0</v>
      </c>
      <c r="O894" s="113">
        <f t="shared" si="305"/>
        <v>0.11</v>
      </c>
      <c r="P894" s="108">
        <f t="shared" si="295"/>
        <v>1.0002805770000001</v>
      </c>
      <c r="Q894" s="104">
        <f t="shared" si="298"/>
        <v>58.065912769999997</v>
      </c>
      <c r="R894" s="104">
        <f t="shared" si="299"/>
        <v>58.065912769999997</v>
      </c>
      <c r="S894" s="109" t="s">
        <v>52</v>
      </c>
      <c r="T894" s="110">
        <f t="shared" si="311"/>
        <v>40949</v>
      </c>
      <c r="U894" s="111">
        <f t="shared" si="306"/>
        <v>0</v>
      </c>
      <c r="V894" s="22"/>
      <c r="W894" s="5"/>
      <c r="X894" s="3"/>
      <c r="Y894" s="5"/>
      <c r="Z894" s="5"/>
      <c r="AA894" s="5"/>
      <c r="AB894" s="1"/>
      <c r="AC894" s="5"/>
      <c r="AD894" s="5"/>
      <c r="AE894" s="5"/>
      <c r="AF894" s="1"/>
      <c r="AG894" s="3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</row>
    <row r="895" spans="1:108" x14ac:dyDescent="0.2">
      <c r="A895" s="112">
        <f t="shared" si="300"/>
        <v>40920</v>
      </c>
      <c r="B895" s="104">
        <f t="shared" si="313"/>
        <v>207077.00492718001</v>
      </c>
      <c r="C895" s="104">
        <f t="shared" si="301"/>
        <v>202644.97769952007</v>
      </c>
      <c r="D895" s="132">
        <f t="shared" si="302"/>
        <v>40919</v>
      </c>
      <c r="E895" s="105">
        <f t="shared" si="314"/>
        <v>1.358E-3</v>
      </c>
      <c r="F895" s="106">
        <f t="shared" si="312"/>
        <v>2</v>
      </c>
      <c r="G895" s="106">
        <f t="shared" si="307"/>
        <v>31</v>
      </c>
      <c r="H895" s="104">
        <f t="shared" si="303"/>
        <v>1.0000875499999999</v>
      </c>
      <c r="I895" s="104">
        <f t="shared" si="304"/>
        <v>1.02120831</v>
      </c>
      <c r="J895" s="104">
        <f t="shared" si="296"/>
        <v>1.02129771</v>
      </c>
      <c r="K895" s="104">
        <f t="shared" si="297"/>
        <v>206960.85166752001</v>
      </c>
      <c r="L895" s="107">
        <f t="shared" si="308"/>
        <v>0</v>
      </c>
      <c r="M895" s="105">
        <f t="shared" si="309"/>
        <v>0</v>
      </c>
      <c r="N895" s="104">
        <f t="shared" si="310"/>
        <v>0</v>
      </c>
      <c r="O895" s="113">
        <f t="shared" si="305"/>
        <v>0.11</v>
      </c>
      <c r="P895" s="108">
        <f t="shared" si="295"/>
        <v>1.000561233</v>
      </c>
      <c r="Q895" s="104">
        <f t="shared" si="298"/>
        <v>116.15325966</v>
      </c>
      <c r="R895" s="104">
        <f t="shared" si="299"/>
        <v>116.15325966</v>
      </c>
      <c r="S895" s="109" t="s">
        <v>52</v>
      </c>
      <c r="T895" s="110">
        <f t="shared" si="311"/>
        <v>40949</v>
      </c>
      <c r="U895" s="111">
        <f t="shared" si="306"/>
        <v>0</v>
      </c>
      <c r="V895" s="22"/>
      <c r="W895" s="5"/>
      <c r="X895" s="3"/>
      <c r="Y895" s="5"/>
      <c r="Z895" s="5"/>
      <c r="AA895" s="5"/>
      <c r="AB895" s="1"/>
      <c r="AC895" s="5"/>
      <c r="AD895" s="5"/>
      <c r="AE895" s="5"/>
      <c r="AF895" s="1"/>
      <c r="AG895" s="3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</row>
    <row r="896" spans="1:108" x14ac:dyDescent="0.2">
      <c r="A896" s="112">
        <f t="shared" si="300"/>
        <v>40921</v>
      </c>
      <c r="B896" s="104">
        <f t="shared" si="313"/>
        <v>207144.17376030001</v>
      </c>
      <c r="C896" s="104">
        <f t="shared" si="301"/>
        <v>202644.97769952007</v>
      </c>
      <c r="D896" s="132">
        <f t="shared" si="302"/>
        <v>40919</v>
      </c>
      <c r="E896" s="105">
        <f t="shared" si="314"/>
        <v>1.358E-3</v>
      </c>
      <c r="F896" s="106">
        <f t="shared" si="312"/>
        <v>3</v>
      </c>
      <c r="G896" s="106">
        <f t="shared" si="307"/>
        <v>31</v>
      </c>
      <c r="H896" s="104">
        <f t="shared" si="303"/>
        <v>1.0001313300000001</v>
      </c>
      <c r="I896" s="104">
        <f t="shared" si="304"/>
        <v>1.02120831</v>
      </c>
      <c r="J896" s="104">
        <f t="shared" si="296"/>
        <v>1.0213424200000001</v>
      </c>
      <c r="K896" s="104">
        <f t="shared" si="297"/>
        <v>206969.91192447001</v>
      </c>
      <c r="L896" s="107">
        <f t="shared" si="308"/>
        <v>0</v>
      </c>
      <c r="M896" s="105">
        <f t="shared" si="309"/>
        <v>0</v>
      </c>
      <c r="N896" s="104">
        <f t="shared" si="310"/>
        <v>0</v>
      </c>
      <c r="O896" s="113">
        <f t="shared" si="305"/>
        <v>0.11</v>
      </c>
      <c r="P896" s="108">
        <f t="shared" si="295"/>
        <v>1.0008419669999999</v>
      </c>
      <c r="Q896" s="104">
        <f t="shared" si="298"/>
        <v>174.26183583</v>
      </c>
      <c r="R896" s="104">
        <f t="shared" si="299"/>
        <v>174.26183583</v>
      </c>
      <c r="S896" s="109" t="s">
        <v>52</v>
      </c>
      <c r="T896" s="110">
        <f t="shared" si="311"/>
        <v>40949</v>
      </c>
      <c r="U896" s="111">
        <f t="shared" si="306"/>
        <v>0</v>
      </c>
      <c r="V896" s="22"/>
      <c r="W896" s="5"/>
      <c r="X896" s="3"/>
      <c r="Y896" s="5"/>
      <c r="Z896" s="5"/>
      <c r="AA896" s="5"/>
      <c r="AB896" s="1"/>
      <c r="AC896" s="5"/>
      <c r="AD896" s="5"/>
      <c r="AE896" s="5"/>
      <c r="AF896" s="1"/>
      <c r="AG896" s="3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</row>
    <row r="897" spans="1:108" x14ac:dyDescent="0.2">
      <c r="A897" s="112">
        <f t="shared" si="300"/>
        <v>40922</v>
      </c>
      <c r="B897" s="104">
        <f t="shared" si="313"/>
        <v>207211.36626750999</v>
      </c>
      <c r="C897" s="104">
        <f t="shared" si="301"/>
        <v>202644.97769952007</v>
      </c>
      <c r="D897" s="132">
        <f t="shared" si="302"/>
        <v>40919</v>
      </c>
      <c r="E897" s="105">
        <f t="shared" si="314"/>
        <v>1.358E-3</v>
      </c>
      <c r="F897" s="106">
        <f t="shared" si="312"/>
        <v>4</v>
      </c>
      <c r="G897" s="106">
        <f t="shared" si="307"/>
        <v>31</v>
      </c>
      <c r="H897" s="104">
        <f t="shared" si="303"/>
        <v>1.00017512</v>
      </c>
      <c r="I897" s="104">
        <f t="shared" si="304"/>
        <v>1.02120831</v>
      </c>
      <c r="J897" s="104">
        <f t="shared" si="296"/>
        <v>1.0213871400000001</v>
      </c>
      <c r="K897" s="104">
        <f t="shared" si="297"/>
        <v>206978.97420786999</v>
      </c>
      <c r="L897" s="107">
        <f t="shared" si="308"/>
        <v>0</v>
      </c>
      <c r="M897" s="105">
        <f t="shared" si="309"/>
        <v>0</v>
      </c>
      <c r="N897" s="104">
        <f t="shared" si="310"/>
        <v>0</v>
      </c>
      <c r="O897" s="113">
        <f t="shared" si="305"/>
        <v>0.11</v>
      </c>
      <c r="P897" s="108">
        <f t="shared" si="295"/>
        <v>1.0011227810000001</v>
      </c>
      <c r="Q897" s="104">
        <f t="shared" si="298"/>
        <v>232.39205964000001</v>
      </c>
      <c r="R897" s="104">
        <f t="shared" si="299"/>
        <v>232.39205964000001</v>
      </c>
      <c r="S897" s="109" t="s">
        <v>52</v>
      </c>
      <c r="T897" s="110">
        <f t="shared" si="311"/>
        <v>40949</v>
      </c>
      <c r="U897" s="111">
        <f t="shared" si="306"/>
        <v>0</v>
      </c>
      <c r="V897" s="22"/>
      <c r="W897" s="5"/>
      <c r="X897" s="3"/>
      <c r="Y897" s="5"/>
      <c r="Z897" s="5"/>
      <c r="AA897" s="5"/>
      <c r="AB897" s="1"/>
      <c r="AC897" s="5"/>
      <c r="AD897" s="5"/>
      <c r="AE897" s="5"/>
      <c r="AF897" s="1"/>
      <c r="AG897" s="3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</row>
    <row r="898" spans="1:108" x14ac:dyDescent="0.2">
      <c r="A898" s="112">
        <f t="shared" si="300"/>
        <v>40923</v>
      </c>
      <c r="B898" s="104">
        <f t="shared" si="313"/>
        <v>207278.57798013001</v>
      </c>
      <c r="C898" s="104">
        <f t="shared" si="301"/>
        <v>202644.97769952007</v>
      </c>
      <c r="D898" s="132">
        <f t="shared" si="302"/>
        <v>40919</v>
      </c>
      <c r="E898" s="105">
        <f t="shared" si="314"/>
        <v>1.358E-3</v>
      </c>
      <c r="F898" s="106">
        <f t="shared" si="312"/>
        <v>5</v>
      </c>
      <c r="G898" s="106">
        <f t="shared" si="307"/>
        <v>31</v>
      </c>
      <c r="H898" s="104">
        <f t="shared" si="303"/>
        <v>1.0002188999999999</v>
      </c>
      <c r="I898" s="104">
        <f t="shared" si="304"/>
        <v>1.02120831</v>
      </c>
      <c r="J898" s="104">
        <f t="shared" si="296"/>
        <v>1.0214318499999999</v>
      </c>
      <c r="K898" s="104">
        <f t="shared" si="297"/>
        <v>206988.03446483001</v>
      </c>
      <c r="L898" s="107">
        <f t="shared" si="308"/>
        <v>0</v>
      </c>
      <c r="M898" s="105">
        <f t="shared" si="309"/>
        <v>0</v>
      </c>
      <c r="N898" s="104">
        <f t="shared" si="310"/>
        <v>0</v>
      </c>
      <c r="O898" s="113">
        <f t="shared" si="305"/>
        <v>0.11</v>
      </c>
      <c r="P898" s="108">
        <f t="shared" si="295"/>
        <v>1.001403673</v>
      </c>
      <c r="Q898" s="104">
        <f t="shared" si="298"/>
        <v>290.54351530000002</v>
      </c>
      <c r="R898" s="104">
        <f t="shared" si="299"/>
        <v>290.54351530000002</v>
      </c>
      <c r="S898" s="109" t="s">
        <v>52</v>
      </c>
      <c r="T898" s="110">
        <f t="shared" si="311"/>
        <v>40949</v>
      </c>
      <c r="U898" s="111">
        <f t="shared" si="306"/>
        <v>0</v>
      </c>
      <c r="V898" s="22"/>
      <c r="W898" s="5"/>
      <c r="X898" s="3"/>
      <c r="Y898" s="5"/>
      <c r="Z898" s="5"/>
      <c r="AA898" s="5"/>
      <c r="AB898" s="1"/>
      <c r="AC898" s="5"/>
      <c r="AD898" s="5"/>
      <c r="AE898" s="5"/>
      <c r="AF898" s="1"/>
      <c r="AG898" s="3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</row>
    <row r="899" spans="1:108" x14ac:dyDescent="0.2">
      <c r="A899" s="112">
        <f t="shared" si="300"/>
        <v>40924</v>
      </c>
      <c r="B899" s="104">
        <f t="shared" si="313"/>
        <v>207345.81295828</v>
      </c>
      <c r="C899" s="104">
        <f t="shared" si="301"/>
        <v>202644.97769952007</v>
      </c>
      <c r="D899" s="132">
        <f t="shared" si="302"/>
        <v>40919</v>
      </c>
      <c r="E899" s="105">
        <f t="shared" si="314"/>
        <v>1.358E-3</v>
      </c>
      <c r="F899" s="106">
        <f t="shared" si="312"/>
        <v>6</v>
      </c>
      <c r="G899" s="106">
        <f t="shared" si="307"/>
        <v>31</v>
      </c>
      <c r="H899" s="104">
        <f t="shared" si="303"/>
        <v>1.00026269</v>
      </c>
      <c r="I899" s="104">
        <f t="shared" si="304"/>
        <v>1.02120831</v>
      </c>
      <c r="J899" s="104">
        <f t="shared" si="296"/>
        <v>1.0214765699999999</v>
      </c>
      <c r="K899" s="104">
        <f t="shared" si="297"/>
        <v>206997.09674822999</v>
      </c>
      <c r="L899" s="107">
        <f t="shared" si="308"/>
        <v>0</v>
      </c>
      <c r="M899" s="105">
        <f t="shared" si="309"/>
        <v>0</v>
      </c>
      <c r="N899" s="104">
        <f t="shared" si="310"/>
        <v>0</v>
      </c>
      <c r="O899" s="113">
        <f t="shared" si="305"/>
        <v>0.11</v>
      </c>
      <c r="P899" s="108">
        <f t="shared" si="295"/>
        <v>1.0016846429999999</v>
      </c>
      <c r="Q899" s="104">
        <f t="shared" si="298"/>
        <v>348.71621004999997</v>
      </c>
      <c r="R899" s="104">
        <f t="shared" si="299"/>
        <v>348.71621004999997</v>
      </c>
      <c r="S899" s="109" t="s">
        <v>52</v>
      </c>
      <c r="T899" s="110">
        <f t="shared" si="311"/>
        <v>40949</v>
      </c>
      <c r="U899" s="111">
        <f t="shared" si="306"/>
        <v>0</v>
      </c>
      <c r="V899" s="22"/>
      <c r="W899" s="5"/>
      <c r="X899" s="3"/>
      <c r="Y899" s="5"/>
      <c r="Z899" s="5"/>
      <c r="AA899" s="5"/>
      <c r="AB899" s="1"/>
      <c r="AC899" s="5"/>
      <c r="AD899" s="5"/>
      <c r="AE899" s="5"/>
      <c r="AF899" s="1"/>
      <c r="AG899" s="3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</row>
    <row r="900" spans="1:108" x14ac:dyDescent="0.2">
      <c r="A900" s="112">
        <f t="shared" si="300"/>
        <v>40925</v>
      </c>
      <c r="B900" s="104">
        <f t="shared" si="313"/>
        <v>207413.06755896</v>
      </c>
      <c r="C900" s="104">
        <f t="shared" si="301"/>
        <v>202644.97769952007</v>
      </c>
      <c r="D900" s="132">
        <f t="shared" si="302"/>
        <v>40919</v>
      </c>
      <c r="E900" s="105">
        <f t="shared" si="314"/>
        <v>1.358E-3</v>
      </c>
      <c r="F900" s="106">
        <f t="shared" si="312"/>
        <v>7</v>
      </c>
      <c r="G900" s="106">
        <f t="shared" si="307"/>
        <v>31</v>
      </c>
      <c r="H900" s="104">
        <f t="shared" si="303"/>
        <v>1.0003064800000001</v>
      </c>
      <c r="I900" s="104">
        <f t="shared" si="304"/>
        <v>1.02120831</v>
      </c>
      <c r="J900" s="104">
        <f t="shared" si="296"/>
        <v>1.02152128</v>
      </c>
      <c r="K900" s="104">
        <f t="shared" si="297"/>
        <v>207006.15700517999</v>
      </c>
      <c r="L900" s="107">
        <f t="shared" si="308"/>
        <v>0</v>
      </c>
      <c r="M900" s="105">
        <f t="shared" si="309"/>
        <v>0</v>
      </c>
      <c r="N900" s="104">
        <f t="shared" si="310"/>
        <v>0</v>
      </c>
      <c r="O900" s="113">
        <f t="shared" si="305"/>
        <v>0.11</v>
      </c>
      <c r="P900" s="108">
        <f t="shared" si="295"/>
        <v>1.001965693</v>
      </c>
      <c r="Q900" s="104">
        <f t="shared" si="298"/>
        <v>406.91055377999999</v>
      </c>
      <c r="R900" s="104">
        <f t="shared" si="299"/>
        <v>406.91055377999999</v>
      </c>
      <c r="S900" s="109" t="s">
        <v>52</v>
      </c>
      <c r="T900" s="110">
        <f t="shared" si="311"/>
        <v>40949</v>
      </c>
      <c r="U900" s="111">
        <f t="shared" si="306"/>
        <v>0</v>
      </c>
      <c r="V900" s="22"/>
      <c r="W900" s="5"/>
      <c r="X900" s="3"/>
      <c r="Y900" s="5"/>
      <c r="Z900" s="5"/>
      <c r="AA900" s="5"/>
      <c r="AB900" s="1"/>
      <c r="AC900" s="5"/>
      <c r="AD900" s="5"/>
      <c r="AE900" s="5"/>
      <c r="AF900" s="1"/>
      <c r="AG900" s="3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</row>
    <row r="901" spans="1:108" x14ac:dyDescent="0.2">
      <c r="A901" s="112">
        <f t="shared" si="300"/>
        <v>40926</v>
      </c>
      <c r="B901" s="104">
        <f t="shared" si="313"/>
        <v>207480.34563761001</v>
      </c>
      <c r="C901" s="104">
        <f t="shared" si="301"/>
        <v>202644.97769952007</v>
      </c>
      <c r="D901" s="132">
        <f t="shared" si="302"/>
        <v>40919</v>
      </c>
      <c r="E901" s="105">
        <f t="shared" si="314"/>
        <v>1.358E-3</v>
      </c>
      <c r="F901" s="106">
        <f t="shared" si="312"/>
        <v>8</v>
      </c>
      <c r="G901" s="106">
        <f t="shared" si="307"/>
        <v>31</v>
      </c>
      <c r="H901" s="104">
        <f t="shared" si="303"/>
        <v>1.00035027</v>
      </c>
      <c r="I901" s="104">
        <f t="shared" si="304"/>
        <v>1.02120831</v>
      </c>
      <c r="J901" s="104">
        <f t="shared" si="296"/>
        <v>1.021566</v>
      </c>
      <c r="K901" s="104">
        <f t="shared" si="297"/>
        <v>207015.21928858</v>
      </c>
      <c r="L901" s="107">
        <f t="shared" si="308"/>
        <v>0</v>
      </c>
      <c r="M901" s="105">
        <f t="shared" si="309"/>
        <v>0</v>
      </c>
      <c r="N901" s="104">
        <f t="shared" si="310"/>
        <v>0</v>
      </c>
      <c r="O901" s="113">
        <f t="shared" si="305"/>
        <v>0.11</v>
      </c>
      <c r="P901" s="108">
        <f t="shared" si="295"/>
        <v>1.002246822</v>
      </c>
      <c r="Q901" s="104">
        <f t="shared" si="298"/>
        <v>465.12634902999997</v>
      </c>
      <c r="R901" s="104">
        <f t="shared" si="299"/>
        <v>465.12634902999997</v>
      </c>
      <c r="S901" s="109" t="s">
        <v>52</v>
      </c>
      <c r="T901" s="110">
        <f t="shared" si="311"/>
        <v>40949</v>
      </c>
      <c r="U901" s="111">
        <f t="shared" si="306"/>
        <v>0</v>
      </c>
      <c r="V901" s="22"/>
      <c r="W901" s="5"/>
      <c r="X901" s="3"/>
      <c r="Y901" s="5"/>
      <c r="Z901" s="5"/>
      <c r="AA901" s="5"/>
      <c r="AB901" s="1"/>
      <c r="AC901" s="5"/>
      <c r="AD901" s="5"/>
      <c r="AE901" s="5"/>
      <c r="AF901" s="1"/>
      <c r="AG901" s="3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</row>
    <row r="902" spans="1:108" x14ac:dyDescent="0.2">
      <c r="A902" s="112">
        <f t="shared" si="300"/>
        <v>40927</v>
      </c>
      <c r="B902" s="104">
        <f t="shared" si="313"/>
        <v>207547.6449595</v>
      </c>
      <c r="C902" s="104">
        <f t="shared" si="301"/>
        <v>202644.97769952007</v>
      </c>
      <c r="D902" s="132">
        <f t="shared" si="302"/>
        <v>40919</v>
      </c>
      <c r="E902" s="105">
        <f t="shared" si="314"/>
        <v>1.358E-3</v>
      </c>
      <c r="F902" s="106">
        <f t="shared" si="312"/>
        <v>9</v>
      </c>
      <c r="G902" s="106">
        <f t="shared" si="307"/>
        <v>31</v>
      </c>
      <c r="H902" s="104">
        <f t="shared" si="303"/>
        <v>1.0003940600000001</v>
      </c>
      <c r="I902" s="104">
        <f t="shared" si="304"/>
        <v>1.02120831</v>
      </c>
      <c r="J902" s="104">
        <f t="shared" si="296"/>
        <v>1.02161072</v>
      </c>
      <c r="K902" s="104">
        <f t="shared" si="297"/>
        <v>207024.28157199</v>
      </c>
      <c r="L902" s="107">
        <f t="shared" si="308"/>
        <v>0</v>
      </c>
      <c r="M902" s="105">
        <f t="shared" si="309"/>
        <v>0</v>
      </c>
      <c r="N902" s="104">
        <f t="shared" si="310"/>
        <v>0</v>
      </c>
      <c r="O902" s="113">
        <f t="shared" si="305"/>
        <v>0.11</v>
      </c>
      <c r="P902" s="108">
        <f t="shared" si="295"/>
        <v>1.002528029</v>
      </c>
      <c r="Q902" s="104">
        <f t="shared" si="298"/>
        <v>523.36338751000005</v>
      </c>
      <c r="R902" s="104">
        <f t="shared" si="299"/>
        <v>523.36338751000005</v>
      </c>
      <c r="S902" s="109" t="s">
        <v>52</v>
      </c>
      <c r="T902" s="110">
        <f t="shared" si="311"/>
        <v>40949</v>
      </c>
      <c r="U902" s="111">
        <f t="shared" si="306"/>
        <v>0</v>
      </c>
      <c r="V902" s="22"/>
      <c r="W902" s="5"/>
      <c r="X902" s="3"/>
      <c r="Y902" s="5"/>
      <c r="Z902" s="5"/>
      <c r="AA902" s="5"/>
      <c r="AB902" s="1"/>
      <c r="AC902" s="5"/>
      <c r="AD902" s="5"/>
      <c r="AE902" s="5"/>
      <c r="AF902" s="1"/>
      <c r="AG902" s="3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</row>
    <row r="903" spans="1:108" x14ac:dyDescent="0.2">
      <c r="A903" s="112">
        <f t="shared" si="300"/>
        <v>40928</v>
      </c>
      <c r="B903" s="104">
        <f t="shared" si="313"/>
        <v>207614.96797295002</v>
      </c>
      <c r="C903" s="104">
        <f t="shared" si="301"/>
        <v>202644.97769952007</v>
      </c>
      <c r="D903" s="132">
        <f t="shared" si="302"/>
        <v>40919</v>
      </c>
      <c r="E903" s="105">
        <f t="shared" si="314"/>
        <v>1.358E-3</v>
      </c>
      <c r="F903" s="106">
        <f t="shared" si="312"/>
        <v>10</v>
      </c>
      <c r="G903" s="106">
        <f t="shared" si="307"/>
        <v>31</v>
      </c>
      <c r="H903" s="104">
        <f t="shared" si="303"/>
        <v>1.0004378599999999</v>
      </c>
      <c r="I903" s="104">
        <f t="shared" si="304"/>
        <v>1.02120831</v>
      </c>
      <c r="J903" s="104">
        <f t="shared" si="296"/>
        <v>1.0216554499999999</v>
      </c>
      <c r="K903" s="104">
        <f t="shared" si="297"/>
        <v>207033.34588184001</v>
      </c>
      <c r="L903" s="107">
        <f t="shared" si="308"/>
        <v>0</v>
      </c>
      <c r="M903" s="105">
        <f t="shared" si="309"/>
        <v>0</v>
      </c>
      <c r="N903" s="104">
        <f t="shared" si="310"/>
        <v>0</v>
      </c>
      <c r="O903" s="113">
        <f t="shared" si="305"/>
        <v>0.11</v>
      </c>
      <c r="P903" s="108">
        <f t="shared" si="295"/>
        <v>1.002809316</v>
      </c>
      <c r="Q903" s="104">
        <f t="shared" si="298"/>
        <v>581.62209111000004</v>
      </c>
      <c r="R903" s="104">
        <f t="shared" si="299"/>
        <v>581.62209111000004</v>
      </c>
      <c r="S903" s="109" t="s">
        <v>52</v>
      </c>
      <c r="T903" s="110">
        <f t="shared" si="311"/>
        <v>40949</v>
      </c>
      <c r="U903" s="111">
        <f t="shared" si="306"/>
        <v>0</v>
      </c>
      <c r="V903" s="22"/>
      <c r="W903" s="5"/>
      <c r="X903" s="3"/>
      <c r="Y903" s="5"/>
      <c r="Z903" s="5"/>
      <c r="AA903" s="5"/>
      <c r="AB903" s="1"/>
      <c r="AC903" s="5"/>
      <c r="AD903" s="5"/>
      <c r="AE903" s="5"/>
      <c r="AF903" s="1"/>
      <c r="AG903" s="3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</row>
    <row r="904" spans="1:108" x14ac:dyDescent="0.2">
      <c r="A904" s="112">
        <f t="shared" si="300"/>
        <v>40929</v>
      </c>
      <c r="B904" s="104">
        <f t="shared" si="313"/>
        <v>207682.31223506</v>
      </c>
      <c r="C904" s="104">
        <f t="shared" si="301"/>
        <v>202644.97769952007</v>
      </c>
      <c r="D904" s="132">
        <f t="shared" si="302"/>
        <v>40919</v>
      </c>
      <c r="E904" s="105">
        <f t="shared" si="314"/>
        <v>1.358E-3</v>
      </c>
      <c r="F904" s="106">
        <f t="shared" si="312"/>
        <v>11</v>
      </c>
      <c r="G904" s="106">
        <f t="shared" si="307"/>
        <v>31</v>
      </c>
      <c r="H904" s="104">
        <f t="shared" si="303"/>
        <v>1.0004816599999999</v>
      </c>
      <c r="I904" s="104">
        <f t="shared" si="304"/>
        <v>1.02120831</v>
      </c>
      <c r="J904" s="104">
        <f t="shared" si="296"/>
        <v>1.0217001800000001</v>
      </c>
      <c r="K904" s="104">
        <f t="shared" si="297"/>
        <v>207042.41019169</v>
      </c>
      <c r="L904" s="107">
        <f t="shared" si="308"/>
        <v>0</v>
      </c>
      <c r="M904" s="105">
        <f t="shared" si="309"/>
        <v>0</v>
      </c>
      <c r="N904" s="104">
        <f t="shared" si="310"/>
        <v>0</v>
      </c>
      <c r="O904" s="113">
        <f t="shared" si="305"/>
        <v>0.11</v>
      </c>
      <c r="P904" s="108">
        <f t="shared" ref="P904:P967" si="315">ROUND((1+O904)^(30/360)^(F904/G904),9)</f>
        <v>1.003090681</v>
      </c>
      <c r="Q904" s="104">
        <f t="shared" si="298"/>
        <v>639.90204337</v>
      </c>
      <c r="R904" s="104">
        <f t="shared" si="299"/>
        <v>639.90204337</v>
      </c>
      <c r="S904" s="109" t="s">
        <v>52</v>
      </c>
      <c r="T904" s="110">
        <f t="shared" si="311"/>
        <v>40949</v>
      </c>
      <c r="U904" s="111">
        <f t="shared" si="306"/>
        <v>0</v>
      </c>
      <c r="V904" s="22"/>
      <c r="W904" s="5"/>
      <c r="X904" s="3"/>
      <c r="Y904" s="5"/>
      <c r="Z904" s="5"/>
      <c r="AA904" s="5"/>
      <c r="AB904" s="1"/>
      <c r="AC904" s="5"/>
      <c r="AD904" s="5"/>
      <c r="AE904" s="5"/>
      <c r="AF904" s="1"/>
      <c r="AG904" s="3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</row>
    <row r="905" spans="1:108" x14ac:dyDescent="0.2">
      <c r="A905" s="112">
        <f t="shared" si="300"/>
        <v>40930</v>
      </c>
      <c r="B905" s="104">
        <f t="shared" si="313"/>
        <v>207749.67592171</v>
      </c>
      <c r="C905" s="104">
        <f t="shared" si="301"/>
        <v>202644.97769952007</v>
      </c>
      <c r="D905" s="132">
        <f t="shared" si="302"/>
        <v>40919</v>
      </c>
      <c r="E905" s="105">
        <f t="shared" si="314"/>
        <v>1.358E-3</v>
      </c>
      <c r="F905" s="106">
        <f t="shared" si="312"/>
        <v>12</v>
      </c>
      <c r="G905" s="106">
        <f t="shared" si="307"/>
        <v>31</v>
      </c>
      <c r="H905" s="104">
        <f t="shared" si="303"/>
        <v>1.00052545</v>
      </c>
      <c r="I905" s="104">
        <f t="shared" si="304"/>
        <v>1.02120831</v>
      </c>
      <c r="J905" s="104">
        <f t="shared" si="296"/>
        <v>1.0217449000000001</v>
      </c>
      <c r="K905" s="104">
        <f t="shared" si="297"/>
        <v>207051.47247509001</v>
      </c>
      <c r="L905" s="107">
        <f t="shared" si="308"/>
        <v>0</v>
      </c>
      <c r="M905" s="105">
        <f t="shared" si="309"/>
        <v>0</v>
      </c>
      <c r="N905" s="104">
        <f t="shared" si="310"/>
        <v>0</v>
      </c>
      <c r="O905" s="113">
        <f t="shared" si="305"/>
        <v>0.11</v>
      </c>
      <c r="P905" s="108">
        <f t="shared" si="315"/>
        <v>1.0033721250000001</v>
      </c>
      <c r="Q905" s="104">
        <f t="shared" si="298"/>
        <v>698.20344662000002</v>
      </c>
      <c r="R905" s="104">
        <f t="shared" si="299"/>
        <v>698.20344662000002</v>
      </c>
      <c r="S905" s="109" t="s">
        <v>52</v>
      </c>
      <c r="T905" s="110">
        <f t="shared" si="311"/>
        <v>40949</v>
      </c>
      <c r="U905" s="111">
        <f t="shared" si="306"/>
        <v>0</v>
      </c>
      <c r="V905" s="22"/>
      <c r="W905" s="5"/>
      <c r="X905" s="3"/>
      <c r="Y905" s="5"/>
      <c r="Z905" s="5"/>
      <c r="AA905" s="5"/>
      <c r="AB905" s="1"/>
      <c r="AC905" s="5"/>
      <c r="AD905" s="5"/>
      <c r="AE905" s="5"/>
      <c r="AF905" s="1"/>
      <c r="AG905" s="3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</row>
    <row r="906" spans="1:108" x14ac:dyDescent="0.2">
      <c r="A906" s="112">
        <f t="shared" si="300"/>
        <v>40931</v>
      </c>
      <c r="B906" s="104">
        <f t="shared" si="313"/>
        <v>207817.06310105001</v>
      </c>
      <c r="C906" s="104">
        <f t="shared" si="301"/>
        <v>202644.97769952007</v>
      </c>
      <c r="D906" s="132">
        <f t="shared" si="302"/>
        <v>40919</v>
      </c>
      <c r="E906" s="105">
        <f t="shared" si="314"/>
        <v>1.358E-3</v>
      </c>
      <c r="F906" s="106">
        <f t="shared" si="312"/>
        <v>13</v>
      </c>
      <c r="G906" s="106">
        <f t="shared" si="307"/>
        <v>31</v>
      </c>
      <c r="H906" s="104">
        <f t="shared" si="303"/>
        <v>1.0005692500000001</v>
      </c>
      <c r="I906" s="104">
        <f t="shared" si="304"/>
        <v>1.02120831</v>
      </c>
      <c r="J906" s="104">
        <f t="shared" ref="J906:J969" si="316">TRUNC(H906*I906,8)</f>
        <v>1.02178963</v>
      </c>
      <c r="K906" s="104">
        <f t="shared" ref="K906:K969" si="317">TRUNC(C906*J906,8)</f>
        <v>207060.53678495</v>
      </c>
      <c r="L906" s="107">
        <f t="shared" si="308"/>
        <v>0</v>
      </c>
      <c r="M906" s="105">
        <f t="shared" si="309"/>
        <v>0</v>
      </c>
      <c r="N906" s="104">
        <f t="shared" si="310"/>
        <v>0</v>
      </c>
      <c r="O906" s="113">
        <f t="shared" si="305"/>
        <v>0.11</v>
      </c>
      <c r="P906" s="108">
        <f t="shared" si="315"/>
        <v>1.003653648</v>
      </c>
      <c r="Q906" s="104">
        <f t="shared" ref="Q906:Q969" si="318">TRUNC((P906-1)*K906,8)</f>
        <v>756.52631610000003</v>
      </c>
      <c r="R906" s="104">
        <f t="shared" ref="R906:R969" si="319">(N906+Q906)</f>
        <v>756.52631610000003</v>
      </c>
      <c r="S906" s="109" t="s">
        <v>52</v>
      </c>
      <c r="T906" s="110">
        <f t="shared" si="311"/>
        <v>40949</v>
      </c>
      <c r="U906" s="111">
        <f t="shared" si="306"/>
        <v>0</v>
      </c>
      <c r="V906" s="22"/>
      <c r="W906" s="5"/>
      <c r="X906" s="3"/>
      <c r="Y906" s="5"/>
      <c r="Z906" s="5"/>
      <c r="AA906" s="5"/>
      <c r="AB906" s="1"/>
      <c r="AC906" s="5"/>
      <c r="AD906" s="5"/>
      <c r="AE906" s="5"/>
      <c r="AF906" s="1"/>
      <c r="AG906" s="3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</row>
    <row r="907" spans="1:108" x14ac:dyDescent="0.2">
      <c r="A907" s="112">
        <f t="shared" ref="A907:A970" si="320">(A906+1)</f>
        <v>40932</v>
      </c>
      <c r="B907" s="104">
        <f t="shared" si="313"/>
        <v>207884.47377692998</v>
      </c>
      <c r="C907" s="104">
        <f t="shared" ref="C907:C970" si="321">IF(DAY(A906)=$E$2,VLOOKUP(A906,X$10:Y$148,2),C906)</f>
        <v>202644.97769952007</v>
      </c>
      <c r="D907" s="132">
        <f t="shared" ref="D907:D970" si="322">IF(DAY(A906)=$E$2,A907,D906)</f>
        <v>40919</v>
      </c>
      <c r="E907" s="105">
        <f t="shared" si="314"/>
        <v>1.358E-3</v>
      </c>
      <c r="F907" s="106">
        <f t="shared" si="312"/>
        <v>14</v>
      </c>
      <c r="G907" s="106">
        <f t="shared" si="307"/>
        <v>31</v>
      </c>
      <c r="H907" s="104">
        <f t="shared" ref="H907:H970" si="323">TRUNC(((1+$E907)^($F907/$G907)),8)</f>
        <v>1.0006130600000001</v>
      </c>
      <c r="I907" s="104">
        <f t="shared" ref="I907:I970" si="324">IF(DAY(A906)=E$2,J906,I906)</f>
        <v>1.02120831</v>
      </c>
      <c r="J907" s="104">
        <f t="shared" si="316"/>
        <v>1.0218343700000001</v>
      </c>
      <c r="K907" s="104">
        <f t="shared" si="317"/>
        <v>207069.60312124999</v>
      </c>
      <c r="L907" s="107">
        <f t="shared" si="308"/>
        <v>0</v>
      </c>
      <c r="M907" s="105">
        <f t="shared" si="309"/>
        <v>0</v>
      </c>
      <c r="N907" s="104">
        <f t="shared" si="310"/>
        <v>0</v>
      </c>
      <c r="O907" s="113">
        <f t="shared" ref="O907:O970" si="325">(O906)</f>
        <v>0.11</v>
      </c>
      <c r="P907" s="108">
        <f t="shared" si="315"/>
        <v>1.0039352500000001</v>
      </c>
      <c r="Q907" s="104">
        <f t="shared" si="318"/>
        <v>814.87065568000003</v>
      </c>
      <c r="R907" s="104">
        <f t="shared" si="319"/>
        <v>814.87065568000003</v>
      </c>
      <c r="S907" s="109" t="s">
        <v>52</v>
      </c>
      <c r="T907" s="110">
        <f t="shared" si="311"/>
        <v>40949</v>
      </c>
      <c r="U907" s="111">
        <f t="shared" ref="U907:U970" si="326">IF(L907&gt;0,K907-N907,0)</f>
        <v>0</v>
      </c>
      <c r="V907" s="22"/>
      <c r="W907" s="5"/>
      <c r="X907" s="3"/>
      <c r="Y907" s="5"/>
      <c r="Z907" s="5"/>
      <c r="AA907" s="5"/>
      <c r="AB907" s="1"/>
      <c r="AC907" s="5"/>
      <c r="AD907" s="5"/>
      <c r="AE907" s="5"/>
      <c r="AF907" s="1"/>
      <c r="AG907" s="3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</row>
    <row r="908" spans="1:108" x14ac:dyDescent="0.2">
      <c r="A908" s="112">
        <f t="shared" si="320"/>
        <v>40933</v>
      </c>
      <c r="B908" s="104">
        <f t="shared" si="313"/>
        <v>207951.90388322002</v>
      </c>
      <c r="C908" s="104">
        <f t="shared" si="321"/>
        <v>202644.97769952007</v>
      </c>
      <c r="D908" s="132">
        <f t="shared" si="322"/>
        <v>40919</v>
      </c>
      <c r="E908" s="105">
        <f t="shared" si="314"/>
        <v>1.358E-3</v>
      </c>
      <c r="F908" s="106">
        <f t="shared" si="312"/>
        <v>15</v>
      </c>
      <c r="G908" s="106">
        <f t="shared" ref="G908:G971" si="327">IF(DAY(A908)=E$2+1,DAY(EOMONTH(A908,12)), IF(DAY(A908)&lt;&gt;$E$2+1,G907))</f>
        <v>31</v>
      </c>
      <c r="H908" s="104">
        <f t="shared" si="323"/>
        <v>1.0006568600000001</v>
      </c>
      <c r="I908" s="104">
        <f t="shared" si="324"/>
        <v>1.02120831</v>
      </c>
      <c r="J908" s="104">
        <f t="shared" si="316"/>
        <v>1.0218791</v>
      </c>
      <c r="K908" s="104">
        <f t="shared" si="317"/>
        <v>207078.66743110001</v>
      </c>
      <c r="L908" s="107">
        <f t="shared" ref="L908:L971" si="328">IF(DAY(A908)=E$2,VLOOKUP(A908,$X$10:$AE$196,7),0)</f>
        <v>0</v>
      </c>
      <c r="M908" s="105">
        <f t="shared" ref="M908:M971" si="329">IF(DAY(A908)=E$2,VLOOKUP(A908,$X$10:$AE$200,5),0)</f>
        <v>0</v>
      </c>
      <c r="N908" s="104">
        <f t="shared" ref="N908:N971" si="330">IF(M908&gt;0,TRUNC((M908*K908),8),0)</f>
        <v>0</v>
      </c>
      <c r="O908" s="113">
        <f t="shared" si="325"/>
        <v>0.11</v>
      </c>
      <c r="P908" s="108">
        <f t="shared" si="315"/>
        <v>1.004216931</v>
      </c>
      <c r="Q908" s="104">
        <f t="shared" si="318"/>
        <v>873.23645211999997</v>
      </c>
      <c r="R908" s="104">
        <f t="shared" si="319"/>
        <v>873.23645211999997</v>
      </c>
      <c r="S908" s="109" t="s">
        <v>52</v>
      </c>
      <c r="T908" s="110">
        <f t="shared" ref="T908:T971" si="331">IF(DAY(A908)=E$2+1,VLOOKUP(A907,$X$10:$AE$200,8),T907)</f>
        <v>40949</v>
      </c>
      <c r="U908" s="111">
        <f t="shared" si="326"/>
        <v>0</v>
      </c>
      <c r="V908" s="22"/>
      <c r="W908" s="5"/>
      <c r="X908" s="3"/>
      <c r="Y908" s="5"/>
      <c r="Z908" s="5"/>
      <c r="AA908" s="5"/>
      <c r="AB908" s="1"/>
      <c r="AC908" s="5"/>
      <c r="AD908" s="5"/>
      <c r="AE908" s="5"/>
      <c r="AF908" s="1"/>
      <c r="AG908" s="3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</row>
    <row r="909" spans="1:108" x14ac:dyDescent="0.2">
      <c r="A909" s="112">
        <f t="shared" si="320"/>
        <v>40934</v>
      </c>
      <c r="B909" s="104">
        <f t="shared" si="313"/>
        <v>208019.35769859</v>
      </c>
      <c r="C909" s="104">
        <f t="shared" si="321"/>
        <v>202644.97769952007</v>
      </c>
      <c r="D909" s="132">
        <f t="shared" si="322"/>
        <v>40919</v>
      </c>
      <c r="E909" s="105">
        <f t="shared" si="314"/>
        <v>1.358E-3</v>
      </c>
      <c r="F909" s="106">
        <f t="shared" si="312"/>
        <v>16</v>
      </c>
      <c r="G909" s="106">
        <f t="shared" si="327"/>
        <v>31</v>
      </c>
      <c r="H909" s="104">
        <f t="shared" si="323"/>
        <v>1.0007006700000001</v>
      </c>
      <c r="I909" s="104">
        <f t="shared" si="324"/>
        <v>1.02120831</v>
      </c>
      <c r="J909" s="104">
        <f t="shared" si="316"/>
        <v>1.0219238399999999</v>
      </c>
      <c r="K909" s="104">
        <f t="shared" si="317"/>
        <v>207087.7337674</v>
      </c>
      <c r="L909" s="107">
        <f t="shared" si="328"/>
        <v>0</v>
      </c>
      <c r="M909" s="105">
        <f t="shared" si="329"/>
        <v>0</v>
      </c>
      <c r="N909" s="104">
        <f t="shared" si="330"/>
        <v>0</v>
      </c>
      <c r="O909" s="113">
        <f t="shared" si="325"/>
        <v>0.11</v>
      </c>
      <c r="P909" s="108">
        <f t="shared" si="315"/>
        <v>1.0044986920000001</v>
      </c>
      <c r="Q909" s="104">
        <f t="shared" si="318"/>
        <v>931.62393119000001</v>
      </c>
      <c r="R909" s="104">
        <f t="shared" si="319"/>
        <v>931.62393119000001</v>
      </c>
      <c r="S909" s="109" t="s">
        <v>52</v>
      </c>
      <c r="T909" s="110">
        <f t="shared" si="331"/>
        <v>40949</v>
      </c>
      <c r="U909" s="111">
        <f t="shared" si="326"/>
        <v>0</v>
      </c>
      <c r="V909" s="22"/>
      <c r="W909" s="5"/>
      <c r="X909" s="3"/>
      <c r="Y909" s="5"/>
      <c r="Z909" s="5"/>
      <c r="AA909" s="5"/>
      <c r="AB909" s="1"/>
      <c r="AC909" s="5"/>
      <c r="AD909" s="5"/>
      <c r="AE909" s="5"/>
      <c r="AF909" s="1"/>
      <c r="AG909" s="3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</row>
    <row r="910" spans="1:108" x14ac:dyDescent="0.2">
      <c r="A910" s="112">
        <f t="shared" si="320"/>
        <v>40935</v>
      </c>
      <c r="B910" s="104">
        <f t="shared" si="313"/>
        <v>208086.83074045999</v>
      </c>
      <c r="C910" s="104">
        <f t="shared" si="321"/>
        <v>202644.97769952007</v>
      </c>
      <c r="D910" s="132">
        <f t="shared" si="322"/>
        <v>40919</v>
      </c>
      <c r="E910" s="105">
        <f t="shared" si="314"/>
        <v>1.358E-3</v>
      </c>
      <c r="F910" s="106">
        <f t="shared" si="312"/>
        <v>17</v>
      </c>
      <c r="G910" s="106">
        <f t="shared" si="327"/>
        <v>31</v>
      </c>
      <c r="H910" s="104">
        <f t="shared" si="323"/>
        <v>1.00074448</v>
      </c>
      <c r="I910" s="104">
        <f t="shared" si="324"/>
        <v>1.02120831</v>
      </c>
      <c r="J910" s="104">
        <f t="shared" si="316"/>
        <v>1.0219685700000001</v>
      </c>
      <c r="K910" s="104">
        <f t="shared" si="317"/>
        <v>207096.79807726</v>
      </c>
      <c r="L910" s="107">
        <f t="shared" si="328"/>
        <v>0</v>
      </c>
      <c r="M910" s="105">
        <f t="shared" si="329"/>
        <v>0</v>
      </c>
      <c r="N910" s="104">
        <f t="shared" si="330"/>
        <v>0</v>
      </c>
      <c r="O910" s="113">
        <f t="shared" si="325"/>
        <v>0.11</v>
      </c>
      <c r="P910" s="108">
        <f t="shared" si="315"/>
        <v>1.004780531</v>
      </c>
      <c r="Q910" s="104">
        <f t="shared" si="318"/>
        <v>990.0326632</v>
      </c>
      <c r="R910" s="104">
        <f t="shared" si="319"/>
        <v>990.0326632</v>
      </c>
      <c r="S910" s="109" t="s">
        <v>52</v>
      </c>
      <c r="T910" s="110">
        <f t="shared" si="331"/>
        <v>40949</v>
      </c>
      <c r="U910" s="111">
        <f t="shared" si="326"/>
        <v>0</v>
      </c>
      <c r="V910" s="22"/>
      <c r="W910" s="5"/>
      <c r="X910" s="3"/>
      <c r="Y910" s="5"/>
      <c r="Z910" s="5"/>
      <c r="AA910" s="5"/>
      <c r="AB910" s="1"/>
      <c r="AC910" s="5"/>
      <c r="AD910" s="5"/>
      <c r="AE910" s="5"/>
      <c r="AF910" s="1"/>
      <c r="AG910" s="3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</row>
    <row r="911" spans="1:108" x14ac:dyDescent="0.2">
      <c r="A911" s="112">
        <f t="shared" si="320"/>
        <v>40936</v>
      </c>
      <c r="B911" s="104">
        <f t="shared" si="313"/>
        <v>208154.32728974998</v>
      </c>
      <c r="C911" s="104">
        <f t="shared" si="321"/>
        <v>202644.97769952007</v>
      </c>
      <c r="D911" s="132">
        <f t="shared" si="322"/>
        <v>40919</v>
      </c>
      <c r="E911" s="105">
        <f t="shared" si="314"/>
        <v>1.358E-3</v>
      </c>
      <c r="F911" s="106">
        <f t="shared" si="312"/>
        <v>18</v>
      </c>
      <c r="G911" s="106">
        <f t="shared" si="327"/>
        <v>31</v>
      </c>
      <c r="H911" s="104">
        <f t="shared" si="323"/>
        <v>1.00078829</v>
      </c>
      <c r="I911" s="104">
        <f t="shared" si="324"/>
        <v>1.02120831</v>
      </c>
      <c r="J911" s="104">
        <f t="shared" si="316"/>
        <v>1.02201331</v>
      </c>
      <c r="K911" s="104">
        <f t="shared" si="317"/>
        <v>207105.86441355999</v>
      </c>
      <c r="L911" s="107">
        <f t="shared" si="328"/>
        <v>0</v>
      </c>
      <c r="M911" s="105">
        <f t="shared" si="329"/>
        <v>0</v>
      </c>
      <c r="N911" s="104">
        <f t="shared" si="330"/>
        <v>0</v>
      </c>
      <c r="O911" s="113">
        <f t="shared" si="325"/>
        <v>0.11</v>
      </c>
      <c r="P911" s="108">
        <f t="shared" si="315"/>
        <v>1.005062449</v>
      </c>
      <c r="Q911" s="104">
        <f t="shared" si="318"/>
        <v>1048.4628761900001</v>
      </c>
      <c r="R911" s="104">
        <f t="shared" si="319"/>
        <v>1048.4628761900001</v>
      </c>
      <c r="S911" s="109" t="s">
        <v>52</v>
      </c>
      <c r="T911" s="110">
        <f t="shared" si="331"/>
        <v>40949</v>
      </c>
      <c r="U911" s="111">
        <f t="shared" si="326"/>
        <v>0</v>
      </c>
      <c r="V911" s="22"/>
      <c r="W911" s="5"/>
      <c r="X911" s="3"/>
      <c r="Y911" s="5"/>
      <c r="Z911" s="5"/>
      <c r="AA911" s="5"/>
      <c r="AB911" s="1"/>
      <c r="AC911" s="5"/>
      <c r="AD911" s="5"/>
      <c r="AE911" s="5"/>
      <c r="AF911" s="1"/>
      <c r="AG911" s="3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</row>
    <row r="912" spans="1:108" x14ac:dyDescent="0.2">
      <c r="A912" s="112">
        <f t="shared" si="320"/>
        <v>40937</v>
      </c>
      <c r="B912" s="104">
        <f t="shared" si="313"/>
        <v>208221.84552016002</v>
      </c>
      <c r="C912" s="104">
        <f t="shared" si="321"/>
        <v>202644.97769952007</v>
      </c>
      <c r="D912" s="132">
        <f t="shared" si="322"/>
        <v>40919</v>
      </c>
      <c r="E912" s="105">
        <f t="shared" si="314"/>
        <v>1.358E-3</v>
      </c>
      <c r="F912" s="106">
        <f t="shared" si="312"/>
        <v>19</v>
      </c>
      <c r="G912" s="106">
        <f t="shared" si="327"/>
        <v>31</v>
      </c>
      <c r="H912" s="104">
        <f t="shared" si="323"/>
        <v>1.0008321</v>
      </c>
      <c r="I912" s="104">
        <f t="shared" si="324"/>
        <v>1.02120831</v>
      </c>
      <c r="J912" s="104">
        <f t="shared" si="316"/>
        <v>1.0220580500000001</v>
      </c>
      <c r="K912" s="104">
        <f t="shared" si="317"/>
        <v>207114.93074986001</v>
      </c>
      <c r="L912" s="107">
        <f t="shared" si="328"/>
        <v>0</v>
      </c>
      <c r="M912" s="105">
        <f t="shared" si="329"/>
        <v>0</v>
      </c>
      <c r="N912" s="104">
        <f t="shared" si="330"/>
        <v>0</v>
      </c>
      <c r="O912" s="113">
        <f t="shared" si="325"/>
        <v>0.11</v>
      </c>
      <c r="P912" s="108">
        <f t="shared" si="315"/>
        <v>1.0053444469999999</v>
      </c>
      <c r="Q912" s="104">
        <f t="shared" si="318"/>
        <v>1106.9147703000001</v>
      </c>
      <c r="R912" s="104">
        <f t="shared" si="319"/>
        <v>1106.9147703000001</v>
      </c>
      <c r="S912" s="109" t="s">
        <v>52</v>
      </c>
      <c r="T912" s="110">
        <f t="shared" si="331"/>
        <v>40949</v>
      </c>
      <c r="U912" s="111">
        <f t="shared" si="326"/>
        <v>0</v>
      </c>
      <c r="V912" s="22"/>
      <c r="W912" s="5"/>
      <c r="X912" s="3"/>
      <c r="Y912" s="5"/>
      <c r="Z912" s="5"/>
      <c r="AA912" s="5"/>
      <c r="AB912" s="1"/>
      <c r="AC912" s="5"/>
      <c r="AD912" s="5"/>
      <c r="AE912" s="5"/>
      <c r="AF912" s="1"/>
      <c r="AG912" s="3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</row>
    <row r="913" spans="1:108" x14ac:dyDescent="0.2">
      <c r="A913" s="112">
        <f t="shared" si="320"/>
        <v>40938</v>
      </c>
      <c r="B913" s="104">
        <f t="shared" si="313"/>
        <v>208289.38501961</v>
      </c>
      <c r="C913" s="104">
        <f t="shared" si="321"/>
        <v>202644.97769952007</v>
      </c>
      <c r="D913" s="132">
        <f t="shared" si="322"/>
        <v>40919</v>
      </c>
      <c r="E913" s="105">
        <f t="shared" si="314"/>
        <v>1.358E-3</v>
      </c>
      <c r="F913" s="106">
        <f t="shared" si="312"/>
        <v>20</v>
      </c>
      <c r="G913" s="106">
        <f t="shared" si="327"/>
        <v>31</v>
      </c>
      <c r="H913" s="104">
        <f t="shared" si="323"/>
        <v>1.00087591</v>
      </c>
      <c r="I913" s="104">
        <f t="shared" si="324"/>
        <v>1.02120831</v>
      </c>
      <c r="J913" s="104">
        <f t="shared" si="316"/>
        <v>1.0221027899999999</v>
      </c>
      <c r="K913" s="104">
        <f t="shared" si="317"/>
        <v>207123.99708616</v>
      </c>
      <c r="L913" s="107">
        <f t="shared" si="328"/>
        <v>0</v>
      </c>
      <c r="M913" s="105">
        <f t="shared" si="329"/>
        <v>0</v>
      </c>
      <c r="N913" s="104">
        <f t="shared" si="330"/>
        <v>0</v>
      </c>
      <c r="O913" s="113">
        <f t="shared" si="325"/>
        <v>0.11</v>
      </c>
      <c r="P913" s="108">
        <f t="shared" si="315"/>
        <v>1.0056265230000001</v>
      </c>
      <c r="Q913" s="104">
        <f t="shared" si="318"/>
        <v>1165.38793345</v>
      </c>
      <c r="R913" s="104">
        <f t="shared" si="319"/>
        <v>1165.38793345</v>
      </c>
      <c r="S913" s="109" t="s">
        <v>52</v>
      </c>
      <c r="T913" s="110">
        <f t="shared" si="331"/>
        <v>40949</v>
      </c>
      <c r="U913" s="111">
        <f t="shared" si="326"/>
        <v>0</v>
      </c>
      <c r="V913" s="22"/>
      <c r="W913" s="5"/>
      <c r="X913" s="3"/>
      <c r="Y913" s="5"/>
      <c r="Z913" s="5"/>
      <c r="AA913" s="5"/>
      <c r="AB913" s="1"/>
      <c r="AC913" s="5"/>
      <c r="AD913" s="5"/>
      <c r="AE913" s="5"/>
      <c r="AF913" s="1"/>
      <c r="AG913" s="3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</row>
    <row r="914" spans="1:108" x14ac:dyDescent="0.2">
      <c r="A914" s="112">
        <f t="shared" si="320"/>
        <v>40939</v>
      </c>
      <c r="B914" s="104">
        <f t="shared" si="313"/>
        <v>208356.94824293</v>
      </c>
      <c r="C914" s="104">
        <f t="shared" si="321"/>
        <v>202644.97769952007</v>
      </c>
      <c r="D914" s="132">
        <f t="shared" si="322"/>
        <v>40919</v>
      </c>
      <c r="E914" s="105">
        <f t="shared" si="314"/>
        <v>1.358E-3</v>
      </c>
      <c r="F914" s="106">
        <f t="shared" si="312"/>
        <v>21</v>
      </c>
      <c r="G914" s="106">
        <f t="shared" si="327"/>
        <v>31</v>
      </c>
      <c r="H914" s="104">
        <f t="shared" si="323"/>
        <v>1.0009197299999999</v>
      </c>
      <c r="I914" s="104">
        <f t="shared" si="324"/>
        <v>1.02120831</v>
      </c>
      <c r="J914" s="104">
        <f t="shared" si="316"/>
        <v>1.02214754</v>
      </c>
      <c r="K914" s="104">
        <f t="shared" si="317"/>
        <v>207133.06544891</v>
      </c>
      <c r="L914" s="107">
        <f t="shared" si="328"/>
        <v>0</v>
      </c>
      <c r="M914" s="105">
        <f t="shared" si="329"/>
        <v>0</v>
      </c>
      <c r="N914" s="104">
        <f t="shared" si="330"/>
        <v>0</v>
      </c>
      <c r="O914" s="113">
        <f t="shared" si="325"/>
        <v>0.11</v>
      </c>
      <c r="P914" s="108">
        <f t="shared" si="315"/>
        <v>1.005908679</v>
      </c>
      <c r="Q914" s="104">
        <f t="shared" si="318"/>
        <v>1223.8827940199999</v>
      </c>
      <c r="R914" s="104">
        <f t="shared" si="319"/>
        <v>1223.8827940199999</v>
      </c>
      <c r="S914" s="109" t="s">
        <v>52</v>
      </c>
      <c r="T914" s="110">
        <f t="shared" si="331"/>
        <v>40949</v>
      </c>
      <c r="U914" s="111">
        <f t="shared" si="326"/>
        <v>0</v>
      </c>
      <c r="V914" s="22"/>
      <c r="W914" s="5"/>
      <c r="X914" s="3"/>
      <c r="Y914" s="5"/>
      <c r="Z914" s="5"/>
      <c r="AA914" s="5"/>
      <c r="AB914" s="1"/>
      <c r="AC914" s="5"/>
      <c r="AD914" s="5"/>
      <c r="AE914" s="5"/>
      <c r="AF914" s="1"/>
      <c r="AG914" s="3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</row>
    <row r="915" spans="1:108" x14ac:dyDescent="0.2">
      <c r="A915" s="112">
        <f t="shared" si="320"/>
        <v>40940</v>
      </c>
      <c r="B915" s="104">
        <f t="shared" si="313"/>
        <v>208424.53294787</v>
      </c>
      <c r="C915" s="104">
        <f t="shared" si="321"/>
        <v>202644.97769952007</v>
      </c>
      <c r="D915" s="132">
        <f t="shared" si="322"/>
        <v>40919</v>
      </c>
      <c r="E915" s="105">
        <f t="shared" si="314"/>
        <v>1.358E-3</v>
      </c>
      <c r="F915" s="106">
        <f t="shared" si="312"/>
        <v>22</v>
      </c>
      <c r="G915" s="106">
        <f t="shared" si="327"/>
        <v>31</v>
      </c>
      <c r="H915" s="104">
        <f t="shared" si="323"/>
        <v>1.00096355</v>
      </c>
      <c r="I915" s="104">
        <f t="shared" si="324"/>
        <v>1.02120831</v>
      </c>
      <c r="J915" s="104">
        <f t="shared" si="316"/>
        <v>1.02219229</v>
      </c>
      <c r="K915" s="104">
        <f t="shared" si="317"/>
        <v>207142.13381167001</v>
      </c>
      <c r="L915" s="107">
        <f t="shared" si="328"/>
        <v>0</v>
      </c>
      <c r="M915" s="105">
        <f t="shared" si="329"/>
        <v>0</v>
      </c>
      <c r="N915" s="104">
        <f t="shared" si="330"/>
        <v>0</v>
      </c>
      <c r="O915" s="113">
        <f t="shared" si="325"/>
        <v>0.11</v>
      </c>
      <c r="P915" s="108">
        <f t="shared" si="315"/>
        <v>1.006190914</v>
      </c>
      <c r="Q915" s="104">
        <f t="shared" si="318"/>
        <v>1282.3991361999999</v>
      </c>
      <c r="R915" s="104">
        <f t="shared" si="319"/>
        <v>1282.3991361999999</v>
      </c>
      <c r="S915" s="109" t="s">
        <v>52</v>
      </c>
      <c r="T915" s="110">
        <f t="shared" si="331"/>
        <v>40949</v>
      </c>
      <c r="U915" s="111">
        <f t="shared" si="326"/>
        <v>0</v>
      </c>
      <c r="V915" s="22"/>
      <c r="W915" s="5"/>
      <c r="X915" s="3"/>
      <c r="Y915" s="5"/>
      <c r="Z915" s="5"/>
      <c r="AA915" s="5"/>
      <c r="AB915" s="1"/>
      <c r="AC915" s="5"/>
      <c r="AD915" s="5"/>
      <c r="AE915" s="5"/>
      <c r="AF915" s="1"/>
      <c r="AG915" s="3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</row>
    <row r="916" spans="1:108" x14ac:dyDescent="0.2">
      <c r="A916" s="112">
        <f t="shared" si="320"/>
        <v>40941</v>
      </c>
      <c r="B916" s="104">
        <f t="shared" si="313"/>
        <v>208492.13913656</v>
      </c>
      <c r="C916" s="104">
        <f t="shared" si="321"/>
        <v>202644.97769952007</v>
      </c>
      <c r="D916" s="132">
        <f t="shared" si="322"/>
        <v>40919</v>
      </c>
      <c r="E916" s="105">
        <f t="shared" si="314"/>
        <v>1.358E-3</v>
      </c>
      <c r="F916" s="106">
        <f t="shared" si="312"/>
        <v>23</v>
      </c>
      <c r="G916" s="106">
        <f t="shared" si="327"/>
        <v>31</v>
      </c>
      <c r="H916" s="104">
        <f t="shared" si="323"/>
        <v>1.00100737</v>
      </c>
      <c r="I916" s="104">
        <f t="shared" si="324"/>
        <v>1.02120831</v>
      </c>
      <c r="J916" s="104">
        <f t="shared" si="316"/>
        <v>1.02223704</v>
      </c>
      <c r="K916" s="104">
        <f t="shared" si="317"/>
        <v>207151.20217442</v>
      </c>
      <c r="L916" s="107">
        <f t="shared" si="328"/>
        <v>0</v>
      </c>
      <c r="M916" s="105">
        <f t="shared" si="329"/>
        <v>0</v>
      </c>
      <c r="N916" s="104">
        <f t="shared" si="330"/>
        <v>0</v>
      </c>
      <c r="O916" s="113">
        <f t="shared" si="325"/>
        <v>0.11</v>
      </c>
      <c r="P916" s="108">
        <f t="shared" si="315"/>
        <v>1.0064732279999999</v>
      </c>
      <c r="Q916" s="104">
        <f t="shared" si="318"/>
        <v>1340.9369621400001</v>
      </c>
      <c r="R916" s="104">
        <f t="shared" si="319"/>
        <v>1340.9369621400001</v>
      </c>
      <c r="S916" s="109" t="s">
        <v>52</v>
      </c>
      <c r="T916" s="110">
        <f t="shared" si="331"/>
        <v>40949</v>
      </c>
      <c r="U916" s="111">
        <f t="shared" si="326"/>
        <v>0</v>
      </c>
      <c r="V916" s="22"/>
      <c r="W916" s="5"/>
      <c r="X916" s="3"/>
      <c r="Y916" s="5"/>
      <c r="Z916" s="5"/>
      <c r="AA916" s="5"/>
      <c r="AB916" s="1"/>
      <c r="AC916" s="5"/>
      <c r="AD916" s="5"/>
      <c r="AE916" s="5"/>
      <c r="AF916" s="1"/>
      <c r="AG916" s="3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</row>
    <row r="917" spans="1:108" x14ac:dyDescent="0.2">
      <c r="A917" s="112">
        <f t="shared" si="320"/>
        <v>40942</v>
      </c>
      <c r="B917" s="104">
        <f t="shared" si="313"/>
        <v>208559.76681117</v>
      </c>
      <c r="C917" s="104">
        <f t="shared" si="321"/>
        <v>202644.97769952007</v>
      </c>
      <c r="D917" s="132">
        <f t="shared" si="322"/>
        <v>40919</v>
      </c>
      <c r="E917" s="105">
        <f t="shared" si="314"/>
        <v>1.358E-3</v>
      </c>
      <c r="F917" s="106">
        <f t="shared" si="312"/>
        <v>24</v>
      </c>
      <c r="G917" s="106">
        <f t="shared" si="327"/>
        <v>31</v>
      </c>
      <c r="H917" s="104">
        <f t="shared" si="323"/>
        <v>1.0010511900000001</v>
      </c>
      <c r="I917" s="104">
        <f t="shared" si="324"/>
        <v>1.02120831</v>
      </c>
      <c r="J917" s="104">
        <f t="shared" si="316"/>
        <v>1.0222817900000001</v>
      </c>
      <c r="K917" s="104">
        <f t="shared" si="317"/>
        <v>207160.27053717</v>
      </c>
      <c r="L917" s="107">
        <f t="shared" si="328"/>
        <v>0</v>
      </c>
      <c r="M917" s="105">
        <f t="shared" si="329"/>
        <v>0</v>
      </c>
      <c r="N917" s="104">
        <f t="shared" si="330"/>
        <v>0</v>
      </c>
      <c r="O917" s="113">
        <f t="shared" si="325"/>
        <v>0.11</v>
      </c>
      <c r="P917" s="108">
        <f t="shared" si="315"/>
        <v>1.0067556209999999</v>
      </c>
      <c r="Q917" s="104">
        <f t="shared" si="318"/>
        <v>1399.4962740000001</v>
      </c>
      <c r="R917" s="104">
        <f t="shared" si="319"/>
        <v>1399.4962740000001</v>
      </c>
      <c r="S917" s="109" t="s">
        <v>52</v>
      </c>
      <c r="T917" s="110">
        <f t="shared" si="331"/>
        <v>40949</v>
      </c>
      <c r="U917" s="111">
        <f t="shared" si="326"/>
        <v>0</v>
      </c>
      <c r="V917" s="22"/>
      <c r="W917" s="5"/>
      <c r="X917" s="3"/>
      <c r="Y917" s="5"/>
      <c r="Z917" s="5"/>
      <c r="AA917" s="5"/>
      <c r="AB917" s="1"/>
      <c r="AC917" s="5"/>
      <c r="AD917" s="5"/>
      <c r="AE917" s="5"/>
      <c r="AF917" s="1"/>
      <c r="AG917" s="3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</row>
    <row r="918" spans="1:108" x14ac:dyDescent="0.2">
      <c r="A918" s="112">
        <f t="shared" si="320"/>
        <v>40943</v>
      </c>
      <c r="B918" s="104">
        <f t="shared" si="313"/>
        <v>208627.41618100999</v>
      </c>
      <c r="C918" s="104">
        <f t="shared" si="321"/>
        <v>202644.97769952007</v>
      </c>
      <c r="D918" s="132">
        <f t="shared" si="322"/>
        <v>40919</v>
      </c>
      <c r="E918" s="105">
        <f t="shared" si="314"/>
        <v>1.358E-3</v>
      </c>
      <c r="F918" s="106">
        <f t="shared" si="312"/>
        <v>25</v>
      </c>
      <c r="G918" s="106">
        <f t="shared" si="327"/>
        <v>31</v>
      </c>
      <c r="H918" s="104">
        <f t="shared" si="323"/>
        <v>1.00109501</v>
      </c>
      <c r="I918" s="104">
        <f t="shared" si="324"/>
        <v>1.02120831</v>
      </c>
      <c r="J918" s="104">
        <f t="shared" si="316"/>
        <v>1.0223265399999999</v>
      </c>
      <c r="K918" s="104">
        <f t="shared" si="317"/>
        <v>207169.33889992</v>
      </c>
      <c r="L918" s="107">
        <f t="shared" si="328"/>
        <v>0</v>
      </c>
      <c r="M918" s="105">
        <f t="shared" si="329"/>
        <v>0</v>
      </c>
      <c r="N918" s="104">
        <f t="shared" si="330"/>
        <v>0</v>
      </c>
      <c r="O918" s="113">
        <f t="shared" si="325"/>
        <v>0.11</v>
      </c>
      <c r="P918" s="108">
        <f t="shared" si="315"/>
        <v>1.0070380940000001</v>
      </c>
      <c r="Q918" s="104">
        <f t="shared" si="318"/>
        <v>1458.07728109</v>
      </c>
      <c r="R918" s="104">
        <f t="shared" si="319"/>
        <v>1458.07728109</v>
      </c>
      <c r="S918" s="109" t="s">
        <v>52</v>
      </c>
      <c r="T918" s="110">
        <f t="shared" si="331"/>
        <v>40949</v>
      </c>
      <c r="U918" s="111">
        <f t="shared" si="326"/>
        <v>0</v>
      </c>
      <c r="V918" s="22"/>
      <c r="W918" s="5"/>
      <c r="X918" s="3"/>
      <c r="Y918" s="5"/>
      <c r="Z918" s="5"/>
      <c r="AA918" s="5"/>
      <c r="AB918" s="1"/>
      <c r="AC918" s="5"/>
      <c r="AD918" s="5"/>
      <c r="AE918" s="5"/>
      <c r="AF918" s="1"/>
      <c r="AG918" s="3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</row>
    <row r="919" spans="1:108" x14ac:dyDescent="0.2">
      <c r="A919" s="112">
        <f t="shared" si="320"/>
        <v>40944</v>
      </c>
      <c r="B919" s="104">
        <f t="shared" si="313"/>
        <v>208695.08887519001</v>
      </c>
      <c r="C919" s="104">
        <f t="shared" si="321"/>
        <v>202644.97769952007</v>
      </c>
      <c r="D919" s="132">
        <f t="shared" si="322"/>
        <v>40919</v>
      </c>
      <c r="E919" s="105">
        <f t="shared" si="314"/>
        <v>1.358E-3</v>
      </c>
      <c r="F919" s="106">
        <f t="shared" si="312"/>
        <v>26</v>
      </c>
      <c r="G919" s="106">
        <f t="shared" si="327"/>
        <v>31</v>
      </c>
      <c r="H919" s="104">
        <f t="shared" si="323"/>
        <v>1.0011388400000001</v>
      </c>
      <c r="I919" s="104">
        <f t="shared" si="324"/>
        <v>1.02120831</v>
      </c>
      <c r="J919" s="104">
        <f t="shared" si="316"/>
        <v>1.0223713000000001</v>
      </c>
      <c r="K919" s="104">
        <f t="shared" si="317"/>
        <v>207178.40928912</v>
      </c>
      <c r="L919" s="107">
        <f t="shared" si="328"/>
        <v>0</v>
      </c>
      <c r="M919" s="105">
        <f t="shared" si="329"/>
        <v>0</v>
      </c>
      <c r="N919" s="104">
        <f t="shared" si="330"/>
        <v>0</v>
      </c>
      <c r="O919" s="113">
        <f t="shared" si="325"/>
        <v>0.11</v>
      </c>
      <c r="P919" s="108">
        <f t="shared" si="315"/>
        <v>1.0073206450000001</v>
      </c>
      <c r="Q919" s="104">
        <f t="shared" si="318"/>
        <v>1516.6795860699999</v>
      </c>
      <c r="R919" s="104">
        <f t="shared" si="319"/>
        <v>1516.6795860699999</v>
      </c>
      <c r="S919" s="109" t="s">
        <v>52</v>
      </c>
      <c r="T919" s="110">
        <f t="shared" si="331"/>
        <v>40949</v>
      </c>
      <c r="U919" s="111">
        <f t="shared" si="326"/>
        <v>0</v>
      </c>
      <c r="V919" s="22"/>
      <c r="W919" s="5"/>
      <c r="X919" s="3"/>
      <c r="Y919" s="5"/>
      <c r="Z919" s="5"/>
      <c r="AA919" s="5"/>
      <c r="AB919" s="1"/>
      <c r="AC919" s="5"/>
      <c r="AD919" s="5"/>
      <c r="AE919" s="5"/>
      <c r="AF919" s="1"/>
      <c r="AG919" s="3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</row>
    <row r="920" spans="1:108" x14ac:dyDescent="0.2">
      <c r="A920" s="112">
        <f t="shared" si="320"/>
        <v>40945</v>
      </c>
      <c r="B920" s="104">
        <f t="shared" si="313"/>
        <v>208762.78327006</v>
      </c>
      <c r="C920" s="104">
        <f t="shared" si="321"/>
        <v>202644.97769952007</v>
      </c>
      <c r="D920" s="132">
        <f t="shared" si="322"/>
        <v>40919</v>
      </c>
      <c r="E920" s="105">
        <f t="shared" si="314"/>
        <v>1.358E-3</v>
      </c>
      <c r="F920" s="106">
        <f t="shared" si="312"/>
        <v>27</v>
      </c>
      <c r="G920" s="106">
        <f t="shared" si="327"/>
        <v>31</v>
      </c>
      <c r="H920" s="104">
        <f t="shared" si="323"/>
        <v>1.0011826699999999</v>
      </c>
      <c r="I920" s="104">
        <f t="shared" si="324"/>
        <v>1.02120831</v>
      </c>
      <c r="J920" s="104">
        <f t="shared" si="316"/>
        <v>1.0224160600000001</v>
      </c>
      <c r="K920" s="104">
        <f t="shared" si="317"/>
        <v>207187.47967833001</v>
      </c>
      <c r="L920" s="107">
        <f t="shared" si="328"/>
        <v>0</v>
      </c>
      <c r="M920" s="105">
        <f t="shared" si="329"/>
        <v>0</v>
      </c>
      <c r="N920" s="104">
        <f t="shared" si="330"/>
        <v>0</v>
      </c>
      <c r="O920" s="113">
        <f t="shared" si="325"/>
        <v>0.11</v>
      </c>
      <c r="P920" s="108">
        <f t="shared" si="315"/>
        <v>1.007603276</v>
      </c>
      <c r="Q920" s="104">
        <f t="shared" si="318"/>
        <v>1575.3035917300001</v>
      </c>
      <c r="R920" s="104">
        <f t="shared" si="319"/>
        <v>1575.3035917300001</v>
      </c>
      <c r="S920" s="109" t="s">
        <v>52</v>
      </c>
      <c r="T920" s="110">
        <f t="shared" si="331"/>
        <v>40949</v>
      </c>
      <c r="U920" s="111">
        <f t="shared" si="326"/>
        <v>0</v>
      </c>
      <c r="V920" s="22"/>
      <c r="W920" s="5"/>
      <c r="X920" s="3"/>
      <c r="Y920" s="5"/>
      <c r="Z920" s="5"/>
      <c r="AA920" s="5"/>
      <c r="AB920" s="1"/>
      <c r="AC920" s="5"/>
      <c r="AD920" s="5"/>
      <c r="AE920" s="5"/>
      <c r="AF920" s="1"/>
      <c r="AG920" s="3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</row>
    <row r="921" spans="1:108" x14ac:dyDescent="0.2">
      <c r="A921" s="112">
        <f t="shared" si="320"/>
        <v>40946</v>
      </c>
      <c r="B921" s="104">
        <f t="shared" si="313"/>
        <v>208830.49936780002</v>
      </c>
      <c r="C921" s="104">
        <f t="shared" si="321"/>
        <v>202644.97769952007</v>
      </c>
      <c r="D921" s="132">
        <f t="shared" si="322"/>
        <v>40919</v>
      </c>
      <c r="E921" s="105">
        <f t="shared" si="314"/>
        <v>1.358E-3</v>
      </c>
      <c r="F921" s="106">
        <f t="shared" si="312"/>
        <v>28</v>
      </c>
      <c r="G921" s="106">
        <f t="shared" si="327"/>
        <v>31</v>
      </c>
      <c r="H921" s="104">
        <f t="shared" si="323"/>
        <v>1.0012265</v>
      </c>
      <c r="I921" s="104">
        <f t="shared" si="324"/>
        <v>1.02120831</v>
      </c>
      <c r="J921" s="104">
        <f t="shared" si="316"/>
        <v>1.02246082</v>
      </c>
      <c r="K921" s="104">
        <f t="shared" si="317"/>
        <v>207196.55006753001</v>
      </c>
      <c r="L921" s="107">
        <f t="shared" si="328"/>
        <v>0</v>
      </c>
      <c r="M921" s="105">
        <f t="shared" si="329"/>
        <v>0</v>
      </c>
      <c r="N921" s="104">
        <f t="shared" si="330"/>
        <v>0</v>
      </c>
      <c r="O921" s="113">
        <f t="shared" si="325"/>
        <v>0.11</v>
      </c>
      <c r="P921" s="108">
        <f t="shared" si="315"/>
        <v>1.0078859870000001</v>
      </c>
      <c r="Q921" s="104">
        <f t="shared" si="318"/>
        <v>1633.9493002700001</v>
      </c>
      <c r="R921" s="104">
        <f t="shared" si="319"/>
        <v>1633.9493002700001</v>
      </c>
      <c r="S921" s="109" t="s">
        <v>52</v>
      </c>
      <c r="T921" s="110">
        <f t="shared" si="331"/>
        <v>40949</v>
      </c>
      <c r="U921" s="111">
        <f t="shared" si="326"/>
        <v>0</v>
      </c>
      <c r="V921" s="22"/>
      <c r="W921" s="5"/>
      <c r="X921" s="3"/>
      <c r="Y921" s="5"/>
      <c r="Z921" s="5"/>
      <c r="AA921" s="5"/>
      <c r="AB921" s="1"/>
      <c r="AC921" s="5"/>
      <c r="AD921" s="5"/>
      <c r="AE921" s="5"/>
      <c r="AF921" s="1"/>
      <c r="AG921" s="3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</row>
    <row r="922" spans="1:108" x14ac:dyDescent="0.2">
      <c r="A922" s="112">
        <f t="shared" si="320"/>
        <v>40947</v>
      </c>
      <c r="B922" s="104">
        <f t="shared" si="313"/>
        <v>208898.23675617998</v>
      </c>
      <c r="C922" s="104">
        <f t="shared" si="321"/>
        <v>202644.97769952007</v>
      </c>
      <c r="D922" s="132">
        <f t="shared" si="322"/>
        <v>40919</v>
      </c>
      <c r="E922" s="105">
        <f t="shared" si="314"/>
        <v>1.358E-3</v>
      </c>
      <c r="F922" s="106">
        <f t="shared" si="312"/>
        <v>29</v>
      </c>
      <c r="G922" s="106">
        <f t="shared" si="327"/>
        <v>31</v>
      </c>
      <c r="H922" s="104">
        <f t="shared" si="323"/>
        <v>1.0012703300000001</v>
      </c>
      <c r="I922" s="104">
        <f t="shared" si="324"/>
        <v>1.02120831</v>
      </c>
      <c r="J922" s="104">
        <f t="shared" si="316"/>
        <v>1.02250558</v>
      </c>
      <c r="K922" s="104">
        <f t="shared" si="317"/>
        <v>207205.62045672999</v>
      </c>
      <c r="L922" s="107">
        <f t="shared" si="328"/>
        <v>0</v>
      </c>
      <c r="M922" s="105">
        <f t="shared" si="329"/>
        <v>0</v>
      </c>
      <c r="N922" s="104">
        <f t="shared" si="330"/>
        <v>0</v>
      </c>
      <c r="O922" s="113">
        <f t="shared" si="325"/>
        <v>0.11</v>
      </c>
      <c r="P922" s="108">
        <f t="shared" si="315"/>
        <v>1.008168776</v>
      </c>
      <c r="Q922" s="104">
        <f t="shared" si="318"/>
        <v>1692.61629945</v>
      </c>
      <c r="R922" s="104">
        <f t="shared" si="319"/>
        <v>1692.61629945</v>
      </c>
      <c r="S922" s="109" t="s">
        <v>52</v>
      </c>
      <c r="T922" s="110">
        <f t="shared" si="331"/>
        <v>40949</v>
      </c>
      <c r="U922" s="111">
        <f t="shared" si="326"/>
        <v>0</v>
      </c>
      <c r="V922" s="22"/>
      <c r="W922" s="5"/>
      <c r="X922" s="3"/>
      <c r="Y922" s="5"/>
      <c r="Z922" s="5"/>
      <c r="AA922" s="5"/>
      <c r="AB922" s="1"/>
      <c r="AC922" s="5"/>
      <c r="AD922" s="5"/>
      <c r="AE922" s="5"/>
      <c r="AF922" s="1"/>
      <c r="AG922" s="3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</row>
    <row r="923" spans="1:108" x14ac:dyDescent="0.2">
      <c r="A923" s="112">
        <f t="shared" si="320"/>
        <v>40948</v>
      </c>
      <c r="B923" s="104">
        <f t="shared" si="313"/>
        <v>208965.99585173998</v>
      </c>
      <c r="C923" s="104">
        <f t="shared" si="321"/>
        <v>202644.97769952007</v>
      </c>
      <c r="D923" s="132">
        <f t="shared" si="322"/>
        <v>40919</v>
      </c>
      <c r="E923" s="105">
        <f t="shared" si="314"/>
        <v>1.358E-3</v>
      </c>
      <c r="F923" s="106">
        <f t="shared" si="312"/>
        <v>30</v>
      </c>
      <c r="G923" s="106">
        <f t="shared" si="327"/>
        <v>31</v>
      </c>
      <c r="H923" s="104">
        <f t="shared" si="323"/>
        <v>1.00131416</v>
      </c>
      <c r="I923" s="104">
        <f t="shared" si="324"/>
        <v>1.02120831</v>
      </c>
      <c r="J923" s="104">
        <f t="shared" si="316"/>
        <v>1.02255034</v>
      </c>
      <c r="K923" s="104">
        <f t="shared" si="317"/>
        <v>207214.69084592999</v>
      </c>
      <c r="L923" s="107">
        <f t="shared" si="328"/>
        <v>0</v>
      </c>
      <c r="M923" s="105">
        <f t="shared" si="329"/>
        <v>0</v>
      </c>
      <c r="N923" s="104">
        <f t="shared" si="330"/>
        <v>0</v>
      </c>
      <c r="O923" s="113">
        <f t="shared" si="325"/>
        <v>0.11</v>
      </c>
      <c r="P923" s="108">
        <f t="shared" si="315"/>
        <v>1.0084516450000001</v>
      </c>
      <c r="Q923" s="104">
        <f t="shared" si="318"/>
        <v>1751.30500581</v>
      </c>
      <c r="R923" s="104">
        <f t="shared" si="319"/>
        <v>1751.30500581</v>
      </c>
      <c r="S923" s="109" t="s">
        <v>52</v>
      </c>
      <c r="T923" s="110">
        <f t="shared" si="331"/>
        <v>40949</v>
      </c>
      <c r="U923" s="111">
        <f t="shared" si="326"/>
        <v>0</v>
      </c>
      <c r="V923" s="22"/>
      <c r="W923" s="5"/>
      <c r="X923" s="3"/>
      <c r="Y923" s="5"/>
      <c r="Z923" s="5"/>
      <c r="AA923" s="5"/>
      <c r="AB923" s="1"/>
      <c r="AC923" s="5"/>
      <c r="AD923" s="5"/>
      <c r="AE923" s="5"/>
      <c r="AF923" s="1"/>
      <c r="AG923" s="3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</row>
    <row r="924" spans="1:108" x14ac:dyDescent="0.2">
      <c r="A924" s="112">
        <f t="shared" si="320"/>
        <v>40949</v>
      </c>
      <c r="B924" s="104">
        <f t="shared" si="313"/>
        <v>209033.77870082</v>
      </c>
      <c r="C924" s="104">
        <f t="shared" si="321"/>
        <v>202644.97769952007</v>
      </c>
      <c r="D924" s="132">
        <f t="shared" si="322"/>
        <v>40919</v>
      </c>
      <c r="E924" s="105">
        <f t="shared" si="314"/>
        <v>1.358E-3</v>
      </c>
      <c r="F924" s="106">
        <f t="shared" si="312"/>
        <v>31</v>
      </c>
      <c r="G924" s="106">
        <f t="shared" si="327"/>
        <v>31</v>
      </c>
      <c r="H924" s="104">
        <f t="shared" si="323"/>
        <v>1.001358</v>
      </c>
      <c r="I924" s="104">
        <f t="shared" si="324"/>
        <v>1.02120831</v>
      </c>
      <c r="J924" s="104">
        <f t="shared" si="316"/>
        <v>1.0225951099999999</v>
      </c>
      <c r="K924" s="104">
        <f t="shared" si="317"/>
        <v>207223.76326158</v>
      </c>
      <c r="L924" s="107">
        <f t="shared" si="328"/>
        <v>29</v>
      </c>
      <c r="M924" s="105">
        <f t="shared" si="329"/>
        <v>3.9403878549000002E-2</v>
      </c>
      <c r="N924" s="104">
        <f t="shared" si="330"/>
        <v>8165.4200000199999</v>
      </c>
      <c r="O924" s="113">
        <f t="shared" si="325"/>
        <v>0.11</v>
      </c>
      <c r="P924" s="108">
        <f t="shared" si="315"/>
        <v>1.0087345940000001</v>
      </c>
      <c r="Q924" s="104">
        <f t="shared" si="318"/>
        <v>1810.01543924</v>
      </c>
      <c r="R924" s="104">
        <f t="shared" si="319"/>
        <v>9975.4354392599998</v>
      </c>
      <c r="S924" s="109" t="s">
        <v>52</v>
      </c>
      <c r="T924" s="110">
        <f t="shared" si="331"/>
        <v>40949</v>
      </c>
      <c r="U924" s="111">
        <f t="shared" si="326"/>
        <v>199058.34326155999</v>
      </c>
      <c r="V924" s="22"/>
      <c r="W924" s="8"/>
      <c r="X924" s="2"/>
      <c r="Y924" s="8"/>
      <c r="Z924" s="8"/>
      <c r="AA924" s="8"/>
      <c r="AB924" s="9"/>
      <c r="AC924" s="8"/>
      <c r="AD924" s="8"/>
      <c r="AE924" s="8"/>
      <c r="AF924" s="9"/>
      <c r="AG924" s="2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</row>
    <row r="925" spans="1:108" x14ac:dyDescent="0.2">
      <c r="A925" s="112">
        <f t="shared" si="320"/>
        <v>40950</v>
      </c>
      <c r="B925" s="104">
        <f t="shared" si="313"/>
        <v>199118.64072145999</v>
      </c>
      <c r="C925" s="104">
        <f t="shared" si="321"/>
        <v>194659.97960969005</v>
      </c>
      <c r="D925" s="132">
        <f t="shared" si="322"/>
        <v>40950</v>
      </c>
      <c r="E925" s="105">
        <f t="shared" si="314"/>
        <v>8.7000000000000001E-5</v>
      </c>
      <c r="F925" s="106">
        <f t="shared" si="312"/>
        <v>1</v>
      </c>
      <c r="G925" s="106">
        <v>29</v>
      </c>
      <c r="H925" s="104">
        <f t="shared" si="323"/>
        <v>1.00000299</v>
      </c>
      <c r="I925" s="104">
        <f t="shared" si="324"/>
        <v>1.0225951099999999</v>
      </c>
      <c r="J925" s="104">
        <f t="shared" si="316"/>
        <v>1.02259816</v>
      </c>
      <c r="K925" s="104">
        <f t="shared" si="317"/>
        <v>199058.93697449999</v>
      </c>
      <c r="L925" s="107">
        <f t="shared" si="328"/>
        <v>0</v>
      </c>
      <c r="M925" s="105">
        <f t="shared" si="329"/>
        <v>0</v>
      </c>
      <c r="N925" s="104">
        <f t="shared" si="330"/>
        <v>0</v>
      </c>
      <c r="O925" s="113">
        <f t="shared" si="325"/>
        <v>0.11</v>
      </c>
      <c r="P925" s="108">
        <f t="shared" si="315"/>
        <v>1.0002999299999999</v>
      </c>
      <c r="Q925" s="104">
        <f t="shared" si="318"/>
        <v>59.703746959999997</v>
      </c>
      <c r="R925" s="104">
        <f t="shared" si="319"/>
        <v>59.703746959999997</v>
      </c>
      <c r="S925" s="109" t="s">
        <v>52</v>
      </c>
      <c r="T925" s="110">
        <f t="shared" si="331"/>
        <v>40978</v>
      </c>
      <c r="U925" s="111">
        <f t="shared" si="326"/>
        <v>0</v>
      </c>
      <c r="V925" s="22"/>
      <c r="W925" s="5"/>
      <c r="X925" s="3"/>
      <c r="Y925" s="5"/>
      <c r="Z925" s="5"/>
      <c r="AA925" s="5"/>
      <c r="AB925" s="1"/>
      <c r="AC925" s="5"/>
      <c r="AD925" s="5"/>
      <c r="AE925" s="5"/>
      <c r="AF925" s="1"/>
      <c r="AG925" s="3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</row>
    <row r="926" spans="1:108" x14ac:dyDescent="0.2">
      <c r="A926" s="112">
        <f t="shared" si="320"/>
        <v>40951</v>
      </c>
      <c r="B926" s="104">
        <f t="shared" si="313"/>
        <v>199178.96034841001</v>
      </c>
      <c r="C926" s="104">
        <f t="shared" si="321"/>
        <v>194659.97960969005</v>
      </c>
      <c r="D926" s="132">
        <f t="shared" si="322"/>
        <v>40950</v>
      </c>
      <c r="E926" s="105">
        <f t="shared" si="314"/>
        <v>8.7000000000000001E-5</v>
      </c>
      <c r="F926" s="106">
        <f t="shared" si="312"/>
        <v>2</v>
      </c>
      <c r="G926" s="106">
        <f t="shared" si="327"/>
        <v>29</v>
      </c>
      <c r="H926" s="104">
        <f t="shared" si="323"/>
        <v>1.00000599</v>
      </c>
      <c r="I926" s="104">
        <f t="shared" si="324"/>
        <v>1.0225951099999999</v>
      </c>
      <c r="J926" s="104">
        <f t="shared" si="316"/>
        <v>1.02260123</v>
      </c>
      <c r="K926" s="104">
        <f t="shared" si="317"/>
        <v>199059.53458064</v>
      </c>
      <c r="L926" s="107">
        <f t="shared" si="328"/>
        <v>0</v>
      </c>
      <c r="M926" s="105">
        <f t="shared" si="329"/>
        <v>0</v>
      </c>
      <c r="N926" s="104">
        <f t="shared" si="330"/>
        <v>0</v>
      </c>
      <c r="O926" s="113">
        <f t="shared" si="325"/>
        <v>0.11</v>
      </c>
      <c r="P926" s="108">
        <f t="shared" si="315"/>
        <v>1.00059995</v>
      </c>
      <c r="Q926" s="104">
        <f t="shared" si="318"/>
        <v>119.42576776999999</v>
      </c>
      <c r="R926" s="104">
        <f t="shared" si="319"/>
        <v>119.42576776999999</v>
      </c>
      <c r="S926" s="109" t="s">
        <v>52</v>
      </c>
      <c r="T926" s="110">
        <f t="shared" si="331"/>
        <v>40978</v>
      </c>
      <c r="U926" s="111">
        <f t="shared" si="326"/>
        <v>0</v>
      </c>
      <c r="V926" s="22"/>
      <c r="W926" s="5"/>
      <c r="X926" s="3"/>
      <c r="Y926" s="5"/>
      <c r="Z926" s="5"/>
      <c r="AA926" s="5"/>
      <c r="AB926" s="1"/>
      <c r="AC926" s="5"/>
      <c r="AD926" s="5"/>
      <c r="AE926" s="5"/>
      <c r="AF926" s="1"/>
      <c r="AG926" s="3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</row>
    <row r="927" spans="1:108" x14ac:dyDescent="0.2">
      <c r="A927" s="112">
        <f t="shared" si="320"/>
        <v>40952</v>
      </c>
      <c r="B927" s="104">
        <f t="shared" si="313"/>
        <v>199239.29824935002</v>
      </c>
      <c r="C927" s="104">
        <f t="shared" si="321"/>
        <v>194659.97960969005</v>
      </c>
      <c r="D927" s="132">
        <f t="shared" si="322"/>
        <v>40950</v>
      </c>
      <c r="E927" s="105">
        <f t="shared" si="314"/>
        <v>8.7000000000000001E-5</v>
      </c>
      <c r="F927" s="106">
        <f t="shared" si="312"/>
        <v>3</v>
      </c>
      <c r="G927" s="106">
        <f t="shared" si="327"/>
        <v>29</v>
      </c>
      <c r="H927" s="104">
        <f t="shared" si="323"/>
        <v>1.00000899</v>
      </c>
      <c r="I927" s="104">
        <f t="shared" si="324"/>
        <v>1.0225951099999999</v>
      </c>
      <c r="J927" s="104">
        <f t="shared" si="316"/>
        <v>1.0226043</v>
      </c>
      <c r="K927" s="104">
        <f t="shared" si="317"/>
        <v>199060.13218678001</v>
      </c>
      <c r="L927" s="107">
        <f t="shared" si="328"/>
        <v>0</v>
      </c>
      <c r="M927" s="105">
        <f t="shared" si="329"/>
        <v>0</v>
      </c>
      <c r="N927" s="104">
        <f t="shared" si="330"/>
        <v>0</v>
      </c>
      <c r="O927" s="113">
        <f t="shared" si="325"/>
        <v>0.11</v>
      </c>
      <c r="P927" s="108">
        <f t="shared" si="315"/>
        <v>1.00090006</v>
      </c>
      <c r="Q927" s="104">
        <f t="shared" si="318"/>
        <v>179.16606257000001</v>
      </c>
      <c r="R927" s="104">
        <f t="shared" si="319"/>
        <v>179.16606257000001</v>
      </c>
      <c r="S927" s="109" t="s">
        <v>52</v>
      </c>
      <c r="T927" s="110">
        <f t="shared" si="331"/>
        <v>40978</v>
      </c>
      <c r="U927" s="111">
        <f t="shared" si="326"/>
        <v>0</v>
      </c>
      <c r="V927" s="22"/>
      <c r="W927" s="5"/>
      <c r="X927" s="3"/>
      <c r="Y927" s="5"/>
      <c r="Z927" s="5"/>
      <c r="AA927" s="5"/>
      <c r="AB927" s="1"/>
      <c r="AC927" s="5"/>
      <c r="AD927" s="5"/>
      <c r="AE927" s="5"/>
      <c r="AF927" s="1"/>
      <c r="AG927" s="3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</row>
    <row r="928" spans="1:108" x14ac:dyDescent="0.2">
      <c r="A928" s="112">
        <f t="shared" si="320"/>
        <v>40953</v>
      </c>
      <c r="B928" s="104">
        <f t="shared" si="313"/>
        <v>199299.65442444998</v>
      </c>
      <c r="C928" s="104">
        <f t="shared" si="321"/>
        <v>194659.97960969005</v>
      </c>
      <c r="D928" s="132">
        <f t="shared" si="322"/>
        <v>40950</v>
      </c>
      <c r="E928" s="105">
        <f t="shared" si="314"/>
        <v>8.7000000000000001E-5</v>
      </c>
      <c r="F928" s="106">
        <f t="shared" si="312"/>
        <v>4</v>
      </c>
      <c r="G928" s="106">
        <f t="shared" si="327"/>
        <v>29</v>
      </c>
      <c r="H928" s="104">
        <f t="shared" si="323"/>
        <v>1.00001199</v>
      </c>
      <c r="I928" s="104">
        <f t="shared" si="324"/>
        <v>1.0225951099999999</v>
      </c>
      <c r="J928" s="104">
        <f t="shared" si="316"/>
        <v>1.02260737</v>
      </c>
      <c r="K928" s="104">
        <f t="shared" si="317"/>
        <v>199060.72979290999</v>
      </c>
      <c r="L928" s="107">
        <f t="shared" si="328"/>
        <v>0</v>
      </c>
      <c r="M928" s="105">
        <f t="shared" si="329"/>
        <v>0</v>
      </c>
      <c r="N928" s="104">
        <f t="shared" si="330"/>
        <v>0</v>
      </c>
      <c r="O928" s="113">
        <f t="shared" si="325"/>
        <v>0.11</v>
      </c>
      <c r="P928" s="108">
        <f t="shared" si="315"/>
        <v>1.0012002600000001</v>
      </c>
      <c r="Q928" s="104">
        <f t="shared" si="318"/>
        <v>238.92463154000001</v>
      </c>
      <c r="R928" s="104">
        <f t="shared" si="319"/>
        <v>238.92463154000001</v>
      </c>
      <c r="S928" s="109" t="s">
        <v>52</v>
      </c>
      <c r="T928" s="110">
        <f t="shared" si="331"/>
        <v>40978</v>
      </c>
      <c r="U928" s="111">
        <f t="shared" si="326"/>
        <v>0</v>
      </c>
      <c r="V928" s="22"/>
      <c r="W928" s="5"/>
      <c r="X928" s="3"/>
      <c r="Y928" s="5"/>
      <c r="Z928" s="5"/>
      <c r="AA928" s="5"/>
      <c r="AB928" s="1"/>
      <c r="AC928" s="5"/>
      <c r="AD928" s="5"/>
      <c r="AE928" s="5"/>
      <c r="AF928" s="1"/>
      <c r="AG928" s="3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</row>
    <row r="929" spans="1:108" x14ac:dyDescent="0.2">
      <c r="A929" s="112">
        <f t="shared" si="320"/>
        <v>40954</v>
      </c>
      <c r="B929" s="104">
        <f t="shared" si="313"/>
        <v>199360.02692435001</v>
      </c>
      <c r="C929" s="104">
        <f t="shared" si="321"/>
        <v>194659.97960969005</v>
      </c>
      <c r="D929" s="132">
        <f t="shared" si="322"/>
        <v>40950</v>
      </c>
      <c r="E929" s="105">
        <f t="shared" si="314"/>
        <v>8.7000000000000001E-5</v>
      </c>
      <c r="F929" s="106">
        <f t="shared" si="312"/>
        <v>5</v>
      </c>
      <c r="G929" s="106">
        <f t="shared" si="327"/>
        <v>29</v>
      </c>
      <c r="H929" s="104">
        <f t="shared" si="323"/>
        <v>1.0000149899999999</v>
      </c>
      <c r="I929" s="104">
        <f t="shared" si="324"/>
        <v>1.0225951099999999</v>
      </c>
      <c r="J929" s="104">
        <f t="shared" si="316"/>
        <v>1.0226104300000001</v>
      </c>
      <c r="K929" s="104">
        <f t="shared" si="317"/>
        <v>199061.32545244999</v>
      </c>
      <c r="L929" s="107">
        <f t="shared" si="328"/>
        <v>0</v>
      </c>
      <c r="M929" s="105">
        <f t="shared" si="329"/>
        <v>0</v>
      </c>
      <c r="N929" s="104">
        <f t="shared" si="330"/>
        <v>0</v>
      </c>
      <c r="O929" s="113">
        <f t="shared" si="325"/>
        <v>0.11</v>
      </c>
      <c r="P929" s="108">
        <f t="shared" si="315"/>
        <v>1.00150055</v>
      </c>
      <c r="Q929" s="104">
        <f t="shared" si="318"/>
        <v>298.7014719</v>
      </c>
      <c r="R929" s="104">
        <f t="shared" si="319"/>
        <v>298.7014719</v>
      </c>
      <c r="S929" s="109" t="s">
        <v>52</v>
      </c>
      <c r="T929" s="110">
        <f t="shared" si="331"/>
        <v>40978</v>
      </c>
      <c r="U929" s="111">
        <f t="shared" si="326"/>
        <v>0</v>
      </c>
      <c r="V929" s="22"/>
      <c r="W929" s="5"/>
      <c r="X929" s="3"/>
      <c r="Y929" s="5"/>
      <c r="Z929" s="5"/>
      <c r="AA929" s="5"/>
      <c r="AB929" s="1"/>
      <c r="AC929" s="5"/>
      <c r="AD929" s="5"/>
      <c r="AE929" s="5"/>
      <c r="AF929" s="1"/>
      <c r="AG929" s="3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</row>
    <row r="930" spans="1:108" x14ac:dyDescent="0.2">
      <c r="A930" s="112">
        <f t="shared" si="320"/>
        <v>40955</v>
      </c>
      <c r="B930" s="104">
        <f t="shared" si="313"/>
        <v>199420.41964768001</v>
      </c>
      <c r="C930" s="104">
        <f t="shared" si="321"/>
        <v>194659.97960969005</v>
      </c>
      <c r="D930" s="132">
        <f t="shared" si="322"/>
        <v>40950</v>
      </c>
      <c r="E930" s="105">
        <f t="shared" si="314"/>
        <v>8.7000000000000001E-5</v>
      </c>
      <c r="F930" s="106">
        <f t="shared" si="312"/>
        <v>6</v>
      </c>
      <c r="G930" s="106">
        <f t="shared" si="327"/>
        <v>29</v>
      </c>
      <c r="H930" s="104">
        <f t="shared" si="323"/>
        <v>1.0000179899999999</v>
      </c>
      <c r="I930" s="104">
        <f t="shared" si="324"/>
        <v>1.0225951099999999</v>
      </c>
      <c r="J930" s="104">
        <f t="shared" si="316"/>
        <v>1.0226135000000001</v>
      </c>
      <c r="K930" s="104">
        <f t="shared" si="317"/>
        <v>199061.92305859001</v>
      </c>
      <c r="L930" s="107">
        <f t="shared" si="328"/>
        <v>0</v>
      </c>
      <c r="M930" s="105">
        <f t="shared" si="329"/>
        <v>0</v>
      </c>
      <c r="N930" s="104">
        <f t="shared" si="330"/>
        <v>0</v>
      </c>
      <c r="O930" s="113">
        <f t="shared" si="325"/>
        <v>0.11</v>
      </c>
      <c r="P930" s="108">
        <f t="shared" si="315"/>
        <v>1.0018009299999999</v>
      </c>
      <c r="Q930" s="104">
        <f t="shared" si="318"/>
        <v>358.49658908999999</v>
      </c>
      <c r="R930" s="104">
        <f t="shared" si="319"/>
        <v>358.49658908999999</v>
      </c>
      <c r="S930" s="109" t="s">
        <v>52</v>
      </c>
      <c r="T930" s="110">
        <f t="shared" si="331"/>
        <v>40978</v>
      </c>
      <c r="U930" s="111">
        <f t="shared" si="326"/>
        <v>0</v>
      </c>
      <c r="V930" s="22"/>
      <c r="W930" s="5"/>
      <c r="X930" s="3"/>
      <c r="Y930" s="5"/>
      <c r="Z930" s="5"/>
      <c r="AA930" s="5"/>
      <c r="AB930" s="1"/>
      <c r="AC930" s="5"/>
      <c r="AD930" s="5"/>
      <c r="AE930" s="5"/>
      <c r="AF930" s="1"/>
      <c r="AG930" s="3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</row>
    <row r="931" spans="1:108" x14ac:dyDescent="0.2">
      <c r="A931" s="112">
        <f t="shared" si="320"/>
        <v>40956</v>
      </c>
      <c r="B931" s="104">
        <f t="shared" si="313"/>
        <v>199480.83084471</v>
      </c>
      <c r="C931" s="104">
        <f t="shared" si="321"/>
        <v>194659.97960969005</v>
      </c>
      <c r="D931" s="132">
        <f t="shared" si="322"/>
        <v>40950</v>
      </c>
      <c r="E931" s="105">
        <f t="shared" si="314"/>
        <v>8.7000000000000001E-5</v>
      </c>
      <c r="F931" s="106">
        <f t="shared" ref="F931:F994" si="332">IF(DAY(A931)=E$2+1,1,F930+1)</f>
        <v>7</v>
      </c>
      <c r="G931" s="106">
        <f t="shared" si="327"/>
        <v>29</v>
      </c>
      <c r="H931" s="104">
        <f t="shared" si="323"/>
        <v>1.0000209900000001</v>
      </c>
      <c r="I931" s="104">
        <f t="shared" si="324"/>
        <v>1.0225951099999999</v>
      </c>
      <c r="J931" s="104">
        <f t="shared" si="316"/>
        <v>1.0226165700000001</v>
      </c>
      <c r="K931" s="104">
        <f t="shared" si="317"/>
        <v>199062.52066472999</v>
      </c>
      <c r="L931" s="107">
        <f t="shared" si="328"/>
        <v>0</v>
      </c>
      <c r="M931" s="105">
        <f t="shared" si="329"/>
        <v>0</v>
      </c>
      <c r="N931" s="104">
        <f t="shared" si="330"/>
        <v>0</v>
      </c>
      <c r="O931" s="113">
        <f t="shared" si="325"/>
        <v>0.11</v>
      </c>
      <c r="P931" s="108">
        <f t="shared" si="315"/>
        <v>1.002101401</v>
      </c>
      <c r="Q931" s="104">
        <f t="shared" si="318"/>
        <v>418.31017997999999</v>
      </c>
      <c r="R931" s="104">
        <f t="shared" si="319"/>
        <v>418.31017997999999</v>
      </c>
      <c r="S931" s="109" t="s">
        <v>52</v>
      </c>
      <c r="T931" s="110">
        <f t="shared" si="331"/>
        <v>40978</v>
      </c>
      <c r="U931" s="111">
        <f t="shared" si="326"/>
        <v>0</v>
      </c>
      <c r="V931" s="22"/>
      <c r="W931" s="5"/>
      <c r="X931" s="3"/>
      <c r="Y931" s="5"/>
      <c r="Z931" s="5"/>
      <c r="AA931" s="5"/>
      <c r="AB931" s="1"/>
      <c r="AC931" s="5"/>
      <c r="AD931" s="5"/>
      <c r="AE931" s="5"/>
      <c r="AF931" s="1"/>
      <c r="AG931" s="3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</row>
    <row r="932" spans="1:108" x14ac:dyDescent="0.2">
      <c r="A932" s="112">
        <f t="shared" si="320"/>
        <v>40957</v>
      </c>
      <c r="B932" s="104">
        <f t="shared" si="313"/>
        <v>199541.26011748001</v>
      </c>
      <c r="C932" s="104">
        <f t="shared" si="321"/>
        <v>194659.97960969005</v>
      </c>
      <c r="D932" s="132">
        <f t="shared" si="322"/>
        <v>40950</v>
      </c>
      <c r="E932" s="105">
        <f t="shared" si="314"/>
        <v>8.7000000000000001E-5</v>
      </c>
      <c r="F932" s="106">
        <f t="shared" si="332"/>
        <v>8</v>
      </c>
      <c r="G932" s="106">
        <f t="shared" si="327"/>
        <v>29</v>
      </c>
      <c r="H932" s="104">
        <f t="shared" si="323"/>
        <v>1.0000239900000001</v>
      </c>
      <c r="I932" s="104">
        <f t="shared" si="324"/>
        <v>1.0225951099999999</v>
      </c>
      <c r="J932" s="104">
        <f t="shared" si="316"/>
        <v>1.0226196400000001</v>
      </c>
      <c r="K932" s="104">
        <f t="shared" si="317"/>
        <v>199063.11827086</v>
      </c>
      <c r="L932" s="107">
        <f t="shared" si="328"/>
        <v>0</v>
      </c>
      <c r="M932" s="105">
        <f t="shared" si="329"/>
        <v>0</v>
      </c>
      <c r="N932" s="104">
        <f t="shared" si="330"/>
        <v>0</v>
      </c>
      <c r="O932" s="113">
        <f t="shared" si="325"/>
        <v>0.11</v>
      </c>
      <c r="P932" s="108">
        <f t="shared" si="315"/>
        <v>1.0024019609999999</v>
      </c>
      <c r="Q932" s="104">
        <f t="shared" si="318"/>
        <v>478.14184662000002</v>
      </c>
      <c r="R932" s="104">
        <f t="shared" si="319"/>
        <v>478.14184662000002</v>
      </c>
      <c r="S932" s="109" t="s">
        <v>52</v>
      </c>
      <c r="T932" s="110">
        <f t="shared" si="331"/>
        <v>40978</v>
      </c>
      <c r="U932" s="111">
        <f t="shared" si="326"/>
        <v>0</v>
      </c>
      <c r="V932" s="22"/>
      <c r="W932" s="5"/>
      <c r="X932" s="3"/>
      <c r="Y932" s="5"/>
      <c r="Z932" s="5"/>
      <c r="AA932" s="5"/>
      <c r="AB932" s="1"/>
      <c r="AC932" s="5"/>
      <c r="AD932" s="5"/>
      <c r="AE932" s="5"/>
      <c r="AF932" s="1"/>
      <c r="AG932" s="3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</row>
    <row r="933" spans="1:108" x14ac:dyDescent="0.2">
      <c r="A933" s="112">
        <f t="shared" si="320"/>
        <v>40958</v>
      </c>
      <c r="B933" s="104">
        <f t="shared" si="313"/>
        <v>199601.70571335999</v>
      </c>
      <c r="C933" s="104">
        <f t="shared" si="321"/>
        <v>194659.97960969005</v>
      </c>
      <c r="D933" s="132">
        <f t="shared" si="322"/>
        <v>40950</v>
      </c>
      <c r="E933" s="105">
        <f t="shared" si="314"/>
        <v>8.7000000000000001E-5</v>
      </c>
      <c r="F933" s="106">
        <f t="shared" si="332"/>
        <v>9</v>
      </c>
      <c r="G933" s="106">
        <f t="shared" si="327"/>
        <v>29</v>
      </c>
      <c r="H933" s="104">
        <f t="shared" si="323"/>
        <v>1.0000269900000001</v>
      </c>
      <c r="I933" s="104">
        <f t="shared" si="324"/>
        <v>1.0225951099999999</v>
      </c>
      <c r="J933" s="104">
        <f t="shared" si="316"/>
        <v>1.0226227000000001</v>
      </c>
      <c r="K933" s="104">
        <f t="shared" si="317"/>
        <v>199063.7139304</v>
      </c>
      <c r="L933" s="107">
        <f t="shared" si="328"/>
        <v>0</v>
      </c>
      <c r="M933" s="105">
        <f t="shared" si="329"/>
        <v>0</v>
      </c>
      <c r="N933" s="104">
        <f t="shared" si="330"/>
        <v>0</v>
      </c>
      <c r="O933" s="113">
        <f t="shared" si="325"/>
        <v>0.11</v>
      </c>
      <c r="P933" s="108">
        <f t="shared" si="315"/>
        <v>1.0027026109999999</v>
      </c>
      <c r="Q933" s="104">
        <f t="shared" si="318"/>
        <v>537.99178296000002</v>
      </c>
      <c r="R933" s="104">
        <f t="shared" si="319"/>
        <v>537.99178296000002</v>
      </c>
      <c r="S933" s="109" t="s">
        <v>52</v>
      </c>
      <c r="T933" s="110">
        <f t="shared" si="331"/>
        <v>40978</v>
      </c>
      <c r="U933" s="111">
        <f t="shared" si="326"/>
        <v>0</v>
      </c>
      <c r="V933" s="22"/>
      <c r="W933" s="5"/>
      <c r="X933" s="3"/>
      <c r="Y933" s="5"/>
      <c r="Z933" s="5"/>
      <c r="AA933" s="5"/>
      <c r="AB933" s="1"/>
      <c r="AC933" s="5"/>
      <c r="AD933" s="5"/>
      <c r="AE933" s="5"/>
      <c r="AF933" s="1"/>
      <c r="AG933" s="3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</row>
    <row r="934" spans="1:108" x14ac:dyDescent="0.2">
      <c r="A934" s="112">
        <f t="shared" si="320"/>
        <v>40959</v>
      </c>
      <c r="B934" s="104">
        <f t="shared" si="313"/>
        <v>199662.17173471997</v>
      </c>
      <c r="C934" s="104">
        <f t="shared" si="321"/>
        <v>194659.97960969005</v>
      </c>
      <c r="D934" s="132">
        <f t="shared" si="322"/>
        <v>40950</v>
      </c>
      <c r="E934" s="105">
        <f t="shared" si="314"/>
        <v>8.7000000000000001E-5</v>
      </c>
      <c r="F934" s="106">
        <f t="shared" si="332"/>
        <v>10</v>
      </c>
      <c r="G934" s="106">
        <f t="shared" si="327"/>
        <v>29</v>
      </c>
      <c r="H934" s="104">
        <f t="shared" si="323"/>
        <v>1.00002999</v>
      </c>
      <c r="I934" s="104">
        <f t="shared" si="324"/>
        <v>1.0225951099999999</v>
      </c>
      <c r="J934" s="104">
        <f t="shared" si="316"/>
        <v>1.0226257700000001</v>
      </c>
      <c r="K934" s="104">
        <f t="shared" si="317"/>
        <v>199064.31153653999</v>
      </c>
      <c r="L934" s="107">
        <f t="shared" si="328"/>
        <v>0</v>
      </c>
      <c r="M934" s="105">
        <f t="shared" si="329"/>
        <v>0</v>
      </c>
      <c r="N934" s="104">
        <f t="shared" si="330"/>
        <v>0</v>
      </c>
      <c r="O934" s="113">
        <f t="shared" si="325"/>
        <v>0.11</v>
      </c>
      <c r="P934" s="108">
        <f t="shared" si="315"/>
        <v>1.0030033519999999</v>
      </c>
      <c r="Q934" s="104">
        <f t="shared" si="318"/>
        <v>597.86019818</v>
      </c>
      <c r="R934" s="104">
        <f t="shared" si="319"/>
        <v>597.86019818</v>
      </c>
      <c r="S934" s="109" t="s">
        <v>52</v>
      </c>
      <c r="T934" s="110">
        <f t="shared" si="331"/>
        <v>40978</v>
      </c>
      <c r="U934" s="111">
        <f t="shared" si="326"/>
        <v>0</v>
      </c>
      <c r="V934" s="22"/>
      <c r="W934" s="5"/>
      <c r="X934" s="3"/>
      <c r="Y934" s="5"/>
      <c r="Z934" s="5"/>
      <c r="AA934" s="5"/>
      <c r="AB934" s="1"/>
      <c r="AC934" s="5"/>
      <c r="AD934" s="5"/>
      <c r="AE934" s="5"/>
      <c r="AF934" s="1"/>
      <c r="AG934" s="3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</row>
    <row r="935" spans="1:108" x14ac:dyDescent="0.2">
      <c r="A935" s="112">
        <f t="shared" si="320"/>
        <v>40960</v>
      </c>
      <c r="B935" s="104">
        <f t="shared" ref="B935:B998" si="333">IF(E935&lt;0,"ND",(K935+Q935))</f>
        <v>199722.65603136001</v>
      </c>
      <c r="C935" s="104">
        <f t="shared" si="321"/>
        <v>194659.97960969005</v>
      </c>
      <c r="D935" s="132">
        <f t="shared" si="322"/>
        <v>40950</v>
      </c>
      <c r="E935" s="105">
        <f t="shared" si="314"/>
        <v>8.7000000000000001E-5</v>
      </c>
      <c r="F935" s="106">
        <f t="shared" si="332"/>
        <v>11</v>
      </c>
      <c r="G935" s="106">
        <f t="shared" si="327"/>
        <v>29</v>
      </c>
      <c r="H935" s="104">
        <f t="shared" si="323"/>
        <v>1.00003299</v>
      </c>
      <c r="I935" s="104">
        <f t="shared" si="324"/>
        <v>1.0225951099999999</v>
      </c>
      <c r="J935" s="104">
        <f t="shared" si="316"/>
        <v>1.0226288400000001</v>
      </c>
      <c r="K935" s="104">
        <f t="shared" si="317"/>
        <v>199064.90914268</v>
      </c>
      <c r="L935" s="107">
        <f t="shared" si="328"/>
        <v>0</v>
      </c>
      <c r="M935" s="105">
        <f t="shared" si="329"/>
        <v>0</v>
      </c>
      <c r="N935" s="104">
        <f t="shared" si="330"/>
        <v>0</v>
      </c>
      <c r="O935" s="113">
        <f t="shared" si="325"/>
        <v>0.11</v>
      </c>
      <c r="P935" s="108">
        <f t="shared" si="315"/>
        <v>1.003304183</v>
      </c>
      <c r="Q935" s="104">
        <f t="shared" si="318"/>
        <v>657.74688867999998</v>
      </c>
      <c r="R935" s="104">
        <f t="shared" si="319"/>
        <v>657.74688867999998</v>
      </c>
      <c r="S935" s="109" t="s">
        <v>52</v>
      </c>
      <c r="T935" s="110">
        <f t="shared" si="331"/>
        <v>40978</v>
      </c>
      <c r="U935" s="111">
        <f t="shared" si="326"/>
        <v>0</v>
      </c>
      <c r="V935" s="22"/>
      <c r="W935" s="5"/>
      <c r="X935" s="3"/>
      <c r="Y935" s="5"/>
      <c r="Z935" s="5"/>
      <c r="AA935" s="5"/>
      <c r="AB935" s="1"/>
      <c r="AC935" s="5"/>
      <c r="AD935" s="5"/>
      <c r="AE935" s="5"/>
      <c r="AF935" s="1"/>
      <c r="AG935" s="3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</row>
    <row r="936" spans="1:108" x14ac:dyDescent="0.2">
      <c r="A936" s="112">
        <f t="shared" si="320"/>
        <v>40961</v>
      </c>
      <c r="B936" s="104">
        <f t="shared" si="333"/>
        <v>199783.15860344999</v>
      </c>
      <c r="C936" s="104">
        <f t="shared" si="321"/>
        <v>194659.97960969005</v>
      </c>
      <c r="D936" s="132">
        <f t="shared" si="322"/>
        <v>40950</v>
      </c>
      <c r="E936" s="105">
        <f t="shared" si="314"/>
        <v>8.7000000000000001E-5</v>
      </c>
      <c r="F936" s="106">
        <f t="shared" si="332"/>
        <v>12</v>
      </c>
      <c r="G936" s="106">
        <f t="shared" si="327"/>
        <v>29</v>
      </c>
      <c r="H936" s="104">
        <f t="shared" si="323"/>
        <v>1.00003599</v>
      </c>
      <c r="I936" s="104">
        <f t="shared" si="324"/>
        <v>1.0225951099999999</v>
      </c>
      <c r="J936" s="104">
        <f t="shared" si="316"/>
        <v>1.0226319100000001</v>
      </c>
      <c r="K936" s="104">
        <f t="shared" si="317"/>
        <v>199065.50674881</v>
      </c>
      <c r="L936" s="107">
        <f t="shared" si="328"/>
        <v>0</v>
      </c>
      <c r="M936" s="105">
        <f t="shared" si="329"/>
        <v>0</v>
      </c>
      <c r="N936" s="104">
        <f t="shared" si="330"/>
        <v>0</v>
      </c>
      <c r="O936" s="113">
        <f t="shared" si="325"/>
        <v>0.11</v>
      </c>
      <c r="P936" s="108">
        <f t="shared" si="315"/>
        <v>1.003605104</v>
      </c>
      <c r="Q936" s="104">
        <f t="shared" si="318"/>
        <v>717.65185464000001</v>
      </c>
      <c r="R936" s="104">
        <f t="shared" si="319"/>
        <v>717.65185464000001</v>
      </c>
      <c r="S936" s="109" t="s">
        <v>52</v>
      </c>
      <c r="T936" s="110">
        <f t="shared" si="331"/>
        <v>40978</v>
      </c>
      <c r="U936" s="111">
        <f t="shared" si="326"/>
        <v>0</v>
      </c>
      <c r="V936" s="22"/>
      <c r="W936" s="5"/>
      <c r="X936" s="3"/>
      <c r="Y936" s="5"/>
      <c r="Z936" s="5"/>
      <c r="AA936" s="5"/>
      <c r="AB936" s="1"/>
      <c r="AC936" s="5"/>
      <c r="AD936" s="5"/>
      <c r="AE936" s="5"/>
      <c r="AF936" s="1"/>
      <c r="AG936" s="3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</row>
    <row r="937" spans="1:108" x14ac:dyDescent="0.2">
      <c r="A937" s="112">
        <f t="shared" si="320"/>
        <v>40962</v>
      </c>
      <c r="B937" s="104">
        <f t="shared" si="333"/>
        <v>199843.67945115999</v>
      </c>
      <c r="C937" s="104">
        <f t="shared" si="321"/>
        <v>194659.97960969005</v>
      </c>
      <c r="D937" s="132">
        <f t="shared" si="322"/>
        <v>40950</v>
      </c>
      <c r="E937" s="105">
        <f t="shared" si="314"/>
        <v>8.7000000000000001E-5</v>
      </c>
      <c r="F937" s="106">
        <f t="shared" si="332"/>
        <v>13</v>
      </c>
      <c r="G937" s="106">
        <f t="shared" si="327"/>
        <v>29</v>
      </c>
      <c r="H937" s="104">
        <f t="shared" si="323"/>
        <v>1.00003899</v>
      </c>
      <c r="I937" s="104">
        <f t="shared" si="324"/>
        <v>1.0225951099999999</v>
      </c>
      <c r="J937" s="104">
        <f t="shared" si="316"/>
        <v>1.0226349800000001</v>
      </c>
      <c r="K937" s="104">
        <f t="shared" si="317"/>
        <v>199066.10435494999</v>
      </c>
      <c r="L937" s="107">
        <f t="shared" si="328"/>
        <v>0</v>
      </c>
      <c r="M937" s="105">
        <f t="shared" si="329"/>
        <v>0</v>
      </c>
      <c r="N937" s="104">
        <f t="shared" si="330"/>
        <v>0</v>
      </c>
      <c r="O937" s="113">
        <f t="shared" si="325"/>
        <v>0.11</v>
      </c>
      <c r="P937" s="108">
        <f t="shared" si="315"/>
        <v>1.0039061149999999</v>
      </c>
      <c r="Q937" s="104">
        <f t="shared" si="318"/>
        <v>777.57509620999997</v>
      </c>
      <c r="R937" s="104">
        <f t="shared" si="319"/>
        <v>777.57509620999997</v>
      </c>
      <c r="S937" s="109" t="s">
        <v>52</v>
      </c>
      <c r="T937" s="110">
        <f t="shared" si="331"/>
        <v>40978</v>
      </c>
      <c r="U937" s="111">
        <f t="shared" si="326"/>
        <v>0</v>
      </c>
      <c r="V937" s="22"/>
      <c r="W937" s="5"/>
      <c r="X937" s="3"/>
      <c r="Y937" s="5"/>
      <c r="Z937" s="5"/>
      <c r="AA937" s="5"/>
      <c r="AB937" s="1"/>
      <c r="AC937" s="5"/>
      <c r="AD937" s="5"/>
      <c r="AE937" s="5"/>
      <c r="AF937" s="1"/>
      <c r="AG937" s="3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</row>
    <row r="938" spans="1:108" x14ac:dyDescent="0.2">
      <c r="A938" s="112">
        <f t="shared" si="320"/>
        <v>40963</v>
      </c>
      <c r="B938" s="104">
        <f t="shared" si="333"/>
        <v>199904.21681891999</v>
      </c>
      <c r="C938" s="104">
        <f t="shared" si="321"/>
        <v>194659.97960969005</v>
      </c>
      <c r="D938" s="132">
        <f t="shared" si="322"/>
        <v>40950</v>
      </c>
      <c r="E938" s="105">
        <f t="shared" si="314"/>
        <v>8.7000000000000001E-5</v>
      </c>
      <c r="F938" s="106">
        <f t="shared" si="332"/>
        <v>14</v>
      </c>
      <c r="G938" s="106">
        <f t="shared" si="327"/>
        <v>29</v>
      </c>
      <c r="H938" s="104">
        <f t="shared" si="323"/>
        <v>1.0000419899999999</v>
      </c>
      <c r="I938" s="104">
        <f t="shared" si="324"/>
        <v>1.0225951099999999</v>
      </c>
      <c r="J938" s="104">
        <f t="shared" si="316"/>
        <v>1.0226380399999999</v>
      </c>
      <c r="K938" s="104">
        <f t="shared" si="317"/>
        <v>199066.70001448999</v>
      </c>
      <c r="L938" s="107">
        <f t="shared" si="328"/>
        <v>0</v>
      </c>
      <c r="M938" s="105">
        <f t="shared" si="329"/>
        <v>0</v>
      </c>
      <c r="N938" s="104">
        <f t="shared" si="330"/>
        <v>0</v>
      </c>
      <c r="O938" s="113">
        <f t="shared" si="325"/>
        <v>0.11</v>
      </c>
      <c r="P938" s="108">
        <f t="shared" si="315"/>
        <v>1.004207217</v>
      </c>
      <c r="Q938" s="104">
        <f t="shared" si="318"/>
        <v>837.51680442999998</v>
      </c>
      <c r="R938" s="104">
        <f t="shared" si="319"/>
        <v>837.51680442999998</v>
      </c>
      <c r="S938" s="109" t="s">
        <v>52</v>
      </c>
      <c r="T938" s="110">
        <f t="shared" si="331"/>
        <v>40978</v>
      </c>
      <c r="U938" s="111">
        <f t="shared" si="326"/>
        <v>0</v>
      </c>
      <c r="V938" s="22"/>
      <c r="W938" s="5"/>
      <c r="X938" s="3"/>
      <c r="Y938" s="5"/>
      <c r="Z938" s="5"/>
      <c r="AA938" s="5"/>
      <c r="AB938" s="1"/>
      <c r="AC938" s="5"/>
      <c r="AD938" s="5"/>
      <c r="AE938" s="5"/>
      <c r="AF938" s="1"/>
      <c r="AG938" s="3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</row>
    <row r="939" spans="1:108" x14ac:dyDescent="0.2">
      <c r="A939" s="112">
        <f t="shared" si="320"/>
        <v>40964</v>
      </c>
      <c r="B939" s="104">
        <f t="shared" si="333"/>
        <v>199964.77441682</v>
      </c>
      <c r="C939" s="104">
        <f t="shared" si="321"/>
        <v>194659.97960969005</v>
      </c>
      <c r="D939" s="132">
        <f t="shared" si="322"/>
        <v>40950</v>
      </c>
      <c r="E939" s="105">
        <f t="shared" ref="E939:E1002" si="334">IF(DAY(A938)=$E$2,VLOOKUP(A938,$AG$10:$AH$200,2),E938)</f>
        <v>8.7000000000000001E-5</v>
      </c>
      <c r="F939" s="106">
        <f t="shared" si="332"/>
        <v>15</v>
      </c>
      <c r="G939" s="106">
        <f t="shared" si="327"/>
        <v>29</v>
      </c>
      <c r="H939" s="104">
        <f t="shared" si="323"/>
        <v>1.0000449899999999</v>
      </c>
      <c r="I939" s="104">
        <f t="shared" si="324"/>
        <v>1.0225951099999999</v>
      </c>
      <c r="J939" s="104">
        <f t="shared" si="316"/>
        <v>1.0226411099999999</v>
      </c>
      <c r="K939" s="104">
        <f t="shared" si="317"/>
        <v>199067.29762063001</v>
      </c>
      <c r="L939" s="107">
        <f t="shared" si="328"/>
        <v>0</v>
      </c>
      <c r="M939" s="105">
        <f t="shared" si="329"/>
        <v>0</v>
      </c>
      <c r="N939" s="104">
        <f t="shared" si="330"/>
        <v>0</v>
      </c>
      <c r="O939" s="113">
        <f t="shared" si="325"/>
        <v>0.11</v>
      </c>
      <c r="P939" s="108">
        <f t="shared" si="315"/>
        <v>1.004508409</v>
      </c>
      <c r="Q939" s="104">
        <f t="shared" si="318"/>
        <v>897.47679618999996</v>
      </c>
      <c r="R939" s="104">
        <f t="shared" si="319"/>
        <v>897.47679618999996</v>
      </c>
      <c r="S939" s="109" t="s">
        <v>52</v>
      </c>
      <c r="T939" s="110">
        <f t="shared" si="331"/>
        <v>40978</v>
      </c>
      <c r="U939" s="111">
        <f t="shared" si="326"/>
        <v>0</v>
      </c>
      <c r="V939" s="22"/>
      <c r="W939" s="5"/>
      <c r="X939" s="3"/>
      <c r="Y939" s="5"/>
      <c r="Z939" s="5"/>
      <c r="AA939" s="5"/>
      <c r="AB939" s="1"/>
      <c r="AC939" s="5"/>
      <c r="AD939" s="5"/>
      <c r="AE939" s="5"/>
      <c r="AF939" s="1"/>
      <c r="AG939" s="3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</row>
    <row r="940" spans="1:108" x14ac:dyDescent="0.2">
      <c r="A940" s="112">
        <f t="shared" si="320"/>
        <v>40965</v>
      </c>
      <c r="B940" s="104">
        <f t="shared" si="333"/>
        <v>200025.35029082</v>
      </c>
      <c r="C940" s="104">
        <f t="shared" si="321"/>
        <v>194659.97960969005</v>
      </c>
      <c r="D940" s="132">
        <f t="shared" si="322"/>
        <v>40950</v>
      </c>
      <c r="E940" s="105">
        <f t="shared" si="334"/>
        <v>8.7000000000000001E-5</v>
      </c>
      <c r="F940" s="106">
        <f t="shared" si="332"/>
        <v>16</v>
      </c>
      <c r="G940" s="106">
        <f t="shared" si="327"/>
        <v>29</v>
      </c>
      <c r="H940" s="104">
        <f t="shared" si="323"/>
        <v>1.0000479900000001</v>
      </c>
      <c r="I940" s="104">
        <f t="shared" si="324"/>
        <v>1.0225951099999999</v>
      </c>
      <c r="J940" s="104">
        <f t="shared" si="316"/>
        <v>1.0226441799999999</v>
      </c>
      <c r="K940" s="104">
        <f t="shared" si="317"/>
        <v>199067.89522676001</v>
      </c>
      <c r="L940" s="107">
        <f t="shared" si="328"/>
        <v>0</v>
      </c>
      <c r="M940" s="105">
        <f t="shared" si="329"/>
        <v>0</v>
      </c>
      <c r="N940" s="104">
        <f t="shared" si="330"/>
        <v>0</v>
      </c>
      <c r="O940" s="113">
        <f t="shared" si="325"/>
        <v>0.11</v>
      </c>
      <c r="P940" s="108">
        <f t="shared" si="315"/>
        <v>1.0048096909999999</v>
      </c>
      <c r="Q940" s="104">
        <f t="shared" si="318"/>
        <v>957.45506406000004</v>
      </c>
      <c r="R940" s="104">
        <f t="shared" si="319"/>
        <v>957.45506406000004</v>
      </c>
      <c r="S940" s="109" t="s">
        <v>52</v>
      </c>
      <c r="T940" s="110">
        <f t="shared" si="331"/>
        <v>40978</v>
      </c>
      <c r="U940" s="111">
        <f t="shared" si="326"/>
        <v>0</v>
      </c>
      <c r="V940" s="22"/>
      <c r="W940" s="5"/>
      <c r="X940" s="3"/>
      <c r="Y940" s="5"/>
      <c r="Z940" s="5"/>
      <c r="AA940" s="5"/>
      <c r="AB940" s="1"/>
      <c r="AC940" s="5"/>
      <c r="AD940" s="5"/>
      <c r="AE940" s="5"/>
      <c r="AF940" s="1"/>
      <c r="AG940" s="3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</row>
    <row r="941" spans="1:108" x14ac:dyDescent="0.2">
      <c r="A941" s="112">
        <f t="shared" si="320"/>
        <v>40966</v>
      </c>
      <c r="B941" s="104">
        <f t="shared" si="333"/>
        <v>200085.94464015</v>
      </c>
      <c r="C941" s="104">
        <f t="shared" si="321"/>
        <v>194659.97960969005</v>
      </c>
      <c r="D941" s="132">
        <f t="shared" si="322"/>
        <v>40950</v>
      </c>
      <c r="E941" s="105">
        <f t="shared" si="334"/>
        <v>8.7000000000000001E-5</v>
      </c>
      <c r="F941" s="106">
        <f t="shared" si="332"/>
        <v>17</v>
      </c>
      <c r="G941" s="106">
        <f t="shared" si="327"/>
        <v>29</v>
      </c>
      <c r="H941" s="104">
        <f t="shared" si="323"/>
        <v>1.0000509900000001</v>
      </c>
      <c r="I941" s="104">
        <f t="shared" si="324"/>
        <v>1.0225951099999999</v>
      </c>
      <c r="J941" s="104">
        <f t="shared" si="316"/>
        <v>1.0226472499999999</v>
      </c>
      <c r="K941" s="104">
        <f t="shared" si="317"/>
        <v>199068.4928329</v>
      </c>
      <c r="L941" s="107">
        <f t="shared" si="328"/>
        <v>0</v>
      </c>
      <c r="M941" s="105">
        <f t="shared" si="329"/>
        <v>0</v>
      </c>
      <c r="N941" s="104">
        <f t="shared" si="330"/>
        <v>0</v>
      </c>
      <c r="O941" s="113">
        <f t="shared" si="325"/>
        <v>0.11</v>
      </c>
      <c r="P941" s="108">
        <f t="shared" si="315"/>
        <v>1.0051110640000001</v>
      </c>
      <c r="Q941" s="104">
        <f t="shared" si="318"/>
        <v>1017.45180725</v>
      </c>
      <c r="R941" s="104">
        <f t="shared" si="319"/>
        <v>1017.45180725</v>
      </c>
      <c r="S941" s="109" t="s">
        <v>52</v>
      </c>
      <c r="T941" s="110">
        <f t="shared" si="331"/>
        <v>40978</v>
      </c>
      <c r="U941" s="111">
        <f t="shared" si="326"/>
        <v>0</v>
      </c>
      <c r="V941" s="22"/>
      <c r="W941" s="5"/>
      <c r="X941" s="3"/>
      <c r="Y941" s="5"/>
      <c r="Z941" s="5"/>
      <c r="AA941" s="5"/>
      <c r="AB941" s="1"/>
      <c r="AC941" s="5"/>
      <c r="AD941" s="5"/>
      <c r="AE941" s="5"/>
      <c r="AF941" s="1"/>
      <c r="AG941" s="3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</row>
    <row r="942" spans="1:108" x14ac:dyDescent="0.2">
      <c r="A942" s="112">
        <f t="shared" si="320"/>
        <v>40967</v>
      </c>
      <c r="B942" s="104">
        <f t="shared" si="333"/>
        <v>200146.55530877001</v>
      </c>
      <c r="C942" s="104">
        <f t="shared" si="321"/>
        <v>194659.97960969005</v>
      </c>
      <c r="D942" s="132">
        <f t="shared" si="322"/>
        <v>40950</v>
      </c>
      <c r="E942" s="105">
        <f t="shared" si="334"/>
        <v>8.7000000000000001E-5</v>
      </c>
      <c r="F942" s="106">
        <f t="shared" si="332"/>
        <v>18</v>
      </c>
      <c r="G942" s="106">
        <f t="shared" si="327"/>
        <v>29</v>
      </c>
      <c r="H942" s="104">
        <f t="shared" si="323"/>
        <v>1.0000539900000001</v>
      </c>
      <c r="I942" s="104">
        <f t="shared" si="324"/>
        <v>1.0225951099999999</v>
      </c>
      <c r="J942" s="104">
        <f t="shared" si="316"/>
        <v>1.02265031</v>
      </c>
      <c r="K942" s="104">
        <f t="shared" si="317"/>
        <v>199069.08849244</v>
      </c>
      <c r="L942" s="107">
        <f t="shared" si="328"/>
        <v>0</v>
      </c>
      <c r="M942" s="105">
        <f t="shared" si="329"/>
        <v>0</v>
      </c>
      <c r="N942" s="104">
        <f t="shared" si="330"/>
        <v>0</v>
      </c>
      <c r="O942" s="113">
        <f t="shared" si="325"/>
        <v>0.11</v>
      </c>
      <c r="P942" s="108">
        <f t="shared" si="315"/>
        <v>1.0054125270000001</v>
      </c>
      <c r="Q942" s="104">
        <f t="shared" si="318"/>
        <v>1077.46681633</v>
      </c>
      <c r="R942" s="104">
        <f t="shared" si="319"/>
        <v>1077.46681633</v>
      </c>
      <c r="S942" s="109" t="s">
        <v>52</v>
      </c>
      <c r="T942" s="110">
        <f t="shared" si="331"/>
        <v>40978</v>
      </c>
      <c r="U942" s="111">
        <f t="shared" si="326"/>
        <v>0</v>
      </c>
      <c r="V942" s="22"/>
      <c r="W942" s="5"/>
      <c r="X942" s="3"/>
      <c r="Y942" s="5"/>
      <c r="Z942" s="5"/>
      <c r="AA942" s="5"/>
      <c r="AB942" s="1"/>
      <c r="AC942" s="5"/>
      <c r="AD942" s="5"/>
      <c r="AE942" s="5"/>
      <c r="AF942" s="1"/>
      <c r="AG942" s="3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</row>
    <row r="943" spans="1:108" x14ac:dyDescent="0.2">
      <c r="A943" s="112">
        <f t="shared" si="320"/>
        <v>40968</v>
      </c>
      <c r="B943" s="104">
        <f t="shared" si="333"/>
        <v>200207.18621051998</v>
      </c>
      <c r="C943" s="104">
        <f t="shared" si="321"/>
        <v>194659.97960969005</v>
      </c>
      <c r="D943" s="132">
        <f t="shared" si="322"/>
        <v>40950</v>
      </c>
      <c r="E943" s="105">
        <f t="shared" si="334"/>
        <v>8.7000000000000001E-5</v>
      </c>
      <c r="F943" s="106">
        <f t="shared" si="332"/>
        <v>19</v>
      </c>
      <c r="G943" s="106">
        <f t="shared" si="327"/>
        <v>29</v>
      </c>
      <c r="H943" s="104">
        <f t="shared" si="323"/>
        <v>1.00005699</v>
      </c>
      <c r="I943" s="104">
        <f t="shared" si="324"/>
        <v>1.0225951099999999</v>
      </c>
      <c r="J943" s="104">
        <f t="shared" si="316"/>
        <v>1.0226533799999999</v>
      </c>
      <c r="K943" s="104">
        <f t="shared" si="317"/>
        <v>199069.68609857999</v>
      </c>
      <c r="L943" s="107">
        <f t="shared" si="328"/>
        <v>0</v>
      </c>
      <c r="M943" s="105">
        <f t="shared" si="329"/>
        <v>0</v>
      </c>
      <c r="N943" s="104">
        <f t="shared" si="330"/>
        <v>0</v>
      </c>
      <c r="O943" s="113">
        <f t="shared" si="325"/>
        <v>0.11</v>
      </c>
      <c r="P943" s="108">
        <f t="shared" si="315"/>
        <v>1.00571408</v>
      </c>
      <c r="Q943" s="104">
        <f t="shared" si="318"/>
        <v>1137.5001119399999</v>
      </c>
      <c r="R943" s="104">
        <f t="shared" si="319"/>
        <v>1137.5001119399999</v>
      </c>
      <c r="S943" s="109" t="s">
        <v>52</v>
      </c>
      <c r="T943" s="110">
        <f t="shared" si="331"/>
        <v>40978</v>
      </c>
      <c r="U943" s="111">
        <f t="shared" si="326"/>
        <v>0</v>
      </c>
      <c r="V943" s="22"/>
      <c r="W943" s="5"/>
      <c r="X943" s="3"/>
      <c r="Y943" s="5"/>
      <c r="Z943" s="5"/>
      <c r="AA943" s="5"/>
      <c r="AB943" s="1"/>
      <c r="AC943" s="5"/>
      <c r="AD943" s="5"/>
      <c r="AE943" s="5"/>
      <c r="AF943" s="1"/>
      <c r="AG943" s="3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</row>
    <row r="944" spans="1:108" x14ac:dyDescent="0.2">
      <c r="A944" s="112">
        <f t="shared" si="320"/>
        <v>40969</v>
      </c>
      <c r="B944" s="104">
        <f t="shared" si="333"/>
        <v>200267.83558806998</v>
      </c>
      <c r="C944" s="104">
        <f t="shared" si="321"/>
        <v>194659.97960969005</v>
      </c>
      <c r="D944" s="132">
        <f t="shared" si="322"/>
        <v>40950</v>
      </c>
      <c r="E944" s="105">
        <f t="shared" si="334"/>
        <v>8.7000000000000001E-5</v>
      </c>
      <c r="F944" s="106">
        <f t="shared" si="332"/>
        <v>20</v>
      </c>
      <c r="G944" s="106">
        <f t="shared" si="327"/>
        <v>29</v>
      </c>
      <c r="H944" s="104">
        <f t="shared" si="323"/>
        <v>1.00005999</v>
      </c>
      <c r="I944" s="104">
        <f t="shared" si="324"/>
        <v>1.0225951099999999</v>
      </c>
      <c r="J944" s="104">
        <f t="shared" si="316"/>
        <v>1.0226564499999999</v>
      </c>
      <c r="K944" s="104">
        <f t="shared" si="317"/>
        <v>199070.28370470999</v>
      </c>
      <c r="L944" s="107">
        <f t="shared" si="328"/>
        <v>0</v>
      </c>
      <c r="M944" s="105">
        <f t="shared" si="329"/>
        <v>0</v>
      </c>
      <c r="N944" s="104">
        <f t="shared" si="330"/>
        <v>0</v>
      </c>
      <c r="O944" s="113">
        <f t="shared" si="325"/>
        <v>0.11</v>
      </c>
      <c r="P944" s="108">
        <f t="shared" si="315"/>
        <v>1.0060157240000001</v>
      </c>
      <c r="Q944" s="104">
        <f t="shared" si="318"/>
        <v>1197.5518833599999</v>
      </c>
      <c r="R944" s="104">
        <f t="shared" si="319"/>
        <v>1197.5518833599999</v>
      </c>
      <c r="S944" s="109" t="s">
        <v>52</v>
      </c>
      <c r="T944" s="110">
        <f t="shared" si="331"/>
        <v>40978</v>
      </c>
      <c r="U944" s="111">
        <f t="shared" si="326"/>
        <v>0</v>
      </c>
      <c r="V944" s="22"/>
      <c r="W944" s="5"/>
      <c r="X944" s="3"/>
      <c r="Y944" s="5"/>
      <c r="Z944" s="5"/>
      <c r="AA944" s="5"/>
      <c r="AB944" s="1"/>
      <c r="AC944" s="5"/>
      <c r="AD944" s="5"/>
      <c r="AE944" s="5"/>
      <c r="AF944" s="1"/>
      <c r="AG944" s="3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</row>
    <row r="945" spans="1:108" x14ac:dyDescent="0.2">
      <c r="A945" s="112">
        <f t="shared" si="320"/>
        <v>40970</v>
      </c>
      <c r="B945" s="104">
        <f t="shared" si="333"/>
        <v>200328.50344162001</v>
      </c>
      <c r="C945" s="104">
        <f t="shared" si="321"/>
        <v>194659.97960969005</v>
      </c>
      <c r="D945" s="132">
        <f t="shared" si="322"/>
        <v>40950</v>
      </c>
      <c r="E945" s="105">
        <f t="shared" si="334"/>
        <v>8.7000000000000001E-5</v>
      </c>
      <c r="F945" s="106">
        <f t="shared" si="332"/>
        <v>21</v>
      </c>
      <c r="G945" s="106">
        <f t="shared" si="327"/>
        <v>29</v>
      </c>
      <c r="H945" s="104">
        <f t="shared" si="323"/>
        <v>1.00006299</v>
      </c>
      <c r="I945" s="104">
        <f t="shared" si="324"/>
        <v>1.0225951099999999</v>
      </c>
      <c r="J945" s="104">
        <f t="shared" si="316"/>
        <v>1.0226595199999999</v>
      </c>
      <c r="K945" s="104">
        <f t="shared" si="317"/>
        <v>199070.88131085</v>
      </c>
      <c r="L945" s="107">
        <f t="shared" si="328"/>
        <v>0</v>
      </c>
      <c r="M945" s="105">
        <f t="shared" si="329"/>
        <v>0</v>
      </c>
      <c r="N945" s="104">
        <f t="shared" si="330"/>
        <v>0</v>
      </c>
      <c r="O945" s="113">
        <f t="shared" si="325"/>
        <v>0.11</v>
      </c>
      <c r="P945" s="108">
        <f t="shared" si="315"/>
        <v>1.0063174589999999</v>
      </c>
      <c r="Q945" s="104">
        <f t="shared" si="318"/>
        <v>1257.62213077</v>
      </c>
      <c r="R945" s="104">
        <f t="shared" si="319"/>
        <v>1257.62213077</v>
      </c>
      <c r="S945" s="109" t="s">
        <v>52</v>
      </c>
      <c r="T945" s="110">
        <f t="shared" si="331"/>
        <v>40978</v>
      </c>
      <c r="U945" s="111">
        <f t="shared" si="326"/>
        <v>0</v>
      </c>
      <c r="V945" s="22"/>
      <c r="W945" s="5"/>
      <c r="X945" s="3"/>
      <c r="Y945" s="5"/>
      <c r="Z945" s="5"/>
      <c r="AA945" s="5"/>
      <c r="AB945" s="1"/>
      <c r="AC945" s="5"/>
      <c r="AD945" s="5"/>
      <c r="AE945" s="5"/>
      <c r="AF945" s="1"/>
      <c r="AG945" s="3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</row>
    <row r="946" spans="1:108" x14ac:dyDescent="0.2">
      <c r="A946" s="112">
        <f t="shared" si="320"/>
        <v>40971</v>
      </c>
      <c r="B946" s="104">
        <f t="shared" si="333"/>
        <v>200389.18937317</v>
      </c>
      <c r="C946" s="104">
        <f t="shared" si="321"/>
        <v>194659.97960969005</v>
      </c>
      <c r="D946" s="132">
        <f t="shared" si="322"/>
        <v>40950</v>
      </c>
      <c r="E946" s="105">
        <f t="shared" si="334"/>
        <v>8.7000000000000001E-5</v>
      </c>
      <c r="F946" s="106">
        <f t="shared" si="332"/>
        <v>22</v>
      </c>
      <c r="G946" s="106">
        <f t="shared" si="327"/>
        <v>29</v>
      </c>
      <c r="H946" s="104">
        <f t="shared" si="323"/>
        <v>1.00006599</v>
      </c>
      <c r="I946" s="104">
        <f t="shared" si="324"/>
        <v>1.0225951099999999</v>
      </c>
      <c r="J946" s="104">
        <f t="shared" si="316"/>
        <v>1.0226625899999999</v>
      </c>
      <c r="K946" s="104">
        <f t="shared" si="317"/>
        <v>199071.47891698999</v>
      </c>
      <c r="L946" s="107">
        <f t="shared" si="328"/>
        <v>0</v>
      </c>
      <c r="M946" s="105">
        <f t="shared" si="329"/>
        <v>0</v>
      </c>
      <c r="N946" s="104">
        <f t="shared" si="330"/>
        <v>0</v>
      </c>
      <c r="O946" s="113">
        <f t="shared" si="325"/>
        <v>0.11</v>
      </c>
      <c r="P946" s="108">
        <f t="shared" si="315"/>
        <v>1.006619283</v>
      </c>
      <c r="Q946" s="104">
        <f t="shared" si="318"/>
        <v>1317.7104561799999</v>
      </c>
      <c r="R946" s="104">
        <f t="shared" si="319"/>
        <v>1317.7104561799999</v>
      </c>
      <c r="S946" s="109" t="s">
        <v>52</v>
      </c>
      <c r="T946" s="110">
        <f t="shared" si="331"/>
        <v>40978</v>
      </c>
      <c r="U946" s="111">
        <f t="shared" si="326"/>
        <v>0</v>
      </c>
      <c r="V946" s="22"/>
      <c r="W946" s="5"/>
      <c r="X946" s="3"/>
      <c r="Y946" s="5"/>
      <c r="Z946" s="5"/>
      <c r="AA946" s="5"/>
      <c r="AB946" s="1"/>
      <c r="AC946" s="5"/>
      <c r="AD946" s="5"/>
      <c r="AE946" s="5"/>
      <c r="AF946" s="1"/>
      <c r="AG946" s="3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</row>
    <row r="947" spans="1:108" x14ac:dyDescent="0.2">
      <c r="A947" s="112">
        <f t="shared" si="320"/>
        <v>40972</v>
      </c>
      <c r="B947" s="104">
        <f t="shared" si="333"/>
        <v>200449.89202000998</v>
      </c>
      <c r="C947" s="104">
        <f t="shared" si="321"/>
        <v>194659.97960969005</v>
      </c>
      <c r="D947" s="132">
        <f t="shared" si="322"/>
        <v>40950</v>
      </c>
      <c r="E947" s="105">
        <f t="shared" si="334"/>
        <v>8.7000000000000001E-5</v>
      </c>
      <c r="F947" s="106">
        <f t="shared" si="332"/>
        <v>23</v>
      </c>
      <c r="G947" s="106">
        <f t="shared" si="327"/>
        <v>29</v>
      </c>
      <c r="H947" s="104">
        <f t="shared" si="323"/>
        <v>1.0000689899999999</v>
      </c>
      <c r="I947" s="104">
        <f t="shared" si="324"/>
        <v>1.0225951099999999</v>
      </c>
      <c r="J947" s="104">
        <f t="shared" si="316"/>
        <v>1.02266565</v>
      </c>
      <c r="K947" s="104">
        <f t="shared" si="317"/>
        <v>199072.07457652999</v>
      </c>
      <c r="L947" s="107">
        <f t="shared" si="328"/>
        <v>0</v>
      </c>
      <c r="M947" s="105">
        <f t="shared" si="329"/>
        <v>0</v>
      </c>
      <c r="N947" s="104">
        <f t="shared" si="330"/>
        <v>0</v>
      </c>
      <c r="O947" s="113">
        <f t="shared" si="325"/>
        <v>0.11</v>
      </c>
      <c r="P947" s="108">
        <f t="shared" si="315"/>
        <v>1.006921199</v>
      </c>
      <c r="Q947" s="104">
        <f t="shared" si="318"/>
        <v>1377.8174434800001</v>
      </c>
      <c r="R947" s="104">
        <f t="shared" si="319"/>
        <v>1377.8174434800001</v>
      </c>
      <c r="S947" s="109" t="s">
        <v>52</v>
      </c>
      <c r="T947" s="110">
        <f t="shared" si="331"/>
        <v>40978</v>
      </c>
      <c r="U947" s="111">
        <f t="shared" si="326"/>
        <v>0</v>
      </c>
      <c r="V947" s="22"/>
      <c r="W947" s="5"/>
      <c r="X947" s="3"/>
      <c r="Y947" s="5"/>
      <c r="Z947" s="5"/>
      <c r="AA947" s="5"/>
      <c r="AB947" s="1"/>
      <c r="AC947" s="5"/>
      <c r="AD947" s="5"/>
      <c r="AE947" s="5"/>
      <c r="AF947" s="1"/>
      <c r="AG947" s="3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</row>
    <row r="948" spans="1:108" x14ac:dyDescent="0.2">
      <c r="A948" s="112">
        <f t="shared" si="320"/>
        <v>40973</v>
      </c>
      <c r="B948" s="104">
        <f t="shared" si="333"/>
        <v>200510.61490372999</v>
      </c>
      <c r="C948" s="104">
        <f t="shared" si="321"/>
        <v>194659.97960969005</v>
      </c>
      <c r="D948" s="132">
        <f t="shared" si="322"/>
        <v>40950</v>
      </c>
      <c r="E948" s="105">
        <f t="shared" si="334"/>
        <v>8.7000000000000001E-5</v>
      </c>
      <c r="F948" s="106">
        <f t="shared" si="332"/>
        <v>24</v>
      </c>
      <c r="G948" s="106">
        <f t="shared" si="327"/>
        <v>29</v>
      </c>
      <c r="H948" s="104">
        <f t="shared" si="323"/>
        <v>1.0000719899999999</v>
      </c>
      <c r="I948" s="104">
        <f t="shared" si="324"/>
        <v>1.0225951099999999</v>
      </c>
      <c r="J948" s="104">
        <f t="shared" si="316"/>
        <v>1.02266872</v>
      </c>
      <c r="K948" s="104">
        <f t="shared" si="317"/>
        <v>199072.67218266</v>
      </c>
      <c r="L948" s="107">
        <f t="shared" si="328"/>
        <v>0</v>
      </c>
      <c r="M948" s="105">
        <f t="shared" si="329"/>
        <v>0</v>
      </c>
      <c r="N948" s="104">
        <f t="shared" si="330"/>
        <v>0</v>
      </c>
      <c r="O948" s="113">
        <f t="shared" si="325"/>
        <v>0.11</v>
      </c>
      <c r="P948" s="108">
        <f t="shared" si="315"/>
        <v>1.0072232050000001</v>
      </c>
      <c r="Q948" s="104">
        <f t="shared" si="318"/>
        <v>1437.9427210700001</v>
      </c>
      <c r="R948" s="104">
        <f t="shared" si="319"/>
        <v>1437.9427210700001</v>
      </c>
      <c r="S948" s="109" t="s">
        <v>52</v>
      </c>
      <c r="T948" s="110">
        <f t="shared" si="331"/>
        <v>40978</v>
      </c>
      <c r="U948" s="111">
        <f t="shared" si="326"/>
        <v>0</v>
      </c>
      <c r="V948" s="22"/>
      <c r="W948" s="5"/>
      <c r="X948" s="3"/>
      <c r="Y948" s="5"/>
      <c r="Z948" s="5"/>
      <c r="AA948" s="5"/>
      <c r="AB948" s="1"/>
      <c r="AC948" s="5"/>
      <c r="AD948" s="5"/>
      <c r="AE948" s="5"/>
      <c r="AF948" s="1"/>
      <c r="AG948" s="3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</row>
    <row r="949" spans="1:108" x14ac:dyDescent="0.2">
      <c r="A949" s="112">
        <f t="shared" si="320"/>
        <v>40974</v>
      </c>
      <c r="B949" s="104">
        <f t="shared" si="333"/>
        <v>200571.35606501001</v>
      </c>
      <c r="C949" s="104">
        <f t="shared" si="321"/>
        <v>194659.97960969005</v>
      </c>
      <c r="D949" s="132">
        <f t="shared" si="322"/>
        <v>40950</v>
      </c>
      <c r="E949" s="105">
        <f t="shared" si="334"/>
        <v>8.7000000000000001E-5</v>
      </c>
      <c r="F949" s="106">
        <f t="shared" si="332"/>
        <v>25</v>
      </c>
      <c r="G949" s="106">
        <f t="shared" si="327"/>
        <v>29</v>
      </c>
      <c r="H949" s="104">
        <f t="shared" si="323"/>
        <v>1.0000749900000001</v>
      </c>
      <c r="I949" s="104">
        <f t="shared" si="324"/>
        <v>1.0225951099999999</v>
      </c>
      <c r="J949" s="104">
        <f t="shared" si="316"/>
        <v>1.02267179</v>
      </c>
      <c r="K949" s="104">
        <f t="shared" si="317"/>
        <v>199073.26978880001</v>
      </c>
      <c r="L949" s="107">
        <f t="shared" si="328"/>
        <v>0</v>
      </c>
      <c r="M949" s="105">
        <f t="shared" si="329"/>
        <v>0</v>
      </c>
      <c r="N949" s="104">
        <f t="shared" si="330"/>
        <v>0</v>
      </c>
      <c r="O949" s="113">
        <f t="shared" si="325"/>
        <v>0.11</v>
      </c>
      <c r="P949" s="108">
        <f t="shared" si="315"/>
        <v>1.007525301</v>
      </c>
      <c r="Q949" s="104">
        <f t="shared" si="318"/>
        <v>1498.0862762100001</v>
      </c>
      <c r="R949" s="104">
        <f t="shared" si="319"/>
        <v>1498.0862762100001</v>
      </c>
      <c r="S949" s="109" t="s">
        <v>52</v>
      </c>
      <c r="T949" s="110">
        <f t="shared" si="331"/>
        <v>40978</v>
      </c>
      <c r="U949" s="111">
        <f t="shared" si="326"/>
        <v>0</v>
      </c>
      <c r="V949" s="22"/>
      <c r="W949" s="5"/>
      <c r="X949" s="3"/>
      <c r="Y949" s="5"/>
      <c r="Z949" s="5"/>
      <c r="AA949" s="5"/>
      <c r="AB949" s="1"/>
      <c r="AC949" s="5"/>
      <c r="AD949" s="5"/>
      <c r="AE949" s="5"/>
      <c r="AF949" s="1"/>
      <c r="AG949" s="3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</row>
    <row r="950" spans="1:108" x14ac:dyDescent="0.2">
      <c r="A950" s="112">
        <f t="shared" si="320"/>
        <v>40975</v>
      </c>
      <c r="B950" s="104">
        <f t="shared" si="333"/>
        <v>200632.11570308</v>
      </c>
      <c r="C950" s="104">
        <f t="shared" si="321"/>
        <v>194659.97960969005</v>
      </c>
      <c r="D950" s="132">
        <f t="shared" si="322"/>
        <v>40950</v>
      </c>
      <c r="E950" s="105">
        <f t="shared" si="334"/>
        <v>8.7000000000000001E-5</v>
      </c>
      <c r="F950" s="106">
        <f t="shared" si="332"/>
        <v>26</v>
      </c>
      <c r="G950" s="106">
        <f t="shared" si="327"/>
        <v>29</v>
      </c>
      <c r="H950" s="104">
        <f t="shared" si="323"/>
        <v>1.0000779900000001</v>
      </c>
      <c r="I950" s="104">
        <f t="shared" si="324"/>
        <v>1.0225951099999999</v>
      </c>
      <c r="J950" s="104">
        <f t="shared" si="316"/>
        <v>1.02267486</v>
      </c>
      <c r="K950" s="104">
        <f t="shared" si="317"/>
        <v>199073.86739494</v>
      </c>
      <c r="L950" s="107">
        <f t="shared" si="328"/>
        <v>0</v>
      </c>
      <c r="M950" s="105">
        <f t="shared" si="329"/>
        <v>0</v>
      </c>
      <c r="N950" s="104">
        <f t="shared" si="330"/>
        <v>0</v>
      </c>
      <c r="O950" s="113">
        <f t="shared" si="325"/>
        <v>0.11</v>
      </c>
      <c r="P950" s="108">
        <f t="shared" si="315"/>
        <v>1.007827488</v>
      </c>
      <c r="Q950" s="104">
        <f t="shared" si="318"/>
        <v>1558.2483081400001</v>
      </c>
      <c r="R950" s="104">
        <f t="shared" si="319"/>
        <v>1558.2483081400001</v>
      </c>
      <c r="S950" s="109" t="s">
        <v>52</v>
      </c>
      <c r="T950" s="110">
        <f t="shared" si="331"/>
        <v>40978</v>
      </c>
      <c r="U950" s="111">
        <f t="shared" si="326"/>
        <v>0</v>
      </c>
      <c r="V950" s="22"/>
      <c r="W950" s="5"/>
      <c r="X950" s="3"/>
      <c r="Y950" s="5"/>
      <c r="Z950" s="5"/>
      <c r="AA950" s="5"/>
      <c r="AB950" s="1"/>
      <c r="AC950" s="5"/>
      <c r="AD950" s="5"/>
      <c r="AE950" s="5"/>
      <c r="AF950" s="1"/>
      <c r="AG950" s="3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</row>
    <row r="951" spans="1:108" x14ac:dyDescent="0.2">
      <c r="A951" s="112">
        <f t="shared" si="320"/>
        <v>40976</v>
      </c>
      <c r="B951" s="104">
        <f t="shared" si="333"/>
        <v>200692.89185568001</v>
      </c>
      <c r="C951" s="104">
        <f t="shared" si="321"/>
        <v>194659.97960969005</v>
      </c>
      <c r="D951" s="132">
        <f t="shared" si="322"/>
        <v>40950</v>
      </c>
      <c r="E951" s="105">
        <f t="shared" si="334"/>
        <v>8.7000000000000001E-5</v>
      </c>
      <c r="F951" s="106">
        <f t="shared" si="332"/>
        <v>27</v>
      </c>
      <c r="G951" s="106">
        <f t="shared" si="327"/>
        <v>29</v>
      </c>
      <c r="H951" s="104">
        <f t="shared" si="323"/>
        <v>1.0000809900000001</v>
      </c>
      <c r="I951" s="104">
        <f t="shared" si="324"/>
        <v>1.0225951099999999</v>
      </c>
      <c r="J951" s="104">
        <f t="shared" si="316"/>
        <v>1.02267792</v>
      </c>
      <c r="K951" s="104">
        <f t="shared" si="317"/>
        <v>199074.46305448</v>
      </c>
      <c r="L951" s="107">
        <f t="shared" si="328"/>
        <v>0</v>
      </c>
      <c r="M951" s="105">
        <f t="shared" si="329"/>
        <v>0</v>
      </c>
      <c r="N951" s="104">
        <f t="shared" si="330"/>
        <v>0</v>
      </c>
      <c r="O951" s="113">
        <f t="shared" si="325"/>
        <v>0.11</v>
      </c>
      <c r="P951" s="108">
        <f t="shared" si="315"/>
        <v>1.0081297659999999</v>
      </c>
      <c r="Q951" s="104">
        <f t="shared" si="318"/>
        <v>1618.4288012</v>
      </c>
      <c r="R951" s="104">
        <f t="shared" si="319"/>
        <v>1618.4288012</v>
      </c>
      <c r="S951" s="109" t="s">
        <v>52</v>
      </c>
      <c r="T951" s="110">
        <f t="shared" si="331"/>
        <v>40978</v>
      </c>
      <c r="U951" s="111">
        <f t="shared" si="326"/>
        <v>0</v>
      </c>
      <c r="V951" s="22"/>
      <c r="W951" s="5"/>
      <c r="X951" s="3"/>
      <c r="Y951" s="5"/>
      <c r="Z951" s="5"/>
      <c r="AA951" s="5"/>
      <c r="AB951" s="1"/>
      <c r="AC951" s="5"/>
      <c r="AD951" s="5"/>
      <c r="AE951" s="5"/>
      <c r="AF951" s="1"/>
      <c r="AG951" s="3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</row>
    <row r="952" spans="1:108" x14ac:dyDescent="0.2">
      <c r="A952" s="112">
        <f t="shared" si="320"/>
        <v>40977</v>
      </c>
      <c r="B952" s="104">
        <f t="shared" si="333"/>
        <v>200753.68844723</v>
      </c>
      <c r="C952" s="104">
        <f t="shared" si="321"/>
        <v>194659.97960969005</v>
      </c>
      <c r="D952" s="132">
        <f t="shared" si="322"/>
        <v>40950</v>
      </c>
      <c r="E952" s="105">
        <f t="shared" si="334"/>
        <v>8.7000000000000001E-5</v>
      </c>
      <c r="F952" s="106">
        <f t="shared" si="332"/>
        <v>28</v>
      </c>
      <c r="G952" s="106">
        <f t="shared" si="327"/>
        <v>29</v>
      </c>
      <c r="H952" s="104">
        <f t="shared" si="323"/>
        <v>1.00008399</v>
      </c>
      <c r="I952" s="104">
        <f t="shared" si="324"/>
        <v>1.0225951099999999</v>
      </c>
      <c r="J952" s="104">
        <f t="shared" si="316"/>
        <v>1.02268099</v>
      </c>
      <c r="K952" s="104">
        <f t="shared" si="317"/>
        <v>199075.06066061</v>
      </c>
      <c r="L952" s="107">
        <f t="shared" si="328"/>
        <v>0</v>
      </c>
      <c r="M952" s="105">
        <f t="shared" si="329"/>
        <v>0</v>
      </c>
      <c r="N952" s="104">
        <f t="shared" si="330"/>
        <v>0</v>
      </c>
      <c r="O952" s="113">
        <f t="shared" si="325"/>
        <v>0.11</v>
      </c>
      <c r="P952" s="108">
        <f t="shared" si="315"/>
        <v>1.0084321350000001</v>
      </c>
      <c r="Q952" s="104">
        <f t="shared" si="318"/>
        <v>1678.6277866200001</v>
      </c>
      <c r="R952" s="104">
        <f t="shared" si="319"/>
        <v>1678.6277866200001</v>
      </c>
      <c r="S952" s="109" t="s">
        <v>52</v>
      </c>
      <c r="T952" s="110">
        <f t="shared" si="331"/>
        <v>40978</v>
      </c>
      <c r="U952" s="111">
        <f t="shared" si="326"/>
        <v>0</v>
      </c>
      <c r="V952" s="22"/>
      <c r="W952" s="5"/>
      <c r="X952" s="3"/>
      <c r="Y952" s="5"/>
      <c r="Z952" s="5"/>
      <c r="AA952" s="5"/>
      <c r="AB952" s="1"/>
      <c r="AC952" s="5"/>
      <c r="AD952" s="5"/>
      <c r="AE952" s="5"/>
      <c r="AF952" s="1"/>
      <c r="AG952" s="3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</row>
    <row r="953" spans="1:108" x14ac:dyDescent="0.2">
      <c r="A953" s="112">
        <f t="shared" si="320"/>
        <v>40978</v>
      </c>
      <c r="B953" s="104">
        <f t="shared" si="333"/>
        <v>200814.50528059</v>
      </c>
      <c r="C953" s="104">
        <f t="shared" si="321"/>
        <v>194659.97960969005</v>
      </c>
      <c r="D953" s="132">
        <f t="shared" si="322"/>
        <v>40950</v>
      </c>
      <c r="E953" s="105">
        <f t="shared" si="334"/>
        <v>8.7000000000000001E-5</v>
      </c>
      <c r="F953" s="106">
        <f t="shared" si="332"/>
        <v>29</v>
      </c>
      <c r="G953" s="106">
        <f t="shared" si="327"/>
        <v>29</v>
      </c>
      <c r="H953" s="104">
        <f t="shared" si="323"/>
        <v>1.0000869999999999</v>
      </c>
      <c r="I953" s="104">
        <f t="shared" si="324"/>
        <v>1.0225951099999999</v>
      </c>
      <c r="J953" s="104">
        <f t="shared" si="316"/>
        <v>1.0226840699999999</v>
      </c>
      <c r="K953" s="104">
        <f t="shared" si="317"/>
        <v>199075.66021335</v>
      </c>
      <c r="L953" s="107">
        <f t="shared" si="328"/>
        <v>30</v>
      </c>
      <c r="M953" s="105">
        <f t="shared" si="329"/>
        <v>2.0186345210000001E-2</v>
      </c>
      <c r="N953" s="104">
        <f t="shared" si="330"/>
        <v>4018.60999997</v>
      </c>
      <c r="O953" s="113">
        <f t="shared" si="325"/>
        <v>0.11</v>
      </c>
      <c r="P953" s="108">
        <f t="shared" si="315"/>
        <v>1.0087345940000001</v>
      </c>
      <c r="Q953" s="104">
        <f t="shared" si="318"/>
        <v>1738.8450672399999</v>
      </c>
      <c r="R953" s="104">
        <f t="shared" si="319"/>
        <v>5757.4550672099995</v>
      </c>
      <c r="S953" s="109" t="s">
        <v>52</v>
      </c>
      <c r="T953" s="110">
        <f t="shared" si="331"/>
        <v>40978</v>
      </c>
      <c r="U953" s="111">
        <f t="shared" si="326"/>
        <v>195057.05021337999</v>
      </c>
      <c r="V953" s="22"/>
      <c r="W953" s="8"/>
      <c r="X953" s="2"/>
      <c r="Y953" s="8"/>
      <c r="Z953" s="8"/>
      <c r="AA953" s="8"/>
      <c r="AB953" s="9"/>
      <c r="AC953" s="8"/>
      <c r="AD953" s="8"/>
      <c r="AE953" s="8"/>
      <c r="AF953" s="9"/>
      <c r="AG953" s="2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</row>
    <row r="954" spans="1:108" x14ac:dyDescent="0.2">
      <c r="A954" s="112">
        <f t="shared" si="320"/>
        <v>40979</v>
      </c>
      <c r="B954" s="104">
        <f t="shared" si="333"/>
        <v>195113.60263059</v>
      </c>
      <c r="C954" s="104">
        <f t="shared" si="321"/>
        <v>190730.50606272006</v>
      </c>
      <c r="D954" s="132">
        <f t="shared" si="322"/>
        <v>40979</v>
      </c>
      <c r="E954" s="105">
        <f t="shared" si="334"/>
        <v>2.9E-4</v>
      </c>
      <c r="F954" s="106">
        <f t="shared" si="332"/>
        <v>1</v>
      </c>
      <c r="G954" s="106">
        <f t="shared" si="327"/>
        <v>31</v>
      </c>
      <c r="H954" s="104">
        <f t="shared" si="323"/>
        <v>1.00000935</v>
      </c>
      <c r="I954" s="104">
        <f t="shared" si="324"/>
        <v>1.0226840699999999</v>
      </c>
      <c r="J954" s="104">
        <f t="shared" si="316"/>
        <v>1.02269363</v>
      </c>
      <c r="K954" s="104">
        <f t="shared" si="317"/>
        <v>195058.87359701999</v>
      </c>
      <c r="L954" s="107">
        <f t="shared" si="328"/>
        <v>0</v>
      </c>
      <c r="M954" s="105">
        <f t="shared" si="329"/>
        <v>0</v>
      </c>
      <c r="N954" s="104">
        <f t="shared" si="330"/>
        <v>0</v>
      </c>
      <c r="O954" s="113">
        <f t="shared" si="325"/>
        <v>0.11</v>
      </c>
      <c r="P954" s="108">
        <f t="shared" si="315"/>
        <v>1.0002805770000001</v>
      </c>
      <c r="Q954" s="104">
        <f t="shared" si="318"/>
        <v>54.729033569999999</v>
      </c>
      <c r="R954" s="104">
        <f t="shared" si="319"/>
        <v>54.729033569999999</v>
      </c>
      <c r="S954" s="109" t="s">
        <v>52</v>
      </c>
      <c r="T954" s="110">
        <f t="shared" si="331"/>
        <v>41009</v>
      </c>
      <c r="U954" s="111">
        <f t="shared" si="326"/>
        <v>0</v>
      </c>
      <c r="V954" s="22"/>
      <c r="W954" s="5"/>
      <c r="X954" s="3"/>
      <c r="Y954" s="5"/>
      <c r="Z954" s="5"/>
      <c r="AA954" s="5"/>
      <c r="AB954" s="1"/>
      <c r="AC954" s="5"/>
      <c r="AD954" s="5"/>
      <c r="AE954" s="5"/>
      <c r="AF954" s="1"/>
      <c r="AG954" s="3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</row>
    <row r="955" spans="1:108" x14ac:dyDescent="0.2">
      <c r="A955" s="112">
        <f t="shared" si="320"/>
        <v>40980</v>
      </c>
      <c r="B955" s="104">
        <f t="shared" si="333"/>
        <v>195170.17148079001</v>
      </c>
      <c r="C955" s="104">
        <f t="shared" si="321"/>
        <v>190730.50606272006</v>
      </c>
      <c r="D955" s="132">
        <f t="shared" si="322"/>
        <v>40979</v>
      </c>
      <c r="E955" s="105">
        <f t="shared" si="334"/>
        <v>2.9E-4</v>
      </c>
      <c r="F955" s="106">
        <f t="shared" si="332"/>
        <v>2</v>
      </c>
      <c r="G955" s="106">
        <f t="shared" si="327"/>
        <v>31</v>
      </c>
      <c r="H955" s="104">
        <f t="shared" si="323"/>
        <v>1.0000187</v>
      </c>
      <c r="I955" s="104">
        <f t="shared" si="324"/>
        <v>1.0226840699999999</v>
      </c>
      <c r="J955" s="104">
        <f t="shared" si="316"/>
        <v>1.0227031900000001</v>
      </c>
      <c r="K955" s="104">
        <f t="shared" si="317"/>
        <v>195060.69698065001</v>
      </c>
      <c r="L955" s="107">
        <f t="shared" si="328"/>
        <v>0</v>
      </c>
      <c r="M955" s="105">
        <f t="shared" si="329"/>
        <v>0</v>
      </c>
      <c r="N955" s="104">
        <f t="shared" si="330"/>
        <v>0</v>
      </c>
      <c r="O955" s="113">
        <f t="shared" si="325"/>
        <v>0.11</v>
      </c>
      <c r="P955" s="108">
        <f t="shared" si="315"/>
        <v>1.000561233</v>
      </c>
      <c r="Q955" s="104">
        <f t="shared" si="318"/>
        <v>109.47450014</v>
      </c>
      <c r="R955" s="104">
        <f t="shared" si="319"/>
        <v>109.47450014</v>
      </c>
      <c r="S955" s="109" t="s">
        <v>52</v>
      </c>
      <c r="T955" s="110">
        <f t="shared" si="331"/>
        <v>41009</v>
      </c>
      <c r="U955" s="111">
        <f t="shared" si="326"/>
        <v>0</v>
      </c>
      <c r="V955" s="22"/>
      <c r="W955" s="5"/>
      <c r="X955" s="3"/>
      <c r="Y955" s="5"/>
      <c r="Z955" s="5"/>
      <c r="AA955" s="5"/>
      <c r="AB955" s="1"/>
      <c r="AC955" s="5"/>
      <c r="AD955" s="5"/>
      <c r="AE955" s="5"/>
      <c r="AF955" s="1"/>
      <c r="AG955" s="3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</row>
    <row r="956" spans="1:108" x14ac:dyDescent="0.2">
      <c r="A956" s="112">
        <f t="shared" si="320"/>
        <v>40981</v>
      </c>
      <c r="B956" s="104">
        <f t="shared" si="333"/>
        <v>195226.75847828001</v>
      </c>
      <c r="C956" s="104">
        <f t="shared" si="321"/>
        <v>190730.50606272006</v>
      </c>
      <c r="D956" s="132">
        <f t="shared" si="322"/>
        <v>40979</v>
      </c>
      <c r="E956" s="105">
        <f t="shared" si="334"/>
        <v>2.9E-4</v>
      </c>
      <c r="F956" s="106">
        <f t="shared" si="332"/>
        <v>3</v>
      </c>
      <c r="G956" s="106">
        <f t="shared" si="327"/>
        <v>31</v>
      </c>
      <c r="H956" s="104">
        <f t="shared" si="323"/>
        <v>1.00002806</v>
      </c>
      <c r="I956" s="104">
        <f t="shared" si="324"/>
        <v>1.0226840699999999</v>
      </c>
      <c r="J956" s="104">
        <f t="shared" si="316"/>
        <v>1.0227127600000001</v>
      </c>
      <c r="K956" s="104">
        <f t="shared" si="317"/>
        <v>195062.5222716</v>
      </c>
      <c r="L956" s="107">
        <f t="shared" si="328"/>
        <v>0</v>
      </c>
      <c r="M956" s="105">
        <f t="shared" si="329"/>
        <v>0</v>
      </c>
      <c r="N956" s="104">
        <f t="shared" si="330"/>
        <v>0</v>
      </c>
      <c r="O956" s="113">
        <f t="shared" si="325"/>
        <v>0.11</v>
      </c>
      <c r="P956" s="108">
        <f t="shared" si="315"/>
        <v>1.0008419669999999</v>
      </c>
      <c r="Q956" s="104">
        <f t="shared" si="318"/>
        <v>164.23620668000001</v>
      </c>
      <c r="R956" s="104">
        <f t="shared" si="319"/>
        <v>164.23620668000001</v>
      </c>
      <c r="S956" s="109" t="s">
        <v>52</v>
      </c>
      <c r="T956" s="110">
        <f t="shared" si="331"/>
        <v>41009</v>
      </c>
      <c r="U956" s="111">
        <f t="shared" si="326"/>
        <v>0</v>
      </c>
      <c r="V956" s="22"/>
      <c r="W956" s="5"/>
      <c r="X956" s="3"/>
      <c r="Y956" s="5"/>
      <c r="Z956" s="5"/>
      <c r="AA956" s="5"/>
      <c r="AB956" s="1"/>
      <c r="AC956" s="5"/>
      <c r="AD956" s="5"/>
      <c r="AE956" s="5"/>
      <c r="AF956" s="1"/>
      <c r="AG956" s="3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</row>
    <row r="957" spans="1:108" x14ac:dyDescent="0.2">
      <c r="A957" s="112">
        <f t="shared" si="320"/>
        <v>40982</v>
      </c>
      <c r="B957" s="104">
        <f t="shared" si="333"/>
        <v>195283.3601963</v>
      </c>
      <c r="C957" s="104">
        <f t="shared" si="321"/>
        <v>190730.50606272006</v>
      </c>
      <c r="D957" s="132">
        <f t="shared" si="322"/>
        <v>40979</v>
      </c>
      <c r="E957" s="105">
        <f t="shared" si="334"/>
        <v>2.9E-4</v>
      </c>
      <c r="F957" s="106">
        <f t="shared" si="332"/>
        <v>4</v>
      </c>
      <c r="G957" s="106">
        <f t="shared" si="327"/>
        <v>31</v>
      </c>
      <c r="H957" s="104">
        <f t="shared" si="323"/>
        <v>1.00003741</v>
      </c>
      <c r="I957" s="104">
        <f t="shared" si="324"/>
        <v>1.0226840699999999</v>
      </c>
      <c r="J957" s="104">
        <f t="shared" si="316"/>
        <v>1.02272232</v>
      </c>
      <c r="K957" s="104">
        <f t="shared" si="317"/>
        <v>195064.34565522999</v>
      </c>
      <c r="L957" s="107">
        <f t="shared" si="328"/>
        <v>0</v>
      </c>
      <c r="M957" s="105">
        <f t="shared" si="329"/>
        <v>0</v>
      </c>
      <c r="N957" s="104">
        <f t="shared" si="330"/>
        <v>0</v>
      </c>
      <c r="O957" s="113">
        <f t="shared" si="325"/>
        <v>0.11</v>
      </c>
      <c r="P957" s="108">
        <f t="shared" si="315"/>
        <v>1.0011227810000001</v>
      </c>
      <c r="Q957" s="104">
        <f t="shared" si="318"/>
        <v>219.01454107000001</v>
      </c>
      <c r="R957" s="104">
        <f t="shared" si="319"/>
        <v>219.01454107000001</v>
      </c>
      <c r="S957" s="109" t="s">
        <v>52</v>
      </c>
      <c r="T957" s="110">
        <f t="shared" si="331"/>
        <v>41009</v>
      </c>
      <c r="U957" s="111">
        <f t="shared" si="326"/>
        <v>0</v>
      </c>
      <c r="V957" s="22"/>
      <c r="W957" s="5"/>
      <c r="X957" s="3"/>
      <c r="Y957" s="5"/>
      <c r="Z957" s="5"/>
      <c r="AA957" s="5"/>
      <c r="AB957" s="1"/>
      <c r="AC957" s="5"/>
      <c r="AD957" s="5"/>
      <c r="AE957" s="5"/>
      <c r="AF957" s="1"/>
      <c r="AG957" s="3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</row>
    <row r="958" spans="1:108" x14ac:dyDescent="0.2">
      <c r="A958" s="112">
        <f t="shared" si="320"/>
        <v>40983</v>
      </c>
      <c r="B958" s="104">
        <f t="shared" si="333"/>
        <v>195339.98006355</v>
      </c>
      <c r="C958" s="104">
        <f t="shared" si="321"/>
        <v>190730.50606272006</v>
      </c>
      <c r="D958" s="132">
        <f t="shared" si="322"/>
        <v>40979</v>
      </c>
      <c r="E958" s="105">
        <f t="shared" si="334"/>
        <v>2.9E-4</v>
      </c>
      <c r="F958" s="106">
        <f t="shared" si="332"/>
        <v>5</v>
      </c>
      <c r="G958" s="106">
        <f t="shared" si="327"/>
        <v>31</v>
      </c>
      <c r="H958" s="104">
        <f t="shared" si="323"/>
        <v>1.00004676</v>
      </c>
      <c r="I958" s="104">
        <f t="shared" si="324"/>
        <v>1.0226840699999999</v>
      </c>
      <c r="J958" s="104">
        <f t="shared" si="316"/>
        <v>1.02273189</v>
      </c>
      <c r="K958" s="104">
        <f t="shared" si="317"/>
        <v>195066.17094618001</v>
      </c>
      <c r="L958" s="107">
        <f t="shared" si="328"/>
        <v>0</v>
      </c>
      <c r="M958" s="105">
        <f t="shared" si="329"/>
        <v>0</v>
      </c>
      <c r="N958" s="104">
        <f t="shared" si="330"/>
        <v>0</v>
      </c>
      <c r="O958" s="113">
        <f t="shared" si="325"/>
        <v>0.11</v>
      </c>
      <c r="P958" s="108">
        <f t="shared" si="315"/>
        <v>1.001403673</v>
      </c>
      <c r="Q958" s="104">
        <f t="shared" si="318"/>
        <v>273.80911737000002</v>
      </c>
      <c r="R958" s="104">
        <f t="shared" si="319"/>
        <v>273.80911737000002</v>
      </c>
      <c r="S958" s="109" t="s">
        <v>52</v>
      </c>
      <c r="T958" s="110">
        <f t="shared" si="331"/>
        <v>41009</v>
      </c>
      <c r="U958" s="111">
        <f t="shared" si="326"/>
        <v>0</v>
      </c>
      <c r="V958" s="22"/>
      <c r="W958" s="5"/>
      <c r="X958" s="3"/>
      <c r="Y958" s="5"/>
      <c r="Z958" s="5"/>
      <c r="AA958" s="5"/>
      <c r="AB958" s="1"/>
      <c r="AC958" s="5"/>
      <c r="AD958" s="5"/>
      <c r="AE958" s="5"/>
      <c r="AF958" s="1"/>
      <c r="AG958" s="3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</row>
    <row r="959" spans="1:108" x14ac:dyDescent="0.2">
      <c r="A959" s="112">
        <f t="shared" si="320"/>
        <v>40984</v>
      </c>
      <c r="B959" s="104">
        <f t="shared" si="333"/>
        <v>195396.61617150001</v>
      </c>
      <c r="C959" s="104">
        <f t="shared" si="321"/>
        <v>190730.50606272006</v>
      </c>
      <c r="D959" s="132">
        <f t="shared" si="322"/>
        <v>40979</v>
      </c>
      <c r="E959" s="105">
        <f t="shared" si="334"/>
        <v>2.9E-4</v>
      </c>
      <c r="F959" s="106">
        <f t="shared" si="332"/>
        <v>6</v>
      </c>
      <c r="G959" s="106">
        <f t="shared" si="327"/>
        <v>31</v>
      </c>
      <c r="H959" s="104">
        <f t="shared" si="323"/>
        <v>1.00005612</v>
      </c>
      <c r="I959" s="104">
        <f t="shared" si="324"/>
        <v>1.0226840699999999</v>
      </c>
      <c r="J959" s="104">
        <f t="shared" si="316"/>
        <v>1.02274146</v>
      </c>
      <c r="K959" s="104">
        <f t="shared" si="317"/>
        <v>195067.99623712001</v>
      </c>
      <c r="L959" s="107">
        <f t="shared" si="328"/>
        <v>0</v>
      </c>
      <c r="M959" s="105">
        <f t="shared" si="329"/>
        <v>0</v>
      </c>
      <c r="N959" s="104">
        <f t="shared" si="330"/>
        <v>0</v>
      </c>
      <c r="O959" s="113">
        <f t="shared" si="325"/>
        <v>0.11</v>
      </c>
      <c r="P959" s="108">
        <f t="shared" si="315"/>
        <v>1.0016846429999999</v>
      </c>
      <c r="Q959" s="104">
        <f t="shared" si="318"/>
        <v>328.61993438000002</v>
      </c>
      <c r="R959" s="104">
        <f t="shared" si="319"/>
        <v>328.61993438000002</v>
      </c>
      <c r="S959" s="109" t="s">
        <v>52</v>
      </c>
      <c r="T959" s="110">
        <f t="shared" si="331"/>
        <v>41009</v>
      </c>
      <c r="U959" s="111">
        <f t="shared" si="326"/>
        <v>0</v>
      </c>
      <c r="V959" s="22"/>
      <c r="W959" s="5"/>
      <c r="X959" s="3"/>
      <c r="Y959" s="5"/>
      <c r="Z959" s="5"/>
      <c r="AA959" s="5"/>
      <c r="AB959" s="1"/>
      <c r="AC959" s="5"/>
      <c r="AD959" s="5"/>
      <c r="AE959" s="5"/>
      <c r="AF959" s="1"/>
      <c r="AG959" s="3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</row>
    <row r="960" spans="1:108" x14ac:dyDescent="0.2">
      <c r="A960" s="112">
        <f t="shared" si="320"/>
        <v>40985</v>
      </c>
      <c r="B960" s="104">
        <f t="shared" si="333"/>
        <v>195453.26699969001</v>
      </c>
      <c r="C960" s="104">
        <f t="shared" si="321"/>
        <v>190730.50606272006</v>
      </c>
      <c r="D960" s="132">
        <f t="shared" si="322"/>
        <v>40979</v>
      </c>
      <c r="E960" s="105">
        <f t="shared" si="334"/>
        <v>2.9E-4</v>
      </c>
      <c r="F960" s="106">
        <f t="shared" si="332"/>
        <v>7</v>
      </c>
      <c r="G960" s="106">
        <f t="shared" si="327"/>
        <v>31</v>
      </c>
      <c r="H960" s="104">
        <f t="shared" si="323"/>
        <v>1.00006547</v>
      </c>
      <c r="I960" s="104">
        <f t="shared" si="324"/>
        <v>1.0226840699999999</v>
      </c>
      <c r="J960" s="104">
        <f t="shared" si="316"/>
        <v>1.0227510200000001</v>
      </c>
      <c r="K960" s="104">
        <f t="shared" si="317"/>
        <v>195069.81962076001</v>
      </c>
      <c r="L960" s="107">
        <f t="shared" si="328"/>
        <v>0</v>
      </c>
      <c r="M960" s="105">
        <f t="shared" si="329"/>
        <v>0</v>
      </c>
      <c r="N960" s="104">
        <f t="shared" si="330"/>
        <v>0</v>
      </c>
      <c r="O960" s="113">
        <f t="shared" si="325"/>
        <v>0.11</v>
      </c>
      <c r="P960" s="108">
        <f t="shared" si="315"/>
        <v>1.001965693</v>
      </c>
      <c r="Q960" s="104">
        <f t="shared" si="318"/>
        <v>383.44737893000001</v>
      </c>
      <c r="R960" s="104">
        <f t="shared" si="319"/>
        <v>383.44737893000001</v>
      </c>
      <c r="S960" s="109" t="s">
        <v>52</v>
      </c>
      <c r="T960" s="110">
        <f t="shared" si="331"/>
        <v>41009</v>
      </c>
      <c r="U960" s="111">
        <f t="shared" si="326"/>
        <v>0</v>
      </c>
      <c r="V960" s="22"/>
      <c r="W960" s="5"/>
      <c r="X960" s="3"/>
      <c r="Y960" s="5"/>
      <c r="Z960" s="5"/>
      <c r="AA960" s="5"/>
      <c r="AB960" s="1"/>
      <c r="AC960" s="5"/>
      <c r="AD960" s="5"/>
      <c r="AE960" s="5"/>
      <c r="AF960" s="1"/>
      <c r="AG960" s="3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</row>
    <row r="961" spans="1:108" x14ac:dyDescent="0.2">
      <c r="A961" s="112">
        <f t="shared" si="320"/>
        <v>40986</v>
      </c>
      <c r="B961" s="104">
        <f t="shared" si="333"/>
        <v>195509.93617505999</v>
      </c>
      <c r="C961" s="104">
        <f t="shared" si="321"/>
        <v>190730.50606272006</v>
      </c>
      <c r="D961" s="132">
        <f t="shared" si="322"/>
        <v>40979</v>
      </c>
      <c r="E961" s="105">
        <f t="shared" si="334"/>
        <v>2.9E-4</v>
      </c>
      <c r="F961" s="106">
        <f t="shared" si="332"/>
        <v>8</v>
      </c>
      <c r="G961" s="106">
        <f t="shared" si="327"/>
        <v>31</v>
      </c>
      <c r="H961" s="104">
        <f t="shared" si="323"/>
        <v>1.00007483</v>
      </c>
      <c r="I961" s="104">
        <f t="shared" si="324"/>
        <v>1.0226840699999999</v>
      </c>
      <c r="J961" s="104">
        <f t="shared" si="316"/>
        <v>1.0227605900000001</v>
      </c>
      <c r="K961" s="104">
        <f t="shared" si="317"/>
        <v>195071.64491169999</v>
      </c>
      <c r="L961" s="107">
        <f t="shared" si="328"/>
        <v>0</v>
      </c>
      <c r="M961" s="105">
        <f t="shared" si="329"/>
        <v>0</v>
      </c>
      <c r="N961" s="104">
        <f t="shared" si="330"/>
        <v>0</v>
      </c>
      <c r="O961" s="113">
        <f t="shared" si="325"/>
        <v>0.11</v>
      </c>
      <c r="P961" s="108">
        <f t="shared" si="315"/>
        <v>1.002246822</v>
      </c>
      <c r="Q961" s="104">
        <f t="shared" si="318"/>
        <v>438.29126336000002</v>
      </c>
      <c r="R961" s="104">
        <f t="shared" si="319"/>
        <v>438.29126336000002</v>
      </c>
      <c r="S961" s="109" t="s">
        <v>52</v>
      </c>
      <c r="T961" s="110">
        <f t="shared" si="331"/>
        <v>41009</v>
      </c>
      <c r="U961" s="111">
        <f t="shared" si="326"/>
        <v>0</v>
      </c>
      <c r="V961" s="22"/>
      <c r="W961" s="5"/>
      <c r="X961" s="3"/>
      <c r="Y961" s="5"/>
      <c r="Z961" s="5"/>
      <c r="AA961" s="5"/>
      <c r="AB961" s="1"/>
      <c r="AC961" s="5"/>
      <c r="AD961" s="5"/>
      <c r="AE961" s="5"/>
      <c r="AF961" s="1"/>
      <c r="AG961" s="3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</row>
    <row r="962" spans="1:108" x14ac:dyDescent="0.2">
      <c r="A962" s="112">
        <f t="shared" si="320"/>
        <v>40987</v>
      </c>
      <c r="B962" s="104">
        <f t="shared" si="333"/>
        <v>195566.61968032</v>
      </c>
      <c r="C962" s="104">
        <f t="shared" si="321"/>
        <v>190730.50606272006</v>
      </c>
      <c r="D962" s="132">
        <f t="shared" si="322"/>
        <v>40979</v>
      </c>
      <c r="E962" s="105">
        <f t="shared" si="334"/>
        <v>2.9E-4</v>
      </c>
      <c r="F962" s="106">
        <f t="shared" si="332"/>
        <v>9</v>
      </c>
      <c r="G962" s="106">
        <f t="shared" si="327"/>
        <v>31</v>
      </c>
      <c r="H962" s="104">
        <f t="shared" si="323"/>
        <v>1.00008418</v>
      </c>
      <c r="I962" s="104">
        <f t="shared" si="324"/>
        <v>1.0226840699999999</v>
      </c>
      <c r="J962" s="104">
        <f t="shared" si="316"/>
        <v>1.0227701499999999</v>
      </c>
      <c r="K962" s="104">
        <f t="shared" si="317"/>
        <v>195073.46829533999</v>
      </c>
      <c r="L962" s="107">
        <f t="shared" si="328"/>
        <v>0</v>
      </c>
      <c r="M962" s="105">
        <f t="shared" si="329"/>
        <v>0</v>
      </c>
      <c r="N962" s="104">
        <f t="shared" si="330"/>
        <v>0</v>
      </c>
      <c r="O962" s="113">
        <f t="shared" si="325"/>
        <v>0.11</v>
      </c>
      <c r="P962" s="108">
        <f t="shared" si="315"/>
        <v>1.002528029</v>
      </c>
      <c r="Q962" s="104">
        <f t="shared" si="318"/>
        <v>493.15138497999999</v>
      </c>
      <c r="R962" s="104">
        <f t="shared" si="319"/>
        <v>493.15138497999999</v>
      </c>
      <c r="S962" s="109" t="s">
        <v>52</v>
      </c>
      <c r="T962" s="110">
        <f t="shared" si="331"/>
        <v>41009</v>
      </c>
      <c r="U962" s="111">
        <f t="shared" si="326"/>
        <v>0</v>
      </c>
      <c r="V962" s="22"/>
      <c r="W962" s="5"/>
      <c r="X962" s="3"/>
      <c r="Y962" s="5"/>
      <c r="Z962" s="5"/>
      <c r="AA962" s="5"/>
      <c r="AB962" s="1"/>
      <c r="AC962" s="5"/>
      <c r="AD962" s="5"/>
      <c r="AE962" s="5"/>
      <c r="AF962" s="1"/>
      <c r="AG962" s="3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</row>
    <row r="963" spans="1:108" x14ac:dyDescent="0.2">
      <c r="A963" s="112">
        <f t="shared" si="320"/>
        <v>40988</v>
      </c>
      <c r="B963" s="104">
        <f t="shared" si="333"/>
        <v>195623.32172974999</v>
      </c>
      <c r="C963" s="104">
        <f t="shared" si="321"/>
        <v>190730.50606272006</v>
      </c>
      <c r="D963" s="132">
        <f t="shared" si="322"/>
        <v>40979</v>
      </c>
      <c r="E963" s="105">
        <f t="shared" si="334"/>
        <v>2.9E-4</v>
      </c>
      <c r="F963" s="106">
        <f t="shared" si="332"/>
        <v>10</v>
      </c>
      <c r="G963" s="106">
        <f t="shared" si="327"/>
        <v>31</v>
      </c>
      <c r="H963" s="104">
        <f t="shared" si="323"/>
        <v>1.00009353</v>
      </c>
      <c r="I963" s="104">
        <f t="shared" si="324"/>
        <v>1.0226840699999999</v>
      </c>
      <c r="J963" s="104">
        <f t="shared" si="316"/>
        <v>1.0227797199999999</v>
      </c>
      <c r="K963" s="104">
        <f t="shared" si="317"/>
        <v>195075.29358627999</v>
      </c>
      <c r="L963" s="107">
        <f t="shared" si="328"/>
        <v>0</v>
      </c>
      <c r="M963" s="105">
        <f t="shared" si="329"/>
        <v>0</v>
      </c>
      <c r="N963" s="104">
        <f t="shared" si="330"/>
        <v>0</v>
      </c>
      <c r="O963" s="113">
        <f t="shared" si="325"/>
        <v>0.11</v>
      </c>
      <c r="P963" s="108">
        <f t="shared" si="315"/>
        <v>1.002809316</v>
      </c>
      <c r="Q963" s="104">
        <f t="shared" si="318"/>
        <v>548.02814347000003</v>
      </c>
      <c r="R963" s="104">
        <f t="shared" si="319"/>
        <v>548.02814347000003</v>
      </c>
      <c r="S963" s="109" t="s">
        <v>52</v>
      </c>
      <c r="T963" s="110">
        <f t="shared" si="331"/>
        <v>41009</v>
      </c>
      <c r="U963" s="111">
        <f t="shared" si="326"/>
        <v>0</v>
      </c>
      <c r="V963" s="22"/>
      <c r="W963" s="5"/>
      <c r="X963" s="3"/>
      <c r="Y963" s="5"/>
      <c r="Z963" s="5"/>
      <c r="AA963" s="5"/>
      <c r="AB963" s="1"/>
      <c r="AC963" s="5"/>
      <c r="AD963" s="5"/>
      <c r="AE963" s="5"/>
      <c r="AF963" s="1"/>
      <c r="AG963" s="3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</row>
    <row r="964" spans="1:108" x14ac:dyDescent="0.2">
      <c r="A964" s="112">
        <f t="shared" si="320"/>
        <v>40989</v>
      </c>
      <c r="B964" s="104">
        <f t="shared" si="333"/>
        <v>195680.04002207</v>
      </c>
      <c r="C964" s="104">
        <f t="shared" si="321"/>
        <v>190730.50606272006</v>
      </c>
      <c r="D964" s="132">
        <f t="shared" si="322"/>
        <v>40979</v>
      </c>
      <c r="E964" s="105">
        <f t="shared" si="334"/>
        <v>2.9E-4</v>
      </c>
      <c r="F964" s="106">
        <f t="shared" si="332"/>
        <v>11</v>
      </c>
      <c r="G964" s="106">
        <f t="shared" si="327"/>
        <v>31</v>
      </c>
      <c r="H964" s="104">
        <f t="shared" si="323"/>
        <v>1.00010289</v>
      </c>
      <c r="I964" s="104">
        <f t="shared" si="324"/>
        <v>1.0226840699999999</v>
      </c>
      <c r="J964" s="104">
        <f t="shared" si="316"/>
        <v>1.02278929</v>
      </c>
      <c r="K964" s="104">
        <f t="shared" si="317"/>
        <v>195077.11887723001</v>
      </c>
      <c r="L964" s="107">
        <f t="shared" si="328"/>
        <v>0</v>
      </c>
      <c r="M964" s="105">
        <f t="shared" si="329"/>
        <v>0</v>
      </c>
      <c r="N964" s="104">
        <f t="shared" si="330"/>
        <v>0</v>
      </c>
      <c r="O964" s="113">
        <f t="shared" si="325"/>
        <v>0.11</v>
      </c>
      <c r="P964" s="108">
        <f t="shared" si="315"/>
        <v>1.003090681</v>
      </c>
      <c r="Q964" s="104">
        <f t="shared" si="318"/>
        <v>602.92114484000001</v>
      </c>
      <c r="R964" s="104">
        <f t="shared" si="319"/>
        <v>602.92114484000001</v>
      </c>
      <c r="S964" s="109" t="s">
        <v>52</v>
      </c>
      <c r="T964" s="110">
        <f t="shared" si="331"/>
        <v>41009</v>
      </c>
      <c r="U964" s="111">
        <f t="shared" si="326"/>
        <v>0</v>
      </c>
      <c r="V964" s="22"/>
      <c r="W964" s="5"/>
      <c r="X964" s="3"/>
      <c r="Y964" s="5"/>
      <c r="Z964" s="5"/>
      <c r="AA964" s="5"/>
      <c r="AB964" s="1"/>
      <c r="AC964" s="5"/>
      <c r="AD964" s="5"/>
      <c r="AE964" s="5"/>
      <c r="AF964" s="1"/>
      <c r="AG964" s="3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</row>
    <row r="965" spans="1:108" x14ac:dyDescent="0.2">
      <c r="A965" s="112">
        <f t="shared" si="320"/>
        <v>40990</v>
      </c>
      <c r="B965" s="104">
        <f t="shared" si="333"/>
        <v>195736.77283902999</v>
      </c>
      <c r="C965" s="104">
        <f t="shared" si="321"/>
        <v>190730.50606272006</v>
      </c>
      <c r="D965" s="132">
        <f t="shared" si="322"/>
        <v>40979</v>
      </c>
      <c r="E965" s="105">
        <f t="shared" si="334"/>
        <v>2.9E-4</v>
      </c>
      <c r="F965" s="106">
        <f t="shared" si="332"/>
        <v>12</v>
      </c>
      <c r="G965" s="106">
        <f t="shared" si="327"/>
        <v>31</v>
      </c>
      <c r="H965" s="104">
        <f t="shared" si="323"/>
        <v>1.00011224</v>
      </c>
      <c r="I965" s="104">
        <f t="shared" si="324"/>
        <v>1.0226840699999999</v>
      </c>
      <c r="J965" s="104">
        <f t="shared" si="316"/>
        <v>1.02279885</v>
      </c>
      <c r="K965" s="104">
        <f t="shared" si="317"/>
        <v>195078.94226086</v>
      </c>
      <c r="L965" s="107">
        <f t="shared" si="328"/>
        <v>0</v>
      </c>
      <c r="M965" s="105">
        <f t="shared" si="329"/>
        <v>0</v>
      </c>
      <c r="N965" s="104">
        <f t="shared" si="330"/>
        <v>0</v>
      </c>
      <c r="O965" s="113">
        <f t="shared" si="325"/>
        <v>0.11</v>
      </c>
      <c r="P965" s="108">
        <f t="shared" si="315"/>
        <v>1.0033721250000001</v>
      </c>
      <c r="Q965" s="104">
        <f t="shared" si="318"/>
        <v>657.83057816999997</v>
      </c>
      <c r="R965" s="104">
        <f t="shared" si="319"/>
        <v>657.83057816999997</v>
      </c>
      <c r="S965" s="109" t="s">
        <v>52</v>
      </c>
      <c r="T965" s="110">
        <f t="shared" si="331"/>
        <v>41009</v>
      </c>
      <c r="U965" s="111">
        <f t="shared" si="326"/>
        <v>0</v>
      </c>
      <c r="V965" s="22"/>
      <c r="W965" s="5"/>
      <c r="X965" s="3"/>
      <c r="Y965" s="5"/>
      <c r="Z965" s="5"/>
      <c r="AA965" s="5"/>
      <c r="AB965" s="1"/>
      <c r="AC965" s="5"/>
      <c r="AD965" s="5"/>
      <c r="AE965" s="5"/>
      <c r="AF965" s="1"/>
      <c r="AG965" s="3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</row>
    <row r="966" spans="1:108" x14ac:dyDescent="0.2">
      <c r="A966" s="112">
        <f t="shared" si="320"/>
        <v>40991</v>
      </c>
      <c r="B966" s="104">
        <f t="shared" si="333"/>
        <v>195793.52400800999</v>
      </c>
      <c r="C966" s="104">
        <f t="shared" si="321"/>
        <v>190730.50606272006</v>
      </c>
      <c r="D966" s="132">
        <f t="shared" si="322"/>
        <v>40979</v>
      </c>
      <c r="E966" s="105">
        <f t="shared" si="334"/>
        <v>2.9E-4</v>
      </c>
      <c r="F966" s="106">
        <f t="shared" si="332"/>
        <v>13</v>
      </c>
      <c r="G966" s="106">
        <f t="shared" si="327"/>
        <v>31</v>
      </c>
      <c r="H966" s="104">
        <f t="shared" si="323"/>
        <v>1.0001215999999999</v>
      </c>
      <c r="I966" s="104">
        <f t="shared" si="324"/>
        <v>1.0226840699999999</v>
      </c>
      <c r="J966" s="104">
        <f t="shared" si="316"/>
        <v>1.0228084200000001</v>
      </c>
      <c r="K966" s="104">
        <f t="shared" si="317"/>
        <v>195080.76755180999</v>
      </c>
      <c r="L966" s="107">
        <f t="shared" si="328"/>
        <v>0</v>
      </c>
      <c r="M966" s="105">
        <f t="shared" si="329"/>
        <v>0</v>
      </c>
      <c r="N966" s="104">
        <f t="shared" si="330"/>
        <v>0</v>
      </c>
      <c r="O966" s="113">
        <f t="shared" si="325"/>
        <v>0.11</v>
      </c>
      <c r="P966" s="108">
        <f t="shared" si="315"/>
        <v>1.003653648</v>
      </c>
      <c r="Q966" s="104">
        <f t="shared" si="318"/>
        <v>712.7564562</v>
      </c>
      <c r="R966" s="104">
        <f t="shared" si="319"/>
        <v>712.7564562</v>
      </c>
      <c r="S966" s="109" t="s">
        <v>52</v>
      </c>
      <c r="T966" s="110">
        <f t="shared" si="331"/>
        <v>41009</v>
      </c>
      <c r="U966" s="111">
        <f t="shared" si="326"/>
        <v>0</v>
      </c>
      <c r="V966" s="22"/>
      <c r="W966" s="5"/>
      <c r="X966" s="3"/>
      <c r="Y966" s="5"/>
      <c r="Z966" s="5"/>
      <c r="AA966" s="5"/>
      <c r="AB966" s="1"/>
      <c r="AC966" s="5"/>
      <c r="AD966" s="5"/>
      <c r="AE966" s="5"/>
      <c r="AF966" s="1"/>
      <c r="AG966" s="3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</row>
    <row r="967" spans="1:108" x14ac:dyDescent="0.2">
      <c r="A967" s="112">
        <f t="shared" si="320"/>
        <v>40992</v>
      </c>
      <c r="B967" s="104">
        <f t="shared" si="333"/>
        <v>195850.29161622998</v>
      </c>
      <c r="C967" s="104">
        <f t="shared" si="321"/>
        <v>190730.50606272006</v>
      </c>
      <c r="D967" s="132">
        <f t="shared" si="322"/>
        <v>40979</v>
      </c>
      <c r="E967" s="105">
        <f t="shared" si="334"/>
        <v>2.9E-4</v>
      </c>
      <c r="F967" s="106">
        <f t="shared" si="332"/>
        <v>14</v>
      </c>
      <c r="G967" s="106">
        <f t="shared" si="327"/>
        <v>31</v>
      </c>
      <c r="H967" s="104">
        <f t="shared" si="323"/>
        <v>1.00013095</v>
      </c>
      <c r="I967" s="104">
        <f t="shared" si="324"/>
        <v>1.0226840699999999</v>
      </c>
      <c r="J967" s="104">
        <f t="shared" si="316"/>
        <v>1.0228179900000001</v>
      </c>
      <c r="K967" s="104">
        <f t="shared" si="317"/>
        <v>195082.59284274999</v>
      </c>
      <c r="L967" s="107">
        <f t="shared" si="328"/>
        <v>0</v>
      </c>
      <c r="M967" s="105">
        <f t="shared" si="329"/>
        <v>0</v>
      </c>
      <c r="N967" s="104">
        <f t="shared" si="330"/>
        <v>0</v>
      </c>
      <c r="O967" s="113">
        <f t="shared" si="325"/>
        <v>0.11</v>
      </c>
      <c r="P967" s="108">
        <f t="shared" si="315"/>
        <v>1.0039352500000001</v>
      </c>
      <c r="Q967" s="104">
        <f t="shared" si="318"/>
        <v>767.69877348</v>
      </c>
      <c r="R967" s="104">
        <f t="shared" si="319"/>
        <v>767.69877348</v>
      </c>
      <c r="S967" s="109" t="s">
        <v>52</v>
      </c>
      <c r="T967" s="110">
        <f t="shared" si="331"/>
        <v>41009</v>
      </c>
      <c r="U967" s="111">
        <f t="shared" si="326"/>
        <v>0</v>
      </c>
      <c r="V967" s="22"/>
      <c r="W967" s="5"/>
      <c r="X967" s="3"/>
      <c r="Y967" s="5"/>
      <c r="Z967" s="5"/>
      <c r="AA967" s="5"/>
      <c r="AB967" s="1"/>
      <c r="AC967" s="5"/>
      <c r="AD967" s="5"/>
      <c r="AE967" s="5"/>
      <c r="AF967" s="1"/>
      <c r="AG967" s="3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</row>
    <row r="968" spans="1:108" x14ac:dyDescent="0.2">
      <c r="A968" s="112">
        <f t="shared" si="320"/>
        <v>40993</v>
      </c>
      <c r="B968" s="104">
        <f t="shared" si="333"/>
        <v>195907.07566412998</v>
      </c>
      <c r="C968" s="104">
        <f t="shared" si="321"/>
        <v>190730.50606272006</v>
      </c>
      <c r="D968" s="132">
        <f t="shared" si="322"/>
        <v>40979</v>
      </c>
      <c r="E968" s="105">
        <f t="shared" si="334"/>
        <v>2.9E-4</v>
      </c>
      <c r="F968" s="106">
        <f t="shared" si="332"/>
        <v>15</v>
      </c>
      <c r="G968" s="106">
        <f t="shared" si="327"/>
        <v>31</v>
      </c>
      <c r="H968" s="104">
        <f t="shared" si="323"/>
        <v>1.0001403099999999</v>
      </c>
      <c r="I968" s="104">
        <f t="shared" si="324"/>
        <v>1.0226840699999999</v>
      </c>
      <c r="J968" s="104">
        <f t="shared" si="316"/>
        <v>1.0228275600000001</v>
      </c>
      <c r="K968" s="104">
        <f t="shared" si="317"/>
        <v>195084.41813368999</v>
      </c>
      <c r="L968" s="107">
        <f t="shared" si="328"/>
        <v>0</v>
      </c>
      <c r="M968" s="105">
        <f t="shared" si="329"/>
        <v>0</v>
      </c>
      <c r="N968" s="104">
        <f t="shared" si="330"/>
        <v>0</v>
      </c>
      <c r="O968" s="113">
        <f t="shared" si="325"/>
        <v>0.11</v>
      </c>
      <c r="P968" s="108">
        <f t="shared" ref="P968:P1031" si="335">ROUND((1+O968)^(30/360)^(F968/G968),9)</f>
        <v>1.004216931</v>
      </c>
      <c r="Q968" s="104">
        <f t="shared" si="318"/>
        <v>822.65753043999996</v>
      </c>
      <c r="R968" s="104">
        <f t="shared" si="319"/>
        <v>822.65753043999996</v>
      </c>
      <c r="S968" s="109" t="s">
        <v>52</v>
      </c>
      <c r="T968" s="110">
        <f t="shared" si="331"/>
        <v>41009</v>
      </c>
      <c r="U968" s="111">
        <f t="shared" si="326"/>
        <v>0</v>
      </c>
      <c r="V968" s="22"/>
      <c r="W968" s="5"/>
      <c r="X968" s="3"/>
      <c r="Y968" s="5"/>
      <c r="Z968" s="5"/>
      <c r="AA968" s="5"/>
      <c r="AB968" s="1"/>
      <c r="AC968" s="5"/>
      <c r="AD968" s="5"/>
      <c r="AE968" s="5"/>
      <c r="AF968" s="1"/>
      <c r="AG968" s="3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</row>
    <row r="969" spans="1:108" x14ac:dyDescent="0.2">
      <c r="A969" s="112">
        <f t="shared" si="320"/>
        <v>40994</v>
      </c>
      <c r="B969" s="104">
        <f t="shared" si="333"/>
        <v>195963.87443135001</v>
      </c>
      <c r="C969" s="104">
        <f t="shared" si="321"/>
        <v>190730.50606272006</v>
      </c>
      <c r="D969" s="132">
        <f t="shared" si="322"/>
        <v>40979</v>
      </c>
      <c r="E969" s="105">
        <f t="shared" si="334"/>
        <v>2.9E-4</v>
      </c>
      <c r="F969" s="106">
        <f t="shared" si="332"/>
        <v>16</v>
      </c>
      <c r="G969" s="106">
        <f t="shared" si="327"/>
        <v>31</v>
      </c>
      <c r="H969" s="104">
        <f t="shared" si="323"/>
        <v>1.0001496599999999</v>
      </c>
      <c r="I969" s="104">
        <f t="shared" si="324"/>
        <v>1.0226840699999999</v>
      </c>
      <c r="J969" s="104">
        <f t="shared" si="316"/>
        <v>1.0228371199999999</v>
      </c>
      <c r="K969" s="104">
        <f t="shared" si="317"/>
        <v>195086.24151733</v>
      </c>
      <c r="L969" s="107">
        <f t="shared" si="328"/>
        <v>0</v>
      </c>
      <c r="M969" s="105">
        <f t="shared" si="329"/>
        <v>0</v>
      </c>
      <c r="N969" s="104">
        <f t="shared" si="330"/>
        <v>0</v>
      </c>
      <c r="O969" s="113">
        <f t="shared" si="325"/>
        <v>0.11</v>
      </c>
      <c r="P969" s="108">
        <f t="shared" si="335"/>
        <v>1.0044986920000001</v>
      </c>
      <c r="Q969" s="104">
        <f t="shared" si="318"/>
        <v>877.63291402000004</v>
      </c>
      <c r="R969" s="104">
        <f t="shared" si="319"/>
        <v>877.63291402000004</v>
      </c>
      <c r="S969" s="109" t="s">
        <v>52</v>
      </c>
      <c r="T969" s="110">
        <f t="shared" si="331"/>
        <v>41009</v>
      </c>
      <c r="U969" s="111">
        <f t="shared" si="326"/>
        <v>0</v>
      </c>
      <c r="V969" s="22"/>
      <c r="W969" s="5"/>
      <c r="X969" s="3"/>
      <c r="Y969" s="5"/>
      <c r="Z969" s="5"/>
      <c r="AA969" s="5"/>
      <c r="AB969" s="1"/>
      <c r="AC969" s="5"/>
      <c r="AD969" s="5"/>
      <c r="AE969" s="5"/>
      <c r="AF969" s="1"/>
      <c r="AG969" s="3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</row>
    <row r="970" spans="1:108" x14ac:dyDescent="0.2">
      <c r="A970" s="112">
        <f t="shared" si="320"/>
        <v>40995</v>
      </c>
      <c r="B970" s="104">
        <f t="shared" si="333"/>
        <v>196020.69135936999</v>
      </c>
      <c r="C970" s="104">
        <f t="shared" si="321"/>
        <v>190730.50606272006</v>
      </c>
      <c r="D970" s="132">
        <f t="shared" si="322"/>
        <v>40979</v>
      </c>
      <c r="E970" s="105">
        <f t="shared" si="334"/>
        <v>2.9E-4</v>
      </c>
      <c r="F970" s="106">
        <f t="shared" si="332"/>
        <v>17</v>
      </c>
      <c r="G970" s="106">
        <f t="shared" si="327"/>
        <v>31</v>
      </c>
      <c r="H970" s="104">
        <f t="shared" si="323"/>
        <v>1.0001590199999999</v>
      </c>
      <c r="I970" s="104">
        <f t="shared" si="324"/>
        <v>1.0226840699999999</v>
      </c>
      <c r="J970" s="104">
        <f t="shared" ref="J970:J1033" si="336">TRUNC(H970*I970,8)</f>
        <v>1.0228466899999999</v>
      </c>
      <c r="K970" s="104">
        <f t="shared" ref="K970:K1033" si="337">TRUNC(C970*J970,8)</f>
        <v>195088.06680827</v>
      </c>
      <c r="L970" s="107">
        <f t="shared" si="328"/>
        <v>0</v>
      </c>
      <c r="M970" s="105">
        <f t="shared" si="329"/>
        <v>0</v>
      </c>
      <c r="N970" s="104">
        <f t="shared" si="330"/>
        <v>0</v>
      </c>
      <c r="O970" s="113">
        <f t="shared" si="325"/>
        <v>0.11</v>
      </c>
      <c r="P970" s="108">
        <f t="shared" si="335"/>
        <v>1.004780531</v>
      </c>
      <c r="Q970" s="104">
        <f t="shared" ref="Q970:Q1033" si="338">TRUNC((P970-1)*K970,8)</f>
        <v>932.62455109999996</v>
      </c>
      <c r="R970" s="104">
        <f t="shared" ref="R970:R1033" si="339">(N970+Q970)</f>
        <v>932.62455109999996</v>
      </c>
      <c r="S970" s="109" t="s">
        <v>52</v>
      </c>
      <c r="T970" s="110">
        <f t="shared" si="331"/>
        <v>41009</v>
      </c>
      <c r="U970" s="111">
        <f t="shared" si="326"/>
        <v>0</v>
      </c>
      <c r="V970" s="22"/>
      <c r="W970" s="5"/>
      <c r="X970" s="3"/>
      <c r="Y970" s="5"/>
      <c r="Z970" s="5"/>
      <c r="AA970" s="5"/>
      <c r="AB970" s="1"/>
      <c r="AC970" s="5"/>
      <c r="AD970" s="5"/>
      <c r="AE970" s="5"/>
      <c r="AF970" s="1"/>
      <c r="AG970" s="3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</row>
    <row r="971" spans="1:108" x14ac:dyDescent="0.2">
      <c r="A971" s="112">
        <f t="shared" ref="A971:A1034" si="340">(A970+1)</f>
        <v>40996</v>
      </c>
      <c r="B971" s="104">
        <f t="shared" si="333"/>
        <v>196077.52281142</v>
      </c>
      <c r="C971" s="104">
        <f t="shared" ref="C971:C1034" si="341">IF(DAY(A970)=$E$2,VLOOKUP(A970,X$10:Y$148,2),C970)</f>
        <v>190730.50606272006</v>
      </c>
      <c r="D971" s="132">
        <f t="shared" ref="D971:D1034" si="342">IF(DAY(A970)=$E$2,A971,D970)</f>
        <v>40979</v>
      </c>
      <c r="E971" s="105">
        <f t="shared" si="334"/>
        <v>2.9E-4</v>
      </c>
      <c r="F971" s="106">
        <f t="shared" si="332"/>
        <v>18</v>
      </c>
      <c r="G971" s="106">
        <f t="shared" si="327"/>
        <v>31</v>
      </c>
      <c r="H971" s="104">
        <f t="shared" ref="H971:H1034" si="343">TRUNC(((1+$E971)^($F971/$G971)),8)</f>
        <v>1.0001683699999999</v>
      </c>
      <c r="I971" s="104">
        <f t="shared" ref="I971:I1034" si="344">IF(DAY(A970)=E$2,J970,I970)</f>
        <v>1.0226840699999999</v>
      </c>
      <c r="J971" s="104">
        <f t="shared" si="336"/>
        <v>1.02285625</v>
      </c>
      <c r="K971" s="104">
        <f t="shared" si="337"/>
        <v>195089.89019191</v>
      </c>
      <c r="L971" s="107">
        <f t="shared" si="328"/>
        <v>0</v>
      </c>
      <c r="M971" s="105">
        <f t="shared" si="329"/>
        <v>0</v>
      </c>
      <c r="N971" s="104">
        <f t="shared" si="330"/>
        <v>0</v>
      </c>
      <c r="O971" s="113">
        <f t="shared" ref="O971:O1034" si="345">(O970)</f>
        <v>0.11</v>
      </c>
      <c r="P971" s="108">
        <f t="shared" si="335"/>
        <v>1.005062449</v>
      </c>
      <c r="Q971" s="104">
        <f t="shared" si="338"/>
        <v>987.63261951000004</v>
      </c>
      <c r="R971" s="104">
        <f t="shared" si="339"/>
        <v>987.63261951000004</v>
      </c>
      <c r="S971" s="109" t="s">
        <v>52</v>
      </c>
      <c r="T971" s="110">
        <f t="shared" si="331"/>
        <v>41009</v>
      </c>
      <c r="U971" s="111">
        <f t="shared" ref="U971:U1034" si="346">IF(L971&gt;0,K971-N971,0)</f>
        <v>0</v>
      </c>
      <c r="V971" s="22"/>
      <c r="W971" s="5"/>
      <c r="X971" s="3"/>
      <c r="Y971" s="5"/>
      <c r="Z971" s="5"/>
      <c r="AA971" s="5"/>
      <c r="AB971" s="1"/>
      <c r="AC971" s="5"/>
      <c r="AD971" s="5"/>
      <c r="AE971" s="5"/>
      <c r="AF971" s="1"/>
      <c r="AG971" s="3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</row>
    <row r="972" spans="1:108" x14ac:dyDescent="0.2">
      <c r="A972" s="112">
        <f t="shared" si="340"/>
        <v>40997</v>
      </c>
      <c r="B972" s="104">
        <f t="shared" si="333"/>
        <v>196134.37473389</v>
      </c>
      <c r="C972" s="104">
        <f t="shared" si="341"/>
        <v>190730.50606272006</v>
      </c>
      <c r="D972" s="132">
        <f t="shared" si="342"/>
        <v>40979</v>
      </c>
      <c r="E972" s="105">
        <f t="shared" si="334"/>
        <v>2.9E-4</v>
      </c>
      <c r="F972" s="106">
        <f t="shared" si="332"/>
        <v>19</v>
      </c>
      <c r="G972" s="106">
        <f t="shared" ref="G972:G1035" si="347">IF(DAY(A972)=E$2+1,DAY(EOMONTH(A972,12)), IF(DAY(A972)&lt;&gt;$E$2+1,G971))</f>
        <v>31</v>
      </c>
      <c r="H972" s="104">
        <f t="shared" si="343"/>
        <v>1.0001777300000001</v>
      </c>
      <c r="I972" s="104">
        <f t="shared" si="344"/>
        <v>1.0226840699999999</v>
      </c>
      <c r="J972" s="104">
        <f t="shared" si="336"/>
        <v>1.02286583</v>
      </c>
      <c r="K972" s="104">
        <f t="shared" si="337"/>
        <v>195091.71739015999</v>
      </c>
      <c r="L972" s="107">
        <f t="shared" ref="L972:L1035" si="348">IF(DAY(A972)=E$2,VLOOKUP(A972,$X$10:$AE$196,7),0)</f>
        <v>0</v>
      </c>
      <c r="M972" s="105">
        <f t="shared" ref="M972:M1035" si="349">IF(DAY(A972)=E$2,VLOOKUP(A972,$X$10:$AE$200,5),0)</f>
        <v>0</v>
      </c>
      <c r="N972" s="104">
        <f t="shared" ref="N972:N1035" si="350">IF(M972&gt;0,TRUNC((M972*K972),8),0)</f>
        <v>0</v>
      </c>
      <c r="O972" s="113">
        <f t="shared" si="345"/>
        <v>0.11</v>
      </c>
      <c r="P972" s="108">
        <f t="shared" si="335"/>
        <v>1.0053444469999999</v>
      </c>
      <c r="Q972" s="104">
        <f t="shared" si="338"/>
        <v>1042.6573437300001</v>
      </c>
      <c r="R972" s="104">
        <f t="shared" si="339"/>
        <v>1042.6573437300001</v>
      </c>
      <c r="S972" s="109" t="s">
        <v>52</v>
      </c>
      <c r="T972" s="110">
        <f t="shared" ref="T972:T1035" si="351">IF(DAY(A972)=E$2+1,VLOOKUP(A971,$X$10:$AE$200,8),T971)</f>
        <v>41009</v>
      </c>
      <c r="U972" s="111">
        <f t="shared" si="346"/>
        <v>0</v>
      </c>
      <c r="V972" s="22"/>
      <c r="W972" s="5"/>
      <c r="X972" s="3"/>
      <c r="Y972" s="5"/>
      <c r="Z972" s="5"/>
      <c r="AA972" s="5"/>
      <c r="AB972" s="1"/>
      <c r="AC972" s="5"/>
      <c r="AD972" s="5"/>
      <c r="AE972" s="5"/>
      <c r="AF972" s="1"/>
      <c r="AG972" s="3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</row>
    <row r="973" spans="1:108" x14ac:dyDescent="0.2">
      <c r="A973" s="112">
        <f t="shared" si="340"/>
        <v>40998</v>
      </c>
      <c r="B973" s="104">
        <f t="shared" si="333"/>
        <v>196191.23906810998</v>
      </c>
      <c r="C973" s="104">
        <f t="shared" si="341"/>
        <v>190730.50606272006</v>
      </c>
      <c r="D973" s="132">
        <f t="shared" si="342"/>
        <v>40979</v>
      </c>
      <c r="E973" s="105">
        <f t="shared" si="334"/>
        <v>2.9E-4</v>
      </c>
      <c r="F973" s="106">
        <f t="shared" si="332"/>
        <v>20</v>
      </c>
      <c r="G973" s="106">
        <f t="shared" si="347"/>
        <v>31</v>
      </c>
      <c r="H973" s="104">
        <f t="shared" si="343"/>
        <v>1.0001870799999999</v>
      </c>
      <c r="I973" s="104">
        <f t="shared" si="344"/>
        <v>1.0226840699999999</v>
      </c>
      <c r="J973" s="104">
        <f t="shared" si="336"/>
        <v>1.0228753900000001</v>
      </c>
      <c r="K973" s="104">
        <f t="shared" si="337"/>
        <v>195093.54077379999</v>
      </c>
      <c r="L973" s="107">
        <f t="shared" si="348"/>
        <v>0</v>
      </c>
      <c r="M973" s="105">
        <f t="shared" si="349"/>
        <v>0</v>
      </c>
      <c r="N973" s="104">
        <f t="shared" si="350"/>
        <v>0</v>
      </c>
      <c r="O973" s="113">
        <f t="shared" si="345"/>
        <v>0.11</v>
      </c>
      <c r="P973" s="108">
        <f t="shared" si="335"/>
        <v>1.0056265230000001</v>
      </c>
      <c r="Q973" s="104">
        <f t="shared" si="338"/>
        <v>1097.6982943099999</v>
      </c>
      <c r="R973" s="104">
        <f t="shared" si="339"/>
        <v>1097.6982943099999</v>
      </c>
      <c r="S973" s="109" t="s">
        <v>52</v>
      </c>
      <c r="T973" s="110">
        <f t="shared" si="351"/>
        <v>41009</v>
      </c>
      <c r="U973" s="111">
        <f t="shared" si="346"/>
        <v>0</v>
      </c>
      <c r="V973" s="22"/>
      <c r="W973" s="5"/>
      <c r="X973" s="3"/>
      <c r="Y973" s="5"/>
      <c r="Z973" s="5"/>
      <c r="AA973" s="5"/>
      <c r="AB973" s="1"/>
      <c r="AC973" s="5"/>
      <c r="AD973" s="5"/>
      <c r="AE973" s="5"/>
      <c r="AF973" s="1"/>
      <c r="AG973" s="3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</row>
    <row r="974" spans="1:108" x14ac:dyDescent="0.2">
      <c r="A974" s="112">
        <f t="shared" si="340"/>
        <v>40999</v>
      </c>
      <c r="B974" s="104">
        <f t="shared" si="333"/>
        <v>196248.1219572</v>
      </c>
      <c r="C974" s="104">
        <f t="shared" si="341"/>
        <v>190730.50606272006</v>
      </c>
      <c r="D974" s="132">
        <f t="shared" si="342"/>
        <v>40979</v>
      </c>
      <c r="E974" s="105">
        <f t="shared" si="334"/>
        <v>2.9E-4</v>
      </c>
      <c r="F974" s="106">
        <f t="shared" si="332"/>
        <v>21</v>
      </c>
      <c r="G974" s="106">
        <f t="shared" si="347"/>
        <v>31</v>
      </c>
      <c r="H974" s="104">
        <f t="shared" si="343"/>
        <v>1.0001964400000001</v>
      </c>
      <c r="I974" s="104">
        <f t="shared" si="344"/>
        <v>1.0226840699999999</v>
      </c>
      <c r="J974" s="104">
        <f t="shared" si="336"/>
        <v>1.0228849600000001</v>
      </c>
      <c r="K974" s="104">
        <f t="shared" si="337"/>
        <v>195095.36606474</v>
      </c>
      <c r="L974" s="107">
        <f t="shared" si="348"/>
        <v>0</v>
      </c>
      <c r="M974" s="105">
        <f t="shared" si="349"/>
        <v>0</v>
      </c>
      <c r="N974" s="104">
        <f t="shared" si="350"/>
        <v>0</v>
      </c>
      <c r="O974" s="113">
        <f t="shared" si="345"/>
        <v>0.11</v>
      </c>
      <c r="P974" s="108">
        <f t="shared" si="335"/>
        <v>1.005908679</v>
      </c>
      <c r="Q974" s="104">
        <f t="shared" si="338"/>
        <v>1152.75589246</v>
      </c>
      <c r="R974" s="104">
        <f t="shared" si="339"/>
        <v>1152.75589246</v>
      </c>
      <c r="S974" s="109" t="s">
        <v>52</v>
      </c>
      <c r="T974" s="110">
        <f t="shared" si="351"/>
        <v>41009</v>
      </c>
      <c r="U974" s="111">
        <f t="shared" si="346"/>
        <v>0</v>
      </c>
      <c r="V974" s="22"/>
      <c r="W974" s="5"/>
      <c r="X974" s="3"/>
      <c r="Y974" s="5"/>
      <c r="Z974" s="5"/>
      <c r="AA974" s="5"/>
      <c r="AB974" s="1"/>
      <c r="AC974" s="5"/>
      <c r="AD974" s="5"/>
      <c r="AE974" s="5"/>
      <c r="AF974" s="1"/>
      <c r="AG974" s="3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</row>
    <row r="975" spans="1:108" x14ac:dyDescent="0.2">
      <c r="A975" s="112">
        <f t="shared" si="340"/>
        <v>41000</v>
      </c>
      <c r="B975" s="104">
        <f t="shared" si="333"/>
        <v>196305.01936989001</v>
      </c>
      <c r="C975" s="104">
        <f t="shared" si="341"/>
        <v>190730.50606272006</v>
      </c>
      <c r="D975" s="132">
        <f t="shared" si="342"/>
        <v>40979</v>
      </c>
      <c r="E975" s="105">
        <f t="shared" si="334"/>
        <v>2.9E-4</v>
      </c>
      <c r="F975" s="106">
        <f t="shared" si="332"/>
        <v>22</v>
      </c>
      <c r="G975" s="106">
        <f t="shared" si="347"/>
        <v>31</v>
      </c>
      <c r="H975" s="104">
        <f t="shared" si="343"/>
        <v>1.0002057900000001</v>
      </c>
      <c r="I975" s="104">
        <f t="shared" si="344"/>
        <v>1.0226840699999999</v>
      </c>
      <c r="J975" s="104">
        <f t="shared" si="336"/>
        <v>1.0228945199999999</v>
      </c>
      <c r="K975" s="104">
        <f t="shared" si="337"/>
        <v>195097.18944838</v>
      </c>
      <c r="L975" s="107">
        <f t="shared" si="348"/>
        <v>0</v>
      </c>
      <c r="M975" s="105">
        <f t="shared" si="349"/>
        <v>0</v>
      </c>
      <c r="N975" s="104">
        <f t="shared" si="350"/>
        <v>0</v>
      </c>
      <c r="O975" s="113">
        <f t="shared" si="345"/>
        <v>0.11</v>
      </c>
      <c r="P975" s="108">
        <f t="shared" si="335"/>
        <v>1.006190914</v>
      </c>
      <c r="Q975" s="104">
        <f t="shared" si="338"/>
        <v>1207.8299215100001</v>
      </c>
      <c r="R975" s="104">
        <f t="shared" si="339"/>
        <v>1207.8299215100001</v>
      </c>
      <c r="S975" s="109" t="s">
        <v>52</v>
      </c>
      <c r="T975" s="110">
        <f t="shared" si="351"/>
        <v>41009</v>
      </c>
      <c r="U975" s="111">
        <f t="shared" si="346"/>
        <v>0</v>
      </c>
      <c r="V975" s="22"/>
      <c r="W975" s="5"/>
      <c r="X975" s="3"/>
      <c r="Y975" s="5"/>
      <c r="Z975" s="5"/>
      <c r="AA975" s="5"/>
      <c r="AB975" s="1"/>
      <c r="AC975" s="5"/>
      <c r="AD975" s="5"/>
      <c r="AE975" s="5"/>
      <c r="AF975" s="1"/>
      <c r="AG975" s="3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</row>
    <row r="976" spans="1:108" x14ac:dyDescent="0.2">
      <c r="A976" s="112">
        <f t="shared" si="340"/>
        <v>41001</v>
      </c>
      <c r="B976" s="104">
        <f t="shared" si="333"/>
        <v>196361.93706395003</v>
      </c>
      <c r="C976" s="104">
        <f t="shared" si="341"/>
        <v>190730.50606272006</v>
      </c>
      <c r="D976" s="132">
        <f t="shared" si="342"/>
        <v>40979</v>
      </c>
      <c r="E976" s="105">
        <f t="shared" si="334"/>
        <v>2.9E-4</v>
      </c>
      <c r="F976" s="106">
        <f t="shared" si="332"/>
        <v>23</v>
      </c>
      <c r="G976" s="106">
        <f t="shared" si="347"/>
        <v>31</v>
      </c>
      <c r="H976" s="104">
        <f t="shared" si="343"/>
        <v>1.0002151500000001</v>
      </c>
      <c r="I976" s="104">
        <f t="shared" si="344"/>
        <v>1.0226840699999999</v>
      </c>
      <c r="J976" s="104">
        <f t="shared" si="336"/>
        <v>1.0229041000000001</v>
      </c>
      <c r="K976" s="104">
        <f t="shared" si="337"/>
        <v>195099.01664663001</v>
      </c>
      <c r="L976" s="107">
        <f t="shared" si="348"/>
        <v>0</v>
      </c>
      <c r="M976" s="105">
        <f t="shared" si="349"/>
        <v>0</v>
      </c>
      <c r="N976" s="104">
        <f t="shared" si="350"/>
        <v>0</v>
      </c>
      <c r="O976" s="113">
        <f t="shared" si="345"/>
        <v>0.11</v>
      </c>
      <c r="P976" s="108">
        <f t="shared" si="335"/>
        <v>1.0064732279999999</v>
      </c>
      <c r="Q976" s="104">
        <f t="shared" si="338"/>
        <v>1262.9204173200001</v>
      </c>
      <c r="R976" s="104">
        <f t="shared" si="339"/>
        <v>1262.9204173200001</v>
      </c>
      <c r="S976" s="109" t="s">
        <v>52</v>
      </c>
      <c r="T976" s="110">
        <f t="shared" si="351"/>
        <v>41009</v>
      </c>
      <c r="U976" s="111">
        <f t="shared" si="346"/>
        <v>0</v>
      </c>
      <c r="V976" s="22"/>
      <c r="W976" s="5"/>
      <c r="X976" s="3"/>
      <c r="Y976" s="5"/>
      <c r="Z976" s="5"/>
      <c r="AA976" s="5"/>
      <c r="AB976" s="1"/>
      <c r="AC976" s="5"/>
      <c r="AD976" s="5"/>
      <c r="AE976" s="5"/>
      <c r="AF976" s="1"/>
      <c r="AG976" s="3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</row>
    <row r="977" spans="1:108" x14ac:dyDescent="0.2">
      <c r="A977" s="112">
        <f t="shared" si="340"/>
        <v>41002</v>
      </c>
      <c r="B977" s="104">
        <f t="shared" si="333"/>
        <v>196418.86736228</v>
      </c>
      <c r="C977" s="104">
        <f t="shared" si="341"/>
        <v>190730.50606272006</v>
      </c>
      <c r="D977" s="132">
        <f t="shared" si="342"/>
        <v>40979</v>
      </c>
      <c r="E977" s="105">
        <f t="shared" si="334"/>
        <v>2.9E-4</v>
      </c>
      <c r="F977" s="106">
        <f t="shared" si="332"/>
        <v>24</v>
      </c>
      <c r="G977" s="106">
        <f t="shared" si="347"/>
        <v>31</v>
      </c>
      <c r="H977" s="104">
        <f t="shared" si="343"/>
        <v>1.0002245000000001</v>
      </c>
      <c r="I977" s="104">
        <f t="shared" si="344"/>
        <v>1.0226840699999999</v>
      </c>
      <c r="J977" s="104">
        <f t="shared" si="336"/>
        <v>1.0229136599999999</v>
      </c>
      <c r="K977" s="104">
        <f t="shared" si="337"/>
        <v>195100.84003026001</v>
      </c>
      <c r="L977" s="107">
        <f t="shared" si="348"/>
        <v>0</v>
      </c>
      <c r="M977" s="105">
        <f t="shared" si="349"/>
        <v>0</v>
      </c>
      <c r="N977" s="104">
        <f t="shared" si="350"/>
        <v>0</v>
      </c>
      <c r="O977" s="113">
        <f t="shared" si="345"/>
        <v>0.11</v>
      </c>
      <c r="P977" s="108">
        <f t="shared" si="335"/>
        <v>1.0067556209999999</v>
      </c>
      <c r="Q977" s="104">
        <f t="shared" si="338"/>
        <v>1318.0273320199999</v>
      </c>
      <c r="R977" s="104">
        <f t="shared" si="339"/>
        <v>1318.0273320199999</v>
      </c>
      <c r="S977" s="109" t="s">
        <v>52</v>
      </c>
      <c r="T977" s="110">
        <f t="shared" si="351"/>
        <v>41009</v>
      </c>
      <c r="U977" s="111">
        <f t="shared" si="346"/>
        <v>0</v>
      </c>
      <c r="V977" s="22"/>
      <c r="W977" s="5"/>
      <c r="X977" s="3"/>
      <c r="Y977" s="5"/>
      <c r="Z977" s="5"/>
      <c r="AA977" s="5"/>
      <c r="AB977" s="1"/>
      <c r="AC977" s="5"/>
      <c r="AD977" s="5"/>
      <c r="AE977" s="5"/>
      <c r="AF977" s="1"/>
      <c r="AG977" s="3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</row>
    <row r="978" spans="1:108" x14ac:dyDescent="0.2">
      <c r="A978" s="112">
        <f t="shared" si="340"/>
        <v>41003</v>
      </c>
      <c r="B978" s="104">
        <f t="shared" si="333"/>
        <v>196475.81621938999</v>
      </c>
      <c r="C978" s="104">
        <f t="shared" si="341"/>
        <v>190730.50606272006</v>
      </c>
      <c r="D978" s="132">
        <f t="shared" si="342"/>
        <v>40979</v>
      </c>
      <c r="E978" s="105">
        <f t="shared" si="334"/>
        <v>2.9E-4</v>
      </c>
      <c r="F978" s="106">
        <f t="shared" si="332"/>
        <v>25</v>
      </c>
      <c r="G978" s="106">
        <f t="shared" si="347"/>
        <v>31</v>
      </c>
      <c r="H978" s="104">
        <f t="shared" si="343"/>
        <v>1.00023386</v>
      </c>
      <c r="I978" s="104">
        <f t="shared" si="344"/>
        <v>1.0226840699999999</v>
      </c>
      <c r="J978" s="104">
        <f t="shared" si="336"/>
        <v>1.02292323</v>
      </c>
      <c r="K978" s="104">
        <f t="shared" si="337"/>
        <v>195102.66532120999</v>
      </c>
      <c r="L978" s="107">
        <f t="shared" si="348"/>
        <v>0</v>
      </c>
      <c r="M978" s="105">
        <f t="shared" si="349"/>
        <v>0</v>
      </c>
      <c r="N978" s="104">
        <f t="shared" si="350"/>
        <v>0</v>
      </c>
      <c r="O978" s="113">
        <f t="shared" si="345"/>
        <v>0.11</v>
      </c>
      <c r="P978" s="108">
        <f t="shared" si="335"/>
        <v>1.0070380940000001</v>
      </c>
      <c r="Q978" s="104">
        <f t="shared" si="338"/>
        <v>1373.15089818</v>
      </c>
      <c r="R978" s="104">
        <f t="shared" si="339"/>
        <v>1373.15089818</v>
      </c>
      <c r="S978" s="109" t="s">
        <v>52</v>
      </c>
      <c r="T978" s="110">
        <f t="shared" si="351"/>
        <v>41009</v>
      </c>
      <c r="U978" s="111">
        <f t="shared" si="346"/>
        <v>0</v>
      </c>
      <c r="V978" s="22"/>
      <c r="W978" s="5"/>
      <c r="X978" s="3"/>
      <c r="Y978" s="5"/>
      <c r="Z978" s="5"/>
      <c r="AA978" s="5"/>
      <c r="AB978" s="1"/>
      <c r="AC978" s="5"/>
      <c r="AD978" s="5"/>
      <c r="AE978" s="5"/>
      <c r="AF978" s="1"/>
      <c r="AG978" s="3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</row>
    <row r="979" spans="1:108" x14ac:dyDescent="0.2">
      <c r="A979" s="112">
        <f t="shared" si="340"/>
        <v>41004</v>
      </c>
      <c r="B979" s="104">
        <f t="shared" si="333"/>
        <v>196532.78132581999</v>
      </c>
      <c r="C979" s="104">
        <f t="shared" si="341"/>
        <v>190730.50606272006</v>
      </c>
      <c r="D979" s="132">
        <f t="shared" si="342"/>
        <v>40979</v>
      </c>
      <c r="E979" s="105">
        <f t="shared" si="334"/>
        <v>2.9E-4</v>
      </c>
      <c r="F979" s="106">
        <f t="shared" si="332"/>
        <v>26</v>
      </c>
      <c r="G979" s="106">
        <f t="shared" si="347"/>
        <v>31</v>
      </c>
      <c r="H979" s="104">
        <f t="shared" si="343"/>
        <v>1.00024322</v>
      </c>
      <c r="I979" s="104">
        <f t="shared" si="344"/>
        <v>1.0226840699999999</v>
      </c>
      <c r="J979" s="104">
        <f t="shared" si="336"/>
        <v>1.0229328</v>
      </c>
      <c r="K979" s="104">
        <f t="shared" si="337"/>
        <v>195104.49061215</v>
      </c>
      <c r="L979" s="107">
        <f t="shared" si="348"/>
        <v>0</v>
      </c>
      <c r="M979" s="105">
        <f t="shared" si="349"/>
        <v>0</v>
      </c>
      <c r="N979" s="104">
        <f t="shared" si="350"/>
        <v>0</v>
      </c>
      <c r="O979" s="113">
        <f t="shared" si="345"/>
        <v>0.11</v>
      </c>
      <c r="P979" s="108">
        <f t="shared" si="335"/>
        <v>1.0073206450000001</v>
      </c>
      <c r="Q979" s="104">
        <f t="shared" si="338"/>
        <v>1428.2907136700001</v>
      </c>
      <c r="R979" s="104">
        <f t="shared" si="339"/>
        <v>1428.2907136700001</v>
      </c>
      <c r="S979" s="109" t="s">
        <v>52</v>
      </c>
      <c r="T979" s="110">
        <f t="shared" si="351"/>
        <v>41009</v>
      </c>
      <c r="U979" s="111">
        <f t="shared" si="346"/>
        <v>0</v>
      </c>
      <c r="V979" s="22"/>
      <c r="W979" s="5"/>
      <c r="X979" s="3"/>
      <c r="Y979" s="5"/>
      <c r="Z979" s="5"/>
      <c r="AA979" s="5"/>
      <c r="AB979" s="1"/>
      <c r="AC979" s="5"/>
      <c r="AD979" s="5"/>
      <c r="AE979" s="5"/>
      <c r="AF979" s="1"/>
      <c r="AG979" s="3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</row>
    <row r="980" spans="1:108" x14ac:dyDescent="0.2">
      <c r="A980" s="112">
        <f t="shared" si="340"/>
        <v>41005</v>
      </c>
      <c r="B980" s="104">
        <f t="shared" si="333"/>
        <v>196589.76115044</v>
      </c>
      <c r="C980" s="104">
        <f t="shared" si="341"/>
        <v>190730.50606272006</v>
      </c>
      <c r="D980" s="132">
        <f t="shared" si="342"/>
        <v>40979</v>
      </c>
      <c r="E980" s="105">
        <f t="shared" si="334"/>
        <v>2.9E-4</v>
      </c>
      <c r="F980" s="106">
        <f t="shared" si="332"/>
        <v>27</v>
      </c>
      <c r="G980" s="106">
        <f t="shared" si="347"/>
        <v>31</v>
      </c>
      <c r="H980" s="104">
        <f t="shared" si="343"/>
        <v>1.00025257</v>
      </c>
      <c r="I980" s="104">
        <f t="shared" si="344"/>
        <v>1.0226840699999999</v>
      </c>
      <c r="J980" s="104">
        <f t="shared" si="336"/>
        <v>1.0229423600000001</v>
      </c>
      <c r="K980" s="104">
        <f t="shared" si="337"/>
        <v>195106.31399579</v>
      </c>
      <c r="L980" s="107">
        <f t="shared" si="348"/>
        <v>0</v>
      </c>
      <c r="M980" s="105">
        <f t="shared" si="349"/>
        <v>0</v>
      </c>
      <c r="N980" s="104">
        <f t="shared" si="350"/>
        <v>0</v>
      </c>
      <c r="O980" s="113">
        <f t="shared" si="345"/>
        <v>0.11</v>
      </c>
      <c r="P980" s="108">
        <f t="shared" si="335"/>
        <v>1.007603276</v>
      </c>
      <c r="Q980" s="104">
        <f t="shared" si="338"/>
        <v>1483.4471546499999</v>
      </c>
      <c r="R980" s="104">
        <f t="shared" si="339"/>
        <v>1483.4471546499999</v>
      </c>
      <c r="S980" s="109" t="s">
        <v>52</v>
      </c>
      <c r="T980" s="110">
        <f t="shared" si="351"/>
        <v>41009</v>
      </c>
      <c r="U980" s="111">
        <f t="shared" si="346"/>
        <v>0</v>
      </c>
      <c r="V980" s="22"/>
      <c r="W980" s="5"/>
      <c r="X980" s="3"/>
      <c r="Y980" s="5"/>
      <c r="Z980" s="5"/>
      <c r="AA980" s="5"/>
      <c r="AB980" s="1"/>
      <c r="AC980" s="5"/>
      <c r="AD980" s="5"/>
      <c r="AE980" s="5"/>
      <c r="AF980" s="1"/>
      <c r="AG980" s="3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</row>
    <row r="981" spans="1:108" x14ac:dyDescent="0.2">
      <c r="A981" s="112">
        <f t="shared" si="340"/>
        <v>41006</v>
      </c>
      <c r="B981" s="104">
        <f t="shared" si="333"/>
        <v>196646.76145909002</v>
      </c>
      <c r="C981" s="104">
        <f t="shared" si="341"/>
        <v>190730.50606272006</v>
      </c>
      <c r="D981" s="132">
        <f t="shared" si="342"/>
        <v>40979</v>
      </c>
      <c r="E981" s="105">
        <f t="shared" si="334"/>
        <v>2.9E-4</v>
      </c>
      <c r="F981" s="106">
        <f t="shared" si="332"/>
        <v>28</v>
      </c>
      <c r="G981" s="106">
        <f t="shared" si="347"/>
        <v>31</v>
      </c>
      <c r="H981" s="104">
        <f t="shared" si="343"/>
        <v>1.00026193</v>
      </c>
      <c r="I981" s="104">
        <f t="shared" si="344"/>
        <v>1.0226840699999999</v>
      </c>
      <c r="J981" s="104">
        <f t="shared" si="336"/>
        <v>1.02295194</v>
      </c>
      <c r="K981" s="104">
        <f t="shared" si="337"/>
        <v>195108.14119404001</v>
      </c>
      <c r="L981" s="107">
        <f t="shared" si="348"/>
        <v>0</v>
      </c>
      <c r="M981" s="105">
        <f t="shared" si="349"/>
        <v>0</v>
      </c>
      <c r="N981" s="104">
        <f t="shared" si="350"/>
        <v>0</v>
      </c>
      <c r="O981" s="113">
        <f t="shared" si="345"/>
        <v>0.11</v>
      </c>
      <c r="P981" s="108">
        <f t="shared" si="335"/>
        <v>1.0078859870000001</v>
      </c>
      <c r="Q981" s="104">
        <f t="shared" si="338"/>
        <v>1538.6202650499999</v>
      </c>
      <c r="R981" s="104">
        <f t="shared" si="339"/>
        <v>1538.6202650499999</v>
      </c>
      <c r="S981" s="109" t="s">
        <v>52</v>
      </c>
      <c r="T981" s="110">
        <f t="shared" si="351"/>
        <v>41009</v>
      </c>
      <c r="U981" s="111">
        <f t="shared" si="346"/>
        <v>0</v>
      </c>
      <c r="V981" s="22"/>
      <c r="W981" s="5"/>
      <c r="X981" s="3"/>
      <c r="Y981" s="5"/>
      <c r="Z981" s="5"/>
      <c r="AA981" s="5"/>
      <c r="AB981" s="1"/>
      <c r="AC981" s="5"/>
      <c r="AD981" s="5"/>
      <c r="AE981" s="5"/>
      <c r="AF981" s="1"/>
      <c r="AG981" s="3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</row>
    <row r="982" spans="1:108" x14ac:dyDescent="0.2">
      <c r="A982" s="112">
        <f t="shared" si="340"/>
        <v>41007</v>
      </c>
      <c r="B982" s="104">
        <f t="shared" si="333"/>
        <v>196703.77417367001</v>
      </c>
      <c r="C982" s="104">
        <f t="shared" si="341"/>
        <v>190730.50606272006</v>
      </c>
      <c r="D982" s="132">
        <f t="shared" si="342"/>
        <v>40979</v>
      </c>
      <c r="E982" s="105">
        <f t="shared" si="334"/>
        <v>2.9E-4</v>
      </c>
      <c r="F982" s="106">
        <f t="shared" si="332"/>
        <v>29</v>
      </c>
      <c r="G982" s="106">
        <f t="shared" si="347"/>
        <v>31</v>
      </c>
      <c r="H982" s="104">
        <f t="shared" si="343"/>
        <v>1.00027128</v>
      </c>
      <c r="I982" s="104">
        <f t="shared" si="344"/>
        <v>1.0226840699999999</v>
      </c>
      <c r="J982" s="104">
        <f t="shared" si="336"/>
        <v>1.0229615000000001</v>
      </c>
      <c r="K982" s="104">
        <f t="shared" si="337"/>
        <v>195109.96457767001</v>
      </c>
      <c r="L982" s="107">
        <f t="shared" si="348"/>
        <v>0</v>
      </c>
      <c r="M982" s="105">
        <f t="shared" si="349"/>
        <v>0</v>
      </c>
      <c r="N982" s="104">
        <f t="shared" si="350"/>
        <v>0</v>
      </c>
      <c r="O982" s="113">
        <f t="shared" si="345"/>
        <v>0.11</v>
      </c>
      <c r="P982" s="108">
        <f t="shared" si="335"/>
        <v>1.008168776</v>
      </c>
      <c r="Q982" s="104">
        <f t="shared" si="338"/>
        <v>1593.8095960000001</v>
      </c>
      <c r="R982" s="104">
        <f t="shared" si="339"/>
        <v>1593.8095960000001</v>
      </c>
      <c r="S982" s="109" t="s">
        <v>52</v>
      </c>
      <c r="T982" s="110">
        <f t="shared" si="351"/>
        <v>41009</v>
      </c>
      <c r="U982" s="111">
        <f t="shared" si="346"/>
        <v>0</v>
      </c>
      <c r="V982" s="22"/>
      <c r="W982" s="5"/>
      <c r="X982" s="3"/>
      <c r="Y982" s="5"/>
      <c r="Z982" s="5"/>
      <c r="AA982" s="5"/>
      <c r="AB982" s="1"/>
      <c r="AC982" s="5"/>
      <c r="AD982" s="5"/>
      <c r="AE982" s="5"/>
      <c r="AF982" s="1"/>
      <c r="AG982" s="3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</row>
    <row r="983" spans="1:108" x14ac:dyDescent="0.2">
      <c r="A983" s="112">
        <f t="shared" si="340"/>
        <v>41008</v>
      </c>
      <c r="B983" s="104">
        <f t="shared" si="333"/>
        <v>196760.8054519</v>
      </c>
      <c r="C983" s="104">
        <f t="shared" si="341"/>
        <v>190730.50606272006</v>
      </c>
      <c r="D983" s="132">
        <f t="shared" si="342"/>
        <v>40979</v>
      </c>
      <c r="E983" s="105">
        <f t="shared" si="334"/>
        <v>2.9E-4</v>
      </c>
      <c r="F983" s="106">
        <f t="shared" si="332"/>
        <v>30</v>
      </c>
      <c r="G983" s="106">
        <f t="shared" si="347"/>
        <v>31</v>
      </c>
      <c r="H983" s="104">
        <f t="shared" si="343"/>
        <v>1.0002806399999999</v>
      </c>
      <c r="I983" s="104">
        <f t="shared" si="344"/>
        <v>1.0226840699999999</v>
      </c>
      <c r="J983" s="104">
        <f t="shared" si="336"/>
        <v>1.0229710700000001</v>
      </c>
      <c r="K983" s="104">
        <f t="shared" si="337"/>
        <v>195111.78986861999</v>
      </c>
      <c r="L983" s="107">
        <f t="shared" si="348"/>
        <v>0</v>
      </c>
      <c r="M983" s="105">
        <f t="shared" si="349"/>
        <v>0</v>
      </c>
      <c r="N983" s="104">
        <f t="shared" si="350"/>
        <v>0</v>
      </c>
      <c r="O983" s="113">
        <f t="shared" si="345"/>
        <v>0.11</v>
      </c>
      <c r="P983" s="108">
        <f t="shared" si="335"/>
        <v>1.0084516450000001</v>
      </c>
      <c r="Q983" s="104">
        <f t="shared" si="338"/>
        <v>1649.0155832800001</v>
      </c>
      <c r="R983" s="104">
        <f t="shared" si="339"/>
        <v>1649.0155832800001</v>
      </c>
      <c r="S983" s="109" t="s">
        <v>52</v>
      </c>
      <c r="T983" s="110">
        <f t="shared" si="351"/>
        <v>41009</v>
      </c>
      <c r="U983" s="111">
        <f t="shared" si="346"/>
        <v>0</v>
      </c>
      <c r="V983" s="22"/>
      <c r="W983" s="5"/>
      <c r="X983" s="3"/>
      <c r="Y983" s="5"/>
      <c r="Z983" s="5"/>
      <c r="AA983" s="5"/>
      <c r="AB983" s="1"/>
      <c r="AC983" s="5"/>
      <c r="AD983" s="5"/>
      <c r="AE983" s="5"/>
      <c r="AF983" s="1"/>
      <c r="AG983" s="3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</row>
    <row r="984" spans="1:108" x14ac:dyDescent="0.2">
      <c r="A984" s="112">
        <f t="shared" si="340"/>
        <v>41009</v>
      </c>
      <c r="B984" s="104">
        <f t="shared" si="333"/>
        <v>196817.85337184998</v>
      </c>
      <c r="C984" s="104">
        <f t="shared" si="341"/>
        <v>190730.50606272006</v>
      </c>
      <c r="D984" s="132">
        <f t="shared" si="342"/>
        <v>40979</v>
      </c>
      <c r="E984" s="105">
        <f t="shared" si="334"/>
        <v>2.9E-4</v>
      </c>
      <c r="F984" s="106">
        <f t="shared" si="332"/>
        <v>31</v>
      </c>
      <c r="G984" s="106">
        <f t="shared" si="347"/>
        <v>31</v>
      </c>
      <c r="H984" s="104">
        <f t="shared" si="343"/>
        <v>1.0002899999999999</v>
      </c>
      <c r="I984" s="104">
        <f t="shared" si="344"/>
        <v>1.0226840699999999</v>
      </c>
      <c r="J984" s="104">
        <f t="shared" si="336"/>
        <v>1.0229806400000001</v>
      </c>
      <c r="K984" s="104">
        <f t="shared" si="337"/>
        <v>195113.61515955999</v>
      </c>
      <c r="L984" s="107">
        <f t="shared" si="348"/>
        <v>31</v>
      </c>
      <c r="M984" s="105">
        <f t="shared" si="349"/>
        <v>1.4779542666E-2</v>
      </c>
      <c r="N984" s="104">
        <f t="shared" si="350"/>
        <v>2883.68999996</v>
      </c>
      <c r="O984" s="113">
        <f t="shared" si="345"/>
        <v>0.11</v>
      </c>
      <c r="P984" s="108">
        <f t="shared" si="335"/>
        <v>1.0087345940000001</v>
      </c>
      <c r="Q984" s="104">
        <f t="shared" si="338"/>
        <v>1704.2382122900001</v>
      </c>
      <c r="R984" s="104">
        <f t="shared" si="339"/>
        <v>4587.9282122499999</v>
      </c>
      <c r="S984" s="109" t="s">
        <v>52</v>
      </c>
      <c r="T984" s="110">
        <f t="shared" si="351"/>
        <v>41009</v>
      </c>
      <c r="U984" s="111">
        <f t="shared" si="346"/>
        <v>192229.92515959998</v>
      </c>
      <c r="V984" s="22"/>
      <c r="W984" s="8"/>
      <c r="X984" s="2"/>
      <c r="Y984" s="8"/>
      <c r="Z984" s="8"/>
      <c r="AA984" s="8"/>
      <c r="AB984" s="9"/>
      <c r="AC984" s="8"/>
      <c r="AD984" s="8"/>
      <c r="AE984" s="8"/>
      <c r="AF984" s="9"/>
      <c r="AG984" s="2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</row>
    <row r="985" spans="1:108" x14ac:dyDescent="0.2">
      <c r="A985" s="112">
        <f t="shared" si="340"/>
        <v>41010</v>
      </c>
      <c r="B985" s="104">
        <f t="shared" si="333"/>
        <v>192287.34275007999</v>
      </c>
      <c r="C985" s="104">
        <f t="shared" si="341"/>
        <v>187911.59641066004</v>
      </c>
      <c r="D985" s="132">
        <f t="shared" si="342"/>
        <v>41010</v>
      </c>
      <c r="E985" s="105">
        <f t="shared" si="334"/>
        <v>2.63E-4</v>
      </c>
      <c r="F985" s="106">
        <f t="shared" si="332"/>
        <v>1</v>
      </c>
      <c r="G985" s="106">
        <f t="shared" si="347"/>
        <v>30</v>
      </c>
      <c r="H985" s="104">
        <f t="shared" si="343"/>
        <v>1.0000087600000001</v>
      </c>
      <c r="I985" s="104">
        <f t="shared" si="344"/>
        <v>1.0229806400000001</v>
      </c>
      <c r="J985" s="104">
        <f t="shared" si="336"/>
        <v>1.0229896000000001</v>
      </c>
      <c r="K985" s="104">
        <f t="shared" si="337"/>
        <v>192231.6088475</v>
      </c>
      <c r="L985" s="107">
        <f t="shared" si="348"/>
        <v>0</v>
      </c>
      <c r="M985" s="105">
        <f t="shared" si="349"/>
        <v>0</v>
      </c>
      <c r="N985" s="104">
        <f t="shared" si="350"/>
        <v>0</v>
      </c>
      <c r="O985" s="113">
        <f t="shared" si="345"/>
        <v>0.11</v>
      </c>
      <c r="P985" s="108">
        <f t="shared" si="335"/>
        <v>1.000289931</v>
      </c>
      <c r="Q985" s="104">
        <f t="shared" si="338"/>
        <v>55.733902579999999</v>
      </c>
      <c r="R985" s="104">
        <f t="shared" si="339"/>
        <v>55.733902579999999</v>
      </c>
      <c r="S985" s="109" t="s">
        <v>52</v>
      </c>
      <c r="T985" s="110">
        <f t="shared" si="351"/>
        <v>41039</v>
      </c>
      <c r="U985" s="111">
        <f t="shared" si="346"/>
        <v>0</v>
      </c>
      <c r="V985" s="22"/>
      <c r="W985" s="5"/>
      <c r="X985" s="3"/>
      <c r="Y985" s="5"/>
      <c r="Z985" s="5"/>
      <c r="AA985" s="5"/>
      <c r="AB985" s="1"/>
      <c r="AC985" s="5"/>
      <c r="AD985" s="5"/>
      <c r="AE985" s="5"/>
      <c r="AF985" s="1"/>
      <c r="AG985" s="3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</row>
    <row r="986" spans="1:108" x14ac:dyDescent="0.2">
      <c r="A986" s="112">
        <f t="shared" si="340"/>
        <v>41011</v>
      </c>
      <c r="B986" s="104">
        <f t="shared" si="333"/>
        <v>192344.77934467999</v>
      </c>
      <c r="C986" s="104">
        <f t="shared" si="341"/>
        <v>187911.59641066004</v>
      </c>
      <c r="D986" s="132">
        <f t="shared" si="342"/>
        <v>41010</v>
      </c>
      <c r="E986" s="105">
        <f t="shared" si="334"/>
        <v>2.63E-4</v>
      </c>
      <c r="F986" s="106">
        <f t="shared" si="332"/>
        <v>2</v>
      </c>
      <c r="G986" s="106">
        <f t="shared" si="347"/>
        <v>30</v>
      </c>
      <c r="H986" s="104">
        <f t="shared" si="343"/>
        <v>1.00001753</v>
      </c>
      <c r="I986" s="104">
        <f t="shared" si="344"/>
        <v>1.0229806400000001</v>
      </c>
      <c r="J986" s="104">
        <f t="shared" si="336"/>
        <v>1.0229985699999999</v>
      </c>
      <c r="K986" s="104">
        <f t="shared" si="337"/>
        <v>192233.29441452</v>
      </c>
      <c r="L986" s="107">
        <f t="shared" si="348"/>
        <v>0</v>
      </c>
      <c r="M986" s="105">
        <f t="shared" si="349"/>
        <v>0</v>
      </c>
      <c r="N986" s="104">
        <f t="shared" si="350"/>
        <v>0</v>
      </c>
      <c r="O986" s="113">
        <f t="shared" si="345"/>
        <v>0.11</v>
      </c>
      <c r="P986" s="108">
        <f t="shared" si="335"/>
        <v>1.000579946</v>
      </c>
      <c r="Q986" s="104">
        <f t="shared" si="338"/>
        <v>111.48493016</v>
      </c>
      <c r="R986" s="104">
        <f t="shared" si="339"/>
        <v>111.48493016</v>
      </c>
      <c r="S986" s="109" t="s">
        <v>52</v>
      </c>
      <c r="T986" s="110">
        <f t="shared" si="351"/>
        <v>41039</v>
      </c>
      <c r="U986" s="111">
        <f t="shared" si="346"/>
        <v>0</v>
      </c>
      <c r="V986" s="22"/>
      <c r="W986" s="5"/>
      <c r="X986" s="3"/>
      <c r="Y986" s="5"/>
      <c r="Z986" s="5"/>
      <c r="AA986" s="5"/>
      <c r="AB986" s="1"/>
      <c r="AC986" s="5"/>
      <c r="AD986" s="5"/>
      <c r="AE986" s="5"/>
      <c r="AF986" s="1"/>
      <c r="AG986" s="3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</row>
    <row r="987" spans="1:108" x14ac:dyDescent="0.2">
      <c r="A987" s="112">
        <f t="shared" si="340"/>
        <v>41012</v>
      </c>
      <c r="B987" s="104">
        <f t="shared" si="333"/>
        <v>192402.23118393999</v>
      </c>
      <c r="C987" s="104">
        <f t="shared" si="341"/>
        <v>187911.59641066004</v>
      </c>
      <c r="D987" s="132">
        <f t="shared" si="342"/>
        <v>41010</v>
      </c>
      <c r="E987" s="105">
        <f t="shared" si="334"/>
        <v>2.63E-4</v>
      </c>
      <c r="F987" s="106">
        <f t="shared" si="332"/>
        <v>3</v>
      </c>
      <c r="G987" s="106">
        <f t="shared" si="347"/>
        <v>30</v>
      </c>
      <c r="H987" s="104">
        <f t="shared" si="343"/>
        <v>1.0000262900000001</v>
      </c>
      <c r="I987" s="104">
        <f t="shared" si="344"/>
        <v>1.0229806400000001</v>
      </c>
      <c r="J987" s="104">
        <f t="shared" si="336"/>
        <v>1.0230075300000001</v>
      </c>
      <c r="K987" s="104">
        <f t="shared" si="337"/>
        <v>192234.97810241999</v>
      </c>
      <c r="L987" s="107">
        <f t="shared" si="348"/>
        <v>0</v>
      </c>
      <c r="M987" s="105">
        <f t="shared" si="349"/>
        <v>0</v>
      </c>
      <c r="N987" s="104">
        <f t="shared" si="350"/>
        <v>0</v>
      </c>
      <c r="O987" s="113">
        <f t="shared" si="345"/>
        <v>0.11</v>
      </c>
      <c r="P987" s="108">
        <f t="shared" si="335"/>
        <v>1.0008700450000001</v>
      </c>
      <c r="Q987" s="104">
        <f t="shared" si="338"/>
        <v>167.25308151999999</v>
      </c>
      <c r="R987" s="104">
        <f t="shared" si="339"/>
        <v>167.25308151999999</v>
      </c>
      <c r="S987" s="109" t="s">
        <v>52</v>
      </c>
      <c r="T987" s="110">
        <f t="shared" si="351"/>
        <v>41039</v>
      </c>
      <c r="U987" s="111">
        <f t="shared" si="346"/>
        <v>0</v>
      </c>
      <c r="V987" s="22"/>
      <c r="W987" s="5"/>
      <c r="X987" s="3"/>
      <c r="Y987" s="5"/>
      <c r="Z987" s="5"/>
      <c r="AA987" s="5"/>
      <c r="AB987" s="1"/>
      <c r="AC987" s="5"/>
      <c r="AD987" s="5"/>
      <c r="AE987" s="5"/>
      <c r="AF987" s="1"/>
      <c r="AG987" s="3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</row>
    <row r="988" spans="1:108" x14ac:dyDescent="0.2">
      <c r="A988" s="112">
        <f t="shared" si="340"/>
        <v>41013</v>
      </c>
      <c r="B988" s="104">
        <f t="shared" si="333"/>
        <v>192459.70202924998</v>
      </c>
      <c r="C988" s="104">
        <f t="shared" si="341"/>
        <v>187911.59641066004</v>
      </c>
      <c r="D988" s="132">
        <f t="shared" si="342"/>
        <v>41010</v>
      </c>
      <c r="E988" s="105">
        <f t="shared" si="334"/>
        <v>2.63E-4</v>
      </c>
      <c r="F988" s="106">
        <f t="shared" si="332"/>
        <v>4</v>
      </c>
      <c r="G988" s="106">
        <f t="shared" si="347"/>
        <v>30</v>
      </c>
      <c r="H988" s="104">
        <f t="shared" si="343"/>
        <v>1.0000350600000001</v>
      </c>
      <c r="I988" s="104">
        <f t="shared" si="344"/>
        <v>1.0229806400000001</v>
      </c>
      <c r="J988" s="104">
        <f t="shared" si="336"/>
        <v>1.0230165</v>
      </c>
      <c r="K988" s="104">
        <f t="shared" si="337"/>
        <v>192236.66366943999</v>
      </c>
      <c r="L988" s="107">
        <f t="shared" si="348"/>
        <v>0</v>
      </c>
      <c r="M988" s="105">
        <f t="shared" si="349"/>
        <v>0</v>
      </c>
      <c r="N988" s="104">
        <f t="shared" si="350"/>
        <v>0</v>
      </c>
      <c r="O988" s="113">
        <f t="shared" si="345"/>
        <v>0.11</v>
      </c>
      <c r="P988" s="108">
        <f t="shared" si="335"/>
        <v>1.001160228</v>
      </c>
      <c r="Q988" s="104">
        <f t="shared" si="338"/>
        <v>223.03835981</v>
      </c>
      <c r="R988" s="104">
        <f t="shared" si="339"/>
        <v>223.03835981</v>
      </c>
      <c r="S988" s="109" t="s">
        <v>52</v>
      </c>
      <c r="T988" s="110">
        <f t="shared" si="351"/>
        <v>41039</v>
      </c>
      <c r="U988" s="111">
        <f t="shared" si="346"/>
        <v>0</v>
      </c>
      <c r="V988" s="22"/>
      <c r="W988" s="5"/>
      <c r="X988" s="3"/>
      <c r="Y988" s="5"/>
      <c r="Z988" s="5"/>
      <c r="AA988" s="5"/>
      <c r="AB988" s="1"/>
      <c r="AC988" s="5"/>
      <c r="AD988" s="5"/>
      <c r="AE988" s="5"/>
      <c r="AF988" s="1"/>
      <c r="AG988" s="3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</row>
    <row r="989" spans="1:108" x14ac:dyDescent="0.2">
      <c r="A989" s="112">
        <f t="shared" si="340"/>
        <v>41014</v>
      </c>
      <c r="B989" s="104">
        <f t="shared" si="333"/>
        <v>192517.18831122998</v>
      </c>
      <c r="C989" s="104">
        <f t="shared" si="341"/>
        <v>187911.59641066004</v>
      </c>
      <c r="D989" s="132">
        <f t="shared" si="342"/>
        <v>41010</v>
      </c>
      <c r="E989" s="105">
        <f t="shared" si="334"/>
        <v>2.63E-4</v>
      </c>
      <c r="F989" s="106">
        <f t="shared" si="332"/>
        <v>5</v>
      </c>
      <c r="G989" s="106">
        <f t="shared" si="347"/>
        <v>30</v>
      </c>
      <c r="H989" s="104">
        <f t="shared" si="343"/>
        <v>1.0000438199999999</v>
      </c>
      <c r="I989" s="104">
        <f t="shared" si="344"/>
        <v>1.0229806400000001</v>
      </c>
      <c r="J989" s="104">
        <f t="shared" si="336"/>
        <v>1.0230254599999999</v>
      </c>
      <c r="K989" s="104">
        <f t="shared" si="337"/>
        <v>192238.34735734999</v>
      </c>
      <c r="L989" s="107">
        <f t="shared" si="348"/>
        <v>0</v>
      </c>
      <c r="M989" s="105">
        <f t="shared" si="349"/>
        <v>0</v>
      </c>
      <c r="N989" s="104">
        <f t="shared" si="350"/>
        <v>0</v>
      </c>
      <c r="O989" s="113">
        <f t="shared" si="345"/>
        <v>0.11</v>
      </c>
      <c r="P989" s="108">
        <f t="shared" si="335"/>
        <v>1.0014504959999999</v>
      </c>
      <c r="Q989" s="104">
        <f t="shared" si="338"/>
        <v>278.84095387999997</v>
      </c>
      <c r="R989" s="104">
        <f t="shared" si="339"/>
        <v>278.84095387999997</v>
      </c>
      <c r="S989" s="109" t="s">
        <v>52</v>
      </c>
      <c r="T989" s="110">
        <f t="shared" si="351"/>
        <v>41039</v>
      </c>
      <c r="U989" s="111">
        <f t="shared" si="346"/>
        <v>0</v>
      </c>
      <c r="V989" s="22"/>
      <c r="W989" s="5"/>
      <c r="X989" s="3"/>
      <c r="Y989" s="5"/>
      <c r="Z989" s="5"/>
      <c r="AA989" s="5"/>
      <c r="AB989" s="1"/>
      <c r="AC989" s="5"/>
      <c r="AD989" s="5"/>
      <c r="AE989" s="5"/>
      <c r="AF989" s="1"/>
      <c r="AG989" s="3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</row>
    <row r="990" spans="1:108" x14ac:dyDescent="0.2">
      <c r="A990" s="112">
        <f t="shared" si="340"/>
        <v>41015</v>
      </c>
      <c r="B990" s="104">
        <f t="shared" si="333"/>
        <v>192574.69340895998</v>
      </c>
      <c r="C990" s="104">
        <f t="shared" si="341"/>
        <v>187911.59641066004</v>
      </c>
      <c r="D990" s="132">
        <f t="shared" si="342"/>
        <v>41010</v>
      </c>
      <c r="E990" s="105">
        <f t="shared" si="334"/>
        <v>2.63E-4</v>
      </c>
      <c r="F990" s="106">
        <f t="shared" si="332"/>
        <v>6</v>
      </c>
      <c r="G990" s="106">
        <f t="shared" si="347"/>
        <v>30</v>
      </c>
      <c r="H990" s="104">
        <f t="shared" si="343"/>
        <v>1.0000525899999999</v>
      </c>
      <c r="I990" s="104">
        <f t="shared" si="344"/>
        <v>1.0229806400000001</v>
      </c>
      <c r="J990" s="104">
        <f t="shared" si="336"/>
        <v>1.0230344300000001</v>
      </c>
      <c r="K990" s="104">
        <f t="shared" si="337"/>
        <v>192240.03292437</v>
      </c>
      <c r="L990" s="107">
        <f t="shared" si="348"/>
        <v>0</v>
      </c>
      <c r="M990" s="105">
        <f t="shared" si="349"/>
        <v>0</v>
      </c>
      <c r="N990" s="104">
        <f t="shared" si="350"/>
        <v>0</v>
      </c>
      <c r="O990" s="113">
        <f t="shared" si="345"/>
        <v>0.11</v>
      </c>
      <c r="P990" s="108">
        <f t="shared" si="335"/>
        <v>1.001740847</v>
      </c>
      <c r="Q990" s="104">
        <f t="shared" si="338"/>
        <v>334.66048459000001</v>
      </c>
      <c r="R990" s="104">
        <f t="shared" si="339"/>
        <v>334.66048459000001</v>
      </c>
      <c r="S990" s="109" t="s">
        <v>52</v>
      </c>
      <c r="T990" s="110">
        <f t="shared" si="351"/>
        <v>41039</v>
      </c>
      <c r="U990" s="111">
        <f t="shared" si="346"/>
        <v>0</v>
      </c>
      <c r="V990" s="22"/>
      <c r="W990" s="5"/>
      <c r="X990" s="3"/>
      <c r="Y990" s="5"/>
      <c r="Z990" s="5"/>
      <c r="AA990" s="5"/>
      <c r="AB990" s="1"/>
      <c r="AC990" s="5"/>
      <c r="AD990" s="5"/>
      <c r="AE990" s="5"/>
      <c r="AF990" s="1"/>
      <c r="AG990" s="3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</row>
    <row r="991" spans="1:108" x14ac:dyDescent="0.2">
      <c r="A991" s="112">
        <f t="shared" si="340"/>
        <v>41016</v>
      </c>
      <c r="B991" s="104">
        <f t="shared" si="333"/>
        <v>192632.21770897001</v>
      </c>
      <c r="C991" s="104">
        <f t="shared" si="341"/>
        <v>187911.59641066004</v>
      </c>
      <c r="D991" s="132">
        <f t="shared" si="342"/>
        <v>41010</v>
      </c>
      <c r="E991" s="105">
        <f t="shared" si="334"/>
        <v>2.63E-4</v>
      </c>
      <c r="F991" s="106">
        <f t="shared" si="332"/>
        <v>7</v>
      </c>
      <c r="G991" s="106">
        <f t="shared" si="347"/>
        <v>30</v>
      </c>
      <c r="H991" s="104">
        <f t="shared" si="343"/>
        <v>1.0000613599999999</v>
      </c>
      <c r="I991" s="104">
        <f t="shared" si="344"/>
        <v>1.0229806400000001</v>
      </c>
      <c r="J991" s="104">
        <f t="shared" si="336"/>
        <v>1.0230434100000001</v>
      </c>
      <c r="K991" s="104">
        <f t="shared" si="337"/>
        <v>192241.7203705</v>
      </c>
      <c r="L991" s="107">
        <f t="shared" si="348"/>
        <v>0</v>
      </c>
      <c r="M991" s="105">
        <f t="shared" si="349"/>
        <v>0</v>
      </c>
      <c r="N991" s="104">
        <f t="shared" si="350"/>
        <v>0</v>
      </c>
      <c r="O991" s="113">
        <f t="shared" si="345"/>
        <v>0.11</v>
      </c>
      <c r="P991" s="108">
        <f t="shared" si="335"/>
        <v>1.002031283</v>
      </c>
      <c r="Q991" s="104">
        <f t="shared" si="338"/>
        <v>390.49733846999999</v>
      </c>
      <c r="R991" s="104">
        <f t="shared" si="339"/>
        <v>390.49733846999999</v>
      </c>
      <c r="S991" s="109" t="s">
        <v>52</v>
      </c>
      <c r="T991" s="110">
        <f t="shared" si="351"/>
        <v>41039</v>
      </c>
      <c r="U991" s="111">
        <f t="shared" si="346"/>
        <v>0</v>
      </c>
      <c r="V991" s="22"/>
      <c r="W991" s="5"/>
      <c r="X991" s="3"/>
      <c r="Y991" s="5"/>
      <c r="Z991" s="5"/>
      <c r="AA991" s="5"/>
      <c r="AB991" s="1"/>
      <c r="AC991" s="5"/>
      <c r="AD991" s="5"/>
      <c r="AE991" s="5"/>
      <c r="AF991" s="1"/>
      <c r="AG991" s="3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</row>
    <row r="992" spans="1:108" x14ac:dyDescent="0.2">
      <c r="A992" s="112">
        <f t="shared" si="340"/>
        <v>41017</v>
      </c>
      <c r="B992" s="104">
        <f t="shared" si="333"/>
        <v>192689.75537067</v>
      </c>
      <c r="C992" s="104">
        <f t="shared" si="341"/>
        <v>187911.59641066004</v>
      </c>
      <c r="D992" s="132">
        <f t="shared" si="342"/>
        <v>41010</v>
      </c>
      <c r="E992" s="105">
        <f t="shared" si="334"/>
        <v>2.63E-4</v>
      </c>
      <c r="F992" s="106">
        <f t="shared" si="332"/>
        <v>8</v>
      </c>
      <c r="G992" s="106">
        <f t="shared" si="347"/>
        <v>30</v>
      </c>
      <c r="H992" s="104">
        <f t="shared" si="343"/>
        <v>1.00007012</v>
      </c>
      <c r="I992" s="104">
        <f t="shared" si="344"/>
        <v>1.0229806400000001</v>
      </c>
      <c r="J992" s="104">
        <f t="shared" si="336"/>
        <v>1.02305237</v>
      </c>
      <c r="K992" s="104">
        <f t="shared" si="337"/>
        <v>192243.40405839999</v>
      </c>
      <c r="L992" s="107">
        <f t="shared" si="348"/>
        <v>0</v>
      </c>
      <c r="M992" s="105">
        <f t="shared" si="349"/>
        <v>0</v>
      </c>
      <c r="N992" s="104">
        <f t="shared" si="350"/>
        <v>0</v>
      </c>
      <c r="O992" s="113">
        <f t="shared" si="345"/>
        <v>0.11</v>
      </c>
      <c r="P992" s="108">
        <f t="shared" si="335"/>
        <v>1.0023218030000001</v>
      </c>
      <c r="Q992" s="104">
        <f t="shared" si="338"/>
        <v>446.35131226999999</v>
      </c>
      <c r="R992" s="104">
        <f t="shared" si="339"/>
        <v>446.35131226999999</v>
      </c>
      <c r="S992" s="109" t="s">
        <v>52</v>
      </c>
      <c r="T992" s="110">
        <f t="shared" si="351"/>
        <v>41039</v>
      </c>
      <c r="U992" s="111">
        <f t="shared" si="346"/>
        <v>0</v>
      </c>
      <c r="V992" s="22"/>
      <c r="W992" s="5"/>
      <c r="X992" s="3"/>
      <c r="Y992" s="5"/>
      <c r="Z992" s="5"/>
      <c r="AA992" s="5"/>
      <c r="AB992" s="1"/>
      <c r="AC992" s="5"/>
      <c r="AD992" s="5"/>
      <c r="AE992" s="5"/>
      <c r="AF992" s="1"/>
      <c r="AG992" s="3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</row>
    <row r="993" spans="1:108" x14ac:dyDescent="0.2">
      <c r="A993" s="112">
        <f t="shared" si="340"/>
        <v>41018</v>
      </c>
      <c r="B993" s="104">
        <f t="shared" si="333"/>
        <v>192747.31204326998</v>
      </c>
      <c r="C993" s="104">
        <f t="shared" si="341"/>
        <v>187911.59641066004</v>
      </c>
      <c r="D993" s="132">
        <f t="shared" si="342"/>
        <v>41010</v>
      </c>
      <c r="E993" s="105">
        <f t="shared" si="334"/>
        <v>2.63E-4</v>
      </c>
      <c r="F993" s="106">
        <f t="shared" si="332"/>
        <v>9</v>
      </c>
      <c r="G993" s="106">
        <f t="shared" si="347"/>
        <v>30</v>
      </c>
      <c r="H993" s="104">
        <f t="shared" si="343"/>
        <v>1.0000788899999999</v>
      </c>
      <c r="I993" s="104">
        <f t="shared" si="344"/>
        <v>1.0229806400000001</v>
      </c>
      <c r="J993" s="104">
        <f t="shared" si="336"/>
        <v>1.0230613399999999</v>
      </c>
      <c r="K993" s="104">
        <f t="shared" si="337"/>
        <v>192245.08962541999</v>
      </c>
      <c r="L993" s="107">
        <f t="shared" si="348"/>
        <v>0</v>
      </c>
      <c r="M993" s="105">
        <f t="shared" si="349"/>
        <v>0</v>
      </c>
      <c r="N993" s="104">
        <f t="shared" si="350"/>
        <v>0</v>
      </c>
      <c r="O993" s="113">
        <f t="shared" si="345"/>
        <v>0.11</v>
      </c>
      <c r="P993" s="108">
        <f t="shared" si="335"/>
        <v>1.002612407</v>
      </c>
      <c r="Q993" s="104">
        <f t="shared" si="338"/>
        <v>502.22241785</v>
      </c>
      <c r="R993" s="104">
        <f t="shared" si="339"/>
        <v>502.22241785</v>
      </c>
      <c r="S993" s="109" t="s">
        <v>52</v>
      </c>
      <c r="T993" s="110">
        <f t="shared" si="351"/>
        <v>41039</v>
      </c>
      <c r="U993" s="111">
        <f t="shared" si="346"/>
        <v>0</v>
      </c>
      <c r="V993" s="22"/>
      <c r="W993" s="5"/>
      <c r="X993" s="3"/>
      <c r="Y993" s="5"/>
      <c r="Z993" s="5"/>
      <c r="AA993" s="5"/>
      <c r="AB993" s="1"/>
      <c r="AC993" s="5"/>
      <c r="AD993" s="5"/>
      <c r="AE993" s="5"/>
      <c r="AF993" s="1"/>
      <c r="AG993" s="3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</row>
    <row r="994" spans="1:108" x14ac:dyDescent="0.2">
      <c r="A994" s="112">
        <f t="shared" si="340"/>
        <v>41019</v>
      </c>
      <c r="B994" s="104">
        <f t="shared" si="333"/>
        <v>192804.8839597</v>
      </c>
      <c r="C994" s="104">
        <f t="shared" si="341"/>
        <v>187911.59641066004</v>
      </c>
      <c r="D994" s="132">
        <f t="shared" si="342"/>
        <v>41010</v>
      </c>
      <c r="E994" s="105">
        <f t="shared" si="334"/>
        <v>2.63E-4</v>
      </c>
      <c r="F994" s="106">
        <f t="shared" si="332"/>
        <v>10</v>
      </c>
      <c r="G994" s="106">
        <f t="shared" si="347"/>
        <v>30</v>
      </c>
      <c r="H994" s="104">
        <f t="shared" si="343"/>
        <v>1.00008765</v>
      </c>
      <c r="I994" s="104">
        <f t="shared" si="344"/>
        <v>1.0229806400000001</v>
      </c>
      <c r="J994" s="104">
        <f t="shared" si="336"/>
        <v>1.0230703000000001</v>
      </c>
      <c r="K994" s="104">
        <f t="shared" si="337"/>
        <v>192246.77331332999</v>
      </c>
      <c r="L994" s="107">
        <f t="shared" si="348"/>
        <v>0</v>
      </c>
      <c r="M994" s="105">
        <f t="shared" si="349"/>
        <v>0</v>
      </c>
      <c r="N994" s="104">
        <f t="shared" si="350"/>
        <v>0</v>
      </c>
      <c r="O994" s="113">
        <f t="shared" si="345"/>
        <v>0.11</v>
      </c>
      <c r="P994" s="108">
        <f t="shared" si="335"/>
        <v>1.002903095</v>
      </c>
      <c r="Q994" s="104">
        <f t="shared" si="338"/>
        <v>558.11064637000004</v>
      </c>
      <c r="R994" s="104">
        <f t="shared" si="339"/>
        <v>558.11064637000004</v>
      </c>
      <c r="S994" s="109" t="s">
        <v>52</v>
      </c>
      <c r="T994" s="110">
        <f t="shared" si="351"/>
        <v>41039</v>
      </c>
      <c r="U994" s="111">
        <f t="shared" si="346"/>
        <v>0</v>
      </c>
      <c r="V994" s="22"/>
      <c r="W994" s="5"/>
      <c r="X994" s="3"/>
      <c r="Y994" s="5"/>
      <c r="Z994" s="5"/>
      <c r="AA994" s="5"/>
      <c r="AB994" s="1"/>
      <c r="AC994" s="5"/>
      <c r="AD994" s="5"/>
      <c r="AE994" s="5"/>
      <c r="AF994" s="1"/>
      <c r="AG994" s="3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</row>
    <row r="995" spans="1:108" x14ac:dyDescent="0.2">
      <c r="A995" s="112">
        <f t="shared" si="340"/>
        <v>41020</v>
      </c>
      <c r="B995" s="104">
        <f t="shared" si="333"/>
        <v>192862.47508121</v>
      </c>
      <c r="C995" s="104">
        <f t="shared" si="341"/>
        <v>187911.59641066004</v>
      </c>
      <c r="D995" s="132">
        <f t="shared" si="342"/>
        <v>41010</v>
      </c>
      <c r="E995" s="105">
        <f t="shared" si="334"/>
        <v>2.63E-4</v>
      </c>
      <c r="F995" s="106">
        <f t="shared" ref="F995:F1058" si="352">IF(DAY(A995)=E$2+1,1,F994+1)</f>
        <v>11</v>
      </c>
      <c r="G995" s="106">
        <f t="shared" si="347"/>
        <v>30</v>
      </c>
      <c r="H995" s="104">
        <f t="shared" si="343"/>
        <v>1.00009642</v>
      </c>
      <c r="I995" s="104">
        <f t="shared" si="344"/>
        <v>1.0229806400000001</v>
      </c>
      <c r="J995" s="104">
        <f t="shared" si="336"/>
        <v>1.02307927</v>
      </c>
      <c r="K995" s="104">
        <f t="shared" si="337"/>
        <v>192248.45888034999</v>
      </c>
      <c r="L995" s="107">
        <f t="shared" si="348"/>
        <v>0</v>
      </c>
      <c r="M995" s="105">
        <f t="shared" si="349"/>
        <v>0</v>
      </c>
      <c r="N995" s="104">
        <f t="shared" si="350"/>
        <v>0</v>
      </c>
      <c r="O995" s="113">
        <f t="shared" si="345"/>
        <v>0.11</v>
      </c>
      <c r="P995" s="108">
        <f t="shared" si="335"/>
        <v>1.0031938680000001</v>
      </c>
      <c r="Q995" s="104">
        <f t="shared" si="338"/>
        <v>614.01620086000003</v>
      </c>
      <c r="R995" s="104">
        <f t="shared" si="339"/>
        <v>614.01620086000003</v>
      </c>
      <c r="S995" s="109" t="s">
        <v>52</v>
      </c>
      <c r="T995" s="110">
        <f t="shared" si="351"/>
        <v>41039</v>
      </c>
      <c r="U995" s="111">
        <f t="shared" si="346"/>
        <v>0</v>
      </c>
      <c r="V995" s="22"/>
      <c r="W995" s="5"/>
      <c r="X995" s="3"/>
      <c r="Y995" s="5"/>
      <c r="Z995" s="5"/>
      <c r="AA995" s="5"/>
      <c r="AB995" s="1"/>
      <c r="AC995" s="5"/>
      <c r="AD995" s="5"/>
      <c r="AE995" s="5"/>
      <c r="AF995" s="1"/>
      <c r="AG995" s="3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</row>
    <row r="996" spans="1:108" x14ac:dyDescent="0.2">
      <c r="A996" s="112">
        <f t="shared" si="340"/>
        <v>41021</v>
      </c>
      <c r="B996" s="104">
        <f t="shared" si="333"/>
        <v>192920.08333197</v>
      </c>
      <c r="C996" s="104">
        <f t="shared" si="341"/>
        <v>187911.59641066004</v>
      </c>
      <c r="D996" s="132">
        <f t="shared" si="342"/>
        <v>41010</v>
      </c>
      <c r="E996" s="105">
        <f t="shared" si="334"/>
        <v>2.63E-4</v>
      </c>
      <c r="F996" s="106">
        <f t="shared" si="352"/>
        <v>12</v>
      </c>
      <c r="G996" s="106">
        <f t="shared" si="347"/>
        <v>30</v>
      </c>
      <c r="H996" s="104">
        <f t="shared" si="343"/>
        <v>1.00010519</v>
      </c>
      <c r="I996" s="104">
        <f t="shared" si="344"/>
        <v>1.0229806400000001</v>
      </c>
      <c r="J996" s="104">
        <f t="shared" si="336"/>
        <v>1.0230882400000001</v>
      </c>
      <c r="K996" s="104">
        <f t="shared" si="337"/>
        <v>192250.14444737</v>
      </c>
      <c r="L996" s="107">
        <f t="shared" si="348"/>
        <v>0</v>
      </c>
      <c r="M996" s="105">
        <f t="shared" si="349"/>
        <v>0</v>
      </c>
      <c r="N996" s="104">
        <f t="shared" si="350"/>
        <v>0</v>
      </c>
      <c r="O996" s="113">
        <f t="shared" si="345"/>
        <v>0.11</v>
      </c>
      <c r="P996" s="108">
        <f t="shared" si="335"/>
        <v>1.0034847250000001</v>
      </c>
      <c r="Q996" s="104">
        <f t="shared" si="338"/>
        <v>669.93888460000005</v>
      </c>
      <c r="R996" s="104">
        <f t="shared" si="339"/>
        <v>669.93888460000005</v>
      </c>
      <c r="S996" s="109" t="s">
        <v>52</v>
      </c>
      <c r="T996" s="110">
        <f t="shared" si="351"/>
        <v>41039</v>
      </c>
      <c r="U996" s="111">
        <f t="shared" si="346"/>
        <v>0</v>
      </c>
      <c r="V996" s="22"/>
      <c r="W996" s="5"/>
      <c r="X996" s="3"/>
      <c r="Y996" s="5"/>
      <c r="Z996" s="5"/>
      <c r="AA996" s="5"/>
      <c r="AB996" s="1"/>
      <c r="AC996" s="5"/>
      <c r="AD996" s="5"/>
      <c r="AE996" s="5"/>
      <c r="AF996" s="1"/>
      <c r="AG996" s="3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</row>
    <row r="997" spans="1:108" x14ac:dyDescent="0.2">
      <c r="A997" s="112">
        <f t="shared" si="340"/>
        <v>41022</v>
      </c>
      <c r="B997" s="104">
        <f t="shared" si="333"/>
        <v>192977.70682619003</v>
      </c>
      <c r="C997" s="104">
        <f t="shared" si="341"/>
        <v>187911.59641066004</v>
      </c>
      <c r="D997" s="132">
        <f t="shared" si="342"/>
        <v>41010</v>
      </c>
      <c r="E997" s="105">
        <f t="shared" si="334"/>
        <v>2.63E-4</v>
      </c>
      <c r="F997" s="106">
        <f t="shared" si="352"/>
        <v>13</v>
      </c>
      <c r="G997" s="106">
        <f t="shared" si="347"/>
        <v>30</v>
      </c>
      <c r="H997" s="104">
        <f t="shared" si="343"/>
        <v>1.00011395</v>
      </c>
      <c r="I997" s="104">
        <f t="shared" si="344"/>
        <v>1.0229806400000001</v>
      </c>
      <c r="J997" s="104">
        <f t="shared" si="336"/>
        <v>1.0230972</v>
      </c>
      <c r="K997" s="104">
        <f t="shared" si="337"/>
        <v>192251.82813527001</v>
      </c>
      <c r="L997" s="107">
        <f t="shared" si="348"/>
        <v>0</v>
      </c>
      <c r="M997" s="105">
        <f t="shared" si="349"/>
        <v>0</v>
      </c>
      <c r="N997" s="104">
        <f t="shared" si="350"/>
        <v>0</v>
      </c>
      <c r="O997" s="113">
        <f t="shared" si="345"/>
        <v>0.11</v>
      </c>
      <c r="P997" s="108">
        <f t="shared" si="335"/>
        <v>1.0037756659999999</v>
      </c>
      <c r="Q997" s="104">
        <f t="shared" si="338"/>
        <v>725.87869092000005</v>
      </c>
      <c r="R997" s="104">
        <f t="shared" si="339"/>
        <v>725.87869092000005</v>
      </c>
      <c r="S997" s="109" t="s">
        <v>52</v>
      </c>
      <c r="T997" s="110">
        <f t="shared" si="351"/>
        <v>41039</v>
      </c>
      <c r="U997" s="111">
        <f t="shared" si="346"/>
        <v>0</v>
      </c>
      <c r="V997" s="22"/>
      <c r="W997" s="5"/>
      <c r="X997" s="3"/>
      <c r="Y997" s="5"/>
      <c r="Z997" s="5"/>
      <c r="AA997" s="5"/>
      <c r="AB997" s="1"/>
      <c r="AC997" s="5"/>
      <c r="AD997" s="5"/>
      <c r="AE997" s="5"/>
      <c r="AF997" s="1"/>
      <c r="AG997" s="3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</row>
    <row r="998" spans="1:108" x14ac:dyDescent="0.2">
      <c r="A998" s="112">
        <f t="shared" si="340"/>
        <v>41023</v>
      </c>
      <c r="B998" s="104">
        <f t="shared" si="333"/>
        <v>193035.35141519</v>
      </c>
      <c r="C998" s="104">
        <f t="shared" si="341"/>
        <v>187911.59641066004</v>
      </c>
      <c r="D998" s="132">
        <f t="shared" si="342"/>
        <v>41010</v>
      </c>
      <c r="E998" s="105">
        <f t="shared" si="334"/>
        <v>2.63E-4</v>
      </c>
      <c r="F998" s="106">
        <f t="shared" si="352"/>
        <v>14</v>
      </c>
      <c r="G998" s="106">
        <f t="shared" si="347"/>
        <v>30</v>
      </c>
      <c r="H998" s="104">
        <f t="shared" si="343"/>
        <v>1.00012272</v>
      </c>
      <c r="I998" s="104">
        <f t="shared" si="344"/>
        <v>1.0229806400000001</v>
      </c>
      <c r="J998" s="104">
        <f t="shared" si="336"/>
        <v>1.0231061800000001</v>
      </c>
      <c r="K998" s="104">
        <f t="shared" si="337"/>
        <v>192253.51558141</v>
      </c>
      <c r="L998" s="107">
        <f t="shared" si="348"/>
        <v>0</v>
      </c>
      <c r="M998" s="105">
        <f t="shared" si="349"/>
        <v>0</v>
      </c>
      <c r="N998" s="104">
        <f t="shared" si="350"/>
        <v>0</v>
      </c>
      <c r="O998" s="113">
        <f t="shared" si="345"/>
        <v>0.11</v>
      </c>
      <c r="P998" s="108">
        <f t="shared" si="335"/>
        <v>1.0040666920000001</v>
      </c>
      <c r="Q998" s="104">
        <f t="shared" si="338"/>
        <v>781.83583378000003</v>
      </c>
      <c r="R998" s="104">
        <f t="shared" si="339"/>
        <v>781.83583378000003</v>
      </c>
      <c r="S998" s="109" t="s">
        <v>52</v>
      </c>
      <c r="T998" s="110">
        <f t="shared" si="351"/>
        <v>41039</v>
      </c>
      <c r="U998" s="111">
        <f t="shared" si="346"/>
        <v>0</v>
      </c>
      <c r="V998" s="22"/>
      <c r="W998" s="5"/>
      <c r="X998" s="3"/>
      <c r="Y998" s="5"/>
      <c r="Z998" s="5"/>
      <c r="AA998" s="5"/>
      <c r="AB998" s="1"/>
      <c r="AC998" s="5"/>
      <c r="AD998" s="5"/>
      <c r="AE998" s="5"/>
      <c r="AF998" s="1"/>
      <c r="AG998" s="3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</row>
    <row r="999" spans="1:108" x14ac:dyDescent="0.2">
      <c r="A999" s="112">
        <f t="shared" si="340"/>
        <v>41024</v>
      </c>
      <c r="B999" s="104">
        <f t="shared" ref="B999:B1062" si="353">IF(E999&lt;0,"ND",(K999+Q999))</f>
        <v>193093.0112485</v>
      </c>
      <c r="C999" s="104">
        <f t="shared" si="341"/>
        <v>187911.59641066004</v>
      </c>
      <c r="D999" s="132">
        <f t="shared" si="342"/>
        <v>41010</v>
      </c>
      <c r="E999" s="105">
        <f t="shared" si="334"/>
        <v>2.63E-4</v>
      </c>
      <c r="F999" s="106">
        <f t="shared" si="352"/>
        <v>15</v>
      </c>
      <c r="G999" s="106">
        <f t="shared" si="347"/>
        <v>30</v>
      </c>
      <c r="H999" s="104">
        <f t="shared" si="343"/>
        <v>1.00013149</v>
      </c>
      <c r="I999" s="104">
        <f t="shared" si="344"/>
        <v>1.0229806400000001</v>
      </c>
      <c r="J999" s="104">
        <f t="shared" si="336"/>
        <v>1.02311515</v>
      </c>
      <c r="K999" s="104">
        <f t="shared" si="337"/>
        <v>192255.20114843</v>
      </c>
      <c r="L999" s="107">
        <f t="shared" si="348"/>
        <v>0</v>
      </c>
      <c r="M999" s="105">
        <f t="shared" si="349"/>
        <v>0</v>
      </c>
      <c r="N999" s="104">
        <f t="shared" si="350"/>
        <v>0</v>
      </c>
      <c r="O999" s="113">
        <f t="shared" si="345"/>
        <v>0.11</v>
      </c>
      <c r="P999" s="108">
        <f t="shared" si="335"/>
        <v>1.0043578019999999</v>
      </c>
      <c r="Q999" s="104">
        <f t="shared" si="338"/>
        <v>837.81010006999998</v>
      </c>
      <c r="R999" s="104">
        <f t="shared" si="339"/>
        <v>837.81010006999998</v>
      </c>
      <c r="S999" s="109" t="s">
        <v>52</v>
      </c>
      <c r="T999" s="110">
        <f t="shared" si="351"/>
        <v>41039</v>
      </c>
      <c r="U999" s="111">
        <f t="shared" si="346"/>
        <v>0</v>
      </c>
      <c r="V999" s="22"/>
      <c r="W999" s="5"/>
      <c r="X999" s="3"/>
      <c r="Y999" s="5"/>
      <c r="Z999" s="5"/>
      <c r="AA999" s="5"/>
      <c r="AB999" s="1"/>
      <c r="AC999" s="5"/>
      <c r="AD999" s="5"/>
      <c r="AE999" s="5"/>
      <c r="AF999" s="1"/>
      <c r="AG999" s="3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</row>
    <row r="1000" spans="1:108" x14ac:dyDescent="0.2">
      <c r="A1000" s="112">
        <f t="shared" si="340"/>
        <v>41025</v>
      </c>
      <c r="B1000" s="104">
        <f t="shared" si="353"/>
        <v>193150.68632489999</v>
      </c>
      <c r="C1000" s="104">
        <f t="shared" si="341"/>
        <v>187911.59641066004</v>
      </c>
      <c r="D1000" s="132">
        <f t="shared" si="342"/>
        <v>41010</v>
      </c>
      <c r="E1000" s="105">
        <f t="shared" si="334"/>
        <v>2.63E-4</v>
      </c>
      <c r="F1000" s="106">
        <f t="shared" si="352"/>
        <v>16</v>
      </c>
      <c r="G1000" s="106">
        <f t="shared" si="347"/>
        <v>30</v>
      </c>
      <c r="H1000" s="104">
        <f t="shared" si="343"/>
        <v>1.0001402500000001</v>
      </c>
      <c r="I1000" s="104">
        <f t="shared" si="344"/>
        <v>1.0229806400000001</v>
      </c>
      <c r="J1000" s="104">
        <f t="shared" si="336"/>
        <v>1.0231241099999999</v>
      </c>
      <c r="K1000" s="104">
        <f t="shared" si="337"/>
        <v>192256.88483632999</v>
      </c>
      <c r="L1000" s="107">
        <f t="shared" si="348"/>
        <v>0</v>
      </c>
      <c r="M1000" s="105">
        <f t="shared" si="349"/>
        <v>0</v>
      </c>
      <c r="N1000" s="104">
        <f t="shared" si="350"/>
        <v>0</v>
      </c>
      <c r="O1000" s="113">
        <f t="shared" si="345"/>
        <v>0.11</v>
      </c>
      <c r="P1000" s="108">
        <f t="shared" si="335"/>
        <v>1.004648996</v>
      </c>
      <c r="Q1000" s="104">
        <f t="shared" si="338"/>
        <v>893.80148856999995</v>
      </c>
      <c r="R1000" s="104">
        <f t="shared" si="339"/>
        <v>893.80148856999995</v>
      </c>
      <c r="S1000" s="109" t="s">
        <v>52</v>
      </c>
      <c r="T1000" s="110">
        <f t="shared" si="351"/>
        <v>41039</v>
      </c>
      <c r="U1000" s="111">
        <f t="shared" si="346"/>
        <v>0</v>
      </c>
      <c r="V1000" s="22"/>
      <c r="W1000" s="5"/>
      <c r="X1000" s="3"/>
      <c r="Y1000" s="5"/>
      <c r="Z1000" s="5"/>
      <c r="AA1000" s="5"/>
      <c r="AB1000" s="1"/>
      <c r="AC1000" s="5"/>
      <c r="AD1000" s="5"/>
      <c r="AE1000" s="5"/>
      <c r="AF1000" s="1"/>
      <c r="AG1000" s="3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</row>
    <row r="1001" spans="1:108" x14ac:dyDescent="0.2">
      <c r="A1001" s="112">
        <f t="shared" si="340"/>
        <v>41026</v>
      </c>
      <c r="B1001" s="104">
        <f t="shared" si="353"/>
        <v>193208.38061224</v>
      </c>
      <c r="C1001" s="104">
        <f t="shared" si="341"/>
        <v>187911.59641066004</v>
      </c>
      <c r="D1001" s="132">
        <f t="shared" si="342"/>
        <v>41010</v>
      </c>
      <c r="E1001" s="105">
        <f t="shared" si="334"/>
        <v>2.63E-4</v>
      </c>
      <c r="F1001" s="106">
        <f t="shared" si="352"/>
        <v>17</v>
      </c>
      <c r="G1001" s="106">
        <f t="shared" si="347"/>
        <v>30</v>
      </c>
      <c r="H1001" s="104">
        <f t="shared" si="343"/>
        <v>1.0001490200000001</v>
      </c>
      <c r="I1001" s="104">
        <f t="shared" si="344"/>
        <v>1.0229806400000001</v>
      </c>
      <c r="J1001" s="104">
        <f t="shared" si="336"/>
        <v>1.02313308</v>
      </c>
      <c r="K1001" s="104">
        <f t="shared" si="337"/>
        <v>192258.57040334999</v>
      </c>
      <c r="L1001" s="107">
        <f t="shared" si="348"/>
        <v>0</v>
      </c>
      <c r="M1001" s="105">
        <f t="shared" si="349"/>
        <v>0</v>
      </c>
      <c r="N1001" s="104">
        <f t="shared" si="350"/>
        <v>0</v>
      </c>
      <c r="O1001" s="113">
        <f t="shared" si="345"/>
        <v>0.11</v>
      </c>
      <c r="P1001" s="108">
        <f t="shared" si="335"/>
        <v>1.004940275</v>
      </c>
      <c r="Q1001" s="104">
        <f t="shared" si="338"/>
        <v>949.81020889000001</v>
      </c>
      <c r="R1001" s="104">
        <f t="shared" si="339"/>
        <v>949.81020889000001</v>
      </c>
      <c r="S1001" s="109" t="s">
        <v>52</v>
      </c>
      <c r="T1001" s="110">
        <f t="shared" si="351"/>
        <v>41039</v>
      </c>
      <c r="U1001" s="111">
        <f t="shared" si="346"/>
        <v>0</v>
      </c>
      <c r="V1001" s="22"/>
      <c r="W1001" s="5"/>
      <c r="X1001" s="3"/>
      <c r="Y1001" s="5"/>
      <c r="Z1001" s="5"/>
      <c r="AA1001" s="5"/>
      <c r="AB1001" s="1"/>
      <c r="AC1001" s="5"/>
      <c r="AD1001" s="5"/>
      <c r="AE1001" s="5"/>
      <c r="AF1001" s="1"/>
      <c r="AG1001" s="3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</row>
    <row r="1002" spans="1:108" x14ac:dyDescent="0.2">
      <c r="A1002" s="112">
        <f t="shared" si="340"/>
        <v>41027</v>
      </c>
      <c r="B1002" s="104">
        <f t="shared" si="353"/>
        <v>193266.09203139</v>
      </c>
      <c r="C1002" s="104">
        <f t="shared" si="341"/>
        <v>187911.59641066004</v>
      </c>
      <c r="D1002" s="132">
        <f t="shared" si="342"/>
        <v>41010</v>
      </c>
      <c r="E1002" s="105">
        <f t="shared" si="334"/>
        <v>2.63E-4</v>
      </c>
      <c r="F1002" s="106">
        <f t="shared" si="352"/>
        <v>18</v>
      </c>
      <c r="G1002" s="106">
        <f t="shared" si="347"/>
        <v>30</v>
      </c>
      <c r="H1002" s="104">
        <f t="shared" si="343"/>
        <v>1.00015779</v>
      </c>
      <c r="I1002" s="104">
        <f t="shared" si="344"/>
        <v>1.0229806400000001</v>
      </c>
      <c r="J1002" s="104">
        <f t="shared" si="336"/>
        <v>1.0231420499999999</v>
      </c>
      <c r="K1002" s="104">
        <f t="shared" si="337"/>
        <v>192260.25597037</v>
      </c>
      <c r="L1002" s="107">
        <f t="shared" si="348"/>
        <v>0</v>
      </c>
      <c r="M1002" s="105">
        <f t="shared" si="349"/>
        <v>0</v>
      </c>
      <c r="N1002" s="104">
        <f t="shared" si="350"/>
        <v>0</v>
      </c>
      <c r="O1002" s="113">
        <f t="shared" si="345"/>
        <v>0.11</v>
      </c>
      <c r="P1002" s="108">
        <f t="shared" si="335"/>
        <v>1.0052316379999999</v>
      </c>
      <c r="Q1002" s="104">
        <f t="shared" si="338"/>
        <v>1005.83606102</v>
      </c>
      <c r="R1002" s="104">
        <f t="shared" si="339"/>
        <v>1005.83606102</v>
      </c>
      <c r="S1002" s="109" t="s">
        <v>52</v>
      </c>
      <c r="T1002" s="110">
        <f t="shared" si="351"/>
        <v>41039</v>
      </c>
      <c r="U1002" s="111">
        <f t="shared" si="346"/>
        <v>0</v>
      </c>
      <c r="V1002" s="22"/>
      <c r="W1002" s="5"/>
      <c r="X1002" s="3"/>
      <c r="Y1002" s="5"/>
      <c r="Z1002" s="5"/>
      <c r="AA1002" s="5"/>
      <c r="AB1002" s="1"/>
      <c r="AC1002" s="5"/>
      <c r="AD1002" s="5"/>
      <c r="AE1002" s="5"/>
      <c r="AF1002" s="1"/>
      <c r="AG1002" s="3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</row>
    <row r="1003" spans="1:108" x14ac:dyDescent="0.2">
      <c r="A1003" s="112">
        <f t="shared" si="340"/>
        <v>41028</v>
      </c>
      <c r="B1003" s="104">
        <f t="shared" si="353"/>
        <v>193323.81888552001</v>
      </c>
      <c r="C1003" s="104">
        <f t="shared" si="341"/>
        <v>187911.59641066004</v>
      </c>
      <c r="D1003" s="132">
        <f t="shared" si="342"/>
        <v>41010</v>
      </c>
      <c r="E1003" s="105">
        <f t="shared" ref="E1003:E1066" si="354">IF(DAY(A1002)=$E$2,VLOOKUP(A1002,$AG$10:$AH$200,2),E1002)</f>
        <v>2.63E-4</v>
      </c>
      <c r="F1003" s="106">
        <f t="shared" si="352"/>
        <v>19</v>
      </c>
      <c r="G1003" s="106">
        <f t="shared" si="347"/>
        <v>30</v>
      </c>
      <c r="H1003" s="104">
        <f t="shared" si="343"/>
        <v>1.0001665500000001</v>
      </c>
      <c r="I1003" s="104">
        <f t="shared" si="344"/>
        <v>1.0229806400000001</v>
      </c>
      <c r="J1003" s="104">
        <f t="shared" si="336"/>
        <v>1.0231510100000001</v>
      </c>
      <c r="K1003" s="104">
        <f t="shared" si="337"/>
        <v>192261.93965827001</v>
      </c>
      <c r="L1003" s="107">
        <f t="shared" si="348"/>
        <v>0</v>
      </c>
      <c r="M1003" s="105">
        <f t="shared" si="349"/>
        <v>0</v>
      </c>
      <c r="N1003" s="104">
        <f t="shared" si="350"/>
        <v>0</v>
      </c>
      <c r="O1003" s="113">
        <f t="shared" si="345"/>
        <v>0.11</v>
      </c>
      <c r="P1003" s="108">
        <f t="shared" si="335"/>
        <v>1.005523086</v>
      </c>
      <c r="Q1003" s="104">
        <f t="shared" si="338"/>
        <v>1061.87922725</v>
      </c>
      <c r="R1003" s="104">
        <f t="shared" si="339"/>
        <v>1061.87922725</v>
      </c>
      <c r="S1003" s="109" t="s">
        <v>52</v>
      </c>
      <c r="T1003" s="110">
        <f t="shared" si="351"/>
        <v>41039</v>
      </c>
      <c r="U1003" s="111">
        <f t="shared" si="346"/>
        <v>0</v>
      </c>
      <c r="V1003" s="22"/>
      <c r="W1003" s="5"/>
      <c r="X1003" s="3"/>
      <c r="Y1003" s="5"/>
      <c r="Z1003" s="5"/>
      <c r="AA1003" s="5"/>
      <c r="AB1003" s="1"/>
      <c r="AC1003" s="5"/>
      <c r="AD1003" s="5"/>
      <c r="AE1003" s="5"/>
      <c r="AF1003" s="1"/>
      <c r="AG1003" s="3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</row>
    <row r="1004" spans="1:108" x14ac:dyDescent="0.2">
      <c r="A1004" s="112">
        <f t="shared" si="340"/>
        <v>41029</v>
      </c>
      <c r="B1004" s="104">
        <f t="shared" si="353"/>
        <v>193381.56476126998</v>
      </c>
      <c r="C1004" s="104">
        <f t="shared" si="341"/>
        <v>187911.59641066004</v>
      </c>
      <c r="D1004" s="132">
        <f t="shared" si="342"/>
        <v>41010</v>
      </c>
      <c r="E1004" s="105">
        <f t="shared" si="354"/>
        <v>2.63E-4</v>
      </c>
      <c r="F1004" s="106">
        <f t="shared" si="352"/>
        <v>20</v>
      </c>
      <c r="G1004" s="106">
        <f t="shared" si="347"/>
        <v>30</v>
      </c>
      <c r="H1004" s="104">
        <f t="shared" si="343"/>
        <v>1.0001753200000001</v>
      </c>
      <c r="I1004" s="104">
        <f t="shared" si="344"/>
        <v>1.0229806400000001</v>
      </c>
      <c r="J1004" s="104">
        <f t="shared" si="336"/>
        <v>1.02315998</v>
      </c>
      <c r="K1004" s="104">
        <f t="shared" si="337"/>
        <v>192263.62522528999</v>
      </c>
      <c r="L1004" s="107">
        <f t="shared" si="348"/>
        <v>0</v>
      </c>
      <c r="M1004" s="105">
        <f t="shared" si="349"/>
        <v>0</v>
      </c>
      <c r="N1004" s="104">
        <f t="shared" si="350"/>
        <v>0</v>
      </c>
      <c r="O1004" s="113">
        <f t="shared" si="345"/>
        <v>0.11</v>
      </c>
      <c r="P1004" s="108">
        <f t="shared" si="335"/>
        <v>1.005814618</v>
      </c>
      <c r="Q1004" s="104">
        <f t="shared" si="338"/>
        <v>1117.9395359800001</v>
      </c>
      <c r="R1004" s="104">
        <f t="shared" si="339"/>
        <v>1117.9395359800001</v>
      </c>
      <c r="S1004" s="109" t="s">
        <v>52</v>
      </c>
      <c r="T1004" s="110">
        <f t="shared" si="351"/>
        <v>41039</v>
      </c>
      <c r="U1004" s="111">
        <f t="shared" si="346"/>
        <v>0</v>
      </c>
      <c r="V1004" s="22"/>
      <c r="W1004" s="5"/>
      <c r="X1004" s="3"/>
      <c r="Y1004" s="5"/>
      <c r="Z1004" s="5"/>
      <c r="AA1004" s="5"/>
      <c r="AB1004" s="1"/>
      <c r="AC1004" s="5"/>
      <c r="AD1004" s="5"/>
      <c r="AE1004" s="5"/>
      <c r="AF1004" s="1"/>
      <c r="AG1004" s="3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</row>
    <row r="1005" spans="1:108" x14ac:dyDescent="0.2">
      <c r="A1005" s="112">
        <f t="shared" si="340"/>
        <v>41030</v>
      </c>
      <c r="B1005" s="104">
        <f t="shared" si="353"/>
        <v>193439.32985295</v>
      </c>
      <c r="C1005" s="104">
        <f t="shared" si="341"/>
        <v>187911.59641066004</v>
      </c>
      <c r="D1005" s="132">
        <f t="shared" si="342"/>
        <v>41010</v>
      </c>
      <c r="E1005" s="105">
        <f t="shared" si="354"/>
        <v>2.63E-4</v>
      </c>
      <c r="F1005" s="106">
        <f t="shared" si="352"/>
        <v>21</v>
      </c>
      <c r="G1005" s="106">
        <f t="shared" si="347"/>
        <v>30</v>
      </c>
      <c r="H1005" s="104">
        <f t="shared" si="343"/>
        <v>1.0001840900000001</v>
      </c>
      <c r="I1005" s="104">
        <f t="shared" si="344"/>
        <v>1.0229806400000001</v>
      </c>
      <c r="J1005" s="104">
        <f t="shared" si="336"/>
        <v>1.02316896</v>
      </c>
      <c r="K1005" s="104">
        <f t="shared" si="337"/>
        <v>192265.31267143</v>
      </c>
      <c r="L1005" s="107">
        <f t="shared" si="348"/>
        <v>0</v>
      </c>
      <c r="M1005" s="105">
        <f t="shared" si="349"/>
        <v>0</v>
      </c>
      <c r="N1005" s="104">
        <f t="shared" si="350"/>
        <v>0</v>
      </c>
      <c r="O1005" s="113">
        <f t="shared" si="345"/>
        <v>0.11</v>
      </c>
      <c r="P1005" s="108">
        <f t="shared" si="335"/>
        <v>1.0061062350000001</v>
      </c>
      <c r="Q1005" s="104">
        <f t="shared" si="338"/>
        <v>1174.0171815199999</v>
      </c>
      <c r="R1005" s="104">
        <f t="shared" si="339"/>
        <v>1174.0171815199999</v>
      </c>
      <c r="S1005" s="109" t="s">
        <v>52</v>
      </c>
      <c r="T1005" s="110">
        <f t="shared" si="351"/>
        <v>41039</v>
      </c>
      <c r="U1005" s="111">
        <f t="shared" si="346"/>
        <v>0</v>
      </c>
      <c r="V1005" s="22"/>
      <c r="W1005" s="5"/>
      <c r="X1005" s="3"/>
      <c r="Y1005" s="5"/>
      <c r="Z1005" s="5"/>
      <c r="AA1005" s="5"/>
      <c r="AB1005" s="1"/>
      <c r="AC1005" s="5"/>
      <c r="AD1005" s="5"/>
      <c r="AE1005" s="5"/>
      <c r="AF1005" s="1"/>
      <c r="AG1005" s="3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</row>
    <row r="1006" spans="1:108" x14ac:dyDescent="0.2">
      <c r="A1006" s="112">
        <f t="shared" si="340"/>
        <v>41031</v>
      </c>
      <c r="B1006" s="104">
        <f t="shared" si="353"/>
        <v>193497.10829693999</v>
      </c>
      <c r="C1006" s="104">
        <f t="shared" si="341"/>
        <v>187911.59641066004</v>
      </c>
      <c r="D1006" s="132">
        <f t="shared" si="342"/>
        <v>41010</v>
      </c>
      <c r="E1006" s="105">
        <f t="shared" si="354"/>
        <v>2.63E-4</v>
      </c>
      <c r="F1006" s="106">
        <f t="shared" si="352"/>
        <v>22</v>
      </c>
      <c r="G1006" s="106">
        <f t="shared" si="347"/>
        <v>30</v>
      </c>
      <c r="H1006" s="104">
        <f t="shared" si="343"/>
        <v>1.0001928499999999</v>
      </c>
      <c r="I1006" s="104">
        <f t="shared" si="344"/>
        <v>1.0229806400000001</v>
      </c>
      <c r="J1006" s="104">
        <f t="shared" si="336"/>
        <v>1.02317792</v>
      </c>
      <c r="K1006" s="104">
        <f t="shared" si="337"/>
        <v>192266.99635932999</v>
      </c>
      <c r="L1006" s="107">
        <f t="shared" si="348"/>
        <v>0</v>
      </c>
      <c r="M1006" s="105">
        <f t="shared" si="349"/>
        <v>0</v>
      </c>
      <c r="N1006" s="104">
        <f t="shared" si="350"/>
        <v>0</v>
      </c>
      <c r="O1006" s="113">
        <f t="shared" si="345"/>
        <v>0.11</v>
      </c>
      <c r="P1006" s="108">
        <f t="shared" si="335"/>
        <v>1.0063979359999999</v>
      </c>
      <c r="Q1006" s="104">
        <f t="shared" si="338"/>
        <v>1230.11193761</v>
      </c>
      <c r="R1006" s="104">
        <f t="shared" si="339"/>
        <v>1230.11193761</v>
      </c>
      <c r="S1006" s="109" t="s">
        <v>52</v>
      </c>
      <c r="T1006" s="110">
        <f t="shared" si="351"/>
        <v>41039</v>
      </c>
      <c r="U1006" s="111">
        <f t="shared" si="346"/>
        <v>0</v>
      </c>
      <c r="V1006" s="22"/>
      <c r="W1006" s="5"/>
      <c r="X1006" s="3"/>
      <c r="Y1006" s="5"/>
      <c r="Z1006" s="5"/>
      <c r="AA1006" s="5"/>
      <c r="AB1006" s="1"/>
      <c r="AC1006" s="5"/>
      <c r="AD1006" s="5"/>
      <c r="AE1006" s="5"/>
      <c r="AF1006" s="1"/>
      <c r="AG1006" s="3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</row>
    <row r="1007" spans="1:108" x14ac:dyDescent="0.2">
      <c r="A1007" s="112">
        <f t="shared" si="340"/>
        <v>41032</v>
      </c>
      <c r="B1007" s="104">
        <f t="shared" si="353"/>
        <v>193554.90595774</v>
      </c>
      <c r="C1007" s="104">
        <f t="shared" si="341"/>
        <v>187911.59641066004</v>
      </c>
      <c r="D1007" s="132">
        <f t="shared" si="342"/>
        <v>41010</v>
      </c>
      <c r="E1007" s="105">
        <f t="shared" si="354"/>
        <v>2.63E-4</v>
      </c>
      <c r="F1007" s="106">
        <f t="shared" si="352"/>
        <v>23</v>
      </c>
      <c r="G1007" s="106">
        <f t="shared" si="347"/>
        <v>30</v>
      </c>
      <c r="H1007" s="104">
        <f t="shared" si="343"/>
        <v>1.0002016199999999</v>
      </c>
      <c r="I1007" s="104">
        <f t="shared" si="344"/>
        <v>1.0229806400000001</v>
      </c>
      <c r="J1007" s="104">
        <f t="shared" si="336"/>
        <v>1.0231868900000001</v>
      </c>
      <c r="K1007" s="104">
        <f t="shared" si="337"/>
        <v>192268.68192634999</v>
      </c>
      <c r="L1007" s="107">
        <f t="shared" si="348"/>
        <v>0</v>
      </c>
      <c r="M1007" s="105">
        <f t="shared" si="349"/>
        <v>0</v>
      </c>
      <c r="N1007" s="104">
        <f t="shared" si="350"/>
        <v>0</v>
      </c>
      <c r="O1007" s="113">
        <f t="shared" si="345"/>
        <v>0.11</v>
      </c>
      <c r="P1007" s="108">
        <f t="shared" si="335"/>
        <v>1.006689722</v>
      </c>
      <c r="Q1007" s="104">
        <f t="shared" si="338"/>
        <v>1286.2240313899999</v>
      </c>
      <c r="R1007" s="104">
        <f t="shared" si="339"/>
        <v>1286.2240313899999</v>
      </c>
      <c r="S1007" s="109" t="s">
        <v>52</v>
      </c>
      <c r="T1007" s="110">
        <f t="shared" si="351"/>
        <v>41039</v>
      </c>
      <c r="U1007" s="111">
        <f t="shared" si="346"/>
        <v>0</v>
      </c>
      <c r="V1007" s="22"/>
      <c r="W1007" s="5"/>
      <c r="X1007" s="3"/>
      <c r="Y1007" s="5"/>
      <c r="Z1007" s="5"/>
      <c r="AA1007" s="5"/>
      <c r="AB1007" s="1"/>
      <c r="AC1007" s="5"/>
      <c r="AD1007" s="5"/>
      <c r="AE1007" s="5"/>
      <c r="AF1007" s="1"/>
      <c r="AG1007" s="3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</row>
    <row r="1008" spans="1:108" x14ac:dyDescent="0.2">
      <c r="A1008" s="112">
        <f t="shared" si="340"/>
        <v>41033</v>
      </c>
      <c r="B1008" s="104">
        <f t="shared" si="353"/>
        <v>193612.72094515999</v>
      </c>
      <c r="C1008" s="104">
        <f t="shared" si="341"/>
        <v>187911.59641066004</v>
      </c>
      <c r="D1008" s="132">
        <f t="shared" si="342"/>
        <v>41010</v>
      </c>
      <c r="E1008" s="105">
        <f t="shared" si="354"/>
        <v>2.63E-4</v>
      </c>
      <c r="F1008" s="106">
        <f t="shared" si="352"/>
        <v>24</v>
      </c>
      <c r="G1008" s="106">
        <f t="shared" si="347"/>
        <v>30</v>
      </c>
      <c r="H1008" s="104">
        <f t="shared" si="343"/>
        <v>1.0002103899999999</v>
      </c>
      <c r="I1008" s="104">
        <f t="shared" si="344"/>
        <v>1.0229806400000001</v>
      </c>
      <c r="J1008" s="104">
        <f t="shared" si="336"/>
        <v>1.02319586</v>
      </c>
      <c r="K1008" s="104">
        <f t="shared" si="337"/>
        <v>192270.36749336999</v>
      </c>
      <c r="L1008" s="107">
        <f t="shared" si="348"/>
        <v>0</v>
      </c>
      <c r="M1008" s="105">
        <f t="shared" si="349"/>
        <v>0</v>
      </c>
      <c r="N1008" s="104">
        <f t="shared" si="350"/>
        <v>0</v>
      </c>
      <c r="O1008" s="113">
        <f t="shared" si="345"/>
        <v>0.11</v>
      </c>
      <c r="P1008" s="108">
        <f t="shared" si="335"/>
        <v>1.0069815929999999</v>
      </c>
      <c r="Q1008" s="104">
        <f t="shared" si="338"/>
        <v>1342.35345179</v>
      </c>
      <c r="R1008" s="104">
        <f t="shared" si="339"/>
        <v>1342.35345179</v>
      </c>
      <c r="S1008" s="109" t="s">
        <v>52</v>
      </c>
      <c r="T1008" s="110">
        <f t="shared" si="351"/>
        <v>41039</v>
      </c>
      <c r="U1008" s="111">
        <f t="shared" si="346"/>
        <v>0</v>
      </c>
      <c r="V1008" s="22"/>
      <c r="W1008" s="5"/>
      <c r="X1008" s="3"/>
      <c r="Y1008" s="5"/>
      <c r="Z1008" s="5"/>
      <c r="AA1008" s="5"/>
      <c r="AB1008" s="1"/>
      <c r="AC1008" s="5"/>
      <c r="AD1008" s="5"/>
      <c r="AE1008" s="5"/>
      <c r="AF1008" s="1"/>
      <c r="AG1008" s="3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</row>
    <row r="1009" spans="1:108" x14ac:dyDescent="0.2">
      <c r="A1009" s="112">
        <f t="shared" si="340"/>
        <v>41034</v>
      </c>
      <c r="B1009" s="104">
        <f t="shared" si="353"/>
        <v>193670.55306738001</v>
      </c>
      <c r="C1009" s="104">
        <f t="shared" si="341"/>
        <v>187911.59641066004</v>
      </c>
      <c r="D1009" s="132">
        <f t="shared" si="342"/>
        <v>41010</v>
      </c>
      <c r="E1009" s="105">
        <f t="shared" si="354"/>
        <v>2.63E-4</v>
      </c>
      <c r="F1009" s="106">
        <f t="shared" si="352"/>
        <v>25</v>
      </c>
      <c r="G1009" s="106">
        <f t="shared" si="347"/>
        <v>30</v>
      </c>
      <c r="H1009" s="104">
        <f t="shared" si="343"/>
        <v>1.0002191600000001</v>
      </c>
      <c r="I1009" s="104">
        <f t="shared" si="344"/>
        <v>1.0229806400000001</v>
      </c>
      <c r="J1009" s="104">
        <f t="shared" si="336"/>
        <v>1.0232048300000001</v>
      </c>
      <c r="K1009" s="104">
        <f t="shared" si="337"/>
        <v>192272.05306039</v>
      </c>
      <c r="L1009" s="107">
        <f t="shared" si="348"/>
        <v>0</v>
      </c>
      <c r="M1009" s="105">
        <f t="shared" si="349"/>
        <v>0</v>
      </c>
      <c r="N1009" s="104">
        <f t="shared" si="350"/>
        <v>0</v>
      </c>
      <c r="O1009" s="113">
        <f t="shared" si="345"/>
        <v>0.11</v>
      </c>
      <c r="P1009" s="108">
        <f t="shared" si="335"/>
        <v>1.0072735479999999</v>
      </c>
      <c r="Q1009" s="104">
        <f t="shared" si="338"/>
        <v>1398.50000699</v>
      </c>
      <c r="R1009" s="104">
        <f t="shared" si="339"/>
        <v>1398.50000699</v>
      </c>
      <c r="S1009" s="109" t="s">
        <v>52</v>
      </c>
      <c r="T1009" s="110">
        <f t="shared" si="351"/>
        <v>41039</v>
      </c>
      <c r="U1009" s="111">
        <f t="shared" si="346"/>
        <v>0</v>
      </c>
      <c r="V1009" s="22"/>
      <c r="W1009" s="5"/>
      <c r="X1009" s="3"/>
      <c r="Y1009" s="5"/>
      <c r="Z1009" s="5"/>
      <c r="AA1009" s="5"/>
      <c r="AB1009" s="1"/>
      <c r="AC1009" s="5"/>
      <c r="AD1009" s="5"/>
      <c r="AE1009" s="5"/>
      <c r="AF1009" s="1"/>
      <c r="AG1009" s="3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</row>
    <row r="1010" spans="1:108" x14ac:dyDescent="0.2">
      <c r="A1010" s="112">
        <f t="shared" si="340"/>
        <v>41035</v>
      </c>
      <c r="B1010" s="104">
        <f t="shared" si="353"/>
        <v>193728.40062375</v>
      </c>
      <c r="C1010" s="104">
        <f t="shared" si="341"/>
        <v>187911.59641066004</v>
      </c>
      <c r="D1010" s="132">
        <f t="shared" si="342"/>
        <v>41010</v>
      </c>
      <c r="E1010" s="105">
        <f t="shared" si="354"/>
        <v>2.63E-4</v>
      </c>
      <c r="F1010" s="106">
        <f t="shared" si="352"/>
        <v>26</v>
      </c>
      <c r="G1010" s="106">
        <f t="shared" si="347"/>
        <v>30</v>
      </c>
      <c r="H1010" s="104">
        <f t="shared" si="343"/>
        <v>1.0002279199999999</v>
      </c>
      <c r="I1010" s="104">
        <f t="shared" si="344"/>
        <v>1.0229806400000001</v>
      </c>
      <c r="J1010" s="104">
        <f t="shared" si="336"/>
        <v>1.02321379</v>
      </c>
      <c r="K1010" s="104">
        <f t="shared" si="337"/>
        <v>192273.7367483</v>
      </c>
      <c r="L1010" s="107">
        <f t="shared" si="348"/>
        <v>0</v>
      </c>
      <c r="M1010" s="105">
        <f t="shared" si="349"/>
        <v>0</v>
      </c>
      <c r="N1010" s="104">
        <f t="shared" si="350"/>
        <v>0</v>
      </c>
      <c r="O1010" s="113">
        <f t="shared" si="345"/>
        <v>0.11</v>
      </c>
      <c r="P1010" s="108">
        <f t="shared" si="335"/>
        <v>1.0075655880000001</v>
      </c>
      <c r="Q1010" s="104">
        <f t="shared" si="338"/>
        <v>1454.66387545</v>
      </c>
      <c r="R1010" s="104">
        <f t="shared" si="339"/>
        <v>1454.66387545</v>
      </c>
      <c r="S1010" s="109" t="s">
        <v>52</v>
      </c>
      <c r="T1010" s="110">
        <f t="shared" si="351"/>
        <v>41039</v>
      </c>
      <c r="U1010" s="111">
        <f t="shared" si="346"/>
        <v>0</v>
      </c>
      <c r="V1010" s="22"/>
      <c r="W1010" s="5"/>
      <c r="X1010" s="3"/>
      <c r="Y1010" s="5"/>
      <c r="Z1010" s="5"/>
      <c r="AA1010" s="5"/>
      <c r="AB1010" s="1"/>
      <c r="AC1010" s="5"/>
      <c r="AD1010" s="5"/>
      <c r="AE1010" s="5"/>
      <c r="AF1010" s="1"/>
      <c r="AG1010" s="3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</row>
    <row r="1011" spans="1:108" x14ac:dyDescent="0.2">
      <c r="A1011" s="112">
        <f t="shared" si="340"/>
        <v>41036</v>
      </c>
      <c r="B1011" s="104">
        <f t="shared" si="353"/>
        <v>193786.26720855001</v>
      </c>
      <c r="C1011" s="104">
        <f t="shared" si="341"/>
        <v>187911.59641066004</v>
      </c>
      <c r="D1011" s="132">
        <f t="shared" si="342"/>
        <v>41010</v>
      </c>
      <c r="E1011" s="105">
        <f t="shared" si="354"/>
        <v>2.63E-4</v>
      </c>
      <c r="F1011" s="106">
        <f t="shared" si="352"/>
        <v>27</v>
      </c>
      <c r="G1011" s="106">
        <f t="shared" si="347"/>
        <v>30</v>
      </c>
      <c r="H1011" s="104">
        <f t="shared" si="343"/>
        <v>1.0002366899999999</v>
      </c>
      <c r="I1011" s="104">
        <f t="shared" si="344"/>
        <v>1.0229806400000001</v>
      </c>
      <c r="J1011" s="104">
        <f t="shared" si="336"/>
        <v>1.0232227599999999</v>
      </c>
      <c r="K1011" s="104">
        <f t="shared" si="337"/>
        <v>192275.42231532</v>
      </c>
      <c r="L1011" s="107">
        <f t="shared" si="348"/>
        <v>0</v>
      </c>
      <c r="M1011" s="105">
        <f t="shared" si="349"/>
        <v>0</v>
      </c>
      <c r="N1011" s="104">
        <f t="shared" si="350"/>
        <v>0</v>
      </c>
      <c r="O1011" s="113">
        <f t="shared" si="345"/>
        <v>0.11</v>
      </c>
      <c r="P1011" s="108">
        <f t="shared" si="335"/>
        <v>1.0078577120000001</v>
      </c>
      <c r="Q1011" s="104">
        <f t="shared" si="338"/>
        <v>1510.84489323</v>
      </c>
      <c r="R1011" s="104">
        <f t="shared" si="339"/>
        <v>1510.84489323</v>
      </c>
      <c r="S1011" s="109" t="s">
        <v>52</v>
      </c>
      <c r="T1011" s="110">
        <f t="shared" si="351"/>
        <v>41039</v>
      </c>
      <c r="U1011" s="111">
        <f t="shared" si="346"/>
        <v>0</v>
      </c>
      <c r="V1011" s="22"/>
      <c r="W1011" s="5"/>
      <c r="X1011" s="3"/>
      <c r="Y1011" s="5"/>
      <c r="Z1011" s="5"/>
      <c r="AA1011" s="5"/>
      <c r="AB1011" s="1"/>
      <c r="AC1011" s="5"/>
      <c r="AD1011" s="5"/>
      <c r="AE1011" s="5"/>
      <c r="AF1011" s="1"/>
      <c r="AG1011" s="3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</row>
    <row r="1012" spans="1:108" x14ac:dyDescent="0.2">
      <c r="A1012" s="112">
        <f t="shared" si="340"/>
        <v>41037</v>
      </c>
      <c r="B1012" s="104">
        <f t="shared" si="353"/>
        <v>193844.15301611001</v>
      </c>
      <c r="C1012" s="104">
        <f t="shared" si="341"/>
        <v>187911.59641066004</v>
      </c>
      <c r="D1012" s="132">
        <f t="shared" si="342"/>
        <v>41010</v>
      </c>
      <c r="E1012" s="105">
        <f t="shared" si="354"/>
        <v>2.63E-4</v>
      </c>
      <c r="F1012" s="106">
        <f t="shared" si="352"/>
        <v>28</v>
      </c>
      <c r="G1012" s="106">
        <f t="shared" si="347"/>
        <v>30</v>
      </c>
      <c r="H1012" s="104">
        <f t="shared" si="343"/>
        <v>1.0002454599999999</v>
      </c>
      <c r="I1012" s="104">
        <f t="shared" si="344"/>
        <v>1.0229806400000001</v>
      </c>
      <c r="J1012" s="104">
        <f t="shared" si="336"/>
        <v>1.0232317399999999</v>
      </c>
      <c r="K1012" s="104">
        <f t="shared" si="337"/>
        <v>192277.10976145</v>
      </c>
      <c r="L1012" s="107">
        <f t="shared" si="348"/>
        <v>0</v>
      </c>
      <c r="M1012" s="105">
        <f t="shared" si="349"/>
        <v>0</v>
      </c>
      <c r="N1012" s="104">
        <f t="shared" si="350"/>
        <v>0</v>
      </c>
      <c r="O1012" s="113">
        <f t="shared" si="345"/>
        <v>0.11</v>
      </c>
      <c r="P1012" s="108">
        <f t="shared" si="335"/>
        <v>1.008149921</v>
      </c>
      <c r="Q1012" s="104">
        <f t="shared" si="338"/>
        <v>1567.04325466</v>
      </c>
      <c r="R1012" s="104">
        <f t="shared" si="339"/>
        <v>1567.04325466</v>
      </c>
      <c r="S1012" s="109" t="s">
        <v>52</v>
      </c>
      <c r="T1012" s="110">
        <f t="shared" si="351"/>
        <v>41039</v>
      </c>
      <c r="U1012" s="111">
        <f t="shared" si="346"/>
        <v>0</v>
      </c>
      <c r="V1012" s="22"/>
      <c r="W1012" s="5"/>
      <c r="X1012" s="3"/>
      <c r="Y1012" s="5"/>
      <c r="Z1012" s="5"/>
      <c r="AA1012" s="5"/>
      <c r="AB1012" s="1"/>
      <c r="AC1012" s="5"/>
      <c r="AD1012" s="5"/>
      <c r="AE1012" s="5"/>
      <c r="AF1012" s="1"/>
      <c r="AG1012" s="3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</row>
    <row r="1013" spans="1:108" x14ac:dyDescent="0.2">
      <c r="A1013" s="112">
        <f t="shared" si="340"/>
        <v>41038</v>
      </c>
      <c r="B1013" s="104">
        <f t="shared" si="353"/>
        <v>193902.05425857002</v>
      </c>
      <c r="C1013" s="104">
        <f t="shared" si="341"/>
        <v>187911.59641066004</v>
      </c>
      <c r="D1013" s="132">
        <f t="shared" si="342"/>
        <v>41010</v>
      </c>
      <c r="E1013" s="105">
        <f t="shared" si="354"/>
        <v>2.63E-4</v>
      </c>
      <c r="F1013" s="106">
        <f t="shared" si="352"/>
        <v>29</v>
      </c>
      <c r="G1013" s="106">
        <f t="shared" si="347"/>
        <v>30</v>
      </c>
      <c r="H1013" s="104">
        <f t="shared" si="343"/>
        <v>1.0002542299999999</v>
      </c>
      <c r="I1013" s="104">
        <f t="shared" si="344"/>
        <v>1.0229806400000001</v>
      </c>
      <c r="J1013" s="104">
        <f t="shared" si="336"/>
        <v>1.0232407100000001</v>
      </c>
      <c r="K1013" s="104">
        <f t="shared" si="337"/>
        <v>192278.79532847001</v>
      </c>
      <c r="L1013" s="107">
        <f t="shared" si="348"/>
        <v>0</v>
      </c>
      <c r="M1013" s="105">
        <f t="shared" si="349"/>
        <v>0</v>
      </c>
      <c r="N1013" s="104">
        <f t="shared" si="350"/>
        <v>0</v>
      </c>
      <c r="O1013" s="113">
        <f t="shared" si="345"/>
        <v>0.11</v>
      </c>
      <c r="P1013" s="108">
        <f t="shared" si="335"/>
        <v>1.0084422150000001</v>
      </c>
      <c r="Q1013" s="104">
        <f t="shared" si="338"/>
        <v>1623.2589301</v>
      </c>
      <c r="R1013" s="104">
        <f t="shared" si="339"/>
        <v>1623.2589301</v>
      </c>
      <c r="S1013" s="109" t="s">
        <v>52</v>
      </c>
      <c r="T1013" s="110">
        <f t="shared" si="351"/>
        <v>41039</v>
      </c>
      <c r="U1013" s="111">
        <f t="shared" si="346"/>
        <v>0</v>
      </c>
      <c r="V1013" s="22"/>
      <c r="W1013" s="5"/>
      <c r="X1013" s="3"/>
      <c r="Y1013" s="5"/>
      <c r="Z1013" s="5"/>
      <c r="AA1013" s="5"/>
      <c r="AB1013" s="1"/>
      <c r="AC1013" s="5"/>
      <c r="AD1013" s="5"/>
      <c r="AE1013" s="5"/>
      <c r="AF1013" s="1"/>
      <c r="AG1013" s="3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</row>
    <row r="1014" spans="1:108" x14ac:dyDescent="0.2">
      <c r="A1014" s="112">
        <f t="shared" si="340"/>
        <v>41039</v>
      </c>
      <c r="B1014" s="104">
        <f t="shared" si="353"/>
        <v>193959.97283023002</v>
      </c>
      <c r="C1014" s="104">
        <f t="shared" si="341"/>
        <v>187911.59641066004</v>
      </c>
      <c r="D1014" s="132">
        <f t="shared" si="342"/>
        <v>41010</v>
      </c>
      <c r="E1014" s="105">
        <f t="shared" si="354"/>
        <v>2.63E-4</v>
      </c>
      <c r="F1014" s="106">
        <f t="shared" si="352"/>
        <v>30</v>
      </c>
      <c r="G1014" s="106">
        <f t="shared" si="347"/>
        <v>30</v>
      </c>
      <c r="H1014" s="104">
        <f t="shared" si="343"/>
        <v>1.0002629999999999</v>
      </c>
      <c r="I1014" s="104">
        <f t="shared" si="344"/>
        <v>1.0229806400000001</v>
      </c>
      <c r="J1014" s="104">
        <f t="shared" si="336"/>
        <v>1.0232496799999999</v>
      </c>
      <c r="K1014" s="104">
        <f t="shared" si="337"/>
        <v>192280.48089549001</v>
      </c>
      <c r="L1014" s="107">
        <f t="shared" si="348"/>
        <v>32</v>
      </c>
      <c r="M1014" s="105">
        <f t="shared" si="349"/>
        <v>2.7301263111E-2</v>
      </c>
      <c r="N1014" s="104">
        <f t="shared" si="350"/>
        <v>5249.5000000299997</v>
      </c>
      <c r="O1014" s="113">
        <f t="shared" si="345"/>
        <v>0.11</v>
      </c>
      <c r="P1014" s="108">
        <f t="shared" si="335"/>
        <v>1.0087345940000001</v>
      </c>
      <c r="Q1014" s="104">
        <f t="shared" si="338"/>
        <v>1679.49193474</v>
      </c>
      <c r="R1014" s="104">
        <f t="shared" si="339"/>
        <v>6928.9919347699997</v>
      </c>
      <c r="S1014" s="109" t="s">
        <v>52</v>
      </c>
      <c r="T1014" s="110">
        <f t="shared" si="351"/>
        <v>41039</v>
      </c>
      <c r="U1014" s="111">
        <f t="shared" si="346"/>
        <v>187030.98089546</v>
      </c>
      <c r="V1014" s="22"/>
      <c r="W1014" s="8"/>
      <c r="X1014" s="2"/>
      <c r="Y1014" s="8"/>
      <c r="Z1014" s="8"/>
      <c r="AA1014" s="8"/>
      <c r="AB1014" s="9"/>
      <c r="AC1014" s="8"/>
      <c r="AD1014" s="8"/>
      <c r="AE1014" s="8"/>
      <c r="AF1014" s="9"/>
      <c r="AG1014" s="2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</row>
    <row r="1015" spans="1:108" x14ac:dyDescent="0.2">
      <c r="A1015" s="112">
        <f t="shared" si="340"/>
        <v>41040</v>
      </c>
      <c r="B1015" s="104">
        <f t="shared" si="353"/>
        <v>187083.45748698001</v>
      </c>
      <c r="C1015" s="104">
        <f t="shared" si="341"/>
        <v>182781.37247545004</v>
      </c>
      <c r="D1015" s="132">
        <f t="shared" si="342"/>
        <v>41040</v>
      </c>
      <c r="E1015" s="105">
        <f t="shared" si="354"/>
        <v>0</v>
      </c>
      <c r="F1015" s="106">
        <f t="shared" si="352"/>
        <v>1</v>
      </c>
      <c r="G1015" s="106">
        <f t="shared" si="347"/>
        <v>31</v>
      </c>
      <c r="H1015" s="104">
        <f t="shared" si="343"/>
        <v>1</v>
      </c>
      <c r="I1015" s="104">
        <f t="shared" si="344"/>
        <v>1.0232496799999999</v>
      </c>
      <c r="J1015" s="104">
        <f t="shared" si="336"/>
        <v>1.0232496799999999</v>
      </c>
      <c r="K1015" s="104">
        <f t="shared" si="337"/>
        <v>187030.98089546</v>
      </c>
      <c r="L1015" s="107">
        <f t="shared" si="348"/>
        <v>0</v>
      </c>
      <c r="M1015" s="105">
        <f t="shared" si="349"/>
        <v>0</v>
      </c>
      <c r="N1015" s="104">
        <f t="shared" si="350"/>
        <v>0</v>
      </c>
      <c r="O1015" s="113">
        <f t="shared" si="345"/>
        <v>0.11</v>
      </c>
      <c r="P1015" s="108">
        <f t="shared" si="335"/>
        <v>1.0002805770000001</v>
      </c>
      <c r="Q1015" s="104">
        <f t="shared" si="338"/>
        <v>52.476591519999999</v>
      </c>
      <c r="R1015" s="104">
        <f t="shared" si="339"/>
        <v>52.476591519999999</v>
      </c>
      <c r="S1015" s="109" t="s">
        <v>52</v>
      </c>
      <c r="T1015" s="110">
        <f t="shared" si="351"/>
        <v>41070</v>
      </c>
      <c r="U1015" s="111">
        <f t="shared" si="346"/>
        <v>0</v>
      </c>
      <c r="V1015" s="22"/>
      <c r="W1015" s="5"/>
      <c r="X1015" s="3"/>
      <c r="Y1015" s="5"/>
      <c r="Z1015" s="5"/>
      <c r="AA1015" s="5"/>
      <c r="AB1015" s="1"/>
      <c r="AC1015" s="5"/>
      <c r="AD1015" s="5"/>
      <c r="AE1015" s="5"/>
      <c r="AF1015" s="1"/>
      <c r="AG1015" s="3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</row>
    <row r="1016" spans="1:108" x14ac:dyDescent="0.2">
      <c r="A1016" s="112">
        <f t="shared" si="340"/>
        <v>41041</v>
      </c>
      <c r="B1016" s="104">
        <f t="shared" si="353"/>
        <v>187135.94885396</v>
      </c>
      <c r="C1016" s="104">
        <f t="shared" si="341"/>
        <v>182781.37247545004</v>
      </c>
      <c r="D1016" s="132">
        <f t="shared" si="342"/>
        <v>41040</v>
      </c>
      <c r="E1016" s="105">
        <f t="shared" si="354"/>
        <v>0</v>
      </c>
      <c r="F1016" s="106">
        <f t="shared" si="352"/>
        <v>2</v>
      </c>
      <c r="G1016" s="106">
        <f t="shared" si="347"/>
        <v>31</v>
      </c>
      <c r="H1016" s="104">
        <f t="shared" si="343"/>
        <v>1</v>
      </c>
      <c r="I1016" s="104">
        <f t="shared" si="344"/>
        <v>1.0232496799999999</v>
      </c>
      <c r="J1016" s="104">
        <f t="shared" si="336"/>
        <v>1.0232496799999999</v>
      </c>
      <c r="K1016" s="104">
        <f t="shared" si="337"/>
        <v>187030.98089546</v>
      </c>
      <c r="L1016" s="107">
        <f t="shared" si="348"/>
        <v>0</v>
      </c>
      <c r="M1016" s="105">
        <f t="shared" si="349"/>
        <v>0</v>
      </c>
      <c r="N1016" s="104">
        <f t="shared" si="350"/>
        <v>0</v>
      </c>
      <c r="O1016" s="113">
        <f t="shared" si="345"/>
        <v>0.11</v>
      </c>
      <c r="P1016" s="108">
        <f t="shared" si="335"/>
        <v>1.000561233</v>
      </c>
      <c r="Q1016" s="104">
        <f t="shared" si="338"/>
        <v>104.96795849999999</v>
      </c>
      <c r="R1016" s="104">
        <f t="shared" si="339"/>
        <v>104.96795849999999</v>
      </c>
      <c r="S1016" s="109" t="s">
        <v>52</v>
      </c>
      <c r="T1016" s="110">
        <f t="shared" si="351"/>
        <v>41070</v>
      </c>
      <c r="U1016" s="111">
        <f t="shared" si="346"/>
        <v>0</v>
      </c>
      <c r="V1016" s="22"/>
      <c r="W1016" s="5"/>
      <c r="X1016" s="3"/>
      <c r="Y1016" s="5"/>
      <c r="Z1016" s="5"/>
      <c r="AA1016" s="5"/>
      <c r="AB1016" s="1"/>
      <c r="AC1016" s="5"/>
      <c r="AD1016" s="5"/>
      <c r="AE1016" s="5"/>
      <c r="AF1016" s="1"/>
      <c r="AG1016" s="3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</row>
    <row r="1017" spans="1:108" x14ac:dyDescent="0.2">
      <c r="A1017" s="112">
        <f t="shared" si="340"/>
        <v>41042</v>
      </c>
      <c r="B1017" s="104">
        <f t="shared" si="353"/>
        <v>187188.45480934999</v>
      </c>
      <c r="C1017" s="104">
        <f t="shared" si="341"/>
        <v>182781.37247545004</v>
      </c>
      <c r="D1017" s="132">
        <f t="shared" si="342"/>
        <v>41040</v>
      </c>
      <c r="E1017" s="105">
        <f t="shared" si="354"/>
        <v>0</v>
      </c>
      <c r="F1017" s="106">
        <f t="shared" si="352"/>
        <v>3</v>
      </c>
      <c r="G1017" s="106">
        <f t="shared" si="347"/>
        <v>31</v>
      </c>
      <c r="H1017" s="104">
        <f t="shared" si="343"/>
        <v>1</v>
      </c>
      <c r="I1017" s="104">
        <f t="shared" si="344"/>
        <v>1.0232496799999999</v>
      </c>
      <c r="J1017" s="104">
        <f t="shared" si="336"/>
        <v>1.0232496799999999</v>
      </c>
      <c r="K1017" s="104">
        <f t="shared" si="337"/>
        <v>187030.98089546</v>
      </c>
      <c r="L1017" s="107">
        <f t="shared" si="348"/>
        <v>0</v>
      </c>
      <c r="M1017" s="105">
        <f t="shared" si="349"/>
        <v>0</v>
      </c>
      <c r="N1017" s="104">
        <f t="shared" si="350"/>
        <v>0</v>
      </c>
      <c r="O1017" s="113">
        <f t="shared" si="345"/>
        <v>0.11</v>
      </c>
      <c r="P1017" s="108">
        <f t="shared" si="335"/>
        <v>1.0008419669999999</v>
      </c>
      <c r="Q1017" s="104">
        <f t="shared" si="338"/>
        <v>157.47391389000001</v>
      </c>
      <c r="R1017" s="104">
        <f t="shared" si="339"/>
        <v>157.47391389000001</v>
      </c>
      <c r="S1017" s="109" t="s">
        <v>52</v>
      </c>
      <c r="T1017" s="110">
        <f t="shared" si="351"/>
        <v>41070</v>
      </c>
      <c r="U1017" s="111">
        <f t="shared" si="346"/>
        <v>0</v>
      </c>
      <c r="V1017" s="22"/>
      <c r="W1017" s="5"/>
      <c r="X1017" s="3"/>
      <c r="Y1017" s="5"/>
      <c r="Z1017" s="5"/>
      <c r="AA1017" s="5"/>
      <c r="AB1017" s="1"/>
      <c r="AC1017" s="5"/>
      <c r="AD1017" s="5"/>
      <c r="AE1017" s="5"/>
      <c r="AF1017" s="1"/>
      <c r="AG1017" s="3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</row>
    <row r="1018" spans="1:108" x14ac:dyDescent="0.2">
      <c r="A1018" s="112">
        <f t="shared" si="340"/>
        <v>41043</v>
      </c>
      <c r="B1018" s="104">
        <f t="shared" si="353"/>
        <v>187240.97572722001</v>
      </c>
      <c r="C1018" s="104">
        <f t="shared" si="341"/>
        <v>182781.37247545004</v>
      </c>
      <c r="D1018" s="132">
        <f t="shared" si="342"/>
        <v>41040</v>
      </c>
      <c r="E1018" s="105">
        <f t="shared" si="354"/>
        <v>0</v>
      </c>
      <c r="F1018" s="106">
        <f t="shared" si="352"/>
        <v>4</v>
      </c>
      <c r="G1018" s="106">
        <f t="shared" si="347"/>
        <v>31</v>
      </c>
      <c r="H1018" s="104">
        <f t="shared" si="343"/>
        <v>1</v>
      </c>
      <c r="I1018" s="104">
        <f t="shared" si="344"/>
        <v>1.0232496799999999</v>
      </c>
      <c r="J1018" s="104">
        <f t="shared" si="336"/>
        <v>1.0232496799999999</v>
      </c>
      <c r="K1018" s="104">
        <f t="shared" si="337"/>
        <v>187030.98089546</v>
      </c>
      <c r="L1018" s="107">
        <f t="shared" si="348"/>
        <v>0</v>
      </c>
      <c r="M1018" s="105">
        <f t="shared" si="349"/>
        <v>0</v>
      </c>
      <c r="N1018" s="104">
        <f t="shared" si="350"/>
        <v>0</v>
      </c>
      <c r="O1018" s="113">
        <f t="shared" si="345"/>
        <v>0.11</v>
      </c>
      <c r="P1018" s="108">
        <f t="shared" si="335"/>
        <v>1.0011227810000001</v>
      </c>
      <c r="Q1018" s="104">
        <f t="shared" si="338"/>
        <v>209.99483176000001</v>
      </c>
      <c r="R1018" s="104">
        <f t="shared" si="339"/>
        <v>209.99483176000001</v>
      </c>
      <c r="S1018" s="109" t="s">
        <v>52</v>
      </c>
      <c r="T1018" s="110">
        <f t="shared" si="351"/>
        <v>41070</v>
      </c>
      <c r="U1018" s="111">
        <f t="shared" si="346"/>
        <v>0</v>
      </c>
      <c r="V1018" s="22"/>
      <c r="W1018" s="5"/>
      <c r="X1018" s="3"/>
      <c r="Y1018" s="5"/>
      <c r="Z1018" s="5"/>
      <c r="AA1018" s="5"/>
      <c r="AB1018" s="1"/>
      <c r="AC1018" s="5"/>
      <c r="AD1018" s="5"/>
      <c r="AE1018" s="5"/>
      <c r="AF1018" s="1"/>
      <c r="AG1018" s="3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</row>
    <row r="1019" spans="1:108" x14ac:dyDescent="0.2">
      <c r="A1019" s="112">
        <f t="shared" si="340"/>
        <v>41044</v>
      </c>
      <c r="B1019" s="104">
        <f t="shared" si="353"/>
        <v>187293.5112335</v>
      </c>
      <c r="C1019" s="104">
        <f t="shared" si="341"/>
        <v>182781.37247545004</v>
      </c>
      <c r="D1019" s="132">
        <f t="shared" si="342"/>
        <v>41040</v>
      </c>
      <c r="E1019" s="105">
        <f t="shared" si="354"/>
        <v>0</v>
      </c>
      <c r="F1019" s="106">
        <f t="shared" si="352"/>
        <v>5</v>
      </c>
      <c r="G1019" s="106">
        <f t="shared" si="347"/>
        <v>31</v>
      </c>
      <c r="H1019" s="104">
        <f t="shared" si="343"/>
        <v>1</v>
      </c>
      <c r="I1019" s="104">
        <f t="shared" si="344"/>
        <v>1.0232496799999999</v>
      </c>
      <c r="J1019" s="104">
        <f t="shared" si="336"/>
        <v>1.0232496799999999</v>
      </c>
      <c r="K1019" s="104">
        <f t="shared" si="337"/>
        <v>187030.98089546</v>
      </c>
      <c r="L1019" s="107">
        <f t="shared" si="348"/>
        <v>0</v>
      </c>
      <c r="M1019" s="105">
        <f t="shared" si="349"/>
        <v>0</v>
      </c>
      <c r="N1019" s="104">
        <f t="shared" si="350"/>
        <v>0</v>
      </c>
      <c r="O1019" s="113">
        <f t="shared" si="345"/>
        <v>0.11</v>
      </c>
      <c r="P1019" s="108">
        <f t="shared" si="335"/>
        <v>1.001403673</v>
      </c>
      <c r="Q1019" s="104">
        <f t="shared" si="338"/>
        <v>262.53033804</v>
      </c>
      <c r="R1019" s="104">
        <f t="shared" si="339"/>
        <v>262.53033804</v>
      </c>
      <c r="S1019" s="109" t="s">
        <v>52</v>
      </c>
      <c r="T1019" s="110">
        <f t="shared" si="351"/>
        <v>41070</v>
      </c>
      <c r="U1019" s="111">
        <f t="shared" si="346"/>
        <v>0</v>
      </c>
      <c r="V1019" s="22"/>
      <c r="W1019" s="5"/>
      <c r="X1019" s="3"/>
      <c r="Y1019" s="5"/>
      <c r="Z1019" s="5"/>
      <c r="AA1019" s="5"/>
      <c r="AB1019" s="1"/>
      <c r="AC1019" s="5"/>
      <c r="AD1019" s="5"/>
      <c r="AE1019" s="5"/>
      <c r="AF1019" s="1"/>
      <c r="AG1019" s="3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</row>
    <row r="1020" spans="1:108" x14ac:dyDescent="0.2">
      <c r="A1020" s="112">
        <f t="shared" si="340"/>
        <v>41045</v>
      </c>
      <c r="B1020" s="104">
        <f t="shared" si="353"/>
        <v>187346.06132820001</v>
      </c>
      <c r="C1020" s="104">
        <f t="shared" si="341"/>
        <v>182781.37247545004</v>
      </c>
      <c r="D1020" s="132">
        <f t="shared" si="342"/>
        <v>41040</v>
      </c>
      <c r="E1020" s="105">
        <f t="shared" si="354"/>
        <v>0</v>
      </c>
      <c r="F1020" s="106">
        <f t="shared" si="352"/>
        <v>6</v>
      </c>
      <c r="G1020" s="106">
        <f t="shared" si="347"/>
        <v>31</v>
      </c>
      <c r="H1020" s="104">
        <f t="shared" si="343"/>
        <v>1</v>
      </c>
      <c r="I1020" s="104">
        <f t="shared" si="344"/>
        <v>1.0232496799999999</v>
      </c>
      <c r="J1020" s="104">
        <f t="shared" si="336"/>
        <v>1.0232496799999999</v>
      </c>
      <c r="K1020" s="104">
        <f t="shared" si="337"/>
        <v>187030.98089546</v>
      </c>
      <c r="L1020" s="107">
        <f t="shared" si="348"/>
        <v>0</v>
      </c>
      <c r="M1020" s="105">
        <f t="shared" si="349"/>
        <v>0</v>
      </c>
      <c r="N1020" s="104">
        <f t="shared" si="350"/>
        <v>0</v>
      </c>
      <c r="O1020" s="113">
        <f t="shared" si="345"/>
        <v>0.11</v>
      </c>
      <c r="P1020" s="108">
        <f t="shared" si="335"/>
        <v>1.0016846429999999</v>
      </c>
      <c r="Q1020" s="104">
        <f t="shared" si="338"/>
        <v>315.08043273999999</v>
      </c>
      <c r="R1020" s="104">
        <f t="shared" si="339"/>
        <v>315.08043273999999</v>
      </c>
      <c r="S1020" s="109" t="s">
        <v>52</v>
      </c>
      <c r="T1020" s="110">
        <f t="shared" si="351"/>
        <v>41070</v>
      </c>
      <c r="U1020" s="111">
        <f t="shared" si="346"/>
        <v>0</v>
      </c>
      <c r="V1020" s="22"/>
      <c r="W1020" s="5"/>
      <c r="X1020" s="3"/>
      <c r="Y1020" s="5"/>
      <c r="Z1020" s="5"/>
      <c r="AA1020" s="5"/>
      <c r="AB1020" s="1"/>
      <c r="AC1020" s="5"/>
      <c r="AD1020" s="5"/>
      <c r="AE1020" s="5"/>
      <c r="AF1020" s="1"/>
      <c r="AG1020" s="3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</row>
    <row r="1021" spans="1:108" x14ac:dyDescent="0.2">
      <c r="A1021" s="112">
        <f t="shared" si="340"/>
        <v>41046</v>
      </c>
      <c r="B1021" s="104">
        <f t="shared" si="353"/>
        <v>187398.62638537999</v>
      </c>
      <c r="C1021" s="104">
        <f t="shared" si="341"/>
        <v>182781.37247545004</v>
      </c>
      <c r="D1021" s="132">
        <f t="shared" si="342"/>
        <v>41040</v>
      </c>
      <c r="E1021" s="105">
        <f t="shared" si="354"/>
        <v>0</v>
      </c>
      <c r="F1021" s="106">
        <f t="shared" si="352"/>
        <v>7</v>
      </c>
      <c r="G1021" s="106">
        <f t="shared" si="347"/>
        <v>31</v>
      </c>
      <c r="H1021" s="104">
        <f t="shared" si="343"/>
        <v>1</v>
      </c>
      <c r="I1021" s="104">
        <f t="shared" si="344"/>
        <v>1.0232496799999999</v>
      </c>
      <c r="J1021" s="104">
        <f t="shared" si="336"/>
        <v>1.0232496799999999</v>
      </c>
      <c r="K1021" s="104">
        <f t="shared" si="337"/>
        <v>187030.98089546</v>
      </c>
      <c r="L1021" s="107">
        <f t="shared" si="348"/>
        <v>0</v>
      </c>
      <c r="M1021" s="105">
        <f t="shared" si="349"/>
        <v>0</v>
      </c>
      <c r="N1021" s="104">
        <f t="shared" si="350"/>
        <v>0</v>
      </c>
      <c r="O1021" s="113">
        <f t="shared" si="345"/>
        <v>0.11</v>
      </c>
      <c r="P1021" s="108">
        <f t="shared" si="335"/>
        <v>1.001965693</v>
      </c>
      <c r="Q1021" s="104">
        <f t="shared" si="338"/>
        <v>367.64548991999999</v>
      </c>
      <c r="R1021" s="104">
        <f t="shared" si="339"/>
        <v>367.64548991999999</v>
      </c>
      <c r="S1021" s="109" t="s">
        <v>52</v>
      </c>
      <c r="T1021" s="110">
        <f t="shared" si="351"/>
        <v>41070</v>
      </c>
      <c r="U1021" s="111">
        <f t="shared" si="346"/>
        <v>0</v>
      </c>
      <c r="V1021" s="22"/>
      <c r="W1021" s="5"/>
      <c r="X1021" s="3"/>
      <c r="Y1021" s="5"/>
      <c r="Z1021" s="5"/>
      <c r="AA1021" s="5"/>
      <c r="AB1021" s="1"/>
      <c r="AC1021" s="5"/>
      <c r="AD1021" s="5"/>
      <c r="AE1021" s="5"/>
      <c r="AF1021" s="1"/>
      <c r="AG1021" s="3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</row>
    <row r="1022" spans="1:108" x14ac:dyDescent="0.2">
      <c r="A1022" s="112">
        <f t="shared" si="340"/>
        <v>41047</v>
      </c>
      <c r="B1022" s="104">
        <f t="shared" si="353"/>
        <v>187451.20621800999</v>
      </c>
      <c r="C1022" s="104">
        <f t="shared" si="341"/>
        <v>182781.37247545004</v>
      </c>
      <c r="D1022" s="132">
        <f t="shared" si="342"/>
        <v>41040</v>
      </c>
      <c r="E1022" s="105">
        <f t="shared" si="354"/>
        <v>0</v>
      </c>
      <c r="F1022" s="106">
        <f t="shared" si="352"/>
        <v>8</v>
      </c>
      <c r="G1022" s="106">
        <f t="shared" si="347"/>
        <v>31</v>
      </c>
      <c r="H1022" s="104">
        <f t="shared" si="343"/>
        <v>1</v>
      </c>
      <c r="I1022" s="104">
        <f t="shared" si="344"/>
        <v>1.0232496799999999</v>
      </c>
      <c r="J1022" s="104">
        <f t="shared" si="336"/>
        <v>1.0232496799999999</v>
      </c>
      <c r="K1022" s="104">
        <f t="shared" si="337"/>
        <v>187030.98089546</v>
      </c>
      <c r="L1022" s="107">
        <f t="shared" si="348"/>
        <v>0</v>
      </c>
      <c r="M1022" s="105">
        <f t="shared" si="349"/>
        <v>0</v>
      </c>
      <c r="N1022" s="104">
        <f t="shared" si="350"/>
        <v>0</v>
      </c>
      <c r="O1022" s="113">
        <f t="shared" si="345"/>
        <v>0.11</v>
      </c>
      <c r="P1022" s="108">
        <f t="shared" si="335"/>
        <v>1.002246822</v>
      </c>
      <c r="Q1022" s="104">
        <f t="shared" si="338"/>
        <v>420.22532254999999</v>
      </c>
      <c r="R1022" s="104">
        <f t="shared" si="339"/>
        <v>420.22532254999999</v>
      </c>
      <c r="S1022" s="109" t="s">
        <v>52</v>
      </c>
      <c r="T1022" s="110">
        <f t="shared" si="351"/>
        <v>41070</v>
      </c>
      <c r="U1022" s="111">
        <f t="shared" si="346"/>
        <v>0</v>
      </c>
      <c r="V1022" s="22"/>
      <c r="W1022" s="5"/>
      <c r="X1022" s="3"/>
      <c r="Y1022" s="5"/>
      <c r="Z1022" s="5"/>
      <c r="AA1022" s="5"/>
      <c r="AB1022" s="1"/>
      <c r="AC1022" s="5"/>
      <c r="AD1022" s="5"/>
      <c r="AE1022" s="5"/>
      <c r="AF1022" s="1"/>
      <c r="AG1022" s="3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</row>
    <row r="1023" spans="1:108" x14ac:dyDescent="0.2">
      <c r="A1023" s="112">
        <f t="shared" si="340"/>
        <v>41048</v>
      </c>
      <c r="B1023" s="104">
        <f t="shared" si="353"/>
        <v>187503.80063906001</v>
      </c>
      <c r="C1023" s="104">
        <f t="shared" si="341"/>
        <v>182781.37247545004</v>
      </c>
      <c r="D1023" s="132">
        <f t="shared" si="342"/>
        <v>41040</v>
      </c>
      <c r="E1023" s="105">
        <f t="shared" si="354"/>
        <v>0</v>
      </c>
      <c r="F1023" s="106">
        <f t="shared" si="352"/>
        <v>9</v>
      </c>
      <c r="G1023" s="106">
        <f t="shared" si="347"/>
        <v>31</v>
      </c>
      <c r="H1023" s="104">
        <f t="shared" si="343"/>
        <v>1</v>
      </c>
      <c r="I1023" s="104">
        <f t="shared" si="344"/>
        <v>1.0232496799999999</v>
      </c>
      <c r="J1023" s="104">
        <f t="shared" si="336"/>
        <v>1.0232496799999999</v>
      </c>
      <c r="K1023" s="104">
        <f t="shared" si="337"/>
        <v>187030.98089546</v>
      </c>
      <c r="L1023" s="107">
        <f t="shared" si="348"/>
        <v>0</v>
      </c>
      <c r="M1023" s="105">
        <f t="shared" si="349"/>
        <v>0</v>
      </c>
      <c r="N1023" s="104">
        <f t="shared" si="350"/>
        <v>0</v>
      </c>
      <c r="O1023" s="113">
        <f t="shared" si="345"/>
        <v>0.11</v>
      </c>
      <c r="P1023" s="108">
        <f t="shared" si="335"/>
        <v>1.002528029</v>
      </c>
      <c r="Q1023" s="104">
        <f t="shared" si="338"/>
        <v>472.81974359999998</v>
      </c>
      <c r="R1023" s="104">
        <f t="shared" si="339"/>
        <v>472.81974359999998</v>
      </c>
      <c r="S1023" s="109" t="s">
        <v>52</v>
      </c>
      <c r="T1023" s="110">
        <f t="shared" si="351"/>
        <v>41070</v>
      </c>
      <c r="U1023" s="111">
        <f t="shared" si="346"/>
        <v>0</v>
      </c>
      <c r="V1023" s="22"/>
      <c r="W1023" s="5"/>
      <c r="X1023" s="3"/>
      <c r="Y1023" s="5"/>
      <c r="Z1023" s="5"/>
      <c r="AA1023" s="5"/>
      <c r="AB1023" s="1"/>
      <c r="AC1023" s="5"/>
      <c r="AD1023" s="5"/>
      <c r="AE1023" s="5"/>
      <c r="AF1023" s="1"/>
      <c r="AG1023" s="3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</row>
    <row r="1024" spans="1:108" x14ac:dyDescent="0.2">
      <c r="A1024" s="112">
        <f t="shared" si="340"/>
        <v>41049</v>
      </c>
      <c r="B1024" s="104">
        <f t="shared" si="353"/>
        <v>187556.41002258001</v>
      </c>
      <c r="C1024" s="104">
        <f t="shared" si="341"/>
        <v>182781.37247545004</v>
      </c>
      <c r="D1024" s="132">
        <f t="shared" si="342"/>
        <v>41040</v>
      </c>
      <c r="E1024" s="105">
        <f t="shared" si="354"/>
        <v>0</v>
      </c>
      <c r="F1024" s="106">
        <f t="shared" si="352"/>
        <v>10</v>
      </c>
      <c r="G1024" s="106">
        <f t="shared" si="347"/>
        <v>31</v>
      </c>
      <c r="H1024" s="104">
        <f t="shared" si="343"/>
        <v>1</v>
      </c>
      <c r="I1024" s="104">
        <f t="shared" si="344"/>
        <v>1.0232496799999999</v>
      </c>
      <c r="J1024" s="104">
        <f t="shared" si="336"/>
        <v>1.0232496799999999</v>
      </c>
      <c r="K1024" s="104">
        <f t="shared" si="337"/>
        <v>187030.98089546</v>
      </c>
      <c r="L1024" s="107">
        <f t="shared" si="348"/>
        <v>0</v>
      </c>
      <c r="M1024" s="105">
        <f t="shared" si="349"/>
        <v>0</v>
      </c>
      <c r="N1024" s="104">
        <f t="shared" si="350"/>
        <v>0</v>
      </c>
      <c r="O1024" s="113">
        <f t="shared" si="345"/>
        <v>0.11</v>
      </c>
      <c r="P1024" s="108">
        <f t="shared" si="335"/>
        <v>1.002809316</v>
      </c>
      <c r="Q1024" s="104">
        <f t="shared" si="338"/>
        <v>525.42912711999998</v>
      </c>
      <c r="R1024" s="104">
        <f t="shared" si="339"/>
        <v>525.42912711999998</v>
      </c>
      <c r="S1024" s="109" t="s">
        <v>52</v>
      </c>
      <c r="T1024" s="110">
        <f t="shared" si="351"/>
        <v>41070</v>
      </c>
      <c r="U1024" s="111">
        <f t="shared" si="346"/>
        <v>0</v>
      </c>
      <c r="V1024" s="22"/>
      <c r="W1024" s="5"/>
      <c r="X1024" s="3"/>
      <c r="Y1024" s="5"/>
      <c r="Z1024" s="5"/>
      <c r="AA1024" s="5"/>
      <c r="AB1024" s="1"/>
      <c r="AC1024" s="5"/>
      <c r="AD1024" s="5"/>
      <c r="AE1024" s="5"/>
      <c r="AF1024" s="1"/>
      <c r="AG1024" s="3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</row>
    <row r="1025" spans="1:108" x14ac:dyDescent="0.2">
      <c r="A1025" s="112">
        <f t="shared" si="340"/>
        <v>41050</v>
      </c>
      <c r="B1025" s="104">
        <f t="shared" si="353"/>
        <v>187609.03399452</v>
      </c>
      <c r="C1025" s="104">
        <f t="shared" si="341"/>
        <v>182781.37247545004</v>
      </c>
      <c r="D1025" s="132">
        <f t="shared" si="342"/>
        <v>41040</v>
      </c>
      <c r="E1025" s="105">
        <f t="shared" si="354"/>
        <v>0</v>
      </c>
      <c r="F1025" s="106">
        <f t="shared" si="352"/>
        <v>11</v>
      </c>
      <c r="G1025" s="106">
        <f t="shared" si="347"/>
        <v>31</v>
      </c>
      <c r="H1025" s="104">
        <f t="shared" si="343"/>
        <v>1</v>
      </c>
      <c r="I1025" s="104">
        <f t="shared" si="344"/>
        <v>1.0232496799999999</v>
      </c>
      <c r="J1025" s="104">
        <f t="shared" si="336"/>
        <v>1.0232496799999999</v>
      </c>
      <c r="K1025" s="104">
        <f t="shared" si="337"/>
        <v>187030.98089546</v>
      </c>
      <c r="L1025" s="107">
        <f t="shared" si="348"/>
        <v>0</v>
      </c>
      <c r="M1025" s="105">
        <f t="shared" si="349"/>
        <v>0</v>
      </c>
      <c r="N1025" s="104">
        <f t="shared" si="350"/>
        <v>0</v>
      </c>
      <c r="O1025" s="113">
        <f t="shared" si="345"/>
        <v>0.11</v>
      </c>
      <c r="P1025" s="108">
        <f t="shared" si="335"/>
        <v>1.003090681</v>
      </c>
      <c r="Q1025" s="104">
        <f t="shared" si="338"/>
        <v>578.05309906000002</v>
      </c>
      <c r="R1025" s="104">
        <f t="shared" si="339"/>
        <v>578.05309906000002</v>
      </c>
      <c r="S1025" s="109" t="s">
        <v>52</v>
      </c>
      <c r="T1025" s="110">
        <f t="shared" si="351"/>
        <v>41070</v>
      </c>
      <c r="U1025" s="111">
        <f t="shared" si="346"/>
        <v>0</v>
      </c>
      <c r="V1025" s="22"/>
      <c r="W1025" s="5"/>
      <c r="X1025" s="3"/>
      <c r="Y1025" s="5"/>
      <c r="Z1025" s="5"/>
      <c r="AA1025" s="5"/>
      <c r="AB1025" s="1"/>
      <c r="AC1025" s="5"/>
      <c r="AD1025" s="5"/>
      <c r="AE1025" s="5"/>
      <c r="AF1025" s="1"/>
      <c r="AG1025" s="3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</row>
    <row r="1026" spans="1:108" x14ac:dyDescent="0.2">
      <c r="A1026" s="112">
        <f t="shared" si="340"/>
        <v>41051</v>
      </c>
      <c r="B1026" s="104">
        <f t="shared" si="353"/>
        <v>187661.67274191001</v>
      </c>
      <c r="C1026" s="104">
        <f t="shared" si="341"/>
        <v>182781.37247545004</v>
      </c>
      <c r="D1026" s="132">
        <f t="shared" si="342"/>
        <v>41040</v>
      </c>
      <c r="E1026" s="105">
        <f t="shared" si="354"/>
        <v>0</v>
      </c>
      <c r="F1026" s="106">
        <f t="shared" si="352"/>
        <v>12</v>
      </c>
      <c r="G1026" s="106">
        <f t="shared" si="347"/>
        <v>31</v>
      </c>
      <c r="H1026" s="104">
        <f t="shared" si="343"/>
        <v>1</v>
      </c>
      <c r="I1026" s="104">
        <f t="shared" si="344"/>
        <v>1.0232496799999999</v>
      </c>
      <c r="J1026" s="104">
        <f t="shared" si="336"/>
        <v>1.0232496799999999</v>
      </c>
      <c r="K1026" s="104">
        <f t="shared" si="337"/>
        <v>187030.98089546</v>
      </c>
      <c r="L1026" s="107">
        <f t="shared" si="348"/>
        <v>0</v>
      </c>
      <c r="M1026" s="105">
        <f t="shared" si="349"/>
        <v>0</v>
      </c>
      <c r="N1026" s="104">
        <f t="shared" si="350"/>
        <v>0</v>
      </c>
      <c r="O1026" s="113">
        <f t="shared" si="345"/>
        <v>0.11</v>
      </c>
      <c r="P1026" s="108">
        <f t="shared" si="335"/>
        <v>1.0033721250000001</v>
      </c>
      <c r="Q1026" s="104">
        <f t="shared" si="338"/>
        <v>630.69184644999996</v>
      </c>
      <c r="R1026" s="104">
        <f t="shared" si="339"/>
        <v>630.69184644999996</v>
      </c>
      <c r="S1026" s="109" t="s">
        <v>52</v>
      </c>
      <c r="T1026" s="110">
        <f t="shared" si="351"/>
        <v>41070</v>
      </c>
      <c r="U1026" s="111">
        <f t="shared" si="346"/>
        <v>0</v>
      </c>
      <c r="V1026" s="22"/>
      <c r="W1026" s="5"/>
      <c r="X1026" s="3"/>
      <c r="Y1026" s="5"/>
      <c r="Z1026" s="5"/>
      <c r="AA1026" s="5"/>
      <c r="AB1026" s="1"/>
      <c r="AC1026" s="5"/>
      <c r="AD1026" s="5"/>
      <c r="AE1026" s="5"/>
      <c r="AF1026" s="1"/>
      <c r="AG1026" s="3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</row>
    <row r="1027" spans="1:108" x14ac:dyDescent="0.2">
      <c r="A1027" s="112">
        <f t="shared" si="340"/>
        <v>41052</v>
      </c>
      <c r="B1027" s="104">
        <f t="shared" si="353"/>
        <v>187714.32626474</v>
      </c>
      <c r="C1027" s="104">
        <f t="shared" si="341"/>
        <v>182781.37247545004</v>
      </c>
      <c r="D1027" s="132">
        <f t="shared" si="342"/>
        <v>41040</v>
      </c>
      <c r="E1027" s="105">
        <f t="shared" si="354"/>
        <v>0</v>
      </c>
      <c r="F1027" s="106">
        <f t="shared" si="352"/>
        <v>13</v>
      </c>
      <c r="G1027" s="106">
        <f t="shared" si="347"/>
        <v>31</v>
      </c>
      <c r="H1027" s="104">
        <f t="shared" si="343"/>
        <v>1</v>
      </c>
      <c r="I1027" s="104">
        <f t="shared" si="344"/>
        <v>1.0232496799999999</v>
      </c>
      <c r="J1027" s="104">
        <f t="shared" si="336"/>
        <v>1.0232496799999999</v>
      </c>
      <c r="K1027" s="104">
        <f t="shared" si="337"/>
        <v>187030.98089546</v>
      </c>
      <c r="L1027" s="107">
        <f t="shared" si="348"/>
        <v>0</v>
      </c>
      <c r="M1027" s="105">
        <f t="shared" si="349"/>
        <v>0</v>
      </c>
      <c r="N1027" s="104">
        <f t="shared" si="350"/>
        <v>0</v>
      </c>
      <c r="O1027" s="113">
        <f t="shared" si="345"/>
        <v>0.11</v>
      </c>
      <c r="P1027" s="108">
        <f t="shared" si="335"/>
        <v>1.003653648</v>
      </c>
      <c r="Q1027" s="104">
        <f t="shared" si="338"/>
        <v>683.34536928</v>
      </c>
      <c r="R1027" s="104">
        <f t="shared" si="339"/>
        <v>683.34536928</v>
      </c>
      <c r="S1027" s="109" t="s">
        <v>52</v>
      </c>
      <c r="T1027" s="110">
        <f t="shared" si="351"/>
        <v>41070</v>
      </c>
      <c r="U1027" s="111">
        <f t="shared" si="346"/>
        <v>0</v>
      </c>
      <c r="V1027" s="22"/>
      <c r="W1027" s="5"/>
      <c r="X1027" s="3"/>
      <c r="Y1027" s="5"/>
      <c r="Z1027" s="5"/>
      <c r="AA1027" s="5"/>
      <c r="AB1027" s="1"/>
      <c r="AC1027" s="5"/>
      <c r="AD1027" s="5"/>
      <c r="AE1027" s="5"/>
      <c r="AF1027" s="1"/>
      <c r="AG1027" s="3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</row>
    <row r="1028" spans="1:108" x14ac:dyDescent="0.2">
      <c r="A1028" s="112">
        <f t="shared" si="340"/>
        <v>41053</v>
      </c>
      <c r="B1028" s="104">
        <f t="shared" si="353"/>
        <v>187766.99456302001</v>
      </c>
      <c r="C1028" s="104">
        <f t="shared" si="341"/>
        <v>182781.37247545004</v>
      </c>
      <c r="D1028" s="132">
        <f t="shared" si="342"/>
        <v>41040</v>
      </c>
      <c r="E1028" s="105">
        <f t="shared" si="354"/>
        <v>0</v>
      </c>
      <c r="F1028" s="106">
        <f t="shared" si="352"/>
        <v>14</v>
      </c>
      <c r="G1028" s="106">
        <f t="shared" si="347"/>
        <v>31</v>
      </c>
      <c r="H1028" s="104">
        <f t="shared" si="343"/>
        <v>1</v>
      </c>
      <c r="I1028" s="104">
        <f t="shared" si="344"/>
        <v>1.0232496799999999</v>
      </c>
      <c r="J1028" s="104">
        <f t="shared" si="336"/>
        <v>1.0232496799999999</v>
      </c>
      <c r="K1028" s="104">
        <f t="shared" si="337"/>
        <v>187030.98089546</v>
      </c>
      <c r="L1028" s="107">
        <f t="shared" si="348"/>
        <v>0</v>
      </c>
      <c r="M1028" s="105">
        <f t="shared" si="349"/>
        <v>0</v>
      </c>
      <c r="N1028" s="104">
        <f t="shared" si="350"/>
        <v>0</v>
      </c>
      <c r="O1028" s="113">
        <f t="shared" si="345"/>
        <v>0.11</v>
      </c>
      <c r="P1028" s="108">
        <f t="shared" si="335"/>
        <v>1.0039352500000001</v>
      </c>
      <c r="Q1028" s="104">
        <f t="shared" si="338"/>
        <v>736.01366756000004</v>
      </c>
      <c r="R1028" s="104">
        <f t="shared" si="339"/>
        <v>736.01366756000004</v>
      </c>
      <c r="S1028" s="109" t="s">
        <v>52</v>
      </c>
      <c r="T1028" s="110">
        <f t="shared" si="351"/>
        <v>41070</v>
      </c>
      <c r="U1028" s="111">
        <f t="shared" si="346"/>
        <v>0</v>
      </c>
      <c r="V1028" s="22"/>
      <c r="W1028" s="5"/>
      <c r="X1028" s="3"/>
      <c r="Y1028" s="5"/>
      <c r="Z1028" s="5"/>
      <c r="AA1028" s="5"/>
      <c r="AB1028" s="1"/>
      <c r="AC1028" s="5"/>
      <c r="AD1028" s="5"/>
      <c r="AE1028" s="5"/>
      <c r="AF1028" s="1"/>
      <c r="AG1028" s="3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</row>
    <row r="1029" spans="1:108" x14ac:dyDescent="0.2">
      <c r="A1029" s="112">
        <f t="shared" si="340"/>
        <v>41054</v>
      </c>
      <c r="B1029" s="104">
        <f t="shared" si="353"/>
        <v>187819.67763675001</v>
      </c>
      <c r="C1029" s="104">
        <f t="shared" si="341"/>
        <v>182781.37247545004</v>
      </c>
      <c r="D1029" s="132">
        <f t="shared" si="342"/>
        <v>41040</v>
      </c>
      <c r="E1029" s="105">
        <f t="shared" si="354"/>
        <v>0</v>
      </c>
      <c r="F1029" s="106">
        <f t="shared" si="352"/>
        <v>15</v>
      </c>
      <c r="G1029" s="106">
        <f t="shared" si="347"/>
        <v>31</v>
      </c>
      <c r="H1029" s="104">
        <f t="shared" si="343"/>
        <v>1</v>
      </c>
      <c r="I1029" s="104">
        <f t="shared" si="344"/>
        <v>1.0232496799999999</v>
      </c>
      <c r="J1029" s="104">
        <f t="shared" si="336"/>
        <v>1.0232496799999999</v>
      </c>
      <c r="K1029" s="104">
        <f t="shared" si="337"/>
        <v>187030.98089546</v>
      </c>
      <c r="L1029" s="107">
        <f t="shared" si="348"/>
        <v>0</v>
      </c>
      <c r="M1029" s="105">
        <f t="shared" si="349"/>
        <v>0</v>
      </c>
      <c r="N1029" s="104">
        <f t="shared" si="350"/>
        <v>0</v>
      </c>
      <c r="O1029" s="113">
        <f t="shared" si="345"/>
        <v>0.11</v>
      </c>
      <c r="P1029" s="108">
        <f t="shared" si="335"/>
        <v>1.004216931</v>
      </c>
      <c r="Q1029" s="104">
        <f t="shared" si="338"/>
        <v>788.69674128999998</v>
      </c>
      <c r="R1029" s="104">
        <f t="shared" si="339"/>
        <v>788.69674128999998</v>
      </c>
      <c r="S1029" s="109" t="s">
        <v>52</v>
      </c>
      <c r="T1029" s="110">
        <f t="shared" si="351"/>
        <v>41070</v>
      </c>
      <c r="U1029" s="111">
        <f t="shared" si="346"/>
        <v>0</v>
      </c>
      <c r="V1029" s="22"/>
      <c r="W1029" s="5"/>
      <c r="X1029" s="3"/>
      <c r="Y1029" s="5"/>
      <c r="Z1029" s="5"/>
      <c r="AA1029" s="5"/>
      <c r="AB1029" s="1"/>
      <c r="AC1029" s="5"/>
      <c r="AD1029" s="5"/>
      <c r="AE1029" s="5"/>
      <c r="AF1029" s="1"/>
      <c r="AG1029" s="3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</row>
    <row r="1030" spans="1:108" x14ac:dyDescent="0.2">
      <c r="A1030" s="112">
        <f t="shared" si="340"/>
        <v>41055</v>
      </c>
      <c r="B1030" s="104">
        <f t="shared" si="353"/>
        <v>187872.37567296001</v>
      </c>
      <c r="C1030" s="104">
        <f t="shared" si="341"/>
        <v>182781.37247545004</v>
      </c>
      <c r="D1030" s="132">
        <f t="shared" si="342"/>
        <v>41040</v>
      </c>
      <c r="E1030" s="105">
        <f t="shared" si="354"/>
        <v>0</v>
      </c>
      <c r="F1030" s="106">
        <f t="shared" si="352"/>
        <v>16</v>
      </c>
      <c r="G1030" s="106">
        <f t="shared" si="347"/>
        <v>31</v>
      </c>
      <c r="H1030" s="104">
        <f t="shared" si="343"/>
        <v>1</v>
      </c>
      <c r="I1030" s="104">
        <f t="shared" si="344"/>
        <v>1.0232496799999999</v>
      </c>
      <c r="J1030" s="104">
        <f t="shared" si="336"/>
        <v>1.0232496799999999</v>
      </c>
      <c r="K1030" s="104">
        <f t="shared" si="337"/>
        <v>187030.98089546</v>
      </c>
      <c r="L1030" s="107">
        <f t="shared" si="348"/>
        <v>0</v>
      </c>
      <c r="M1030" s="105">
        <f t="shared" si="349"/>
        <v>0</v>
      </c>
      <c r="N1030" s="104">
        <f t="shared" si="350"/>
        <v>0</v>
      </c>
      <c r="O1030" s="113">
        <f t="shared" si="345"/>
        <v>0.11</v>
      </c>
      <c r="P1030" s="108">
        <f t="shared" si="335"/>
        <v>1.0044986920000001</v>
      </c>
      <c r="Q1030" s="104">
        <f t="shared" si="338"/>
        <v>841.39477750000003</v>
      </c>
      <c r="R1030" s="104">
        <f t="shared" si="339"/>
        <v>841.39477750000003</v>
      </c>
      <c r="S1030" s="109" t="s">
        <v>52</v>
      </c>
      <c r="T1030" s="110">
        <f t="shared" si="351"/>
        <v>41070</v>
      </c>
      <c r="U1030" s="111">
        <f t="shared" si="346"/>
        <v>0</v>
      </c>
      <c r="V1030" s="22"/>
      <c r="W1030" s="5"/>
      <c r="X1030" s="3"/>
      <c r="Y1030" s="5"/>
      <c r="Z1030" s="5"/>
      <c r="AA1030" s="5"/>
      <c r="AB1030" s="1"/>
      <c r="AC1030" s="5"/>
      <c r="AD1030" s="5"/>
      <c r="AE1030" s="5"/>
      <c r="AF1030" s="1"/>
      <c r="AG1030" s="3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</row>
    <row r="1031" spans="1:108" x14ac:dyDescent="0.2">
      <c r="A1031" s="112">
        <f t="shared" si="340"/>
        <v>41056</v>
      </c>
      <c r="B1031" s="104">
        <f t="shared" si="353"/>
        <v>187925.08829759</v>
      </c>
      <c r="C1031" s="104">
        <f t="shared" si="341"/>
        <v>182781.37247545004</v>
      </c>
      <c r="D1031" s="132">
        <f t="shared" si="342"/>
        <v>41040</v>
      </c>
      <c r="E1031" s="105">
        <f t="shared" si="354"/>
        <v>0</v>
      </c>
      <c r="F1031" s="106">
        <f t="shared" si="352"/>
        <v>17</v>
      </c>
      <c r="G1031" s="106">
        <f t="shared" si="347"/>
        <v>31</v>
      </c>
      <c r="H1031" s="104">
        <f t="shared" si="343"/>
        <v>1</v>
      </c>
      <c r="I1031" s="104">
        <f t="shared" si="344"/>
        <v>1.0232496799999999</v>
      </c>
      <c r="J1031" s="104">
        <f t="shared" si="336"/>
        <v>1.0232496799999999</v>
      </c>
      <c r="K1031" s="104">
        <f t="shared" si="337"/>
        <v>187030.98089546</v>
      </c>
      <c r="L1031" s="107">
        <f t="shared" si="348"/>
        <v>0</v>
      </c>
      <c r="M1031" s="105">
        <f t="shared" si="349"/>
        <v>0</v>
      </c>
      <c r="N1031" s="104">
        <f t="shared" si="350"/>
        <v>0</v>
      </c>
      <c r="O1031" s="113">
        <f t="shared" si="345"/>
        <v>0.11</v>
      </c>
      <c r="P1031" s="108">
        <f t="shared" si="335"/>
        <v>1.004780531</v>
      </c>
      <c r="Q1031" s="104">
        <f t="shared" si="338"/>
        <v>894.10740212999997</v>
      </c>
      <c r="R1031" s="104">
        <f t="shared" si="339"/>
        <v>894.10740212999997</v>
      </c>
      <c r="S1031" s="109" t="s">
        <v>52</v>
      </c>
      <c r="T1031" s="110">
        <f t="shared" si="351"/>
        <v>41070</v>
      </c>
      <c r="U1031" s="111">
        <f t="shared" si="346"/>
        <v>0</v>
      </c>
      <c r="V1031" s="22"/>
      <c r="W1031" s="5"/>
      <c r="X1031" s="3"/>
      <c r="Y1031" s="5"/>
      <c r="Z1031" s="5"/>
      <c r="AA1031" s="5"/>
      <c r="AB1031" s="1"/>
      <c r="AC1031" s="5"/>
      <c r="AD1031" s="5"/>
      <c r="AE1031" s="5"/>
      <c r="AF1031" s="1"/>
      <c r="AG1031" s="3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</row>
    <row r="1032" spans="1:108" x14ac:dyDescent="0.2">
      <c r="A1032" s="112">
        <f t="shared" si="340"/>
        <v>41057</v>
      </c>
      <c r="B1032" s="104">
        <f t="shared" si="353"/>
        <v>187977.81569766</v>
      </c>
      <c r="C1032" s="104">
        <f t="shared" si="341"/>
        <v>182781.37247545004</v>
      </c>
      <c r="D1032" s="132">
        <f t="shared" si="342"/>
        <v>41040</v>
      </c>
      <c r="E1032" s="105">
        <f t="shared" si="354"/>
        <v>0</v>
      </c>
      <c r="F1032" s="106">
        <f t="shared" si="352"/>
        <v>18</v>
      </c>
      <c r="G1032" s="106">
        <f t="shared" si="347"/>
        <v>31</v>
      </c>
      <c r="H1032" s="104">
        <f t="shared" si="343"/>
        <v>1</v>
      </c>
      <c r="I1032" s="104">
        <f t="shared" si="344"/>
        <v>1.0232496799999999</v>
      </c>
      <c r="J1032" s="104">
        <f t="shared" si="336"/>
        <v>1.0232496799999999</v>
      </c>
      <c r="K1032" s="104">
        <f t="shared" si="337"/>
        <v>187030.98089546</v>
      </c>
      <c r="L1032" s="107">
        <f t="shared" si="348"/>
        <v>0</v>
      </c>
      <c r="M1032" s="105">
        <f t="shared" si="349"/>
        <v>0</v>
      </c>
      <c r="N1032" s="104">
        <f t="shared" si="350"/>
        <v>0</v>
      </c>
      <c r="O1032" s="113">
        <f t="shared" si="345"/>
        <v>0.11</v>
      </c>
      <c r="P1032" s="108">
        <f t="shared" ref="P1032:P1095" si="355">ROUND((1+O1032)^(30/360)^(F1032/G1032),9)</f>
        <v>1.005062449</v>
      </c>
      <c r="Q1032" s="104">
        <f t="shared" si="338"/>
        <v>946.83480220000001</v>
      </c>
      <c r="R1032" s="104">
        <f t="shared" si="339"/>
        <v>946.83480220000001</v>
      </c>
      <c r="S1032" s="109" t="s">
        <v>52</v>
      </c>
      <c r="T1032" s="110">
        <f t="shared" si="351"/>
        <v>41070</v>
      </c>
      <c r="U1032" s="111">
        <f t="shared" si="346"/>
        <v>0</v>
      </c>
      <c r="V1032" s="22"/>
      <c r="W1032" s="5"/>
      <c r="X1032" s="3"/>
      <c r="Y1032" s="5"/>
      <c r="Z1032" s="5"/>
      <c r="AA1032" s="5"/>
      <c r="AB1032" s="1"/>
      <c r="AC1032" s="5"/>
      <c r="AD1032" s="5"/>
      <c r="AE1032" s="5"/>
      <c r="AF1032" s="1"/>
      <c r="AG1032" s="3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</row>
    <row r="1033" spans="1:108" x14ac:dyDescent="0.2">
      <c r="A1033" s="112">
        <f t="shared" si="340"/>
        <v>41058</v>
      </c>
      <c r="B1033" s="104">
        <f t="shared" si="353"/>
        <v>188030.55806020999</v>
      </c>
      <c r="C1033" s="104">
        <f t="shared" si="341"/>
        <v>182781.37247545004</v>
      </c>
      <c r="D1033" s="132">
        <f t="shared" si="342"/>
        <v>41040</v>
      </c>
      <c r="E1033" s="105">
        <f t="shared" si="354"/>
        <v>0</v>
      </c>
      <c r="F1033" s="106">
        <f t="shared" si="352"/>
        <v>19</v>
      </c>
      <c r="G1033" s="106">
        <f t="shared" si="347"/>
        <v>31</v>
      </c>
      <c r="H1033" s="104">
        <f t="shared" si="343"/>
        <v>1</v>
      </c>
      <c r="I1033" s="104">
        <f t="shared" si="344"/>
        <v>1.0232496799999999</v>
      </c>
      <c r="J1033" s="104">
        <f t="shared" si="336"/>
        <v>1.0232496799999999</v>
      </c>
      <c r="K1033" s="104">
        <f t="shared" si="337"/>
        <v>187030.98089546</v>
      </c>
      <c r="L1033" s="107">
        <f t="shared" si="348"/>
        <v>0</v>
      </c>
      <c r="M1033" s="105">
        <f t="shared" si="349"/>
        <v>0</v>
      </c>
      <c r="N1033" s="104">
        <f t="shared" si="350"/>
        <v>0</v>
      </c>
      <c r="O1033" s="113">
        <f t="shared" si="345"/>
        <v>0.11</v>
      </c>
      <c r="P1033" s="108">
        <f t="shared" si="355"/>
        <v>1.0053444469999999</v>
      </c>
      <c r="Q1033" s="104">
        <f t="shared" si="338"/>
        <v>999.57716474999995</v>
      </c>
      <c r="R1033" s="104">
        <f t="shared" si="339"/>
        <v>999.57716474999995</v>
      </c>
      <c r="S1033" s="109" t="s">
        <v>52</v>
      </c>
      <c r="T1033" s="110">
        <f t="shared" si="351"/>
        <v>41070</v>
      </c>
      <c r="U1033" s="111">
        <f t="shared" si="346"/>
        <v>0</v>
      </c>
      <c r="V1033" s="22"/>
      <c r="W1033" s="5"/>
      <c r="X1033" s="3"/>
      <c r="Y1033" s="5"/>
      <c r="Z1033" s="5"/>
      <c r="AA1033" s="5"/>
      <c r="AB1033" s="1"/>
      <c r="AC1033" s="5"/>
      <c r="AD1033" s="5"/>
      <c r="AE1033" s="5"/>
      <c r="AF1033" s="1"/>
      <c r="AG1033" s="3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</row>
    <row r="1034" spans="1:108" x14ac:dyDescent="0.2">
      <c r="A1034" s="112">
        <f t="shared" si="340"/>
        <v>41059</v>
      </c>
      <c r="B1034" s="104">
        <f t="shared" si="353"/>
        <v>188083.31501118001</v>
      </c>
      <c r="C1034" s="104">
        <f t="shared" si="341"/>
        <v>182781.37247545004</v>
      </c>
      <c r="D1034" s="132">
        <f t="shared" si="342"/>
        <v>41040</v>
      </c>
      <c r="E1034" s="105">
        <f t="shared" si="354"/>
        <v>0</v>
      </c>
      <c r="F1034" s="106">
        <f t="shared" si="352"/>
        <v>20</v>
      </c>
      <c r="G1034" s="106">
        <f t="shared" si="347"/>
        <v>31</v>
      </c>
      <c r="H1034" s="104">
        <f t="shared" si="343"/>
        <v>1</v>
      </c>
      <c r="I1034" s="104">
        <f t="shared" si="344"/>
        <v>1.0232496799999999</v>
      </c>
      <c r="J1034" s="104">
        <f t="shared" ref="J1034:J1097" si="356">TRUNC(H1034*I1034,8)</f>
        <v>1.0232496799999999</v>
      </c>
      <c r="K1034" s="104">
        <f t="shared" ref="K1034:K1097" si="357">TRUNC(C1034*J1034,8)</f>
        <v>187030.98089546</v>
      </c>
      <c r="L1034" s="107">
        <f t="shared" si="348"/>
        <v>0</v>
      </c>
      <c r="M1034" s="105">
        <f t="shared" si="349"/>
        <v>0</v>
      </c>
      <c r="N1034" s="104">
        <f t="shared" si="350"/>
        <v>0</v>
      </c>
      <c r="O1034" s="113">
        <f t="shared" si="345"/>
        <v>0.11</v>
      </c>
      <c r="P1034" s="108">
        <f t="shared" si="355"/>
        <v>1.0056265230000001</v>
      </c>
      <c r="Q1034" s="104">
        <f t="shared" ref="Q1034:Q1097" si="358">TRUNC((P1034-1)*K1034,8)</f>
        <v>1052.33411572</v>
      </c>
      <c r="R1034" s="104">
        <f t="shared" ref="R1034:R1097" si="359">(N1034+Q1034)</f>
        <v>1052.33411572</v>
      </c>
      <c r="S1034" s="109" t="s">
        <v>52</v>
      </c>
      <c r="T1034" s="110">
        <f t="shared" si="351"/>
        <v>41070</v>
      </c>
      <c r="U1034" s="111">
        <f t="shared" si="346"/>
        <v>0</v>
      </c>
      <c r="V1034" s="22"/>
      <c r="W1034" s="5"/>
      <c r="X1034" s="3"/>
      <c r="Y1034" s="5"/>
      <c r="Z1034" s="5"/>
      <c r="AA1034" s="5"/>
      <c r="AB1034" s="1"/>
      <c r="AC1034" s="5"/>
      <c r="AD1034" s="5"/>
      <c r="AE1034" s="5"/>
      <c r="AF1034" s="1"/>
      <c r="AG1034" s="3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</row>
    <row r="1035" spans="1:108" x14ac:dyDescent="0.2">
      <c r="A1035" s="112">
        <f t="shared" ref="A1035:A1098" si="360">(A1034+1)</f>
        <v>41060</v>
      </c>
      <c r="B1035" s="104">
        <f t="shared" si="353"/>
        <v>188136.08692462</v>
      </c>
      <c r="C1035" s="104">
        <f t="shared" ref="C1035:C1098" si="361">IF(DAY(A1034)=$E$2,VLOOKUP(A1034,X$10:Y$148,2),C1034)</f>
        <v>182781.37247545004</v>
      </c>
      <c r="D1035" s="132">
        <f t="shared" ref="D1035:D1098" si="362">IF(DAY(A1034)=$E$2,A1035,D1034)</f>
        <v>41040</v>
      </c>
      <c r="E1035" s="105">
        <f t="shared" si="354"/>
        <v>0</v>
      </c>
      <c r="F1035" s="106">
        <f t="shared" si="352"/>
        <v>21</v>
      </c>
      <c r="G1035" s="106">
        <f t="shared" si="347"/>
        <v>31</v>
      </c>
      <c r="H1035" s="104">
        <f t="shared" ref="H1035:H1098" si="363">TRUNC(((1+$E1035)^($F1035/$G1035)),8)</f>
        <v>1</v>
      </c>
      <c r="I1035" s="104">
        <f t="shared" ref="I1035:I1098" si="364">IF(DAY(A1034)=E$2,J1034,I1034)</f>
        <v>1.0232496799999999</v>
      </c>
      <c r="J1035" s="104">
        <f t="shared" si="356"/>
        <v>1.0232496799999999</v>
      </c>
      <c r="K1035" s="104">
        <f t="shared" si="357"/>
        <v>187030.98089546</v>
      </c>
      <c r="L1035" s="107">
        <f t="shared" si="348"/>
        <v>0</v>
      </c>
      <c r="M1035" s="105">
        <f t="shared" si="349"/>
        <v>0</v>
      </c>
      <c r="N1035" s="104">
        <f t="shared" si="350"/>
        <v>0</v>
      </c>
      <c r="O1035" s="113">
        <f t="shared" ref="O1035:O1098" si="365">(O1034)</f>
        <v>0.11</v>
      </c>
      <c r="P1035" s="108">
        <f t="shared" si="355"/>
        <v>1.005908679</v>
      </c>
      <c r="Q1035" s="104">
        <f t="shared" si="358"/>
        <v>1105.1060291599999</v>
      </c>
      <c r="R1035" s="104">
        <f t="shared" si="359"/>
        <v>1105.1060291599999</v>
      </c>
      <c r="S1035" s="109" t="s">
        <v>52</v>
      </c>
      <c r="T1035" s="110">
        <f t="shared" si="351"/>
        <v>41070</v>
      </c>
      <c r="U1035" s="111">
        <f t="shared" ref="U1035:U1098" si="366">IF(L1035&gt;0,K1035-N1035,0)</f>
        <v>0</v>
      </c>
      <c r="V1035" s="22"/>
      <c r="W1035" s="5"/>
      <c r="X1035" s="3"/>
      <c r="Y1035" s="5"/>
      <c r="Z1035" s="5"/>
      <c r="AA1035" s="5"/>
      <c r="AB1035" s="1"/>
      <c r="AC1035" s="5"/>
      <c r="AD1035" s="5"/>
      <c r="AE1035" s="5"/>
      <c r="AF1035" s="1"/>
      <c r="AG1035" s="3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</row>
    <row r="1036" spans="1:108" x14ac:dyDescent="0.2">
      <c r="A1036" s="112">
        <f t="shared" si="360"/>
        <v>41061</v>
      </c>
      <c r="B1036" s="104">
        <f t="shared" si="353"/>
        <v>188188.87361350999</v>
      </c>
      <c r="C1036" s="104">
        <f t="shared" si="361"/>
        <v>182781.37247545004</v>
      </c>
      <c r="D1036" s="132">
        <f t="shared" si="362"/>
        <v>41040</v>
      </c>
      <c r="E1036" s="105">
        <f t="shared" si="354"/>
        <v>0</v>
      </c>
      <c r="F1036" s="106">
        <f t="shared" si="352"/>
        <v>22</v>
      </c>
      <c r="G1036" s="106">
        <f t="shared" ref="G1036:G1099" si="367">IF(DAY(A1036)=E$2+1,DAY(EOMONTH(A1036,12)), IF(DAY(A1036)&lt;&gt;$E$2+1,G1035))</f>
        <v>31</v>
      </c>
      <c r="H1036" s="104">
        <f t="shared" si="363"/>
        <v>1</v>
      </c>
      <c r="I1036" s="104">
        <f t="shared" si="364"/>
        <v>1.0232496799999999</v>
      </c>
      <c r="J1036" s="104">
        <f t="shared" si="356"/>
        <v>1.0232496799999999</v>
      </c>
      <c r="K1036" s="104">
        <f t="shared" si="357"/>
        <v>187030.98089546</v>
      </c>
      <c r="L1036" s="107">
        <f t="shared" ref="L1036:L1099" si="368">IF(DAY(A1036)=E$2,VLOOKUP(A1036,$X$10:$AE$196,7),0)</f>
        <v>0</v>
      </c>
      <c r="M1036" s="105">
        <f t="shared" ref="M1036:M1099" si="369">IF(DAY(A1036)=E$2,VLOOKUP(A1036,$X$10:$AE$200,5),0)</f>
        <v>0</v>
      </c>
      <c r="N1036" s="104">
        <f t="shared" ref="N1036:N1099" si="370">IF(M1036&gt;0,TRUNC((M1036*K1036),8),0)</f>
        <v>0</v>
      </c>
      <c r="O1036" s="113">
        <f t="shared" si="365"/>
        <v>0.11</v>
      </c>
      <c r="P1036" s="108">
        <f t="shared" si="355"/>
        <v>1.006190914</v>
      </c>
      <c r="Q1036" s="104">
        <f t="shared" si="358"/>
        <v>1157.89271805</v>
      </c>
      <c r="R1036" s="104">
        <f t="shared" si="359"/>
        <v>1157.89271805</v>
      </c>
      <c r="S1036" s="109" t="s">
        <v>52</v>
      </c>
      <c r="T1036" s="110">
        <f t="shared" ref="T1036:T1099" si="371">IF(DAY(A1036)=E$2+1,VLOOKUP(A1035,$X$10:$AE$200,8),T1035)</f>
        <v>41070</v>
      </c>
      <c r="U1036" s="111">
        <f t="shared" si="366"/>
        <v>0</v>
      </c>
      <c r="V1036" s="22"/>
      <c r="W1036" s="5"/>
      <c r="X1036" s="3"/>
      <c r="Y1036" s="5"/>
      <c r="Z1036" s="5"/>
      <c r="AA1036" s="5"/>
      <c r="AB1036" s="1"/>
      <c r="AC1036" s="5"/>
      <c r="AD1036" s="5"/>
      <c r="AE1036" s="5"/>
      <c r="AF1036" s="1"/>
      <c r="AG1036" s="3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</row>
    <row r="1037" spans="1:108" x14ac:dyDescent="0.2">
      <c r="A1037" s="112">
        <f t="shared" si="360"/>
        <v>41062</v>
      </c>
      <c r="B1037" s="104">
        <f t="shared" si="353"/>
        <v>188241.67507785</v>
      </c>
      <c r="C1037" s="104">
        <f t="shared" si="361"/>
        <v>182781.37247545004</v>
      </c>
      <c r="D1037" s="132">
        <f t="shared" si="362"/>
        <v>41040</v>
      </c>
      <c r="E1037" s="105">
        <f t="shared" si="354"/>
        <v>0</v>
      </c>
      <c r="F1037" s="106">
        <f t="shared" si="352"/>
        <v>23</v>
      </c>
      <c r="G1037" s="106">
        <f t="shared" si="367"/>
        <v>31</v>
      </c>
      <c r="H1037" s="104">
        <f t="shared" si="363"/>
        <v>1</v>
      </c>
      <c r="I1037" s="104">
        <f t="shared" si="364"/>
        <v>1.0232496799999999</v>
      </c>
      <c r="J1037" s="104">
        <f t="shared" si="356"/>
        <v>1.0232496799999999</v>
      </c>
      <c r="K1037" s="104">
        <f t="shared" si="357"/>
        <v>187030.98089546</v>
      </c>
      <c r="L1037" s="107">
        <f t="shared" si="368"/>
        <v>0</v>
      </c>
      <c r="M1037" s="105">
        <f t="shared" si="369"/>
        <v>0</v>
      </c>
      <c r="N1037" s="104">
        <f t="shared" si="370"/>
        <v>0</v>
      </c>
      <c r="O1037" s="113">
        <f t="shared" si="365"/>
        <v>0.11</v>
      </c>
      <c r="P1037" s="108">
        <f t="shared" si="355"/>
        <v>1.0064732279999999</v>
      </c>
      <c r="Q1037" s="104">
        <f t="shared" si="358"/>
        <v>1210.6941823899999</v>
      </c>
      <c r="R1037" s="104">
        <f t="shared" si="359"/>
        <v>1210.6941823899999</v>
      </c>
      <c r="S1037" s="109" t="s">
        <v>52</v>
      </c>
      <c r="T1037" s="110">
        <f t="shared" si="371"/>
        <v>41070</v>
      </c>
      <c r="U1037" s="111">
        <f t="shared" si="366"/>
        <v>0</v>
      </c>
      <c r="V1037" s="22"/>
      <c r="W1037" s="5"/>
      <c r="X1037" s="3"/>
      <c r="Y1037" s="5"/>
      <c r="Z1037" s="5"/>
      <c r="AA1037" s="5"/>
      <c r="AB1037" s="1"/>
      <c r="AC1037" s="5"/>
      <c r="AD1037" s="5"/>
      <c r="AE1037" s="5"/>
      <c r="AF1037" s="1"/>
      <c r="AG1037" s="3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</row>
    <row r="1038" spans="1:108" x14ac:dyDescent="0.2">
      <c r="A1038" s="112">
        <f t="shared" si="360"/>
        <v>41063</v>
      </c>
      <c r="B1038" s="104">
        <f t="shared" si="353"/>
        <v>188294.49131764</v>
      </c>
      <c r="C1038" s="104">
        <f t="shared" si="361"/>
        <v>182781.37247545004</v>
      </c>
      <c r="D1038" s="132">
        <f t="shared" si="362"/>
        <v>41040</v>
      </c>
      <c r="E1038" s="105">
        <f t="shared" si="354"/>
        <v>0</v>
      </c>
      <c r="F1038" s="106">
        <f t="shared" si="352"/>
        <v>24</v>
      </c>
      <c r="G1038" s="106">
        <f t="shared" si="367"/>
        <v>31</v>
      </c>
      <c r="H1038" s="104">
        <f t="shared" si="363"/>
        <v>1</v>
      </c>
      <c r="I1038" s="104">
        <f t="shared" si="364"/>
        <v>1.0232496799999999</v>
      </c>
      <c r="J1038" s="104">
        <f t="shared" si="356"/>
        <v>1.0232496799999999</v>
      </c>
      <c r="K1038" s="104">
        <f t="shared" si="357"/>
        <v>187030.98089546</v>
      </c>
      <c r="L1038" s="107">
        <f t="shared" si="368"/>
        <v>0</v>
      </c>
      <c r="M1038" s="105">
        <f t="shared" si="369"/>
        <v>0</v>
      </c>
      <c r="N1038" s="104">
        <f t="shared" si="370"/>
        <v>0</v>
      </c>
      <c r="O1038" s="113">
        <f t="shared" si="365"/>
        <v>0.11</v>
      </c>
      <c r="P1038" s="108">
        <f t="shared" si="355"/>
        <v>1.0067556209999999</v>
      </c>
      <c r="Q1038" s="104">
        <f t="shared" si="358"/>
        <v>1263.51042218</v>
      </c>
      <c r="R1038" s="104">
        <f t="shared" si="359"/>
        <v>1263.51042218</v>
      </c>
      <c r="S1038" s="109" t="s">
        <v>52</v>
      </c>
      <c r="T1038" s="110">
        <f t="shared" si="371"/>
        <v>41070</v>
      </c>
      <c r="U1038" s="111">
        <f t="shared" si="366"/>
        <v>0</v>
      </c>
      <c r="V1038" s="22"/>
      <c r="W1038" s="5"/>
      <c r="X1038" s="3"/>
      <c r="Y1038" s="5"/>
      <c r="Z1038" s="5"/>
      <c r="AA1038" s="5"/>
      <c r="AB1038" s="1"/>
      <c r="AC1038" s="5"/>
      <c r="AD1038" s="5"/>
      <c r="AE1038" s="5"/>
      <c r="AF1038" s="1"/>
      <c r="AG1038" s="3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</row>
    <row r="1039" spans="1:108" x14ac:dyDescent="0.2">
      <c r="A1039" s="112">
        <f t="shared" si="360"/>
        <v>41064</v>
      </c>
      <c r="B1039" s="104">
        <f t="shared" si="353"/>
        <v>188347.32251991</v>
      </c>
      <c r="C1039" s="104">
        <f t="shared" si="361"/>
        <v>182781.37247545004</v>
      </c>
      <c r="D1039" s="132">
        <f t="shared" si="362"/>
        <v>41040</v>
      </c>
      <c r="E1039" s="105">
        <f t="shared" si="354"/>
        <v>0</v>
      </c>
      <c r="F1039" s="106">
        <f t="shared" si="352"/>
        <v>25</v>
      </c>
      <c r="G1039" s="106">
        <f t="shared" si="367"/>
        <v>31</v>
      </c>
      <c r="H1039" s="104">
        <f t="shared" si="363"/>
        <v>1</v>
      </c>
      <c r="I1039" s="104">
        <f t="shared" si="364"/>
        <v>1.0232496799999999</v>
      </c>
      <c r="J1039" s="104">
        <f t="shared" si="356"/>
        <v>1.0232496799999999</v>
      </c>
      <c r="K1039" s="104">
        <f t="shared" si="357"/>
        <v>187030.98089546</v>
      </c>
      <c r="L1039" s="107">
        <f t="shared" si="368"/>
        <v>0</v>
      </c>
      <c r="M1039" s="105">
        <f t="shared" si="369"/>
        <v>0</v>
      </c>
      <c r="N1039" s="104">
        <f t="shared" si="370"/>
        <v>0</v>
      </c>
      <c r="O1039" s="113">
        <f t="shared" si="365"/>
        <v>0.11</v>
      </c>
      <c r="P1039" s="108">
        <f t="shared" si="355"/>
        <v>1.0070380940000001</v>
      </c>
      <c r="Q1039" s="104">
        <f t="shared" si="358"/>
        <v>1316.3416244499999</v>
      </c>
      <c r="R1039" s="104">
        <f t="shared" si="359"/>
        <v>1316.3416244499999</v>
      </c>
      <c r="S1039" s="109" t="s">
        <v>52</v>
      </c>
      <c r="T1039" s="110">
        <f t="shared" si="371"/>
        <v>41070</v>
      </c>
      <c r="U1039" s="111">
        <f t="shared" si="366"/>
        <v>0</v>
      </c>
      <c r="V1039" s="22"/>
      <c r="W1039" s="5"/>
      <c r="X1039" s="3"/>
      <c r="Y1039" s="5"/>
      <c r="Z1039" s="5"/>
      <c r="AA1039" s="5"/>
      <c r="AB1039" s="1"/>
      <c r="AC1039" s="5"/>
      <c r="AD1039" s="5"/>
      <c r="AE1039" s="5"/>
      <c r="AF1039" s="1"/>
      <c r="AG1039" s="3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</row>
    <row r="1040" spans="1:108" x14ac:dyDescent="0.2">
      <c r="A1040" s="112">
        <f t="shared" si="360"/>
        <v>41065</v>
      </c>
      <c r="B1040" s="104">
        <f t="shared" si="353"/>
        <v>188400.16831059</v>
      </c>
      <c r="C1040" s="104">
        <f t="shared" si="361"/>
        <v>182781.37247545004</v>
      </c>
      <c r="D1040" s="132">
        <f t="shared" si="362"/>
        <v>41040</v>
      </c>
      <c r="E1040" s="105">
        <f t="shared" si="354"/>
        <v>0</v>
      </c>
      <c r="F1040" s="106">
        <f t="shared" si="352"/>
        <v>26</v>
      </c>
      <c r="G1040" s="106">
        <f t="shared" si="367"/>
        <v>31</v>
      </c>
      <c r="H1040" s="104">
        <f t="shared" si="363"/>
        <v>1</v>
      </c>
      <c r="I1040" s="104">
        <f t="shared" si="364"/>
        <v>1.0232496799999999</v>
      </c>
      <c r="J1040" s="104">
        <f t="shared" si="356"/>
        <v>1.0232496799999999</v>
      </c>
      <c r="K1040" s="104">
        <f t="shared" si="357"/>
        <v>187030.98089546</v>
      </c>
      <c r="L1040" s="107">
        <f t="shared" si="368"/>
        <v>0</v>
      </c>
      <c r="M1040" s="105">
        <f t="shared" si="369"/>
        <v>0</v>
      </c>
      <c r="N1040" s="104">
        <f t="shared" si="370"/>
        <v>0</v>
      </c>
      <c r="O1040" s="113">
        <f t="shared" si="365"/>
        <v>0.11</v>
      </c>
      <c r="P1040" s="108">
        <f t="shared" si="355"/>
        <v>1.0073206450000001</v>
      </c>
      <c r="Q1040" s="104">
        <f t="shared" si="358"/>
        <v>1369.1874151300001</v>
      </c>
      <c r="R1040" s="104">
        <f t="shared" si="359"/>
        <v>1369.1874151300001</v>
      </c>
      <c r="S1040" s="109" t="s">
        <v>52</v>
      </c>
      <c r="T1040" s="110">
        <f t="shared" si="371"/>
        <v>41070</v>
      </c>
      <c r="U1040" s="111">
        <f t="shared" si="366"/>
        <v>0</v>
      </c>
      <c r="V1040" s="22"/>
      <c r="W1040" s="5"/>
      <c r="X1040" s="3"/>
      <c r="Y1040" s="5"/>
      <c r="Z1040" s="5"/>
      <c r="AA1040" s="5"/>
      <c r="AB1040" s="1"/>
      <c r="AC1040" s="5"/>
      <c r="AD1040" s="5"/>
      <c r="AE1040" s="5"/>
      <c r="AF1040" s="1"/>
      <c r="AG1040" s="3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</row>
    <row r="1041" spans="1:108" x14ac:dyDescent="0.2">
      <c r="A1041" s="112">
        <f t="shared" si="360"/>
        <v>41066</v>
      </c>
      <c r="B1041" s="104">
        <f t="shared" si="353"/>
        <v>188453.02906375</v>
      </c>
      <c r="C1041" s="104">
        <f t="shared" si="361"/>
        <v>182781.37247545004</v>
      </c>
      <c r="D1041" s="132">
        <f t="shared" si="362"/>
        <v>41040</v>
      </c>
      <c r="E1041" s="105">
        <f t="shared" si="354"/>
        <v>0</v>
      </c>
      <c r="F1041" s="106">
        <f t="shared" si="352"/>
        <v>27</v>
      </c>
      <c r="G1041" s="106">
        <f t="shared" si="367"/>
        <v>31</v>
      </c>
      <c r="H1041" s="104">
        <f t="shared" si="363"/>
        <v>1</v>
      </c>
      <c r="I1041" s="104">
        <f t="shared" si="364"/>
        <v>1.0232496799999999</v>
      </c>
      <c r="J1041" s="104">
        <f t="shared" si="356"/>
        <v>1.0232496799999999</v>
      </c>
      <c r="K1041" s="104">
        <f t="shared" si="357"/>
        <v>187030.98089546</v>
      </c>
      <c r="L1041" s="107">
        <f t="shared" si="368"/>
        <v>0</v>
      </c>
      <c r="M1041" s="105">
        <f t="shared" si="369"/>
        <v>0</v>
      </c>
      <c r="N1041" s="104">
        <f t="shared" si="370"/>
        <v>0</v>
      </c>
      <c r="O1041" s="113">
        <f t="shared" si="365"/>
        <v>0.11</v>
      </c>
      <c r="P1041" s="108">
        <f t="shared" si="355"/>
        <v>1.007603276</v>
      </c>
      <c r="Q1041" s="104">
        <f t="shared" si="358"/>
        <v>1422.0481682899999</v>
      </c>
      <c r="R1041" s="104">
        <f t="shared" si="359"/>
        <v>1422.0481682899999</v>
      </c>
      <c r="S1041" s="109" t="s">
        <v>52</v>
      </c>
      <c r="T1041" s="110">
        <f t="shared" si="371"/>
        <v>41070</v>
      </c>
      <c r="U1041" s="111">
        <f t="shared" si="366"/>
        <v>0</v>
      </c>
      <c r="V1041" s="22"/>
      <c r="W1041" s="5"/>
      <c r="X1041" s="3"/>
      <c r="Y1041" s="5"/>
      <c r="Z1041" s="5"/>
      <c r="AA1041" s="5"/>
      <c r="AB1041" s="1"/>
      <c r="AC1041" s="5"/>
      <c r="AD1041" s="5"/>
      <c r="AE1041" s="5"/>
      <c r="AF1041" s="1"/>
      <c r="AG1041" s="3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</row>
    <row r="1042" spans="1:108" x14ac:dyDescent="0.2">
      <c r="A1042" s="112">
        <f t="shared" si="360"/>
        <v>41067</v>
      </c>
      <c r="B1042" s="104">
        <f t="shared" si="353"/>
        <v>188505.90477939</v>
      </c>
      <c r="C1042" s="104">
        <f t="shared" si="361"/>
        <v>182781.37247545004</v>
      </c>
      <c r="D1042" s="132">
        <f t="shared" si="362"/>
        <v>41040</v>
      </c>
      <c r="E1042" s="105">
        <f t="shared" si="354"/>
        <v>0</v>
      </c>
      <c r="F1042" s="106">
        <f t="shared" si="352"/>
        <v>28</v>
      </c>
      <c r="G1042" s="106">
        <f t="shared" si="367"/>
        <v>31</v>
      </c>
      <c r="H1042" s="104">
        <f t="shared" si="363"/>
        <v>1</v>
      </c>
      <c r="I1042" s="104">
        <f t="shared" si="364"/>
        <v>1.0232496799999999</v>
      </c>
      <c r="J1042" s="104">
        <f t="shared" si="356"/>
        <v>1.0232496799999999</v>
      </c>
      <c r="K1042" s="104">
        <f t="shared" si="357"/>
        <v>187030.98089546</v>
      </c>
      <c r="L1042" s="107">
        <f t="shared" si="368"/>
        <v>0</v>
      </c>
      <c r="M1042" s="105">
        <f t="shared" si="369"/>
        <v>0</v>
      </c>
      <c r="N1042" s="104">
        <f t="shared" si="370"/>
        <v>0</v>
      </c>
      <c r="O1042" s="113">
        <f t="shared" si="365"/>
        <v>0.11</v>
      </c>
      <c r="P1042" s="108">
        <f t="shared" si="355"/>
        <v>1.0078859870000001</v>
      </c>
      <c r="Q1042" s="104">
        <f t="shared" si="358"/>
        <v>1474.9238839300001</v>
      </c>
      <c r="R1042" s="104">
        <f t="shared" si="359"/>
        <v>1474.9238839300001</v>
      </c>
      <c r="S1042" s="109" t="s">
        <v>52</v>
      </c>
      <c r="T1042" s="110">
        <f t="shared" si="371"/>
        <v>41070</v>
      </c>
      <c r="U1042" s="111">
        <f t="shared" si="366"/>
        <v>0</v>
      </c>
      <c r="V1042" s="22"/>
      <c r="W1042" s="5"/>
      <c r="X1042" s="3"/>
      <c r="Y1042" s="5"/>
      <c r="Z1042" s="5"/>
      <c r="AA1042" s="5"/>
      <c r="AB1042" s="1"/>
      <c r="AC1042" s="5"/>
      <c r="AD1042" s="5"/>
      <c r="AE1042" s="5"/>
      <c r="AF1042" s="1"/>
      <c r="AG1042" s="3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</row>
    <row r="1043" spans="1:108" x14ac:dyDescent="0.2">
      <c r="A1043" s="112">
        <f t="shared" si="360"/>
        <v>41068</v>
      </c>
      <c r="B1043" s="104">
        <f t="shared" si="353"/>
        <v>188558.79508345001</v>
      </c>
      <c r="C1043" s="104">
        <f t="shared" si="361"/>
        <v>182781.37247545004</v>
      </c>
      <c r="D1043" s="132">
        <f t="shared" si="362"/>
        <v>41040</v>
      </c>
      <c r="E1043" s="105">
        <f t="shared" si="354"/>
        <v>0</v>
      </c>
      <c r="F1043" s="106">
        <f t="shared" si="352"/>
        <v>29</v>
      </c>
      <c r="G1043" s="106">
        <f t="shared" si="367"/>
        <v>31</v>
      </c>
      <c r="H1043" s="104">
        <f t="shared" si="363"/>
        <v>1</v>
      </c>
      <c r="I1043" s="104">
        <f t="shared" si="364"/>
        <v>1.0232496799999999</v>
      </c>
      <c r="J1043" s="104">
        <f t="shared" si="356"/>
        <v>1.0232496799999999</v>
      </c>
      <c r="K1043" s="104">
        <f t="shared" si="357"/>
        <v>187030.98089546</v>
      </c>
      <c r="L1043" s="107">
        <f t="shared" si="368"/>
        <v>0</v>
      </c>
      <c r="M1043" s="105">
        <f t="shared" si="369"/>
        <v>0</v>
      </c>
      <c r="N1043" s="104">
        <f t="shared" si="370"/>
        <v>0</v>
      </c>
      <c r="O1043" s="113">
        <f t="shared" si="365"/>
        <v>0.11</v>
      </c>
      <c r="P1043" s="108">
        <f t="shared" si="355"/>
        <v>1.008168776</v>
      </c>
      <c r="Q1043" s="104">
        <f t="shared" si="358"/>
        <v>1527.8141879899999</v>
      </c>
      <c r="R1043" s="104">
        <f t="shared" si="359"/>
        <v>1527.8141879899999</v>
      </c>
      <c r="S1043" s="109" t="s">
        <v>52</v>
      </c>
      <c r="T1043" s="110">
        <f t="shared" si="371"/>
        <v>41070</v>
      </c>
      <c r="U1043" s="111">
        <f t="shared" si="366"/>
        <v>0</v>
      </c>
      <c r="V1043" s="22"/>
      <c r="W1043" s="5"/>
      <c r="X1043" s="3"/>
      <c r="Y1043" s="5"/>
      <c r="Z1043" s="5"/>
      <c r="AA1043" s="5"/>
      <c r="AB1043" s="1"/>
      <c r="AC1043" s="5"/>
      <c r="AD1043" s="5"/>
      <c r="AE1043" s="5"/>
      <c r="AF1043" s="1"/>
      <c r="AG1043" s="3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</row>
    <row r="1044" spans="1:108" x14ac:dyDescent="0.2">
      <c r="A1044" s="112">
        <f t="shared" si="360"/>
        <v>41069</v>
      </c>
      <c r="B1044" s="104">
        <f t="shared" si="353"/>
        <v>188611.70034998999</v>
      </c>
      <c r="C1044" s="104">
        <f t="shared" si="361"/>
        <v>182781.37247545004</v>
      </c>
      <c r="D1044" s="132">
        <f t="shared" si="362"/>
        <v>41040</v>
      </c>
      <c r="E1044" s="105">
        <f t="shared" si="354"/>
        <v>0</v>
      </c>
      <c r="F1044" s="106">
        <f t="shared" si="352"/>
        <v>30</v>
      </c>
      <c r="G1044" s="106">
        <f t="shared" si="367"/>
        <v>31</v>
      </c>
      <c r="H1044" s="104">
        <f t="shared" si="363"/>
        <v>1</v>
      </c>
      <c r="I1044" s="104">
        <f t="shared" si="364"/>
        <v>1.0232496799999999</v>
      </c>
      <c r="J1044" s="104">
        <f t="shared" si="356"/>
        <v>1.0232496799999999</v>
      </c>
      <c r="K1044" s="104">
        <f t="shared" si="357"/>
        <v>187030.98089546</v>
      </c>
      <c r="L1044" s="107">
        <f t="shared" si="368"/>
        <v>0</v>
      </c>
      <c r="M1044" s="105">
        <f t="shared" si="369"/>
        <v>0</v>
      </c>
      <c r="N1044" s="104">
        <f t="shared" si="370"/>
        <v>0</v>
      </c>
      <c r="O1044" s="113">
        <f t="shared" si="365"/>
        <v>0.11</v>
      </c>
      <c r="P1044" s="108">
        <f t="shared" si="355"/>
        <v>1.0084516450000001</v>
      </c>
      <c r="Q1044" s="104">
        <f t="shared" si="358"/>
        <v>1580.7194545299999</v>
      </c>
      <c r="R1044" s="104">
        <f t="shared" si="359"/>
        <v>1580.7194545299999</v>
      </c>
      <c r="S1044" s="109" t="s">
        <v>52</v>
      </c>
      <c r="T1044" s="110">
        <f t="shared" si="371"/>
        <v>41070</v>
      </c>
      <c r="U1044" s="111">
        <f t="shared" si="366"/>
        <v>0</v>
      </c>
      <c r="V1044" s="22"/>
      <c r="W1044" s="5"/>
      <c r="X1044" s="3"/>
      <c r="Y1044" s="5"/>
      <c r="Z1044" s="5"/>
      <c r="AA1044" s="5"/>
      <c r="AB1044" s="1"/>
      <c r="AC1044" s="5"/>
      <c r="AD1044" s="5"/>
      <c r="AE1044" s="5"/>
      <c r="AF1044" s="1"/>
      <c r="AG1044" s="3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</row>
    <row r="1045" spans="1:108" x14ac:dyDescent="0.2">
      <c r="A1045" s="112">
        <f t="shared" si="360"/>
        <v>41070</v>
      </c>
      <c r="B1045" s="104">
        <f t="shared" si="353"/>
        <v>188664.62057900001</v>
      </c>
      <c r="C1045" s="104">
        <f t="shared" si="361"/>
        <v>182781.37247545004</v>
      </c>
      <c r="D1045" s="132">
        <f t="shared" si="362"/>
        <v>41040</v>
      </c>
      <c r="E1045" s="105">
        <f t="shared" si="354"/>
        <v>0</v>
      </c>
      <c r="F1045" s="106">
        <f t="shared" si="352"/>
        <v>31</v>
      </c>
      <c r="G1045" s="106">
        <f t="shared" si="367"/>
        <v>31</v>
      </c>
      <c r="H1045" s="104">
        <f t="shared" si="363"/>
        <v>1</v>
      </c>
      <c r="I1045" s="104">
        <f t="shared" si="364"/>
        <v>1.0232496799999999</v>
      </c>
      <c r="J1045" s="104">
        <f t="shared" si="356"/>
        <v>1.0232496799999999</v>
      </c>
      <c r="K1045" s="104">
        <f t="shared" si="357"/>
        <v>187030.98089546</v>
      </c>
      <c r="L1045" s="107">
        <f t="shared" si="368"/>
        <v>33</v>
      </c>
      <c r="M1045" s="105">
        <f t="shared" si="369"/>
        <v>3.3831988527999998E-2</v>
      </c>
      <c r="N1045" s="104">
        <f t="shared" si="370"/>
        <v>6327.6300000299998</v>
      </c>
      <c r="O1045" s="113">
        <f t="shared" si="365"/>
        <v>0.11</v>
      </c>
      <c r="P1045" s="108">
        <f t="shared" si="355"/>
        <v>1.0087345940000001</v>
      </c>
      <c r="Q1045" s="104">
        <f t="shared" si="358"/>
        <v>1633.6396835400001</v>
      </c>
      <c r="R1045" s="104">
        <f t="shared" si="359"/>
        <v>7961.2696835699999</v>
      </c>
      <c r="S1045" s="109" t="s">
        <v>52</v>
      </c>
      <c r="T1045" s="110">
        <f t="shared" si="371"/>
        <v>41070</v>
      </c>
      <c r="U1045" s="111">
        <f t="shared" si="366"/>
        <v>180703.35089542999</v>
      </c>
      <c r="V1045" s="22"/>
      <c r="W1045" s="8"/>
      <c r="X1045" s="2"/>
      <c r="Y1045" s="8"/>
      <c r="Z1045" s="8"/>
      <c r="AA1045" s="8"/>
      <c r="AB1045" s="9"/>
      <c r="AC1045" s="8"/>
      <c r="AD1045" s="8"/>
      <c r="AE1045" s="8"/>
      <c r="AF1045" s="9"/>
      <c r="AG1045" s="2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</row>
    <row r="1046" spans="1:108" x14ac:dyDescent="0.2">
      <c r="A1046" s="112">
        <f t="shared" si="360"/>
        <v>41071</v>
      </c>
      <c r="B1046" s="104">
        <f t="shared" si="353"/>
        <v>180756.19815234002</v>
      </c>
      <c r="C1046" s="104">
        <f t="shared" si="361"/>
        <v>176597.51517873004</v>
      </c>
      <c r="D1046" s="132">
        <f t="shared" si="362"/>
        <v>41071</v>
      </c>
      <c r="E1046" s="105">
        <f t="shared" si="354"/>
        <v>7.6000000000000004E-5</v>
      </c>
      <c r="F1046" s="106">
        <f t="shared" si="352"/>
        <v>1</v>
      </c>
      <c r="G1046" s="106">
        <f t="shared" si="367"/>
        <v>30</v>
      </c>
      <c r="H1046" s="104">
        <f t="shared" si="363"/>
        <v>1.0000025299999999</v>
      </c>
      <c r="I1046" s="104">
        <f t="shared" si="364"/>
        <v>1.0232496799999999</v>
      </c>
      <c r="J1046" s="104">
        <f t="shared" si="356"/>
        <v>1.02325226</v>
      </c>
      <c r="K1046" s="104">
        <f t="shared" si="357"/>
        <v>180703.80651702001</v>
      </c>
      <c r="L1046" s="107">
        <f t="shared" si="368"/>
        <v>0</v>
      </c>
      <c r="M1046" s="105">
        <f t="shared" si="369"/>
        <v>0</v>
      </c>
      <c r="N1046" s="104">
        <f t="shared" si="370"/>
        <v>0</v>
      </c>
      <c r="O1046" s="113">
        <f t="shared" si="365"/>
        <v>0.11</v>
      </c>
      <c r="P1046" s="108">
        <f t="shared" si="355"/>
        <v>1.000289931</v>
      </c>
      <c r="Q1046" s="104">
        <f t="shared" si="358"/>
        <v>52.391635319999999</v>
      </c>
      <c r="R1046" s="104">
        <f t="shared" si="359"/>
        <v>52.391635319999999</v>
      </c>
      <c r="S1046" s="109" t="s">
        <v>52</v>
      </c>
      <c r="T1046" s="110">
        <f t="shared" si="371"/>
        <v>41100</v>
      </c>
      <c r="U1046" s="111">
        <f t="shared" si="366"/>
        <v>0</v>
      </c>
      <c r="V1046" s="22"/>
      <c r="W1046" s="5"/>
      <c r="X1046" s="3"/>
      <c r="Y1046" s="5"/>
      <c r="Z1046" s="5"/>
      <c r="AA1046" s="5"/>
      <c r="AB1046" s="1"/>
      <c r="AC1046" s="5"/>
      <c r="AD1046" s="5"/>
      <c r="AE1046" s="5"/>
      <c r="AF1046" s="1"/>
      <c r="AG1046" s="3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</row>
    <row r="1047" spans="1:108" x14ac:dyDescent="0.2">
      <c r="A1047" s="112">
        <f t="shared" si="360"/>
        <v>41072</v>
      </c>
      <c r="B1047" s="104">
        <f t="shared" si="353"/>
        <v>180809.06261960999</v>
      </c>
      <c r="C1047" s="104">
        <f t="shared" si="361"/>
        <v>176597.51517873004</v>
      </c>
      <c r="D1047" s="132">
        <f t="shared" si="362"/>
        <v>41071</v>
      </c>
      <c r="E1047" s="105">
        <f t="shared" si="354"/>
        <v>7.6000000000000004E-5</v>
      </c>
      <c r="F1047" s="106">
        <f t="shared" si="352"/>
        <v>2</v>
      </c>
      <c r="G1047" s="106">
        <f t="shared" si="367"/>
        <v>30</v>
      </c>
      <c r="H1047" s="104">
        <f t="shared" si="363"/>
        <v>1.0000050599999999</v>
      </c>
      <c r="I1047" s="104">
        <f t="shared" si="364"/>
        <v>1.0232496799999999</v>
      </c>
      <c r="J1047" s="104">
        <f t="shared" si="356"/>
        <v>1.02325485</v>
      </c>
      <c r="K1047" s="104">
        <f t="shared" si="357"/>
        <v>180704.26390458</v>
      </c>
      <c r="L1047" s="107">
        <f t="shared" si="368"/>
        <v>0</v>
      </c>
      <c r="M1047" s="105">
        <f t="shared" si="369"/>
        <v>0</v>
      </c>
      <c r="N1047" s="104">
        <f t="shared" si="370"/>
        <v>0</v>
      </c>
      <c r="O1047" s="113">
        <f t="shared" si="365"/>
        <v>0.11</v>
      </c>
      <c r="P1047" s="108">
        <f t="shared" si="355"/>
        <v>1.000579946</v>
      </c>
      <c r="Q1047" s="104">
        <f t="shared" si="358"/>
        <v>104.79871503</v>
      </c>
      <c r="R1047" s="104">
        <f t="shared" si="359"/>
        <v>104.79871503</v>
      </c>
      <c r="S1047" s="109" t="s">
        <v>52</v>
      </c>
      <c r="T1047" s="110">
        <f t="shared" si="371"/>
        <v>41100</v>
      </c>
      <c r="U1047" s="111">
        <f t="shared" si="366"/>
        <v>0</v>
      </c>
      <c r="V1047" s="22"/>
      <c r="W1047" s="5"/>
      <c r="X1047" s="3"/>
      <c r="Y1047" s="5"/>
      <c r="Z1047" s="5"/>
      <c r="AA1047" s="5"/>
      <c r="AB1047" s="1"/>
      <c r="AC1047" s="5"/>
      <c r="AD1047" s="5"/>
      <c r="AE1047" s="5"/>
      <c r="AF1047" s="1"/>
      <c r="AG1047" s="3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</row>
    <row r="1048" spans="1:108" x14ac:dyDescent="0.2">
      <c r="A1048" s="112">
        <f t="shared" si="360"/>
        <v>41073</v>
      </c>
      <c r="B1048" s="104">
        <f t="shared" si="353"/>
        <v>180861.94253137</v>
      </c>
      <c r="C1048" s="104">
        <f t="shared" si="361"/>
        <v>176597.51517873004</v>
      </c>
      <c r="D1048" s="132">
        <f t="shared" si="362"/>
        <v>41071</v>
      </c>
      <c r="E1048" s="105">
        <f t="shared" si="354"/>
        <v>7.6000000000000004E-5</v>
      </c>
      <c r="F1048" s="106">
        <f t="shared" si="352"/>
        <v>3</v>
      </c>
      <c r="G1048" s="106">
        <f t="shared" si="367"/>
        <v>30</v>
      </c>
      <c r="H1048" s="104">
        <f t="shared" si="363"/>
        <v>1.0000075900000001</v>
      </c>
      <c r="I1048" s="104">
        <f t="shared" si="364"/>
        <v>1.0232496799999999</v>
      </c>
      <c r="J1048" s="104">
        <f t="shared" si="356"/>
        <v>1.0232574400000001</v>
      </c>
      <c r="K1048" s="104">
        <f t="shared" si="357"/>
        <v>180704.72129213999</v>
      </c>
      <c r="L1048" s="107">
        <f t="shared" si="368"/>
        <v>0</v>
      </c>
      <c r="M1048" s="105">
        <f t="shared" si="369"/>
        <v>0</v>
      </c>
      <c r="N1048" s="104">
        <f t="shared" si="370"/>
        <v>0</v>
      </c>
      <c r="O1048" s="113">
        <f t="shared" si="365"/>
        <v>0.11</v>
      </c>
      <c r="P1048" s="108">
        <f t="shared" si="355"/>
        <v>1.0008700450000001</v>
      </c>
      <c r="Q1048" s="104">
        <f t="shared" si="358"/>
        <v>157.22123923000001</v>
      </c>
      <c r="R1048" s="104">
        <f t="shared" si="359"/>
        <v>157.22123923000001</v>
      </c>
      <c r="S1048" s="109" t="s">
        <v>52</v>
      </c>
      <c r="T1048" s="110">
        <f t="shared" si="371"/>
        <v>41100</v>
      </c>
      <c r="U1048" s="111">
        <f t="shared" si="366"/>
        <v>0</v>
      </c>
      <c r="V1048" s="22"/>
      <c r="W1048" s="5"/>
      <c r="X1048" s="3"/>
      <c r="Y1048" s="5"/>
      <c r="Z1048" s="5"/>
      <c r="AA1048" s="5"/>
      <c r="AB1048" s="1"/>
      <c r="AC1048" s="5"/>
      <c r="AD1048" s="5"/>
      <c r="AE1048" s="5"/>
      <c r="AF1048" s="1"/>
      <c r="AG1048" s="3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</row>
    <row r="1049" spans="1:108" x14ac:dyDescent="0.2">
      <c r="A1049" s="112">
        <f t="shared" si="360"/>
        <v>41074</v>
      </c>
      <c r="B1049" s="104">
        <f t="shared" si="353"/>
        <v>180914.83965576999</v>
      </c>
      <c r="C1049" s="104">
        <f t="shared" si="361"/>
        <v>176597.51517873004</v>
      </c>
      <c r="D1049" s="132">
        <f t="shared" si="362"/>
        <v>41071</v>
      </c>
      <c r="E1049" s="105">
        <f t="shared" si="354"/>
        <v>7.6000000000000004E-5</v>
      </c>
      <c r="F1049" s="106">
        <f t="shared" si="352"/>
        <v>4</v>
      </c>
      <c r="G1049" s="106">
        <f t="shared" si="367"/>
        <v>30</v>
      </c>
      <c r="H1049" s="104">
        <f t="shared" si="363"/>
        <v>1.0000101299999999</v>
      </c>
      <c r="I1049" s="104">
        <f t="shared" si="364"/>
        <v>1.0232496799999999</v>
      </c>
      <c r="J1049" s="104">
        <f t="shared" si="356"/>
        <v>1.02326004</v>
      </c>
      <c r="K1049" s="104">
        <f t="shared" si="357"/>
        <v>180705.18044567999</v>
      </c>
      <c r="L1049" s="107">
        <f t="shared" si="368"/>
        <v>0</v>
      </c>
      <c r="M1049" s="105">
        <f t="shared" si="369"/>
        <v>0</v>
      </c>
      <c r="N1049" s="104">
        <f t="shared" si="370"/>
        <v>0</v>
      </c>
      <c r="O1049" s="113">
        <f t="shared" si="365"/>
        <v>0.11</v>
      </c>
      <c r="P1049" s="108">
        <f t="shared" si="355"/>
        <v>1.001160228</v>
      </c>
      <c r="Q1049" s="104">
        <f t="shared" si="358"/>
        <v>209.65921008999999</v>
      </c>
      <c r="R1049" s="104">
        <f t="shared" si="359"/>
        <v>209.65921008999999</v>
      </c>
      <c r="S1049" s="109" t="s">
        <v>52</v>
      </c>
      <c r="T1049" s="110">
        <f t="shared" si="371"/>
        <v>41100</v>
      </c>
      <c r="U1049" s="111">
        <f t="shared" si="366"/>
        <v>0</v>
      </c>
      <c r="V1049" s="22"/>
      <c r="W1049" s="5"/>
      <c r="X1049" s="3"/>
      <c r="Y1049" s="5"/>
      <c r="Z1049" s="5"/>
      <c r="AA1049" s="5"/>
      <c r="AB1049" s="1"/>
      <c r="AC1049" s="5"/>
      <c r="AD1049" s="5"/>
      <c r="AE1049" s="5"/>
      <c r="AF1049" s="1"/>
      <c r="AG1049" s="3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</row>
    <row r="1050" spans="1:108" x14ac:dyDescent="0.2">
      <c r="A1050" s="112">
        <f t="shared" si="360"/>
        <v>41075</v>
      </c>
      <c r="B1050" s="104">
        <f t="shared" si="353"/>
        <v>180967.7506381</v>
      </c>
      <c r="C1050" s="104">
        <f t="shared" si="361"/>
        <v>176597.51517873004</v>
      </c>
      <c r="D1050" s="132">
        <f t="shared" si="362"/>
        <v>41071</v>
      </c>
      <c r="E1050" s="105">
        <f t="shared" si="354"/>
        <v>7.6000000000000004E-5</v>
      </c>
      <c r="F1050" s="106">
        <f t="shared" si="352"/>
        <v>5</v>
      </c>
      <c r="G1050" s="106">
        <f t="shared" si="367"/>
        <v>30</v>
      </c>
      <c r="H1050" s="104">
        <f t="shared" si="363"/>
        <v>1.0000126600000001</v>
      </c>
      <c r="I1050" s="104">
        <f t="shared" si="364"/>
        <v>1.0232496799999999</v>
      </c>
      <c r="J1050" s="104">
        <f t="shared" si="356"/>
        <v>1.0232626300000001</v>
      </c>
      <c r="K1050" s="104">
        <f t="shared" si="357"/>
        <v>180705.63783324999</v>
      </c>
      <c r="L1050" s="107">
        <f t="shared" si="368"/>
        <v>0</v>
      </c>
      <c r="M1050" s="105">
        <f t="shared" si="369"/>
        <v>0</v>
      </c>
      <c r="N1050" s="104">
        <f t="shared" si="370"/>
        <v>0</v>
      </c>
      <c r="O1050" s="113">
        <f t="shared" si="365"/>
        <v>0.11</v>
      </c>
      <c r="P1050" s="108">
        <f t="shared" si="355"/>
        <v>1.0014504959999999</v>
      </c>
      <c r="Q1050" s="104">
        <f t="shared" si="358"/>
        <v>262.11280484999997</v>
      </c>
      <c r="R1050" s="104">
        <f t="shared" si="359"/>
        <v>262.11280484999997</v>
      </c>
      <c r="S1050" s="109" t="s">
        <v>52</v>
      </c>
      <c r="T1050" s="110">
        <f t="shared" si="371"/>
        <v>41100</v>
      </c>
      <c r="U1050" s="111">
        <f t="shared" si="366"/>
        <v>0</v>
      </c>
      <c r="V1050" s="22"/>
      <c r="W1050" s="5"/>
      <c r="X1050" s="3"/>
      <c r="Y1050" s="5"/>
      <c r="Z1050" s="5"/>
      <c r="AA1050" s="5"/>
      <c r="AB1050" s="1"/>
      <c r="AC1050" s="5"/>
      <c r="AD1050" s="5"/>
      <c r="AE1050" s="5"/>
      <c r="AF1050" s="1"/>
      <c r="AG1050" s="3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</row>
    <row r="1051" spans="1:108" x14ac:dyDescent="0.2">
      <c r="A1051" s="112">
        <f t="shared" si="360"/>
        <v>41076</v>
      </c>
      <c r="B1051" s="104">
        <f t="shared" si="353"/>
        <v>181020.67688455002</v>
      </c>
      <c r="C1051" s="104">
        <f t="shared" si="361"/>
        <v>176597.51517873004</v>
      </c>
      <c r="D1051" s="132">
        <f t="shared" si="362"/>
        <v>41071</v>
      </c>
      <c r="E1051" s="105">
        <f t="shared" si="354"/>
        <v>7.6000000000000004E-5</v>
      </c>
      <c r="F1051" s="106">
        <f t="shared" si="352"/>
        <v>6</v>
      </c>
      <c r="G1051" s="106">
        <f t="shared" si="367"/>
        <v>30</v>
      </c>
      <c r="H1051" s="104">
        <f t="shared" si="363"/>
        <v>1.0000151900000001</v>
      </c>
      <c r="I1051" s="104">
        <f t="shared" si="364"/>
        <v>1.0232496799999999</v>
      </c>
      <c r="J1051" s="104">
        <f t="shared" si="356"/>
        <v>1.0232652200000001</v>
      </c>
      <c r="K1051" s="104">
        <f t="shared" si="357"/>
        <v>180706.09522081001</v>
      </c>
      <c r="L1051" s="107">
        <f t="shared" si="368"/>
        <v>0</v>
      </c>
      <c r="M1051" s="105">
        <f t="shared" si="369"/>
        <v>0</v>
      </c>
      <c r="N1051" s="104">
        <f t="shared" si="370"/>
        <v>0</v>
      </c>
      <c r="O1051" s="113">
        <f t="shared" si="365"/>
        <v>0.11</v>
      </c>
      <c r="P1051" s="108">
        <f t="shared" si="355"/>
        <v>1.001740847</v>
      </c>
      <c r="Q1051" s="104">
        <f t="shared" si="358"/>
        <v>314.58166374000001</v>
      </c>
      <c r="R1051" s="104">
        <f t="shared" si="359"/>
        <v>314.58166374000001</v>
      </c>
      <c r="S1051" s="109" t="s">
        <v>52</v>
      </c>
      <c r="T1051" s="110">
        <f t="shared" si="371"/>
        <v>41100</v>
      </c>
      <c r="U1051" s="111">
        <f t="shared" si="366"/>
        <v>0</v>
      </c>
      <c r="V1051" s="22"/>
      <c r="W1051" s="5"/>
      <c r="X1051" s="3"/>
      <c r="Y1051" s="5"/>
      <c r="Z1051" s="5"/>
      <c r="AA1051" s="5"/>
      <c r="AB1051" s="1"/>
      <c r="AC1051" s="5"/>
      <c r="AD1051" s="5"/>
      <c r="AE1051" s="5"/>
      <c r="AF1051" s="1"/>
      <c r="AG1051" s="3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</row>
    <row r="1052" spans="1:108" x14ac:dyDescent="0.2">
      <c r="A1052" s="112">
        <f t="shared" si="360"/>
        <v>41077</v>
      </c>
      <c r="B1052" s="104">
        <f t="shared" si="353"/>
        <v>181073.62052622999</v>
      </c>
      <c r="C1052" s="104">
        <f t="shared" si="361"/>
        <v>176597.51517873004</v>
      </c>
      <c r="D1052" s="132">
        <f t="shared" si="362"/>
        <v>41071</v>
      </c>
      <c r="E1052" s="105">
        <f t="shared" si="354"/>
        <v>7.6000000000000004E-5</v>
      </c>
      <c r="F1052" s="106">
        <f t="shared" si="352"/>
        <v>7</v>
      </c>
      <c r="G1052" s="106">
        <f t="shared" si="367"/>
        <v>30</v>
      </c>
      <c r="H1052" s="104">
        <f t="shared" si="363"/>
        <v>1.0000177299999999</v>
      </c>
      <c r="I1052" s="104">
        <f t="shared" si="364"/>
        <v>1.0232496799999999</v>
      </c>
      <c r="J1052" s="104">
        <f t="shared" si="356"/>
        <v>1.0232678200000001</v>
      </c>
      <c r="K1052" s="104">
        <f t="shared" si="357"/>
        <v>180706.55437435</v>
      </c>
      <c r="L1052" s="107">
        <f t="shared" si="368"/>
        <v>0</v>
      </c>
      <c r="M1052" s="105">
        <f t="shared" si="369"/>
        <v>0</v>
      </c>
      <c r="N1052" s="104">
        <f t="shared" si="370"/>
        <v>0</v>
      </c>
      <c r="O1052" s="113">
        <f t="shared" si="365"/>
        <v>0.11</v>
      </c>
      <c r="P1052" s="108">
        <f t="shared" si="355"/>
        <v>1.002031283</v>
      </c>
      <c r="Q1052" s="104">
        <f t="shared" si="358"/>
        <v>367.06615188000001</v>
      </c>
      <c r="R1052" s="104">
        <f t="shared" si="359"/>
        <v>367.06615188000001</v>
      </c>
      <c r="S1052" s="109" t="s">
        <v>52</v>
      </c>
      <c r="T1052" s="110">
        <f t="shared" si="371"/>
        <v>41100</v>
      </c>
      <c r="U1052" s="111">
        <f t="shared" si="366"/>
        <v>0</v>
      </c>
      <c r="V1052" s="22"/>
      <c r="W1052" s="5"/>
      <c r="X1052" s="3"/>
      <c r="Y1052" s="5"/>
      <c r="Z1052" s="5"/>
      <c r="AA1052" s="5"/>
      <c r="AB1052" s="1"/>
      <c r="AC1052" s="5"/>
      <c r="AD1052" s="5"/>
      <c r="AE1052" s="5"/>
      <c r="AF1052" s="1"/>
      <c r="AG1052" s="3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</row>
    <row r="1053" spans="1:108" x14ac:dyDescent="0.2">
      <c r="A1053" s="112">
        <f t="shared" si="360"/>
        <v>41078</v>
      </c>
      <c r="B1053" s="104">
        <f t="shared" si="353"/>
        <v>181126.57784394</v>
      </c>
      <c r="C1053" s="104">
        <f t="shared" si="361"/>
        <v>176597.51517873004</v>
      </c>
      <c r="D1053" s="132">
        <f t="shared" si="362"/>
        <v>41071</v>
      </c>
      <c r="E1053" s="105">
        <f t="shared" si="354"/>
        <v>7.6000000000000004E-5</v>
      </c>
      <c r="F1053" s="106">
        <f t="shared" si="352"/>
        <v>8</v>
      </c>
      <c r="G1053" s="106">
        <f t="shared" si="367"/>
        <v>30</v>
      </c>
      <c r="H1053" s="104">
        <f t="shared" si="363"/>
        <v>1.0000202600000001</v>
      </c>
      <c r="I1053" s="104">
        <f t="shared" si="364"/>
        <v>1.0232496799999999</v>
      </c>
      <c r="J1053" s="104">
        <f t="shared" si="356"/>
        <v>1.0232704100000001</v>
      </c>
      <c r="K1053" s="104">
        <f t="shared" si="357"/>
        <v>180707.01176192</v>
      </c>
      <c r="L1053" s="107">
        <f t="shared" si="368"/>
        <v>0</v>
      </c>
      <c r="M1053" s="105">
        <f t="shared" si="369"/>
        <v>0</v>
      </c>
      <c r="N1053" s="104">
        <f t="shared" si="370"/>
        <v>0</v>
      </c>
      <c r="O1053" s="113">
        <f t="shared" si="365"/>
        <v>0.11</v>
      </c>
      <c r="P1053" s="108">
        <f t="shared" si="355"/>
        <v>1.0023218030000001</v>
      </c>
      <c r="Q1053" s="104">
        <f t="shared" si="358"/>
        <v>419.56608202000001</v>
      </c>
      <c r="R1053" s="104">
        <f t="shared" si="359"/>
        <v>419.56608202000001</v>
      </c>
      <c r="S1053" s="109" t="s">
        <v>52</v>
      </c>
      <c r="T1053" s="110">
        <f t="shared" si="371"/>
        <v>41100</v>
      </c>
      <c r="U1053" s="111">
        <f t="shared" si="366"/>
        <v>0</v>
      </c>
      <c r="V1053" s="22"/>
      <c r="W1053" s="5"/>
      <c r="X1053" s="3"/>
      <c r="Y1053" s="5"/>
      <c r="Z1053" s="5"/>
      <c r="AA1053" s="5"/>
      <c r="AB1053" s="1"/>
      <c r="AC1053" s="5"/>
      <c r="AD1053" s="5"/>
      <c r="AE1053" s="5"/>
      <c r="AF1053" s="1"/>
      <c r="AG1053" s="3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</row>
    <row r="1054" spans="1:108" x14ac:dyDescent="0.2">
      <c r="A1054" s="112">
        <f t="shared" si="360"/>
        <v>41079</v>
      </c>
      <c r="B1054" s="104">
        <f t="shared" si="353"/>
        <v>181179.54883624002</v>
      </c>
      <c r="C1054" s="104">
        <f t="shared" si="361"/>
        <v>176597.51517873004</v>
      </c>
      <c r="D1054" s="132">
        <f t="shared" si="362"/>
        <v>41071</v>
      </c>
      <c r="E1054" s="105">
        <f t="shared" si="354"/>
        <v>7.6000000000000004E-5</v>
      </c>
      <c r="F1054" s="106">
        <f t="shared" si="352"/>
        <v>9</v>
      </c>
      <c r="G1054" s="106">
        <f t="shared" si="367"/>
        <v>30</v>
      </c>
      <c r="H1054" s="104">
        <f t="shared" si="363"/>
        <v>1.0000227900000001</v>
      </c>
      <c r="I1054" s="104">
        <f t="shared" si="364"/>
        <v>1.0232496799999999</v>
      </c>
      <c r="J1054" s="104">
        <f t="shared" si="356"/>
        <v>1.0232729899999999</v>
      </c>
      <c r="K1054" s="104">
        <f t="shared" si="357"/>
        <v>180707.46738350001</v>
      </c>
      <c r="L1054" s="107">
        <f t="shared" si="368"/>
        <v>0</v>
      </c>
      <c r="M1054" s="105">
        <f t="shared" si="369"/>
        <v>0</v>
      </c>
      <c r="N1054" s="104">
        <f t="shared" si="370"/>
        <v>0</v>
      </c>
      <c r="O1054" s="113">
        <f t="shared" si="365"/>
        <v>0.11</v>
      </c>
      <c r="P1054" s="108">
        <f t="shared" si="355"/>
        <v>1.002612407</v>
      </c>
      <c r="Q1054" s="104">
        <f t="shared" si="358"/>
        <v>472.08145273999997</v>
      </c>
      <c r="R1054" s="104">
        <f t="shared" si="359"/>
        <v>472.08145273999997</v>
      </c>
      <c r="S1054" s="109" t="s">
        <v>52</v>
      </c>
      <c r="T1054" s="110">
        <f t="shared" si="371"/>
        <v>41100</v>
      </c>
      <c r="U1054" s="111">
        <f t="shared" si="366"/>
        <v>0</v>
      </c>
      <c r="V1054" s="22"/>
      <c r="W1054" s="5"/>
      <c r="X1054" s="3"/>
      <c r="Y1054" s="5"/>
      <c r="Z1054" s="5"/>
      <c r="AA1054" s="5"/>
      <c r="AB1054" s="1"/>
      <c r="AC1054" s="5"/>
      <c r="AD1054" s="5"/>
      <c r="AE1054" s="5"/>
      <c r="AF1054" s="1"/>
      <c r="AG1054" s="3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</row>
    <row r="1055" spans="1:108" x14ac:dyDescent="0.2">
      <c r="A1055" s="112">
        <f t="shared" si="360"/>
        <v>41080</v>
      </c>
      <c r="B1055" s="104">
        <f t="shared" si="353"/>
        <v>181232.53881503001</v>
      </c>
      <c r="C1055" s="104">
        <f t="shared" si="361"/>
        <v>176597.51517873004</v>
      </c>
      <c r="D1055" s="132">
        <f t="shared" si="362"/>
        <v>41071</v>
      </c>
      <c r="E1055" s="105">
        <f t="shared" si="354"/>
        <v>7.6000000000000004E-5</v>
      </c>
      <c r="F1055" s="106">
        <f t="shared" si="352"/>
        <v>10</v>
      </c>
      <c r="G1055" s="106">
        <f t="shared" si="367"/>
        <v>30</v>
      </c>
      <c r="H1055" s="104">
        <f t="shared" si="363"/>
        <v>1.0000253299999999</v>
      </c>
      <c r="I1055" s="104">
        <f t="shared" si="364"/>
        <v>1.0232496799999999</v>
      </c>
      <c r="J1055" s="104">
        <f t="shared" si="356"/>
        <v>1.0232755899999999</v>
      </c>
      <c r="K1055" s="104">
        <f t="shared" si="357"/>
        <v>180707.92653704001</v>
      </c>
      <c r="L1055" s="107">
        <f t="shared" si="368"/>
        <v>0</v>
      </c>
      <c r="M1055" s="105">
        <f t="shared" si="369"/>
        <v>0</v>
      </c>
      <c r="N1055" s="104">
        <f t="shared" si="370"/>
        <v>0</v>
      </c>
      <c r="O1055" s="113">
        <f t="shared" si="365"/>
        <v>0.11</v>
      </c>
      <c r="P1055" s="108">
        <f t="shared" si="355"/>
        <v>1.002903095</v>
      </c>
      <c r="Q1055" s="104">
        <f t="shared" si="358"/>
        <v>524.61227799000005</v>
      </c>
      <c r="R1055" s="104">
        <f t="shared" si="359"/>
        <v>524.61227799000005</v>
      </c>
      <c r="S1055" s="109" t="s">
        <v>52</v>
      </c>
      <c r="T1055" s="110">
        <f t="shared" si="371"/>
        <v>41100</v>
      </c>
      <c r="U1055" s="111">
        <f t="shared" si="366"/>
        <v>0</v>
      </c>
      <c r="V1055" s="22"/>
      <c r="W1055" s="5"/>
      <c r="X1055" s="3"/>
      <c r="Y1055" s="5"/>
      <c r="Z1055" s="5"/>
      <c r="AA1055" s="5"/>
      <c r="AB1055" s="1"/>
      <c r="AC1055" s="5"/>
      <c r="AD1055" s="5"/>
      <c r="AE1055" s="5"/>
      <c r="AF1055" s="1"/>
      <c r="AG1055" s="3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</row>
    <row r="1056" spans="1:108" x14ac:dyDescent="0.2">
      <c r="A1056" s="112">
        <f t="shared" si="360"/>
        <v>41081</v>
      </c>
      <c r="B1056" s="104">
        <f t="shared" si="353"/>
        <v>181285.54264935001</v>
      </c>
      <c r="C1056" s="104">
        <f t="shared" si="361"/>
        <v>176597.51517873004</v>
      </c>
      <c r="D1056" s="132">
        <f t="shared" si="362"/>
        <v>41071</v>
      </c>
      <c r="E1056" s="105">
        <f t="shared" si="354"/>
        <v>7.6000000000000004E-5</v>
      </c>
      <c r="F1056" s="106">
        <f t="shared" si="352"/>
        <v>11</v>
      </c>
      <c r="G1056" s="106">
        <f t="shared" si="367"/>
        <v>30</v>
      </c>
      <c r="H1056" s="104">
        <f t="shared" si="363"/>
        <v>1.0000278600000001</v>
      </c>
      <c r="I1056" s="104">
        <f t="shared" si="364"/>
        <v>1.0232496799999999</v>
      </c>
      <c r="J1056" s="104">
        <f t="shared" si="356"/>
        <v>1.0232781799999999</v>
      </c>
      <c r="K1056" s="104">
        <f t="shared" si="357"/>
        <v>180708.38392461001</v>
      </c>
      <c r="L1056" s="107">
        <f t="shared" si="368"/>
        <v>0</v>
      </c>
      <c r="M1056" s="105">
        <f t="shared" si="369"/>
        <v>0</v>
      </c>
      <c r="N1056" s="104">
        <f t="shared" si="370"/>
        <v>0</v>
      </c>
      <c r="O1056" s="113">
        <f t="shared" si="365"/>
        <v>0.11</v>
      </c>
      <c r="P1056" s="108">
        <f t="shared" si="355"/>
        <v>1.0031938680000001</v>
      </c>
      <c r="Q1056" s="104">
        <f t="shared" si="358"/>
        <v>577.15872474000003</v>
      </c>
      <c r="R1056" s="104">
        <f t="shared" si="359"/>
        <v>577.15872474000003</v>
      </c>
      <c r="S1056" s="109" t="s">
        <v>52</v>
      </c>
      <c r="T1056" s="110">
        <f t="shared" si="371"/>
        <v>41100</v>
      </c>
      <c r="U1056" s="111">
        <f t="shared" si="366"/>
        <v>0</v>
      </c>
      <c r="V1056" s="22"/>
      <c r="W1056" s="5"/>
      <c r="X1056" s="3"/>
      <c r="Y1056" s="5"/>
      <c r="Z1056" s="5"/>
      <c r="AA1056" s="5"/>
      <c r="AB1056" s="1"/>
      <c r="AC1056" s="5"/>
      <c r="AD1056" s="5"/>
      <c r="AE1056" s="5"/>
      <c r="AF1056" s="1"/>
      <c r="AG1056" s="3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</row>
    <row r="1057" spans="1:108" x14ac:dyDescent="0.2">
      <c r="A1057" s="112">
        <f t="shared" si="360"/>
        <v>41082</v>
      </c>
      <c r="B1057" s="104">
        <f t="shared" si="353"/>
        <v>181338.56192921</v>
      </c>
      <c r="C1057" s="104">
        <f t="shared" si="361"/>
        <v>176597.51517873004</v>
      </c>
      <c r="D1057" s="132">
        <f t="shared" si="362"/>
        <v>41071</v>
      </c>
      <c r="E1057" s="105">
        <f t="shared" si="354"/>
        <v>7.6000000000000004E-5</v>
      </c>
      <c r="F1057" s="106">
        <f t="shared" si="352"/>
        <v>12</v>
      </c>
      <c r="G1057" s="106">
        <f t="shared" si="367"/>
        <v>30</v>
      </c>
      <c r="H1057" s="104">
        <f t="shared" si="363"/>
        <v>1.00003039</v>
      </c>
      <c r="I1057" s="104">
        <f t="shared" si="364"/>
        <v>1.0232496799999999</v>
      </c>
      <c r="J1057" s="104">
        <f t="shared" si="356"/>
        <v>1.02328077</v>
      </c>
      <c r="K1057" s="104">
        <f t="shared" si="357"/>
        <v>180708.84131217</v>
      </c>
      <c r="L1057" s="107">
        <f t="shared" si="368"/>
        <v>0</v>
      </c>
      <c r="M1057" s="105">
        <f t="shared" si="369"/>
        <v>0</v>
      </c>
      <c r="N1057" s="104">
        <f t="shared" si="370"/>
        <v>0</v>
      </c>
      <c r="O1057" s="113">
        <f t="shared" si="365"/>
        <v>0.11</v>
      </c>
      <c r="P1057" s="108">
        <f t="shared" si="355"/>
        <v>1.0034847250000001</v>
      </c>
      <c r="Q1057" s="104">
        <f t="shared" si="358"/>
        <v>629.72061703999998</v>
      </c>
      <c r="R1057" s="104">
        <f t="shared" si="359"/>
        <v>629.72061703999998</v>
      </c>
      <c r="S1057" s="109" t="s">
        <v>52</v>
      </c>
      <c r="T1057" s="110">
        <f t="shared" si="371"/>
        <v>41100</v>
      </c>
      <c r="U1057" s="111">
        <f t="shared" si="366"/>
        <v>0</v>
      </c>
      <c r="V1057" s="22"/>
      <c r="W1057" s="5"/>
      <c r="X1057" s="3"/>
      <c r="Y1057" s="5"/>
      <c r="Z1057" s="5"/>
      <c r="AA1057" s="5"/>
      <c r="AB1057" s="1"/>
      <c r="AC1057" s="5"/>
      <c r="AD1057" s="5"/>
      <c r="AE1057" s="5"/>
      <c r="AF1057" s="1"/>
      <c r="AG1057" s="3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</row>
    <row r="1058" spans="1:108" x14ac:dyDescent="0.2">
      <c r="A1058" s="112">
        <f t="shared" si="360"/>
        <v>41083</v>
      </c>
      <c r="B1058" s="104">
        <f t="shared" si="353"/>
        <v>181391.59842736</v>
      </c>
      <c r="C1058" s="104">
        <f t="shared" si="361"/>
        <v>176597.51517873004</v>
      </c>
      <c r="D1058" s="132">
        <f t="shared" si="362"/>
        <v>41071</v>
      </c>
      <c r="E1058" s="105">
        <f t="shared" si="354"/>
        <v>7.6000000000000004E-5</v>
      </c>
      <c r="F1058" s="106">
        <f t="shared" si="352"/>
        <v>13</v>
      </c>
      <c r="G1058" s="106">
        <f t="shared" si="367"/>
        <v>30</v>
      </c>
      <c r="H1058" s="104">
        <f t="shared" si="363"/>
        <v>1.0000329299999999</v>
      </c>
      <c r="I1058" s="104">
        <f t="shared" si="364"/>
        <v>1.0232496799999999</v>
      </c>
      <c r="J1058" s="104">
        <f t="shared" si="356"/>
        <v>1.0232833699999999</v>
      </c>
      <c r="K1058" s="104">
        <f t="shared" si="357"/>
        <v>180709.30046571</v>
      </c>
      <c r="L1058" s="107">
        <f t="shared" si="368"/>
        <v>0</v>
      </c>
      <c r="M1058" s="105">
        <f t="shared" si="369"/>
        <v>0</v>
      </c>
      <c r="N1058" s="104">
        <f t="shared" si="370"/>
        <v>0</v>
      </c>
      <c r="O1058" s="113">
        <f t="shared" si="365"/>
        <v>0.11</v>
      </c>
      <c r="P1058" s="108">
        <f t="shared" si="355"/>
        <v>1.0037756659999999</v>
      </c>
      <c r="Q1058" s="104">
        <f t="shared" si="358"/>
        <v>682.29796165000005</v>
      </c>
      <c r="R1058" s="104">
        <f t="shared" si="359"/>
        <v>682.29796165000005</v>
      </c>
      <c r="S1058" s="109" t="s">
        <v>52</v>
      </c>
      <c r="T1058" s="110">
        <f t="shared" si="371"/>
        <v>41100</v>
      </c>
      <c r="U1058" s="111">
        <f t="shared" si="366"/>
        <v>0</v>
      </c>
      <c r="V1058" s="22"/>
      <c r="W1058" s="5"/>
      <c r="X1058" s="3"/>
      <c r="Y1058" s="5"/>
      <c r="Z1058" s="5"/>
      <c r="AA1058" s="5"/>
      <c r="AB1058" s="1"/>
      <c r="AC1058" s="5"/>
      <c r="AD1058" s="5"/>
      <c r="AE1058" s="5"/>
      <c r="AF1058" s="1"/>
      <c r="AG1058" s="3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</row>
    <row r="1059" spans="1:108" x14ac:dyDescent="0.2">
      <c r="A1059" s="112">
        <f t="shared" si="360"/>
        <v>41084</v>
      </c>
      <c r="B1059" s="104">
        <f t="shared" si="353"/>
        <v>181444.64877986</v>
      </c>
      <c r="C1059" s="104">
        <f t="shared" si="361"/>
        <v>176597.51517873004</v>
      </c>
      <c r="D1059" s="132">
        <f t="shared" si="362"/>
        <v>41071</v>
      </c>
      <c r="E1059" s="105">
        <f t="shared" si="354"/>
        <v>7.6000000000000004E-5</v>
      </c>
      <c r="F1059" s="106">
        <f t="shared" ref="F1059:F1122" si="372">IF(DAY(A1059)=E$2+1,1,F1058+1)</f>
        <v>14</v>
      </c>
      <c r="G1059" s="106">
        <f t="shared" si="367"/>
        <v>30</v>
      </c>
      <c r="H1059" s="104">
        <f t="shared" si="363"/>
        <v>1.0000354600000001</v>
      </c>
      <c r="I1059" s="104">
        <f t="shared" si="364"/>
        <v>1.0232496799999999</v>
      </c>
      <c r="J1059" s="104">
        <f t="shared" si="356"/>
        <v>1.0232859599999999</v>
      </c>
      <c r="K1059" s="104">
        <f t="shared" si="357"/>
        <v>180709.75785328</v>
      </c>
      <c r="L1059" s="107">
        <f t="shared" si="368"/>
        <v>0</v>
      </c>
      <c r="M1059" s="105">
        <f t="shared" si="369"/>
        <v>0</v>
      </c>
      <c r="N1059" s="104">
        <f t="shared" si="370"/>
        <v>0</v>
      </c>
      <c r="O1059" s="113">
        <f t="shared" si="365"/>
        <v>0.11</v>
      </c>
      <c r="P1059" s="108">
        <f t="shared" si="355"/>
        <v>1.0040666920000001</v>
      </c>
      <c r="Q1059" s="104">
        <f t="shared" si="358"/>
        <v>734.89092658000004</v>
      </c>
      <c r="R1059" s="104">
        <f t="shared" si="359"/>
        <v>734.89092658000004</v>
      </c>
      <c r="S1059" s="109" t="s">
        <v>52</v>
      </c>
      <c r="T1059" s="110">
        <f t="shared" si="371"/>
        <v>41100</v>
      </c>
      <c r="U1059" s="111">
        <f t="shared" si="366"/>
        <v>0</v>
      </c>
      <c r="V1059" s="22"/>
      <c r="W1059" s="5"/>
      <c r="X1059" s="3"/>
      <c r="Y1059" s="5"/>
      <c r="Z1059" s="5"/>
      <c r="AA1059" s="5"/>
      <c r="AB1059" s="1"/>
      <c r="AC1059" s="5"/>
      <c r="AD1059" s="5"/>
      <c r="AE1059" s="5"/>
      <c r="AF1059" s="1"/>
      <c r="AG1059" s="3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</row>
    <row r="1060" spans="1:108" x14ac:dyDescent="0.2">
      <c r="A1060" s="112">
        <f t="shared" si="360"/>
        <v>41085</v>
      </c>
      <c r="B1060" s="104">
        <f t="shared" si="353"/>
        <v>181497.71457823002</v>
      </c>
      <c r="C1060" s="104">
        <f t="shared" si="361"/>
        <v>176597.51517873004</v>
      </c>
      <c r="D1060" s="132">
        <f t="shared" si="362"/>
        <v>41071</v>
      </c>
      <c r="E1060" s="105">
        <f t="shared" si="354"/>
        <v>7.6000000000000004E-5</v>
      </c>
      <c r="F1060" s="106">
        <f t="shared" si="372"/>
        <v>15</v>
      </c>
      <c r="G1060" s="106">
        <f t="shared" si="367"/>
        <v>30</v>
      </c>
      <c r="H1060" s="104">
        <f t="shared" si="363"/>
        <v>1.00003799</v>
      </c>
      <c r="I1060" s="104">
        <f t="shared" si="364"/>
        <v>1.0232496799999999</v>
      </c>
      <c r="J1060" s="104">
        <f t="shared" si="356"/>
        <v>1.02328855</v>
      </c>
      <c r="K1060" s="104">
        <f t="shared" si="357"/>
        <v>180710.21524084001</v>
      </c>
      <c r="L1060" s="107">
        <f t="shared" si="368"/>
        <v>0</v>
      </c>
      <c r="M1060" s="105">
        <f t="shared" si="369"/>
        <v>0</v>
      </c>
      <c r="N1060" s="104">
        <f t="shared" si="370"/>
        <v>0</v>
      </c>
      <c r="O1060" s="113">
        <f t="shared" si="365"/>
        <v>0.11</v>
      </c>
      <c r="P1060" s="108">
        <f t="shared" si="355"/>
        <v>1.0043578019999999</v>
      </c>
      <c r="Q1060" s="104">
        <f t="shared" si="358"/>
        <v>787.49933739000005</v>
      </c>
      <c r="R1060" s="104">
        <f t="shared" si="359"/>
        <v>787.49933739000005</v>
      </c>
      <c r="S1060" s="109" t="s">
        <v>52</v>
      </c>
      <c r="T1060" s="110">
        <f t="shared" si="371"/>
        <v>41100</v>
      </c>
      <c r="U1060" s="111">
        <f t="shared" si="366"/>
        <v>0</v>
      </c>
      <c r="V1060" s="22"/>
      <c r="W1060" s="5"/>
      <c r="X1060" s="3"/>
      <c r="Y1060" s="5"/>
      <c r="Z1060" s="5"/>
      <c r="AA1060" s="5"/>
      <c r="AB1060" s="1"/>
      <c r="AC1060" s="5"/>
      <c r="AD1060" s="5"/>
      <c r="AE1060" s="5"/>
      <c r="AF1060" s="1"/>
      <c r="AG1060" s="3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</row>
    <row r="1061" spans="1:108" x14ac:dyDescent="0.2">
      <c r="A1061" s="112">
        <f t="shared" si="360"/>
        <v>41086</v>
      </c>
      <c r="B1061" s="104">
        <f t="shared" si="353"/>
        <v>181550.79759679001</v>
      </c>
      <c r="C1061" s="104">
        <f t="shared" si="361"/>
        <v>176597.51517873004</v>
      </c>
      <c r="D1061" s="132">
        <f t="shared" si="362"/>
        <v>41071</v>
      </c>
      <c r="E1061" s="105">
        <f t="shared" si="354"/>
        <v>7.6000000000000004E-5</v>
      </c>
      <c r="F1061" s="106">
        <f t="shared" si="372"/>
        <v>16</v>
      </c>
      <c r="G1061" s="106">
        <f t="shared" si="367"/>
        <v>30</v>
      </c>
      <c r="H1061" s="104">
        <f t="shared" si="363"/>
        <v>1.0000405299999999</v>
      </c>
      <c r="I1061" s="104">
        <f t="shared" si="364"/>
        <v>1.0232496799999999</v>
      </c>
      <c r="J1061" s="104">
        <f t="shared" si="356"/>
        <v>1.0232911499999999</v>
      </c>
      <c r="K1061" s="104">
        <f t="shared" si="357"/>
        <v>180710.67439438001</v>
      </c>
      <c r="L1061" s="107">
        <f t="shared" si="368"/>
        <v>0</v>
      </c>
      <c r="M1061" s="105">
        <f t="shared" si="369"/>
        <v>0</v>
      </c>
      <c r="N1061" s="104">
        <f t="shared" si="370"/>
        <v>0</v>
      </c>
      <c r="O1061" s="113">
        <f t="shared" si="365"/>
        <v>0.11</v>
      </c>
      <c r="P1061" s="108">
        <f t="shared" si="355"/>
        <v>1.004648996</v>
      </c>
      <c r="Q1061" s="104">
        <f t="shared" si="358"/>
        <v>840.12320240999998</v>
      </c>
      <c r="R1061" s="104">
        <f t="shared" si="359"/>
        <v>840.12320240999998</v>
      </c>
      <c r="S1061" s="109" t="s">
        <v>52</v>
      </c>
      <c r="T1061" s="110">
        <f t="shared" si="371"/>
        <v>41100</v>
      </c>
      <c r="U1061" s="111">
        <f t="shared" si="366"/>
        <v>0</v>
      </c>
      <c r="V1061" s="22"/>
      <c r="W1061" s="5"/>
      <c r="X1061" s="3"/>
      <c r="Y1061" s="5"/>
      <c r="Z1061" s="5"/>
      <c r="AA1061" s="5"/>
      <c r="AB1061" s="1"/>
      <c r="AC1061" s="5"/>
      <c r="AD1061" s="5"/>
      <c r="AE1061" s="5"/>
      <c r="AF1061" s="1"/>
      <c r="AG1061" s="3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</row>
    <row r="1062" spans="1:108" x14ac:dyDescent="0.2">
      <c r="A1062" s="112">
        <f t="shared" si="360"/>
        <v>41087</v>
      </c>
      <c r="B1062" s="104">
        <f t="shared" si="353"/>
        <v>181603.89446849999</v>
      </c>
      <c r="C1062" s="104">
        <f t="shared" si="361"/>
        <v>176597.51517873004</v>
      </c>
      <c r="D1062" s="132">
        <f t="shared" si="362"/>
        <v>41071</v>
      </c>
      <c r="E1062" s="105">
        <f t="shared" si="354"/>
        <v>7.6000000000000004E-5</v>
      </c>
      <c r="F1062" s="106">
        <f t="shared" si="372"/>
        <v>17</v>
      </c>
      <c r="G1062" s="106">
        <f t="shared" si="367"/>
        <v>30</v>
      </c>
      <c r="H1062" s="104">
        <f t="shared" si="363"/>
        <v>1.0000430600000001</v>
      </c>
      <c r="I1062" s="104">
        <f t="shared" si="364"/>
        <v>1.0232496799999999</v>
      </c>
      <c r="J1062" s="104">
        <f t="shared" si="356"/>
        <v>1.02329374</v>
      </c>
      <c r="K1062" s="104">
        <f t="shared" si="357"/>
        <v>180711.13178194</v>
      </c>
      <c r="L1062" s="107">
        <f t="shared" si="368"/>
        <v>0</v>
      </c>
      <c r="M1062" s="105">
        <f t="shared" si="369"/>
        <v>0</v>
      </c>
      <c r="N1062" s="104">
        <f t="shared" si="370"/>
        <v>0</v>
      </c>
      <c r="O1062" s="113">
        <f t="shared" si="365"/>
        <v>0.11</v>
      </c>
      <c r="P1062" s="108">
        <f t="shared" si="355"/>
        <v>1.004940275</v>
      </c>
      <c r="Q1062" s="104">
        <f t="shared" si="358"/>
        <v>892.76268656000002</v>
      </c>
      <c r="R1062" s="104">
        <f t="shared" si="359"/>
        <v>892.76268656000002</v>
      </c>
      <c r="S1062" s="109" t="s">
        <v>52</v>
      </c>
      <c r="T1062" s="110">
        <f t="shared" si="371"/>
        <v>41100</v>
      </c>
      <c r="U1062" s="111">
        <f t="shared" si="366"/>
        <v>0</v>
      </c>
      <c r="V1062" s="22"/>
      <c r="W1062" s="5"/>
      <c r="X1062" s="3"/>
      <c r="Y1062" s="5"/>
      <c r="Z1062" s="5"/>
      <c r="AA1062" s="5"/>
      <c r="AB1062" s="1"/>
      <c r="AC1062" s="5"/>
      <c r="AD1062" s="5"/>
      <c r="AE1062" s="5"/>
      <c r="AF1062" s="1"/>
      <c r="AG1062" s="3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</row>
    <row r="1063" spans="1:108" x14ac:dyDescent="0.2">
      <c r="A1063" s="112">
        <f t="shared" si="360"/>
        <v>41088</v>
      </c>
      <c r="B1063" s="104">
        <f t="shared" ref="B1063:B1126" si="373">IF(E1063&lt;0,"ND",(K1063+Q1063))</f>
        <v>181657.00501122998</v>
      </c>
      <c r="C1063" s="104">
        <f t="shared" si="361"/>
        <v>176597.51517873004</v>
      </c>
      <c r="D1063" s="132">
        <f t="shared" si="362"/>
        <v>41071</v>
      </c>
      <c r="E1063" s="105">
        <f t="shared" si="354"/>
        <v>7.6000000000000004E-5</v>
      </c>
      <c r="F1063" s="106">
        <f t="shared" si="372"/>
        <v>18</v>
      </c>
      <c r="G1063" s="106">
        <f t="shared" si="367"/>
        <v>30</v>
      </c>
      <c r="H1063" s="104">
        <f t="shared" si="363"/>
        <v>1.00004559</v>
      </c>
      <c r="I1063" s="104">
        <f t="shared" si="364"/>
        <v>1.0232496799999999</v>
      </c>
      <c r="J1063" s="104">
        <f t="shared" si="356"/>
        <v>1.02329632</v>
      </c>
      <c r="K1063" s="104">
        <f t="shared" si="357"/>
        <v>180711.58740352999</v>
      </c>
      <c r="L1063" s="107">
        <f t="shared" si="368"/>
        <v>0</v>
      </c>
      <c r="M1063" s="105">
        <f t="shared" si="369"/>
        <v>0</v>
      </c>
      <c r="N1063" s="104">
        <f t="shared" si="370"/>
        <v>0</v>
      </c>
      <c r="O1063" s="113">
        <f t="shared" si="365"/>
        <v>0.11</v>
      </c>
      <c r="P1063" s="108">
        <f t="shared" si="355"/>
        <v>1.0052316379999999</v>
      </c>
      <c r="Q1063" s="104">
        <f t="shared" si="358"/>
        <v>945.41760769999996</v>
      </c>
      <c r="R1063" s="104">
        <f t="shared" si="359"/>
        <v>945.41760769999996</v>
      </c>
      <c r="S1063" s="109" t="s">
        <v>52</v>
      </c>
      <c r="T1063" s="110">
        <f t="shared" si="371"/>
        <v>41100</v>
      </c>
      <c r="U1063" s="111">
        <f t="shared" si="366"/>
        <v>0</v>
      </c>
      <c r="V1063" s="22"/>
      <c r="W1063" s="5"/>
      <c r="X1063" s="3"/>
      <c r="Y1063" s="5"/>
      <c r="Z1063" s="5"/>
      <c r="AA1063" s="5"/>
      <c r="AB1063" s="1"/>
      <c r="AC1063" s="5"/>
      <c r="AD1063" s="5"/>
      <c r="AE1063" s="5"/>
      <c r="AF1063" s="1"/>
      <c r="AG1063" s="3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</row>
    <row r="1064" spans="1:108" x14ac:dyDescent="0.2">
      <c r="A1064" s="112">
        <f t="shared" si="360"/>
        <v>41089</v>
      </c>
      <c r="B1064" s="104">
        <f t="shared" si="373"/>
        <v>181710.13473143999</v>
      </c>
      <c r="C1064" s="104">
        <f t="shared" si="361"/>
        <v>176597.51517873004</v>
      </c>
      <c r="D1064" s="132">
        <f t="shared" si="362"/>
        <v>41071</v>
      </c>
      <c r="E1064" s="105">
        <f t="shared" si="354"/>
        <v>7.6000000000000004E-5</v>
      </c>
      <c r="F1064" s="106">
        <f t="shared" si="372"/>
        <v>19</v>
      </c>
      <c r="G1064" s="106">
        <f t="shared" si="367"/>
        <v>30</v>
      </c>
      <c r="H1064" s="104">
        <f t="shared" si="363"/>
        <v>1.0000481299999999</v>
      </c>
      <c r="I1064" s="104">
        <f t="shared" si="364"/>
        <v>1.0232496799999999</v>
      </c>
      <c r="J1064" s="104">
        <f t="shared" si="356"/>
        <v>1.02329892</v>
      </c>
      <c r="K1064" s="104">
        <f t="shared" si="357"/>
        <v>180712.04655706999</v>
      </c>
      <c r="L1064" s="107">
        <f t="shared" si="368"/>
        <v>0</v>
      </c>
      <c r="M1064" s="105">
        <f t="shared" si="369"/>
        <v>0</v>
      </c>
      <c r="N1064" s="104">
        <f t="shared" si="370"/>
        <v>0</v>
      </c>
      <c r="O1064" s="113">
        <f t="shared" si="365"/>
        <v>0.11</v>
      </c>
      <c r="P1064" s="108">
        <f t="shared" si="355"/>
        <v>1.005523086</v>
      </c>
      <c r="Q1064" s="104">
        <f t="shared" si="358"/>
        <v>998.08817437000005</v>
      </c>
      <c r="R1064" s="104">
        <f t="shared" si="359"/>
        <v>998.08817437000005</v>
      </c>
      <c r="S1064" s="109" t="s">
        <v>52</v>
      </c>
      <c r="T1064" s="110">
        <f t="shared" si="371"/>
        <v>41100</v>
      </c>
      <c r="U1064" s="111">
        <f t="shared" si="366"/>
        <v>0</v>
      </c>
      <c r="V1064" s="22"/>
      <c r="W1064" s="5"/>
      <c r="X1064" s="3"/>
      <c r="Y1064" s="5"/>
      <c r="Z1064" s="5"/>
      <c r="AA1064" s="5"/>
      <c r="AB1064" s="1"/>
      <c r="AC1064" s="5"/>
      <c r="AD1064" s="5"/>
      <c r="AE1064" s="5"/>
      <c r="AF1064" s="1"/>
      <c r="AG1064" s="3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</row>
    <row r="1065" spans="1:108" x14ac:dyDescent="0.2">
      <c r="A1065" s="112">
        <f t="shared" si="360"/>
        <v>41090</v>
      </c>
      <c r="B1065" s="104">
        <f t="shared" si="373"/>
        <v>181763.2781229</v>
      </c>
      <c r="C1065" s="104">
        <f t="shared" si="361"/>
        <v>176597.51517873004</v>
      </c>
      <c r="D1065" s="132">
        <f t="shared" si="362"/>
        <v>41071</v>
      </c>
      <c r="E1065" s="105">
        <f t="shared" si="354"/>
        <v>7.6000000000000004E-5</v>
      </c>
      <c r="F1065" s="106">
        <f t="shared" si="372"/>
        <v>20</v>
      </c>
      <c r="G1065" s="106">
        <f t="shared" si="367"/>
        <v>30</v>
      </c>
      <c r="H1065" s="104">
        <f t="shared" si="363"/>
        <v>1.0000506600000001</v>
      </c>
      <c r="I1065" s="104">
        <f t="shared" si="364"/>
        <v>1.0232496799999999</v>
      </c>
      <c r="J1065" s="104">
        <f t="shared" si="356"/>
        <v>1.02330151</v>
      </c>
      <c r="K1065" s="104">
        <f t="shared" si="357"/>
        <v>180712.50394463999</v>
      </c>
      <c r="L1065" s="107">
        <f t="shared" si="368"/>
        <v>0</v>
      </c>
      <c r="M1065" s="105">
        <f t="shared" si="369"/>
        <v>0</v>
      </c>
      <c r="N1065" s="104">
        <f t="shared" si="370"/>
        <v>0</v>
      </c>
      <c r="O1065" s="113">
        <f t="shared" si="365"/>
        <v>0.11</v>
      </c>
      <c r="P1065" s="108">
        <f t="shared" si="355"/>
        <v>1.005814618</v>
      </c>
      <c r="Q1065" s="104">
        <f t="shared" si="358"/>
        <v>1050.7741782600001</v>
      </c>
      <c r="R1065" s="104">
        <f t="shared" si="359"/>
        <v>1050.7741782600001</v>
      </c>
      <c r="S1065" s="109" t="s">
        <v>52</v>
      </c>
      <c r="T1065" s="110">
        <f t="shared" si="371"/>
        <v>41100</v>
      </c>
      <c r="U1065" s="111">
        <f t="shared" si="366"/>
        <v>0</v>
      </c>
      <c r="V1065" s="22"/>
      <c r="W1065" s="5"/>
      <c r="X1065" s="3"/>
      <c r="Y1065" s="5"/>
      <c r="Z1065" s="5"/>
      <c r="AA1065" s="5"/>
      <c r="AB1065" s="1"/>
      <c r="AC1065" s="5"/>
      <c r="AD1065" s="5"/>
      <c r="AE1065" s="5"/>
      <c r="AF1065" s="1"/>
      <c r="AG1065" s="3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</row>
    <row r="1066" spans="1:108" x14ac:dyDescent="0.2">
      <c r="A1066" s="112">
        <f t="shared" si="360"/>
        <v>41091</v>
      </c>
      <c r="B1066" s="104">
        <f t="shared" si="373"/>
        <v>181816.43714164</v>
      </c>
      <c r="C1066" s="104">
        <f t="shared" si="361"/>
        <v>176597.51517873004</v>
      </c>
      <c r="D1066" s="132">
        <f t="shared" si="362"/>
        <v>41071</v>
      </c>
      <c r="E1066" s="105">
        <f t="shared" si="354"/>
        <v>7.6000000000000004E-5</v>
      </c>
      <c r="F1066" s="106">
        <f t="shared" si="372"/>
        <v>21</v>
      </c>
      <c r="G1066" s="106">
        <f t="shared" si="367"/>
        <v>30</v>
      </c>
      <c r="H1066" s="104">
        <f t="shared" si="363"/>
        <v>1.00005319</v>
      </c>
      <c r="I1066" s="104">
        <f t="shared" si="364"/>
        <v>1.0232496799999999</v>
      </c>
      <c r="J1066" s="104">
        <f t="shared" si="356"/>
        <v>1.0233041</v>
      </c>
      <c r="K1066" s="104">
        <f t="shared" si="357"/>
        <v>180712.96133220001</v>
      </c>
      <c r="L1066" s="107">
        <f t="shared" si="368"/>
        <v>0</v>
      </c>
      <c r="M1066" s="105">
        <f t="shared" si="369"/>
        <v>0</v>
      </c>
      <c r="N1066" s="104">
        <f t="shared" si="370"/>
        <v>0</v>
      </c>
      <c r="O1066" s="113">
        <f t="shared" si="365"/>
        <v>0.11</v>
      </c>
      <c r="P1066" s="108">
        <f t="shared" si="355"/>
        <v>1.0061062350000001</v>
      </c>
      <c r="Q1066" s="104">
        <f t="shared" si="358"/>
        <v>1103.4758094399999</v>
      </c>
      <c r="R1066" s="104">
        <f t="shared" si="359"/>
        <v>1103.4758094399999</v>
      </c>
      <c r="S1066" s="109" t="s">
        <v>52</v>
      </c>
      <c r="T1066" s="110">
        <f t="shared" si="371"/>
        <v>41100</v>
      </c>
      <c r="U1066" s="111">
        <f t="shared" si="366"/>
        <v>0</v>
      </c>
      <c r="V1066" s="22"/>
      <c r="W1066" s="5"/>
      <c r="X1066" s="3"/>
      <c r="Y1066" s="5"/>
      <c r="Z1066" s="5"/>
      <c r="AA1066" s="5"/>
      <c r="AB1066" s="1"/>
      <c r="AC1066" s="5"/>
      <c r="AD1066" s="5"/>
      <c r="AE1066" s="5"/>
      <c r="AF1066" s="1"/>
      <c r="AG1066" s="3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</row>
    <row r="1067" spans="1:108" x14ac:dyDescent="0.2">
      <c r="A1067" s="112">
        <f t="shared" si="360"/>
        <v>41092</v>
      </c>
      <c r="B1067" s="104">
        <f t="shared" si="373"/>
        <v>181869.61338434002</v>
      </c>
      <c r="C1067" s="104">
        <f t="shared" si="361"/>
        <v>176597.51517873004</v>
      </c>
      <c r="D1067" s="132">
        <f t="shared" si="362"/>
        <v>41071</v>
      </c>
      <c r="E1067" s="105">
        <f t="shared" ref="E1067:E1130" si="374">IF(DAY(A1066)=$E$2,VLOOKUP(A1066,$AG$10:$AH$200,2),E1066)</f>
        <v>7.6000000000000004E-5</v>
      </c>
      <c r="F1067" s="106">
        <f t="shared" si="372"/>
        <v>22</v>
      </c>
      <c r="G1067" s="106">
        <f t="shared" si="367"/>
        <v>30</v>
      </c>
      <c r="H1067" s="104">
        <f t="shared" si="363"/>
        <v>1.0000557299999999</v>
      </c>
      <c r="I1067" s="104">
        <f t="shared" si="364"/>
        <v>1.0232496799999999</v>
      </c>
      <c r="J1067" s="104">
        <f t="shared" si="356"/>
        <v>1.0233067</v>
      </c>
      <c r="K1067" s="104">
        <f t="shared" si="357"/>
        <v>180713.42048574</v>
      </c>
      <c r="L1067" s="107">
        <f t="shared" si="368"/>
        <v>0</v>
      </c>
      <c r="M1067" s="105">
        <f t="shared" si="369"/>
        <v>0</v>
      </c>
      <c r="N1067" s="104">
        <f t="shared" si="370"/>
        <v>0</v>
      </c>
      <c r="O1067" s="113">
        <f t="shared" si="365"/>
        <v>0.11</v>
      </c>
      <c r="P1067" s="108">
        <f t="shared" si="355"/>
        <v>1.0063979359999999</v>
      </c>
      <c r="Q1067" s="104">
        <f t="shared" si="358"/>
        <v>1156.1928986</v>
      </c>
      <c r="R1067" s="104">
        <f t="shared" si="359"/>
        <v>1156.1928986</v>
      </c>
      <c r="S1067" s="109" t="s">
        <v>52</v>
      </c>
      <c r="T1067" s="110">
        <f t="shared" si="371"/>
        <v>41100</v>
      </c>
      <c r="U1067" s="111">
        <f t="shared" si="366"/>
        <v>0</v>
      </c>
      <c r="V1067" s="22"/>
      <c r="W1067" s="5"/>
      <c r="X1067" s="3"/>
      <c r="Y1067" s="5"/>
      <c r="Z1067" s="5"/>
      <c r="AA1067" s="5"/>
      <c r="AB1067" s="1"/>
      <c r="AC1067" s="5"/>
      <c r="AD1067" s="5"/>
      <c r="AE1067" s="5"/>
      <c r="AF1067" s="1"/>
      <c r="AG1067" s="3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</row>
    <row r="1068" spans="1:108" x14ac:dyDescent="0.2">
      <c r="A1068" s="112">
        <f t="shared" si="360"/>
        <v>41093</v>
      </c>
      <c r="B1068" s="104">
        <f t="shared" si="373"/>
        <v>181922.80347782001</v>
      </c>
      <c r="C1068" s="104">
        <f t="shared" si="361"/>
        <v>176597.51517873004</v>
      </c>
      <c r="D1068" s="132">
        <f t="shared" si="362"/>
        <v>41071</v>
      </c>
      <c r="E1068" s="105">
        <f t="shared" si="374"/>
        <v>7.6000000000000004E-5</v>
      </c>
      <c r="F1068" s="106">
        <f t="shared" si="372"/>
        <v>23</v>
      </c>
      <c r="G1068" s="106">
        <f t="shared" si="367"/>
        <v>30</v>
      </c>
      <c r="H1068" s="104">
        <f t="shared" si="363"/>
        <v>1.0000582600000001</v>
      </c>
      <c r="I1068" s="104">
        <f t="shared" si="364"/>
        <v>1.0232496799999999</v>
      </c>
      <c r="J1068" s="104">
        <f t="shared" si="356"/>
        <v>1.02330929</v>
      </c>
      <c r="K1068" s="104">
        <f t="shared" si="357"/>
        <v>180713.87787331</v>
      </c>
      <c r="L1068" s="107">
        <f t="shared" si="368"/>
        <v>0</v>
      </c>
      <c r="M1068" s="105">
        <f t="shared" si="369"/>
        <v>0</v>
      </c>
      <c r="N1068" s="104">
        <f t="shared" si="370"/>
        <v>0</v>
      </c>
      <c r="O1068" s="113">
        <f t="shared" si="365"/>
        <v>0.11</v>
      </c>
      <c r="P1068" s="108">
        <f t="shared" si="355"/>
        <v>1.006689722</v>
      </c>
      <c r="Q1068" s="104">
        <f t="shared" si="358"/>
        <v>1208.9256045100001</v>
      </c>
      <c r="R1068" s="104">
        <f t="shared" si="359"/>
        <v>1208.9256045100001</v>
      </c>
      <c r="S1068" s="109" t="s">
        <v>52</v>
      </c>
      <c r="T1068" s="110">
        <f t="shared" si="371"/>
        <v>41100</v>
      </c>
      <c r="U1068" s="111">
        <f t="shared" si="366"/>
        <v>0</v>
      </c>
      <c r="V1068" s="22"/>
      <c r="W1068" s="5"/>
      <c r="X1068" s="3"/>
      <c r="Y1068" s="5"/>
      <c r="Z1068" s="5"/>
      <c r="AA1068" s="5"/>
      <c r="AB1068" s="1"/>
      <c r="AC1068" s="5"/>
      <c r="AD1068" s="5"/>
      <c r="AE1068" s="5"/>
      <c r="AF1068" s="1"/>
      <c r="AG1068" s="3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</row>
    <row r="1069" spans="1:108" x14ac:dyDescent="0.2">
      <c r="A1069" s="112">
        <f t="shared" si="360"/>
        <v>41094</v>
      </c>
      <c r="B1069" s="104">
        <f t="shared" si="373"/>
        <v>181976.00919891999</v>
      </c>
      <c r="C1069" s="104">
        <f t="shared" si="361"/>
        <v>176597.51517873004</v>
      </c>
      <c r="D1069" s="132">
        <f t="shared" si="362"/>
        <v>41071</v>
      </c>
      <c r="E1069" s="105">
        <f t="shared" si="374"/>
        <v>7.6000000000000004E-5</v>
      </c>
      <c r="F1069" s="106">
        <f t="shared" si="372"/>
        <v>24</v>
      </c>
      <c r="G1069" s="106">
        <f t="shared" si="367"/>
        <v>30</v>
      </c>
      <c r="H1069" s="104">
        <f t="shared" si="363"/>
        <v>1.00006079</v>
      </c>
      <c r="I1069" s="104">
        <f t="shared" si="364"/>
        <v>1.0232496799999999</v>
      </c>
      <c r="J1069" s="104">
        <f t="shared" si="356"/>
        <v>1.0233118800000001</v>
      </c>
      <c r="K1069" s="104">
        <f t="shared" si="357"/>
        <v>180714.33526086999</v>
      </c>
      <c r="L1069" s="107">
        <f t="shared" si="368"/>
        <v>0</v>
      </c>
      <c r="M1069" s="105">
        <f t="shared" si="369"/>
        <v>0</v>
      </c>
      <c r="N1069" s="104">
        <f t="shared" si="370"/>
        <v>0</v>
      </c>
      <c r="O1069" s="113">
        <f t="shared" si="365"/>
        <v>0.11</v>
      </c>
      <c r="P1069" s="108">
        <f t="shared" si="355"/>
        <v>1.0069815929999999</v>
      </c>
      <c r="Q1069" s="104">
        <f t="shared" si="358"/>
        <v>1261.6739380500001</v>
      </c>
      <c r="R1069" s="104">
        <f t="shared" si="359"/>
        <v>1261.6739380500001</v>
      </c>
      <c r="S1069" s="109" t="s">
        <v>52</v>
      </c>
      <c r="T1069" s="110">
        <f t="shared" si="371"/>
        <v>41100</v>
      </c>
      <c r="U1069" s="111">
        <f t="shared" si="366"/>
        <v>0</v>
      </c>
      <c r="V1069" s="22"/>
      <c r="W1069" s="5"/>
      <c r="X1069" s="3"/>
      <c r="Y1069" s="5"/>
      <c r="Z1069" s="5"/>
      <c r="AA1069" s="5"/>
      <c r="AB1069" s="1"/>
      <c r="AC1069" s="5"/>
      <c r="AD1069" s="5"/>
      <c r="AE1069" s="5"/>
      <c r="AF1069" s="1"/>
      <c r="AG1069" s="3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</row>
    <row r="1070" spans="1:108" x14ac:dyDescent="0.2">
      <c r="A1070" s="112">
        <f t="shared" si="360"/>
        <v>41095</v>
      </c>
      <c r="B1070" s="104">
        <f t="shared" si="373"/>
        <v>182029.23214588998</v>
      </c>
      <c r="C1070" s="104">
        <f t="shared" si="361"/>
        <v>176597.51517873004</v>
      </c>
      <c r="D1070" s="132">
        <f t="shared" si="362"/>
        <v>41071</v>
      </c>
      <c r="E1070" s="105">
        <f t="shared" si="374"/>
        <v>7.6000000000000004E-5</v>
      </c>
      <c r="F1070" s="106">
        <f t="shared" si="372"/>
        <v>25</v>
      </c>
      <c r="G1070" s="106">
        <f t="shared" si="367"/>
        <v>30</v>
      </c>
      <c r="H1070" s="104">
        <f t="shared" si="363"/>
        <v>1.0000633299999999</v>
      </c>
      <c r="I1070" s="104">
        <f t="shared" si="364"/>
        <v>1.0232496799999999</v>
      </c>
      <c r="J1070" s="104">
        <f t="shared" si="356"/>
        <v>1.02331448</v>
      </c>
      <c r="K1070" s="104">
        <f t="shared" si="357"/>
        <v>180714.79441440999</v>
      </c>
      <c r="L1070" s="107">
        <f t="shared" si="368"/>
        <v>0</v>
      </c>
      <c r="M1070" s="105">
        <f t="shared" si="369"/>
        <v>0</v>
      </c>
      <c r="N1070" s="104">
        <f t="shared" si="370"/>
        <v>0</v>
      </c>
      <c r="O1070" s="113">
        <f t="shared" si="365"/>
        <v>0.11</v>
      </c>
      <c r="P1070" s="108">
        <f t="shared" si="355"/>
        <v>1.0072735479999999</v>
      </c>
      <c r="Q1070" s="104">
        <f t="shared" si="358"/>
        <v>1314.4377314799999</v>
      </c>
      <c r="R1070" s="104">
        <f t="shared" si="359"/>
        <v>1314.4377314799999</v>
      </c>
      <c r="S1070" s="109" t="s">
        <v>52</v>
      </c>
      <c r="T1070" s="110">
        <f t="shared" si="371"/>
        <v>41100</v>
      </c>
      <c r="U1070" s="111">
        <f t="shared" si="366"/>
        <v>0</v>
      </c>
      <c r="V1070" s="22"/>
      <c r="W1070" s="5"/>
      <c r="X1070" s="3"/>
      <c r="Y1070" s="5"/>
      <c r="Z1070" s="5"/>
      <c r="AA1070" s="5"/>
      <c r="AB1070" s="1"/>
      <c r="AC1070" s="5"/>
      <c r="AD1070" s="5"/>
      <c r="AE1070" s="5"/>
      <c r="AF1070" s="1"/>
      <c r="AG1070" s="3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</row>
    <row r="1071" spans="1:108" x14ac:dyDescent="0.2">
      <c r="A1071" s="112">
        <f t="shared" si="360"/>
        <v>41096</v>
      </c>
      <c r="B1071" s="104">
        <f t="shared" si="373"/>
        <v>182082.46894241002</v>
      </c>
      <c r="C1071" s="104">
        <f t="shared" si="361"/>
        <v>176597.51517873004</v>
      </c>
      <c r="D1071" s="132">
        <f t="shared" si="362"/>
        <v>41071</v>
      </c>
      <c r="E1071" s="105">
        <f t="shared" si="374"/>
        <v>7.6000000000000004E-5</v>
      </c>
      <c r="F1071" s="106">
        <f t="shared" si="372"/>
        <v>26</v>
      </c>
      <c r="G1071" s="106">
        <f t="shared" si="367"/>
        <v>30</v>
      </c>
      <c r="H1071" s="104">
        <f t="shared" si="363"/>
        <v>1.0000658600000001</v>
      </c>
      <c r="I1071" s="104">
        <f t="shared" si="364"/>
        <v>1.0232496799999999</v>
      </c>
      <c r="J1071" s="104">
        <f t="shared" si="356"/>
        <v>1.0233170700000001</v>
      </c>
      <c r="K1071" s="104">
        <f t="shared" si="357"/>
        <v>180715.25180197001</v>
      </c>
      <c r="L1071" s="107">
        <f t="shared" si="368"/>
        <v>0</v>
      </c>
      <c r="M1071" s="105">
        <f t="shared" si="369"/>
        <v>0</v>
      </c>
      <c r="N1071" s="104">
        <f t="shared" si="370"/>
        <v>0</v>
      </c>
      <c r="O1071" s="113">
        <f t="shared" si="365"/>
        <v>0.11</v>
      </c>
      <c r="P1071" s="108">
        <f t="shared" si="355"/>
        <v>1.0075655880000001</v>
      </c>
      <c r="Q1071" s="104">
        <f t="shared" si="358"/>
        <v>1367.2171404400001</v>
      </c>
      <c r="R1071" s="104">
        <f t="shared" si="359"/>
        <v>1367.2171404400001</v>
      </c>
      <c r="S1071" s="109" t="s">
        <v>52</v>
      </c>
      <c r="T1071" s="110">
        <f t="shared" si="371"/>
        <v>41100</v>
      </c>
      <c r="U1071" s="111">
        <f t="shared" si="366"/>
        <v>0</v>
      </c>
      <c r="V1071" s="22"/>
      <c r="W1071" s="5"/>
      <c r="X1071" s="3"/>
      <c r="Y1071" s="5"/>
      <c r="Z1071" s="5"/>
      <c r="AA1071" s="5"/>
      <c r="AB1071" s="1"/>
      <c r="AC1071" s="5"/>
      <c r="AD1071" s="5"/>
      <c r="AE1071" s="5"/>
      <c r="AF1071" s="1"/>
      <c r="AG1071" s="3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</row>
    <row r="1072" spans="1:108" x14ac:dyDescent="0.2">
      <c r="A1072" s="112">
        <f t="shared" si="360"/>
        <v>41097</v>
      </c>
      <c r="B1072" s="104">
        <f t="shared" si="373"/>
        <v>182135.72118622001</v>
      </c>
      <c r="C1072" s="104">
        <f t="shared" si="361"/>
        <v>176597.51517873004</v>
      </c>
      <c r="D1072" s="132">
        <f t="shared" si="362"/>
        <v>41071</v>
      </c>
      <c r="E1072" s="105">
        <f t="shared" si="374"/>
        <v>7.6000000000000004E-5</v>
      </c>
      <c r="F1072" s="106">
        <f t="shared" si="372"/>
        <v>27</v>
      </c>
      <c r="G1072" s="106">
        <f t="shared" si="367"/>
        <v>30</v>
      </c>
      <c r="H1072" s="104">
        <f t="shared" si="363"/>
        <v>1.00006839</v>
      </c>
      <c r="I1072" s="104">
        <f t="shared" si="364"/>
        <v>1.0232496799999999</v>
      </c>
      <c r="J1072" s="104">
        <f t="shared" si="356"/>
        <v>1.0233196600000001</v>
      </c>
      <c r="K1072" s="104">
        <f t="shared" si="357"/>
        <v>180715.70918954001</v>
      </c>
      <c r="L1072" s="107">
        <f t="shared" si="368"/>
        <v>0</v>
      </c>
      <c r="M1072" s="105">
        <f t="shared" si="369"/>
        <v>0</v>
      </c>
      <c r="N1072" s="104">
        <f t="shared" si="370"/>
        <v>0</v>
      </c>
      <c r="O1072" s="113">
        <f t="shared" si="365"/>
        <v>0.11</v>
      </c>
      <c r="P1072" s="108">
        <f t="shared" si="355"/>
        <v>1.0078577120000001</v>
      </c>
      <c r="Q1072" s="104">
        <f t="shared" si="358"/>
        <v>1420.01199668</v>
      </c>
      <c r="R1072" s="104">
        <f t="shared" si="359"/>
        <v>1420.01199668</v>
      </c>
      <c r="S1072" s="109" t="s">
        <v>52</v>
      </c>
      <c r="T1072" s="110">
        <f t="shared" si="371"/>
        <v>41100</v>
      </c>
      <c r="U1072" s="111">
        <f t="shared" si="366"/>
        <v>0</v>
      </c>
      <c r="V1072" s="22"/>
      <c r="W1072" s="5"/>
      <c r="X1072" s="3"/>
      <c r="Y1072" s="5"/>
      <c r="Z1072" s="5"/>
      <c r="AA1072" s="5"/>
      <c r="AB1072" s="1"/>
      <c r="AC1072" s="5"/>
      <c r="AD1072" s="5"/>
      <c r="AE1072" s="5"/>
      <c r="AF1072" s="1"/>
      <c r="AG1072" s="3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</row>
    <row r="1073" spans="1:108" x14ac:dyDescent="0.2">
      <c r="A1073" s="112">
        <f t="shared" si="360"/>
        <v>41098</v>
      </c>
      <c r="B1073" s="104">
        <f t="shared" si="373"/>
        <v>182188.98905812</v>
      </c>
      <c r="C1073" s="104">
        <f t="shared" si="361"/>
        <v>176597.51517873004</v>
      </c>
      <c r="D1073" s="132">
        <f t="shared" si="362"/>
        <v>41071</v>
      </c>
      <c r="E1073" s="105">
        <f t="shared" si="374"/>
        <v>7.6000000000000004E-5</v>
      </c>
      <c r="F1073" s="106">
        <f t="shared" si="372"/>
        <v>28</v>
      </c>
      <c r="G1073" s="106">
        <f t="shared" si="367"/>
        <v>30</v>
      </c>
      <c r="H1073" s="104">
        <f t="shared" si="363"/>
        <v>1.0000709299999999</v>
      </c>
      <c r="I1073" s="104">
        <f t="shared" si="364"/>
        <v>1.0232496799999999</v>
      </c>
      <c r="J1073" s="104">
        <f t="shared" si="356"/>
        <v>1.0233222500000001</v>
      </c>
      <c r="K1073" s="104">
        <f t="shared" si="357"/>
        <v>180716.1665771</v>
      </c>
      <c r="L1073" s="107">
        <f t="shared" si="368"/>
        <v>0</v>
      </c>
      <c r="M1073" s="105">
        <f t="shared" si="369"/>
        <v>0</v>
      </c>
      <c r="N1073" s="104">
        <f t="shared" si="370"/>
        <v>0</v>
      </c>
      <c r="O1073" s="113">
        <f t="shared" si="365"/>
        <v>0.11</v>
      </c>
      <c r="P1073" s="108">
        <f t="shared" si="355"/>
        <v>1.008149921</v>
      </c>
      <c r="Q1073" s="104">
        <f t="shared" si="358"/>
        <v>1472.8224810199999</v>
      </c>
      <c r="R1073" s="104">
        <f t="shared" si="359"/>
        <v>1472.8224810199999</v>
      </c>
      <c r="S1073" s="109" t="s">
        <v>52</v>
      </c>
      <c r="T1073" s="110">
        <f t="shared" si="371"/>
        <v>41100</v>
      </c>
      <c r="U1073" s="111">
        <f t="shared" si="366"/>
        <v>0</v>
      </c>
      <c r="V1073" s="22"/>
      <c r="W1073" s="5"/>
      <c r="X1073" s="3"/>
      <c r="Y1073" s="5"/>
      <c r="Z1073" s="5"/>
      <c r="AA1073" s="5"/>
      <c r="AB1073" s="1"/>
      <c r="AC1073" s="5"/>
      <c r="AD1073" s="5"/>
      <c r="AE1073" s="5"/>
      <c r="AF1073" s="1"/>
      <c r="AG1073" s="3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</row>
    <row r="1074" spans="1:108" x14ac:dyDescent="0.2">
      <c r="A1074" s="112">
        <f t="shared" si="360"/>
        <v>41099</v>
      </c>
      <c r="B1074" s="104">
        <f t="shared" si="373"/>
        <v>182242.27255825</v>
      </c>
      <c r="C1074" s="104">
        <f t="shared" si="361"/>
        <v>176597.51517873004</v>
      </c>
      <c r="D1074" s="132">
        <f t="shared" si="362"/>
        <v>41071</v>
      </c>
      <c r="E1074" s="105">
        <f t="shared" si="374"/>
        <v>7.6000000000000004E-5</v>
      </c>
      <c r="F1074" s="106">
        <f t="shared" si="372"/>
        <v>29</v>
      </c>
      <c r="G1074" s="106">
        <f t="shared" si="367"/>
        <v>30</v>
      </c>
      <c r="H1074" s="104">
        <f t="shared" si="363"/>
        <v>1.0000734600000001</v>
      </c>
      <c r="I1074" s="104">
        <f t="shared" si="364"/>
        <v>1.0232496799999999</v>
      </c>
      <c r="J1074" s="104">
        <f t="shared" si="356"/>
        <v>1.0233248399999999</v>
      </c>
      <c r="K1074" s="104">
        <f t="shared" si="357"/>
        <v>180716.62396467</v>
      </c>
      <c r="L1074" s="107">
        <f t="shared" si="368"/>
        <v>0</v>
      </c>
      <c r="M1074" s="105">
        <f t="shared" si="369"/>
        <v>0</v>
      </c>
      <c r="N1074" s="104">
        <f t="shared" si="370"/>
        <v>0</v>
      </c>
      <c r="O1074" s="113">
        <f t="shared" si="365"/>
        <v>0.11</v>
      </c>
      <c r="P1074" s="108">
        <f t="shared" si="355"/>
        <v>1.0084422150000001</v>
      </c>
      <c r="Q1074" s="104">
        <f t="shared" si="358"/>
        <v>1525.6485935799999</v>
      </c>
      <c r="R1074" s="104">
        <f t="shared" si="359"/>
        <v>1525.6485935799999</v>
      </c>
      <c r="S1074" s="109" t="s">
        <v>52</v>
      </c>
      <c r="T1074" s="110">
        <f t="shared" si="371"/>
        <v>41100</v>
      </c>
      <c r="U1074" s="111">
        <f t="shared" si="366"/>
        <v>0</v>
      </c>
      <c r="V1074" s="22"/>
      <c r="W1074" s="5"/>
      <c r="X1074" s="3"/>
      <c r="Y1074" s="5"/>
      <c r="Z1074" s="5"/>
      <c r="AA1074" s="5"/>
      <c r="AB1074" s="1"/>
      <c r="AC1074" s="5"/>
      <c r="AD1074" s="5"/>
      <c r="AE1074" s="5"/>
      <c r="AF1074" s="1"/>
      <c r="AG1074" s="3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</row>
    <row r="1075" spans="1:108" x14ac:dyDescent="0.2">
      <c r="A1075" s="112">
        <f t="shared" si="360"/>
        <v>41100</v>
      </c>
      <c r="B1075" s="104">
        <f t="shared" si="373"/>
        <v>182295.57346811</v>
      </c>
      <c r="C1075" s="104">
        <f t="shared" si="361"/>
        <v>176597.51517873004</v>
      </c>
      <c r="D1075" s="132">
        <f t="shared" si="362"/>
        <v>41071</v>
      </c>
      <c r="E1075" s="105">
        <f t="shared" si="374"/>
        <v>7.6000000000000004E-5</v>
      </c>
      <c r="F1075" s="106">
        <f t="shared" si="372"/>
        <v>30</v>
      </c>
      <c r="G1075" s="106">
        <f t="shared" si="367"/>
        <v>30</v>
      </c>
      <c r="H1075" s="104">
        <f t="shared" si="363"/>
        <v>1.000076</v>
      </c>
      <c r="I1075" s="104">
        <f t="shared" si="364"/>
        <v>1.0232496799999999</v>
      </c>
      <c r="J1075" s="104">
        <f t="shared" si="356"/>
        <v>1.0233274400000001</v>
      </c>
      <c r="K1075" s="104">
        <f t="shared" si="357"/>
        <v>180717.08311820999</v>
      </c>
      <c r="L1075" s="107">
        <f t="shared" si="368"/>
        <v>34</v>
      </c>
      <c r="M1075" s="105">
        <f t="shared" si="369"/>
        <v>2.8791135349000001E-2</v>
      </c>
      <c r="N1075" s="104">
        <f t="shared" si="370"/>
        <v>5203.04999993</v>
      </c>
      <c r="O1075" s="113">
        <f t="shared" si="365"/>
        <v>0.11</v>
      </c>
      <c r="P1075" s="108">
        <f t="shared" si="355"/>
        <v>1.0087345940000001</v>
      </c>
      <c r="Q1075" s="104">
        <f t="shared" si="358"/>
        <v>1578.4903499</v>
      </c>
      <c r="R1075" s="104">
        <f t="shared" si="359"/>
        <v>6781.5403498300002</v>
      </c>
      <c r="S1075" s="109" t="s">
        <v>52</v>
      </c>
      <c r="T1075" s="110">
        <f t="shared" si="371"/>
        <v>41100</v>
      </c>
      <c r="U1075" s="111">
        <f t="shared" si="366"/>
        <v>175514.03311828</v>
      </c>
      <c r="V1075" s="22"/>
      <c r="W1075" s="8"/>
      <c r="X1075" s="2"/>
      <c r="Y1075" s="8"/>
      <c r="Z1075" s="8"/>
      <c r="AA1075" s="8"/>
      <c r="AB1075" s="9"/>
      <c r="AC1075" s="8"/>
      <c r="AD1075" s="8"/>
      <c r="AE1075" s="8"/>
      <c r="AF1075" s="9"/>
      <c r="AG1075" s="2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</row>
    <row r="1076" spans="1:108" x14ac:dyDescent="0.2">
      <c r="A1076" s="112">
        <f t="shared" si="360"/>
        <v>41101</v>
      </c>
      <c r="B1076" s="104">
        <f t="shared" si="373"/>
        <v>175564.47581628998</v>
      </c>
      <c r="C1076" s="104">
        <f t="shared" si="361"/>
        <v>171513.07221693004</v>
      </c>
      <c r="D1076" s="132">
        <f t="shared" si="362"/>
        <v>41101</v>
      </c>
      <c r="E1076" s="105">
        <f t="shared" si="374"/>
        <v>2.12E-4</v>
      </c>
      <c r="F1076" s="106">
        <f t="shared" si="372"/>
        <v>1</v>
      </c>
      <c r="G1076" s="106">
        <f t="shared" si="367"/>
        <v>31</v>
      </c>
      <c r="H1076" s="104">
        <f t="shared" si="363"/>
        <v>1.00000683</v>
      </c>
      <c r="I1076" s="104">
        <f t="shared" si="364"/>
        <v>1.0233274400000001</v>
      </c>
      <c r="J1076" s="104">
        <f t="shared" si="356"/>
        <v>1.0233344200000001</v>
      </c>
      <c r="K1076" s="104">
        <f t="shared" si="357"/>
        <v>175515.23027952999</v>
      </c>
      <c r="L1076" s="107">
        <f t="shared" si="368"/>
        <v>0</v>
      </c>
      <c r="M1076" s="105">
        <f t="shared" si="369"/>
        <v>0</v>
      </c>
      <c r="N1076" s="104">
        <f t="shared" si="370"/>
        <v>0</v>
      </c>
      <c r="O1076" s="113">
        <f t="shared" si="365"/>
        <v>0.11</v>
      </c>
      <c r="P1076" s="108">
        <f t="shared" si="355"/>
        <v>1.0002805770000001</v>
      </c>
      <c r="Q1076" s="104">
        <f t="shared" si="358"/>
        <v>49.24553676</v>
      </c>
      <c r="R1076" s="104">
        <f t="shared" si="359"/>
        <v>49.24553676</v>
      </c>
      <c r="S1076" s="109" t="s">
        <v>52</v>
      </c>
      <c r="T1076" s="110">
        <f t="shared" si="371"/>
        <v>41131</v>
      </c>
      <c r="U1076" s="111">
        <f t="shared" si="366"/>
        <v>0</v>
      </c>
      <c r="V1076" s="22"/>
      <c r="W1076" s="5"/>
      <c r="X1076" s="3"/>
      <c r="Y1076" s="5"/>
      <c r="Z1076" s="5"/>
      <c r="AA1076" s="5"/>
      <c r="AB1076" s="1"/>
      <c r="AC1076" s="5"/>
      <c r="AD1076" s="5"/>
      <c r="AE1076" s="5"/>
      <c r="AF1076" s="1"/>
      <c r="AG1076" s="3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</row>
    <row r="1077" spans="1:108" x14ac:dyDescent="0.2">
      <c r="A1077" s="112">
        <f t="shared" si="360"/>
        <v>41102</v>
      </c>
      <c r="B1077" s="104">
        <f t="shared" si="373"/>
        <v>175614.93648407</v>
      </c>
      <c r="C1077" s="104">
        <f t="shared" si="361"/>
        <v>171513.07221693004</v>
      </c>
      <c r="D1077" s="132">
        <f t="shared" si="362"/>
        <v>41101</v>
      </c>
      <c r="E1077" s="105">
        <f t="shared" si="374"/>
        <v>2.12E-4</v>
      </c>
      <c r="F1077" s="106">
        <f t="shared" si="372"/>
        <v>2</v>
      </c>
      <c r="G1077" s="106">
        <f t="shared" si="367"/>
        <v>31</v>
      </c>
      <c r="H1077" s="104">
        <f t="shared" si="363"/>
        <v>1.00001367</v>
      </c>
      <c r="I1077" s="104">
        <f t="shared" si="364"/>
        <v>1.0233274400000001</v>
      </c>
      <c r="J1077" s="104">
        <f t="shared" si="356"/>
        <v>1.0233414199999999</v>
      </c>
      <c r="K1077" s="104">
        <f t="shared" si="357"/>
        <v>175516.43087103</v>
      </c>
      <c r="L1077" s="107">
        <f t="shared" si="368"/>
        <v>0</v>
      </c>
      <c r="M1077" s="105">
        <f t="shared" si="369"/>
        <v>0</v>
      </c>
      <c r="N1077" s="104">
        <f t="shared" si="370"/>
        <v>0</v>
      </c>
      <c r="O1077" s="113">
        <f t="shared" si="365"/>
        <v>0.11</v>
      </c>
      <c r="P1077" s="108">
        <f t="shared" si="355"/>
        <v>1.000561233</v>
      </c>
      <c r="Q1077" s="104">
        <f t="shared" si="358"/>
        <v>98.50561304</v>
      </c>
      <c r="R1077" s="104">
        <f t="shared" si="359"/>
        <v>98.50561304</v>
      </c>
      <c r="S1077" s="109" t="s">
        <v>52</v>
      </c>
      <c r="T1077" s="110">
        <f t="shared" si="371"/>
        <v>41131</v>
      </c>
      <c r="U1077" s="111">
        <f t="shared" si="366"/>
        <v>0</v>
      </c>
      <c r="V1077" s="22"/>
      <c r="W1077" s="5"/>
      <c r="X1077" s="3"/>
      <c r="Y1077" s="5"/>
      <c r="Z1077" s="5"/>
      <c r="AA1077" s="5"/>
      <c r="AB1077" s="1"/>
      <c r="AC1077" s="5"/>
      <c r="AD1077" s="5"/>
      <c r="AE1077" s="5"/>
      <c r="AF1077" s="1"/>
      <c r="AG1077" s="3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</row>
    <row r="1078" spans="1:108" x14ac:dyDescent="0.2">
      <c r="A1078" s="112">
        <f t="shared" si="360"/>
        <v>41103</v>
      </c>
      <c r="B1078" s="104">
        <f t="shared" si="373"/>
        <v>175665.41151614001</v>
      </c>
      <c r="C1078" s="104">
        <f t="shared" si="361"/>
        <v>171513.07221693004</v>
      </c>
      <c r="D1078" s="132">
        <f t="shared" si="362"/>
        <v>41101</v>
      </c>
      <c r="E1078" s="105">
        <f t="shared" si="374"/>
        <v>2.12E-4</v>
      </c>
      <c r="F1078" s="106">
        <f t="shared" si="372"/>
        <v>3</v>
      </c>
      <c r="G1078" s="106">
        <f t="shared" si="367"/>
        <v>31</v>
      </c>
      <c r="H1078" s="104">
        <f t="shared" si="363"/>
        <v>1.0000205099999999</v>
      </c>
      <c r="I1078" s="104">
        <f t="shared" si="364"/>
        <v>1.0233274400000001</v>
      </c>
      <c r="J1078" s="104">
        <f t="shared" si="356"/>
        <v>1.02334842</v>
      </c>
      <c r="K1078" s="104">
        <f t="shared" si="357"/>
        <v>175517.63146254001</v>
      </c>
      <c r="L1078" s="107">
        <f t="shared" si="368"/>
        <v>0</v>
      </c>
      <c r="M1078" s="105">
        <f t="shared" si="369"/>
        <v>0</v>
      </c>
      <c r="N1078" s="104">
        <f t="shared" si="370"/>
        <v>0</v>
      </c>
      <c r="O1078" s="113">
        <f t="shared" si="365"/>
        <v>0.11</v>
      </c>
      <c r="P1078" s="108">
        <f t="shared" si="355"/>
        <v>1.0008419669999999</v>
      </c>
      <c r="Q1078" s="104">
        <f t="shared" si="358"/>
        <v>147.7800536</v>
      </c>
      <c r="R1078" s="104">
        <f t="shared" si="359"/>
        <v>147.7800536</v>
      </c>
      <c r="S1078" s="109" t="s">
        <v>52</v>
      </c>
      <c r="T1078" s="110">
        <f t="shared" si="371"/>
        <v>41131</v>
      </c>
      <c r="U1078" s="111">
        <f t="shared" si="366"/>
        <v>0</v>
      </c>
      <c r="V1078" s="22"/>
      <c r="W1078" s="5"/>
      <c r="X1078" s="3"/>
      <c r="Y1078" s="5"/>
      <c r="Z1078" s="5"/>
      <c r="AA1078" s="5"/>
      <c r="AB1078" s="1"/>
      <c r="AC1078" s="5"/>
      <c r="AD1078" s="5"/>
      <c r="AE1078" s="5"/>
      <c r="AF1078" s="1"/>
      <c r="AG1078" s="3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</row>
    <row r="1079" spans="1:108" x14ac:dyDescent="0.2">
      <c r="A1079" s="112">
        <f t="shared" si="360"/>
        <v>41104</v>
      </c>
      <c r="B1079" s="104">
        <f t="shared" si="373"/>
        <v>175715.90126381</v>
      </c>
      <c r="C1079" s="104">
        <f t="shared" si="361"/>
        <v>171513.07221693004</v>
      </c>
      <c r="D1079" s="132">
        <f t="shared" si="362"/>
        <v>41101</v>
      </c>
      <c r="E1079" s="105">
        <f t="shared" si="374"/>
        <v>2.12E-4</v>
      </c>
      <c r="F1079" s="106">
        <f t="shared" si="372"/>
        <v>4</v>
      </c>
      <c r="G1079" s="106">
        <f t="shared" si="367"/>
        <v>31</v>
      </c>
      <c r="H1079" s="104">
        <f t="shared" si="363"/>
        <v>1.0000273500000001</v>
      </c>
      <c r="I1079" s="104">
        <f t="shared" si="364"/>
        <v>1.0233274400000001</v>
      </c>
      <c r="J1079" s="104">
        <f t="shared" si="356"/>
        <v>1.0233554199999999</v>
      </c>
      <c r="K1079" s="104">
        <f t="shared" si="357"/>
        <v>175518.83205403999</v>
      </c>
      <c r="L1079" s="107">
        <f t="shared" si="368"/>
        <v>0</v>
      </c>
      <c r="M1079" s="105">
        <f t="shared" si="369"/>
        <v>0</v>
      </c>
      <c r="N1079" s="104">
        <f t="shared" si="370"/>
        <v>0</v>
      </c>
      <c r="O1079" s="113">
        <f t="shared" si="365"/>
        <v>0.11</v>
      </c>
      <c r="P1079" s="108">
        <f t="shared" si="355"/>
        <v>1.0011227810000001</v>
      </c>
      <c r="Q1079" s="104">
        <f t="shared" si="358"/>
        <v>197.06920976999999</v>
      </c>
      <c r="R1079" s="104">
        <f t="shared" si="359"/>
        <v>197.06920976999999</v>
      </c>
      <c r="S1079" s="109" t="s">
        <v>52</v>
      </c>
      <c r="T1079" s="110">
        <f t="shared" si="371"/>
        <v>41131</v>
      </c>
      <c r="U1079" s="111">
        <f t="shared" si="366"/>
        <v>0</v>
      </c>
      <c r="V1079" s="22"/>
      <c r="W1079" s="5"/>
      <c r="X1079" s="3"/>
      <c r="Y1079" s="5"/>
      <c r="Z1079" s="5"/>
      <c r="AA1079" s="5"/>
      <c r="AB1079" s="1"/>
      <c r="AC1079" s="5"/>
      <c r="AD1079" s="5"/>
      <c r="AE1079" s="5"/>
      <c r="AF1079" s="1"/>
      <c r="AG1079" s="3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</row>
    <row r="1080" spans="1:108" x14ac:dyDescent="0.2">
      <c r="A1080" s="112">
        <f t="shared" si="360"/>
        <v>41105</v>
      </c>
      <c r="B1080" s="104">
        <f t="shared" si="373"/>
        <v>175766.40537633002</v>
      </c>
      <c r="C1080" s="104">
        <f t="shared" si="361"/>
        <v>171513.07221693004</v>
      </c>
      <c r="D1080" s="132">
        <f t="shared" si="362"/>
        <v>41101</v>
      </c>
      <c r="E1080" s="105">
        <f t="shared" si="374"/>
        <v>2.12E-4</v>
      </c>
      <c r="F1080" s="106">
        <f t="shared" si="372"/>
        <v>5</v>
      </c>
      <c r="G1080" s="106">
        <f t="shared" si="367"/>
        <v>31</v>
      </c>
      <c r="H1080" s="104">
        <f t="shared" si="363"/>
        <v>1.00003419</v>
      </c>
      <c r="I1080" s="104">
        <f t="shared" si="364"/>
        <v>1.0233274400000001</v>
      </c>
      <c r="J1080" s="104">
        <f t="shared" si="356"/>
        <v>1.02336242</v>
      </c>
      <c r="K1080" s="104">
        <f t="shared" si="357"/>
        <v>175520.03264555</v>
      </c>
      <c r="L1080" s="107">
        <f t="shared" si="368"/>
        <v>0</v>
      </c>
      <c r="M1080" s="105">
        <f t="shared" si="369"/>
        <v>0</v>
      </c>
      <c r="N1080" s="104">
        <f t="shared" si="370"/>
        <v>0</v>
      </c>
      <c r="O1080" s="113">
        <f t="shared" si="365"/>
        <v>0.11</v>
      </c>
      <c r="P1080" s="108">
        <f t="shared" si="355"/>
        <v>1.001403673</v>
      </c>
      <c r="Q1080" s="104">
        <f t="shared" si="358"/>
        <v>246.37273078000001</v>
      </c>
      <c r="R1080" s="104">
        <f t="shared" si="359"/>
        <v>246.37273078000001</v>
      </c>
      <c r="S1080" s="109" t="s">
        <v>52</v>
      </c>
      <c r="T1080" s="110">
        <f t="shared" si="371"/>
        <v>41131</v>
      </c>
      <c r="U1080" s="111">
        <f t="shared" si="366"/>
        <v>0</v>
      </c>
      <c r="V1080" s="22"/>
      <c r="W1080" s="5"/>
      <c r="X1080" s="3"/>
      <c r="Y1080" s="5"/>
      <c r="Z1080" s="5"/>
      <c r="AA1080" s="5"/>
      <c r="AB1080" s="1"/>
      <c r="AC1080" s="5"/>
      <c r="AD1080" s="5"/>
      <c r="AE1080" s="5"/>
      <c r="AF1080" s="1"/>
      <c r="AG1080" s="3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</row>
    <row r="1081" spans="1:108" x14ac:dyDescent="0.2">
      <c r="A1081" s="112">
        <f t="shared" si="360"/>
        <v>41106</v>
      </c>
      <c r="B1081" s="104">
        <f t="shared" si="373"/>
        <v>175816.92213595001</v>
      </c>
      <c r="C1081" s="104">
        <f t="shared" si="361"/>
        <v>171513.07221693004</v>
      </c>
      <c r="D1081" s="132">
        <f t="shared" si="362"/>
        <v>41101</v>
      </c>
      <c r="E1081" s="105">
        <f t="shared" si="374"/>
        <v>2.12E-4</v>
      </c>
      <c r="F1081" s="106">
        <f t="shared" si="372"/>
        <v>6</v>
      </c>
      <c r="G1081" s="106">
        <f t="shared" si="367"/>
        <v>31</v>
      </c>
      <c r="H1081" s="104">
        <f t="shared" si="363"/>
        <v>1.0000410200000001</v>
      </c>
      <c r="I1081" s="104">
        <f t="shared" si="364"/>
        <v>1.0233274400000001</v>
      </c>
      <c r="J1081" s="104">
        <f t="shared" si="356"/>
        <v>1.0233694099999999</v>
      </c>
      <c r="K1081" s="104">
        <f t="shared" si="357"/>
        <v>175521.23152192001</v>
      </c>
      <c r="L1081" s="107">
        <f t="shared" si="368"/>
        <v>0</v>
      </c>
      <c r="M1081" s="105">
        <f t="shared" si="369"/>
        <v>0</v>
      </c>
      <c r="N1081" s="104">
        <f t="shared" si="370"/>
        <v>0</v>
      </c>
      <c r="O1081" s="113">
        <f t="shared" si="365"/>
        <v>0.11</v>
      </c>
      <c r="P1081" s="108">
        <f t="shared" si="355"/>
        <v>1.0016846429999999</v>
      </c>
      <c r="Q1081" s="104">
        <f t="shared" si="358"/>
        <v>295.69061403000001</v>
      </c>
      <c r="R1081" s="104">
        <f t="shared" si="359"/>
        <v>295.69061403000001</v>
      </c>
      <c r="S1081" s="109" t="s">
        <v>52</v>
      </c>
      <c r="T1081" s="110">
        <f t="shared" si="371"/>
        <v>41131</v>
      </c>
      <c r="U1081" s="111">
        <f t="shared" si="366"/>
        <v>0</v>
      </c>
      <c r="V1081" s="22"/>
      <c r="W1081" s="5"/>
      <c r="X1081" s="3"/>
      <c r="Y1081" s="5"/>
      <c r="Z1081" s="5"/>
      <c r="AA1081" s="5"/>
      <c r="AB1081" s="1"/>
      <c r="AC1081" s="5"/>
      <c r="AD1081" s="5"/>
      <c r="AE1081" s="5"/>
      <c r="AF1081" s="1"/>
      <c r="AG1081" s="3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</row>
    <row r="1082" spans="1:108" x14ac:dyDescent="0.2">
      <c r="A1082" s="112">
        <f t="shared" si="360"/>
        <v>41107</v>
      </c>
      <c r="B1082" s="104">
        <f t="shared" si="373"/>
        <v>175867.45532956999</v>
      </c>
      <c r="C1082" s="104">
        <f t="shared" si="361"/>
        <v>171513.07221693004</v>
      </c>
      <c r="D1082" s="132">
        <f t="shared" si="362"/>
        <v>41101</v>
      </c>
      <c r="E1082" s="105">
        <f t="shared" si="374"/>
        <v>2.12E-4</v>
      </c>
      <c r="F1082" s="106">
        <f t="shared" si="372"/>
        <v>7</v>
      </c>
      <c r="G1082" s="106">
        <f t="shared" si="367"/>
        <v>31</v>
      </c>
      <c r="H1082" s="104">
        <f t="shared" si="363"/>
        <v>1.00004786</v>
      </c>
      <c r="I1082" s="104">
        <f t="shared" si="364"/>
        <v>1.0233274400000001</v>
      </c>
      <c r="J1082" s="104">
        <f t="shared" si="356"/>
        <v>1.02337641</v>
      </c>
      <c r="K1082" s="104">
        <f t="shared" si="357"/>
        <v>175522.43211343</v>
      </c>
      <c r="L1082" s="107">
        <f t="shared" si="368"/>
        <v>0</v>
      </c>
      <c r="M1082" s="105">
        <f t="shared" si="369"/>
        <v>0</v>
      </c>
      <c r="N1082" s="104">
        <f t="shared" si="370"/>
        <v>0</v>
      </c>
      <c r="O1082" s="113">
        <f t="shared" si="365"/>
        <v>0.11</v>
      </c>
      <c r="P1082" s="108">
        <f t="shared" si="355"/>
        <v>1.001965693</v>
      </c>
      <c r="Q1082" s="104">
        <f t="shared" si="358"/>
        <v>345.02321613999999</v>
      </c>
      <c r="R1082" s="104">
        <f t="shared" si="359"/>
        <v>345.02321613999999</v>
      </c>
      <c r="S1082" s="109" t="s">
        <v>52</v>
      </c>
      <c r="T1082" s="110">
        <f t="shared" si="371"/>
        <v>41131</v>
      </c>
      <c r="U1082" s="111">
        <f t="shared" si="366"/>
        <v>0</v>
      </c>
      <c r="V1082" s="22"/>
      <c r="W1082" s="5"/>
      <c r="X1082" s="3"/>
      <c r="Y1082" s="5"/>
      <c r="Z1082" s="5"/>
      <c r="AA1082" s="5"/>
      <c r="AB1082" s="1"/>
      <c r="AC1082" s="5"/>
      <c r="AD1082" s="5"/>
      <c r="AE1082" s="5"/>
      <c r="AF1082" s="1"/>
      <c r="AG1082" s="3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</row>
    <row r="1083" spans="1:108" x14ac:dyDescent="0.2">
      <c r="A1083" s="112">
        <f t="shared" si="360"/>
        <v>41108</v>
      </c>
      <c r="B1083" s="104">
        <f t="shared" si="373"/>
        <v>175918.00306441</v>
      </c>
      <c r="C1083" s="104">
        <f t="shared" si="361"/>
        <v>171513.07221693004</v>
      </c>
      <c r="D1083" s="132">
        <f t="shared" si="362"/>
        <v>41101</v>
      </c>
      <c r="E1083" s="105">
        <f t="shared" si="374"/>
        <v>2.12E-4</v>
      </c>
      <c r="F1083" s="106">
        <f t="shared" si="372"/>
        <v>8</v>
      </c>
      <c r="G1083" s="106">
        <f t="shared" si="367"/>
        <v>31</v>
      </c>
      <c r="H1083" s="104">
        <f t="shared" si="363"/>
        <v>1.0000547</v>
      </c>
      <c r="I1083" s="104">
        <f t="shared" si="364"/>
        <v>1.0233274400000001</v>
      </c>
      <c r="J1083" s="104">
        <f t="shared" si="356"/>
        <v>1.0233834100000001</v>
      </c>
      <c r="K1083" s="104">
        <f t="shared" si="357"/>
        <v>175523.63270493</v>
      </c>
      <c r="L1083" s="107">
        <f t="shared" si="368"/>
        <v>0</v>
      </c>
      <c r="M1083" s="105">
        <f t="shared" si="369"/>
        <v>0</v>
      </c>
      <c r="N1083" s="104">
        <f t="shared" si="370"/>
        <v>0</v>
      </c>
      <c r="O1083" s="113">
        <f t="shared" si="365"/>
        <v>0.11</v>
      </c>
      <c r="P1083" s="108">
        <f t="shared" si="355"/>
        <v>1.002246822</v>
      </c>
      <c r="Q1083" s="104">
        <f t="shared" si="358"/>
        <v>394.37035947999999</v>
      </c>
      <c r="R1083" s="104">
        <f t="shared" si="359"/>
        <v>394.37035947999999</v>
      </c>
      <c r="S1083" s="109" t="s">
        <v>52</v>
      </c>
      <c r="T1083" s="110">
        <f t="shared" si="371"/>
        <v>41131</v>
      </c>
      <c r="U1083" s="111">
        <f t="shared" si="366"/>
        <v>0</v>
      </c>
      <c r="V1083" s="22"/>
      <c r="W1083" s="5"/>
      <c r="X1083" s="3"/>
      <c r="Y1083" s="5"/>
      <c r="Z1083" s="5"/>
      <c r="AA1083" s="5"/>
      <c r="AB1083" s="1"/>
      <c r="AC1083" s="5"/>
      <c r="AD1083" s="5"/>
      <c r="AE1083" s="5"/>
      <c r="AF1083" s="1"/>
      <c r="AG1083" s="3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</row>
    <row r="1084" spans="1:108" x14ac:dyDescent="0.2">
      <c r="A1084" s="112">
        <f t="shared" si="360"/>
        <v>41109</v>
      </c>
      <c r="B1084" s="104">
        <f t="shared" si="373"/>
        <v>175968.56516522999</v>
      </c>
      <c r="C1084" s="104">
        <f t="shared" si="361"/>
        <v>171513.07221693004</v>
      </c>
      <c r="D1084" s="132">
        <f t="shared" si="362"/>
        <v>41101</v>
      </c>
      <c r="E1084" s="105">
        <f t="shared" si="374"/>
        <v>2.12E-4</v>
      </c>
      <c r="F1084" s="106">
        <f t="shared" si="372"/>
        <v>9</v>
      </c>
      <c r="G1084" s="106">
        <f t="shared" si="367"/>
        <v>31</v>
      </c>
      <c r="H1084" s="104">
        <f t="shared" si="363"/>
        <v>1.0000615399999999</v>
      </c>
      <c r="I1084" s="104">
        <f t="shared" si="364"/>
        <v>1.0233274400000001</v>
      </c>
      <c r="J1084" s="104">
        <f t="shared" si="356"/>
        <v>1.02339041</v>
      </c>
      <c r="K1084" s="104">
        <f t="shared" si="357"/>
        <v>175524.83329643999</v>
      </c>
      <c r="L1084" s="107">
        <f t="shared" si="368"/>
        <v>0</v>
      </c>
      <c r="M1084" s="105">
        <f t="shared" si="369"/>
        <v>0</v>
      </c>
      <c r="N1084" s="104">
        <f t="shared" si="370"/>
        <v>0</v>
      </c>
      <c r="O1084" s="113">
        <f t="shared" si="365"/>
        <v>0.11</v>
      </c>
      <c r="P1084" s="108">
        <f t="shared" si="355"/>
        <v>1.002528029</v>
      </c>
      <c r="Q1084" s="104">
        <f t="shared" si="358"/>
        <v>443.73186879000002</v>
      </c>
      <c r="R1084" s="104">
        <f t="shared" si="359"/>
        <v>443.73186879000002</v>
      </c>
      <c r="S1084" s="109" t="s">
        <v>52</v>
      </c>
      <c r="T1084" s="110">
        <f t="shared" si="371"/>
        <v>41131</v>
      </c>
      <c r="U1084" s="111">
        <f t="shared" si="366"/>
        <v>0</v>
      </c>
      <c r="V1084" s="22"/>
      <c r="W1084" s="5"/>
      <c r="X1084" s="3"/>
      <c r="Y1084" s="5"/>
      <c r="Z1084" s="5"/>
      <c r="AA1084" s="5"/>
      <c r="AB1084" s="1"/>
      <c r="AC1084" s="5"/>
      <c r="AD1084" s="5"/>
      <c r="AE1084" s="5"/>
      <c r="AF1084" s="1"/>
      <c r="AG1084" s="3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</row>
    <row r="1085" spans="1:108" x14ac:dyDescent="0.2">
      <c r="A1085" s="112">
        <f t="shared" si="360"/>
        <v>41110</v>
      </c>
      <c r="B1085" s="104">
        <f t="shared" si="373"/>
        <v>176019.14198334998</v>
      </c>
      <c r="C1085" s="104">
        <f t="shared" si="361"/>
        <v>171513.07221693004</v>
      </c>
      <c r="D1085" s="132">
        <f t="shared" si="362"/>
        <v>41101</v>
      </c>
      <c r="E1085" s="105">
        <f t="shared" si="374"/>
        <v>2.12E-4</v>
      </c>
      <c r="F1085" s="106">
        <f t="shared" si="372"/>
        <v>10</v>
      </c>
      <c r="G1085" s="106">
        <f t="shared" si="367"/>
        <v>31</v>
      </c>
      <c r="H1085" s="104">
        <f t="shared" si="363"/>
        <v>1.0000683800000001</v>
      </c>
      <c r="I1085" s="104">
        <f t="shared" si="364"/>
        <v>1.0233274400000001</v>
      </c>
      <c r="J1085" s="104">
        <f t="shared" si="356"/>
        <v>1.0233974100000001</v>
      </c>
      <c r="K1085" s="104">
        <f t="shared" si="357"/>
        <v>175526.03388793999</v>
      </c>
      <c r="L1085" s="107">
        <f t="shared" si="368"/>
        <v>0</v>
      </c>
      <c r="M1085" s="105">
        <f t="shared" si="369"/>
        <v>0</v>
      </c>
      <c r="N1085" s="104">
        <f t="shared" si="370"/>
        <v>0</v>
      </c>
      <c r="O1085" s="113">
        <f t="shared" si="365"/>
        <v>0.11</v>
      </c>
      <c r="P1085" s="108">
        <f t="shared" si="355"/>
        <v>1.002809316</v>
      </c>
      <c r="Q1085" s="104">
        <f t="shared" si="358"/>
        <v>493.10809540999998</v>
      </c>
      <c r="R1085" s="104">
        <f t="shared" si="359"/>
        <v>493.10809540999998</v>
      </c>
      <c r="S1085" s="109" t="s">
        <v>52</v>
      </c>
      <c r="T1085" s="110">
        <f t="shared" si="371"/>
        <v>41131</v>
      </c>
      <c r="U1085" s="111">
        <f t="shared" si="366"/>
        <v>0</v>
      </c>
      <c r="V1085" s="22"/>
      <c r="W1085" s="5"/>
      <c r="X1085" s="3"/>
      <c r="Y1085" s="5"/>
      <c r="Z1085" s="5"/>
      <c r="AA1085" s="5"/>
      <c r="AB1085" s="1"/>
      <c r="AC1085" s="5"/>
      <c r="AD1085" s="5"/>
      <c r="AE1085" s="5"/>
      <c r="AF1085" s="1"/>
      <c r="AG1085" s="3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</row>
    <row r="1086" spans="1:108" x14ac:dyDescent="0.2">
      <c r="A1086" s="112">
        <f t="shared" si="360"/>
        <v>41111</v>
      </c>
      <c r="B1086" s="104">
        <f t="shared" si="373"/>
        <v>176069.73316803001</v>
      </c>
      <c r="C1086" s="104">
        <f t="shared" si="361"/>
        <v>171513.07221693004</v>
      </c>
      <c r="D1086" s="132">
        <f t="shared" si="362"/>
        <v>41101</v>
      </c>
      <c r="E1086" s="105">
        <f t="shared" si="374"/>
        <v>2.12E-4</v>
      </c>
      <c r="F1086" s="106">
        <f t="shared" si="372"/>
        <v>11</v>
      </c>
      <c r="G1086" s="106">
        <f t="shared" si="367"/>
        <v>31</v>
      </c>
      <c r="H1086" s="104">
        <f t="shared" si="363"/>
        <v>1.00007522</v>
      </c>
      <c r="I1086" s="104">
        <f t="shared" si="364"/>
        <v>1.0233274400000001</v>
      </c>
      <c r="J1086" s="104">
        <f t="shared" si="356"/>
        <v>1.0234044099999999</v>
      </c>
      <c r="K1086" s="104">
        <f t="shared" si="357"/>
        <v>175527.23447945001</v>
      </c>
      <c r="L1086" s="107">
        <f t="shared" si="368"/>
        <v>0</v>
      </c>
      <c r="M1086" s="105">
        <f t="shared" si="369"/>
        <v>0</v>
      </c>
      <c r="N1086" s="104">
        <f t="shared" si="370"/>
        <v>0</v>
      </c>
      <c r="O1086" s="113">
        <f t="shared" si="365"/>
        <v>0.11</v>
      </c>
      <c r="P1086" s="108">
        <f t="shared" si="355"/>
        <v>1.003090681</v>
      </c>
      <c r="Q1086" s="104">
        <f t="shared" si="358"/>
        <v>542.49868858000002</v>
      </c>
      <c r="R1086" s="104">
        <f t="shared" si="359"/>
        <v>542.49868858000002</v>
      </c>
      <c r="S1086" s="109" t="s">
        <v>52</v>
      </c>
      <c r="T1086" s="110">
        <f t="shared" si="371"/>
        <v>41131</v>
      </c>
      <c r="U1086" s="111">
        <f t="shared" si="366"/>
        <v>0</v>
      </c>
      <c r="V1086" s="22"/>
      <c r="W1086" s="5"/>
      <c r="X1086" s="3"/>
      <c r="Y1086" s="5"/>
      <c r="Z1086" s="5"/>
      <c r="AA1086" s="5"/>
      <c r="AB1086" s="1"/>
      <c r="AC1086" s="5"/>
      <c r="AD1086" s="5"/>
      <c r="AE1086" s="5"/>
      <c r="AF1086" s="1"/>
      <c r="AG1086" s="3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</row>
    <row r="1087" spans="1:108" x14ac:dyDescent="0.2">
      <c r="A1087" s="112">
        <f t="shared" si="360"/>
        <v>41112</v>
      </c>
      <c r="B1087" s="104">
        <f t="shared" si="373"/>
        <v>176120.33717416</v>
      </c>
      <c r="C1087" s="104">
        <f t="shared" si="361"/>
        <v>171513.07221693004</v>
      </c>
      <c r="D1087" s="132">
        <f t="shared" si="362"/>
        <v>41101</v>
      </c>
      <c r="E1087" s="105">
        <f t="shared" si="374"/>
        <v>2.12E-4</v>
      </c>
      <c r="F1087" s="106">
        <f t="shared" si="372"/>
        <v>12</v>
      </c>
      <c r="G1087" s="106">
        <f t="shared" si="367"/>
        <v>31</v>
      </c>
      <c r="H1087" s="104">
        <f t="shared" si="363"/>
        <v>1.0000820500000001</v>
      </c>
      <c r="I1087" s="104">
        <f t="shared" si="364"/>
        <v>1.0233274400000001</v>
      </c>
      <c r="J1087" s="104">
        <f t="shared" si="356"/>
        <v>1.0234114000000001</v>
      </c>
      <c r="K1087" s="104">
        <f t="shared" si="357"/>
        <v>175528.43335583</v>
      </c>
      <c r="L1087" s="107">
        <f t="shared" si="368"/>
        <v>0</v>
      </c>
      <c r="M1087" s="105">
        <f t="shared" si="369"/>
        <v>0</v>
      </c>
      <c r="N1087" s="104">
        <f t="shared" si="370"/>
        <v>0</v>
      </c>
      <c r="O1087" s="113">
        <f t="shared" si="365"/>
        <v>0.11</v>
      </c>
      <c r="P1087" s="108">
        <f t="shared" si="355"/>
        <v>1.0033721250000001</v>
      </c>
      <c r="Q1087" s="104">
        <f t="shared" si="358"/>
        <v>591.90381833000004</v>
      </c>
      <c r="R1087" s="104">
        <f t="shared" si="359"/>
        <v>591.90381833000004</v>
      </c>
      <c r="S1087" s="109" t="s">
        <v>52</v>
      </c>
      <c r="T1087" s="110">
        <f t="shared" si="371"/>
        <v>41131</v>
      </c>
      <c r="U1087" s="111">
        <f t="shared" si="366"/>
        <v>0</v>
      </c>
      <c r="V1087" s="22"/>
      <c r="W1087" s="5"/>
      <c r="X1087" s="3"/>
      <c r="Y1087" s="5"/>
      <c r="Z1087" s="5"/>
      <c r="AA1087" s="5"/>
      <c r="AB1087" s="1"/>
      <c r="AC1087" s="5"/>
      <c r="AD1087" s="5"/>
      <c r="AE1087" s="5"/>
      <c r="AF1087" s="1"/>
      <c r="AG1087" s="3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</row>
    <row r="1088" spans="1:108" x14ac:dyDescent="0.2">
      <c r="A1088" s="112">
        <f t="shared" si="360"/>
        <v>41113</v>
      </c>
      <c r="B1088" s="104">
        <f t="shared" si="373"/>
        <v>176170.95744334001</v>
      </c>
      <c r="C1088" s="104">
        <f t="shared" si="361"/>
        <v>171513.07221693004</v>
      </c>
      <c r="D1088" s="132">
        <f t="shared" si="362"/>
        <v>41101</v>
      </c>
      <c r="E1088" s="105">
        <f t="shared" si="374"/>
        <v>2.12E-4</v>
      </c>
      <c r="F1088" s="106">
        <f t="shared" si="372"/>
        <v>13</v>
      </c>
      <c r="G1088" s="106">
        <f t="shared" si="367"/>
        <v>31</v>
      </c>
      <c r="H1088" s="104">
        <f t="shared" si="363"/>
        <v>1.00008889</v>
      </c>
      <c r="I1088" s="104">
        <f t="shared" si="364"/>
        <v>1.0233274400000001</v>
      </c>
      <c r="J1088" s="104">
        <f t="shared" si="356"/>
        <v>1.0234184</v>
      </c>
      <c r="K1088" s="104">
        <f t="shared" si="357"/>
        <v>175529.63394733</v>
      </c>
      <c r="L1088" s="107">
        <f t="shared" si="368"/>
        <v>0</v>
      </c>
      <c r="M1088" s="105">
        <f t="shared" si="369"/>
        <v>0</v>
      </c>
      <c r="N1088" s="104">
        <f t="shared" si="370"/>
        <v>0</v>
      </c>
      <c r="O1088" s="113">
        <f t="shared" si="365"/>
        <v>0.11</v>
      </c>
      <c r="P1088" s="108">
        <f t="shared" si="355"/>
        <v>1.003653648</v>
      </c>
      <c r="Q1088" s="104">
        <f t="shared" si="358"/>
        <v>641.32349600999999</v>
      </c>
      <c r="R1088" s="104">
        <f t="shared" si="359"/>
        <v>641.32349600999999</v>
      </c>
      <c r="S1088" s="109" t="s">
        <v>52</v>
      </c>
      <c r="T1088" s="110">
        <f t="shared" si="371"/>
        <v>41131</v>
      </c>
      <c r="U1088" s="111">
        <f t="shared" si="366"/>
        <v>0</v>
      </c>
      <c r="V1088" s="22"/>
      <c r="W1088" s="5"/>
      <c r="X1088" s="3"/>
      <c r="Y1088" s="5"/>
      <c r="Z1088" s="5"/>
      <c r="AA1088" s="5"/>
      <c r="AB1088" s="1"/>
      <c r="AC1088" s="5"/>
      <c r="AD1088" s="5"/>
      <c r="AE1088" s="5"/>
      <c r="AF1088" s="1"/>
      <c r="AG1088" s="3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</row>
    <row r="1089" spans="1:108" x14ac:dyDescent="0.2">
      <c r="A1089" s="112">
        <f t="shared" si="360"/>
        <v>41114</v>
      </c>
      <c r="B1089" s="104">
        <f t="shared" si="373"/>
        <v>176221.59225545</v>
      </c>
      <c r="C1089" s="104">
        <f t="shared" si="361"/>
        <v>171513.07221693004</v>
      </c>
      <c r="D1089" s="132">
        <f t="shared" si="362"/>
        <v>41101</v>
      </c>
      <c r="E1089" s="105">
        <f t="shared" si="374"/>
        <v>2.12E-4</v>
      </c>
      <c r="F1089" s="106">
        <f t="shared" si="372"/>
        <v>14</v>
      </c>
      <c r="G1089" s="106">
        <f t="shared" si="367"/>
        <v>31</v>
      </c>
      <c r="H1089" s="104">
        <f t="shared" si="363"/>
        <v>1.00009573</v>
      </c>
      <c r="I1089" s="104">
        <f t="shared" si="364"/>
        <v>1.0233274400000001</v>
      </c>
      <c r="J1089" s="104">
        <f t="shared" si="356"/>
        <v>1.0234254</v>
      </c>
      <c r="K1089" s="104">
        <f t="shared" si="357"/>
        <v>175530.83453883999</v>
      </c>
      <c r="L1089" s="107">
        <f t="shared" si="368"/>
        <v>0</v>
      </c>
      <c r="M1089" s="105">
        <f t="shared" si="369"/>
        <v>0</v>
      </c>
      <c r="N1089" s="104">
        <f t="shared" si="370"/>
        <v>0</v>
      </c>
      <c r="O1089" s="113">
        <f t="shared" si="365"/>
        <v>0.11</v>
      </c>
      <c r="P1089" s="108">
        <f t="shared" si="355"/>
        <v>1.0039352500000001</v>
      </c>
      <c r="Q1089" s="104">
        <f t="shared" si="358"/>
        <v>690.75771660999999</v>
      </c>
      <c r="R1089" s="104">
        <f t="shared" si="359"/>
        <v>690.75771660999999</v>
      </c>
      <c r="S1089" s="109" t="s">
        <v>52</v>
      </c>
      <c r="T1089" s="110">
        <f t="shared" si="371"/>
        <v>41131</v>
      </c>
      <c r="U1089" s="111">
        <f t="shared" si="366"/>
        <v>0</v>
      </c>
      <c r="V1089" s="22"/>
      <c r="W1089" s="5"/>
      <c r="X1089" s="3"/>
      <c r="Y1089" s="5"/>
      <c r="Z1089" s="5"/>
      <c r="AA1089" s="5"/>
      <c r="AB1089" s="1"/>
      <c r="AC1089" s="5"/>
      <c r="AD1089" s="5"/>
      <c r="AE1089" s="5"/>
      <c r="AF1089" s="1"/>
      <c r="AG1089" s="3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</row>
    <row r="1090" spans="1:108" x14ac:dyDescent="0.2">
      <c r="A1090" s="112">
        <f t="shared" si="360"/>
        <v>41115</v>
      </c>
      <c r="B1090" s="104">
        <f t="shared" si="373"/>
        <v>176272.24161077</v>
      </c>
      <c r="C1090" s="104">
        <f t="shared" si="361"/>
        <v>171513.07221693004</v>
      </c>
      <c r="D1090" s="132">
        <f t="shared" si="362"/>
        <v>41101</v>
      </c>
      <c r="E1090" s="105">
        <f t="shared" si="374"/>
        <v>2.12E-4</v>
      </c>
      <c r="F1090" s="106">
        <f t="shared" si="372"/>
        <v>15</v>
      </c>
      <c r="G1090" s="106">
        <f t="shared" si="367"/>
        <v>31</v>
      </c>
      <c r="H1090" s="104">
        <f t="shared" si="363"/>
        <v>1.0001025699999999</v>
      </c>
      <c r="I1090" s="104">
        <f t="shared" si="364"/>
        <v>1.0233274400000001</v>
      </c>
      <c r="J1090" s="104">
        <f t="shared" si="356"/>
        <v>1.0234323999999999</v>
      </c>
      <c r="K1090" s="104">
        <f t="shared" si="357"/>
        <v>175532.03513033999</v>
      </c>
      <c r="L1090" s="107">
        <f t="shared" si="368"/>
        <v>0</v>
      </c>
      <c r="M1090" s="105">
        <f t="shared" si="369"/>
        <v>0</v>
      </c>
      <c r="N1090" s="104">
        <f t="shared" si="370"/>
        <v>0</v>
      </c>
      <c r="O1090" s="113">
        <f t="shared" si="365"/>
        <v>0.11</v>
      </c>
      <c r="P1090" s="108">
        <f t="shared" si="355"/>
        <v>1.004216931</v>
      </c>
      <c r="Q1090" s="104">
        <f t="shared" si="358"/>
        <v>740.20648043000006</v>
      </c>
      <c r="R1090" s="104">
        <f t="shared" si="359"/>
        <v>740.20648043000006</v>
      </c>
      <c r="S1090" s="109" t="s">
        <v>52</v>
      </c>
      <c r="T1090" s="110">
        <f t="shared" si="371"/>
        <v>41131</v>
      </c>
      <c r="U1090" s="111">
        <f t="shared" si="366"/>
        <v>0</v>
      </c>
      <c r="V1090" s="22"/>
      <c r="W1090" s="5"/>
      <c r="X1090" s="3"/>
      <c r="Y1090" s="5"/>
      <c r="Z1090" s="5"/>
      <c r="AA1090" s="5"/>
      <c r="AB1090" s="1"/>
      <c r="AC1090" s="5"/>
      <c r="AD1090" s="5"/>
      <c r="AE1090" s="5"/>
      <c r="AF1090" s="1"/>
      <c r="AG1090" s="3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</row>
    <row r="1091" spans="1:108" x14ac:dyDescent="0.2">
      <c r="A1091" s="112">
        <f t="shared" si="360"/>
        <v>41116</v>
      </c>
      <c r="B1091" s="104">
        <f t="shared" si="373"/>
        <v>176322.90568512</v>
      </c>
      <c r="C1091" s="104">
        <f t="shared" si="361"/>
        <v>171513.07221693004</v>
      </c>
      <c r="D1091" s="132">
        <f t="shared" si="362"/>
        <v>41101</v>
      </c>
      <c r="E1091" s="105">
        <f t="shared" si="374"/>
        <v>2.12E-4</v>
      </c>
      <c r="F1091" s="106">
        <f t="shared" si="372"/>
        <v>16</v>
      </c>
      <c r="G1091" s="106">
        <f t="shared" si="367"/>
        <v>31</v>
      </c>
      <c r="H1091" s="104">
        <f t="shared" si="363"/>
        <v>1.0001094100000001</v>
      </c>
      <c r="I1091" s="104">
        <f t="shared" si="364"/>
        <v>1.0233274400000001</v>
      </c>
      <c r="J1091" s="104">
        <f t="shared" si="356"/>
        <v>1.0234394</v>
      </c>
      <c r="K1091" s="104">
        <f t="shared" si="357"/>
        <v>175533.23572185001</v>
      </c>
      <c r="L1091" s="107">
        <f t="shared" si="368"/>
        <v>0</v>
      </c>
      <c r="M1091" s="105">
        <f t="shared" si="369"/>
        <v>0</v>
      </c>
      <c r="N1091" s="104">
        <f t="shared" si="370"/>
        <v>0</v>
      </c>
      <c r="O1091" s="113">
        <f t="shared" si="365"/>
        <v>0.11</v>
      </c>
      <c r="P1091" s="108">
        <f t="shared" si="355"/>
        <v>1.0044986920000001</v>
      </c>
      <c r="Q1091" s="104">
        <f t="shared" si="358"/>
        <v>789.66996327000004</v>
      </c>
      <c r="R1091" s="104">
        <f t="shared" si="359"/>
        <v>789.66996327000004</v>
      </c>
      <c r="S1091" s="109" t="s">
        <v>52</v>
      </c>
      <c r="T1091" s="110">
        <f t="shared" si="371"/>
        <v>41131</v>
      </c>
      <c r="U1091" s="111">
        <f t="shared" si="366"/>
        <v>0</v>
      </c>
      <c r="V1091" s="22"/>
      <c r="W1091" s="5"/>
      <c r="X1091" s="3"/>
      <c r="Y1091" s="5"/>
      <c r="Z1091" s="5"/>
      <c r="AA1091" s="5"/>
      <c r="AB1091" s="1"/>
      <c r="AC1091" s="5"/>
      <c r="AD1091" s="5"/>
      <c r="AE1091" s="5"/>
      <c r="AF1091" s="1"/>
      <c r="AG1091" s="3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</row>
    <row r="1092" spans="1:108" x14ac:dyDescent="0.2">
      <c r="A1092" s="112">
        <f t="shared" si="360"/>
        <v>41117</v>
      </c>
      <c r="B1092" s="104">
        <f t="shared" si="373"/>
        <v>176373.58412771</v>
      </c>
      <c r="C1092" s="104">
        <f t="shared" si="361"/>
        <v>171513.07221693004</v>
      </c>
      <c r="D1092" s="132">
        <f t="shared" si="362"/>
        <v>41101</v>
      </c>
      <c r="E1092" s="105">
        <f t="shared" si="374"/>
        <v>2.12E-4</v>
      </c>
      <c r="F1092" s="106">
        <f t="shared" si="372"/>
        <v>17</v>
      </c>
      <c r="G1092" s="106">
        <f t="shared" si="367"/>
        <v>31</v>
      </c>
      <c r="H1092" s="104">
        <f t="shared" si="363"/>
        <v>1.00011625</v>
      </c>
      <c r="I1092" s="104">
        <f t="shared" si="364"/>
        <v>1.0233274400000001</v>
      </c>
      <c r="J1092" s="104">
        <f t="shared" si="356"/>
        <v>1.0234464000000001</v>
      </c>
      <c r="K1092" s="104">
        <f t="shared" si="357"/>
        <v>175534.43631334999</v>
      </c>
      <c r="L1092" s="107">
        <f t="shared" si="368"/>
        <v>0</v>
      </c>
      <c r="M1092" s="105">
        <f t="shared" si="369"/>
        <v>0</v>
      </c>
      <c r="N1092" s="104">
        <f t="shared" si="370"/>
        <v>0</v>
      </c>
      <c r="O1092" s="113">
        <f t="shared" si="365"/>
        <v>0.11</v>
      </c>
      <c r="P1092" s="108">
        <f t="shared" si="355"/>
        <v>1.004780531</v>
      </c>
      <c r="Q1092" s="104">
        <f t="shared" si="358"/>
        <v>839.14781435999998</v>
      </c>
      <c r="R1092" s="104">
        <f t="shared" si="359"/>
        <v>839.14781435999998</v>
      </c>
      <c r="S1092" s="109" t="s">
        <v>52</v>
      </c>
      <c r="T1092" s="110">
        <f t="shared" si="371"/>
        <v>41131</v>
      </c>
      <c r="U1092" s="111">
        <f t="shared" si="366"/>
        <v>0</v>
      </c>
      <c r="V1092" s="22"/>
      <c r="W1092" s="5"/>
      <c r="X1092" s="3"/>
      <c r="Y1092" s="5"/>
      <c r="Z1092" s="5"/>
      <c r="AA1092" s="5"/>
      <c r="AB1092" s="1"/>
      <c r="AC1092" s="5"/>
      <c r="AD1092" s="5"/>
      <c r="AE1092" s="5"/>
      <c r="AF1092" s="1"/>
      <c r="AG1092" s="3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</row>
    <row r="1093" spans="1:108" x14ac:dyDescent="0.2">
      <c r="A1093" s="112">
        <f t="shared" si="360"/>
        <v>41118</v>
      </c>
      <c r="B1093" s="104">
        <f t="shared" si="373"/>
        <v>176424.27711436999</v>
      </c>
      <c r="C1093" s="104">
        <f t="shared" si="361"/>
        <v>171513.07221693004</v>
      </c>
      <c r="D1093" s="132">
        <f t="shared" si="362"/>
        <v>41101</v>
      </c>
      <c r="E1093" s="105">
        <f t="shared" si="374"/>
        <v>2.12E-4</v>
      </c>
      <c r="F1093" s="106">
        <f t="shared" si="372"/>
        <v>18</v>
      </c>
      <c r="G1093" s="106">
        <f t="shared" si="367"/>
        <v>31</v>
      </c>
      <c r="H1093" s="104">
        <f t="shared" si="363"/>
        <v>1.00012309</v>
      </c>
      <c r="I1093" s="104">
        <f t="shared" si="364"/>
        <v>1.0233274400000001</v>
      </c>
      <c r="J1093" s="104">
        <f t="shared" si="356"/>
        <v>1.0234534</v>
      </c>
      <c r="K1093" s="104">
        <f t="shared" si="357"/>
        <v>175535.63690486</v>
      </c>
      <c r="L1093" s="107">
        <f t="shared" si="368"/>
        <v>0</v>
      </c>
      <c r="M1093" s="105">
        <f t="shared" si="369"/>
        <v>0</v>
      </c>
      <c r="N1093" s="104">
        <f t="shared" si="370"/>
        <v>0</v>
      </c>
      <c r="O1093" s="113">
        <f t="shared" si="365"/>
        <v>0.11</v>
      </c>
      <c r="P1093" s="108">
        <f t="shared" si="355"/>
        <v>1.005062449</v>
      </c>
      <c r="Q1093" s="104">
        <f t="shared" si="358"/>
        <v>888.64020950999998</v>
      </c>
      <c r="R1093" s="104">
        <f t="shared" si="359"/>
        <v>888.64020950999998</v>
      </c>
      <c r="S1093" s="109" t="s">
        <v>52</v>
      </c>
      <c r="T1093" s="110">
        <f t="shared" si="371"/>
        <v>41131</v>
      </c>
      <c r="U1093" s="111">
        <f t="shared" si="366"/>
        <v>0</v>
      </c>
      <c r="V1093" s="22"/>
      <c r="W1093" s="5"/>
      <c r="X1093" s="3"/>
      <c r="Y1093" s="5"/>
      <c r="Z1093" s="5"/>
      <c r="AA1093" s="5"/>
      <c r="AB1093" s="1"/>
      <c r="AC1093" s="5"/>
      <c r="AD1093" s="5"/>
      <c r="AE1093" s="5"/>
      <c r="AF1093" s="1"/>
      <c r="AG1093" s="3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</row>
    <row r="1094" spans="1:108" x14ac:dyDescent="0.2">
      <c r="A1094" s="112">
        <f t="shared" si="360"/>
        <v>41119</v>
      </c>
      <c r="B1094" s="104">
        <f t="shared" si="373"/>
        <v>176474.98482090002</v>
      </c>
      <c r="C1094" s="104">
        <f t="shared" si="361"/>
        <v>171513.07221693004</v>
      </c>
      <c r="D1094" s="132">
        <f t="shared" si="362"/>
        <v>41101</v>
      </c>
      <c r="E1094" s="105">
        <f t="shared" si="374"/>
        <v>2.12E-4</v>
      </c>
      <c r="F1094" s="106">
        <f t="shared" si="372"/>
        <v>19</v>
      </c>
      <c r="G1094" s="106">
        <f t="shared" si="367"/>
        <v>31</v>
      </c>
      <c r="H1094" s="104">
        <f t="shared" si="363"/>
        <v>1.0001299299999999</v>
      </c>
      <c r="I1094" s="104">
        <f t="shared" si="364"/>
        <v>1.0233274400000001</v>
      </c>
      <c r="J1094" s="104">
        <f t="shared" si="356"/>
        <v>1.0234604</v>
      </c>
      <c r="K1094" s="104">
        <f t="shared" si="357"/>
        <v>175536.83749636001</v>
      </c>
      <c r="L1094" s="107">
        <f t="shared" si="368"/>
        <v>0</v>
      </c>
      <c r="M1094" s="105">
        <f t="shared" si="369"/>
        <v>0</v>
      </c>
      <c r="N1094" s="104">
        <f t="shared" si="370"/>
        <v>0</v>
      </c>
      <c r="O1094" s="113">
        <f t="shared" si="365"/>
        <v>0.11</v>
      </c>
      <c r="P1094" s="108">
        <f t="shared" si="355"/>
        <v>1.0053444469999999</v>
      </c>
      <c r="Q1094" s="104">
        <f t="shared" si="358"/>
        <v>938.14732454</v>
      </c>
      <c r="R1094" s="104">
        <f t="shared" si="359"/>
        <v>938.14732454</v>
      </c>
      <c r="S1094" s="109" t="s">
        <v>52</v>
      </c>
      <c r="T1094" s="110">
        <f t="shared" si="371"/>
        <v>41131</v>
      </c>
      <c r="U1094" s="111">
        <f t="shared" si="366"/>
        <v>0</v>
      </c>
      <c r="V1094" s="22"/>
      <c r="W1094" s="5"/>
      <c r="X1094" s="3"/>
      <c r="Y1094" s="5"/>
      <c r="Z1094" s="5"/>
      <c r="AA1094" s="5"/>
      <c r="AB1094" s="1"/>
      <c r="AC1094" s="5"/>
      <c r="AD1094" s="5"/>
      <c r="AE1094" s="5"/>
      <c r="AF1094" s="1"/>
      <c r="AG1094" s="3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</row>
    <row r="1095" spans="1:108" x14ac:dyDescent="0.2">
      <c r="A1095" s="112">
        <f t="shared" si="360"/>
        <v>41120</v>
      </c>
      <c r="B1095" s="104">
        <f t="shared" si="373"/>
        <v>176525.70517176</v>
      </c>
      <c r="C1095" s="104">
        <f t="shared" si="361"/>
        <v>171513.07221693004</v>
      </c>
      <c r="D1095" s="132">
        <f t="shared" si="362"/>
        <v>41101</v>
      </c>
      <c r="E1095" s="105">
        <f t="shared" si="374"/>
        <v>2.12E-4</v>
      </c>
      <c r="F1095" s="106">
        <f t="shared" si="372"/>
        <v>20</v>
      </c>
      <c r="G1095" s="106">
        <f t="shared" si="367"/>
        <v>31</v>
      </c>
      <c r="H1095" s="104">
        <f t="shared" si="363"/>
        <v>1.00013676</v>
      </c>
      <c r="I1095" s="104">
        <f t="shared" si="364"/>
        <v>1.0233274400000001</v>
      </c>
      <c r="J1095" s="104">
        <f t="shared" si="356"/>
        <v>1.02346739</v>
      </c>
      <c r="K1095" s="104">
        <f t="shared" si="357"/>
        <v>175538.03637274</v>
      </c>
      <c r="L1095" s="107">
        <f t="shared" si="368"/>
        <v>0</v>
      </c>
      <c r="M1095" s="105">
        <f t="shared" si="369"/>
        <v>0</v>
      </c>
      <c r="N1095" s="104">
        <f t="shared" si="370"/>
        <v>0</v>
      </c>
      <c r="O1095" s="113">
        <f t="shared" si="365"/>
        <v>0.11</v>
      </c>
      <c r="P1095" s="108">
        <f t="shared" si="355"/>
        <v>1.0056265230000001</v>
      </c>
      <c r="Q1095" s="104">
        <f t="shared" si="358"/>
        <v>987.66879902000005</v>
      </c>
      <c r="R1095" s="104">
        <f t="shared" si="359"/>
        <v>987.66879902000005</v>
      </c>
      <c r="S1095" s="109" t="s">
        <v>52</v>
      </c>
      <c r="T1095" s="110">
        <f t="shared" si="371"/>
        <v>41131</v>
      </c>
      <c r="U1095" s="111">
        <f t="shared" si="366"/>
        <v>0</v>
      </c>
      <c r="V1095" s="22"/>
      <c r="W1095" s="5"/>
      <c r="X1095" s="3"/>
      <c r="Y1095" s="5"/>
      <c r="Z1095" s="5"/>
      <c r="AA1095" s="5"/>
      <c r="AB1095" s="1"/>
      <c r="AC1095" s="5"/>
      <c r="AD1095" s="5"/>
      <c r="AE1095" s="5"/>
      <c r="AF1095" s="1"/>
      <c r="AG1095" s="3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</row>
    <row r="1096" spans="1:108" x14ac:dyDescent="0.2">
      <c r="A1096" s="112">
        <f t="shared" si="360"/>
        <v>41121</v>
      </c>
      <c r="B1096" s="104">
        <f t="shared" si="373"/>
        <v>176576.44024210001</v>
      </c>
      <c r="C1096" s="104">
        <f t="shared" si="361"/>
        <v>171513.07221693004</v>
      </c>
      <c r="D1096" s="132">
        <f t="shared" si="362"/>
        <v>41101</v>
      </c>
      <c r="E1096" s="105">
        <f t="shared" si="374"/>
        <v>2.12E-4</v>
      </c>
      <c r="F1096" s="106">
        <f t="shared" si="372"/>
        <v>21</v>
      </c>
      <c r="G1096" s="106">
        <f t="shared" si="367"/>
        <v>31</v>
      </c>
      <c r="H1096" s="104">
        <f t="shared" si="363"/>
        <v>1.0001435999999999</v>
      </c>
      <c r="I1096" s="104">
        <f t="shared" si="364"/>
        <v>1.0233274400000001</v>
      </c>
      <c r="J1096" s="104">
        <f t="shared" si="356"/>
        <v>1.0234743799999999</v>
      </c>
      <c r="K1096" s="104">
        <f t="shared" si="357"/>
        <v>175539.23524911</v>
      </c>
      <c r="L1096" s="107">
        <f t="shared" si="368"/>
        <v>0</v>
      </c>
      <c r="M1096" s="105">
        <f t="shared" si="369"/>
        <v>0</v>
      </c>
      <c r="N1096" s="104">
        <f t="shared" si="370"/>
        <v>0</v>
      </c>
      <c r="O1096" s="113">
        <f t="shared" si="365"/>
        <v>0.11</v>
      </c>
      <c r="P1096" s="108">
        <f t="shared" ref="P1096:P1159" si="375">ROUND((1+O1096)^(30/360)^(F1096/G1096),9)</f>
        <v>1.005908679</v>
      </c>
      <c r="Q1096" s="104">
        <f t="shared" si="358"/>
        <v>1037.2049929899999</v>
      </c>
      <c r="R1096" s="104">
        <f t="shared" si="359"/>
        <v>1037.2049929899999</v>
      </c>
      <c r="S1096" s="109" t="s">
        <v>52</v>
      </c>
      <c r="T1096" s="110">
        <f t="shared" si="371"/>
        <v>41131</v>
      </c>
      <c r="U1096" s="111">
        <f t="shared" si="366"/>
        <v>0</v>
      </c>
      <c r="V1096" s="22"/>
      <c r="W1096" s="5"/>
      <c r="X1096" s="3"/>
      <c r="Y1096" s="5"/>
      <c r="Z1096" s="5"/>
      <c r="AA1096" s="5"/>
      <c r="AB1096" s="1"/>
      <c r="AC1096" s="5"/>
      <c r="AD1096" s="5"/>
      <c r="AE1096" s="5"/>
      <c r="AF1096" s="1"/>
      <c r="AG1096" s="3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</row>
    <row r="1097" spans="1:108" x14ac:dyDescent="0.2">
      <c r="A1097" s="112">
        <f t="shared" si="360"/>
        <v>41122</v>
      </c>
      <c r="B1097" s="104">
        <f t="shared" si="373"/>
        <v>176627.19158242998</v>
      </c>
      <c r="C1097" s="104">
        <f t="shared" si="361"/>
        <v>171513.07221693004</v>
      </c>
      <c r="D1097" s="132">
        <f t="shared" si="362"/>
        <v>41101</v>
      </c>
      <c r="E1097" s="105">
        <f t="shared" si="374"/>
        <v>2.12E-4</v>
      </c>
      <c r="F1097" s="106">
        <f t="shared" si="372"/>
        <v>22</v>
      </c>
      <c r="G1097" s="106">
        <f t="shared" si="367"/>
        <v>31</v>
      </c>
      <c r="H1097" s="104">
        <f t="shared" si="363"/>
        <v>1.0001504400000001</v>
      </c>
      <c r="I1097" s="104">
        <f t="shared" si="364"/>
        <v>1.0233274400000001</v>
      </c>
      <c r="J1097" s="104">
        <f t="shared" si="356"/>
        <v>1.02348138</v>
      </c>
      <c r="K1097" s="104">
        <f t="shared" si="357"/>
        <v>175540.43584061999</v>
      </c>
      <c r="L1097" s="107">
        <f t="shared" si="368"/>
        <v>0</v>
      </c>
      <c r="M1097" s="105">
        <f t="shared" si="369"/>
        <v>0</v>
      </c>
      <c r="N1097" s="104">
        <f t="shared" si="370"/>
        <v>0</v>
      </c>
      <c r="O1097" s="113">
        <f t="shared" si="365"/>
        <v>0.11</v>
      </c>
      <c r="P1097" s="108">
        <f t="shared" si="375"/>
        <v>1.006190914</v>
      </c>
      <c r="Q1097" s="104">
        <f t="shared" si="358"/>
        <v>1086.75574181</v>
      </c>
      <c r="R1097" s="104">
        <f t="shared" si="359"/>
        <v>1086.75574181</v>
      </c>
      <c r="S1097" s="109" t="s">
        <v>52</v>
      </c>
      <c r="T1097" s="110">
        <f t="shared" si="371"/>
        <v>41131</v>
      </c>
      <c r="U1097" s="111">
        <f t="shared" si="366"/>
        <v>0</v>
      </c>
      <c r="V1097" s="22"/>
      <c r="W1097" s="5"/>
      <c r="X1097" s="3"/>
      <c r="Y1097" s="5"/>
      <c r="Z1097" s="5"/>
      <c r="AA1097" s="5"/>
      <c r="AB1097" s="1"/>
      <c r="AC1097" s="5"/>
      <c r="AD1097" s="5"/>
      <c r="AE1097" s="5"/>
      <c r="AF1097" s="1"/>
      <c r="AG1097" s="3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</row>
    <row r="1098" spans="1:108" x14ac:dyDescent="0.2">
      <c r="A1098" s="112">
        <f t="shared" si="360"/>
        <v>41123</v>
      </c>
      <c r="B1098" s="104">
        <f t="shared" si="373"/>
        <v>176677.95746822999</v>
      </c>
      <c r="C1098" s="104">
        <f t="shared" si="361"/>
        <v>171513.07221693004</v>
      </c>
      <c r="D1098" s="132">
        <f t="shared" si="362"/>
        <v>41101</v>
      </c>
      <c r="E1098" s="105">
        <f t="shared" si="374"/>
        <v>2.12E-4</v>
      </c>
      <c r="F1098" s="106">
        <f t="shared" si="372"/>
        <v>23</v>
      </c>
      <c r="G1098" s="106">
        <f t="shared" si="367"/>
        <v>31</v>
      </c>
      <c r="H1098" s="104">
        <f t="shared" si="363"/>
        <v>1.00015728</v>
      </c>
      <c r="I1098" s="104">
        <f t="shared" si="364"/>
        <v>1.0233274400000001</v>
      </c>
      <c r="J1098" s="104">
        <f t="shared" ref="J1098:J1161" si="376">TRUNC(H1098*I1098,8)</f>
        <v>1.0234883800000001</v>
      </c>
      <c r="K1098" s="104">
        <f t="shared" ref="K1098:K1161" si="377">TRUNC(C1098*J1098,8)</f>
        <v>175541.63643211999</v>
      </c>
      <c r="L1098" s="107">
        <f t="shared" si="368"/>
        <v>0</v>
      </c>
      <c r="M1098" s="105">
        <f t="shared" si="369"/>
        <v>0</v>
      </c>
      <c r="N1098" s="104">
        <f t="shared" si="370"/>
        <v>0</v>
      </c>
      <c r="O1098" s="113">
        <f t="shared" si="365"/>
        <v>0.11</v>
      </c>
      <c r="P1098" s="108">
        <f t="shared" si="375"/>
        <v>1.0064732279999999</v>
      </c>
      <c r="Q1098" s="104">
        <f t="shared" ref="Q1098:Q1161" si="378">TRUNC((P1098-1)*K1098,8)</f>
        <v>1136.32103611</v>
      </c>
      <c r="R1098" s="104">
        <f t="shared" ref="R1098:R1161" si="379">(N1098+Q1098)</f>
        <v>1136.32103611</v>
      </c>
      <c r="S1098" s="109" t="s">
        <v>52</v>
      </c>
      <c r="T1098" s="110">
        <f t="shared" si="371"/>
        <v>41131</v>
      </c>
      <c r="U1098" s="111">
        <f t="shared" si="366"/>
        <v>0</v>
      </c>
      <c r="V1098" s="22"/>
      <c r="W1098" s="5"/>
      <c r="X1098" s="3"/>
      <c r="Y1098" s="5"/>
      <c r="Z1098" s="5"/>
      <c r="AA1098" s="5"/>
      <c r="AB1098" s="1"/>
      <c r="AC1098" s="5"/>
      <c r="AD1098" s="5"/>
      <c r="AE1098" s="5"/>
      <c r="AF1098" s="1"/>
      <c r="AG1098" s="3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</row>
    <row r="1099" spans="1:108" x14ac:dyDescent="0.2">
      <c r="A1099" s="112">
        <f t="shared" ref="A1099:A1162" si="380">(A1098+1)</f>
        <v>41124</v>
      </c>
      <c r="B1099" s="104">
        <f t="shared" si="373"/>
        <v>176728.73789982</v>
      </c>
      <c r="C1099" s="104">
        <f t="shared" ref="C1099:C1162" si="381">IF(DAY(A1098)=$E$2,VLOOKUP(A1098,X$10:Y$148,2),C1098)</f>
        <v>171513.07221693004</v>
      </c>
      <c r="D1099" s="132">
        <f t="shared" ref="D1099:D1162" si="382">IF(DAY(A1098)=$E$2,A1099,D1098)</f>
        <v>41101</v>
      </c>
      <c r="E1099" s="105">
        <f t="shared" si="374"/>
        <v>2.12E-4</v>
      </c>
      <c r="F1099" s="106">
        <f t="shared" si="372"/>
        <v>24</v>
      </c>
      <c r="G1099" s="106">
        <f t="shared" si="367"/>
        <v>31</v>
      </c>
      <c r="H1099" s="104">
        <f t="shared" ref="H1099:H1162" si="383">TRUNC(((1+$E1099)^($F1099/$G1099)),8)</f>
        <v>1.00016412</v>
      </c>
      <c r="I1099" s="104">
        <f t="shared" ref="I1099:I1162" si="384">IF(DAY(A1098)=E$2,J1098,I1098)</f>
        <v>1.0233274400000001</v>
      </c>
      <c r="J1099" s="104">
        <f t="shared" si="376"/>
        <v>1.02349538</v>
      </c>
      <c r="K1099" s="104">
        <f t="shared" si="377"/>
        <v>175542.83702363001</v>
      </c>
      <c r="L1099" s="107">
        <f t="shared" si="368"/>
        <v>0</v>
      </c>
      <c r="M1099" s="105">
        <f t="shared" si="369"/>
        <v>0</v>
      </c>
      <c r="N1099" s="104">
        <f t="shared" si="370"/>
        <v>0</v>
      </c>
      <c r="O1099" s="113">
        <f t="shared" ref="O1099:O1162" si="385">(O1098)</f>
        <v>0.11</v>
      </c>
      <c r="P1099" s="108">
        <f t="shared" si="375"/>
        <v>1.0067556209999999</v>
      </c>
      <c r="Q1099" s="104">
        <f t="shared" si="378"/>
        <v>1185.90087619</v>
      </c>
      <c r="R1099" s="104">
        <f t="shared" si="379"/>
        <v>1185.90087619</v>
      </c>
      <c r="S1099" s="109" t="s">
        <v>52</v>
      </c>
      <c r="T1099" s="110">
        <f t="shared" si="371"/>
        <v>41131</v>
      </c>
      <c r="U1099" s="111">
        <f t="shared" ref="U1099:U1162" si="386">IF(L1099&gt;0,K1099-N1099,0)</f>
        <v>0</v>
      </c>
      <c r="V1099" s="22"/>
      <c r="W1099" s="5"/>
      <c r="X1099" s="3"/>
      <c r="Y1099" s="5"/>
      <c r="Z1099" s="5"/>
      <c r="AA1099" s="5"/>
      <c r="AB1099" s="1"/>
      <c r="AC1099" s="5"/>
      <c r="AD1099" s="5"/>
      <c r="AE1099" s="5"/>
      <c r="AF1099" s="1"/>
      <c r="AG1099" s="3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</row>
    <row r="1100" spans="1:108" x14ac:dyDescent="0.2">
      <c r="A1100" s="112">
        <f t="shared" si="380"/>
        <v>41125</v>
      </c>
      <c r="B1100" s="104">
        <f t="shared" si="373"/>
        <v>176779.53305301</v>
      </c>
      <c r="C1100" s="104">
        <f t="shared" si="381"/>
        <v>171513.07221693004</v>
      </c>
      <c r="D1100" s="132">
        <f t="shared" si="382"/>
        <v>41101</v>
      </c>
      <c r="E1100" s="105">
        <f t="shared" si="374"/>
        <v>2.12E-4</v>
      </c>
      <c r="F1100" s="106">
        <f t="shared" si="372"/>
        <v>25</v>
      </c>
      <c r="G1100" s="106">
        <f t="shared" ref="G1100:G1163" si="387">IF(DAY(A1100)=E$2+1,DAY(EOMONTH(A1100,12)), IF(DAY(A1100)&lt;&gt;$E$2+1,G1099))</f>
        <v>31</v>
      </c>
      <c r="H1100" s="104">
        <f t="shared" si="383"/>
        <v>1.0001709599999999</v>
      </c>
      <c r="I1100" s="104">
        <f t="shared" si="384"/>
        <v>1.0233274400000001</v>
      </c>
      <c r="J1100" s="104">
        <f t="shared" si="376"/>
        <v>1.02350238</v>
      </c>
      <c r="K1100" s="104">
        <f t="shared" si="377"/>
        <v>175544.03761514</v>
      </c>
      <c r="L1100" s="107">
        <f t="shared" ref="L1100:L1163" si="388">IF(DAY(A1100)=E$2,VLOOKUP(A1100,$X$10:$AE$196,7),0)</f>
        <v>0</v>
      </c>
      <c r="M1100" s="105">
        <f t="shared" ref="M1100:M1163" si="389">IF(DAY(A1100)=E$2,VLOOKUP(A1100,$X$10:$AE$200,5),0)</f>
        <v>0</v>
      </c>
      <c r="N1100" s="104">
        <f t="shared" ref="N1100:N1163" si="390">IF(M1100&gt;0,TRUNC((M1100*K1100),8),0)</f>
        <v>0</v>
      </c>
      <c r="O1100" s="113">
        <f t="shared" si="385"/>
        <v>0.11</v>
      </c>
      <c r="P1100" s="108">
        <f t="shared" si="375"/>
        <v>1.0070380940000001</v>
      </c>
      <c r="Q1100" s="104">
        <f t="shared" si="378"/>
        <v>1235.4954378699999</v>
      </c>
      <c r="R1100" s="104">
        <f t="shared" si="379"/>
        <v>1235.4954378699999</v>
      </c>
      <c r="S1100" s="109" t="s">
        <v>52</v>
      </c>
      <c r="T1100" s="110">
        <f t="shared" ref="T1100:T1163" si="391">IF(DAY(A1100)=E$2+1,VLOOKUP(A1099,$X$10:$AE$200,8),T1099)</f>
        <v>41131</v>
      </c>
      <c r="U1100" s="111">
        <f t="shared" si="386"/>
        <v>0</v>
      </c>
      <c r="V1100" s="22"/>
      <c r="W1100" s="5"/>
      <c r="X1100" s="3"/>
      <c r="Y1100" s="5"/>
      <c r="Z1100" s="5"/>
      <c r="AA1100" s="5"/>
      <c r="AB1100" s="1"/>
      <c r="AC1100" s="5"/>
      <c r="AD1100" s="5"/>
      <c r="AE1100" s="5"/>
      <c r="AF1100" s="1"/>
      <c r="AG1100" s="3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</row>
    <row r="1101" spans="1:108" x14ac:dyDescent="0.2">
      <c r="A1101" s="112">
        <f t="shared" si="380"/>
        <v>41126</v>
      </c>
      <c r="B1101" s="104">
        <f t="shared" si="373"/>
        <v>176830.34257698999</v>
      </c>
      <c r="C1101" s="104">
        <f t="shared" si="381"/>
        <v>171513.07221693004</v>
      </c>
      <c r="D1101" s="132">
        <f t="shared" si="382"/>
        <v>41101</v>
      </c>
      <c r="E1101" s="105">
        <f t="shared" si="374"/>
        <v>2.12E-4</v>
      </c>
      <c r="F1101" s="106">
        <f t="shared" si="372"/>
        <v>26</v>
      </c>
      <c r="G1101" s="106">
        <f t="shared" si="387"/>
        <v>31</v>
      </c>
      <c r="H1101" s="104">
        <f t="shared" si="383"/>
        <v>1.0001777999999999</v>
      </c>
      <c r="I1101" s="104">
        <f t="shared" si="384"/>
        <v>1.0233274400000001</v>
      </c>
      <c r="J1101" s="104">
        <f t="shared" si="376"/>
        <v>1.0235093799999999</v>
      </c>
      <c r="K1101" s="104">
        <f t="shared" si="377"/>
        <v>175545.23820664</v>
      </c>
      <c r="L1101" s="107">
        <f t="shared" si="388"/>
        <v>0</v>
      </c>
      <c r="M1101" s="105">
        <f t="shared" si="389"/>
        <v>0</v>
      </c>
      <c r="N1101" s="104">
        <f t="shared" si="390"/>
        <v>0</v>
      </c>
      <c r="O1101" s="113">
        <f t="shared" si="385"/>
        <v>0.11</v>
      </c>
      <c r="P1101" s="108">
        <f t="shared" si="375"/>
        <v>1.0073206450000001</v>
      </c>
      <c r="Q1101" s="104">
        <f t="shared" si="378"/>
        <v>1285.10437035</v>
      </c>
      <c r="R1101" s="104">
        <f t="shared" si="379"/>
        <v>1285.10437035</v>
      </c>
      <c r="S1101" s="109" t="s">
        <v>52</v>
      </c>
      <c r="T1101" s="110">
        <f t="shared" si="391"/>
        <v>41131</v>
      </c>
      <c r="U1101" s="111">
        <f t="shared" si="386"/>
        <v>0</v>
      </c>
      <c r="V1101" s="22"/>
      <c r="W1101" s="5"/>
      <c r="X1101" s="3"/>
      <c r="Y1101" s="5"/>
      <c r="Z1101" s="5"/>
      <c r="AA1101" s="5"/>
      <c r="AB1101" s="1"/>
      <c r="AC1101" s="5"/>
      <c r="AD1101" s="5"/>
      <c r="AE1101" s="5"/>
      <c r="AF1101" s="1"/>
      <c r="AG1101" s="3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</row>
    <row r="1102" spans="1:108" x14ac:dyDescent="0.2">
      <c r="A1102" s="112">
        <f t="shared" si="380"/>
        <v>41127</v>
      </c>
      <c r="B1102" s="104">
        <f t="shared" si="373"/>
        <v>176881.16682314</v>
      </c>
      <c r="C1102" s="104">
        <f t="shared" si="381"/>
        <v>171513.07221693004</v>
      </c>
      <c r="D1102" s="132">
        <f t="shared" si="382"/>
        <v>41101</v>
      </c>
      <c r="E1102" s="105">
        <f t="shared" si="374"/>
        <v>2.12E-4</v>
      </c>
      <c r="F1102" s="106">
        <f t="shared" si="372"/>
        <v>27</v>
      </c>
      <c r="G1102" s="106">
        <f t="shared" si="387"/>
        <v>31</v>
      </c>
      <c r="H1102" s="104">
        <f t="shared" si="383"/>
        <v>1.0001846400000001</v>
      </c>
      <c r="I1102" s="104">
        <f t="shared" si="384"/>
        <v>1.0233274400000001</v>
      </c>
      <c r="J1102" s="104">
        <f t="shared" si="376"/>
        <v>1.02351638</v>
      </c>
      <c r="K1102" s="104">
        <f t="shared" si="377"/>
        <v>175546.43879814999</v>
      </c>
      <c r="L1102" s="107">
        <f t="shared" si="388"/>
        <v>0</v>
      </c>
      <c r="M1102" s="105">
        <f t="shared" si="389"/>
        <v>0</v>
      </c>
      <c r="N1102" s="104">
        <f t="shared" si="390"/>
        <v>0</v>
      </c>
      <c r="O1102" s="113">
        <f t="shared" si="385"/>
        <v>0.11</v>
      </c>
      <c r="P1102" s="108">
        <f t="shared" si="375"/>
        <v>1.007603276</v>
      </c>
      <c r="Q1102" s="104">
        <f t="shared" si="378"/>
        <v>1334.72802499</v>
      </c>
      <c r="R1102" s="104">
        <f t="shared" si="379"/>
        <v>1334.72802499</v>
      </c>
      <c r="S1102" s="109" t="s">
        <v>52</v>
      </c>
      <c r="T1102" s="110">
        <f t="shared" si="391"/>
        <v>41131</v>
      </c>
      <c r="U1102" s="111">
        <f t="shared" si="386"/>
        <v>0</v>
      </c>
      <c r="V1102" s="22"/>
      <c r="W1102" s="5"/>
      <c r="X1102" s="3"/>
      <c r="Y1102" s="5"/>
      <c r="Z1102" s="5"/>
      <c r="AA1102" s="5"/>
      <c r="AB1102" s="1"/>
      <c r="AC1102" s="5"/>
      <c r="AD1102" s="5"/>
      <c r="AE1102" s="5"/>
      <c r="AF1102" s="1"/>
      <c r="AG1102" s="3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</row>
    <row r="1103" spans="1:108" x14ac:dyDescent="0.2">
      <c r="A1103" s="112">
        <f t="shared" si="380"/>
        <v>41128</v>
      </c>
      <c r="B1103" s="104">
        <f t="shared" si="373"/>
        <v>176932.00579174998</v>
      </c>
      <c r="C1103" s="104">
        <f t="shared" si="381"/>
        <v>171513.07221693004</v>
      </c>
      <c r="D1103" s="132">
        <f t="shared" si="382"/>
        <v>41101</v>
      </c>
      <c r="E1103" s="105">
        <f t="shared" si="374"/>
        <v>2.12E-4</v>
      </c>
      <c r="F1103" s="106">
        <f t="shared" si="372"/>
        <v>28</v>
      </c>
      <c r="G1103" s="106">
        <f t="shared" si="387"/>
        <v>31</v>
      </c>
      <c r="H1103" s="104">
        <f t="shared" si="383"/>
        <v>1.00019148</v>
      </c>
      <c r="I1103" s="104">
        <f t="shared" si="384"/>
        <v>1.0233274400000001</v>
      </c>
      <c r="J1103" s="104">
        <f t="shared" si="376"/>
        <v>1.0235233800000001</v>
      </c>
      <c r="K1103" s="104">
        <f t="shared" si="377"/>
        <v>175547.63938964999</v>
      </c>
      <c r="L1103" s="107">
        <f t="shared" si="388"/>
        <v>0</v>
      </c>
      <c r="M1103" s="105">
        <f t="shared" si="389"/>
        <v>0</v>
      </c>
      <c r="N1103" s="104">
        <f t="shared" si="390"/>
        <v>0</v>
      </c>
      <c r="O1103" s="113">
        <f t="shared" si="385"/>
        <v>0.11</v>
      </c>
      <c r="P1103" s="108">
        <f t="shared" si="375"/>
        <v>1.0078859870000001</v>
      </c>
      <c r="Q1103" s="104">
        <f t="shared" si="378"/>
        <v>1384.3664021</v>
      </c>
      <c r="R1103" s="104">
        <f t="shared" si="379"/>
        <v>1384.3664021</v>
      </c>
      <c r="S1103" s="109" t="s">
        <v>52</v>
      </c>
      <c r="T1103" s="110">
        <f t="shared" si="391"/>
        <v>41131</v>
      </c>
      <c r="U1103" s="111">
        <f t="shared" si="386"/>
        <v>0</v>
      </c>
      <c r="V1103" s="22"/>
      <c r="W1103" s="5"/>
      <c r="X1103" s="3"/>
      <c r="Y1103" s="5"/>
      <c r="Z1103" s="5"/>
      <c r="AA1103" s="5"/>
      <c r="AB1103" s="1"/>
      <c r="AC1103" s="5"/>
      <c r="AD1103" s="5"/>
      <c r="AE1103" s="5"/>
      <c r="AF1103" s="1"/>
      <c r="AG1103" s="3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</row>
    <row r="1104" spans="1:108" x14ac:dyDescent="0.2">
      <c r="A1104" s="112">
        <f t="shared" si="380"/>
        <v>41129</v>
      </c>
      <c r="B1104" s="104">
        <f t="shared" si="373"/>
        <v>176982.85913202001</v>
      </c>
      <c r="C1104" s="104">
        <f t="shared" si="381"/>
        <v>171513.07221693004</v>
      </c>
      <c r="D1104" s="132">
        <f t="shared" si="382"/>
        <v>41101</v>
      </c>
      <c r="E1104" s="105">
        <f t="shared" si="374"/>
        <v>2.12E-4</v>
      </c>
      <c r="F1104" s="106">
        <f t="shared" si="372"/>
        <v>29</v>
      </c>
      <c r="G1104" s="106">
        <f t="shared" si="387"/>
        <v>31</v>
      </c>
      <c r="H1104" s="104">
        <f t="shared" si="383"/>
        <v>1.00019832</v>
      </c>
      <c r="I1104" s="104">
        <f t="shared" si="384"/>
        <v>1.0233274400000001</v>
      </c>
      <c r="J1104" s="104">
        <f t="shared" si="376"/>
        <v>1.02353038</v>
      </c>
      <c r="K1104" s="104">
        <f t="shared" si="377"/>
        <v>175548.83998116001</v>
      </c>
      <c r="L1104" s="107">
        <f t="shared" si="388"/>
        <v>0</v>
      </c>
      <c r="M1104" s="105">
        <f t="shared" si="389"/>
        <v>0</v>
      </c>
      <c r="N1104" s="104">
        <f t="shared" si="390"/>
        <v>0</v>
      </c>
      <c r="O1104" s="113">
        <f t="shared" si="385"/>
        <v>0.11</v>
      </c>
      <c r="P1104" s="108">
        <f t="shared" si="375"/>
        <v>1.008168776</v>
      </c>
      <c r="Q1104" s="104">
        <f t="shared" si="378"/>
        <v>1434.0191508600001</v>
      </c>
      <c r="R1104" s="104">
        <f t="shared" si="379"/>
        <v>1434.0191508600001</v>
      </c>
      <c r="S1104" s="109" t="s">
        <v>52</v>
      </c>
      <c r="T1104" s="110">
        <f t="shared" si="391"/>
        <v>41131</v>
      </c>
      <c r="U1104" s="111">
        <f t="shared" si="386"/>
        <v>0</v>
      </c>
      <c r="V1104" s="22"/>
      <c r="W1104" s="5"/>
      <c r="X1104" s="3"/>
      <c r="Y1104" s="5"/>
      <c r="Z1104" s="5"/>
      <c r="AA1104" s="5"/>
      <c r="AB1104" s="1"/>
      <c r="AC1104" s="5"/>
      <c r="AD1104" s="5"/>
      <c r="AE1104" s="5"/>
      <c r="AF1104" s="1"/>
      <c r="AG1104" s="3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</row>
    <row r="1105" spans="1:108" x14ac:dyDescent="0.2">
      <c r="A1105" s="112">
        <f t="shared" si="380"/>
        <v>41130</v>
      </c>
      <c r="B1105" s="104">
        <f t="shared" si="373"/>
        <v>177033.72719531</v>
      </c>
      <c r="C1105" s="104">
        <f t="shared" si="381"/>
        <v>171513.07221693004</v>
      </c>
      <c r="D1105" s="132">
        <f t="shared" si="382"/>
        <v>41101</v>
      </c>
      <c r="E1105" s="105">
        <f t="shared" si="374"/>
        <v>2.12E-4</v>
      </c>
      <c r="F1105" s="106">
        <f t="shared" si="372"/>
        <v>30</v>
      </c>
      <c r="G1105" s="106">
        <f t="shared" si="387"/>
        <v>31</v>
      </c>
      <c r="H1105" s="104">
        <f t="shared" si="383"/>
        <v>1.0002051599999999</v>
      </c>
      <c r="I1105" s="104">
        <f t="shared" si="384"/>
        <v>1.0233274400000001</v>
      </c>
      <c r="J1105" s="104">
        <f t="shared" si="376"/>
        <v>1.0235373800000001</v>
      </c>
      <c r="K1105" s="104">
        <f t="shared" si="377"/>
        <v>175550.04057265999</v>
      </c>
      <c r="L1105" s="107">
        <f t="shared" si="388"/>
        <v>0</v>
      </c>
      <c r="M1105" s="105">
        <f t="shared" si="389"/>
        <v>0</v>
      </c>
      <c r="N1105" s="104">
        <f t="shared" si="390"/>
        <v>0</v>
      </c>
      <c r="O1105" s="113">
        <f t="shared" si="385"/>
        <v>0.11</v>
      </c>
      <c r="P1105" s="108">
        <f t="shared" si="375"/>
        <v>1.0084516450000001</v>
      </c>
      <c r="Q1105" s="104">
        <f t="shared" si="378"/>
        <v>1483.6866226499999</v>
      </c>
      <c r="R1105" s="104">
        <f t="shared" si="379"/>
        <v>1483.6866226499999</v>
      </c>
      <c r="S1105" s="109" t="s">
        <v>52</v>
      </c>
      <c r="T1105" s="110">
        <f t="shared" si="391"/>
        <v>41131</v>
      </c>
      <c r="U1105" s="111">
        <f t="shared" si="386"/>
        <v>0</v>
      </c>
      <c r="V1105" s="22"/>
      <c r="W1105" s="5"/>
      <c r="X1105" s="3"/>
      <c r="Y1105" s="5"/>
      <c r="Z1105" s="5"/>
      <c r="AA1105" s="5"/>
      <c r="AB1105" s="1"/>
      <c r="AC1105" s="5"/>
      <c r="AD1105" s="5"/>
      <c r="AE1105" s="5"/>
      <c r="AF1105" s="1"/>
      <c r="AG1105" s="3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</row>
    <row r="1106" spans="1:108" x14ac:dyDescent="0.2">
      <c r="A1106" s="112">
        <f t="shared" si="380"/>
        <v>41131</v>
      </c>
      <c r="B1106" s="104">
        <f t="shared" si="373"/>
        <v>177084.60998193</v>
      </c>
      <c r="C1106" s="104">
        <f t="shared" si="381"/>
        <v>171513.07221693004</v>
      </c>
      <c r="D1106" s="132">
        <f t="shared" si="382"/>
        <v>41101</v>
      </c>
      <c r="E1106" s="105">
        <f t="shared" si="374"/>
        <v>2.12E-4</v>
      </c>
      <c r="F1106" s="106">
        <f t="shared" si="372"/>
        <v>31</v>
      </c>
      <c r="G1106" s="106">
        <f t="shared" si="387"/>
        <v>31</v>
      </c>
      <c r="H1106" s="104">
        <f t="shared" si="383"/>
        <v>1.0002120000000001</v>
      </c>
      <c r="I1106" s="104">
        <f t="shared" si="384"/>
        <v>1.0233274400000001</v>
      </c>
      <c r="J1106" s="104">
        <f t="shared" si="376"/>
        <v>1.0235443799999999</v>
      </c>
      <c r="K1106" s="104">
        <f t="shared" si="377"/>
        <v>175551.24116417</v>
      </c>
      <c r="L1106" s="107">
        <f t="shared" si="388"/>
        <v>35</v>
      </c>
      <c r="M1106" s="105">
        <f t="shared" si="389"/>
        <v>1.1475745565999999E-2</v>
      </c>
      <c r="N1106" s="104">
        <f t="shared" si="390"/>
        <v>2014.5813773899999</v>
      </c>
      <c r="O1106" s="113">
        <f t="shared" si="385"/>
        <v>0.11</v>
      </c>
      <c r="P1106" s="108">
        <f t="shared" si="375"/>
        <v>1.0087345940000001</v>
      </c>
      <c r="Q1106" s="104">
        <f t="shared" si="378"/>
        <v>1533.36881776</v>
      </c>
      <c r="R1106" s="104">
        <f t="shared" si="379"/>
        <v>3547.9501951499997</v>
      </c>
      <c r="S1106" s="109" t="s">
        <v>52</v>
      </c>
      <c r="T1106" s="110">
        <f t="shared" si="391"/>
        <v>41131</v>
      </c>
      <c r="U1106" s="111">
        <f t="shared" si="386"/>
        <v>173536.65978678002</v>
      </c>
      <c r="V1106" s="22"/>
      <c r="W1106" s="8"/>
      <c r="X1106" s="2"/>
      <c r="Y1106" s="8"/>
      <c r="Z1106" s="8"/>
      <c r="AA1106" s="8"/>
      <c r="AB1106" s="9"/>
      <c r="AC1106" s="8"/>
      <c r="AD1106" s="8"/>
      <c r="AE1106" s="8"/>
      <c r="AF1106" s="9"/>
      <c r="AG1106" s="2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</row>
    <row r="1107" spans="1:108" x14ac:dyDescent="0.2">
      <c r="A1107" s="112">
        <f t="shared" si="380"/>
        <v>41132</v>
      </c>
      <c r="B1107" s="104">
        <f t="shared" si="373"/>
        <v>173585.35018216999</v>
      </c>
      <c r="C1107" s="104">
        <f t="shared" si="381"/>
        <v>169544.83183893005</v>
      </c>
      <c r="D1107" s="132">
        <f t="shared" si="382"/>
        <v>41132</v>
      </c>
      <c r="E1107" s="105">
        <f t="shared" si="374"/>
        <v>0</v>
      </c>
      <c r="F1107" s="106">
        <f t="shared" si="372"/>
        <v>1</v>
      </c>
      <c r="G1107" s="106">
        <f t="shared" si="387"/>
        <v>31</v>
      </c>
      <c r="H1107" s="104">
        <f t="shared" si="383"/>
        <v>1</v>
      </c>
      <c r="I1107" s="104">
        <f t="shared" si="384"/>
        <v>1.0235443799999999</v>
      </c>
      <c r="J1107" s="104">
        <f t="shared" si="376"/>
        <v>1.0235443799999999</v>
      </c>
      <c r="K1107" s="104">
        <f t="shared" si="377"/>
        <v>173536.65978677999</v>
      </c>
      <c r="L1107" s="107">
        <f t="shared" si="388"/>
        <v>0</v>
      </c>
      <c r="M1107" s="105">
        <f t="shared" si="389"/>
        <v>0</v>
      </c>
      <c r="N1107" s="104">
        <f t="shared" si="390"/>
        <v>0</v>
      </c>
      <c r="O1107" s="113">
        <f t="shared" si="385"/>
        <v>0.11</v>
      </c>
      <c r="P1107" s="108">
        <f t="shared" si="375"/>
        <v>1.0002805770000001</v>
      </c>
      <c r="Q1107" s="104">
        <f t="shared" si="378"/>
        <v>48.690395389999999</v>
      </c>
      <c r="R1107" s="104">
        <f t="shared" si="379"/>
        <v>48.690395389999999</v>
      </c>
      <c r="S1107" s="109" t="s">
        <v>52</v>
      </c>
      <c r="T1107" s="110">
        <f t="shared" si="391"/>
        <v>41162</v>
      </c>
      <c r="U1107" s="111">
        <f t="shared" si="386"/>
        <v>0</v>
      </c>
      <c r="V1107" s="22"/>
      <c r="W1107" s="5"/>
      <c r="X1107" s="3"/>
      <c r="Y1107" s="5"/>
      <c r="Z1107" s="5"/>
      <c r="AA1107" s="5"/>
      <c r="AB1107" s="1"/>
      <c r="AC1107" s="5"/>
      <c r="AD1107" s="5"/>
      <c r="AE1107" s="5"/>
      <c r="AF1107" s="1"/>
      <c r="AG1107" s="3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</row>
    <row r="1108" spans="1:108" x14ac:dyDescent="0.2">
      <c r="A1108" s="112">
        <f t="shared" si="380"/>
        <v>41133</v>
      </c>
      <c r="B1108" s="104">
        <f t="shared" si="373"/>
        <v>173634.05428695999</v>
      </c>
      <c r="C1108" s="104">
        <f t="shared" si="381"/>
        <v>169544.83183893005</v>
      </c>
      <c r="D1108" s="132">
        <f t="shared" si="382"/>
        <v>41132</v>
      </c>
      <c r="E1108" s="105">
        <f t="shared" si="374"/>
        <v>0</v>
      </c>
      <c r="F1108" s="106">
        <f t="shared" si="372"/>
        <v>2</v>
      </c>
      <c r="G1108" s="106">
        <f t="shared" si="387"/>
        <v>31</v>
      </c>
      <c r="H1108" s="104">
        <f t="shared" si="383"/>
        <v>1</v>
      </c>
      <c r="I1108" s="104">
        <f t="shared" si="384"/>
        <v>1.0235443799999999</v>
      </c>
      <c r="J1108" s="104">
        <f t="shared" si="376"/>
        <v>1.0235443799999999</v>
      </c>
      <c r="K1108" s="104">
        <f t="shared" si="377"/>
        <v>173536.65978677999</v>
      </c>
      <c r="L1108" s="107">
        <f t="shared" si="388"/>
        <v>0</v>
      </c>
      <c r="M1108" s="105">
        <f t="shared" si="389"/>
        <v>0</v>
      </c>
      <c r="N1108" s="104">
        <f t="shared" si="390"/>
        <v>0</v>
      </c>
      <c r="O1108" s="113">
        <f t="shared" si="385"/>
        <v>0.11</v>
      </c>
      <c r="P1108" s="108">
        <f t="shared" si="375"/>
        <v>1.000561233</v>
      </c>
      <c r="Q1108" s="104">
        <f t="shared" si="378"/>
        <v>97.394500179999994</v>
      </c>
      <c r="R1108" s="104">
        <f t="shared" si="379"/>
        <v>97.394500179999994</v>
      </c>
      <c r="S1108" s="109" t="s">
        <v>52</v>
      </c>
      <c r="T1108" s="110">
        <f t="shared" si="391"/>
        <v>41162</v>
      </c>
      <c r="U1108" s="111">
        <f t="shared" si="386"/>
        <v>0</v>
      </c>
      <c r="V1108" s="22"/>
      <c r="W1108" s="5"/>
      <c r="X1108" s="3"/>
      <c r="Y1108" s="5"/>
      <c r="Z1108" s="5"/>
      <c r="AA1108" s="5"/>
      <c r="AB1108" s="1"/>
      <c r="AC1108" s="5"/>
      <c r="AD1108" s="5"/>
      <c r="AE1108" s="5"/>
      <c r="AF1108" s="1"/>
      <c r="AG1108" s="3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</row>
    <row r="1109" spans="1:108" x14ac:dyDescent="0.2">
      <c r="A1109" s="112">
        <f t="shared" si="380"/>
        <v>41134</v>
      </c>
      <c r="B1109" s="104">
        <f t="shared" si="373"/>
        <v>173682.77192760998</v>
      </c>
      <c r="C1109" s="104">
        <f t="shared" si="381"/>
        <v>169544.83183893005</v>
      </c>
      <c r="D1109" s="132">
        <f t="shared" si="382"/>
        <v>41132</v>
      </c>
      <c r="E1109" s="105">
        <f t="shared" si="374"/>
        <v>0</v>
      </c>
      <c r="F1109" s="106">
        <f t="shared" si="372"/>
        <v>3</v>
      </c>
      <c r="G1109" s="106">
        <f t="shared" si="387"/>
        <v>31</v>
      </c>
      <c r="H1109" s="104">
        <f t="shared" si="383"/>
        <v>1</v>
      </c>
      <c r="I1109" s="104">
        <f t="shared" si="384"/>
        <v>1.0235443799999999</v>
      </c>
      <c r="J1109" s="104">
        <f t="shared" si="376"/>
        <v>1.0235443799999999</v>
      </c>
      <c r="K1109" s="104">
        <f t="shared" si="377"/>
        <v>173536.65978677999</v>
      </c>
      <c r="L1109" s="107">
        <f t="shared" si="388"/>
        <v>0</v>
      </c>
      <c r="M1109" s="105">
        <f t="shared" si="389"/>
        <v>0</v>
      </c>
      <c r="N1109" s="104">
        <f t="shared" si="390"/>
        <v>0</v>
      </c>
      <c r="O1109" s="113">
        <f t="shared" si="385"/>
        <v>0.11</v>
      </c>
      <c r="P1109" s="108">
        <f t="shared" si="375"/>
        <v>1.0008419669999999</v>
      </c>
      <c r="Q1109" s="104">
        <f t="shared" si="378"/>
        <v>146.11214082999999</v>
      </c>
      <c r="R1109" s="104">
        <f t="shared" si="379"/>
        <v>146.11214082999999</v>
      </c>
      <c r="S1109" s="109" t="s">
        <v>52</v>
      </c>
      <c r="T1109" s="110">
        <f t="shared" si="391"/>
        <v>41162</v>
      </c>
      <c r="U1109" s="111">
        <f t="shared" si="386"/>
        <v>0</v>
      </c>
      <c r="V1109" s="22"/>
      <c r="W1109" s="5"/>
      <c r="X1109" s="3"/>
      <c r="Y1109" s="5"/>
      <c r="Z1109" s="5"/>
      <c r="AA1109" s="5"/>
      <c r="AB1109" s="1"/>
      <c r="AC1109" s="5"/>
      <c r="AD1109" s="5"/>
      <c r="AE1109" s="5"/>
      <c r="AF1109" s="1"/>
      <c r="AG1109" s="3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</row>
    <row r="1110" spans="1:108" x14ac:dyDescent="0.2">
      <c r="A1110" s="112">
        <f t="shared" si="380"/>
        <v>41135</v>
      </c>
      <c r="B1110" s="104">
        <f t="shared" si="373"/>
        <v>173731.50345118999</v>
      </c>
      <c r="C1110" s="104">
        <f t="shared" si="381"/>
        <v>169544.83183893005</v>
      </c>
      <c r="D1110" s="132">
        <f t="shared" si="382"/>
        <v>41132</v>
      </c>
      <c r="E1110" s="105">
        <f t="shared" si="374"/>
        <v>0</v>
      </c>
      <c r="F1110" s="106">
        <f t="shared" si="372"/>
        <v>4</v>
      </c>
      <c r="G1110" s="106">
        <f t="shared" si="387"/>
        <v>31</v>
      </c>
      <c r="H1110" s="104">
        <f t="shared" si="383"/>
        <v>1</v>
      </c>
      <c r="I1110" s="104">
        <f t="shared" si="384"/>
        <v>1.0235443799999999</v>
      </c>
      <c r="J1110" s="104">
        <f t="shared" si="376"/>
        <v>1.0235443799999999</v>
      </c>
      <c r="K1110" s="104">
        <f t="shared" si="377"/>
        <v>173536.65978677999</v>
      </c>
      <c r="L1110" s="107">
        <f t="shared" si="388"/>
        <v>0</v>
      </c>
      <c r="M1110" s="105">
        <f t="shared" si="389"/>
        <v>0</v>
      </c>
      <c r="N1110" s="104">
        <f t="shared" si="390"/>
        <v>0</v>
      </c>
      <c r="O1110" s="113">
        <f t="shared" si="385"/>
        <v>0.11</v>
      </c>
      <c r="P1110" s="108">
        <f t="shared" si="375"/>
        <v>1.0011227810000001</v>
      </c>
      <c r="Q1110" s="104">
        <f t="shared" si="378"/>
        <v>194.84366441</v>
      </c>
      <c r="R1110" s="104">
        <f t="shared" si="379"/>
        <v>194.84366441</v>
      </c>
      <c r="S1110" s="109" t="s">
        <v>52</v>
      </c>
      <c r="T1110" s="110">
        <f t="shared" si="391"/>
        <v>41162</v>
      </c>
      <c r="U1110" s="111">
        <f t="shared" si="386"/>
        <v>0</v>
      </c>
      <c r="V1110" s="22"/>
      <c r="W1110" s="5"/>
      <c r="X1110" s="3"/>
      <c r="Y1110" s="5"/>
      <c r="Z1110" s="5"/>
      <c r="AA1110" s="5"/>
      <c r="AB1110" s="1"/>
      <c r="AC1110" s="5"/>
      <c r="AD1110" s="5"/>
      <c r="AE1110" s="5"/>
      <c r="AF1110" s="1"/>
      <c r="AG1110" s="3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</row>
    <row r="1111" spans="1:108" x14ac:dyDescent="0.2">
      <c r="A1111" s="112">
        <f t="shared" si="380"/>
        <v>41136</v>
      </c>
      <c r="B1111" s="104">
        <f t="shared" si="373"/>
        <v>173780.24851062999</v>
      </c>
      <c r="C1111" s="104">
        <f t="shared" si="381"/>
        <v>169544.83183893005</v>
      </c>
      <c r="D1111" s="132">
        <f t="shared" si="382"/>
        <v>41132</v>
      </c>
      <c r="E1111" s="105">
        <f t="shared" si="374"/>
        <v>0</v>
      </c>
      <c r="F1111" s="106">
        <f t="shared" si="372"/>
        <v>5</v>
      </c>
      <c r="G1111" s="106">
        <f t="shared" si="387"/>
        <v>31</v>
      </c>
      <c r="H1111" s="104">
        <f t="shared" si="383"/>
        <v>1</v>
      </c>
      <c r="I1111" s="104">
        <f t="shared" si="384"/>
        <v>1.0235443799999999</v>
      </c>
      <c r="J1111" s="104">
        <f t="shared" si="376"/>
        <v>1.0235443799999999</v>
      </c>
      <c r="K1111" s="104">
        <f t="shared" si="377"/>
        <v>173536.65978677999</v>
      </c>
      <c r="L1111" s="107">
        <f t="shared" si="388"/>
        <v>0</v>
      </c>
      <c r="M1111" s="105">
        <f t="shared" si="389"/>
        <v>0</v>
      </c>
      <c r="N1111" s="104">
        <f t="shared" si="390"/>
        <v>0</v>
      </c>
      <c r="O1111" s="113">
        <f t="shared" si="385"/>
        <v>0.11</v>
      </c>
      <c r="P1111" s="108">
        <f t="shared" si="375"/>
        <v>1.001403673</v>
      </c>
      <c r="Q1111" s="104">
        <f t="shared" si="378"/>
        <v>243.58872385000001</v>
      </c>
      <c r="R1111" s="104">
        <f t="shared" si="379"/>
        <v>243.58872385000001</v>
      </c>
      <c r="S1111" s="109" t="s">
        <v>52</v>
      </c>
      <c r="T1111" s="110">
        <f t="shared" si="391"/>
        <v>41162</v>
      </c>
      <c r="U1111" s="111">
        <f t="shared" si="386"/>
        <v>0</v>
      </c>
      <c r="V1111" s="22"/>
      <c r="W1111" s="5"/>
      <c r="X1111" s="3"/>
      <c r="Y1111" s="5"/>
      <c r="Z1111" s="5"/>
      <c r="AA1111" s="5"/>
      <c r="AB1111" s="1"/>
      <c r="AC1111" s="5"/>
      <c r="AD1111" s="5"/>
      <c r="AE1111" s="5"/>
      <c r="AF1111" s="1"/>
      <c r="AG1111" s="3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</row>
    <row r="1112" spans="1:108" x14ac:dyDescent="0.2">
      <c r="A1112" s="112">
        <f t="shared" si="380"/>
        <v>41137</v>
      </c>
      <c r="B1112" s="104">
        <f t="shared" si="373"/>
        <v>173829.00710592998</v>
      </c>
      <c r="C1112" s="104">
        <f t="shared" si="381"/>
        <v>169544.83183893005</v>
      </c>
      <c r="D1112" s="132">
        <f t="shared" si="382"/>
        <v>41132</v>
      </c>
      <c r="E1112" s="105">
        <f t="shared" si="374"/>
        <v>0</v>
      </c>
      <c r="F1112" s="106">
        <f t="shared" si="372"/>
        <v>6</v>
      </c>
      <c r="G1112" s="106">
        <f t="shared" si="387"/>
        <v>31</v>
      </c>
      <c r="H1112" s="104">
        <f t="shared" si="383"/>
        <v>1</v>
      </c>
      <c r="I1112" s="104">
        <f t="shared" si="384"/>
        <v>1.0235443799999999</v>
      </c>
      <c r="J1112" s="104">
        <f t="shared" si="376"/>
        <v>1.0235443799999999</v>
      </c>
      <c r="K1112" s="104">
        <f t="shared" si="377"/>
        <v>173536.65978677999</v>
      </c>
      <c r="L1112" s="107">
        <f t="shared" si="388"/>
        <v>0</v>
      </c>
      <c r="M1112" s="105">
        <f t="shared" si="389"/>
        <v>0</v>
      </c>
      <c r="N1112" s="104">
        <f t="shared" si="390"/>
        <v>0</v>
      </c>
      <c r="O1112" s="113">
        <f t="shared" si="385"/>
        <v>0.11</v>
      </c>
      <c r="P1112" s="108">
        <f t="shared" si="375"/>
        <v>1.0016846429999999</v>
      </c>
      <c r="Q1112" s="104">
        <f t="shared" si="378"/>
        <v>292.34731914999998</v>
      </c>
      <c r="R1112" s="104">
        <f t="shared" si="379"/>
        <v>292.34731914999998</v>
      </c>
      <c r="S1112" s="109" t="s">
        <v>52</v>
      </c>
      <c r="T1112" s="110">
        <f t="shared" si="391"/>
        <v>41162</v>
      </c>
      <c r="U1112" s="111">
        <f t="shared" si="386"/>
        <v>0</v>
      </c>
      <c r="V1112" s="22"/>
      <c r="W1112" s="5"/>
      <c r="X1112" s="3"/>
      <c r="Y1112" s="5"/>
      <c r="Z1112" s="5"/>
      <c r="AA1112" s="5"/>
      <c r="AB1112" s="1"/>
      <c r="AC1112" s="5"/>
      <c r="AD1112" s="5"/>
      <c r="AE1112" s="5"/>
      <c r="AF1112" s="1"/>
      <c r="AG1112" s="3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</row>
    <row r="1113" spans="1:108" x14ac:dyDescent="0.2">
      <c r="A1113" s="112">
        <f t="shared" si="380"/>
        <v>41138</v>
      </c>
      <c r="B1113" s="104">
        <f t="shared" si="373"/>
        <v>173877.77958415999</v>
      </c>
      <c r="C1113" s="104">
        <f t="shared" si="381"/>
        <v>169544.83183893005</v>
      </c>
      <c r="D1113" s="132">
        <f t="shared" si="382"/>
        <v>41132</v>
      </c>
      <c r="E1113" s="105">
        <f t="shared" si="374"/>
        <v>0</v>
      </c>
      <c r="F1113" s="106">
        <f t="shared" si="372"/>
        <v>7</v>
      </c>
      <c r="G1113" s="106">
        <f t="shared" si="387"/>
        <v>31</v>
      </c>
      <c r="H1113" s="104">
        <f t="shared" si="383"/>
        <v>1</v>
      </c>
      <c r="I1113" s="104">
        <f t="shared" si="384"/>
        <v>1.0235443799999999</v>
      </c>
      <c r="J1113" s="104">
        <f t="shared" si="376"/>
        <v>1.0235443799999999</v>
      </c>
      <c r="K1113" s="104">
        <f t="shared" si="377"/>
        <v>173536.65978677999</v>
      </c>
      <c r="L1113" s="107">
        <f t="shared" si="388"/>
        <v>0</v>
      </c>
      <c r="M1113" s="105">
        <f t="shared" si="389"/>
        <v>0</v>
      </c>
      <c r="N1113" s="104">
        <f t="shared" si="390"/>
        <v>0</v>
      </c>
      <c r="O1113" s="113">
        <f t="shared" si="385"/>
        <v>0.11</v>
      </c>
      <c r="P1113" s="108">
        <f t="shared" si="375"/>
        <v>1.001965693</v>
      </c>
      <c r="Q1113" s="104">
        <f t="shared" si="378"/>
        <v>341.11979738000002</v>
      </c>
      <c r="R1113" s="104">
        <f t="shared" si="379"/>
        <v>341.11979738000002</v>
      </c>
      <c r="S1113" s="109" t="s">
        <v>52</v>
      </c>
      <c r="T1113" s="110">
        <f t="shared" si="391"/>
        <v>41162</v>
      </c>
      <c r="U1113" s="111">
        <f t="shared" si="386"/>
        <v>0</v>
      </c>
      <c r="V1113" s="22"/>
      <c r="W1113" s="5"/>
      <c r="X1113" s="3"/>
      <c r="Y1113" s="5"/>
      <c r="Z1113" s="5"/>
      <c r="AA1113" s="5"/>
      <c r="AB1113" s="1"/>
      <c r="AC1113" s="5"/>
      <c r="AD1113" s="5"/>
      <c r="AE1113" s="5"/>
      <c r="AF1113" s="1"/>
      <c r="AG1113" s="3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</row>
    <row r="1114" spans="1:108" x14ac:dyDescent="0.2">
      <c r="A1114" s="112">
        <f t="shared" si="380"/>
        <v>41139</v>
      </c>
      <c r="B1114" s="104">
        <f t="shared" si="373"/>
        <v>173926.56577178999</v>
      </c>
      <c r="C1114" s="104">
        <f t="shared" si="381"/>
        <v>169544.83183893005</v>
      </c>
      <c r="D1114" s="132">
        <f t="shared" si="382"/>
        <v>41132</v>
      </c>
      <c r="E1114" s="105">
        <f t="shared" si="374"/>
        <v>0</v>
      </c>
      <c r="F1114" s="106">
        <f t="shared" si="372"/>
        <v>8</v>
      </c>
      <c r="G1114" s="106">
        <f t="shared" si="387"/>
        <v>31</v>
      </c>
      <c r="H1114" s="104">
        <f t="shared" si="383"/>
        <v>1</v>
      </c>
      <c r="I1114" s="104">
        <f t="shared" si="384"/>
        <v>1.0235443799999999</v>
      </c>
      <c r="J1114" s="104">
        <f t="shared" si="376"/>
        <v>1.0235443799999999</v>
      </c>
      <c r="K1114" s="104">
        <f t="shared" si="377"/>
        <v>173536.65978677999</v>
      </c>
      <c r="L1114" s="107">
        <f t="shared" si="388"/>
        <v>0</v>
      </c>
      <c r="M1114" s="105">
        <f t="shared" si="389"/>
        <v>0</v>
      </c>
      <c r="N1114" s="104">
        <f t="shared" si="390"/>
        <v>0</v>
      </c>
      <c r="O1114" s="113">
        <f t="shared" si="385"/>
        <v>0.11</v>
      </c>
      <c r="P1114" s="108">
        <f t="shared" si="375"/>
        <v>1.002246822</v>
      </c>
      <c r="Q1114" s="104">
        <f t="shared" si="378"/>
        <v>389.90598500999999</v>
      </c>
      <c r="R1114" s="104">
        <f t="shared" si="379"/>
        <v>389.90598500999999</v>
      </c>
      <c r="S1114" s="109" t="s">
        <v>52</v>
      </c>
      <c r="T1114" s="110">
        <f t="shared" si="391"/>
        <v>41162</v>
      </c>
      <c r="U1114" s="111">
        <f t="shared" si="386"/>
        <v>0</v>
      </c>
      <c r="V1114" s="22"/>
      <c r="W1114" s="5"/>
      <c r="X1114" s="3"/>
      <c r="Y1114" s="5"/>
      <c r="Z1114" s="5"/>
      <c r="AA1114" s="5"/>
      <c r="AB1114" s="1"/>
      <c r="AC1114" s="5"/>
      <c r="AD1114" s="5"/>
      <c r="AE1114" s="5"/>
      <c r="AF1114" s="1"/>
      <c r="AG1114" s="3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</row>
    <row r="1115" spans="1:108" x14ac:dyDescent="0.2">
      <c r="A1115" s="112">
        <f t="shared" si="380"/>
        <v>41140</v>
      </c>
      <c r="B1115" s="104">
        <f t="shared" si="373"/>
        <v>173975.36549527998</v>
      </c>
      <c r="C1115" s="104">
        <f t="shared" si="381"/>
        <v>169544.83183893005</v>
      </c>
      <c r="D1115" s="132">
        <f t="shared" si="382"/>
        <v>41132</v>
      </c>
      <c r="E1115" s="105">
        <f t="shared" si="374"/>
        <v>0</v>
      </c>
      <c r="F1115" s="106">
        <f t="shared" si="372"/>
        <v>9</v>
      </c>
      <c r="G1115" s="106">
        <f t="shared" si="387"/>
        <v>31</v>
      </c>
      <c r="H1115" s="104">
        <f t="shared" si="383"/>
        <v>1</v>
      </c>
      <c r="I1115" s="104">
        <f t="shared" si="384"/>
        <v>1.0235443799999999</v>
      </c>
      <c r="J1115" s="104">
        <f t="shared" si="376"/>
        <v>1.0235443799999999</v>
      </c>
      <c r="K1115" s="104">
        <f t="shared" si="377"/>
        <v>173536.65978677999</v>
      </c>
      <c r="L1115" s="107">
        <f t="shared" si="388"/>
        <v>0</v>
      </c>
      <c r="M1115" s="105">
        <f t="shared" si="389"/>
        <v>0</v>
      </c>
      <c r="N1115" s="104">
        <f t="shared" si="390"/>
        <v>0</v>
      </c>
      <c r="O1115" s="113">
        <f t="shared" si="385"/>
        <v>0.11</v>
      </c>
      <c r="P1115" s="108">
        <f t="shared" si="375"/>
        <v>1.002528029</v>
      </c>
      <c r="Q1115" s="104">
        <f t="shared" si="378"/>
        <v>438.70570850000001</v>
      </c>
      <c r="R1115" s="104">
        <f t="shared" si="379"/>
        <v>438.70570850000001</v>
      </c>
      <c r="S1115" s="109" t="s">
        <v>52</v>
      </c>
      <c r="T1115" s="110">
        <f t="shared" si="391"/>
        <v>41162</v>
      </c>
      <c r="U1115" s="111">
        <f t="shared" si="386"/>
        <v>0</v>
      </c>
      <c r="V1115" s="22"/>
      <c r="W1115" s="5"/>
      <c r="X1115" s="3"/>
      <c r="Y1115" s="5"/>
      <c r="Z1115" s="5"/>
      <c r="AA1115" s="5"/>
      <c r="AB1115" s="1"/>
      <c r="AC1115" s="5"/>
      <c r="AD1115" s="5"/>
      <c r="AE1115" s="5"/>
      <c r="AF1115" s="1"/>
      <c r="AG1115" s="3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</row>
    <row r="1116" spans="1:108" x14ac:dyDescent="0.2">
      <c r="A1116" s="112">
        <f t="shared" si="380"/>
        <v>41141</v>
      </c>
      <c r="B1116" s="104">
        <f t="shared" si="373"/>
        <v>174024.17910169999</v>
      </c>
      <c r="C1116" s="104">
        <f t="shared" si="381"/>
        <v>169544.83183893005</v>
      </c>
      <c r="D1116" s="132">
        <f t="shared" si="382"/>
        <v>41132</v>
      </c>
      <c r="E1116" s="105">
        <f t="shared" si="374"/>
        <v>0</v>
      </c>
      <c r="F1116" s="106">
        <f t="shared" si="372"/>
        <v>10</v>
      </c>
      <c r="G1116" s="106">
        <f t="shared" si="387"/>
        <v>31</v>
      </c>
      <c r="H1116" s="104">
        <f t="shared" si="383"/>
        <v>1</v>
      </c>
      <c r="I1116" s="104">
        <f t="shared" si="384"/>
        <v>1.0235443799999999</v>
      </c>
      <c r="J1116" s="104">
        <f t="shared" si="376"/>
        <v>1.0235443799999999</v>
      </c>
      <c r="K1116" s="104">
        <f t="shared" si="377"/>
        <v>173536.65978677999</v>
      </c>
      <c r="L1116" s="107">
        <f t="shared" si="388"/>
        <v>0</v>
      </c>
      <c r="M1116" s="105">
        <f t="shared" si="389"/>
        <v>0</v>
      </c>
      <c r="N1116" s="104">
        <f t="shared" si="390"/>
        <v>0</v>
      </c>
      <c r="O1116" s="113">
        <f t="shared" si="385"/>
        <v>0.11</v>
      </c>
      <c r="P1116" s="108">
        <f t="shared" si="375"/>
        <v>1.002809316</v>
      </c>
      <c r="Q1116" s="104">
        <f t="shared" si="378"/>
        <v>487.51931492</v>
      </c>
      <c r="R1116" s="104">
        <f t="shared" si="379"/>
        <v>487.51931492</v>
      </c>
      <c r="S1116" s="109" t="s">
        <v>52</v>
      </c>
      <c r="T1116" s="110">
        <f t="shared" si="391"/>
        <v>41162</v>
      </c>
      <c r="U1116" s="111">
        <f t="shared" si="386"/>
        <v>0</v>
      </c>
      <c r="V1116" s="22"/>
      <c r="W1116" s="5"/>
      <c r="X1116" s="3"/>
      <c r="Y1116" s="5"/>
      <c r="Z1116" s="5"/>
      <c r="AA1116" s="5"/>
      <c r="AB1116" s="1"/>
      <c r="AC1116" s="5"/>
      <c r="AD1116" s="5"/>
      <c r="AE1116" s="5"/>
      <c r="AF1116" s="1"/>
      <c r="AG1116" s="3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</row>
    <row r="1117" spans="1:108" x14ac:dyDescent="0.2">
      <c r="A1117" s="112">
        <f t="shared" si="380"/>
        <v>41142</v>
      </c>
      <c r="B1117" s="104">
        <f t="shared" si="373"/>
        <v>174073.00624397999</v>
      </c>
      <c r="C1117" s="104">
        <f t="shared" si="381"/>
        <v>169544.83183893005</v>
      </c>
      <c r="D1117" s="132">
        <f t="shared" si="382"/>
        <v>41132</v>
      </c>
      <c r="E1117" s="105">
        <f t="shared" si="374"/>
        <v>0</v>
      </c>
      <c r="F1117" s="106">
        <f t="shared" si="372"/>
        <v>11</v>
      </c>
      <c r="G1117" s="106">
        <f t="shared" si="387"/>
        <v>31</v>
      </c>
      <c r="H1117" s="104">
        <f t="shared" si="383"/>
        <v>1</v>
      </c>
      <c r="I1117" s="104">
        <f t="shared" si="384"/>
        <v>1.0235443799999999</v>
      </c>
      <c r="J1117" s="104">
        <f t="shared" si="376"/>
        <v>1.0235443799999999</v>
      </c>
      <c r="K1117" s="104">
        <f t="shared" si="377"/>
        <v>173536.65978677999</v>
      </c>
      <c r="L1117" s="107">
        <f t="shared" si="388"/>
        <v>0</v>
      </c>
      <c r="M1117" s="105">
        <f t="shared" si="389"/>
        <v>0</v>
      </c>
      <c r="N1117" s="104">
        <f t="shared" si="390"/>
        <v>0</v>
      </c>
      <c r="O1117" s="113">
        <f t="shared" si="385"/>
        <v>0.11</v>
      </c>
      <c r="P1117" s="108">
        <f t="shared" si="375"/>
        <v>1.003090681</v>
      </c>
      <c r="Q1117" s="104">
        <f t="shared" si="378"/>
        <v>536.34645720000003</v>
      </c>
      <c r="R1117" s="104">
        <f t="shared" si="379"/>
        <v>536.34645720000003</v>
      </c>
      <c r="S1117" s="109" t="s">
        <v>52</v>
      </c>
      <c r="T1117" s="110">
        <f t="shared" si="391"/>
        <v>41162</v>
      </c>
      <c r="U1117" s="111">
        <f t="shared" si="386"/>
        <v>0</v>
      </c>
      <c r="V1117" s="22"/>
      <c r="W1117" s="5"/>
      <c r="X1117" s="3"/>
      <c r="Y1117" s="5"/>
      <c r="Z1117" s="5"/>
      <c r="AA1117" s="5"/>
      <c r="AB1117" s="1"/>
      <c r="AC1117" s="5"/>
      <c r="AD1117" s="5"/>
      <c r="AE1117" s="5"/>
      <c r="AF1117" s="1"/>
      <c r="AG1117" s="3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</row>
    <row r="1118" spans="1:108" x14ac:dyDescent="0.2">
      <c r="A1118" s="112">
        <f t="shared" si="380"/>
        <v>41143</v>
      </c>
      <c r="B1118" s="104">
        <f t="shared" si="373"/>
        <v>174121.84709565999</v>
      </c>
      <c r="C1118" s="104">
        <f t="shared" si="381"/>
        <v>169544.83183893005</v>
      </c>
      <c r="D1118" s="132">
        <f t="shared" si="382"/>
        <v>41132</v>
      </c>
      <c r="E1118" s="105">
        <f t="shared" si="374"/>
        <v>0</v>
      </c>
      <c r="F1118" s="106">
        <f t="shared" si="372"/>
        <v>12</v>
      </c>
      <c r="G1118" s="106">
        <f t="shared" si="387"/>
        <v>31</v>
      </c>
      <c r="H1118" s="104">
        <f t="shared" si="383"/>
        <v>1</v>
      </c>
      <c r="I1118" s="104">
        <f t="shared" si="384"/>
        <v>1.0235443799999999</v>
      </c>
      <c r="J1118" s="104">
        <f t="shared" si="376"/>
        <v>1.0235443799999999</v>
      </c>
      <c r="K1118" s="104">
        <f t="shared" si="377"/>
        <v>173536.65978677999</v>
      </c>
      <c r="L1118" s="107">
        <f t="shared" si="388"/>
        <v>0</v>
      </c>
      <c r="M1118" s="105">
        <f t="shared" si="389"/>
        <v>0</v>
      </c>
      <c r="N1118" s="104">
        <f t="shared" si="390"/>
        <v>0</v>
      </c>
      <c r="O1118" s="113">
        <f t="shared" si="385"/>
        <v>0.11</v>
      </c>
      <c r="P1118" s="108">
        <f t="shared" si="375"/>
        <v>1.0033721250000001</v>
      </c>
      <c r="Q1118" s="104">
        <f t="shared" si="378"/>
        <v>585.18730888000005</v>
      </c>
      <c r="R1118" s="104">
        <f t="shared" si="379"/>
        <v>585.18730888000005</v>
      </c>
      <c r="S1118" s="109" t="s">
        <v>52</v>
      </c>
      <c r="T1118" s="110">
        <f t="shared" si="391"/>
        <v>41162</v>
      </c>
      <c r="U1118" s="111">
        <f t="shared" si="386"/>
        <v>0</v>
      </c>
      <c r="V1118" s="22"/>
      <c r="W1118" s="5"/>
      <c r="X1118" s="3"/>
      <c r="Y1118" s="5"/>
      <c r="Z1118" s="5"/>
      <c r="AA1118" s="5"/>
      <c r="AB1118" s="1"/>
      <c r="AC1118" s="5"/>
      <c r="AD1118" s="5"/>
      <c r="AE1118" s="5"/>
      <c r="AF1118" s="1"/>
      <c r="AG1118" s="3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</row>
    <row r="1119" spans="1:108" x14ac:dyDescent="0.2">
      <c r="A1119" s="112">
        <f t="shared" si="380"/>
        <v>41144</v>
      </c>
      <c r="B1119" s="104">
        <f t="shared" si="373"/>
        <v>174170.70165672997</v>
      </c>
      <c r="C1119" s="104">
        <f t="shared" si="381"/>
        <v>169544.83183893005</v>
      </c>
      <c r="D1119" s="132">
        <f t="shared" si="382"/>
        <v>41132</v>
      </c>
      <c r="E1119" s="105">
        <f t="shared" si="374"/>
        <v>0</v>
      </c>
      <c r="F1119" s="106">
        <f t="shared" si="372"/>
        <v>13</v>
      </c>
      <c r="G1119" s="106">
        <f t="shared" si="387"/>
        <v>31</v>
      </c>
      <c r="H1119" s="104">
        <f t="shared" si="383"/>
        <v>1</v>
      </c>
      <c r="I1119" s="104">
        <f t="shared" si="384"/>
        <v>1.0235443799999999</v>
      </c>
      <c r="J1119" s="104">
        <f t="shared" si="376"/>
        <v>1.0235443799999999</v>
      </c>
      <c r="K1119" s="104">
        <f t="shared" si="377"/>
        <v>173536.65978677999</v>
      </c>
      <c r="L1119" s="107">
        <f t="shared" si="388"/>
        <v>0</v>
      </c>
      <c r="M1119" s="105">
        <f t="shared" si="389"/>
        <v>0</v>
      </c>
      <c r="N1119" s="104">
        <f t="shared" si="390"/>
        <v>0</v>
      </c>
      <c r="O1119" s="113">
        <f t="shared" si="385"/>
        <v>0.11</v>
      </c>
      <c r="P1119" s="108">
        <f t="shared" si="375"/>
        <v>1.003653648</v>
      </c>
      <c r="Q1119" s="104">
        <f t="shared" si="378"/>
        <v>634.04186994999998</v>
      </c>
      <c r="R1119" s="104">
        <f t="shared" si="379"/>
        <v>634.04186994999998</v>
      </c>
      <c r="S1119" s="109" t="s">
        <v>52</v>
      </c>
      <c r="T1119" s="110">
        <f t="shared" si="391"/>
        <v>41162</v>
      </c>
      <c r="U1119" s="111">
        <f t="shared" si="386"/>
        <v>0</v>
      </c>
      <c r="V1119" s="22"/>
      <c r="W1119" s="5"/>
      <c r="X1119" s="3"/>
      <c r="Y1119" s="5"/>
      <c r="Z1119" s="5"/>
      <c r="AA1119" s="5"/>
      <c r="AB1119" s="1"/>
      <c r="AC1119" s="5"/>
      <c r="AD1119" s="5"/>
      <c r="AE1119" s="5"/>
      <c r="AF1119" s="1"/>
      <c r="AG1119" s="3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</row>
    <row r="1120" spans="1:108" x14ac:dyDescent="0.2">
      <c r="A1120" s="112">
        <f t="shared" si="380"/>
        <v>41145</v>
      </c>
      <c r="B1120" s="104">
        <f t="shared" si="373"/>
        <v>174219.56992719998</v>
      </c>
      <c r="C1120" s="104">
        <f t="shared" si="381"/>
        <v>169544.83183893005</v>
      </c>
      <c r="D1120" s="132">
        <f t="shared" si="382"/>
        <v>41132</v>
      </c>
      <c r="E1120" s="105">
        <f t="shared" si="374"/>
        <v>0</v>
      </c>
      <c r="F1120" s="106">
        <f t="shared" si="372"/>
        <v>14</v>
      </c>
      <c r="G1120" s="106">
        <f t="shared" si="387"/>
        <v>31</v>
      </c>
      <c r="H1120" s="104">
        <f t="shared" si="383"/>
        <v>1</v>
      </c>
      <c r="I1120" s="104">
        <f t="shared" si="384"/>
        <v>1.0235443799999999</v>
      </c>
      <c r="J1120" s="104">
        <f t="shared" si="376"/>
        <v>1.0235443799999999</v>
      </c>
      <c r="K1120" s="104">
        <f t="shared" si="377"/>
        <v>173536.65978677999</v>
      </c>
      <c r="L1120" s="107">
        <f t="shared" si="388"/>
        <v>0</v>
      </c>
      <c r="M1120" s="105">
        <f t="shared" si="389"/>
        <v>0</v>
      </c>
      <c r="N1120" s="104">
        <f t="shared" si="390"/>
        <v>0</v>
      </c>
      <c r="O1120" s="113">
        <f t="shared" si="385"/>
        <v>0.11</v>
      </c>
      <c r="P1120" s="108">
        <f t="shared" si="375"/>
        <v>1.0039352500000001</v>
      </c>
      <c r="Q1120" s="104">
        <f t="shared" si="378"/>
        <v>682.91014041999995</v>
      </c>
      <c r="R1120" s="104">
        <f t="shared" si="379"/>
        <v>682.91014041999995</v>
      </c>
      <c r="S1120" s="109" t="s">
        <v>52</v>
      </c>
      <c r="T1120" s="110">
        <f t="shared" si="391"/>
        <v>41162</v>
      </c>
      <c r="U1120" s="111">
        <f t="shared" si="386"/>
        <v>0</v>
      </c>
      <c r="V1120" s="22"/>
      <c r="W1120" s="5"/>
      <c r="X1120" s="3"/>
      <c r="Y1120" s="5"/>
      <c r="Z1120" s="5"/>
      <c r="AA1120" s="5"/>
      <c r="AB1120" s="1"/>
      <c r="AC1120" s="5"/>
      <c r="AD1120" s="5"/>
      <c r="AE1120" s="5"/>
      <c r="AF1120" s="1"/>
      <c r="AG1120" s="3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</row>
    <row r="1121" spans="1:108" x14ac:dyDescent="0.2">
      <c r="A1121" s="112">
        <f t="shared" si="380"/>
        <v>41146</v>
      </c>
      <c r="B1121" s="104">
        <f t="shared" si="373"/>
        <v>174268.45190706998</v>
      </c>
      <c r="C1121" s="104">
        <f t="shared" si="381"/>
        <v>169544.83183893005</v>
      </c>
      <c r="D1121" s="132">
        <f t="shared" si="382"/>
        <v>41132</v>
      </c>
      <c r="E1121" s="105">
        <f t="shared" si="374"/>
        <v>0</v>
      </c>
      <c r="F1121" s="106">
        <f t="shared" si="372"/>
        <v>15</v>
      </c>
      <c r="G1121" s="106">
        <f t="shared" si="387"/>
        <v>31</v>
      </c>
      <c r="H1121" s="104">
        <f t="shared" si="383"/>
        <v>1</v>
      </c>
      <c r="I1121" s="104">
        <f t="shared" si="384"/>
        <v>1.0235443799999999</v>
      </c>
      <c r="J1121" s="104">
        <f t="shared" si="376"/>
        <v>1.0235443799999999</v>
      </c>
      <c r="K1121" s="104">
        <f t="shared" si="377"/>
        <v>173536.65978677999</v>
      </c>
      <c r="L1121" s="107">
        <f t="shared" si="388"/>
        <v>0</v>
      </c>
      <c r="M1121" s="105">
        <f t="shared" si="389"/>
        <v>0</v>
      </c>
      <c r="N1121" s="104">
        <f t="shared" si="390"/>
        <v>0</v>
      </c>
      <c r="O1121" s="113">
        <f t="shared" si="385"/>
        <v>0.11</v>
      </c>
      <c r="P1121" s="108">
        <f t="shared" si="375"/>
        <v>1.004216931</v>
      </c>
      <c r="Q1121" s="104">
        <f t="shared" si="378"/>
        <v>731.79212028999996</v>
      </c>
      <c r="R1121" s="104">
        <f t="shared" si="379"/>
        <v>731.79212028999996</v>
      </c>
      <c r="S1121" s="109" t="s">
        <v>52</v>
      </c>
      <c r="T1121" s="110">
        <f t="shared" si="391"/>
        <v>41162</v>
      </c>
      <c r="U1121" s="111">
        <f t="shared" si="386"/>
        <v>0</v>
      </c>
      <c r="V1121" s="22"/>
      <c r="W1121" s="5"/>
      <c r="X1121" s="3"/>
      <c r="Y1121" s="5"/>
      <c r="Z1121" s="5"/>
      <c r="AA1121" s="5"/>
      <c r="AB1121" s="1"/>
      <c r="AC1121" s="5"/>
      <c r="AD1121" s="5"/>
      <c r="AE1121" s="5"/>
      <c r="AF1121" s="1"/>
      <c r="AG1121" s="3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</row>
    <row r="1122" spans="1:108" x14ac:dyDescent="0.2">
      <c r="A1122" s="112">
        <f t="shared" si="380"/>
        <v>41147</v>
      </c>
      <c r="B1122" s="104">
        <f t="shared" si="373"/>
        <v>174317.34776985997</v>
      </c>
      <c r="C1122" s="104">
        <f t="shared" si="381"/>
        <v>169544.83183893005</v>
      </c>
      <c r="D1122" s="132">
        <f t="shared" si="382"/>
        <v>41132</v>
      </c>
      <c r="E1122" s="105">
        <f t="shared" si="374"/>
        <v>0</v>
      </c>
      <c r="F1122" s="106">
        <f t="shared" si="372"/>
        <v>16</v>
      </c>
      <c r="G1122" s="106">
        <f t="shared" si="387"/>
        <v>31</v>
      </c>
      <c r="H1122" s="104">
        <f t="shared" si="383"/>
        <v>1</v>
      </c>
      <c r="I1122" s="104">
        <f t="shared" si="384"/>
        <v>1.0235443799999999</v>
      </c>
      <c r="J1122" s="104">
        <f t="shared" si="376"/>
        <v>1.0235443799999999</v>
      </c>
      <c r="K1122" s="104">
        <f t="shared" si="377"/>
        <v>173536.65978677999</v>
      </c>
      <c r="L1122" s="107">
        <f t="shared" si="388"/>
        <v>0</v>
      </c>
      <c r="M1122" s="105">
        <f t="shared" si="389"/>
        <v>0</v>
      </c>
      <c r="N1122" s="104">
        <f t="shared" si="390"/>
        <v>0</v>
      </c>
      <c r="O1122" s="113">
        <f t="shared" si="385"/>
        <v>0.11</v>
      </c>
      <c r="P1122" s="108">
        <f t="shared" si="375"/>
        <v>1.0044986920000001</v>
      </c>
      <c r="Q1122" s="104">
        <f t="shared" si="378"/>
        <v>780.68798307999998</v>
      </c>
      <c r="R1122" s="104">
        <f t="shared" si="379"/>
        <v>780.68798307999998</v>
      </c>
      <c r="S1122" s="109" t="s">
        <v>52</v>
      </c>
      <c r="T1122" s="110">
        <f t="shared" si="391"/>
        <v>41162</v>
      </c>
      <c r="U1122" s="111">
        <f t="shared" si="386"/>
        <v>0</v>
      </c>
      <c r="V1122" s="22"/>
      <c r="W1122" s="5"/>
      <c r="X1122" s="3"/>
      <c r="Y1122" s="5"/>
      <c r="Z1122" s="5"/>
      <c r="AA1122" s="5"/>
      <c r="AB1122" s="1"/>
      <c r="AC1122" s="5"/>
      <c r="AD1122" s="5"/>
      <c r="AE1122" s="5"/>
      <c r="AF1122" s="1"/>
      <c r="AG1122" s="3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</row>
    <row r="1123" spans="1:108" x14ac:dyDescent="0.2">
      <c r="A1123" s="112">
        <f t="shared" si="380"/>
        <v>41148</v>
      </c>
      <c r="B1123" s="104">
        <f t="shared" si="373"/>
        <v>174366.25716851998</v>
      </c>
      <c r="C1123" s="104">
        <f t="shared" si="381"/>
        <v>169544.83183893005</v>
      </c>
      <c r="D1123" s="132">
        <f t="shared" si="382"/>
        <v>41132</v>
      </c>
      <c r="E1123" s="105">
        <f t="shared" si="374"/>
        <v>0</v>
      </c>
      <c r="F1123" s="106">
        <f t="shared" ref="F1123:F1186" si="392">IF(DAY(A1123)=E$2+1,1,F1122+1)</f>
        <v>17</v>
      </c>
      <c r="G1123" s="106">
        <f t="shared" si="387"/>
        <v>31</v>
      </c>
      <c r="H1123" s="104">
        <f t="shared" si="383"/>
        <v>1</v>
      </c>
      <c r="I1123" s="104">
        <f t="shared" si="384"/>
        <v>1.0235443799999999</v>
      </c>
      <c r="J1123" s="104">
        <f t="shared" si="376"/>
        <v>1.0235443799999999</v>
      </c>
      <c r="K1123" s="104">
        <f t="shared" si="377"/>
        <v>173536.65978677999</v>
      </c>
      <c r="L1123" s="107">
        <f t="shared" si="388"/>
        <v>0</v>
      </c>
      <c r="M1123" s="105">
        <f t="shared" si="389"/>
        <v>0</v>
      </c>
      <c r="N1123" s="104">
        <f t="shared" si="390"/>
        <v>0</v>
      </c>
      <c r="O1123" s="113">
        <f t="shared" si="385"/>
        <v>0.11</v>
      </c>
      <c r="P1123" s="108">
        <f t="shared" si="375"/>
        <v>1.004780531</v>
      </c>
      <c r="Q1123" s="104">
        <f t="shared" si="378"/>
        <v>829.59738173999995</v>
      </c>
      <c r="R1123" s="104">
        <f t="shared" si="379"/>
        <v>829.59738173999995</v>
      </c>
      <c r="S1123" s="109" t="s">
        <v>52</v>
      </c>
      <c r="T1123" s="110">
        <f t="shared" si="391"/>
        <v>41162</v>
      </c>
      <c r="U1123" s="111">
        <f t="shared" si="386"/>
        <v>0</v>
      </c>
      <c r="V1123" s="22"/>
      <c r="W1123" s="5"/>
      <c r="X1123" s="3"/>
      <c r="Y1123" s="5"/>
      <c r="Z1123" s="5"/>
      <c r="AA1123" s="5"/>
      <c r="AB1123" s="1"/>
      <c r="AC1123" s="5"/>
      <c r="AD1123" s="5"/>
      <c r="AE1123" s="5"/>
      <c r="AF1123" s="1"/>
      <c r="AG1123" s="3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</row>
    <row r="1124" spans="1:108" x14ac:dyDescent="0.2">
      <c r="A1124" s="112">
        <f t="shared" si="380"/>
        <v>41149</v>
      </c>
      <c r="B1124" s="104">
        <f t="shared" si="373"/>
        <v>174415.18027657998</v>
      </c>
      <c r="C1124" s="104">
        <f t="shared" si="381"/>
        <v>169544.83183893005</v>
      </c>
      <c r="D1124" s="132">
        <f t="shared" si="382"/>
        <v>41132</v>
      </c>
      <c r="E1124" s="105">
        <f t="shared" si="374"/>
        <v>0</v>
      </c>
      <c r="F1124" s="106">
        <f t="shared" si="392"/>
        <v>18</v>
      </c>
      <c r="G1124" s="106">
        <f t="shared" si="387"/>
        <v>31</v>
      </c>
      <c r="H1124" s="104">
        <f t="shared" si="383"/>
        <v>1</v>
      </c>
      <c r="I1124" s="104">
        <f t="shared" si="384"/>
        <v>1.0235443799999999</v>
      </c>
      <c r="J1124" s="104">
        <f t="shared" si="376"/>
        <v>1.0235443799999999</v>
      </c>
      <c r="K1124" s="104">
        <f t="shared" si="377"/>
        <v>173536.65978677999</v>
      </c>
      <c r="L1124" s="107">
        <f t="shared" si="388"/>
        <v>0</v>
      </c>
      <c r="M1124" s="105">
        <f t="shared" si="389"/>
        <v>0</v>
      </c>
      <c r="N1124" s="104">
        <f t="shared" si="390"/>
        <v>0</v>
      </c>
      <c r="O1124" s="113">
        <f t="shared" si="385"/>
        <v>0.11</v>
      </c>
      <c r="P1124" s="108">
        <f t="shared" si="375"/>
        <v>1.005062449</v>
      </c>
      <c r="Q1124" s="104">
        <f t="shared" si="378"/>
        <v>878.52048979999995</v>
      </c>
      <c r="R1124" s="104">
        <f t="shared" si="379"/>
        <v>878.52048979999995</v>
      </c>
      <c r="S1124" s="109" t="s">
        <v>52</v>
      </c>
      <c r="T1124" s="110">
        <f t="shared" si="391"/>
        <v>41162</v>
      </c>
      <c r="U1124" s="111">
        <f t="shared" si="386"/>
        <v>0</v>
      </c>
      <c r="V1124" s="22"/>
      <c r="W1124" s="5"/>
      <c r="X1124" s="3"/>
      <c r="Y1124" s="5"/>
      <c r="Z1124" s="5"/>
      <c r="AA1124" s="5"/>
      <c r="AB1124" s="1"/>
      <c r="AC1124" s="5"/>
      <c r="AD1124" s="5"/>
      <c r="AE1124" s="5"/>
      <c r="AF1124" s="1"/>
      <c r="AG1124" s="3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</row>
    <row r="1125" spans="1:108" x14ac:dyDescent="0.2">
      <c r="A1125" s="112">
        <f t="shared" si="380"/>
        <v>41150</v>
      </c>
      <c r="B1125" s="104">
        <f t="shared" si="373"/>
        <v>174464.11726755998</v>
      </c>
      <c r="C1125" s="104">
        <f t="shared" si="381"/>
        <v>169544.83183893005</v>
      </c>
      <c r="D1125" s="132">
        <f t="shared" si="382"/>
        <v>41132</v>
      </c>
      <c r="E1125" s="105">
        <f t="shared" si="374"/>
        <v>0</v>
      </c>
      <c r="F1125" s="106">
        <f t="shared" si="392"/>
        <v>19</v>
      </c>
      <c r="G1125" s="106">
        <f t="shared" si="387"/>
        <v>31</v>
      </c>
      <c r="H1125" s="104">
        <f t="shared" si="383"/>
        <v>1</v>
      </c>
      <c r="I1125" s="104">
        <f t="shared" si="384"/>
        <v>1.0235443799999999</v>
      </c>
      <c r="J1125" s="104">
        <f t="shared" si="376"/>
        <v>1.0235443799999999</v>
      </c>
      <c r="K1125" s="104">
        <f t="shared" si="377"/>
        <v>173536.65978677999</v>
      </c>
      <c r="L1125" s="107">
        <f t="shared" si="388"/>
        <v>0</v>
      </c>
      <c r="M1125" s="105">
        <f t="shared" si="389"/>
        <v>0</v>
      </c>
      <c r="N1125" s="104">
        <f t="shared" si="390"/>
        <v>0</v>
      </c>
      <c r="O1125" s="113">
        <f t="shared" si="385"/>
        <v>0.11</v>
      </c>
      <c r="P1125" s="108">
        <f t="shared" si="375"/>
        <v>1.0053444469999999</v>
      </c>
      <c r="Q1125" s="104">
        <f t="shared" si="378"/>
        <v>927.45748077999997</v>
      </c>
      <c r="R1125" s="104">
        <f t="shared" si="379"/>
        <v>927.45748077999997</v>
      </c>
      <c r="S1125" s="109" t="s">
        <v>52</v>
      </c>
      <c r="T1125" s="110">
        <f t="shared" si="391"/>
        <v>41162</v>
      </c>
      <c r="U1125" s="111">
        <f t="shared" si="386"/>
        <v>0</v>
      </c>
      <c r="V1125" s="22"/>
      <c r="W1125" s="5"/>
      <c r="X1125" s="3"/>
      <c r="Y1125" s="5"/>
      <c r="Z1125" s="5"/>
      <c r="AA1125" s="5"/>
      <c r="AB1125" s="1"/>
      <c r="AC1125" s="5"/>
      <c r="AD1125" s="5"/>
      <c r="AE1125" s="5"/>
      <c r="AF1125" s="1"/>
      <c r="AG1125" s="3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</row>
    <row r="1126" spans="1:108" x14ac:dyDescent="0.2">
      <c r="A1126" s="112">
        <f t="shared" si="380"/>
        <v>41151</v>
      </c>
      <c r="B1126" s="104">
        <f t="shared" si="373"/>
        <v>174513.06779440999</v>
      </c>
      <c r="C1126" s="104">
        <f t="shared" si="381"/>
        <v>169544.83183893005</v>
      </c>
      <c r="D1126" s="132">
        <f t="shared" si="382"/>
        <v>41132</v>
      </c>
      <c r="E1126" s="105">
        <f t="shared" si="374"/>
        <v>0</v>
      </c>
      <c r="F1126" s="106">
        <f t="shared" si="392"/>
        <v>20</v>
      </c>
      <c r="G1126" s="106">
        <f t="shared" si="387"/>
        <v>31</v>
      </c>
      <c r="H1126" s="104">
        <f t="shared" si="383"/>
        <v>1</v>
      </c>
      <c r="I1126" s="104">
        <f t="shared" si="384"/>
        <v>1.0235443799999999</v>
      </c>
      <c r="J1126" s="104">
        <f t="shared" si="376"/>
        <v>1.0235443799999999</v>
      </c>
      <c r="K1126" s="104">
        <f t="shared" si="377"/>
        <v>173536.65978677999</v>
      </c>
      <c r="L1126" s="107">
        <f t="shared" si="388"/>
        <v>0</v>
      </c>
      <c r="M1126" s="105">
        <f t="shared" si="389"/>
        <v>0</v>
      </c>
      <c r="N1126" s="104">
        <f t="shared" si="390"/>
        <v>0</v>
      </c>
      <c r="O1126" s="113">
        <f t="shared" si="385"/>
        <v>0.11</v>
      </c>
      <c r="P1126" s="108">
        <f t="shared" si="375"/>
        <v>1.0056265230000001</v>
      </c>
      <c r="Q1126" s="104">
        <f t="shared" si="378"/>
        <v>976.40800763000004</v>
      </c>
      <c r="R1126" s="104">
        <f t="shared" si="379"/>
        <v>976.40800763000004</v>
      </c>
      <c r="S1126" s="109" t="s">
        <v>52</v>
      </c>
      <c r="T1126" s="110">
        <f t="shared" si="391"/>
        <v>41162</v>
      </c>
      <c r="U1126" s="111">
        <f t="shared" si="386"/>
        <v>0</v>
      </c>
      <c r="V1126" s="22"/>
      <c r="W1126" s="5"/>
      <c r="X1126" s="3"/>
      <c r="Y1126" s="5"/>
      <c r="Z1126" s="5"/>
      <c r="AA1126" s="5"/>
      <c r="AB1126" s="1"/>
      <c r="AC1126" s="5"/>
      <c r="AD1126" s="5"/>
      <c r="AE1126" s="5"/>
      <c r="AF1126" s="1"/>
      <c r="AG1126" s="3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</row>
    <row r="1127" spans="1:108" x14ac:dyDescent="0.2">
      <c r="A1127" s="112">
        <f t="shared" si="380"/>
        <v>41152</v>
      </c>
      <c r="B1127" s="104">
        <f t="shared" ref="B1127:B1190" si="393">IF(E1127&lt;0,"ND",(K1127+Q1127))</f>
        <v>174562.03220418998</v>
      </c>
      <c r="C1127" s="104">
        <f t="shared" si="381"/>
        <v>169544.83183893005</v>
      </c>
      <c r="D1127" s="132">
        <f t="shared" si="382"/>
        <v>41132</v>
      </c>
      <c r="E1127" s="105">
        <f t="shared" si="374"/>
        <v>0</v>
      </c>
      <c r="F1127" s="106">
        <f t="shared" si="392"/>
        <v>21</v>
      </c>
      <c r="G1127" s="106">
        <f t="shared" si="387"/>
        <v>31</v>
      </c>
      <c r="H1127" s="104">
        <f t="shared" si="383"/>
        <v>1</v>
      </c>
      <c r="I1127" s="104">
        <f t="shared" si="384"/>
        <v>1.0235443799999999</v>
      </c>
      <c r="J1127" s="104">
        <f t="shared" si="376"/>
        <v>1.0235443799999999</v>
      </c>
      <c r="K1127" s="104">
        <f t="shared" si="377"/>
        <v>173536.65978677999</v>
      </c>
      <c r="L1127" s="107">
        <f t="shared" si="388"/>
        <v>0</v>
      </c>
      <c r="M1127" s="105">
        <f t="shared" si="389"/>
        <v>0</v>
      </c>
      <c r="N1127" s="104">
        <f t="shared" si="390"/>
        <v>0</v>
      </c>
      <c r="O1127" s="113">
        <f t="shared" si="385"/>
        <v>0.11</v>
      </c>
      <c r="P1127" s="108">
        <f t="shared" si="375"/>
        <v>1.005908679</v>
      </c>
      <c r="Q1127" s="104">
        <f t="shared" si="378"/>
        <v>1025.37241741</v>
      </c>
      <c r="R1127" s="104">
        <f t="shared" si="379"/>
        <v>1025.37241741</v>
      </c>
      <c r="S1127" s="109" t="s">
        <v>52</v>
      </c>
      <c r="T1127" s="110">
        <f t="shared" si="391"/>
        <v>41162</v>
      </c>
      <c r="U1127" s="111">
        <f t="shared" si="386"/>
        <v>0</v>
      </c>
      <c r="V1127" s="22"/>
      <c r="W1127" s="5"/>
      <c r="X1127" s="3"/>
      <c r="Y1127" s="5"/>
      <c r="Z1127" s="5"/>
      <c r="AA1127" s="5"/>
      <c r="AB1127" s="1"/>
      <c r="AC1127" s="5"/>
      <c r="AD1127" s="5"/>
      <c r="AE1127" s="5"/>
      <c r="AF1127" s="1"/>
      <c r="AG1127" s="3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</row>
    <row r="1128" spans="1:108" x14ac:dyDescent="0.2">
      <c r="A1128" s="112">
        <f t="shared" si="380"/>
        <v>41153</v>
      </c>
      <c r="B1128" s="104">
        <f t="shared" si="393"/>
        <v>174611.01032335998</v>
      </c>
      <c r="C1128" s="104">
        <f t="shared" si="381"/>
        <v>169544.83183893005</v>
      </c>
      <c r="D1128" s="132">
        <f t="shared" si="382"/>
        <v>41132</v>
      </c>
      <c r="E1128" s="105">
        <f t="shared" si="374"/>
        <v>0</v>
      </c>
      <c r="F1128" s="106">
        <f t="shared" si="392"/>
        <v>22</v>
      </c>
      <c r="G1128" s="106">
        <f t="shared" si="387"/>
        <v>31</v>
      </c>
      <c r="H1128" s="104">
        <f t="shared" si="383"/>
        <v>1</v>
      </c>
      <c r="I1128" s="104">
        <f t="shared" si="384"/>
        <v>1.0235443799999999</v>
      </c>
      <c r="J1128" s="104">
        <f t="shared" si="376"/>
        <v>1.0235443799999999</v>
      </c>
      <c r="K1128" s="104">
        <f t="shared" si="377"/>
        <v>173536.65978677999</v>
      </c>
      <c r="L1128" s="107">
        <f t="shared" si="388"/>
        <v>0</v>
      </c>
      <c r="M1128" s="105">
        <f t="shared" si="389"/>
        <v>0</v>
      </c>
      <c r="N1128" s="104">
        <f t="shared" si="390"/>
        <v>0</v>
      </c>
      <c r="O1128" s="113">
        <f t="shared" si="385"/>
        <v>0.11</v>
      </c>
      <c r="P1128" s="108">
        <f t="shared" si="375"/>
        <v>1.006190914</v>
      </c>
      <c r="Q1128" s="104">
        <f t="shared" si="378"/>
        <v>1074.3505365799999</v>
      </c>
      <c r="R1128" s="104">
        <f t="shared" si="379"/>
        <v>1074.3505365799999</v>
      </c>
      <c r="S1128" s="109" t="s">
        <v>52</v>
      </c>
      <c r="T1128" s="110">
        <f t="shared" si="391"/>
        <v>41162</v>
      </c>
      <c r="U1128" s="111">
        <f t="shared" si="386"/>
        <v>0</v>
      </c>
      <c r="V1128" s="22"/>
      <c r="W1128" s="5"/>
      <c r="X1128" s="3"/>
      <c r="Y1128" s="5"/>
      <c r="Z1128" s="5"/>
      <c r="AA1128" s="5"/>
      <c r="AB1128" s="1"/>
      <c r="AC1128" s="5"/>
      <c r="AD1128" s="5"/>
      <c r="AE1128" s="5"/>
      <c r="AF1128" s="1"/>
      <c r="AG1128" s="3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</row>
    <row r="1129" spans="1:108" x14ac:dyDescent="0.2">
      <c r="A1129" s="112">
        <f t="shared" si="380"/>
        <v>41154</v>
      </c>
      <c r="B1129" s="104">
        <f t="shared" si="393"/>
        <v>174660.00215192998</v>
      </c>
      <c r="C1129" s="104">
        <f t="shared" si="381"/>
        <v>169544.83183893005</v>
      </c>
      <c r="D1129" s="132">
        <f t="shared" si="382"/>
        <v>41132</v>
      </c>
      <c r="E1129" s="105">
        <f t="shared" si="374"/>
        <v>0</v>
      </c>
      <c r="F1129" s="106">
        <f t="shared" si="392"/>
        <v>23</v>
      </c>
      <c r="G1129" s="106">
        <f t="shared" si="387"/>
        <v>31</v>
      </c>
      <c r="H1129" s="104">
        <f t="shared" si="383"/>
        <v>1</v>
      </c>
      <c r="I1129" s="104">
        <f t="shared" si="384"/>
        <v>1.0235443799999999</v>
      </c>
      <c r="J1129" s="104">
        <f t="shared" si="376"/>
        <v>1.0235443799999999</v>
      </c>
      <c r="K1129" s="104">
        <f t="shared" si="377"/>
        <v>173536.65978677999</v>
      </c>
      <c r="L1129" s="107">
        <f t="shared" si="388"/>
        <v>0</v>
      </c>
      <c r="M1129" s="105">
        <f t="shared" si="389"/>
        <v>0</v>
      </c>
      <c r="N1129" s="104">
        <f t="shared" si="390"/>
        <v>0</v>
      </c>
      <c r="O1129" s="113">
        <f t="shared" si="385"/>
        <v>0.11</v>
      </c>
      <c r="P1129" s="108">
        <f t="shared" si="375"/>
        <v>1.0064732279999999</v>
      </c>
      <c r="Q1129" s="104">
        <f t="shared" si="378"/>
        <v>1123.34236515</v>
      </c>
      <c r="R1129" s="104">
        <f t="shared" si="379"/>
        <v>1123.34236515</v>
      </c>
      <c r="S1129" s="109" t="s">
        <v>52</v>
      </c>
      <c r="T1129" s="110">
        <f t="shared" si="391"/>
        <v>41162</v>
      </c>
      <c r="U1129" s="111">
        <f t="shared" si="386"/>
        <v>0</v>
      </c>
      <c r="V1129" s="22"/>
      <c r="W1129" s="5"/>
      <c r="X1129" s="3"/>
      <c r="Y1129" s="5"/>
      <c r="Z1129" s="5"/>
      <c r="AA1129" s="5"/>
      <c r="AB1129" s="1"/>
      <c r="AC1129" s="5"/>
      <c r="AD1129" s="5"/>
      <c r="AE1129" s="5"/>
      <c r="AF1129" s="1"/>
      <c r="AG1129" s="3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</row>
    <row r="1130" spans="1:108" x14ac:dyDescent="0.2">
      <c r="A1130" s="112">
        <f t="shared" si="380"/>
        <v>41155</v>
      </c>
      <c r="B1130" s="104">
        <f t="shared" si="393"/>
        <v>174709.0076899</v>
      </c>
      <c r="C1130" s="104">
        <f t="shared" si="381"/>
        <v>169544.83183893005</v>
      </c>
      <c r="D1130" s="132">
        <f t="shared" si="382"/>
        <v>41132</v>
      </c>
      <c r="E1130" s="105">
        <f t="shared" si="374"/>
        <v>0</v>
      </c>
      <c r="F1130" s="106">
        <f t="shared" si="392"/>
        <v>24</v>
      </c>
      <c r="G1130" s="106">
        <f t="shared" si="387"/>
        <v>31</v>
      </c>
      <c r="H1130" s="104">
        <f t="shared" si="383"/>
        <v>1</v>
      </c>
      <c r="I1130" s="104">
        <f t="shared" si="384"/>
        <v>1.0235443799999999</v>
      </c>
      <c r="J1130" s="104">
        <f t="shared" si="376"/>
        <v>1.0235443799999999</v>
      </c>
      <c r="K1130" s="104">
        <f t="shared" si="377"/>
        <v>173536.65978677999</v>
      </c>
      <c r="L1130" s="107">
        <f t="shared" si="388"/>
        <v>0</v>
      </c>
      <c r="M1130" s="105">
        <f t="shared" si="389"/>
        <v>0</v>
      </c>
      <c r="N1130" s="104">
        <f t="shared" si="390"/>
        <v>0</v>
      </c>
      <c r="O1130" s="113">
        <f t="shared" si="385"/>
        <v>0.11</v>
      </c>
      <c r="P1130" s="108">
        <f t="shared" si="375"/>
        <v>1.0067556209999999</v>
      </c>
      <c r="Q1130" s="104">
        <f t="shared" si="378"/>
        <v>1172.34790312</v>
      </c>
      <c r="R1130" s="104">
        <f t="shared" si="379"/>
        <v>1172.34790312</v>
      </c>
      <c r="S1130" s="109" t="s">
        <v>52</v>
      </c>
      <c r="T1130" s="110">
        <f t="shared" si="391"/>
        <v>41162</v>
      </c>
      <c r="U1130" s="111">
        <f t="shared" si="386"/>
        <v>0</v>
      </c>
      <c r="V1130" s="22"/>
      <c r="W1130" s="5"/>
      <c r="X1130" s="3"/>
      <c r="Y1130" s="5"/>
      <c r="Z1130" s="5"/>
      <c r="AA1130" s="5"/>
      <c r="AB1130" s="1"/>
      <c r="AC1130" s="5"/>
      <c r="AD1130" s="5"/>
      <c r="AE1130" s="5"/>
      <c r="AF1130" s="1"/>
      <c r="AG1130" s="3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</row>
    <row r="1131" spans="1:108" x14ac:dyDescent="0.2">
      <c r="A1131" s="112">
        <f t="shared" si="380"/>
        <v>41156</v>
      </c>
      <c r="B1131" s="104">
        <f t="shared" si="393"/>
        <v>174758.02711079997</v>
      </c>
      <c r="C1131" s="104">
        <f t="shared" si="381"/>
        <v>169544.83183893005</v>
      </c>
      <c r="D1131" s="132">
        <f t="shared" si="382"/>
        <v>41132</v>
      </c>
      <c r="E1131" s="105">
        <f t="shared" ref="E1131:E1194" si="394">IF(DAY(A1130)=$E$2,VLOOKUP(A1130,$AG$10:$AH$200,2),E1130)</f>
        <v>0</v>
      </c>
      <c r="F1131" s="106">
        <f t="shared" si="392"/>
        <v>25</v>
      </c>
      <c r="G1131" s="106">
        <f t="shared" si="387"/>
        <v>31</v>
      </c>
      <c r="H1131" s="104">
        <f t="shared" si="383"/>
        <v>1</v>
      </c>
      <c r="I1131" s="104">
        <f t="shared" si="384"/>
        <v>1.0235443799999999</v>
      </c>
      <c r="J1131" s="104">
        <f t="shared" si="376"/>
        <v>1.0235443799999999</v>
      </c>
      <c r="K1131" s="104">
        <f t="shared" si="377"/>
        <v>173536.65978677999</v>
      </c>
      <c r="L1131" s="107">
        <f t="shared" si="388"/>
        <v>0</v>
      </c>
      <c r="M1131" s="105">
        <f t="shared" si="389"/>
        <v>0</v>
      </c>
      <c r="N1131" s="104">
        <f t="shared" si="390"/>
        <v>0</v>
      </c>
      <c r="O1131" s="113">
        <f t="shared" si="385"/>
        <v>0.11</v>
      </c>
      <c r="P1131" s="108">
        <f t="shared" si="375"/>
        <v>1.0070380940000001</v>
      </c>
      <c r="Q1131" s="104">
        <f t="shared" si="378"/>
        <v>1221.3673240200001</v>
      </c>
      <c r="R1131" s="104">
        <f t="shared" si="379"/>
        <v>1221.3673240200001</v>
      </c>
      <c r="S1131" s="109" t="s">
        <v>52</v>
      </c>
      <c r="T1131" s="110">
        <f t="shared" si="391"/>
        <v>41162</v>
      </c>
      <c r="U1131" s="111">
        <f t="shared" si="386"/>
        <v>0</v>
      </c>
      <c r="V1131" s="22"/>
      <c r="W1131" s="5"/>
      <c r="X1131" s="3"/>
      <c r="Y1131" s="5"/>
      <c r="Z1131" s="5"/>
      <c r="AA1131" s="5"/>
      <c r="AB1131" s="1"/>
      <c r="AC1131" s="5"/>
      <c r="AD1131" s="5"/>
      <c r="AE1131" s="5"/>
      <c r="AF1131" s="1"/>
      <c r="AG1131" s="3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</row>
    <row r="1132" spans="1:108" x14ac:dyDescent="0.2">
      <c r="A1132" s="112">
        <f t="shared" si="380"/>
        <v>41157</v>
      </c>
      <c r="B1132" s="104">
        <f t="shared" si="393"/>
        <v>174807.06006756</v>
      </c>
      <c r="C1132" s="104">
        <f t="shared" si="381"/>
        <v>169544.83183893005</v>
      </c>
      <c r="D1132" s="132">
        <f t="shared" si="382"/>
        <v>41132</v>
      </c>
      <c r="E1132" s="105">
        <f t="shared" si="394"/>
        <v>0</v>
      </c>
      <c r="F1132" s="106">
        <f t="shared" si="392"/>
        <v>26</v>
      </c>
      <c r="G1132" s="106">
        <f t="shared" si="387"/>
        <v>31</v>
      </c>
      <c r="H1132" s="104">
        <f t="shared" si="383"/>
        <v>1</v>
      </c>
      <c r="I1132" s="104">
        <f t="shared" si="384"/>
        <v>1.0235443799999999</v>
      </c>
      <c r="J1132" s="104">
        <f t="shared" si="376"/>
        <v>1.0235443799999999</v>
      </c>
      <c r="K1132" s="104">
        <f t="shared" si="377"/>
        <v>173536.65978677999</v>
      </c>
      <c r="L1132" s="107">
        <f t="shared" si="388"/>
        <v>0</v>
      </c>
      <c r="M1132" s="105">
        <f t="shared" si="389"/>
        <v>0</v>
      </c>
      <c r="N1132" s="104">
        <f t="shared" si="390"/>
        <v>0</v>
      </c>
      <c r="O1132" s="113">
        <f t="shared" si="385"/>
        <v>0.11</v>
      </c>
      <c r="P1132" s="108">
        <f t="shared" si="375"/>
        <v>1.0073206450000001</v>
      </c>
      <c r="Q1132" s="104">
        <f t="shared" si="378"/>
        <v>1270.40028078</v>
      </c>
      <c r="R1132" s="104">
        <f t="shared" si="379"/>
        <v>1270.40028078</v>
      </c>
      <c r="S1132" s="109" t="s">
        <v>52</v>
      </c>
      <c r="T1132" s="110">
        <f t="shared" si="391"/>
        <v>41162</v>
      </c>
      <c r="U1132" s="111">
        <f t="shared" si="386"/>
        <v>0</v>
      </c>
      <c r="V1132" s="22"/>
      <c r="W1132" s="5"/>
      <c r="X1132" s="3"/>
      <c r="Y1132" s="5"/>
      <c r="Z1132" s="5"/>
      <c r="AA1132" s="5"/>
      <c r="AB1132" s="1"/>
      <c r="AC1132" s="5"/>
      <c r="AD1132" s="5"/>
      <c r="AE1132" s="5"/>
      <c r="AF1132" s="1"/>
      <c r="AG1132" s="3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</row>
    <row r="1133" spans="1:108" x14ac:dyDescent="0.2">
      <c r="A1133" s="112">
        <f t="shared" si="380"/>
        <v>41158</v>
      </c>
      <c r="B1133" s="104">
        <f t="shared" si="393"/>
        <v>174856.10690724998</v>
      </c>
      <c r="C1133" s="104">
        <f t="shared" si="381"/>
        <v>169544.83183893005</v>
      </c>
      <c r="D1133" s="132">
        <f t="shared" si="382"/>
        <v>41132</v>
      </c>
      <c r="E1133" s="105">
        <f t="shared" si="394"/>
        <v>0</v>
      </c>
      <c r="F1133" s="106">
        <f t="shared" si="392"/>
        <v>27</v>
      </c>
      <c r="G1133" s="106">
        <f t="shared" si="387"/>
        <v>31</v>
      </c>
      <c r="H1133" s="104">
        <f t="shared" si="383"/>
        <v>1</v>
      </c>
      <c r="I1133" s="104">
        <f t="shared" si="384"/>
        <v>1.0235443799999999</v>
      </c>
      <c r="J1133" s="104">
        <f t="shared" si="376"/>
        <v>1.0235443799999999</v>
      </c>
      <c r="K1133" s="104">
        <f t="shared" si="377"/>
        <v>173536.65978677999</v>
      </c>
      <c r="L1133" s="107">
        <f t="shared" si="388"/>
        <v>0</v>
      </c>
      <c r="M1133" s="105">
        <f t="shared" si="389"/>
        <v>0</v>
      </c>
      <c r="N1133" s="104">
        <f t="shared" si="390"/>
        <v>0</v>
      </c>
      <c r="O1133" s="113">
        <f t="shared" si="385"/>
        <v>0.11</v>
      </c>
      <c r="P1133" s="108">
        <f t="shared" si="375"/>
        <v>1.007603276</v>
      </c>
      <c r="Q1133" s="104">
        <f t="shared" si="378"/>
        <v>1319.4471204700001</v>
      </c>
      <c r="R1133" s="104">
        <f t="shared" si="379"/>
        <v>1319.4471204700001</v>
      </c>
      <c r="S1133" s="109" t="s">
        <v>52</v>
      </c>
      <c r="T1133" s="110">
        <f t="shared" si="391"/>
        <v>41162</v>
      </c>
      <c r="U1133" s="111">
        <f t="shared" si="386"/>
        <v>0</v>
      </c>
      <c r="V1133" s="22"/>
      <c r="W1133" s="5"/>
      <c r="X1133" s="3"/>
      <c r="Y1133" s="5"/>
      <c r="Z1133" s="5"/>
      <c r="AA1133" s="5"/>
      <c r="AB1133" s="1"/>
      <c r="AC1133" s="5"/>
      <c r="AD1133" s="5"/>
      <c r="AE1133" s="5"/>
      <c r="AF1133" s="1"/>
      <c r="AG1133" s="3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</row>
    <row r="1134" spans="1:108" x14ac:dyDescent="0.2">
      <c r="A1134" s="112">
        <f t="shared" si="380"/>
        <v>41159</v>
      </c>
      <c r="B1134" s="104">
        <f t="shared" si="393"/>
        <v>174905.16762987999</v>
      </c>
      <c r="C1134" s="104">
        <f t="shared" si="381"/>
        <v>169544.83183893005</v>
      </c>
      <c r="D1134" s="132">
        <f t="shared" si="382"/>
        <v>41132</v>
      </c>
      <c r="E1134" s="105">
        <f t="shared" si="394"/>
        <v>0</v>
      </c>
      <c r="F1134" s="106">
        <f t="shared" si="392"/>
        <v>28</v>
      </c>
      <c r="G1134" s="106">
        <f t="shared" si="387"/>
        <v>31</v>
      </c>
      <c r="H1134" s="104">
        <f t="shared" si="383"/>
        <v>1</v>
      </c>
      <c r="I1134" s="104">
        <f t="shared" si="384"/>
        <v>1.0235443799999999</v>
      </c>
      <c r="J1134" s="104">
        <f t="shared" si="376"/>
        <v>1.0235443799999999</v>
      </c>
      <c r="K1134" s="104">
        <f t="shared" si="377"/>
        <v>173536.65978677999</v>
      </c>
      <c r="L1134" s="107">
        <f t="shared" si="388"/>
        <v>0</v>
      </c>
      <c r="M1134" s="105">
        <f t="shared" si="389"/>
        <v>0</v>
      </c>
      <c r="N1134" s="104">
        <f t="shared" si="390"/>
        <v>0</v>
      </c>
      <c r="O1134" s="113">
        <f t="shared" si="385"/>
        <v>0.11</v>
      </c>
      <c r="P1134" s="108">
        <f t="shared" si="375"/>
        <v>1.0078859870000001</v>
      </c>
      <c r="Q1134" s="104">
        <f t="shared" si="378"/>
        <v>1368.5078430999999</v>
      </c>
      <c r="R1134" s="104">
        <f t="shared" si="379"/>
        <v>1368.5078430999999</v>
      </c>
      <c r="S1134" s="109" t="s">
        <v>52</v>
      </c>
      <c r="T1134" s="110">
        <f t="shared" si="391"/>
        <v>41162</v>
      </c>
      <c r="U1134" s="111">
        <f t="shared" si="386"/>
        <v>0</v>
      </c>
      <c r="V1134" s="22"/>
      <c r="W1134" s="5"/>
      <c r="X1134" s="3"/>
      <c r="Y1134" s="5"/>
      <c r="Z1134" s="5"/>
      <c r="AA1134" s="5"/>
      <c r="AB1134" s="1"/>
      <c r="AC1134" s="5"/>
      <c r="AD1134" s="5"/>
      <c r="AE1134" s="5"/>
      <c r="AF1134" s="1"/>
      <c r="AG1134" s="3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</row>
    <row r="1135" spans="1:108" x14ac:dyDescent="0.2">
      <c r="A1135" s="112">
        <f t="shared" si="380"/>
        <v>41160</v>
      </c>
      <c r="B1135" s="104">
        <f t="shared" si="393"/>
        <v>174954.24188835997</v>
      </c>
      <c r="C1135" s="104">
        <f t="shared" si="381"/>
        <v>169544.83183893005</v>
      </c>
      <c r="D1135" s="132">
        <f t="shared" si="382"/>
        <v>41132</v>
      </c>
      <c r="E1135" s="105">
        <f t="shared" si="394"/>
        <v>0</v>
      </c>
      <c r="F1135" s="106">
        <f t="shared" si="392"/>
        <v>29</v>
      </c>
      <c r="G1135" s="106">
        <f t="shared" si="387"/>
        <v>31</v>
      </c>
      <c r="H1135" s="104">
        <f t="shared" si="383"/>
        <v>1</v>
      </c>
      <c r="I1135" s="104">
        <f t="shared" si="384"/>
        <v>1.0235443799999999</v>
      </c>
      <c r="J1135" s="104">
        <f t="shared" si="376"/>
        <v>1.0235443799999999</v>
      </c>
      <c r="K1135" s="104">
        <f t="shared" si="377"/>
        <v>173536.65978677999</v>
      </c>
      <c r="L1135" s="107">
        <f t="shared" si="388"/>
        <v>0</v>
      </c>
      <c r="M1135" s="105">
        <f t="shared" si="389"/>
        <v>0</v>
      </c>
      <c r="N1135" s="104">
        <f t="shared" si="390"/>
        <v>0</v>
      </c>
      <c r="O1135" s="113">
        <f t="shared" si="385"/>
        <v>0.11</v>
      </c>
      <c r="P1135" s="108">
        <f t="shared" si="375"/>
        <v>1.008168776</v>
      </c>
      <c r="Q1135" s="104">
        <f t="shared" si="378"/>
        <v>1417.58210158</v>
      </c>
      <c r="R1135" s="104">
        <f t="shared" si="379"/>
        <v>1417.58210158</v>
      </c>
      <c r="S1135" s="109" t="s">
        <v>52</v>
      </c>
      <c r="T1135" s="110">
        <f t="shared" si="391"/>
        <v>41162</v>
      </c>
      <c r="U1135" s="111">
        <f t="shared" si="386"/>
        <v>0</v>
      </c>
      <c r="V1135" s="22"/>
      <c r="W1135" s="5"/>
      <c r="X1135" s="3"/>
      <c r="Y1135" s="5"/>
      <c r="Z1135" s="5"/>
      <c r="AA1135" s="5"/>
      <c r="AB1135" s="1"/>
      <c r="AC1135" s="5"/>
      <c r="AD1135" s="5"/>
      <c r="AE1135" s="5"/>
      <c r="AF1135" s="1"/>
      <c r="AG1135" s="3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</row>
    <row r="1136" spans="1:108" x14ac:dyDescent="0.2">
      <c r="A1136" s="112">
        <f t="shared" si="380"/>
        <v>41161</v>
      </c>
      <c r="B1136" s="104">
        <f t="shared" si="393"/>
        <v>175003.33002977999</v>
      </c>
      <c r="C1136" s="104">
        <f t="shared" si="381"/>
        <v>169544.83183893005</v>
      </c>
      <c r="D1136" s="132">
        <f t="shared" si="382"/>
        <v>41132</v>
      </c>
      <c r="E1136" s="105">
        <f t="shared" si="394"/>
        <v>0</v>
      </c>
      <c r="F1136" s="106">
        <f t="shared" si="392"/>
        <v>30</v>
      </c>
      <c r="G1136" s="106">
        <f t="shared" si="387"/>
        <v>31</v>
      </c>
      <c r="H1136" s="104">
        <f t="shared" si="383"/>
        <v>1</v>
      </c>
      <c r="I1136" s="104">
        <f t="shared" si="384"/>
        <v>1.0235443799999999</v>
      </c>
      <c r="J1136" s="104">
        <f t="shared" si="376"/>
        <v>1.0235443799999999</v>
      </c>
      <c r="K1136" s="104">
        <f t="shared" si="377"/>
        <v>173536.65978677999</v>
      </c>
      <c r="L1136" s="107">
        <f t="shared" si="388"/>
        <v>0</v>
      </c>
      <c r="M1136" s="105">
        <f t="shared" si="389"/>
        <v>0</v>
      </c>
      <c r="N1136" s="104">
        <f t="shared" si="390"/>
        <v>0</v>
      </c>
      <c r="O1136" s="113">
        <f t="shared" si="385"/>
        <v>0.11</v>
      </c>
      <c r="P1136" s="108">
        <f t="shared" si="375"/>
        <v>1.0084516450000001</v>
      </c>
      <c r="Q1136" s="104">
        <f t="shared" si="378"/>
        <v>1466.670243</v>
      </c>
      <c r="R1136" s="104">
        <f t="shared" si="379"/>
        <v>1466.670243</v>
      </c>
      <c r="S1136" s="109" t="s">
        <v>52</v>
      </c>
      <c r="T1136" s="110">
        <f t="shared" si="391"/>
        <v>41162</v>
      </c>
      <c r="U1136" s="111">
        <f t="shared" si="386"/>
        <v>0</v>
      </c>
      <c r="V1136" s="22"/>
      <c r="W1136" s="5"/>
      <c r="X1136" s="3"/>
      <c r="Y1136" s="5"/>
      <c r="Z1136" s="5"/>
      <c r="AA1136" s="5"/>
      <c r="AB1136" s="1"/>
      <c r="AC1136" s="5"/>
      <c r="AD1136" s="5"/>
      <c r="AE1136" s="5"/>
      <c r="AF1136" s="1"/>
      <c r="AG1136" s="3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</row>
    <row r="1137" spans="1:108" x14ac:dyDescent="0.2">
      <c r="A1137" s="112">
        <f t="shared" si="380"/>
        <v>41162</v>
      </c>
      <c r="B1137" s="104">
        <f t="shared" si="393"/>
        <v>175052.43205412998</v>
      </c>
      <c r="C1137" s="104">
        <f t="shared" si="381"/>
        <v>169544.83183893005</v>
      </c>
      <c r="D1137" s="132">
        <f t="shared" si="382"/>
        <v>41132</v>
      </c>
      <c r="E1137" s="105">
        <f t="shared" si="394"/>
        <v>0</v>
      </c>
      <c r="F1137" s="106">
        <f t="shared" si="392"/>
        <v>31</v>
      </c>
      <c r="G1137" s="106">
        <f t="shared" si="387"/>
        <v>31</v>
      </c>
      <c r="H1137" s="104">
        <f t="shared" si="383"/>
        <v>1</v>
      </c>
      <c r="I1137" s="104">
        <f t="shared" si="384"/>
        <v>1.0235443799999999</v>
      </c>
      <c r="J1137" s="104">
        <f t="shared" si="376"/>
        <v>1.0235443799999999</v>
      </c>
      <c r="K1137" s="104">
        <f t="shared" si="377"/>
        <v>173536.65978677999</v>
      </c>
      <c r="L1137" s="107">
        <f t="shared" si="388"/>
        <v>36</v>
      </c>
      <c r="M1137" s="105">
        <f t="shared" si="389"/>
        <v>1.1298773083000001E-2</v>
      </c>
      <c r="N1137" s="104">
        <f t="shared" si="390"/>
        <v>1960.7513405100001</v>
      </c>
      <c r="O1137" s="113">
        <f t="shared" si="385"/>
        <v>0.11</v>
      </c>
      <c r="P1137" s="108">
        <f t="shared" si="375"/>
        <v>1.0087345940000001</v>
      </c>
      <c r="Q1137" s="104">
        <f t="shared" si="378"/>
        <v>1515.77226735</v>
      </c>
      <c r="R1137" s="104">
        <f t="shared" si="379"/>
        <v>3476.5236078600001</v>
      </c>
      <c r="S1137" s="109" t="s">
        <v>52</v>
      </c>
      <c r="T1137" s="110">
        <f t="shared" si="391"/>
        <v>41162</v>
      </c>
      <c r="U1137" s="111">
        <f t="shared" si="386"/>
        <v>171575.90844626998</v>
      </c>
      <c r="V1137" s="22"/>
      <c r="W1137" s="8"/>
      <c r="X1137" s="2"/>
      <c r="Y1137" s="8"/>
      <c r="Z1137" s="8"/>
      <c r="AA1137" s="8"/>
      <c r="AB1137" s="9"/>
      <c r="AC1137" s="8"/>
      <c r="AD1137" s="8"/>
      <c r="AE1137" s="8"/>
      <c r="AF1137" s="9"/>
      <c r="AG1137" s="2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</row>
    <row r="1138" spans="1:108" x14ac:dyDescent="0.2">
      <c r="A1138" s="112">
        <f t="shared" si="380"/>
        <v>41163</v>
      </c>
      <c r="B1138" s="104">
        <f t="shared" si="393"/>
        <v>171625.65362098001</v>
      </c>
      <c r="C1138" s="104">
        <f t="shared" si="381"/>
        <v>167629.18325659004</v>
      </c>
      <c r="D1138" s="132">
        <f t="shared" si="382"/>
        <v>41163</v>
      </c>
      <c r="E1138" s="105">
        <f t="shared" si="394"/>
        <v>0</v>
      </c>
      <c r="F1138" s="106">
        <f t="shared" si="392"/>
        <v>1</v>
      </c>
      <c r="G1138" s="106">
        <f t="shared" si="387"/>
        <v>30</v>
      </c>
      <c r="H1138" s="104">
        <f t="shared" si="383"/>
        <v>1</v>
      </c>
      <c r="I1138" s="104">
        <f t="shared" si="384"/>
        <v>1.0235443799999999</v>
      </c>
      <c r="J1138" s="104">
        <f t="shared" si="376"/>
        <v>1.0235443799999999</v>
      </c>
      <c r="K1138" s="104">
        <f t="shared" si="377"/>
        <v>171575.90844627001</v>
      </c>
      <c r="L1138" s="107">
        <f t="shared" si="388"/>
        <v>0</v>
      </c>
      <c r="M1138" s="105">
        <f t="shared" si="389"/>
        <v>0</v>
      </c>
      <c r="N1138" s="104">
        <f t="shared" si="390"/>
        <v>0</v>
      </c>
      <c r="O1138" s="113">
        <f t="shared" si="385"/>
        <v>0.11</v>
      </c>
      <c r="P1138" s="108">
        <f t="shared" si="375"/>
        <v>1.000289931</v>
      </c>
      <c r="Q1138" s="104">
        <f t="shared" si="378"/>
        <v>49.745174710000001</v>
      </c>
      <c r="R1138" s="104">
        <f t="shared" si="379"/>
        <v>49.745174710000001</v>
      </c>
      <c r="S1138" s="109" t="s">
        <v>52</v>
      </c>
      <c r="T1138" s="110">
        <f t="shared" si="391"/>
        <v>41192</v>
      </c>
      <c r="U1138" s="111">
        <f t="shared" si="386"/>
        <v>0</v>
      </c>
      <c r="V1138" s="22"/>
      <c r="W1138" s="5"/>
      <c r="X1138" s="3"/>
      <c r="Y1138" s="5"/>
      <c r="Z1138" s="5"/>
      <c r="AA1138" s="5"/>
      <c r="AB1138" s="1"/>
      <c r="AC1138" s="5"/>
      <c r="AD1138" s="5"/>
      <c r="AE1138" s="5"/>
      <c r="AF1138" s="1"/>
      <c r="AG1138" s="3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</row>
    <row r="1139" spans="1:108" x14ac:dyDescent="0.2">
      <c r="A1139" s="112">
        <f t="shared" si="380"/>
        <v>41164</v>
      </c>
      <c r="B1139" s="104">
        <f t="shared" si="393"/>
        <v>171675.41320806002</v>
      </c>
      <c r="C1139" s="104">
        <f t="shared" si="381"/>
        <v>167629.18325659004</v>
      </c>
      <c r="D1139" s="132">
        <f t="shared" si="382"/>
        <v>41163</v>
      </c>
      <c r="E1139" s="105">
        <f t="shared" si="394"/>
        <v>0</v>
      </c>
      <c r="F1139" s="106">
        <f t="shared" si="392"/>
        <v>2</v>
      </c>
      <c r="G1139" s="106">
        <f t="shared" si="387"/>
        <v>30</v>
      </c>
      <c r="H1139" s="104">
        <f t="shared" si="383"/>
        <v>1</v>
      </c>
      <c r="I1139" s="104">
        <f t="shared" si="384"/>
        <v>1.0235443799999999</v>
      </c>
      <c r="J1139" s="104">
        <f t="shared" si="376"/>
        <v>1.0235443799999999</v>
      </c>
      <c r="K1139" s="104">
        <f t="shared" si="377"/>
        <v>171575.90844627001</v>
      </c>
      <c r="L1139" s="107">
        <f t="shared" si="388"/>
        <v>0</v>
      </c>
      <c r="M1139" s="105">
        <f t="shared" si="389"/>
        <v>0</v>
      </c>
      <c r="N1139" s="104">
        <f t="shared" si="390"/>
        <v>0</v>
      </c>
      <c r="O1139" s="113">
        <f t="shared" si="385"/>
        <v>0.11</v>
      </c>
      <c r="P1139" s="108">
        <f t="shared" si="375"/>
        <v>1.000579946</v>
      </c>
      <c r="Q1139" s="104">
        <f t="shared" si="378"/>
        <v>99.504761790000003</v>
      </c>
      <c r="R1139" s="104">
        <f t="shared" si="379"/>
        <v>99.504761790000003</v>
      </c>
      <c r="S1139" s="109" t="s">
        <v>52</v>
      </c>
      <c r="T1139" s="110">
        <f t="shared" si="391"/>
        <v>41192</v>
      </c>
      <c r="U1139" s="111">
        <f t="shared" si="386"/>
        <v>0</v>
      </c>
      <c r="V1139" s="22"/>
      <c r="W1139" s="5"/>
      <c r="X1139" s="3"/>
      <c r="Y1139" s="5"/>
      <c r="Z1139" s="5"/>
      <c r="AA1139" s="5"/>
      <c r="AB1139" s="1"/>
      <c r="AC1139" s="5"/>
      <c r="AD1139" s="5"/>
      <c r="AE1139" s="5"/>
      <c r="AF1139" s="1"/>
      <c r="AG1139" s="3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</row>
    <row r="1140" spans="1:108" x14ac:dyDescent="0.2">
      <c r="A1140" s="112">
        <f t="shared" si="380"/>
        <v>41165</v>
      </c>
      <c r="B1140" s="104">
        <f t="shared" si="393"/>
        <v>171725.18720753002</v>
      </c>
      <c r="C1140" s="104">
        <f t="shared" si="381"/>
        <v>167629.18325659004</v>
      </c>
      <c r="D1140" s="132">
        <f t="shared" si="382"/>
        <v>41163</v>
      </c>
      <c r="E1140" s="105">
        <f t="shared" si="394"/>
        <v>0</v>
      </c>
      <c r="F1140" s="106">
        <f t="shared" si="392"/>
        <v>3</v>
      </c>
      <c r="G1140" s="106">
        <f t="shared" si="387"/>
        <v>30</v>
      </c>
      <c r="H1140" s="104">
        <f t="shared" si="383"/>
        <v>1</v>
      </c>
      <c r="I1140" s="104">
        <f t="shared" si="384"/>
        <v>1.0235443799999999</v>
      </c>
      <c r="J1140" s="104">
        <f t="shared" si="376"/>
        <v>1.0235443799999999</v>
      </c>
      <c r="K1140" s="104">
        <f t="shared" si="377"/>
        <v>171575.90844627001</v>
      </c>
      <c r="L1140" s="107">
        <f t="shared" si="388"/>
        <v>0</v>
      </c>
      <c r="M1140" s="105">
        <f t="shared" si="389"/>
        <v>0</v>
      </c>
      <c r="N1140" s="104">
        <f t="shared" si="390"/>
        <v>0</v>
      </c>
      <c r="O1140" s="113">
        <f t="shared" si="385"/>
        <v>0.11</v>
      </c>
      <c r="P1140" s="108">
        <f t="shared" si="375"/>
        <v>1.0008700450000001</v>
      </c>
      <c r="Q1140" s="104">
        <f t="shared" si="378"/>
        <v>149.27876126000001</v>
      </c>
      <c r="R1140" s="104">
        <f t="shared" si="379"/>
        <v>149.27876126000001</v>
      </c>
      <c r="S1140" s="109" t="s">
        <v>52</v>
      </c>
      <c r="T1140" s="110">
        <f t="shared" si="391"/>
        <v>41192</v>
      </c>
      <c r="U1140" s="111">
        <f t="shared" si="386"/>
        <v>0</v>
      </c>
      <c r="V1140" s="22"/>
      <c r="W1140" s="5"/>
      <c r="X1140" s="3"/>
      <c r="Y1140" s="5"/>
      <c r="Z1140" s="5"/>
      <c r="AA1140" s="5"/>
      <c r="AB1140" s="1"/>
      <c r="AC1140" s="5"/>
      <c r="AD1140" s="5"/>
      <c r="AE1140" s="5"/>
      <c r="AF1140" s="1"/>
      <c r="AG1140" s="3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</row>
    <row r="1141" spans="1:108" x14ac:dyDescent="0.2">
      <c r="A1141" s="112">
        <f t="shared" si="380"/>
        <v>41166</v>
      </c>
      <c r="B1141" s="104">
        <f t="shared" si="393"/>
        <v>171774.97561937</v>
      </c>
      <c r="C1141" s="104">
        <f t="shared" si="381"/>
        <v>167629.18325659004</v>
      </c>
      <c r="D1141" s="132">
        <f t="shared" si="382"/>
        <v>41163</v>
      </c>
      <c r="E1141" s="105">
        <f t="shared" si="394"/>
        <v>0</v>
      </c>
      <c r="F1141" s="106">
        <f t="shared" si="392"/>
        <v>4</v>
      </c>
      <c r="G1141" s="106">
        <f t="shared" si="387"/>
        <v>30</v>
      </c>
      <c r="H1141" s="104">
        <f t="shared" si="383"/>
        <v>1</v>
      </c>
      <c r="I1141" s="104">
        <f t="shared" si="384"/>
        <v>1.0235443799999999</v>
      </c>
      <c r="J1141" s="104">
        <f t="shared" si="376"/>
        <v>1.0235443799999999</v>
      </c>
      <c r="K1141" s="104">
        <f t="shared" si="377"/>
        <v>171575.90844627001</v>
      </c>
      <c r="L1141" s="107">
        <f t="shared" si="388"/>
        <v>0</v>
      </c>
      <c r="M1141" s="105">
        <f t="shared" si="389"/>
        <v>0</v>
      </c>
      <c r="N1141" s="104">
        <f t="shared" si="390"/>
        <v>0</v>
      </c>
      <c r="O1141" s="113">
        <f t="shared" si="385"/>
        <v>0.11</v>
      </c>
      <c r="P1141" s="108">
        <f t="shared" si="375"/>
        <v>1.001160228</v>
      </c>
      <c r="Q1141" s="104">
        <f t="shared" si="378"/>
        <v>199.06717309999999</v>
      </c>
      <c r="R1141" s="104">
        <f t="shared" si="379"/>
        <v>199.06717309999999</v>
      </c>
      <c r="S1141" s="109" t="s">
        <v>52</v>
      </c>
      <c r="T1141" s="110">
        <f t="shared" si="391"/>
        <v>41192</v>
      </c>
      <c r="U1141" s="111">
        <f t="shared" si="386"/>
        <v>0</v>
      </c>
      <c r="V1141" s="22"/>
      <c r="W1141" s="5"/>
      <c r="X1141" s="3"/>
      <c r="Y1141" s="5"/>
      <c r="Z1141" s="5"/>
      <c r="AA1141" s="5"/>
      <c r="AB1141" s="1"/>
      <c r="AC1141" s="5"/>
      <c r="AD1141" s="5"/>
      <c r="AE1141" s="5"/>
      <c r="AF1141" s="1"/>
      <c r="AG1141" s="3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</row>
    <row r="1142" spans="1:108" x14ac:dyDescent="0.2">
      <c r="A1142" s="112">
        <f t="shared" si="380"/>
        <v>41167</v>
      </c>
      <c r="B1142" s="104">
        <f t="shared" si="393"/>
        <v>171824.77861516</v>
      </c>
      <c r="C1142" s="104">
        <f t="shared" si="381"/>
        <v>167629.18325659004</v>
      </c>
      <c r="D1142" s="132">
        <f t="shared" si="382"/>
        <v>41163</v>
      </c>
      <c r="E1142" s="105">
        <f t="shared" si="394"/>
        <v>0</v>
      </c>
      <c r="F1142" s="106">
        <f t="shared" si="392"/>
        <v>5</v>
      </c>
      <c r="G1142" s="106">
        <f t="shared" si="387"/>
        <v>30</v>
      </c>
      <c r="H1142" s="104">
        <f t="shared" si="383"/>
        <v>1</v>
      </c>
      <c r="I1142" s="104">
        <f t="shared" si="384"/>
        <v>1.0235443799999999</v>
      </c>
      <c r="J1142" s="104">
        <f t="shared" si="376"/>
        <v>1.0235443799999999</v>
      </c>
      <c r="K1142" s="104">
        <f t="shared" si="377"/>
        <v>171575.90844627001</v>
      </c>
      <c r="L1142" s="107">
        <f t="shared" si="388"/>
        <v>0</v>
      </c>
      <c r="M1142" s="105">
        <f t="shared" si="389"/>
        <v>0</v>
      </c>
      <c r="N1142" s="104">
        <f t="shared" si="390"/>
        <v>0</v>
      </c>
      <c r="O1142" s="113">
        <f t="shared" si="385"/>
        <v>0.11</v>
      </c>
      <c r="P1142" s="108">
        <f t="shared" si="375"/>
        <v>1.0014504959999999</v>
      </c>
      <c r="Q1142" s="104">
        <f t="shared" si="378"/>
        <v>248.87016889</v>
      </c>
      <c r="R1142" s="104">
        <f t="shared" si="379"/>
        <v>248.87016889</v>
      </c>
      <c r="S1142" s="109" t="s">
        <v>52</v>
      </c>
      <c r="T1142" s="110">
        <f t="shared" si="391"/>
        <v>41192</v>
      </c>
      <c r="U1142" s="111">
        <f t="shared" si="386"/>
        <v>0</v>
      </c>
      <c r="V1142" s="22"/>
      <c r="W1142" s="5"/>
      <c r="X1142" s="3"/>
      <c r="Y1142" s="5"/>
      <c r="Z1142" s="5"/>
      <c r="AA1142" s="5"/>
      <c r="AB1142" s="1"/>
      <c r="AC1142" s="5"/>
      <c r="AD1142" s="5"/>
      <c r="AE1142" s="5"/>
      <c r="AF1142" s="1"/>
      <c r="AG1142" s="3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</row>
    <row r="1143" spans="1:108" x14ac:dyDescent="0.2">
      <c r="A1143" s="112">
        <f t="shared" si="380"/>
        <v>41168</v>
      </c>
      <c r="B1143" s="104">
        <f t="shared" si="393"/>
        <v>171874.59585176001</v>
      </c>
      <c r="C1143" s="104">
        <f t="shared" si="381"/>
        <v>167629.18325659004</v>
      </c>
      <c r="D1143" s="132">
        <f t="shared" si="382"/>
        <v>41163</v>
      </c>
      <c r="E1143" s="105">
        <f t="shared" si="394"/>
        <v>0</v>
      </c>
      <c r="F1143" s="106">
        <f t="shared" si="392"/>
        <v>6</v>
      </c>
      <c r="G1143" s="106">
        <f t="shared" si="387"/>
        <v>30</v>
      </c>
      <c r="H1143" s="104">
        <f t="shared" si="383"/>
        <v>1</v>
      </c>
      <c r="I1143" s="104">
        <f t="shared" si="384"/>
        <v>1.0235443799999999</v>
      </c>
      <c r="J1143" s="104">
        <f t="shared" si="376"/>
        <v>1.0235443799999999</v>
      </c>
      <c r="K1143" s="104">
        <f t="shared" si="377"/>
        <v>171575.90844627001</v>
      </c>
      <c r="L1143" s="107">
        <f t="shared" si="388"/>
        <v>0</v>
      </c>
      <c r="M1143" s="105">
        <f t="shared" si="389"/>
        <v>0</v>
      </c>
      <c r="N1143" s="104">
        <f t="shared" si="390"/>
        <v>0</v>
      </c>
      <c r="O1143" s="113">
        <f t="shared" si="385"/>
        <v>0.11</v>
      </c>
      <c r="P1143" s="108">
        <f t="shared" si="375"/>
        <v>1.001740847</v>
      </c>
      <c r="Q1143" s="104">
        <f t="shared" si="378"/>
        <v>298.68740549</v>
      </c>
      <c r="R1143" s="104">
        <f t="shared" si="379"/>
        <v>298.68740549</v>
      </c>
      <c r="S1143" s="109" t="s">
        <v>52</v>
      </c>
      <c r="T1143" s="110">
        <f t="shared" si="391"/>
        <v>41192</v>
      </c>
      <c r="U1143" s="111">
        <f t="shared" si="386"/>
        <v>0</v>
      </c>
      <c r="V1143" s="22"/>
      <c r="W1143" s="5"/>
      <c r="X1143" s="3"/>
      <c r="Y1143" s="5"/>
      <c r="Z1143" s="5"/>
      <c r="AA1143" s="5"/>
      <c r="AB1143" s="1"/>
      <c r="AC1143" s="5"/>
      <c r="AD1143" s="5"/>
      <c r="AE1143" s="5"/>
      <c r="AF1143" s="1"/>
      <c r="AG1143" s="3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</row>
    <row r="1144" spans="1:108" x14ac:dyDescent="0.2">
      <c r="A1144" s="112">
        <f t="shared" si="380"/>
        <v>41169</v>
      </c>
      <c r="B1144" s="104">
        <f t="shared" si="393"/>
        <v>171924.42767230002</v>
      </c>
      <c r="C1144" s="104">
        <f t="shared" si="381"/>
        <v>167629.18325659004</v>
      </c>
      <c r="D1144" s="132">
        <f t="shared" si="382"/>
        <v>41163</v>
      </c>
      <c r="E1144" s="105">
        <f t="shared" si="394"/>
        <v>0</v>
      </c>
      <c r="F1144" s="106">
        <f t="shared" si="392"/>
        <v>7</v>
      </c>
      <c r="G1144" s="106">
        <f t="shared" si="387"/>
        <v>30</v>
      </c>
      <c r="H1144" s="104">
        <f t="shared" si="383"/>
        <v>1</v>
      </c>
      <c r="I1144" s="104">
        <f t="shared" si="384"/>
        <v>1.0235443799999999</v>
      </c>
      <c r="J1144" s="104">
        <f t="shared" si="376"/>
        <v>1.0235443799999999</v>
      </c>
      <c r="K1144" s="104">
        <f t="shared" si="377"/>
        <v>171575.90844627001</v>
      </c>
      <c r="L1144" s="107">
        <f t="shared" si="388"/>
        <v>0</v>
      </c>
      <c r="M1144" s="105">
        <f t="shared" si="389"/>
        <v>0</v>
      </c>
      <c r="N1144" s="104">
        <f t="shared" si="390"/>
        <v>0</v>
      </c>
      <c r="O1144" s="113">
        <f t="shared" si="385"/>
        <v>0.11</v>
      </c>
      <c r="P1144" s="108">
        <f t="shared" si="375"/>
        <v>1.002031283</v>
      </c>
      <c r="Q1144" s="104">
        <f t="shared" si="378"/>
        <v>348.51922603000003</v>
      </c>
      <c r="R1144" s="104">
        <f t="shared" si="379"/>
        <v>348.51922603000003</v>
      </c>
      <c r="S1144" s="109" t="s">
        <v>52</v>
      </c>
      <c r="T1144" s="110">
        <f t="shared" si="391"/>
        <v>41192</v>
      </c>
      <c r="U1144" s="111">
        <f t="shared" si="386"/>
        <v>0</v>
      </c>
      <c r="V1144" s="22"/>
      <c r="W1144" s="5"/>
      <c r="X1144" s="3"/>
      <c r="Y1144" s="5"/>
      <c r="Z1144" s="5"/>
      <c r="AA1144" s="5"/>
      <c r="AB1144" s="1"/>
      <c r="AC1144" s="5"/>
      <c r="AD1144" s="5"/>
      <c r="AE1144" s="5"/>
      <c r="AF1144" s="1"/>
      <c r="AG1144" s="3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</row>
    <row r="1145" spans="1:108" x14ac:dyDescent="0.2">
      <c r="A1145" s="112">
        <f t="shared" si="380"/>
        <v>41170</v>
      </c>
      <c r="B1145" s="104">
        <f t="shared" si="393"/>
        <v>171974.27390522</v>
      </c>
      <c r="C1145" s="104">
        <f t="shared" si="381"/>
        <v>167629.18325659004</v>
      </c>
      <c r="D1145" s="132">
        <f t="shared" si="382"/>
        <v>41163</v>
      </c>
      <c r="E1145" s="105">
        <f t="shared" si="394"/>
        <v>0</v>
      </c>
      <c r="F1145" s="106">
        <f t="shared" si="392"/>
        <v>8</v>
      </c>
      <c r="G1145" s="106">
        <f t="shared" si="387"/>
        <v>30</v>
      </c>
      <c r="H1145" s="104">
        <f t="shared" si="383"/>
        <v>1</v>
      </c>
      <c r="I1145" s="104">
        <f t="shared" si="384"/>
        <v>1.0235443799999999</v>
      </c>
      <c r="J1145" s="104">
        <f t="shared" si="376"/>
        <v>1.0235443799999999</v>
      </c>
      <c r="K1145" s="104">
        <f t="shared" si="377"/>
        <v>171575.90844627001</v>
      </c>
      <c r="L1145" s="107">
        <f t="shared" si="388"/>
        <v>0</v>
      </c>
      <c r="M1145" s="105">
        <f t="shared" si="389"/>
        <v>0</v>
      </c>
      <c r="N1145" s="104">
        <f t="shared" si="390"/>
        <v>0</v>
      </c>
      <c r="O1145" s="113">
        <f t="shared" si="385"/>
        <v>0.11</v>
      </c>
      <c r="P1145" s="108">
        <f t="shared" si="375"/>
        <v>1.0023218030000001</v>
      </c>
      <c r="Q1145" s="104">
        <f t="shared" si="378"/>
        <v>398.36545895</v>
      </c>
      <c r="R1145" s="104">
        <f t="shared" si="379"/>
        <v>398.36545895</v>
      </c>
      <c r="S1145" s="109" t="s">
        <v>52</v>
      </c>
      <c r="T1145" s="110">
        <f t="shared" si="391"/>
        <v>41192</v>
      </c>
      <c r="U1145" s="111">
        <f t="shared" si="386"/>
        <v>0</v>
      </c>
      <c r="V1145" s="22"/>
      <c r="W1145" s="5"/>
      <c r="X1145" s="3"/>
      <c r="Y1145" s="5"/>
      <c r="Z1145" s="5"/>
      <c r="AA1145" s="5"/>
      <c r="AB1145" s="1"/>
      <c r="AC1145" s="5"/>
      <c r="AD1145" s="5"/>
      <c r="AE1145" s="5"/>
      <c r="AF1145" s="1"/>
      <c r="AG1145" s="3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</row>
    <row r="1146" spans="1:108" x14ac:dyDescent="0.2">
      <c r="A1146" s="112">
        <f t="shared" si="380"/>
        <v>41171</v>
      </c>
      <c r="B1146" s="104">
        <f t="shared" si="393"/>
        <v>172024.13455052002</v>
      </c>
      <c r="C1146" s="104">
        <f t="shared" si="381"/>
        <v>167629.18325659004</v>
      </c>
      <c r="D1146" s="132">
        <f t="shared" si="382"/>
        <v>41163</v>
      </c>
      <c r="E1146" s="105">
        <f t="shared" si="394"/>
        <v>0</v>
      </c>
      <c r="F1146" s="106">
        <f t="shared" si="392"/>
        <v>9</v>
      </c>
      <c r="G1146" s="106">
        <f t="shared" si="387"/>
        <v>30</v>
      </c>
      <c r="H1146" s="104">
        <f t="shared" si="383"/>
        <v>1</v>
      </c>
      <c r="I1146" s="104">
        <f t="shared" si="384"/>
        <v>1.0235443799999999</v>
      </c>
      <c r="J1146" s="104">
        <f t="shared" si="376"/>
        <v>1.0235443799999999</v>
      </c>
      <c r="K1146" s="104">
        <f t="shared" si="377"/>
        <v>171575.90844627001</v>
      </c>
      <c r="L1146" s="107">
        <f t="shared" si="388"/>
        <v>0</v>
      </c>
      <c r="M1146" s="105">
        <f t="shared" si="389"/>
        <v>0</v>
      </c>
      <c r="N1146" s="104">
        <f t="shared" si="390"/>
        <v>0</v>
      </c>
      <c r="O1146" s="113">
        <f t="shared" si="385"/>
        <v>0.11</v>
      </c>
      <c r="P1146" s="108">
        <f t="shared" si="375"/>
        <v>1.002612407</v>
      </c>
      <c r="Q1146" s="104">
        <f t="shared" si="378"/>
        <v>448.22610424999999</v>
      </c>
      <c r="R1146" s="104">
        <f t="shared" si="379"/>
        <v>448.22610424999999</v>
      </c>
      <c r="S1146" s="109" t="s">
        <v>52</v>
      </c>
      <c r="T1146" s="110">
        <f t="shared" si="391"/>
        <v>41192</v>
      </c>
      <c r="U1146" s="111">
        <f t="shared" si="386"/>
        <v>0</v>
      </c>
      <c r="V1146" s="22"/>
      <c r="W1146" s="5"/>
      <c r="X1146" s="3"/>
      <c r="Y1146" s="5"/>
      <c r="Z1146" s="5"/>
      <c r="AA1146" s="5"/>
      <c r="AB1146" s="1"/>
      <c r="AC1146" s="5"/>
      <c r="AD1146" s="5"/>
      <c r="AE1146" s="5"/>
      <c r="AF1146" s="1"/>
      <c r="AG1146" s="3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</row>
    <row r="1147" spans="1:108" x14ac:dyDescent="0.2">
      <c r="A1147" s="112">
        <f t="shared" si="380"/>
        <v>41172</v>
      </c>
      <c r="B1147" s="104">
        <f t="shared" si="393"/>
        <v>172074.00960820002</v>
      </c>
      <c r="C1147" s="104">
        <f t="shared" si="381"/>
        <v>167629.18325659004</v>
      </c>
      <c r="D1147" s="132">
        <f t="shared" si="382"/>
        <v>41163</v>
      </c>
      <c r="E1147" s="105">
        <f t="shared" si="394"/>
        <v>0</v>
      </c>
      <c r="F1147" s="106">
        <f t="shared" si="392"/>
        <v>10</v>
      </c>
      <c r="G1147" s="106">
        <f t="shared" si="387"/>
        <v>30</v>
      </c>
      <c r="H1147" s="104">
        <f t="shared" si="383"/>
        <v>1</v>
      </c>
      <c r="I1147" s="104">
        <f t="shared" si="384"/>
        <v>1.0235443799999999</v>
      </c>
      <c r="J1147" s="104">
        <f t="shared" si="376"/>
        <v>1.0235443799999999</v>
      </c>
      <c r="K1147" s="104">
        <f t="shared" si="377"/>
        <v>171575.90844627001</v>
      </c>
      <c r="L1147" s="107">
        <f t="shared" si="388"/>
        <v>0</v>
      </c>
      <c r="M1147" s="105">
        <f t="shared" si="389"/>
        <v>0</v>
      </c>
      <c r="N1147" s="104">
        <f t="shared" si="390"/>
        <v>0</v>
      </c>
      <c r="O1147" s="113">
        <f t="shared" si="385"/>
        <v>0.11</v>
      </c>
      <c r="P1147" s="108">
        <f t="shared" si="375"/>
        <v>1.002903095</v>
      </c>
      <c r="Q1147" s="104">
        <f t="shared" si="378"/>
        <v>498.10116192999999</v>
      </c>
      <c r="R1147" s="104">
        <f t="shared" si="379"/>
        <v>498.10116192999999</v>
      </c>
      <c r="S1147" s="109" t="s">
        <v>52</v>
      </c>
      <c r="T1147" s="110">
        <f t="shared" si="391"/>
        <v>41192</v>
      </c>
      <c r="U1147" s="111">
        <f t="shared" si="386"/>
        <v>0</v>
      </c>
      <c r="V1147" s="22"/>
      <c r="W1147" s="5"/>
      <c r="X1147" s="3"/>
      <c r="Y1147" s="5"/>
      <c r="Z1147" s="5"/>
      <c r="AA1147" s="5"/>
      <c r="AB1147" s="1"/>
      <c r="AC1147" s="5"/>
      <c r="AD1147" s="5"/>
      <c r="AE1147" s="5"/>
      <c r="AF1147" s="1"/>
      <c r="AG1147" s="3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</row>
    <row r="1148" spans="1:108" x14ac:dyDescent="0.2">
      <c r="A1148" s="112">
        <f t="shared" si="380"/>
        <v>41173</v>
      </c>
      <c r="B1148" s="104">
        <f t="shared" si="393"/>
        <v>172123.89924982001</v>
      </c>
      <c r="C1148" s="104">
        <f t="shared" si="381"/>
        <v>167629.18325659004</v>
      </c>
      <c r="D1148" s="132">
        <f t="shared" si="382"/>
        <v>41163</v>
      </c>
      <c r="E1148" s="105">
        <f t="shared" si="394"/>
        <v>0</v>
      </c>
      <c r="F1148" s="106">
        <f t="shared" si="392"/>
        <v>11</v>
      </c>
      <c r="G1148" s="106">
        <f t="shared" si="387"/>
        <v>30</v>
      </c>
      <c r="H1148" s="104">
        <f t="shared" si="383"/>
        <v>1</v>
      </c>
      <c r="I1148" s="104">
        <f t="shared" si="384"/>
        <v>1.0235443799999999</v>
      </c>
      <c r="J1148" s="104">
        <f t="shared" si="376"/>
        <v>1.0235443799999999</v>
      </c>
      <c r="K1148" s="104">
        <f t="shared" si="377"/>
        <v>171575.90844627001</v>
      </c>
      <c r="L1148" s="107">
        <f t="shared" si="388"/>
        <v>0</v>
      </c>
      <c r="M1148" s="105">
        <f t="shared" si="389"/>
        <v>0</v>
      </c>
      <c r="N1148" s="104">
        <f t="shared" si="390"/>
        <v>0</v>
      </c>
      <c r="O1148" s="113">
        <f t="shared" si="385"/>
        <v>0.11</v>
      </c>
      <c r="P1148" s="108">
        <f t="shared" si="375"/>
        <v>1.0031938680000001</v>
      </c>
      <c r="Q1148" s="104">
        <f t="shared" si="378"/>
        <v>547.99080355000001</v>
      </c>
      <c r="R1148" s="104">
        <f t="shared" si="379"/>
        <v>547.99080355000001</v>
      </c>
      <c r="S1148" s="109" t="s">
        <v>52</v>
      </c>
      <c r="T1148" s="110">
        <f t="shared" si="391"/>
        <v>41192</v>
      </c>
      <c r="U1148" s="111">
        <f t="shared" si="386"/>
        <v>0</v>
      </c>
      <c r="V1148" s="22"/>
      <c r="W1148" s="5"/>
      <c r="X1148" s="3"/>
      <c r="Y1148" s="5"/>
      <c r="Z1148" s="5"/>
      <c r="AA1148" s="5"/>
      <c r="AB1148" s="1"/>
      <c r="AC1148" s="5"/>
      <c r="AD1148" s="5"/>
      <c r="AE1148" s="5"/>
      <c r="AF1148" s="1"/>
      <c r="AG1148" s="3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</row>
    <row r="1149" spans="1:108" x14ac:dyDescent="0.2">
      <c r="A1149" s="112">
        <f t="shared" si="380"/>
        <v>41174</v>
      </c>
      <c r="B1149" s="104">
        <f t="shared" si="393"/>
        <v>172173.80330383001</v>
      </c>
      <c r="C1149" s="104">
        <f t="shared" si="381"/>
        <v>167629.18325659004</v>
      </c>
      <c r="D1149" s="132">
        <f t="shared" si="382"/>
        <v>41163</v>
      </c>
      <c r="E1149" s="105">
        <f t="shared" si="394"/>
        <v>0</v>
      </c>
      <c r="F1149" s="106">
        <f t="shared" si="392"/>
        <v>12</v>
      </c>
      <c r="G1149" s="106">
        <f t="shared" si="387"/>
        <v>30</v>
      </c>
      <c r="H1149" s="104">
        <f t="shared" si="383"/>
        <v>1</v>
      </c>
      <c r="I1149" s="104">
        <f t="shared" si="384"/>
        <v>1.0235443799999999</v>
      </c>
      <c r="J1149" s="104">
        <f t="shared" si="376"/>
        <v>1.0235443799999999</v>
      </c>
      <c r="K1149" s="104">
        <f t="shared" si="377"/>
        <v>171575.90844627001</v>
      </c>
      <c r="L1149" s="107">
        <f t="shared" si="388"/>
        <v>0</v>
      </c>
      <c r="M1149" s="105">
        <f t="shared" si="389"/>
        <v>0</v>
      </c>
      <c r="N1149" s="104">
        <f t="shared" si="390"/>
        <v>0</v>
      </c>
      <c r="O1149" s="113">
        <f t="shared" si="385"/>
        <v>0.11</v>
      </c>
      <c r="P1149" s="108">
        <f t="shared" si="375"/>
        <v>1.0034847250000001</v>
      </c>
      <c r="Q1149" s="104">
        <f t="shared" si="378"/>
        <v>597.89485755999999</v>
      </c>
      <c r="R1149" s="104">
        <f t="shared" si="379"/>
        <v>597.89485755999999</v>
      </c>
      <c r="S1149" s="109" t="s">
        <v>52</v>
      </c>
      <c r="T1149" s="110">
        <f t="shared" si="391"/>
        <v>41192</v>
      </c>
      <c r="U1149" s="111">
        <f t="shared" si="386"/>
        <v>0</v>
      </c>
      <c r="V1149" s="22"/>
      <c r="W1149" s="5"/>
      <c r="X1149" s="3"/>
      <c r="Y1149" s="5"/>
      <c r="Z1149" s="5"/>
      <c r="AA1149" s="5"/>
      <c r="AB1149" s="1"/>
      <c r="AC1149" s="5"/>
      <c r="AD1149" s="5"/>
      <c r="AE1149" s="5"/>
      <c r="AF1149" s="1"/>
      <c r="AG1149" s="3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</row>
    <row r="1150" spans="1:108" x14ac:dyDescent="0.2">
      <c r="A1150" s="112">
        <f t="shared" si="380"/>
        <v>41175</v>
      </c>
      <c r="B1150" s="104">
        <f t="shared" si="393"/>
        <v>172223.72177020001</v>
      </c>
      <c r="C1150" s="104">
        <f t="shared" si="381"/>
        <v>167629.18325659004</v>
      </c>
      <c r="D1150" s="132">
        <f t="shared" si="382"/>
        <v>41163</v>
      </c>
      <c r="E1150" s="105">
        <f t="shared" si="394"/>
        <v>0</v>
      </c>
      <c r="F1150" s="106">
        <f t="shared" si="392"/>
        <v>13</v>
      </c>
      <c r="G1150" s="106">
        <f t="shared" si="387"/>
        <v>30</v>
      </c>
      <c r="H1150" s="104">
        <f t="shared" si="383"/>
        <v>1</v>
      </c>
      <c r="I1150" s="104">
        <f t="shared" si="384"/>
        <v>1.0235443799999999</v>
      </c>
      <c r="J1150" s="104">
        <f t="shared" si="376"/>
        <v>1.0235443799999999</v>
      </c>
      <c r="K1150" s="104">
        <f t="shared" si="377"/>
        <v>171575.90844627001</v>
      </c>
      <c r="L1150" s="107">
        <f t="shared" si="388"/>
        <v>0</v>
      </c>
      <c r="M1150" s="105">
        <f t="shared" si="389"/>
        <v>0</v>
      </c>
      <c r="N1150" s="104">
        <f t="shared" si="390"/>
        <v>0</v>
      </c>
      <c r="O1150" s="113">
        <f t="shared" si="385"/>
        <v>0.11</v>
      </c>
      <c r="P1150" s="108">
        <f t="shared" si="375"/>
        <v>1.0037756659999999</v>
      </c>
      <c r="Q1150" s="104">
        <f t="shared" si="378"/>
        <v>647.81332393000002</v>
      </c>
      <c r="R1150" s="104">
        <f t="shared" si="379"/>
        <v>647.81332393000002</v>
      </c>
      <c r="S1150" s="109" t="s">
        <v>52</v>
      </c>
      <c r="T1150" s="110">
        <f t="shared" si="391"/>
        <v>41192</v>
      </c>
      <c r="U1150" s="111">
        <f t="shared" si="386"/>
        <v>0</v>
      </c>
      <c r="V1150" s="22"/>
      <c r="W1150" s="5"/>
      <c r="X1150" s="3"/>
      <c r="Y1150" s="5"/>
      <c r="Z1150" s="5"/>
      <c r="AA1150" s="5"/>
      <c r="AB1150" s="1"/>
      <c r="AC1150" s="5"/>
      <c r="AD1150" s="5"/>
      <c r="AE1150" s="5"/>
      <c r="AF1150" s="1"/>
      <c r="AG1150" s="3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</row>
    <row r="1151" spans="1:108" x14ac:dyDescent="0.2">
      <c r="A1151" s="112">
        <f t="shared" si="380"/>
        <v>41176</v>
      </c>
      <c r="B1151" s="104">
        <f t="shared" si="393"/>
        <v>172273.65482054002</v>
      </c>
      <c r="C1151" s="104">
        <f t="shared" si="381"/>
        <v>167629.18325659004</v>
      </c>
      <c r="D1151" s="132">
        <f t="shared" si="382"/>
        <v>41163</v>
      </c>
      <c r="E1151" s="105">
        <f t="shared" si="394"/>
        <v>0</v>
      </c>
      <c r="F1151" s="106">
        <f t="shared" si="392"/>
        <v>14</v>
      </c>
      <c r="G1151" s="106">
        <f t="shared" si="387"/>
        <v>30</v>
      </c>
      <c r="H1151" s="104">
        <f t="shared" si="383"/>
        <v>1</v>
      </c>
      <c r="I1151" s="104">
        <f t="shared" si="384"/>
        <v>1.0235443799999999</v>
      </c>
      <c r="J1151" s="104">
        <f t="shared" si="376"/>
        <v>1.0235443799999999</v>
      </c>
      <c r="K1151" s="104">
        <f t="shared" si="377"/>
        <v>171575.90844627001</v>
      </c>
      <c r="L1151" s="107">
        <f t="shared" si="388"/>
        <v>0</v>
      </c>
      <c r="M1151" s="105">
        <f t="shared" si="389"/>
        <v>0</v>
      </c>
      <c r="N1151" s="104">
        <f t="shared" si="390"/>
        <v>0</v>
      </c>
      <c r="O1151" s="113">
        <f t="shared" si="385"/>
        <v>0.11</v>
      </c>
      <c r="P1151" s="108">
        <f t="shared" si="375"/>
        <v>1.0040666920000001</v>
      </c>
      <c r="Q1151" s="104">
        <f t="shared" si="378"/>
        <v>697.74637427000005</v>
      </c>
      <c r="R1151" s="104">
        <f t="shared" si="379"/>
        <v>697.74637427000005</v>
      </c>
      <c r="S1151" s="109" t="s">
        <v>52</v>
      </c>
      <c r="T1151" s="110">
        <f t="shared" si="391"/>
        <v>41192</v>
      </c>
      <c r="U1151" s="111">
        <f t="shared" si="386"/>
        <v>0</v>
      </c>
      <c r="V1151" s="22"/>
      <c r="W1151" s="5"/>
      <c r="X1151" s="3"/>
      <c r="Y1151" s="5"/>
      <c r="Z1151" s="5"/>
      <c r="AA1151" s="5"/>
      <c r="AB1151" s="1"/>
      <c r="AC1151" s="5"/>
      <c r="AD1151" s="5"/>
      <c r="AE1151" s="5"/>
      <c r="AF1151" s="1"/>
      <c r="AG1151" s="3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</row>
    <row r="1152" spans="1:108" x14ac:dyDescent="0.2">
      <c r="A1152" s="112">
        <f t="shared" si="380"/>
        <v>41177</v>
      </c>
      <c r="B1152" s="104">
        <f t="shared" si="393"/>
        <v>172323.60228324</v>
      </c>
      <c r="C1152" s="104">
        <f t="shared" si="381"/>
        <v>167629.18325659004</v>
      </c>
      <c r="D1152" s="132">
        <f t="shared" si="382"/>
        <v>41163</v>
      </c>
      <c r="E1152" s="105">
        <f t="shared" si="394"/>
        <v>0</v>
      </c>
      <c r="F1152" s="106">
        <f t="shared" si="392"/>
        <v>15</v>
      </c>
      <c r="G1152" s="106">
        <f t="shared" si="387"/>
        <v>30</v>
      </c>
      <c r="H1152" s="104">
        <f t="shared" si="383"/>
        <v>1</v>
      </c>
      <c r="I1152" s="104">
        <f t="shared" si="384"/>
        <v>1.0235443799999999</v>
      </c>
      <c r="J1152" s="104">
        <f t="shared" si="376"/>
        <v>1.0235443799999999</v>
      </c>
      <c r="K1152" s="104">
        <f t="shared" si="377"/>
        <v>171575.90844627001</v>
      </c>
      <c r="L1152" s="107">
        <f t="shared" si="388"/>
        <v>0</v>
      </c>
      <c r="M1152" s="105">
        <f t="shared" si="389"/>
        <v>0</v>
      </c>
      <c r="N1152" s="104">
        <f t="shared" si="390"/>
        <v>0</v>
      </c>
      <c r="O1152" s="113">
        <f t="shared" si="385"/>
        <v>0.11</v>
      </c>
      <c r="P1152" s="108">
        <f t="shared" si="375"/>
        <v>1.0043578019999999</v>
      </c>
      <c r="Q1152" s="104">
        <f t="shared" si="378"/>
        <v>747.69383697000001</v>
      </c>
      <c r="R1152" s="104">
        <f t="shared" si="379"/>
        <v>747.69383697000001</v>
      </c>
      <c r="S1152" s="109" t="s">
        <v>52</v>
      </c>
      <c r="T1152" s="110">
        <f t="shared" si="391"/>
        <v>41192</v>
      </c>
      <c r="U1152" s="111">
        <f t="shared" si="386"/>
        <v>0</v>
      </c>
      <c r="V1152" s="22"/>
      <c r="W1152" s="5"/>
      <c r="X1152" s="3"/>
      <c r="Y1152" s="5"/>
      <c r="Z1152" s="5"/>
      <c r="AA1152" s="5"/>
      <c r="AB1152" s="1"/>
      <c r="AC1152" s="5"/>
      <c r="AD1152" s="5"/>
      <c r="AE1152" s="5"/>
      <c r="AF1152" s="1"/>
      <c r="AG1152" s="3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</row>
    <row r="1153" spans="1:108" x14ac:dyDescent="0.2">
      <c r="A1153" s="112">
        <f t="shared" si="380"/>
        <v>41178</v>
      </c>
      <c r="B1153" s="104">
        <f t="shared" si="393"/>
        <v>172373.56415833</v>
      </c>
      <c r="C1153" s="104">
        <f t="shared" si="381"/>
        <v>167629.18325659004</v>
      </c>
      <c r="D1153" s="132">
        <f t="shared" si="382"/>
        <v>41163</v>
      </c>
      <c r="E1153" s="105">
        <f t="shared" si="394"/>
        <v>0</v>
      </c>
      <c r="F1153" s="106">
        <f t="shared" si="392"/>
        <v>16</v>
      </c>
      <c r="G1153" s="106">
        <f t="shared" si="387"/>
        <v>30</v>
      </c>
      <c r="H1153" s="104">
        <f t="shared" si="383"/>
        <v>1</v>
      </c>
      <c r="I1153" s="104">
        <f t="shared" si="384"/>
        <v>1.0235443799999999</v>
      </c>
      <c r="J1153" s="104">
        <f t="shared" si="376"/>
        <v>1.0235443799999999</v>
      </c>
      <c r="K1153" s="104">
        <f t="shared" si="377"/>
        <v>171575.90844627001</v>
      </c>
      <c r="L1153" s="107">
        <f t="shared" si="388"/>
        <v>0</v>
      </c>
      <c r="M1153" s="105">
        <f t="shared" si="389"/>
        <v>0</v>
      </c>
      <c r="N1153" s="104">
        <f t="shared" si="390"/>
        <v>0</v>
      </c>
      <c r="O1153" s="113">
        <f t="shared" si="385"/>
        <v>0.11</v>
      </c>
      <c r="P1153" s="108">
        <f t="shared" si="375"/>
        <v>1.004648996</v>
      </c>
      <c r="Q1153" s="104">
        <f t="shared" si="378"/>
        <v>797.65571206000004</v>
      </c>
      <c r="R1153" s="104">
        <f t="shared" si="379"/>
        <v>797.65571206000004</v>
      </c>
      <c r="S1153" s="109" t="s">
        <v>52</v>
      </c>
      <c r="T1153" s="110">
        <f t="shared" si="391"/>
        <v>41192</v>
      </c>
      <c r="U1153" s="111">
        <f t="shared" si="386"/>
        <v>0</v>
      </c>
      <c r="V1153" s="22"/>
      <c r="W1153" s="5"/>
      <c r="X1153" s="3"/>
      <c r="Y1153" s="5"/>
      <c r="Z1153" s="5"/>
      <c r="AA1153" s="5"/>
      <c r="AB1153" s="1"/>
      <c r="AC1153" s="5"/>
      <c r="AD1153" s="5"/>
      <c r="AE1153" s="5"/>
      <c r="AF1153" s="1"/>
      <c r="AG1153" s="3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</row>
    <row r="1154" spans="1:108" x14ac:dyDescent="0.2">
      <c r="A1154" s="112">
        <f t="shared" si="380"/>
        <v>41179</v>
      </c>
      <c r="B1154" s="104">
        <f t="shared" si="393"/>
        <v>172423.54061736001</v>
      </c>
      <c r="C1154" s="104">
        <f t="shared" si="381"/>
        <v>167629.18325659004</v>
      </c>
      <c r="D1154" s="132">
        <f t="shared" si="382"/>
        <v>41163</v>
      </c>
      <c r="E1154" s="105">
        <f t="shared" si="394"/>
        <v>0</v>
      </c>
      <c r="F1154" s="106">
        <f t="shared" si="392"/>
        <v>17</v>
      </c>
      <c r="G1154" s="106">
        <f t="shared" si="387"/>
        <v>30</v>
      </c>
      <c r="H1154" s="104">
        <f t="shared" si="383"/>
        <v>1</v>
      </c>
      <c r="I1154" s="104">
        <f t="shared" si="384"/>
        <v>1.0235443799999999</v>
      </c>
      <c r="J1154" s="104">
        <f t="shared" si="376"/>
        <v>1.0235443799999999</v>
      </c>
      <c r="K1154" s="104">
        <f t="shared" si="377"/>
        <v>171575.90844627001</v>
      </c>
      <c r="L1154" s="107">
        <f t="shared" si="388"/>
        <v>0</v>
      </c>
      <c r="M1154" s="105">
        <f t="shared" si="389"/>
        <v>0</v>
      </c>
      <c r="N1154" s="104">
        <f t="shared" si="390"/>
        <v>0</v>
      </c>
      <c r="O1154" s="113">
        <f t="shared" si="385"/>
        <v>0.11</v>
      </c>
      <c r="P1154" s="108">
        <f t="shared" si="375"/>
        <v>1.004940275</v>
      </c>
      <c r="Q1154" s="104">
        <f t="shared" si="378"/>
        <v>847.63217109000004</v>
      </c>
      <c r="R1154" s="104">
        <f t="shared" si="379"/>
        <v>847.63217109000004</v>
      </c>
      <c r="S1154" s="109" t="s">
        <v>52</v>
      </c>
      <c r="T1154" s="110">
        <f t="shared" si="391"/>
        <v>41192</v>
      </c>
      <c r="U1154" s="111">
        <f t="shared" si="386"/>
        <v>0</v>
      </c>
      <c r="V1154" s="22"/>
      <c r="W1154" s="5"/>
      <c r="X1154" s="3"/>
      <c r="Y1154" s="5"/>
      <c r="Z1154" s="5"/>
      <c r="AA1154" s="5"/>
      <c r="AB1154" s="1"/>
      <c r="AC1154" s="5"/>
      <c r="AD1154" s="5"/>
      <c r="AE1154" s="5"/>
      <c r="AF1154" s="1"/>
      <c r="AG1154" s="3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</row>
    <row r="1155" spans="1:108" x14ac:dyDescent="0.2">
      <c r="A1155" s="112">
        <f t="shared" si="380"/>
        <v>41180</v>
      </c>
      <c r="B1155" s="104">
        <f t="shared" si="393"/>
        <v>172473.53148878002</v>
      </c>
      <c r="C1155" s="104">
        <f t="shared" si="381"/>
        <v>167629.18325659004</v>
      </c>
      <c r="D1155" s="132">
        <f t="shared" si="382"/>
        <v>41163</v>
      </c>
      <c r="E1155" s="105">
        <f t="shared" si="394"/>
        <v>0</v>
      </c>
      <c r="F1155" s="106">
        <f t="shared" si="392"/>
        <v>18</v>
      </c>
      <c r="G1155" s="106">
        <f t="shared" si="387"/>
        <v>30</v>
      </c>
      <c r="H1155" s="104">
        <f t="shared" si="383"/>
        <v>1</v>
      </c>
      <c r="I1155" s="104">
        <f t="shared" si="384"/>
        <v>1.0235443799999999</v>
      </c>
      <c r="J1155" s="104">
        <f t="shared" si="376"/>
        <v>1.0235443799999999</v>
      </c>
      <c r="K1155" s="104">
        <f t="shared" si="377"/>
        <v>171575.90844627001</v>
      </c>
      <c r="L1155" s="107">
        <f t="shared" si="388"/>
        <v>0</v>
      </c>
      <c r="M1155" s="105">
        <f t="shared" si="389"/>
        <v>0</v>
      </c>
      <c r="N1155" s="104">
        <f t="shared" si="390"/>
        <v>0</v>
      </c>
      <c r="O1155" s="113">
        <f t="shared" si="385"/>
        <v>0.11</v>
      </c>
      <c r="P1155" s="108">
        <f t="shared" si="375"/>
        <v>1.0052316379999999</v>
      </c>
      <c r="Q1155" s="104">
        <f t="shared" si="378"/>
        <v>897.62304251</v>
      </c>
      <c r="R1155" s="104">
        <f t="shared" si="379"/>
        <v>897.62304251</v>
      </c>
      <c r="S1155" s="109" t="s">
        <v>52</v>
      </c>
      <c r="T1155" s="110">
        <f t="shared" si="391"/>
        <v>41192</v>
      </c>
      <c r="U1155" s="111">
        <f t="shared" si="386"/>
        <v>0</v>
      </c>
      <c r="V1155" s="22"/>
      <c r="W1155" s="5"/>
      <c r="X1155" s="3"/>
      <c r="Y1155" s="5"/>
      <c r="Z1155" s="5"/>
      <c r="AA1155" s="5"/>
      <c r="AB1155" s="1"/>
      <c r="AC1155" s="5"/>
      <c r="AD1155" s="5"/>
      <c r="AE1155" s="5"/>
      <c r="AF1155" s="1"/>
      <c r="AG1155" s="3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</row>
    <row r="1156" spans="1:108" x14ac:dyDescent="0.2">
      <c r="A1156" s="112">
        <f t="shared" si="380"/>
        <v>41181</v>
      </c>
      <c r="B1156" s="104">
        <f t="shared" si="393"/>
        <v>172523.53694414001</v>
      </c>
      <c r="C1156" s="104">
        <f t="shared" si="381"/>
        <v>167629.18325659004</v>
      </c>
      <c r="D1156" s="132">
        <f t="shared" si="382"/>
        <v>41163</v>
      </c>
      <c r="E1156" s="105">
        <f t="shared" si="394"/>
        <v>0</v>
      </c>
      <c r="F1156" s="106">
        <f t="shared" si="392"/>
        <v>19</v>
      </c>
      <c r="G1156" s="106">
        <f t="shared" si="387"/>
        <v>30</v>
      </c>
      <c r="H1156" s="104">
        <f t="shared" si="383"/>
        <v>1</v>
      </c>
      <c r="I1156" s="104">
        <f t="shared" si="384"/>
        <v>1.0235443799999999</v>
      </c>
      <c r="J1156" s="104">
        <f t="shared" si="376"/>
        <v>1.0235443799999999</v>
      </c>
      <c r="K1156" s="104">
        <f t="shared" si="377"/>
        <v>171575.90844627001</v>
      </c>
      <c r="L1156" s="107">
        <f t="shared" si="388"/>
        <v>0</v>
      </c>
      <c r="M1156" s="105">
        <f t="shared" si="389"/>
        <v>0</v>
      </c>
      <c r="N1156" s="104">
        <f t="shared" si="390"/>
        <v>0</v>
      </c>
      <c r="O1156" s="113">
        <f t="shared" si="385"/>
        <v>0.11</v>
      </c>
      <c r="P1156" s="108">
        <f t="shared" si="375"/>
        <v>1.005523086</v>
      </c>
      <c r="Q1156" s="104">
        <f t="shared" si="378"/>
        <v>947.62849787000005</v>
      </c>
      <c r="R1156" s="104">
        <f t="shared" si="379"/>
        <v>947.62849787000005</v>
      </c>
      <c r="S1156" s="109" t="s">
        <v>52</v>
      </c>
      <c r="T1156" s="110">
        <f t="shared" si="391"/>
        <v>41192</v>
      </c>
      <c r="U1156" s="111">
        <f t="shared" si="386"/>
        <v>0</v>
      </c>
      <c r="V1156" s="22"/>
      <c r="W1156" s="5"/>
      <c r="X1156" s="3"/>
      <c r="Y1156" s="5"/>
      <c r="Z1156" s="5"/>
      <c r="AA1156" s="5"/>
      <c r="AB1156" s="1"/>
      <c r="AC1156" s="5"/>
      <c r="AD1156" s="5"/>
      <c r="AE1156" s="5"/>
      <c r="AF1156" s="1"/>
      <c r="AG1156" s="3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</row>
    <row r="1157" spans="1:108" x14ac:dyDescent="0.2">
      <c r="A1157" s="112">
        <f t="shared" si="380"/>
        <v>41182</v>
      </c>
      <c r="B1157" s="104">
        <f t="shared" si="393"/>
        <v>172573.55681188</v>
      </c>
      <c r="C1157" s="104">
        <f t="shared" si="381"/>
        <v>167629.18325659004</v>
      </c>
      <c r="D1157" s="132">
        <f t="shared" si="382"/>
        <v>41163</v>
      </c>
      <c r="E1157" s="105">
        <f t="shared" si="394"/>
        <v>0</v>
      </c>
      <c r="F1157" s="106">
        <f t="shared" si="392"/>
        <v>20</v>
      </c>
      <c r="G1157" s="106">
        <f t="shared" si="387"/>
        <v>30</v>
      </c>
      <c r="H1157" s="104">
        <f t="shared" si="383"/>
        <v>1</v>
      </c>
      <c r="I1157" s="104">
        <f t="shared" si="384"/>
        <v>1.0235443799999999</v>
      </c>
      <c r="J1157" s="104">
        <f t="shared" si="376"/>
        <v>1.0235443799999999</v>
      </c>
      <c r="K1157" s="104">
        <f t="shared" si="377"/>
        <v>171575.90844627001</v>
      </c>
      <c r="L1157" s="107">
        <f t="shared" si="388"/>
        <v>0</v>
      </c>
      <c r="M1157" s="105">
        <f t="shared" si="389"/>
        <v>0</v>
      </c>
      <c r="N1157" s="104">
        <f t="shared" si="390"/>
        <v>0</v>
      </c>
      <c r="O1157" s="113">
        <f t="shared" si="385"/>
        <v>0.11</v>
      </c>
      <c r="P1157" s="108">
        <f t="shared" si="375"/>
        <v>1.005814618</v>
      </c>
      <c r="Q1157" s="104">
        <f t="shared" si="378"/>
        <v>997.64836561000004</v>
      </c>
      <c r="R1157" s="104">
        <f t="shared" si="379"/>
        <v>997.64836561000004</v>
      </c>
      <c r="S1157" s="109" t="s">
        <v>52</v>
      </c>
      <c r="T1157" s="110">
        <f t="shared" si="391"/>
        <v>41192</v>
      </c>
      <c r="U1157" s="111">
        <f t="shared" si="386"/>
        <v>0</v>
      </c>
      <c r="V1157" s="22"/>
      <c r="W1157" s="5"/>
      <c r="X1157" s="3"/>
      <c r="Y1157" s="5"/>
      <c r="Z1157" s="5"/>
      <c r="AA1157" s="5"/>
      <c r="AB1157" s="1"/>
      <c r="AC1157" s="5"/>
      <c r="AD1157" s="5"/>
      <c r="AE1157" s="5"/>
      <c r="AF1157" s="1"/>
      <c r="AG1157" s="3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</row>
    <row r="1158" spans="1:108" x14ac:dyDescent="0.2">
      <c r="A1158" s="112">
        <f t="shared" si="380"/>
        <v>41183</v>
      </c>
      <c r="B1158" s="104">
        <f t="shared" si="393"/>
        <v>172623.59126358002</v>
      </c>
      <c r="C1158" s="104">
        <f t="shared" si="381"/>
        <v>167629.18325659004</v>
      </c>
      <c r="D1158" s="132">
        <f t="shared" si="382"/>
        <v>41163</v>
      </c>
      <c r="E1158" s="105">
        <f t="shared" si="394"/>
        <v>0</v>
      </c>
      <c r="F1158" s="106">
        <f t="shared" si="392"/>
        <v>21</v>
      </c>
      <c r="G1158" s="106">
        <f t="shared" si="387"/>
        <v>30</v>
      </c>
      <c r="H1158" s="104">
        <f t="shared" si="383"/>
        <v>1</v>
      </c>
      <c r="I1158" s="104">
        <f t="shared" si="384"/>
        <v>1.0235443799999999</v>
      </c>
      <c r="J1158" s="104">
        <f t="shared" si="376"/>
        <v>1.0235443799999999</v>
      </c>
      <c r="K1158" s="104">
        <f t="shared" si="377"/>
        <v>171575.90844627001</v>
      </c>
      <c r="L1158" s="107">
        <f t="shared" si="388"/>
        <v>0</v>
      </c>
      <c r="M1158" s="105">
        <f t="shared" si="389"/>
        <v>0</v>
      </c>
      <c r="N1158" s="104">
        <f t="shared" si="390"/>
        <v>0</v>
      </c>
      <c r="O1158" s="113">
        <f t="shared" si="385"/>
        <v>0.11</v>
      </c>
      <c r="P1158" s="108">
        <f t="shared" si="375"/>
        <v>1.0061062350000001</v>
      </c>
      <c r="Q1158" s="104">
        <f t="shared" si="378"/>
        <v>1047.68281731</v>
      </c>
      <c r="R1158" s="104">
        <f t="shared" si="379"/>
        <v>1047.68281731</v>
      </c>
      <c r="S1158" s="109" t="s">
        <v>52</v>
      </c>
      <c r="T1158" s="110">
        <f t="shared" si="391"/>
        <v>41192</v>
      </c>
      <c r="U1158" s="111">
        <f t="shared" si="386"/>
        <v>0</v>
      </c>
      <c r="V1158" s="22"/>
      <c r="W1158" s="5"/>
      <c r="X1158" s="3"/>
      <c r="Y1158" s="5"/>
      <c r="Z1158" s="5"/>
      <c r="AA1158" s="5"/>
      <c r="AB1158" s="1"/>
      <c r="AC1158" s="5"/>
      <c r="AD1158" s="5"/>
      <c r="AE1158" s="5"/>
      <c r="AF1158" s="1"/>
      <c r="AG1158" s="3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</row>
    <row r="1159" spans="1:108" x14ac:dyDescent="0.2">
      <c r="A1159" s="112">
        <f t="shared" si="380"/>
        <v>41184</v>
      </c>
      <c r="B1159" s="104">
        <f t="shared" si="393"/>
        <v>172673.64012765003</v>
      </c>
      <c r="C1159" s="104">
        <f t="shared" si="381"/>
        <v>167629.18325659004</v>
      </c>
      <c r="D1159" s="132">
        <f t="shared" si="382"/>
        <v>41163</v>
      </c>
      <c r="E1159" s="105">
        <f t="shared" si="394"/>
        <v>0</v>
      </c>
      <c r="F1159" s="106">
        <f t="shared" si="392"/>
        <v>22</v>
      </c>
      <c r="G1159" s="106">
        <f t="shared" si="387"/>
        <v>30</v>
      </c>
      <c r="H1159" s="104">
        <f t="shared" si="383"/>
        <v>1</v>
      </c>
      <c r="I1159" s="104">
        <f t="shared" si="384"/>
        <v>1.0235443799999999</v>
      </c>
      <c r="J1159" s="104">
        <f t="shared" si="376"/>
        <v>1.0235443799999999</v>
      </c>
      <c r="K1159" s="104">
        <f t="shared" si="377"/>
        <v>171575.90844627001</v>
      </c>
      <c r="L1159" s="107">
        <f t="shared" si="388"/>
        <v>0</v>
      </c>
      <c r="M1159" s="105">
        <f t="shared" si="389"/>
        <v>0</v>
      </c>
      <c r="N1159" s="104">
        <f t="shared" si="390"/>
        <v>0</v>
      </c>
      <c r="O1159" s="113">
        <f t="shared" si="385"/>
        <v>0.11</v>
      </c>
      <c r="P1159" s="108">
        <f t="shared" si="375"/>
        <v>1.0063979359999999</v>
      </c>
      <c r="Q1159" s="104">
        <f t="shared" si="378"/>
        <v>1097.7316813800001</v>
      </c>
      <c r="R1159" s="104">
        <f t="shared" si="379"/>
        <v>1097.7316813800001</v>
      </c>
      <c r="S1159" s="109" t="s">
        <v>52</v>
      </c>
      <c r="T1159" s="110">
        <f t="shared" si="391"/>
        <v>41192</v>
      </c>
      <c r="U1159" s="111">
        <f t="shared" si="386"/>
        <v>0</v>
      </c>
      <c r="V1159" s="22"/>
      <c r="W1159" s="5"/>
      <c r="X1159" s="3"/>
      <c r="Y1159" s="5"/>
      <c r="Z1159" s="5"/>
      <c r="AA1159" s="5"/>
      <c r="AB1159" s="1"/>
      <c r="AC1159" s="5"/>
      <c r="AD1159" s="5"/>
      <c r="AE1159" s="5"/>
      <c r="AF1159" s="1"/>
      <c r="AG1159" s="3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</row>
    <row r="1160" spans="1:108" x14ac:dyDescent="0.2">
      <c r="A1160" s="112">
        <f t="shared" si="380"/>
        <v>41185</v>
      </c>
      <c r="B1160" s="104">
        <f t="shared" si="393"/>
        <v>172723.70357567002</v>
      </c>
      <c r="C1160" s="104">
        <f t="shared" si="381"/>
        <v>167629.18325659004</v>
      </c>
      <c r="D1160" s="132">
        <f t="shared" si="382"/>
        <v>41163</v>
      </c>
      <c r="E1160" s="105">
        <f t="shared" si="394"/>
        <v>0</v>
      </c>
      <c r="F1160" s="106">
        <f t="shared" si="392"/>
        <v>23</v>
      </c>
      <c r="G1160" s="106">
        <f t="shared" si="387"/>
        <v>30</v>
      </c>
      <c r="H1160" s="104">
        <f t="shared" si="383"/>
        <v>1</v>
      </c>
      <c r="I1160" s="104">
        <f t="shared" si="384"/>
        <v>1.0235443799999999</v>
      </c>
      <c r="J1160" s="104">
        <f t="shared" si="376"/>
        <v>1.0235443799999999</v>
      </c>
      <c r="K1160" s="104">
        <f t="shared" si="377"/>
        <v>171575.90844627001</v>
      </c>
      <c r="L1160" s="107">
        <f t="shared" si="388"/>
        <v>0</v>
      </c>
      <c r="M1160" s="105">
        <f t="shared" si="389"/>
        <v>0</v>
      </c>
      <c r="N1160" s="104">
        <f t="shared" si="390"/>
        <v>0</v>
      </c>
      <c r="O1160" s="113">
        <f t="shared" si="385"/>
        <v>0.11</v>
      </c>
      <c r="P1160" s="108">
        <f t="shared" ref="P1160:P1223" si="395">ROUND((1+O1160)^(30/360)^(F1160/G1160),9)</f>
        <v>1.006689722</v>
      </c>
      <c r="Q1160" s="104">
        <f t="shared" si="378"/>
        <v>1147.7951294</v>
      </c>
      <c r="R1160" s="104">
        <f t="shared" si="379"/>
        <v>1147.7951294</v>
      </c>
      <c r="S1160" s="109" t="s">
        <v>52</v>
      </c>
      <c r="T1160" s="110">
        <f t="shared" si="391"/>
        <v>41192</v>
      </c>
      <c r="U1160" s="111">
        <f t="shared" si="386"/>
        <v>0</v>
      </c>
      <c r="V1160" s="22"/>
      <c r="W1160" s="5"/>
      <c r="X1160" s="3"/>
      <c r="Y1160" s="5"/>
      <c r="Z1160" s="5"/>
      <c r="AA1160" s="5"/>
      <c r="AB1160" s="1"/>
      <c r="AC1160" s="5"/>
      <c r="AD1160" s="5"/>
      <c r="AE1160" s="5"/>
      <c r="AF1160" s="1"/>
      <c r="AG1160" s="3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</row>
    <row r="1161" spans="1:108" x14ac:dyDescent="0.2">
      <c r="A1161" s="112">
        <f t="shared" si="380"/>
        <v>41186</v>
      </c>
      <c r="B1161" s="104">
        <f t="shared" si="393"/>
        <v>172773.78160764</v>
      </c>
      <c r="C1161" s="104">
        <f t="shared" si="381"/>
        <v>167629.18325659004</v>
      </c>
      <c r="D1161" s="132">
        <f t="shared" si="382"/>
        <v>41163</v>
      </c>
      <c r="E1161" s="105">
        <f t="shared" si="394"/>
        <v>0</v>
      </c>
      <c r="F1161" s="106">
        <f t="shared" si="392"/>
        <v>24</v>
      </c>
      <c r="G1161" s="106">
        <f t="shared" si="387"/>
        <v>30</v>
      </c>
      <c r="H1161" s="104">
        <f t="shared" si="383"/>
        <v>1</v>
      </c>
      <c r="I1161" s="104">
        <f t="shared" si="384"/>
        <v>1.0235443799999999</v>
      </c>
      <c r="J1161" s="104">
        <f t="shared" si="376"/>
        <v>1.0235443799999999</v>
      </c>
      <c r="K1161" s="104">
        <f t="shared" si="377"/>
        <v>171575.90844627001</v>
      </c>
      <c r="L1161" s="107">
        <f t="shared" si="388"/>
        <v>0</v>
      </c>
      <c r="M1161" s="105">
        <f t="shared" si="389"/>
        <v>0</v>
      </c>
      <c r="N1161" s="104">
        <f t="shared" si="390"/>
        <v>0</v>
      </c>
      <c r="O1161" s="113">
        <f t="shared" si="385"/>
        <v>0.11</v>
      </c>
      <c r="P1161" s="108">
        <f t="shared" si="395"/>
        <v>1.0069815929999999</v>
      </c>
      <c r="Q1161" s="104">
        <f t="shared" si="378"/>
        <v>1197.8731613699999</v>
      </c>
      <c r="R1161" s="104">
        <f t="shared" si="379"/>
        <v>1197.8731613699999</v>
      </c>
      <c r="S1161" s="109" t="s">
        <v>52</v>
      </c>
      <c r="T1161" s="110">
        <f t="shared" si="391"/>
        <v>41192</v>
      </c>
      <c r="U1161" s="111">
        <f t="shared" si="386"/>
        <v>0</v>
      </c>
      <c r="V1161" s="22"/>
      <c r="W1161" s="5"/>
      <c r="X1161" s="3"/>
      <c r="Y1161" s="5"/>
      <c r="Z1161" s="5"/>
      <c r="AA1161" s="5"/>
      <c r="AB1161" s="1"/>
      <c r="AC1161" s="5"/>
      <c r="AD1161" s="5"/>
      <c r="AE1161" s="5"/>
      <c r="AF1161" s="1"/>
      <c r="AG1161" s="3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</row>
    <row r="1162" spans="1:108" x14ac:dyDescent="0.2">
      <c r="A1162" s="112">
        <f t="shared" si="380"/>
        <v>41187</v>
      </c>
      <c r="B1162" s="104">
        <f t="shared" si="393"/>
        <v>172823.87405199002</v>
      </c>
      <c r="C1162" s="104">
        <f t="shared" si="381"/>
        <v>167629.18325659004</v>
      </c>
      <c r="D1162" s="132">
        <f t="shared" si="382"/>
        <v>41163</v>
      </c>
      <c r="E1162" s="105">
        <f t="shared" si="394"/>
        <v>0</v>
      </c>
      <c r="F1162" s="106">
        <f t="shared" si="392"/>
        <v>25</v>
      </c>
      <c r="G1162" s="106">
        <f t="shared" si="387"/>
        <v>30</v>
      </c>
      <c r="H1162" s="104">
        <f t="shared" si="383"/>
        <v>1</v>
      </c>
      <c r="I1162" s="104">
        <f t="shared" si="384"/>
        <v>1.0235443799999999</v>
      </c>
      <c r="J1162" s="104">
        <f t="shared" ref="J1162:J1225" si="396">TRUNC(H1162*I1162,8)</f>
        <v>1.0235443799999999</v>
      </c>
      <c r="K1162" s="104">
        <f t="shared" ref="K1162:K1225" si="397">TRUNC(C1162*J1162,8)</f>
        <v>171575.90844627001</v>
      </c>
      <c r="L1162" s="107">
        <f t="shared" si="388"/>
        <v>0</v>
      </c>
      <c r="M1162" s="105">
        <f t="shared" si="389"/>
        <v>0</v>
      </c>
      <c r="N1162" s="104">
        <f t="shared" si="390"/>
        <v>0</v>
      </c>
      <c r="O1162" s="113">
        <f t="shared" si="385"/>
        <v>0.11</v>
      </c>
      <c r="P1162" s="108">
        <f t="shared" si="395"/>
        <v>1.0072735479999999</v>
      </c>
      <c r="Q1162" s="104">
        <f t="shared" ref="Q1162:Q1225" si="398">TRUNC((P1162-1)*K1162,8)</f>
        <v>1247.96560572</v>
      </c>
      <c r="R1162" s="104">
        <f t="shared" ref="R1162:R1225" si="399">(N1162+Q1162)</f>
        <v>1247.96560572</v>
      </c>
      <c r="S1162" s="109" t="s">
        <v>52</v>
      </c>
      <c r="T1162" s="110">
        <f t="shared" si="391"/>
        <v>41192</v>
      </c>
      <c r="U1162" s="111">
        <f t="shared" si="386"/>
        <v>0</v>
      </c>
      <c r="V1162" s="22"/>
      <c r="W1162" s="5"/>
      <c r="X1162" s="3"/>
      <c r="Y1162" s="5"/>
      <c r="Z1162" s="5"/>
      <c r="AA1162" s="5"/>
      <c r="AB1162" s="1"/>
      <c r="AC1162" s="5"/>
      <c r="AD1162" s="5"/>
      <c r="AE1162" s="5"/>
      <c r="AF1162" s="1"/>
      <c r="AG1162" s="3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</row>
    <row r="1163" spans="1:108" x14ac:dyDescent="0.2">
      <c r="A1163" s="112">
        <f t="shared" ref="A1163:A1226" si="400">(A1162+1)</f>
        <v>41188</v>
      </c>
      <c r="B1163" s="104">
        <f t="shared" si="393"/>
        <v>172873.9810803</v>
      </c>
      <c r="C1163" s="104">
        <f t="shared" ref="C1163:C1226" si="401">IF(DAY(A1162)=$E$2,VLOOKUP(A1162,X$10:Y$148,2),C1162)</f>
        <v>167629.18325659004</v>
      </c>
      <c r="D1163" s="132">
        <f t="shared" ref="D1163:D1226" si="402">IF(DAY(A1162)=$E$2,A1163,D1162)</f>
        <v>41163</v>
      </c>
      <c r="E1163" s="105">
        <f t="shared" si="394"/>
        <v>0</v>
      </c>
      <c r="F1163" s="106">
        <f t="shared" si="392"/>
        <v>26</v>
      </c>
      <c r="G1163" s="106">
        <f t="shared" si="387"/>
        <v>30</v>
      </c>
      <c r="H1163" s="104">
        <f t="shared" ref="H1163:H1226" si="403">TRUNC(((1+$E1163)^($F1163/$G1163)),8)</f>
        <v>1</v>
      </c>
      <c r="I1163" s="104">
        <f t="shared" ref="I1163:I1226" si="404">IF(DAY(A1162)=E$2,J1162,I1162)</f>
        <v>1.0235443799999999</v>
      </c>
      <c r="J1163" s="104">
        <f t="shared" si="396"/>
        <v>1.0235443799999999</v>
      </c>
      <c r="K1163" s="104">
        <f t="shared" si="397"/>
        <v>171575.90844627001</v>
      </c>
      <c r="L1163" s="107">
        <f t="shared" si="388"/>
        <v>0</v>
      </c>
      <c r="M1163" s="105">
        <f t="shared" si="389"/>
        <v>0</v>
      </c>
      <c r="N1163" s="104">
        <f t="shared" si="390"/>
        <v>0</v>
      </c>
      <c r="O1163" s="113">
        <f t="shared" ref="O1163:O1226" si="405">(O1162)</f>
        <v>0.11</v>
      </c>
      <c r="P1163" s="108">
        <f t="shared" si="395"/>
        <v>1.0075655880000001</v>
      </c>
      <c r="Q1163" s="104">
        <f t="shared" si="398"/>
        <v>1298.07263403</v>
      </c>
      <c r="R1163" s="104">
        <f t="shared" si="399"/>
        <v>1298.07263403</v>
      </c>
      <c r="S1163" s="109" t="s">
        <v>52</v>
      </c>
      <c r="T1163" s="110">
        <f t="shared" si="391"/>
        <v>41192</v>
      </c>
      <c r="U1163" s="111">
        <f t="shared" ref="U1163:U1226" si="406">IF(L1163&gt;0,K1163-N1163,0)</f>
        <v>0</v>
      </c>
      <c r="V1163" s="22"/>
      <c r="W1163" s="5"/>
      <c r="X1163" s="3"/>
      <c r="Y1163" s="5"/>
      <c r="Z1163" s="5"/>
      <c r="AA1163" s="5"/>
      <c r="AB1163" s="1"/>
      <c r="AC1163" s="5"/>
      <c r="AD1163" s="5"/>
      <c r="AE1163" s="5"/>
      <c r="AF1163" s="1"/>
      <c r="AG1163" s="3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</row>
    <row r="1164" spans="1:108" x14ac:dyDescent="0.2">
      <c r="A1164" s="112">
        <f t="shared" si="400"/>
        <v>41189</v>
      </c>
      <c r="B1164" s="104">
        <f t="shared" si="393"/>
        <v>172924.10252097002</v>
      </c>
      <c r="C1164" s="104">
        <f t="shared" si="401"/>
        <v>167629.18325659004</v>
      </c>
      <c r="D1164" s="132">
        <f t="shared" si="402"/>
        <v>41163</v>
      </c>
      <c r="E1164" s="105">
        <f t="shared" si="394"/>
        <v>0</v>
      </c>
      <c r="F1164" s="106">
        <f t="shared" si="392"/>
        <v>27</v>
      </c>
      <c r="G1164" s="106">
        <f t="shared" ref="G1164:G1227" si="407">IF(DAY(A1164)=E$2+1,DAY(EOMONTH(A1164,12)), IF(DAY(A1164)&lt;&gt;$E$2+1,G1163))</f>
        <v>30</v>
      </c>
      <c r="H1164" s="104">
        <f t="shared" si="403"/>
        <v>1</v>
      </c>
      <c r="I1164" s="104">
        <f t="shared" si="404"/>
        <v>1.0235443799999999</v>
      </c>
      <c r="J1164" s="104">
        <f t="shared" si="396"/>
        <v>1.0235443799999999</v>
      </c>
      <c r="K1164" s="104">
        <f t="shared" si="397"/>
        <v>171575.90844627001</v>
      </c>
      <c r="L1164" s="107">
        <f t="shared" ref="L1164:L1227" si="408">IF(DAY(A1164)=E$2,VLOOKUP(A1164,$X$10:$AE$196,7),0)</f>
        <v>0</v>
      </c>
      <c r="M1164" s="105">
        <f t="shared" ref="M1164:M1227" si="409">IF(DAY(A1164)=E$2,VLOOKUP(A1164,$X$10:$AE$200,5),0)</f>
        <v>0</v>
      </c>
      <c r="N1164" s="104">
        <f t="shared" ref="N1164:N1227" si="410">IF(M1164&gt;0,TRUNC((M1164*K1164),8),0)</f>
        <v>0</v>
      </c>
      <c r="O1164" s="113">
        <f t="shared" si="405"/>
        <v>0.11</v>
      </c>
      <c r="P1164" s="108">
        <f t="shared" si="395"/>
        <v>1.0078577120000001</v>
      </c>
      <c r="Q1164" s="104">
        <f t="shared" si="398"/>
        <v>1348.1940747000001</v>
      </c>
      <c r="R1164" s="104">
        <f t="shared" si="399"/>
        <v>1348.1940747000001</v>
      </c>
      <c r="S1164" s="109" t="s">
        <v>52</v>
      </c>
      <c r="T1164" s="110">
        <f t="shared" ref="T1164:T1227" si="411">IF(DAY(A1164)=E$2+1,VLOOKUP(A1163,$X$10:$AE$200,8),T1163)</f>
        <v>41192</v>
      </c>
      <c r="U1164" s="111">
        <f t="shared" si="406"/>
        <v>0</v>
      </c>
      <c r="V1164" s="22"/>
      <c r="W1164" s="5"/>
      <c r="X1164" s="3"/>
      <c r="Y1164" s="5"/>
      <c r="Z1164" s="5"/>
      <c r="AA1164" s="5"/>
      <c r="AB1164" s="1"/>
      <c r="AC1164" s="5"/>
      <c r="AD1164" s="5"/>
      <c r="AE1164" s="5"/>
      <c r="AF1164" s="1"/>
      <c r="AG1164" s="3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</row>
    <row r="1165" spans="1:108" x14ac:dyDescent="0.2">
      <c r="A1165" s="112">
        <f t="shared" si="400"/>
        <v>41190</v>
      </c>
      <c r="B1165" s="104">
        <f t="shared" si="393"/>
        <v>172974.23854561002</v>
      </c>
      <c r="C1165" s="104">
        <f t="shared" si="401"/>
        <v>167629.18325659004</v>
      </c>
      <c r="D1165" s="132">
        <f t="shared" si="402"/>
        <v>41163</v>
      </c>
      <c r="E1165" s="105">
        <f t="shared" si="394"/>
        <v>0</v>
      </c>
      <c r="F1165" s="106">
        <f t="shared" si="392"/>
        <v>28</v>
      </c>
      <c r="G1165" s="106">
        <f t="shared" si="407"/>
        <v>30</v>
      </c>
      <c r="H1165" s="104">
        <f t="shared" si="403"/>
        <v>1</v>
      </c>
      <c r="I1165" s="104">
        <f t="shared" si="404"/>
        <v>1.0235443799999999</v>
      </c>
      <c r="J1165" s="104">
        <f t="shared" si="396"/>
        <v>1.0235443799999999</v>
      </c>
      <c r="K1165" s="104">
        <f t="shared" si="397"/>
        <v>171575.90844627001</v>
      </c>
      <c r="L1165" s="107">
        <f t="shared" si="408"/>
        <v>0</v>
      </c>
      <c r="M1165" s="105">
        <f t="shared" si="409"/>
        <v>0</v>
      </c>
      <c r="N1165" s="104">
        <f t="shared" si="410"/>
        <v>0</v>
      </c>
      <c r="O1165" s="113">
        <f t="shared" si="405"/>
        <v>0.11</v>
      </c>
      <c r="P1165" s="108">
        <f t="shared" si="395"/>
        <v>1.008149921</v>
      </c>
      <c r="Q1165" s="104">
        <f t="shared" si="398"/>
        <v>1398.3300993400001</v>
      </c>
      <c r="R1165" s="104">
        <f t="shared" si="399"/>
        <v>1398.3300993400001</v>
      </c>
      <c r="S1165" s="109" t="s">
        <v>52</v>
      </c>
      <c r="T1165" s="110">
        <f t="shared" si="411"/>
        <v>41192</v>
      </c>
      <c r="U1165" s="111">
        <f t="shared" si="406"/>
        <v>0</v>
      </c>
      <c r="V1165" s="22"/>
      <c r="W1165" s="5"/>
      <c r="X1165" s="3"/>
      <c r="Y1165" s="5"/>
      <c r="Z1165" s="5"/>
      <c r="AA1165" s="5"/>
      <c r="AB1165" s="1"/>
      <c r="AC1165" s="5"/>
      <c r="AD1165" s="5"/>
      <c r="AE1165" s="5"/>
      <c r="AF1165" s="1"/>
      <c r="AG1165" s="3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</row>
    <row r="1166" spans="1:108" x14ac:dyDescent="0.2">
      <c r="A1166" s="112">
        <f t="shared" si="400"/>
        <v>41191</v>
      </c>
      <c r="B1166" s="104">
        <f t="shared" si="393"/>
        <v>173024.38915419002</v>
      </c>
      <c r="C1166" s="104">
        <f t="shared" si="401"/>
        <v>167629.18325659004</v>
      </c>
      <c r="D1166" s="132">
        <f t="shared" si="402"/>
        <v>41163</v>
      </c>
      <c r="E1166" s="105">
        <f t="shared" si="394"/>
        <v>0</v>
      </c>
      <c r="F1166" s="106">
        <f t="shared" si="392"/>
        <v>29</v>
      </c>
      <c r="G1166" s="106">
        <f t="shared" si="407"/>
        <v>30</v>
      </c>
      <c r="H1166" s="104">
        <f t="shared" si="403"/>
        <v>1</v>
      </c>
      <c r="I1166" s="104">
        <f t="shared" si="404"/>
        <v>1.0235443799999999</v>
      </c>
      <c r="J1166" s="104">
        <f t="shared" si="396"/>
        <v>1.0235443799999999</v>
      </c>
      <c r="K1166" s="104">
        <f t="shared" si="397"/>
        <v>171575.90844627001</v>
      </c>
      <c r="L1166" s="107">
        <f t="shared" si="408"/>
        <v>0</v>
      </c>
      <c r="M1166" s="105">
        <f t="shared" si="409"/>
        <v>0</v>
      </c>
      <c r="N1166" s="104">
        <f t="shared" si="410"/>
        <v>0</v>
      </c>
      <c r="O1166" s="113">
        <f t="shared" si="405"/>
        <v>0.11</v>
      </c>
      <c r="P1166" s="108">
        <f t="shared" si="395"/>
        <v>1.0084422150000001</v>
      </c>
      <c r="Q1166" s="104">
        <f t="shared" si="398"/>
        <v>1448.48070792</v>
      </c>
      <c r="R1166" s="104">
        <f t="shared" si="399"/>
        <v>1448.48070792</v>
      </c>
      <c r="S1166" s="109" t="s">
        <v>52</v>
      </c>
      <c r="T1166" s="110">
        <f t="shared" si="411"/>
        <v>41192</v>
      </c>
      <c r="U1166" s="111">
        <f t="shared" si="406"/>
        <v>0</v>
      </c>
      <c r="V1166" s="22"/>
      <c r="W1166" s="5"/>
      <c r="X1166" s="3"/>
      <c r="Y1166" s="5"/>
      <c r="Z1166" s="5"/>
      <c r="AA1166" s="5"/>
      <c r="AB1166" s="1"/>
      <c r="AC1166" s="5"/>
      <c r="AD1166" s="5"/>
      <c r="AE1166" s="5"/>
      <c r="AF1166" s="1"/>
      <c r="AG1166" s="3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</row>
    <row r="1167" spans="1:108" x14ac:dyDescent="0.2">
      <c r="A1167" s="112">
        <f t="shared" si="400"/>
        <v>41192</v>
      </c>
      <c r="B1167" s="104">
        <f t="shared" si="393"/>
        <v>173074.55434672002</v>
      </c>
      <c r="C1167" s="104">
        <f t="shared" si="401"/>
        <v>167629.18325659004</v>
      </c>
      <c r="D1167" s="132">
        <f t="shared" si="402"/>
        <v>41163</v>
      </c>
      <c r="E1167" s="105">
        <f t="shared" si="394"/>
        <v>0</v>
      </c>
      <c r="F1167" s="106">
        <f t="shared" si="392"/>
        <v>30</v>
      </c>
      <c r="G1167" s="106">
        <f t="shared" si="407"/>
        <v>30</v>
      </c>
      <c r="H1167" s="104">
        <f t="shared" si="403"/>
        <v>1</v>
      </c>
      <c r="I1167" s="104">
        <f t="shared" si="404"/>
        <v>1.0235443799999999</v>
      </c>
      <c r="J1167" s="104">
        <f t="shared" si="396"/>
        <v>1.0235443799999999</v>
      </c>
      <c r="K1167" s="104">
        <f t="shared" si="397"/>
        <v>171575.90844627001</v>
      </c>
      <c r="L1167" s="107">
        <f t="shared" si="408"/>
        <v>37</v>
      </c>
      <c r="M1167" s="105">
        <f t="shared" si="409"/>
        <v>5.1791688920000004E-3</v>
      </c>
      <c r="N1167" s="104">
        <f t="shared" si="410"/>
        <v>888.62060764</v>
      </c>
      <c r="O1167" s="113">
        <f t="shared" si="405"/>
        <v>0.11</v>
      </c>
      <c r="P1167" s="108">
        <f t="shared" si="395"/>
        <v>1.0087345940000001</v>
      </c>
      <c r="Q1167" s="104">
        <f t="shared" si="398"/>
        <v>1498.64590045</v>
      </c>
      <c r="R1167" s="104">
        <f t="shared" si="399"/>
        <v>2387.2665080900001</v>
      </c>
      <c r="S1167" s="109" t="s">
        <v>52</v>
      </c>
      <c r="T1167" s="110">
        <f t="shared" si="411"/>
        <v>41192</v>
      </c>
      <c r="U1167" s="111">
        <f t="shared" si="406"/>
        <v>170687.28783863</v>
      </c>
      <c r="V1167" s="22"/>
      <c r="W1167" s="8"/>
      <c r="X1167" s="2"/>
      <c r="Y1167" s="8"/>
      <c r="Z1167" s="8"/>
      <c r="AA1167" s="8"/>
      <c r="AB1167" s="9"/>
      <c r="AC1167" s="8"/>
      <c r="AD1167" s="8"/>
      <c r="AE1167" s="8"/>
      <c r="AF1167" s="9"/>
      <c r="AG1167" s="2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</row>
    <row r="1168" spans="1:108" x14ac:dyDescent="0.2">
      <c r="A1168" s="112">
        <f t="shared" si="400"/>
        <v>41193</v>
      </c>
      <c r="B1168" s="104">
        <f t="shared" si="393"/>
        <v>170735.17876578</v>
      </c>
      <c r="C1168" s="104">
        <f t="shared" si="401"/>
        <v>166761.00340528003</v>
      </c>
      <c r="D1168" s="132">
        <f t="shared" si="402"/>
        <v>41193</v>
      </c>
      <c r="E1168" s="105">
        <f t="shared" si="394"/>
        <v>0</v>
      </c>
      <c r="F1168" s="106">
        <f t="shared" si="392"/>
        <v>1</v>
      </c>
      <c r="G1168" s="106">
        <f t="shared" si="407"/>
        <v>31</v>
      </c>
      <c r="H1168" s="104">
        <f t="shared" si="403"/>
        <v>1</v>
      </c>
      <c r="I1168" s="104">
        <f t="shared" si="404"/>
        <v>1.0235443799999999</v>
      </c>
      <c r="J1168" s="104">
        <f t="shared" si="396"/>
        <v>1.0235443799999999</v>
      </c>
      <c r="K1168" s="104">
        <f t="shared" si="397"/>
        <v>170687.28783863</v>
      </c>
      <c r="L1168" s="107">
        <f t="shared" si="408"/>
        <v>0</v>
      </c>
      <c r="M1168" s="105">
        <f t="shared" si="409"/>
        <v>0</v>
      </c>
      <c r="N1168" s="104">
        <f t="shared" si="410"/>
        <v>0</v>
      </c>
      <c r="O1168" s="113">
        <f t="shared" si="405"/>
        <v>0.11</v>
      </c>
      <c r="P1168" s="108">
        <f t="shared" si="395"/>
        <v>1.0002805770000001</v>
      </c>
      <c r="Q1168" s="104">
        <f t="shared" si="398"/>
        <v>47.890927150000003</v>
      </c>
      <c r="R1168" s="104">
        <f t="shared" si="399"/>
        <v>47.890927150000003</v>
      </c>
      <c r="S1168" s="109" t="s">
        <v>52</v>
      </c>
      <c r="T1168" s="110">
        <f t="shared" si="411"/>
        <v>41223</v>
      </c>
      <c r="U1168" s="111">
        <f t="shared" si="406"/>
        <v>0</v>
      </c>
      <c r="V1168" s="22"/>
      <c r="W1168" s="5"/>
      <c r="X1168" s="3"/>
      <c r="Y1168" s="5"/>
      <c r="Z1168" s="5"/>
      <c r="AA1168" s="5"/>
      <c r="AB1168" s="1"/>
      <c r="AC1168" s="5"/>
      <c r="AD1168" s="5"/>
      <c r="AE1168" s="5"/>
      <c r="AF1168" s="1"/>
      <c r="AG1168" s="3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</row>
    <row r="1169" spans="1:108" x14ac:dyDescent="0.2">
      <c r="A1169" s="112">
        <f t="shared" si="400"/>
        <v>41194</v>
      </c>
      <c r="B1169" s="104">
        <f t="shared" si="393"/>
        <v>170783.08317724001</v>
      </c>
      <c r="C1169" s="104">
        <f t="shared" si="401"/>
        <v>166761.00340528003</v>
      </c>
      <c r="D1169" s="132">
        <f t="shared" si="402"/>
        <v>41193</v>
      </c>
      <c r="E1169" s="105">
        <f t="shared" si="394"/>
        <v>0</v>
      </c>
      <c r="F1169" s="106">
        <f t="shared" si="392"/>
        <v>2</v>
      </c>
      <c r="G1169" s="106">
        <f t="shared" si="407"/>
        <v>31</v>
      </c>
      <c r="H1169" s="104">
        <f t="shared" si="403"/>
        <v>1</v>
      </c>
      <c r="I1169" s="104">
        <f t="shared" si="404"/>
        <v>1.0235443799999999</v>
      </c>
      <c r="J1169" s="104">
        <f t="shared" si="396"/>
        <v>1.0235443799999999</v>
      </c>
      <c r="K1169" s="104">
        <f t="shared" si="397"/>
        <v>170687.28783863</v>
      </c>
      <c r="L1169" s="107">
        <f t="shared" si="408"/>
        <v>0</v>
      </c>
      <c r="M1169" s="105">
        <f t="shared" si="409"/>
        <v>0</v>
      </c>
      <c r="N1169" s="104">
        <f t="shared" si="410"/>
        <v>0</v>
      </c>
      <c r="O1169" s="113">
        <f t="shared" si="405"/>
        <v>0.11</v>
      </c>
      <c r="P1169" s="108">
        <f t="shared" si="395"/>
        <v>1.000561233</v>
      </c>
      <c r="Q1169" s="104">
        <f t="shared" si="398"/>
        <v>95.795338610000002</v>
      </c>
      <c r="R1169" s="104">
        <f t="shared" si="399"/>
        <v>95.795338610000002</v>
      </c>
      <c r="S1169" s="109" t="s">
        <v>52</v>
      </c>
      <c r="T1169" s="110">
        <f t="shared" si="411"/>
        <v>41223</v>
      </c>
      <c r="U1169" s="111">
        <f t="shared" si="406"/>
        <v>0</v>
      </c>
      <c r="V1169" s="22"/>
      <c r="W1169" s="5"/>
      <c r="X1169" s="3"/>
      <c r="Y1169" s="5"/>
      <c r="Z1169" s="5"/>
      <c r="AA1169" s="5"/>
      <c r="AB1169" s="1"/>
      <c r="AC1169" s="5"/>
      <c r="AD1169" s="5"/>
      <c r="AE1169" s="5"/>
      <c r="AF1169" s="1"/>
      <c r="AG1169" s="3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</row>
    <row r="1170" spans="1:108" x14ac:dyDescent="0.2">
      <c r="A1170" s="112">
        <f t="shared" si="400"/>
        <v>41195</v>
      </c>
      <c r="B1170" s="104">
        <f t="shared" si="393"/>
        <v>170831.0009023</v>
      </c>
      <c r="C1170" s="104">
        <f t="shared" si="401"/>
        <v>166761.00340528003</v>
      </c>
      <c r="D1170" s="132">
        <f t="shared" si="402"/>
        <v>41193</v>
      </c>
      <c r="E1170" s="105">
        <f t="shared" si="394"/>
        <v>0</v>
      </c>
      <c r="F1170" s="106">
        <f t="shared" si="392"/>
        <v>3</v>
      </c>
      <c r="G1170" s="106">
        <f t="shared" si="407"/>
        <v>31</v>
      </c>
      <c r="H1170" s="104">
        <f t="shared" si="403"/>
        <v>1</v>
      </c>
      <c r="I1170" s="104">
        <f t="shared" si="404"/>
        <v>1.0235443799999999</v>
      </c>
      <c r="J1170" s="104">
        <f t="shared" si="396"/>
        <v>1.0235443799999999</v>
      </c>
      <c r="K1170" s="104">
        <f t="shared" si="397"/>
        <v>170687.28783863</v>
      </c>
      <c r="L1170" s="107">
        <f t="shared" si="408"/>
        <v>0</v>
      </c>
      <c r="M1170" s="105">
        <f t="shared" si="409"/>
        <v>0</v>
      </c>
      <c r="N1170" s="104">
        <f t="shared" si="410"/>
        <v>0</v>
      </c>
      <c r="O1170" s="113">
        <f t="shared" si="405"/>
        <v>0.11</v>
      </c>
      <c r="P1170" s="108">
        <f t="shared" si="395"/>
        <v>1.0008419669999999</v>
      </c>
      <c r="Q1170" s="104">
        <f t="shared" si="398"/>
        <v>143.71306367</v>
      </c>
      <c r="R1170" s="104">
        <f t="shared" si="399"/>
        <v>143.71306367</v>
      </c>
      <c r="S1170" s="109" t="s">
        <v>52</v>
      </c>
      <c r="T1170" s="110">
        <f t="shared" si="411"/>
        <v>41223</v>
      </c>
      <c r="U1170" s="111">
        <f t="shared" si="406"/>
        <v>0</v>
      </c>
      <c r="V1170" s="22"/>
      <c r="W1170" s="5"/>
      <c r="X1170" s="3"/>
      <c r="Y1170" s="5"/>
      <c r="Z1170" s="5"/>
      <c r="AA1170" s="5"/>
      <c r="AB1170" s="1"/>
      <c r="AC1170" s="5"/>
      <c r="AD1170" s="5"/>
      <c r="AE1170" s="5"/>
      <c r="AF1170" s="1"/>
      <c r="AG1170" s="3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</row>
    <row r="1171" spans="1:108" x14ac:dyDescent="0.2">
      <c r="A1171" s="112">
        <f t="shared" si="400"/>
        <v>41196</v>
      </c>
      <c r="B1171" s="104">
        <f t="shared" si="393"/>
        <v>170878.93228235</v>
      </c>
      <c r="C1171" s="104">
        <f t="shared" si="401"/>
        <v>166761.00340528003</v>
      </c>
      <c r="D1171" s="132">
        <f t="shared" si="402"/>
        <v>41193</v>
      </c>
      <c r="E1171" s="105">
        <f t="shared" si="394"/>
        <v>0</v>
      </c>
      <c r="F1171" s="106">
        <f t="shared" si="392"/>
        <v>4</v>
      </c>
      <c r="G1171" s="106">
        <f t="shared" si="407"/>
        <v>31</v>
      </c>
      <c r="H1171" s="104">
        <f t="shared" si="403"/>
        <v>1</v>
      </c>
      <c r="I1171" s="104">
        <f t="shared" si="404"/>
        <v>1.0235443799999999</v>
      </c>
      <c r="J1171" s="104">
        <f t="shared" si="396"/>
        <v>1.0235443799999999</v>
      </c>
      <c r="K1171" s="104">
        <f t="shared" si="397"/>
        <v>170687.28783863</v>
      </c>
      <c r="L1171" s="107">
        <f t="shared" si="408"/>
        <v>0</v>
      </c>
      <c r="M1171" s="105">
        <f t="shared" si="409"/>
        <v>0</v>
      </c>
      <c r="N1171" s="104">
        <f t="shared" si="410"/>
        <v>0</v>
      </c>
      <c r="O1171" s="113">
        <f t="shared" si="405"/>
        <v>0.11</v>
      </c>
      <c r="P1171" s="108">
        <f t="shared" si="395"/>
        <v>1.0011227810000001</v>
      </c>
      <c r="Q1171" s="104">
        <f t="shared" si="398"/>
        <v>191.64444372</v>
      </c>
      <c r="R1171" s="104">
        <f t="shared" si="399"/>
        <v>191.64444372</v>
      </c>
      <c r="S1171" s="109" t="s">
        <v>52</v>
      </c>
      <c r="T1171" s="110">
        <f t="shared" si="411"/>
        <v>41223</v>
      </c>
      <c r="U1171" s="111">
        <f t="shared" si="406"/>
        <v>0</v>
      </c>
      <c r="V1171" s="22"/>
      <c r="W1171" s="5"/>
      <c r="X1171" s="3"/>
      <c r="Y1171" s="5"/>
      <c r="Z1171" s="5"/>
      <c r="AA1171" s="5"/>
      <c r="AB1171" s="1"/>
      <c r="AC1171" s="5"/>
      <c r="AD1171" s="5"/>
      <c r="AE1171" s="5"/>
      <c r="AF1171" s="1"/>
      <c r="AG1171" s="3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</row>
    <row r="1172" spans="1:108" x14ac:dyDescent="0.2">
      <c r="A1172" s="112">
        <f t="shared" si="400"/>
        <v>41197</v>
      </c>
      <c r="B1172" s="104">
        <f t="shared" si="393"/>
        <v>170926.87697601001</v>
      </c>
      <c r="C1172" s="104">
        <f t="shared" si="401"/>
        <v>166761.00340528003</v>
      </c>
      <c r="D1172" s="132">
        <f t="shared" si="402"/>
        <v>41193</v>
      </c>
      <c r="E1172" s="105">
        <f t="shared" si="394"/>
        <v>0</v>
      </c>
      <c r="F1172" s="106">
        <f t="shared" si="392"/>
        <v>5</v>
      </c>
      <c r="G1172" s="106">
        <f t="shared" si="407"/>
        <v>31</v>
      </c>
      <c r="H1172" s="104">
        <f t="shared" si="403"/>
        <v>1</v>
      </c>
      <c r="I1172" s="104">
        <f t="shared" si="404"/>
        <v>1.0235443799999999</v>
      </c>
      <c r="J1172" s="104">
        <f t="shared" si="396"/>
        <v>1.0235443799999999</v>
      </c>
      <c r="K1172" s="104">
        <f t="shared" si="397"/>
        <v>170687.28783863</v>
      </c>
      <c r="L1172" s="107">
        <f t="shared" si="408"/>
        <v>0</v>
      </c>
      <c r="M1172" s="105">
        <f t="shared" si="409"/>
        <v>0</v>
      </c>
      <c r="N1172" s="104">
        <f t="shared" si="410"/>
        <v>0</v>
      </c>
      <c r="O1172" s="113">
        <f t="shared" si="405"/>
        <v>0.11</v>
      </c>
      <c r="P1172" s="108">
        <f t="shared" si="395"/>
        <v>1.001403673</v>
      </c>
      <c r="Q1172" s="104">
        <f t="shared" si="398"/>
        <v>239.58913738000001</v>
      </c>
      <c r="R1172" s="104">
        <f t="shared" si="399"/>
        <v>239.58913738000001</v>
      </c>
      <c r="S1172" s="109" t="s">
        <v>52</v>
      </c>
      <c r="T1172" s="110">
        <f t="shared" si="411"/>
        <v>41223</v>
      </c>
      <c r="U1172" s="111">
        <f t="shared" si="406"/>
        <v>0</v>
      </c>
      <c r="V1172" s="22"/>
      <c r="W1172" s="5"/>
      <c r="X1172" s="3"/>
      <c r="Y1172" s="5"/>
      <c r="Z1172" s="5"/>
      <c r="AA1172" s="5"/>
      <c r="AB1172" s="1"/>
      <c r="AC1172" s="5"/>
      <c r="AD1172" s="5"/>
      <c r="AE1172" s="5"/>
      <c r="AF1172" s="1"/>
      <c r="AG1172" s="3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</row>
    <row r="1173" spans="1:108" x14ac:dyDescent="0.2">
      <c r="A1173" s="112">
        <f t="shared" si="400"/>
        <v>41198</v>
      </c>
      <c r="B1173" s="104">
        <f t="shared" si="393"/>
        <v>170974.83498327</v>
      </c>
      <c r="C1173" s="104">
        <f t="shared" si="401"/>
        <v>166761.00340528003</v>
      </c>
      <c r="D1173" s="132">
        <f t="shared" si="402"/>
        <v>41193</v>
      </c>
      <c r="E1173" s="105">
        <f t="shared" si="394"/>
        <v>0</v>
      </c>
      <c r="F1173" s="106">
        <f t="shared" si="392"/>
        <v>6</v>
      </c>
      <c r="G1173" s="106">
        <f t="shared" si="407"/>
        <v>31</v>
      </c>
      <c r="H1173" s="104">
        <f t="shared" si="403"/>
        <v>1</v>
      </c>
      <c r="I1173" s="104">
        <f t="shared" si="404"/>
        <v>1.0235443799999999</v>
      </c>
      <c r="J1173" s="104">
        <f t="shared" si="396"/>
        <v>1.0235443799999999</v>
      </c>
      <c r="K1173" s="104">
        <f t="shared" si="397"/>
        <v>170687.28783863</v>
      </c>
      <c r="L1173" s="107">
        <f t="shared" si="408"/>
        <v>0</v>
      </c>
      <c r="M1173" s="105">
        <f t="shared" si="409"/>
        <v>0</v>
      </c>
      <c r="N1173" s="104">
        <f t="shared" si="410"/>
        <v>0</v>
      </c>
      <c r="O1173" s="113">
        <f t="shared" si="405"/>
        <v>0.11</v>
      </c>
      <c r="P1173" s="108">
        <f t="shared" si="395"/>
        <v>1.0016846429999999</v>
      </c>
      <c r="Q1173" s="104">
        <f t="shared" si="398"/>
        <v>287.54714464</v>
      </c>
      <c r="R1173" s="104">
        <f t="shared" si="399"/>
        <v>287.54714464</v>
      </c>
      <c r="S1173" s="109" t="s">
        <v>52</v>
      </c>
      <c r="T1173" s="110">
        <f t="shared" si="411"/>
        <v>41223</v>
      </c>
      <c r="U1173" s="111">
        <f t="shared" si="406"/>
        <v>0</v>
      </c>
      <c r="V1173" s="22"/>
      <c r="W1173" s="5"/>
      <c r="X1173" s="3"/>
      <c r="Y1173" s="5"/>
      <c r="Z1173" s="5"/>
      <c r="AA1173" s="5"/>
      <c r="AB1173" s="1"/>
      <c r="AC1173" s="5"/>
      <c r="AD1173" s="5"/>
      <c r="AE1173" s="5"/>
      <c r="AF1173" s="1"/>
      <c r="AG1173" s="3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</row>
    <row r="1174" spans="1:108" x14ac:dyDescent="0.2">
      <c r="A1174" s="112">
        <f t="shared" si="400"/>
        <v>41199</v>
      </c>
      <c r="B1174" s="104">
        <f t="shared" si="393"/>
        <v>171022.80664552</v>
      </c>
      <c r="C1174" s="104">
        <f t="shared" si="401"/>
        <v>166761.00340528003</v>
      </c>
      <c r="D1174" s="132">
        <f t="shared" si="402"/>
        <v>41193</v>
      </c>
      <c r="E1174" s="105">
        <f t="shared" si="394"/>
        <v>0</v>
      </c>
      <c r="F1174" s="106">
        <f t="shared" si="392"/>
        <v>7</v>
      </c>
      <c r="G1174" s="106">
        <f t="shared" si="407"/>
        <v>31</v>
      </c>
      <c r="H1174" s="104">
        <f t="shared" si="403"/>
        <v>1</v>
      </c>
      <c r="I1174" s="104">
        <f t="shared" si="404"/>
        <v>1.0235443799999999</v>
      </c>
      <c r="J1174" s="104">
        <f t="shared" si="396"/>
        <v>1.0235443799999999</v>
      </c>
      <c r="K1174" s="104">
        <f t="shared" si="397"/>
        <v>170687.28783863</v>
      </c>
      <c r="L1174" s="107">
        <f t="shared" si="408"/>
        <v>0</v>
      </c>
      <c r="M1174" s="105">
        <f t="shared" si="409"/>
        <v>0</v>
      </c>
      <c r="N1174" s="104">
        <f t="shared" si="410"/>
        <v>0</v>
      </c>
      <c r="O1174" s="113">
        <f t="shared" si="405"/>
        <v>0.11</v>
      </c>
      <c r="P1174" s="108">
        <f t="shared" si="395"/>
        <v>1.001965693</v>
      </c>
      <c r="Q1174" s="104">
        <f t="shared" si="398"/>
        <v>335.51880689000001</v>
      </c>
      <c r="R1174" s="104">
        <f t="shared" si="399"/>
        <v>335.51880689000001</v>
      </c>
      <c r="S1174" s="109" t="s">
        <v>52</v>
      </c>
      <c r="T1174" s="110">
        <f t="shared" si="411"/>
        <v>41223</v>
      </c>
      <c r="U1174" s="111">
        <f t="shared" si="406"/>
        <v>0</v>
      </c>
      <c r="V1174" s="22"/>
      <c r="W1174" s="5"/>
      <c r="X1174" s="3"/>
      <c r="Y1174" s="5"/>
      <c r="Z1174" s="5"/>
      <c r="AA1174" s="5"/>
      <c r="AB1174" s="1"/>
      <c r="AC1174" s="5"/>
      <c r="AD1174" s="5"/>
      <c r="AE1174" s="5"/>
      <c r="AF1174" s="1"/>
      <c r="AG1174" s="3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</row>
    <row r="1175" spans="1:108" x14ac:dyDescent="0.2">
      <c r="A1175" s="112">
        <f t="shared" si="400"/>
        <v>41200</v>
      </c>
      <c r="B1175" s="104">
        <f t="shared" si="393"/>
        <v>171070.79179205999</v>
      </c>
      <c r="C1175" s="104">
        <f t="shared" si="401"/>
        <v>166761.00340528003</v>
      </c>
      <c r="D1175" s="132">
        <f t="shared" si="402"/>
        <v>41193</v>
      </c>
      <c r="E1175" s="105">
        <f t="shared" si="394"/>
        <v>0</v>
      </c>
      <c r="F1175" s="106">
        <f t="shared" si="392"/>
        <v>8</v>
      </c>
      <c r="G1175" s="106">
        <f t="shared" si="407"/>
        <v>31</v>
      </c>
      <c r="H1175" s="104">
        <f t="shared" si="403"/>
        <v>1</v>
      </c>
      <c r="I1175" s="104">
        <f t="shared" si="404"/>
        <v>1.0235443799999999</v>
      </c>
      <c r="J1175" s="104">
        <f t="shared" si="396"/>
        <v>1.0235443799999999</v>
      </c>
      <c r="K1175" s="104">
        <f t="shared" si="397"/>
        <v>170687.28783863</v>
      </c>
      <c r="L1175" s="107">
        <f t="shared" si="408"/>
        <v>0</v>
      </c>
      <c r="M1175" s="105">
        <f t="shared" si="409"/>
        <v>0</v>
      </c>
      <c r="N1175" s="104">
        <f t="shared" si="410"/>
        <v>0</v>
      </c>
      <c r="O1175" s="113">
        <f t="shared" si="405"/>
        <v>0.11</v>
      </c>
      <c r="P1175" s="108">
        <f t="shared" si="395"/>
        <v>1.002246822</v>
      </c>
      <c r="Q1175" s="104">
        <f t="shared" si="398"/>
        <v>383.50395343000002</v>
      </c>
      <c r="R1175" s="104">
        <f t="shared" si="399"/>
        <v>383.50395343000002</v>
      </c>
      <c r="S1175" s="109" t="s">
        <v>52</v>
      </c>
      <c r="T1175" s="110">
        <f t="shared" si="411"/>
        <v>41223</v>
      </c>
      <c r="U1175" s="111">
        <f t="shared" si="406"/>
        <v>0</v>
      </c>
      <c r="V1175" s="22"/>
      <c r="W1175" s="5"/>
      <c r="X1175" s="3"/>
      <c r="Y1175" s="5"/>
      <c r="Z1175" s="5"/>
      <c r="AA1175" s="5"/>
      <c r="AB1175" s="1"/>
      <c r="AC1175" s="5"/>
      <c r="AD1175" s="5"/>
      <c r="AE1175" s="5"/>
      <c r="AF1175" s="1"/>
      <c r="AG1175" s="3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</row>
    <row r="1176" spans="1:108" x14ac:dyDescent="0.2">
      <c r="A1176" s="112">
        <f t="shared" si="400"/>
        <v>41201</v>
      </c>
      <c r="B1176" s="104">
        <f t="shared" si="393"/>
        <v>171118.79025220999</v>
      </c>
      <c r="C1176" s="104">
        <f t="shared" si="401"/>
        <v>166761.00340528003</v>
      </c>
      <c r="D1176" s="132">
        <f t="shared" si="402"/>
        <v>41193</v>
      </c>
      <c r="E1176" s="105">
        <f t="shared" si="394"/>
        <v>0</v>
      </c>
      <c r="F1176" s="106">
        <f t="shared" si="392"/>
        <v>9</v>
      </c>
      <c r="G1176" s="106">
        <f t="shared" si="407"/>
        <v>31</v>
      </c>
      <c r="H1176" s="104">
        <f t="shared" si="403"/>
        <v>1</v>
      </c>
      <c r="I1176" s="104">
        <f t="shared" si="404"/>
        <v>1.0235443799999999</v>
      </c>
      <c r="J1176" s="104">
        <f t="shared" si="396"/>
        <v>1.0235443799999999</v>
      </c>
      <c r="K1176" s="104">
        <f t="shared" si="397"/>
        <v>170687.28783863</v>
      </c>
      <c r="L1176" s="107">
        <f t="shared" si="408"/>
        <v>0</v>
      </c>
      <c r="M1176" s="105">
        <f t="shared" si="409"/>
        <v>0</v>
      </c>
      <c r="N1176" s="104">
        <f t="shared" si="410"/>
        <v>0</v>
      </c>
      <c r="O1176" s="113">
        <f t="shared" si="405"/>
        <v>0.11</v>
      </c>
      <c r="P1176" s="108">
        <f t="shared" si="395"/>
        <v>1.002528029</v>
      </c>
      <c r="Q1176" s="104">
        <f t="shared" si="398"/>
        <v>431.50241358</v>
      </c>
      <c r="R1176" s="104">
        <f t="shared" si="399"/>
        <v>431.50241358</v>
      </c>
      <c r="S1176" s="109" t="s">
        <v>52</v>
      </c>
      <c r="T1176" s="110">
        <f t="shared" si="411"/>
        <v>41223</v>
      </c>
      <c r="U1176" s="111">
        <f t="shared" si="406"/>
        <v>0</v>
      </c>
      <c r="V1176" s="22"/>
      <c r="W1176" s="5"/>
      <c r="X1176" s="3"/>
      <c r="Y1176" s="5"/>
      <c r="Z1176" s="5"/>
      <c r="AA1176" s="5"/>
      <c r="AB1176" s="1"/>
      <c r="AC1176" s="5"/>
      <c r="AD1176" s="5"/>
      <c r="AE1176" s="5"/>
      <c r="AF1176" s="1"/>
      <c r="AG1176" s="3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</row>
    <row r="1177" spans="1:108" x14ac:dyDescent="0.2">
      <c r="A1177" s="112">
        <f t="shared" si="400"/>
        <v>41202</v>
      </c>
      <c r="B1177" s="104">
        <f t="shared" si="393"/>
        <v>171166.80236735</v>
      </c>
      <c r="C1177" s="104">
        <f t="shared" si="401"/>
        <v>166761.00340528003</v>
      </c>
      <c r="D1177" s="132">
        <f t="shared" si="402"/>
        <v>41193</v>
      </c>
      <c r="E1177" s="105">
        <f t="shared" si="394"/>
        <v>0</v>
      </c>
      <c r="F1177" s="106">
        <f t="shared" si="392"/>
        <v>10</v>
      </c>
      <c r="G1177" s="106">
        <f t="shared" si="407"/>
        <v>31</v>
      </c>
      <c r="H1177" s="104">
        <f t="shared" si="403"/>
        <v>1</v>
      </c>
      <c r="I1177" s="104">
        <f t="shared" si="404"/>
        <v>1.0235443799999999</v>
      </c>
      <c r="J1177" s="104">
        <f t="shared" si="396"/>
        <v>1.0235443799999999</v>
      </c>
      <c r="K1177" s="104">
        <f t="shared" si="397"/>
        <v>170687.28783863</v>
      </c>
      <c r="L1177" s="107">
        <f t="shared" si="408"/>
        <v>0</v>
      </c>
      <c r="M1177" s="105">
        <f t="shared" si="409"/>
        <v>0</v>
      </c>
      <c r="N1177" s="104">
        <f t="shared" si="410"/>
        <v>0</v>
      </c>
      <c r="O1177" s="113">
        <f t="shared" si="405"/>
        <v>0.11</v>
      </c>
      <c r="P1177" s="108">
        <f t="shared" si="395"/>
        <v>1.002809316</v>
      </c>
      <c r="Q1177" s="104">
        <f t="shared" si="398"/>
        <v>479.51452871999999</v>
      </c>
      <c r="R1177" s="104">
        <f t="shared" si="399"/>
        <v>479.51452871999999</v>
      </c>
      <c r="S1177" s="109" t="s">
        <v>52</v>
      </c>
      <c r="T1177" s="110">
        <f t="shared" si="411"/>
        <v>41223</v>
      </c>
      <c r="U1177" s="111">
        <f t="shared" si="406"/>
        <v>0</v>
      </c>
      <c r="V1177" s="22"/>
      <c r="W1177" s="5"/>
      <c r="X1177" s="3"/>
      <c r="Y1177" s="5"/>
      <c r="Z1177" s="5"/>
      <c r="AA1177" s="5"/>
      <c r="AB1177" s="1"/>
      <c r="AC1177" s="5"/>
      <c r="AD1177" s="5"/>
      <c r="AE1177" s="5"/>
      <c r="AF1177" s="1"/>
      <c r="AG1177" s="3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</row>
    <row r="1178" spans="1:108" x14ac:dyDescent="0.2">
      <c r="A1178" s="112">
        <f t="shared" si="400"/>
        <v>41203</v>
      </c>
      <c r="B1178" s="104">
        <f t="shared" si="393"/>
        <v>171214.82779608999</v>
      </c>
      <c r="C1178" s="104">
        <f t="shared" si="401"/>
        <v>166761.00340528003</v>
      </c>
      <c r="D1178" s="132">
        <f t="shared" si="402"/>
        <v>41193</v>
      </c>
      <c r="E1178" s="105">
        <f t="shared" si="394"/>
        <v>0</v>
      </c>
      <c r="F1178" s="106">
        <f t="shared" si="392"/>
        <v>11</v>
      </c>
      <c r="G1178" s="106">
        <f t="shared" si="407"/>
        <v>31</v>
      </c>
      <c r="H1178" s="104">
        <f t="shared" si="403"/>
        <v>1</v>
      </c>
      <c r="I1178" s="104">
        <f t="shared" si="404"/>
        <v>1.0235443799999999</v>
      </c>
      <c r="J1178" s="104">
        <f t="shared" si="396"/>
        <v>1.0235443799999999</v>
      </c>
      <c r="K1178" s="104">
        <f t="shared" si="397"/>
        <v>170687.28783863</v>
      </c>
      <c r="L1178" s="107">
        <f t="shared" si="408"/>
        <v>0</v>
      </c>
      <c r="M1178" s="105">
        <f t="shared" si="409"/>
        <v>0</v>
      </c>
      <c r="N1178" s="104">
        <f t="shared" si="410"/>
        <v>0</v>
      </c>
      <c r="O1178" s="113">
        <f t="shared" si="405"/>
        <v>0.11</v>
      </c>
      <c r="P1178" s="108">
        <f t="shared" si="395"/>
        <v>1.003090681</v>
      </c>
      <c r="Q1178" s="104">
        <f t="shared" si="398"/>
        <v>527.53995745999998</v>
      </c>
      <c r="R1178" s="104">
        <f t="shared" si="399"/>
        <v>527.53995745999998</v>
      </c>
      <c r="S1178" s="109" t="s">
        <v>52</v>
      </c>
      <c r="T1178" s="110">
        <f t="shared" si="411"/>
        <v>41223</v>
      </c>
      <c r="U1178" s="111">
        <f t="shared" si="406"/>
        <v>0</v>
      </c>
      <c r="V1178" s="22"/>
      <c r="W1178" s="5"/>
      <c r="X1178" s="3"/>
      <c r="Y1178" s="5"/>
      <c r="Z1178" s="5"/>
      <c r="AA1178" s="5"/>
      <c r="AB1178" s="1"/>
      <c r="AC1178" s="5"/>
      <c r="AD1178" s="5"/>
      <c r="AE1178" s="5"/>
      <c r="AF1178" s="1"/>
      <c r="AG1178" s="3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</row>
    <row r="1179" spans="1:108" x14ac:dyDescent="0.2">
      <c r="A1179" s="112">
        <f t="shared" si="400"/>
        <v>41204</v>
      </c>
      <c r="B1179" s="104">
        <f t="shared" si="393"/>
        <v>171262.86670913</v>
      </c>
      <c r="C1179" s="104">
        <f t="shared" si="401"/>
        <v>166761.00340528003</v>
      </c>
      <c r="D1179" s="132">
        <f t="shared" si="402"/>
        <v>41193</v>
      </c>
      <c r="E1179" s="105">
        <f t="shared" si="394"/>
        <v>0</v>
      </c>
      <c r="F1179" s="106">
        <f t="shared" si="392"/>
        <v>12</v>
      </c>
      <c r="G1179" s="106">
        <f t="shared" si="407"/>
        <v>31</v>
      </c>
      <c r="H1179" s="104">
        <f t="shared" si="403"/>
        <v>1</v>
      </c>
      <c r="I1179" s="104">
        <f t="shared" si="404"/>
        <v>1.0235443799999999</v>
      </c>
      <c r="J1179" s="104">
        <f t="shared" si="396"/>
        <v>1.0235443799999999</v>
      </c>
      <c r="K1179" s="104">
        <f t="shared" si="397"/>
        <v>170687.28783863</v>
      </c>
      <c r="L1179" s="107">
        <f t="shared" si="408"/>
        <v>0</v>
      </c>
      <c r="M1179" s="105">
        <f t="shared" si="409"/>
        <v>0</v>
      </c>
      <c r="N1179" s="104">
        <f t="shared" si="410"/>
        <v>0</v>
      </c>
      <c r="O1179" s="113">
        <f t="shared" si="405"/>
        <v>0.11</v>
      </c>
      <c r="P1179" s="108">
        <f t="shared" si="395"/>
        <v>1.0033721250000001</v>
      </c>
      <c r="Q1179" s="104">
        <f t="shared" si="398"/>
        <v>575.57887049999999</v>
      </c>
      <c r="R1179" s="104">
        <f t="shared" si="399"/>
        <v>575.57887049999999</v>
      </c>
      <c r="S1179" s="109" t="s">
        <v>52</v>
      </c>
      <c r="T1179" s="110">
        <f t="shared" si="411"/>
        <v>41223</v>
      </c>
      <c r="U1179" s="111">
        <f t="shared" si="406"/>
        <v>0</v>
      </c>
      <c r="V1179" s="22"/>
      <c r="W1179" s="5"/>
      <c r="X1179" s="3"/>
      <c r="Y1179" s="5"/>
      <c r="Z1179" s="5"/>
      <c r="AA1179" s="5"/>
      <c r="AB1179" s="1"/>
      <c r="AC1179" s="5"/>
      <c r="AD1179" s="5"/>
      <c r="AE1179" s="5"/>
      <c r="AF1179" s="1"/>
      <c r="AG1179" s="3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</row>
    <row r="1180" spans="1:108" x14ac:dyDescent="0.2">
      <c r="A1180" s="112">
        <f t="shared" si="400"/>
        <v>41205</v>
      </c>
      <c r="B1180" s="104">
        <f t="shared" si="393"/>
        <v>171310.91910646</v>
      </c>
      <c r="C1180" s="104">
        <f t="shared" si="401"/>
        <v>166761.00340528003</v>
      </c>
      <c r="D1180" s="132">
        <f t="shared" si="402"/>
        <v>41193</v>
      </c>
      <c r="E1180" s="105">
        <f t="shared" si="394"/>
        <v>0</v>
      </c>
      <c r="F1180" s="106">
        <f t="shared" si="392"/>
        <v>13</v>
      </c>
      <c r="G1180" s="106">
        <f t="shared" si="407"/>
        <v>31</v>
      </c>
      <c r="H1180" s="104">
        <f t="shared" si="403"/>
        <v>1</v>
      </c>
      <c r="I1180" s="104">
        <f t="shared" si="404"/>
        <v>1.0235443799999999</v>
      </c>
      <c r="J1180" s="104">
        <f t="shared" si="396"/>
        <v>1.0235443799999999</v>
      </c>
      <c r="K1180" s="104">
        <f t="shared" si="397"/>
        <v>170687.28783863</v>
      </c>
      <c r="L1180" s="107">
        <f t="shared" si="408"/>
        <v>0</v>
      </c>
      <c r="M1180" s="105">
        <f t="shared" si="409"/>
        <v>0</v>
      </c>
      <c r="N1180" s="104">
        <f t="shared" si="410"/>
        <v>0</v>
      </c>
      <c r="O1180" s="113">
        <f t="shared" si="405"/>
        <v>0.11</v>
      </c>
      <c r="P1180" s="108">
        <f t="shared" si="395"/>
        <v>1.003653648</v>
      </c>
      <c r="Q1180" s="104">
        <f t="shared" si="398"/>
        <v>623.63126782999996</v>
      </c>
      <c r="R1180" s="104">
        <f t="shared" si="399"/>
        <v>623.63126782999996</v>
      </c>
      <c r="S1180" s="109" t="s">
        <v>52</v>
      </c>
      <c r="T1180" s="110">
        <f t="shared" si="411"/>
        <v>41223</v>
      </c>
      <c r="U1180" s="111">
        <f t="shared" si="406"/>
        <v>0</v>
      </c>
      <c r="V1180" s="22"/>
      <c r="W1180" s="5"/>
      <c r="X1180" s="3"/>
      <c r="Y1180" s="5"/>
      <c r="Z1180" s="5"/>
      <c r="AA1180" s="5"/>
      <c r="AB1180" s="1"/>
      <c r="AC1180" s="5"/>
      <c r="AD1180" s="5"/>
      <c r="AE1180" s="5"/>
      <c r="AF1180" s="1"/>
      <c r="AG1180" s="3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</row>
    <row r="1181" spans="1:108" x14ac:dyDescent="0.2">
      <c r="A1181" s="112">
        <f t="shared" si="400"/>
        <v>41206</v>
      </c>
      <c r="B1181" s="104">
        <f t="shared" si="393"/>
        <v>171358.98498809</v>
      </c>
      <c r="C1181" s="104">
        <f t="shared" si="401"/>
        <v>166761.00340528003</v>
      </c>
      <c r="D1181" s="132">
        <f t="shared" si="402"/>
        <v>41193</v>
      </c>
      <c r="E1181" s="105">
        <f t="shared" si="394"/>
        <v>0</v>
      </c>
      <c r="F1181" s="106">
        <f t="shared" si="392"/>
        <v>14</v>
      </c>
      <c r="G1181" s="106">
        <f t="shared" si="407"/>
        <v>31</v>
      </c>
      <c r="H1181" s="104">
        <f t="shared" si="403"/>
        <v>1</v>
      </c>
      <c r="I1181" s="104">
        <f t="shared" si="404"/>
        <v>1.0235443799999999</v>
      </c>
      <c r="J1181" s="104">
        <f t="shared" si="396"/>
        <v>1.0235443799999999</v>
      </c>
      <c r="K1181" s="104">
        <f t="shared" si="397"/>
        <v>170687.28783863</v>
      </c>
      <c r="L1181" s="107">
        <f t="shared" si="408"/>
        <v>0</v>
      </c>
      <c r="M1181" s="105">
        <f t="shared" si="409"/>
        <v>0</v>
      </c>
      <c r="N1181" s="104">
        <f t="shared" si="410"/>
        <v>0</v>
      </c>
      <c r="O1181" s="113">
        <f t="shared" si="405"/>
        <v>0.11</v>
      </c>
      <c r="P1181" s="108">
        <f t="shared" si="395"/>
        <v>1.0039352500000001</v>
      </c>
      <c r="Q1181" s="104">
        <f t="shared" si="398"/>
        <v>671.69714945999999</v>
      </c>
      <c r="R1181" s="104">
        <f t="shared" si="399"/>
        <v>671.69714945999999</v>
      </c>
      <c r="S1181" s="109" t="s">
        <v>52</v>
      </c>
      <c r="T1181" s="110">
        <f t="shared" si="411"/>
        <v>41223</v>
      </c>
      <c r="U1181" s="111">
        <f t="shared" si="406"/>
        <v>0</v>
      </c>
      <c r="V1181" s="22"/>
      <c r="W1181" s="5"/>
      <c r="X1181" s="3"/>
      <c r="Y1181" s="5"/>
      <c r="Z1181" s="5"/>
      <c r="AA1181" s="5"/>
      <c r="AB1181" s="1"/>
      <c r="AC1181" s="5"/>
      <c r="AD1181" s="5"/>
      <c r="AE1181" s="5"/>
      <c r="AF1181" s="1"/>
      <c r="AG1181" s="3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</row>
    <row r="1182" spans="1:108" x14ac:dyDescent="0.2">
      <c r="A1182" s="112">
        <f t="shared" si="400"/>
        <v>41207</v>
      </c>
      <c r="B1182" s="104">
        <f t="shared" si="393"/>
        <v>171407.06435402</v>
      </c>
      <c r="C1182" s="104">
        <f t="shared" si="401"/>
        <v>166761.00340528003</v>
      </c>
      <c r="D1182" s="132">
        <f t="shared" si="402"/>
        <v>41193</v>
      </c>
      <c r="E1182" s="105">
        <f t="shared" si="394"/>
        <v>0</v>
      </c>
      <c r="F1182" s="106">
        <f t="shared" si="392"/>
        <v>15</v>
      </c>
      <c r="G1182" s="106">
        <f t="shared" si="407"/>
        <v>31</v>
      </c>
      <c r="H1182" s="104">
        <f t="shared" si="403"/>
        <v>1</v>
      </c>
      <c r="I1182" s="104">
        <f t="shared" si="404"/>
        <v>1.0235443799999999</v>
      </c>
      <c r="J1182" s="104">
        <f t="shared" si="396"/>
        <v>1.0235443799999999</v>
      </c>
      <c r="K1182" s="104">
        <f t="shared" si="397"/>
        <v>170687.28783863</v>
      </c>
      <c r="L1182" s="107">
        <f t="shared" si="408"/>
        <v>0</v>
      </c>
      <c r="M1182" s="105">
        <f t="shared" si="409"/>
        <v>0</v>
      </c>
      <c r="N1182" s="104">
        <f t="shared" si="410"/>
        <v>0</v>
      </c>
      <c r="O1182" s="113">
        <f t="shared" si="405"/>
        <v>0.11</v>
      </c>
      <c r="P1182" s="108">
        <f t="shared" si="395"/>
        <v>1.004216931</v>
      </c>
      <c r="Q1182" s="104">
        <f t="shared" si="398"/>
        <v>719.77651538999999</v>
      </c>
      <c r="R1182" s="104">
        <f t="shared" si="399"/>
        <v>719.77651538999999</v>
      </c>
      <c r="S1182" s="109" t="s">
        <v>52</v>
      </c>
      <c r="T1182" s="110">
        <f t="shared" si="411"/>
        <v>41223</v>
      </c>
      <c r="U1182" s="111">
        <f t="shared" si="406"/>
        <v>0</v>
      </c>
      <c r="V1182" s="22"/>
      <c r="W1182" s="5"/>
      <c r="X1182" s="3"/>
      <c r="Y1182" s="5"/>
      <c r="Z1182" s="5"/>
      <c r="AA1182" s="5"/>
      <c r="AB1182" s="1"/>
      <c r="AC1182" s="5"/>
      <c r="AD1182" s="5"/>
      <c r="AE1182" s="5"/>
      <c r="AF1182" s="1"/>
      <c r="AG1182" s="3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</row>
    <row r="1183" spans="1:108" x14ac:dyDescent="0.2">
      <c r="A1183" s="112">
        <f t="shared" si="400"/>
        <v>41208</v>
      </c>
      <c r="B1183" s="104">
        <f t="shared" si="393"/>
        <v>171455.15737492999</v>
      </c>
      <c r="C1183" s="104">
        <f t="shared" si="401"/>
        <v>166761.00340528003</v>
      </c>
      <c r="D1183" s="132">
        <f t="shared" si="402"/>
        <v>41193</v>
      </c>
      <c r="E1183" s="105">
        <f t="shared" si="394"/>
        <v>0</v>
      </c>
      <c r="F1183" s="106">
        <f t="shared" si="392"/>
        <v>16</v>
      </c>
      <c r="G1183" s="106">
        <f t="shared" si="407"/>
        <v>31</v>
      </c>
      <c r="H1183" s="104">
        <f t="shared" si="403"/>
        <v>1</v>
      </c>
      <c r="I1183" s="104">
        <f t="shared" si="404"/>
        <v>1.0235443799999999</v>
      </c>
      <c r="J1183" s="104">
        <f t="shared" si="396"/>
        <v>1.0235443799999999</v>
      </c>
      <c r="K1183" s="104">
        <f t="shared" si="397"/>
        <v>170687.28783863</v>
      </c>
      <c r="L1183" s="107">
        <f t="shared" si="408"/>
        <v>0</v>
      </c>
      <c r="M1183" s="105">
        <f t="shared" si="409"/>
        <v>0</v>
      </c>
      <c r="N1183" s="104">
        <f t="shared" si="410"/>
        <v>0</v>
      </c>
      <c r="O1183" s="113">
        <f t="shared" si="405"/>
        <v>0.11</v>
      </c>
      <c r="P1183" s="108">
        <f t="shared" si="395"/>
        <v>1.0044986920000001</v>
      </c>
      <c r="Q1183" s="104">
        <f t="shared" si="398"/>
        <v>767.86953630000005</v>
      </c>
      <c r="R1183" s="104">
        <f t="shared" si="399"/>
        <v>767.86953630000005</v>
      </c>
      <c r="S1183" s="109" t="s">
        <v>52</v>
      </c>
      <c r="T1183" s="110">
        <f t="shared" si="411"/>
        <v>41223</v>
      </c>
      <c r="U1183" s="111">
        <f t="shared" si="406"/>
        <v>0</v>
      </c>
      <c r="V1183" s="22"/>
      <c r="W1183" s="5"/>
      <c r="X1183" s="3"/>
      <c r="Y1183" s="5"/>
      <c r="Z1183" s="5"/>
      <c r="AA1183" s="5"/>
      <c r="AB1183" s="1"/>
      <c r="AC1183" s="5"/>
      <c r="AD1183" s="5"/>
      <c r="AE1183" s="5"/>
      <c r="AF1183" s="1"/>
      <c r="AG1183" s="3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</row>
    <row r="1184" spans="1:108" x14ac:dyDescent="0.2">
      <c r="A1184" s="112">
        <f t="shared" si="400"/>
        <v>41209</v>
      </c>
      <c r="B1184" s="104">
        <f t="shared" si="393"/>
        <v>171503.26370944001</v>
      </c>
      <c r="C1184" s="104">
        <f t="shared" si="401"/>
        <v>166761.00340528003</v>
      </c>
      <c r="D1184" s="132">
        <f t="shared" si="402"/>
        <v>41193</v>
      </c>
      <c r="E1184" s="105">
        <f t="shared" si="394"/>
        <v>0</v>
      </c>
      <c r="F1184" s="106">
        <f t="shared" si="392"/>
        <v>17</v>
      </c>
      <c r="G1184" s="106">
        <f t="shared" si="407"/>
        <v>31</v>
      </c>
      <c r="H1184" s="104">
        <f t="shared" si="403"/>
        <v>1</v>
      </c>
      <c r="I1184" s="104">
        <f t="shared" si="404"/>
        <v>1.0235443799999999</v>
      </c>
      <c r="J1184" s="104">
        <f t="shared" si="396"/>
        <v>1.0235443799999999</v>
      </c>
      <c r="K1184" s="104">
        <f t="shared" si="397"/>
        <v>170687.28783863</v>
      </c>
      <c r="L1184" s="107">
        <f t="shared" si="408"/>
        <v>0</v>
      </c>
      <c r="M1184" s="105">
        <f t="shared" si="409"/>
        <v>0</v>
      </c>
      <c r="N1184" s="104">
        <f t="shared" si="410"/>
        <v>0</v>
      </c>
      <c r="O1184" s="113">
        <f t="shared" si="405"/>
        <v>0.11</v>
      </c>
      <c r="P1184" s="108">
        <f t="shared" si="395"/>
        <v>1.004780531</v>
      </c>
      <c r="Q1184" s="104">
        <f t="shared" si="398"/>
        <v>815.97587080999995</v>
      </c>
      <c r="R1184" s="104">
        <f t="shared" si="399"/>
        <v>815.97587080999995</v>
      </c>
      <c r="S1184" s="109" t="s">
        <v>52</v>
      </c>
      <c r="T1184" s="110">
        <f t="shared" si="411"/>
        <v>41223</v>
      </c>
      <c r="U1184" s="111">
        <f t="shared" si="406"/>
        <v>0</v>
      </c>
      <c r="V1184" s="22"/>
      <c r="W1184" s="5"/>
      <c r="X1184" s="3"/>
      <c r="Y1184" s="5"/>
      <c r="Z1184" s="5"/>
      <c r="AA1184" s="5"/>
      <c r="AB1184" s="1"/>
      <c r="AC1184" s="5"/>
      <c r="AD1184" s="5"/>
      <c r="AE1184" s="5"/>
      <c r="AF1184" s="1"/>
      <c r="AG1184" s="3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</row>
    <row r="1185" spans="1:108" x14ac:dyDescent="0.2">
      <c r="A1185" s="112">
        <f t="shared" si="400"/>
        <v>41210</v>
      </c>
      <c r="B1185" s="104">
        <f t="shared" si="393"/>
        <v>171551.38352825999</v>
      </c>
      <c r="C1185" s="104">
        <f t="shared" si="401"/>
        <v>166761.00340528003</v>
      </c>
      <c r="D1185" s="132">
        <f t="shared" si="402"/>
        <v>41193</v>
      </c>
      <c r="E1185" s="105">
        <f t="shared" si="394"/>
        <v>0</v>
      </c>
      <c r="F1185" s="106">
        <f t="shared" si="392"/>
        <v>18</v>
      </c>
      <c r="G1185" s="106">
        <f t="shared" si="407"/>
        <v>31</v>
      </c>
      <c r="H1185" s="104">
        <f t="shared" si="403"/>
        <v>1</v>
      </c>
      <c r="I1185" s="104">
        <f t="shared" si="404"/>
        <v>1.0235443799999999</v>
      </c>
      <c r="J1185" s="104">
        <f t="shared" si="396"/>
        <v>1.0235443799999999</v>
      </c>
      <c r="K1185" s="104">
        <f t="shared" si="397"/>
        <v>170687.28783863</v>
      </c>
      <c r="L1185" s="107">
        <f t="shared" si="408"/>
        <v>0</v>
      </c>
      <c r="M1185" s="105">
        <f t="shared" si="409"/>
        <v>0</v>
      </c>
      <c r="N1185" s="104">
        <f t="shared" si="410"/>
        <v>0</v>
      </c>
      <c r="O1185" s="113">
        <f t="shared" si="405"/>
        <v>0.11</v>
      </c>
      <c r="P1185" s="108">
        <f t="shared" si="395"/>
        <v>1.005062449</v>
      </c>
      <c r="Q1185" s="104">
        <f t="shared" si="398"/>
        <v>864.09568963000004</v>
      </c>
      <c r="R1185" s="104">
        <f t="shared" si="399"/>
        <v>864.09568963000004</v>
      </c>
      <c r="S1185" s="109" t="s">
        <v>52</v>
      </c>
      <c r="T1185" s="110">
        <f t="shared" si="411"/>
        <v>41223</v>
      </c>
      <c r="U1185" s="111">
        <f t="shared" si="406"/>
        <v>0</v>
      </c>
      <c r="V1185" s="22"/>
      <c r="W1185" s="5"/>
      <c r="X1185" s="3"/>
      <c r="Y1185" s="5"/>
      <c r="Z1185" s="5"/>
      <c r="AA1185" s="5"/>
      <c r="AB1185" s="1"/>
      <c r="AC1185" s="5"/>
      <c r="AD1185" s="5"/>
      <c r="AE1185" s="5"/>
      <c r="AF1185" s="1"/>
      <c r="AG1185" s="3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</row>
    <row r="1186" spans="1:108" x14ac:dyDescent="0.2">
      <c r="A1186" s="112">
        <f t="shared" si="400"/>
        <v>41211</v>
      </c>
      <c r="B1186" s="104">
        <f t="shared" si="393"/>
        <v>171599.51700205001</v>
      </c>
      <c r="C1186" s="104">
        <f t="shared" si="401"/>
        <v>166761.00340528003</v>
      </c>
      <c r="D1186" s="132">
        <f t="shared" si="402"/>
        <v>41193</v>
      </c>
      <c r="E1186" s="105">
        <f t="shared" si="394"/>
        <v>0</v>
      </c>
      <c r="F1186" s="106">
        <f t="shared" si="392"/>
        <v>19</v>
      </c>
      <c r="G1186" s="106">
        <f t="shared" si="407"/>
        <v>31</v>
      </c>
      <c r="H1186" s="104">
        <f t="shared" si="403"/>
        <v>1</v>
      </c>
      <c r="I1186" s="104">
        <f t="shared" si="404"/>
        <v>1.0235443799999999</v>
      </c>
      <c r="J1186" s="104">
        <f t="shared" si="396"/>
        <v>1.0235443799999999</v>
      </c>
      <c r="K1186" s="104">
        <f t="shared" si="397"/>
        <v>170687.28783863</v>
      </c>
      <c r="L1186" s="107">
        <f t="shared" si="408"/>
        <v>0</v>
      </c>
      <c r="M1186" s="105">
        <f t="shared" si="409"/>
        <v>0</v>
      </c>
      <c r="N1186" s="104">
        <f t="shared" si="410"/>
        <v>0</v>
      </c>
      <c r="O1186" s="113">
        <f t="shared" si="405"/>
        <v>0.11</v>
      </c>
      <c r="P1186" s="108">
        <f t="shared" si="395"/>
        <v>1.0053444469999999</v>
      </c>
      <c r="Q1186" s="104">
        <f t="shared" si="398"/>
        <v>912.22916341999996</v>
      </c>
      <c r="R1186" s="104">
        <f t="shared" si="399"/>
        <v>912.22916341999996</v>
      </c>
      <c r="S1186" s="109" t="s">
        <v>52</v>
      </c>
      <c r="T1186" s="110">
        <f t="shared" si="411"/>
        <v>41223</v>
      </c>
      <c r="U1186" s="111">
        <f t="shared" si="406"/>
        <v>0</v>
      </c>
      <c r="V1186" s="22"/>
      <c r="W1186" s="5"/>
      <c r="X1186" s="3"/>
      <c r="Y1186" s="5"/>
      <c r="Z1186" s="5"/>
      <c r="AA1186" s="5"/>
      <c r="AB1186" s="1"/>
      <c r="AC1186" s="5"/>
      <c r="AD1186" s="5"/>
      <c r="AE1186" s="5"/>
      <c r="AF1186" s="1"/>
      <c r="AG1186" s="3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</row>
    <row r="1187" spans="1:108" x14ac:dyDescent="0.2">
      <c r="A1187" s="112">
        <f t="shared" si="400"/>
        <v>41212</v>
      </c>
      <c r="B1187" s="104">
        <f t="shared" si="393"/>
        <v>171647.66378946</v>
      </c>
      <c r="C1187" s="104">
        <f t="shared" si="401"/>
        <v>166761.00340528003</v>
      </c>
      <c r="D1187" s="132">
        <f t="shared" si="402"/>
        <v>41193</v>
      </c>
      <c r="E1187" s="105">
        <f t="shared" si="394"/>
        <v>0</v>
      </c>
      <c r="F1187" s="106">
        <f t="shared" ref="F1187:F1250" si="412">IF(DAY(A1187)=E$2+1,1,F1186+1)</f>
        <v>20</v>
      </c>
      <c r="G1187" s="106">
        <f t="shared" si="407"/>
        <v>31</v>
      </c>
      <c r="H1187" s="104">
        <f t="shared" si="403"/>
        <v>1</v>
      </c>
      <c r="I1187" s="104">
        <f t="shared" si="404"/>
        <v>1.0235443799999999</v>
      </c>
      <c r="J1187" s="104">
        <f t="shared" si="396"/>
        <v>1.0235443799999999</v>
      </c>
      <c r="K1187" s="104">
        <f t="shared" si="397"/>
        <v>170687.28783863</v>
      </c>
      <c r="L1187" s="107">
        <f t="shared" si="408"/>
        <v>0</v>
      </c>
      <c r="M1187" s="105">
        <f t="shared" si="409"/>
        <v>0</v>
      </c>
      <c r="N1187" s="104">
        <f t="shared" si="410"/>
        <v>0</v>
      </c>
      <c r="O1187" s="113">
        <f t="shared" si="405"/>
        <v>0.11</v>
      </c>
      <c r="P1187" s="108">
        <f t="shared" si="395"/>
        <v>1.0056265230000001</v>
      </c>
      <c r="Q1187" s="104">
        <f t="shared" si="398"/>
        <v>960.37595082999997</v>
      </c>
      <c r="R1187" s="104">
        <f t="shared" si="399"/>
        <v>960.37595082999997</v>
      </c>
      <c r="S1187" s="109" t="s">
        <v>52</v>
      </c>
      <c r="T1187" s="110">
        <f t="shared" si="411"/>
        <v>41223</v>
      </c>
      <c r="U1187" s="111">
        <f t="shared" si="406"/>
        <v>0</v>
      </c>
      <c r="V1187" s="22"/>
      <c r="W1187" s="5"/>
      <c r="X1187" s="3"/>
      <c r="Y1187" s="5"/>
      <c r="Z1187" s="5"/>
      <c r="AA1187" s="5"/>
      <c r="AB1187" s="1"/>
      <c r="AC1187" s="5"/>
      <c r="AD1187" s="5"/>
      <c r="AE1187" s="5"/>
      <c r="AF1187" s="1"/>
      <c r="AG1187" s="3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</row>
    <row r="1188" spans="1:108" x14ac:dyDescent="0.2">
      <c r="A1188" s="112">
        <f t="shared" si="400"/>
        <v>41213</v>
      </c>
      <c r="B1188" s="104">
        <f t="shared" si="393"/>
        <v>171695.82423184</v>
      </c>
      <c r="C1188" s="104">
        <f t="shared" si="401"/>
        <v>166761.00340528003</v>
      </c>
      <c r="D1188" s="132">
        <f t="shared" si="402"/>
        <v>41193</v>
      </c>
      <c r="E1188" s="105">
        <f t="shared" si="394"/>
        <v>0</v>
      </c>
      <c r="F1188" s="106">
        <f t="shared" si="412"/>
        <v>21</v>
      </c>
      <c r="G1188" s="106">
        <f t="shared" si="407"/>
        <v>31</v>
      </c>
      <c r="H1188" s="104">
        <f t="shared" si="403"/>
        <v>1</v>
      </c>
      <c r="I1188" s="104">
        <f t="shared" si="404"/>
        <v>1.0235443799999999</v>
      </c>
      <c r="J1188" s="104">
        <f t="shared" si="396"/>
        <v>1.0235443799999999</v>
      </c>
      <c r="K1188" s="104">
        <f t="shared" si="397"/>
        <v>170687.28783863</v>
      </c>
      <c r="L1188" s="107">
        <f t="shared" si="408"/>
        <v>0</v>
      </c>
      <c r="M1188" s="105">
        <f t="shared" si="409"/>
        <v>0</v>
      </c>
      <c r="N1188" s="104">
        <f t="shared" si="410"/>
        <v>0</v>
      </c>
      <c r="O1188" s="113">
        <f t="shared" si="405"/>
        <v>0.11</v>
      </c>
      <c r="P1188" s="108">
        <f t="shared" si="395"/>
        <v>1.005908679</v>
      </c>
      <c r="Q1188" s="104">
        <f t="shared" si="398"/>
        <v>1008.53639321</v>
      </c>
      <c r="R1188" s="104">
        <f t="shared" si="399"/>
        <v>1008.53639321</v>
      </c>
      <c r="S1188" s="109" t="s">
        <v>52</v>
      </c>
      <c r="T1188" s="110">
        <f t="shared" si="411"/>
        <v>41223</v>
      </c>
      <c r="U1188" s="111">
        <f t="shared" si="406"/>
        <v>0</v>
      </c>
      <c r="V1188" s="22"/>
      <c r="W1188" s="5"/>
      <c r="X1188" s="3"/>
      <c r="Y1188" s="5"/>
      <c r="Z1188" s="5"/>
      <c r="AA1188" s="5"/>
      <c r="AB1188" s="1"/>
      <c r="AC1188" s="5"/>
      <c r="AD1188" s="5"/>
      <c r="AE1188" s="5"/>
      <c r="AF1188" s="1"/>
      <c r="AG1188" s="3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</row>
    <row r="1189" spans="1:108" x14ac:dyDescent="0.2">
      <c r="A1189" s="112">
        <f t="shared" si="400"/>
        <v>41214</v>
      </c>
      <c r="B1189" s="104">
        <f t="shared" si="393"/>
        <v>171743.99815853001</v>
      </c>
      <c r="C1189" s="104">
        <f t="shared" si="401"/>
        <v>166761.00340528003</v>
      </c>
      <c r="D1189" s="132">
        <f t="shared" si="402"/>
        <v>41193</v>
      </c>
      <c r="E1189" s="105">
        <f t="shared" si="394"/>
        <v>0</v>
      </c>
      <c r="F1189" s="106">
        <f t="shared" si="412"/>
        <v>22</v>
      </c>
      <c r="G1189" s="106">
        <f t="shared" si="407"/>
        <v>31</v>
      </c>
      <c r="H1189" s="104">
        <f t="shared" si="403"/>
        <v>1</v>
      </c>
      <c r="I1189" s="104">
        <f t="shared" si="404"/>
        <v>1.0235443799999999</v>
      </c>
      <c r="J1189" s="104">
        <f t="shared" si="396"/>
        <v>1.0235443799999999</v>
      </c>
      <c r="K1189" s="104">
        <f t="shared" si="397"/>
        <v>170687.28783863</v>
      </c>
      <c r="L1189" s="107">
        <f t="shared" si="408"/>
        <v>0</v>
      </c>
      <c r="M1189" s="105">
        <f t="shared" si="409"/>
        <v>0</v>
      </c>
      <c r="N1189" s="104">
        <f t="shared" si="410"/>
        <v>0</v>
      </c>
      <c r="O1189" s="113">
        <f t="shared" si="405"/>
        <v>0.11</v>
      </c>
      <c r="P1189" s="108">
        <f t="shared" si="395"/>
        <v>1.006190914</v>
      </c>
      <c r="Q1189" s="104">
        <f t="shared" si="398"/>
        <v>1056.7103199000001</v>
      </c>
      <c r="R1189" s="104">
        <f t="shared" si="399"/>
        <v>1056.7103199000001</v>
      </c>
      <c r="S1189" s="109" t="s">
        <v>52</v>
      </c>
      <c r="T1189" s="110">
        <f t="shared" si="411"/>
        <v>41223</v>
      </c>
      <c r="U1189" s="111">
        <f t="shared" si="406"/>
        <v>0</v>
      </c>
      <c r="V1189" s="22"/>
      <c r="W1189" s="5"/>
      <c r="X1189" s="3"/>
      <c r="Y1189" s="5"/>
      <c r="Z1189" s="5"/>
      <c r="AA1189" s="5"/>
      <c r="AB1189" s="1"/>
      <c r="AC1189" s="5"/>
      <c r="AD1189" s="5"/>
      <c r="AE1189" s="5"/>
      <c r="AF1189" s="1"/>
      <c r="AG1189" s="3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</row>
    <row r="1190" spans="1:108" x14ac:dyDescent="0.2">
      <c r="A1190" s="112">
        <f t="shared" si="400"/>
        <v>41215</v>
      </c>
      <c r="B1190" s="104">
        <f t="shared" si="393"/>
        <v>171792.18556951001</v>
      </c>
      <c r="C1190" s="104">
        <f t="shared" si="401"/>
        <v>166761.00340528003</v>
      </c>
      <c r="D1190" s="132">
        <f t="shared" si="402"/>
        <v>41193</v>
      </c>
      <c r="E1190" s="105">
        <f t="shared" si="394"/>
        <v>0</v>
      </c>
      <c r="F1190" s="106">
        <f t="shared" si="412"/>
        <v>23</v>
      </c>
      <c r="G1190" s="106">
        <f t="shared" si="407"/>
        <v>31</v>
      </c>
      <c r="H1190" s="104">
        <f t="shared" si="403"/>
        <v>1</v>
      </c>
      <c r="I1190" s="104">
        <f t="shared" si="404"/>
        <v>1.0235443799999999</v>
      </c>
      <c r="J1190" s="104">
        <f t="shared" si="396"/>
        <v>1.0235443799999999</v>
      </c>
      <c r="K1190" s="104">
        <f t="shared" si="397"/>
        <v>170687.28783863</v>
      </c>
      <c r="L1190" s="107">
        <f t="shared" si="408"/>
        <v>0</v>
      </c>
      <c r="M1190" s="105">
        <f t="shared" si="409"/>
        <v>0</v>
      </c>
      <c r="N1190" s="104">
        <f t="shared" si="410"/>
        <v>0</v>
      </c>
      <c r="O1190" s="113">
        <f t="shared" si="405"/>
        <v>0.11</v>
      </c>
      <c r="P1190" s="108">
        <f t="shared" si="395"/>
        <v>1.0064732279999999</v>
      </c>
      <c r="Q1190" s="104">
        <f t="shared" si="398"/>
        <v>1104.8977308799999</v>
      </c>
      <c r="R1190" s="104">
        <f t="shared" si="399"/>
        <v>1104.8977308799999</v>
      </c>
      <c r="S1190" s="109" t="s">
        <v>52</v>
      </c>
      <c r="T1190" s="110">
        <f t="shared" si="411"/>
        <v>41223</v>
      </c>
      <c r="U1190" s="111">
        <f t="shared" si="406"/>
        <v>0</v>
      </c>
      <c r="V1190" s="22"/>
      <c r="W1190" s="5"/>
      <c r="X1190" s="3"/>
      <c r="Y1190" s="5"/>
      <c r="Z1190" s="5"/>
      <c r="AA1190" s="5"/>
      <c r="AB1190" s="1"/>
      <c r="AC1190" s="5"/>
      <c r="AD1190" s="5"/>
      <c r="AE1190" s="5"/>
      <c r="AF1190" s="1"/>
      <c r="AG1190" s="3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</row>
    <row r="1191" spans="1:108" x14ac:dyDescent="0.2">
      <c r="A1191" s="112">
        <f t="shared" si="400"/>
        <v>41216</v>
      </c>
      <c r="B1191" s="104">
        <f t="shared" ref="B1191:B1254" si="413">IF(E1191&lt;0,"ND",(K1191+Q1191))</f>
        <v>171840.38646477999</v>
      </c>
      <c r="C1191" s="104">
        <f t="shared" si="401"/>
        <v>166761.00340528003</v>
      </c>
      <c r="D1191" s="132">
        <f t="shared" si="402"/>
        <v>41193</v>
      </c>
      <c r="E1191" s="105">
        <f t="shared" si="394"/>
        <v>0</v>
      </c>
      <c r="F1191" s="106">
        <f t="shared" si="412"/>
        <v>24</v>
      </c>
      <c r="G1191" s="106">
        <f t="shared" si="407"/>
        <v>31</v>
      </c>
      <c r="H1191" s="104">
        <f t="shared" si="403"/>
        <v>1</v>
      </c>
      <c r="I1191" s="104">
        <f t="shared" si="404"/>
        <v>1.0235443799999999</v>
      </c>
      <c r="J1191" s="104">
        <f t="shared" si="396"/>
        <v>1.0235443799999999</v>
      </c>
      <c r="K1191" s="104">
        <f t="shared" si="397"/>
        <v>170687.28783863</v>
      </c>
      <c r="L1191" s="107">
        <f t="shared" si="408"/>
        <v>0</v>
      </c>
      <c r="M1191" s="105">
        <f t="shared" si="409"/>
        <v>0</v>
      </c>
      <c r="N1191" s="104">
        <f t="shared" si="410"/>
        <v>0</v>
      </c>
      <c r="O1191" s="113">
        <f t="shared" si="405"/>
        <v>0.11</v>
      </c>
      <c r="P1191" s="108">
        <f t="shared" si="395"/>
        <v>1.0067556209999999</v>
      </c>
      <c r="Q1191" s="104">
        <f t="shared" si="398"/>
        <v>1153.09862615</v>
      </c>
      <c r="R1191" s="104">
        <f t="shared" si="399"/>
        <v>1153.09862615</v>
      </c>
      <c r="S1191" s="109" t="s">
        <v>52</v>
      </c>
      <c r="T1191" s="110">
        <f t="shared" si="411"/>
        <v>41223</v>
      </c>
      <c r="U1191" s="111">
        <f t="shared" si="406"/>
        <v>0</v>
      </c>
      <c r="V1191" s="22"/>
      <c r="W1191" s="5"/>
      <c r="X1191" s="3"/>
      <c r="Y1191" s="5"/>
      <c r="Z1191" s="5"/>
      <c r="AA1191" s="5"/>
      <c r="AB1191" s="1"/>
      <c r="AC1191" s="5"/>
      <c r="AD1191" s="5"/>
      <c r="AE1191" s="5"/>
      <c r="AF1191" s="1"/>
      <c r="AG1191" s="3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</row>
    <row r="1192" spans="1:108" x14ac:dyDescent="0.2">
      <c r="A1192" s="112">
        <f t="shared" si="400"/>
        <v>41217</v>
      </c>
      <c r="B1192" s="104">
        <f t="shared" si="413"/>
        <v>171888.60101504001</v>
      </c>
      <c r="C1192" s="104">
        <f t="shared" si="401"/>
        <v>166761.00340528003</v>
      </c>
      <c r="D1192" s="132">
        <f t="shared" si="402"/>
        <v>41193</v>
      </c>
      <c r="E1192" s="105">
        <f t="shared" si="394"/>
        <v>0</v>
      </c>
      <c r="F1192" s="106">
        <f t="shared" si="412"/>
        <v>25</v>
      </c>
      <c r="G1192" s="106">
        <f t="shared" si="407"/>
        <v>31</v>
      </c>
      <c r="H1192" s="104">
        <f t="shared" si="403"/>
        <v>1</v>
      </c>
      <c r="I1192" s="104">
        <f t="shared" si="404"/>
        <v>1.0235443799999999</v>
      </c>
      <c r="J1192" s="104">
        <f t="shared" si="396"/>
        <v>1.0235443799999999</v>
      </c>
      <c r="K1192" s="104">
        <f t="shared" si="397"/>
        <v>170687.28783863</v>
      </c>
      <c r="L1192" s="107">
        <f t="shared" si="408"/>
        <v>0</v>
      </c>
      <c r="M1192" s="105">
        <f t="shared" si="409"/>
        <v>0</v>
      </c>
      <c r="N1192" s="104">
        <f t="shared" si="410"/>
        <v>0</v>
      </c>
      <c r="O1192" s="113">
        <f t="shared" si="405"/>
        <v>0.11</v>
      </c>
      <c r="P1192" s="108">
        <f t="shared" si="395"/>
        <v>1.0070380940000001</v>
      </c>
      <c r="Q1192" s="104">
        <f t="shared" si="398"/>
        <v>1201.3131764100001</v>
      </c>
      <c r="R1192" s="104">
        <f t="shared" si="399"/>
        <v>1201.3131764100001</v>
      </c>
      <c r="S1192" s="109" t="s">
        <v>52</v>
      </c>
      <c r="T1192" s="110">
        <f t="shared" si="411"/>
        <v>41223</v>
      </c>
      <c r="U1192" s="111">
        <f t="shared" si="406"/>
        <v>0</v>
      </c>
      <c r="V1192" s="22"/>
      <c r="W1192" s="5"/>
      <c r="X1192" s="3"/>
      <c r="Y1192" s="5"/>
      <c r="Z1192" s="5"/>
      <c r="AA1192" s="5"/>
      <c r="AB1192" s="1"/>
      <c r="AC1192" s="5"/>
      <c r="AD1192" s="5"/>
      <c r="AE1192" s="5"/>
      <c r="AF1192" s="1"/>
      <c r="AG1192" s="3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</row>
    <row r="1193" spans="1:108" x14ac:dyDescent="0.2">
      <c r="A1193" s="112">
        <f t="shared" si="400"/>
        <v>41218</v>
      </c>
      <c r="B1193" s="104">
        <f t="shared" si="413"/>
        <v>171936.82887890001</v>
      </c>
      <c r="C1193" s="104">
        <f t="shared" si="401"/>
        <v>166761.00340528003</v>
      </c>
      <c r="D1193" s="132">
        <f t="shared" si="402"/>
        <v>41193</v>
      </c>
      <c r="E1193" s="105">
        <f t="shared" si="394"/>
        <v>0</v>
      </c>
      <c r="F1193" s="106">
        <f t="shared" si="412"/>
        <v>26</v>
      </c>
      <c r="G1193" s="106">
        <f t="shared" si="407"/>
        <v>31</v>
      </c>
      <c r="H1193" s="104">
        <f t="shared" si="403"/>
        <v>1</v>
      </c>
      <c r="I1193" s="104">
        <f t="shared" si="404"/>
        <v>1.0235443799999999</v>
      </c>
      <c r="J1193" s="104">
        <f t="shared" si="396"/>
        <v>1.0235443799999999</v>
      </c>
      <c r="K1193" s="104">
        <f t="shared" si="397"/>
        <v>170687.28783863</v>
      </c>
      <c r="L1193" s="107">
        <f t="shared" si="408"/>
        <v>0</v>
      </c>
      <c r="M1193" s="105">
        <f t="shared" si="409"/>
        <v>0</v>
      </c>
      <c r="N1193" s="104">
        <f t="shared" si="410"/>
        <v>0</v>
      </c>
      <c r="O1193" s="113">
        <f t="shared" si="405"/>
        <v>0.11</v>
      </c>
      <c r="P1193" s="108">
        <f t="shared" si="395"/>
        <v>1.0073206450000001</v>
      </c>
      <c r="Q1193" s="104">
        <f t="shared" si="398"/>
        <v>1249.5410402699999</v>
      </c>
      <c r="R1193" s="104">
        <f t="shared" si="399"/>
        <v>1249.5410402699999</v>
      </c>
      <c r="S1193" s="109" t="s">
        <v>52</v>
      </c>
      <c r="T1193" s="110">
        <f t="shared" si="411"/>
        <v>41223</v>
      </c>
      <c r="U1193" s="111">
        <f t="shared" si="406"/>
        <v>0</v>
      </c>
      <c r="V1193" s="22"/>
      <c r="W1193" s="5"/>
      <c r="X1193" s="3"/>
      <c r="Y1193" s="5"/>
      <c r="Z1193" s="5"/>
      <c r="AA1193" s="5"/>
      <c r="AB1193" s="1"/>
      <c r="AC1193" s="5"/>
      <c r="AD1193" s="5"/>
      <c r="AE1193" s="5"/>
      <c r="AF1193" s="1"/>
      <c r="AG1193" s="3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</row>
    <row r="1194" spans="1:108" x14ac:dyDescent="0.2">
      <c r="A1194" s="112">
        <f t="shared" si="400"/>
        <v>41219</v>
      </c>
      <c r="B1194" s="104">
        <f t="shared" si="413"/>
        <v>171985.07039775001</v>
      </c>
      <c r="C1194" s="104">
        <f t="shared" si="401"/>
        <v>166761.00340528003</v>
      </c>
      <c r="D1194" s="132">
        <f t="shared" si="402"/>
        <v>41193</v>
      </c>
      <c r="E1194" s="105">
        <f t="shared" si="394"/>
        <v>0</v>
      </c>
      <c r="F1194" s="106">
        <f t="shared" si="412"/>
        <v>27</v>
      </c>
      <c r="G1194" s="106">
        <f t="shared" si="407"/>
        <v>31</v>
      </c>
      <c r="H1194" s="104">
        <f t="shared" si="403"/>
        <v>1</v>
      </c>
      <c r="I1194" s="104">
        <f t="shared" si="404"/>
        <v>1.0235443799999999</v>
      </c>
      <c r="J1194" s="104">
        <f t="shared" si="396"/>
        <v>1.0235443799999999</v>
      </c>
      <c r="K1194" s="104">
        <f t="shared" si="397"/>
        <v>170687.28783863</v>
      </c>
      <c r="L1194" s="107">
        <f t="shared" si="408"/>
        <v>0</v>
      </c>
      <c r="M1194" s="105">
        <f t="shared" si="409"/>
        <v>0</v>
      </c>
      <c r="N1194" s="104">
        <f t="shared" si="410"/>
        <v>0</v>
      </c>
      <c r="O1194" s="113">
        <f t="shared" si="405"/>
        <v>0.11</v>
      </c>
      <c r="P1194" s="108">
        <f t="shared" si="395"/>
        <v>1.007603276</v>
      </c>
      <c r="Q1194" s="104">
        <f t="shared" si="398"/>
        <v>1297.7825591200001</v>
      </c>
      <c r="R1194" s="104">
        <f t="shared" si="399"/>
        <v>1297.7825591200001</v>
      </c>
      <c r="S1194" s="109" t="s">
        <v>52</v>
      </c>
      <c r="T1194" s="110">
        <f t="shared" si="411"/>
        <v>41223</v>
      </c>
      <c r="U1194" s="111">
        <f t="shared" si="406"/>
        <v>0</v>
      </c>
      <c r="V1194" s="22"/>
      <c r="W1194" s="5"/>
      <c r="X1194" s="3"/>
      <c r="Y1194" s="5"/>
      <c r="Z1194" s="5"/>
      <c r="AA1194" s="5"/>
      <c r="AB1194" s="1"/>
      <c r="AC1194" s="5"/>
      <c r="AD1194" s="5"/>
      <c r="AE1194" s="5"/>
      <c r="AF1194" s="1"/>
      <c r="AG1194" s="3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</row>
    <row r="1195" spans="1:108" x14ac:dyDescent="0.2">
      <c r="A1195" s="112">
        <f t="shared" si="400"/>
        <v>41220</v>
      </c>
      <c r="B1195" s="104">
        <f t="shared" si="413"/>
        <v>172033.32557158999</v>
      </c>
      <c r="C1195" s="104">
        <f t="shared" si="401"/>
        <v>166761.00340528003</v>
      </c>
      <c r="D1195" s="132">
        <f t="shared" si="402"/>
        <v>41193</v>
      </c>
      <c r="E1195" s="105">
        <f t="shared" ref="E1195:E1258" si="414">IF(DAY(A1194)=$E$2,VLOOKUP(A1194,$AG$10:$AH$200,2),E1194)</f>
        <v>0</v>
      </c>
      <c r="F1195" s="106">
        <f t="shared" si="412"/>
        <v>28</v>
      </c>
      <c r="G1195" s="106">
        <f t="shared" si="407"/>
        <v>31</v>
      </c>
      <c r="H1195" s="104">
        <f t="shared" si="403"/>
        <v>1</v>
      </c>
      <c r="I1195" s="104">
        <f t="shared" si="404"/>
        <v>1.0235443799999999</v>
      </c>
      <c r="J1195" s="104">
        <f t="shared" si="396"/>
        <v>1.0235443799999999</v>
      </c>
      <c r="K1195" s="104">
        <f t="shared" si="397"/>
        <v>170687.28783863</v>
      </c>
      <c r="L1195" s="107">
        <f t="shared" si="408"/>
        <v>0</v>
      </c>
      <c r="M1195" s="105">
        <f t="shared" si="409"/>
        <v>0</v>
      </c>
      <c r="N1195" s="104">
        <f t="shared" si="410"/>
        <v>0</v>
      </c>
      <c r="O1195" s="113">
        <f t="shared" si="405"/>
        <v>0.11</v>
      </c>
      <c r="P1195" s="108">
        <f t="shared" si="395"/>
        <v>1.0078859870000001</v>
      </c>
      <c r="Q1195" s="104">
        <f t="shared" si="398"/>
        <v>1346.0377329600001</v>
      </c>
      <c r="R1195" s="104">
        <f t="shared" si="399"/>
        <v>1346.0377329600001</v>
      </c>
      <c r="S1195" s="109" t="s">
        <v>52</v>
      </c>
      <c r="T1195" s="110">
        <f t="shared" si="411"/>
        <v>41223</v>
      </c>
      <c r="U1195" s="111">
        <f t="shared" si="406"/>
        <v>0</v>
      </c>
      <c r="V1195" s="22"/>
      <c r="W1195" s="5"/>
      <c r="X1195" s="3"/>
      <c r="Y1195" s="5"/>
      <c r="Z1195" s="5"/>
      <c r="AA1195" s="5"/>
      <c r="AB1195" s="1"/>
      <c r="AC1195" s="5"/>
      <c r="AD1195" s="5"/>
      <c r="AE1195" s="5"/>
      <c r="AF1195" s="1"/>
      <c r="AG1195" s="3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</row>
    <row r="1196" spans="1:108" x14ac:dyDescent="0.2">
      <c r="A1196" s="112">
        <f t="shared" si="400"/>
        <v>41221</v>
      </c>
      <c r="B1196" s="104">
        <f t="shared" si="413"/>
        <v>172081.59405903</v>
      </c>
      <c r="C1196" s="104">
        <f t="shared" si="401"/>
        <v>166761.00340528003</v>
      </c>
      <c r="D1196" s="132">
        <f t="shared" si="402"/>
        <v>41193</v>
      </c>
      <c r="E1196" s="105">
        <f t="shared" si="414"/>
        <v>0</v>
      </c>
      <c r="F1196" s="106">
        <f t="shared" si="412"/>
        <v>29</v>
      </c>
      <c r="G1196" s="106">
        <f t="shared" si="407"/>
        <v>31</v>
      </c>
      <c r="H1196" s="104">
        <f t="shared" si="403"/>
        <v>1</v>
      </c>
      <c r="I1196" s="104">
        <f t="shared" si="404"/>
        <v>1.0235443799999999</v>
      </c>
      <c r="J1196" s="104">
        <f t="shared" si="396"/>
        <v>1.0235443799999999</v>
      </c>
      <c r="K1196" s="104">
        <f t="shared" si="397"/>
        <v>170687.28783863</v>
      </c>
      <c r="L1196" s="107">
        <f t="shared" si="408"/>
        <v>0</v>
      </c>
      <c r="M1196" s="105">
        <f t="shared" si="409"/>
        <v>0</v>
      </c>
      <c r="N1196" s="104">
        <f t="shared" si="410"/>
        <v>0</v>
      </c>
      <c r="O1196" s="113">
        <f t="shared" si="405"/>
        <v>0.11</v>
      </c>
      <c r="P1196" s="108">
        <f t="shared" si="395"/>
        <v>1.008168776</v>
      </c>
      <c r="Q1196" s="104">
        <f t="shared" si="398"/>
        <v>1394.3062204</v>
      </c>
      <c r="R1196" s="104">
        <f t="shared" si="399"/>
        <v>1394.3062204</v>
      </c>
      <c r="S1196" s="109" t="s">
        <v>52</v>
      </c>
      <c r="T1196" s="110">
        <f t="shared" si="411"/>
        <v>41223</v>
      </c>
      <c r="U1196" s="111">
        <f t="shared" si="406"/>
        <v>0</v>
      </c>
      <c r="V1196" s="22"/>
      <c r="W1196" s="5"/>
      <c r="X1196" s="3"/>
      <c r="Y1196" s="5"/>
      <c r="Z1196" s="5"/>
      <c r="AA1196" s="5"/>
      <c r="AB1196" s="1"/>
      <c r="AC1196" s="5"/>
      <c r="AD1196" s="5"/>
      <c r="AE1196" s="5"/>
      <c r="AF1196" s="1"/>
      <c r="AG1196" s="3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</row>
    <row r="1197" spans="1:108" x14ac:dyDescent="0.2">
      <c r="A1197" s="112">
        <f t="shared" si="400"/>
        <v>41222</v>
      </c>
      <c r="B1197" s="104">
        <f t="shared" si="413"/>
        <v>172129.87620145001</v>
      </c>
      <c r="C1197" s="104">
        <f t="shared" si="401"/>
        <v>166761.00340528003</v>
      </c>
      <c r="D1197" s="132">
        <f t="shared" si="402"/>
        <v>41193</v>
      </c>
      <c r="E1197" s="105">
        <f t="shared" si="414"/>
        <v>0</v>
      </c>
      <c r="F1197" s="106">
        <f t="shared" si="412"/>
        <v>30</v>
      </c>
      <c r="G1197" s="106">
        <f t="shared" si="407"/>
        <v>31</v>
      </c>
      <c r="H1197" s="104">
        <f t="shared" si="403"/>
        <v>1</v>
      </c>
      <c r="I1197" s="104">
        <f t="shared" si="404"/>
        <v>1.0235443799999999</v>
      </c>
      <c r="J1197" s="104">
        <f t="shared" si="396"/>
        <v>1.0235443799999999</v>
      </c>
      <c r="K1197" s="104">
        <f t="shared" si="397"/>
        <v>170687.28783863</v>
      </c>
      <c r="L1197" s="107">
        <f t="shared" si="408"/>
        <v>0</v>
      </c>
      <c r="M1197" s="105">
        <f t="shared" si="409"/>
        <v>0</v>
      </c>
      <c r="N1197" s="104">
        <f t="shared" si="410"/>
        <v>0</v>
      </c>
      <c r="O1197" s="113">
        <f t="shared" si="405"/>
        <v>0.11</v>
      </c>
      <c r="P1197" s="108">
        <f t="shared" si="395"/>
        <v>1.0084516450000001</v>
      </c>
      <c r="Q1197" s="104">
        <f t="shared" si="398"/>
        <v>1442.5883628199999</v>
      </c>
      <c r="R1197" s="104">
        <f t="shared" si="399"/>
        <v>1442.5883628199999</v>
      </c>
      <c r="S1197" s="109" t="s">
        <v>52</v>
      </c>
      <c r="T1197" s="110">
        <f t="shared" si="411"/>
        <v>41223</v>
      </c>
      <c r="U1197" s="111">
        <f t="shared" si="406"/>
        <v>0</v>
      </c>
      <c r="V1197" s="22"/>
      <c r="W1197" s="5"/>
      <c r="X1197" s="3"/>
      <c r="Y1197" s="5"/>
      <c r="Z1197" s="5"/>
      <c r="AA1197" s="5"/>
      <c r="AB1197" s="1"/>
      <c r="AC1197" s="5"/>
      <c r="AD1197" s="5"/>
      <c r="AE1197" s="5"/>
      <c r="AF1197" s="1"/>
      <c r="AG1197" s="3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</row>
    <row r="1198" spans="1:108" x14ac:dyDescent="0.2">
      <c r="A1198" s="112">
        <f t="shared" si="400"/>
        <v>41223</v>
      </c>
      <c r="B1198" s="104">
        <f t="shared" si="413"/>
        <v>172178.17199885999</v>
      </c>
      <c r="C1198" s="104">
        <f t="shared" si="401"/>
        <v>166761.00340528003</v>
      </c>
      <c r="D1198" s="132">
        <f t="shared" si="402"/>
        <v>41193</v>
      </c>
      <c r="E1198" s="105">
        <f t="shared" si="414"/>
        <v>0</v>
      </c>
      <c r="F1198" s="106">
        <f t="shared" si="412"/>
        <v>31</v>
      </c>
      <c r="G1198" s="106">
        <f t="shared" si="407"/>
        <v>31</v>
      </c>
      <c r="H1198" s="104">
        <f t="shared" si="403"/>
        <v>1</v>
      </c>
      <c r="I1198" s="104">
        <f t="shared" si="404"/>
        <v>1.0235443799999999</v>
      </c>
      <c r="J1198" s="104">
        <f t="shared" si="396"/>
        <v>1.0235443799999999</v>
      </c>
      <c r="K1198" s="104">
        <f t="shared" si="397"/>
        <v>170687.28783863</v>
      </c>
      <c r="L1198" s="107">
        <f t="shared" si="408"/>
        <v>38</v>
      </c>
      <c r="M1198" s="105">
        <f t="shared" si="409"/>
        <v>3.6490147200000001E-3</v>
      </c>
      <c r="N1198" s="104">
        <f t="shared" si="410"/>
        <v>622.84042583999997</v>
      </c>
      <c r="O1198" s="113">
        <f t="shared" si="405"/>
        <v>0.11</v>
      </c>
      <c r="P1198" s="108">
        <f t="shared" si="395"/>
        <v>1.0087345940000001</v>
      </c>
      <c r="Q1198" s="104">
        <f t="shared" si="398"/>
        <v>1490.8841602299999</v>
      </c>
      <c r="R1198" s="104">
        <f t="shared" si="399"/>
        <v>2113.72458607</v>
      </c>
      <c r="S1198" s="109" t="s">
        <v>52</v>
      </c>
      <c r="T1198" s="110">
        <f t="shared" si="411"/>
        <v>41223</v>
      </c>
      <c r="U1198" s="111">
        <f t="shared" si="406"/>
        <v>170064.44741279</v>
      </c>
      <c r="V1198" s="22"/>
      <c r="W1198" s="8"/>
      <c r="X1198" s="2"/>
      <c r="Y1198" s="8"/>
      <c r="Z1198" s="8"/>
      <c r="AA1198" s="8"/>
      <c r="AB1198" s="9"/>
      <c r="AC1198" s="8"/>
      <c r="AD1198" s="8"/>
      <c r="AE1198" s="8"/>
      <c r="AF1198" s="9"/>
      <c r="AG1198" s="2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</row>
    <row r="1199" spans="1:108" x14ac:dyDescent="0.2">
      <c r="A1199" s="112">
        <f t="shared" si="400"/>
        <v>41224</v>
      </c>
      <c r="B1199" s="104">
        <f t="shared" si="413"/>
        <v>170113.7543681</v>
      </c>
      <c r="C1199" s="104">
        <f t="shared" si="401"/>
        <v>166152.49004914003</v>
      </c>
      <c r="D1199" s="132">
        <f t="shared" si="402"/>
        <v>41224</v>
      </c>
      <c r="E1199" s="105">
        <f t="shared" si="414"/>
        <v>0</v>
      </c>
      <c r="F1199" s="106">
        <f t="shared" si="412"/>
        <v>1</v>
      </c>
      <c r="G1199" s="106">
        <f t="shared" si="407"/>
        <v>30</v>
      </c>
      <c r="H1199" s="104">
        <f t="shared" si="403"/>
        <v>1</v>
      </c>
      <c r="I1199" s="104">
        <f t="shared" si="404"/>
        <v>1.0235443799999999</v>
      </c>
      <c r="J1199" s="104">
        <f t="shared" si="396"/>
        <v>1.0235443799999999</v>
      </c>
      <c r="K1199" s="104">
        <f t="shared" si="397"/>
        <v>170064.44741279999</v>
      </c>
      <c r="L1199" s="107">
        <f t="shared" si="408"/>
        <v>0</v>
      </c>
      <c r="M1199" s="105">
        <f t="shared" si="409"/>
        <v>0</v>
      </c>
      <c r="N1199" s="104">
        <f t="shared" si="410"/>
        <v>0</v>
      </c>
      <c r="O1199" s="113">
        <f t="shared" si="405"/>
        <v>0.11</v>
      </c>
      <c r="P1199" s="108">
        <f t="shared" si="395"/>
        <v>1.000289931</v>
      </c>
      <c r="Q1199" s="104">
        <f t="shared" si="398"/>
        <v>49.306955299999998</v>
      </c>
      <c r="R1199" s="104">
        <f t="shared" si="399"/>
        <v>49.306955299999998</v>
      </c>
      <c r="S1199" s="109" t="s">
        <v>52</v>
      </c>
      <c r="T1199" s="110">
        <f t="shared" si="411"/>
        <v>41253</v>
      </c>
      <c r="U1199" s="111">
        <f t="shared" si="406"/>
        <v>0</v>
      </c>
      <c r="V1199" s="22"/>
      <c r="W1199" s="5"/>
      <c r="X1199" s="3"/>
      <c r="Y1199" s="5"/>
      <c r="Z1199" s="5"/>
      <c r="AA1199" s="5"/>
      <c r="AB1199" s="1"/>
      <c r="AC1199" s="5"/>
      <c r="AD1199" s="5"/>
      <c r="AE1199" s="5"/>
      <c r="AF1199" s="1"/>
      <c r="AG1199" s="3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</row>
    <row r="1200" spans="1:108" x14ac:dyDescent="0.2">
      <c r="A1200" s="112">
        <f t="shared" si="400"/>
        <v>41225</v>
      </c>
      <c r="B1200" s="104">
        <f t="shared" si="413"/>
        <v>170163.07560880997</v>
      </c>
      <c r="C1200" s="104">
        <f t="shared" si="401"/>
        <v>166152.49004914003</v>
      </c>
      <c r="D1200" s="132">
        <f t="shared" si="402"/>
        <v>41224</v>
      </c>
      <c r="E1200" s="105">
        <f t="shared" si="414"/>
        <v>0</v>
      </c>
      <c r="F1200" s="106">
        <f t="shared" si="412"/>
        <v>2</v>
      </c>
      <c r="G1200" s="106">
        <f t="shared" si="407"/>
        <v>30</v>
      </c>
      <c r="H1200" s="104">
        <f t="shared" si="403"/>
        <v>1</v>
      </c>
      <c r="I1200" s="104">
        <f t="shared" si="404"/>
        <v>1.0235443799999999</v>
      </c>
      <c r="J1200" s="104">
        <f t="shared" si="396"/>
        <v>1.0235443799999999</v>
      </c>
      <c r="K1200" s="104">
        <f t="shared" si="397"/>
        <v>170064.44741279999</v>
      </c>
      <c r="L1200" s="107">
        <f t="shared" si="408"/>
        <v>0</v>
      </c>
      <c r="M1200" s="105">
        <f t="shared" si="409"/>
        <v>0</v>
      </c>
      <c r="N1200" s="104">
        <f t="shared" si="410"/>
        <v>0</v>
      </c>
      <c r="O1200" s="113">
        <f t="shared" si="405"/>
        <v>0.11</v>
      </c>
      <c r="P1200" s="108">
        <f t="shared" si="395"/>
        <v>1.000579946</v>
      </c>
      <c r="Q1200" s="104">
        <f t="shared" si="398"/>
        <v>98.628196009999996</v>
      </c>
      <c r="R1200" s="104">
        <f t="shared" si="399"/>
        <v>98.628196009999996</v>
      </c>
      <c r="S1200" s="109" t="s">
        <v>52</v>
      </c>
      <c r="T1200" s="110">
        <f t="shared" si="411"/>
        <v>41253</v>
      </c>
      <c r="U1200" s="111">
        <f t="shared" si="406"/>
        <v>0</v>
      </c>
      <c r="V1200" s="22"/>
      <c r="W1200" s="5"/>
      <c r="X1200" s="3"/>
      <c r="Y1200" s="5"/>
      <c r="Z1200" s="5"/>
      <c r="AA1200" s="5"/>
      <c r="AB1200" s="1"/>
      <c r="AC1200" s="5"/>
      <c r="AD1200" s="5"/>
      <c r="AE1200" s="5"/>
      <c r="AF1200" s="1"/>
      <c r="AG1200" s="3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</row>
    <row r="1201" spans="1:108" x14ac:dyDescent="0.2">
      <c r="A1201" s="112">
        <f t="shared" si="400"/>
        <v>41226</v>
      </c>
      <c r="B1201" s="104">
        <f t="shared" si="413"/>
        <v>170212.41113493999</v>
      </c>
      <c r="C1201" s="104">
        <f t="shared" si="401"/>
        <v>166152.49004914003</v>
      </c>
      <c r="D1201" s="132">
        <f t="shared" si="402"/>
        <v>41224</v>
      </c>
      <c r="E1201" s="105">
        <f t="shared" si="414"/>
        <v>0</v>
      </c>
      <c r="F1201" s="106">
        <f t="shared" si="412"/>
        <v>3</v>
      </c>
      <c r="G1201" s="106">
        <f t="shared" si="407"/>
        <v>30</v>
      </c>
      <c r="H1201" s="104">
        <f t="shared" si="403"/>
        <v>1</v>
      </c>
      <c r="I1201" s="104">
        <f t="shared" si="404"/>
        <v>1.0235443799999999</v>
      </c>
      <c r="J1201" s="104">
        <f t="shared" si="396"/>
        <v>1.0235443799999999</v>
      </c>
      <c r="K1201" s="104">
        <f t="shared" si="397"/>
        <v>170064.44741279999</v>
      </c>
      <c r="L1201" s="107">
        <f t="shared" si="408"/>
        <v>0</v>
      </c>
      <c r="M1201" s="105">
        <f t="shared" si="409"/>
        <v>0</v>
      </c>
      <c r="N1201" s="104">
        <f t="shared" si="410"/>
        <v>0</v>
      </c>
      <c r="O1201" s="113">
        <f t="shared" si="405"/>
        <v>0.11</v>
      </c>
      <c r="P1201" s="108">
        <f t="shared" si="395"/>
        <v>1.0008700450000001</v>
      </c>
      <c r="Q1201" s="104">
        <f t="shared" si="398"/>
        <v>147.96372213999999</v>
      </c>
      <c r="R1201" s="104">
        <f t="shared" si="399"/>
        <v>147.96372213999999</v>
      </c>
      <c r="S1201" s="109" t="s">
        <v>52</v>
      </c>
      <c r="T1201" s="110">
        <f t="shared" si="411"/>
        <v>41253</v>
      </c>
      <c r="U1201" s="111">
        <f t="shared" si="406"/>
        <v>0</v>
      </c>
      <c r="V1201" s="22"/>
      <c r="W1201" s="5"/>
      <c r="X1201" s="3"/>
      <c r="Y1201" s="5"/>
      <c r="Z1201" s="5"/>
      <c r="AA1201" s="5"/>
      <c r="AB1201" s="1"/>
      <c r="AC1201" s="5"/>
      <c r="AD1201" s="5"/>
      <c r="AE1201" s="5"/>
      <c r="AF1201" s="1"/>
      <c r="AG1201" s="3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</row>
    <row r="1202" spans="1:108" x14ac:dyDescent="0.2">
      <c r="A1202" s="112">
        <f t="shared" si="400"/>
        <v>41227</v>
      </c>
      <c r="B1202" s="104">
        <f t="shared" si="413"/>
        <v>170261.76094648999</v>
      </c>
      <c r="C1202" s="104">
        <f t="shared" si="401"/>
        <v>166152.49004914003</v>
      </c>
      <c r="D1202" s="132">
        <f t="shared" si="402"/>
        <v>41224</v>
      </c>
      <c r="E1202" s="105">
        <f t="shared" si="414"/>
        <v>0</v>
      </c>
      <c r="F1202" s="106">
        <f t="shared" si="412"/>
        <v>4</v>
      </c>
      <c r="G1202" s="106">
        <f t="shared" si="407"/>
        <v>30</v>
      </c>
      <c r="H1202" s="104">
        <f t="shared" si="403"/>
        <v>1</v>
      </c>
      <c r="I1202" s="104">
        <f t="shared" si="404"/>
        <v>1.0235443799999999</v>
      </c>
      <c r="J1202" s="104">
        <f t="shared" si="396"/>
        <v>1.0235443799999999</v>
      </c>
      <c r="K1202" s="104">
        <f t="shared" si="397"/>
        <v>170064.44741279999</v>
      </c>
      <c r="L1202" s="107">
        <f t="shared" si="408"/>
        <v>0</v>
      </c>
      <c r="M1202" s="105">
        <f t="shared" si="409"/>
        <v>0</v>
      </c>
      <c r="N1202" s="104">
        <f t="shared" si="410"/>
        <v>0</v>
      </c>
      <c r="O1202" s="113">
        <f t="shared" si="405"/>
        <v>0.11</v>
      </c>
      <c r="P1202" s="108">
        <f t="shared" si="395"/>
        <v>1.001160228</v>
      </c>
      <c r="Q1202" s="104">
        <f t="shared" si="398"/>
        <v>197.31353369000001</v>
      </c>
      <c r="R1202" s="104">
        <f t="shared" si="399"/>
        <v>197.31353369000001</v>
      </c>
      <c r="S1202" s="109" t="s">
        <v>52</v>
      </c>
      <c r="T1202" s="110">
        <f t="shared" si="411"/>
        <v>41253</v>
      </c>
      <c r="U1202" s="111">
        <f t="shared" si="406"/>
        <v>0</v>
      </c>
      <c r="V1202" s="22"/>
      <c r="W1202" s="5"/>
      <c r="X1202" s="3"/>
      <c r="Y1202" s="5"/>
      <c r="Z1202" s="5"/>
      <c r="AA1202" s="5"/>
      <c r="AB1202" s="1"/>
      <c r="AC1202" s="5"/>
      <c r="AD1202" s="5"/>
      <c r="AE1202" s="5"/>
      <c r="AF1202" s="1"/>
      <c r="AG1202" s="3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</row>
    <row r="1203" spans="1:108" x14ac:dyDescent="0.2">
      <c r="A1203" s="112">
        <f t="shared" si="400"/>
        <v>41228</v>
      </c>
      <c r="B1203" s="104">
        <f t="shared" si="413"/>
        <v>170311.12521350998</v>
      </c>
      <c r="C1203" s="104">
        <f t="shared" si="401"/>
        <v>166152.49004914003</v>
      </c>
      <c r="D1203" s="132">
        <f t="shared" si="402"/>
        <v>41224</v>
      </c>
      <c r="E1203" s="105">
        <f t="shared" si="414"/>
        <v>0</v>
      </c>
      <c r="F1203" s="106">
        <f t="shared" si="412"/>
        <v>5</v>
      </c>
      <c r="G1203" s="106">
        <f t="shared" si="407"/>
        <v>30</v>
      </c>
      <c r="H1203" s="104">
        <f t="shared" si="403"/>
        <v>1</v>
      </c>
      <c r="I1203" s="104">
        <f t="shared" si="404"/>
        <v>1.0235443799999999</v>
      </c>
      <c r="J1203" s="104">
        <f t="shared" si="396"/>
        <v>1.0235443799999999</v>
      </c>
      <c r="K1203" s="104">
        <f t="shared" si="397"/>
        <v>170064.44741279999</v>
      </c>
      <c r="L1203" s="107">
        <f t="shared" si="408"/>
        <v>0</v>
      </c>
      <c r="M1203" s="105">
        <f t="shared" si="409"/>
        <v>0</v>
      </c>
      <c r="N1203" s="104">
        <f t="shared" si="410"/>
        <v>0</v>
      </c>
      <c r="O1203" s="113">
        <f t="shared" si="405"/>
        <v>0.11</v>
      </c>
      <c r="P1203" s="108">
        <f t="shared" si="395"/>
        <v>1.0014504959999999</v>
      </c>
      <c r="Q1203" s="104">
        <f t="shared" si="398"/>
        <v>246.67780071000001</v>
      </c>
      <c r="R1203" s="104">
        <f t="shared" si="399"/>
        <v>246.67780071000001</v>
      </c>
      <c r="S1203" s="109" t="s">
        <v>52</v>
      </c>
      <c r="T1203" s="110">
        <f t="shared" si="411"/>
        <v>41253</v>
      </c>
      <c r="U1203" s="111">
        <f t="shared" si="406"/>
        <v>0</v>
      </c>
      <c r="V1203" s="22"/>
      <c r="W1203" s="5"/>
      <c r="X1203" s="3"/>
      <c r="Y1203" s="5"/>
      <c r="Z1203" s="5"/>
      <c r="AA1203" s="5"/>
      <c r="AB1203" s="1"/>
      <c r="AC1203" s="5"/>
      <c r="AD1203" s="5"/>
      <c r="AE1203" s="5"/>
      <c r="AF1203" s="1"/>
      <c r="AG1203" s="3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</row>
    <row r="1204" spans="1:108" x14ac:dyDescent="0.2">
      <c r="A1204" s="112">
        <f t="shared" si="400"/>
        <v>41229</v>
      </c>
      <c r="B1204" s="104">
        <f t="shared" si="413"/>
        <v>170360.50359588</v>
      </c>
      <c r="C1204" s="104">
        <f t="shared" si="401"/>
        <v>166152.49004914003</v>
      </c>
      <c r="D1204" s="132">
        <f t="shared" si="402"/>
        <v>41224</v>
      </c>
      <c r="E1204" s="105">
        <f t="shared" si="414"/>
        <v>0</v>
      </c>
      <c r="F1204" s="106">
        <f t="shared" si="412"/>
        <v>6</v>
      </c>
      <c r="G1204" s="106">
        <f t="shared" si="407"/>
        <v>30</v>
      </c>
      <c r="H1204" s="104">
        <f t="shared" si="403"/>
        <v>1</v>
      </c>
      <c r="I1204" s="104">
        <f t="shared" si="404"/>
        <v>1.0235443799999999</v>
      </c>
      <c r="J1204" s="104">
        <f t="shared" si="396"/>
        <v>1.0235443799999999</v>
      </c>
      <c r="K1204" s="104">
        <f t="shared" si="397"/>
        <v>170064.44741279999</v>
      </c>
      <c r="L1204" s="107">
        <f t="shared" si="408"/>
        <v>0</v>
      </c>
      <c r="M1204" s="105">
        <f t="shared" si="409"/>
        <v>0</v>
      </c>
      <c r="N1204" s="104">
        <f t="shared" si="410"/>
        <v>0</v>
      </c>
      <c r="O1204" s="113">
        <f t="shared" si="405"/>
        <v>0.11</v>
      </c>
      <c r="P1204" s="108">
        <f t="shared" si="395"/>
        <v>1.001740847</v>
      </c>
      <c r="Q1204" s="104">
        <f t="shared" si="398"/>
        <v>296.05618307999998</v>
      </c>
      <c r="R1204" s="104">
        <f t="shared" si="399"/>
        <v>296.05618307999998</v>
      </c>
      <c r="S1204" s="109" t="s">
        <v>52</v>
      </c>
      <c r="T1204" s="110">
        <f t="shared" si="411"/>
        <v>41253</v>
      </c>
      <c r="U1204" s="111">
        <f t="shared" si="406"/>
        <v>0</v>
      </c>
      <c r="V1204" s="22"/>
      <c r="W1204" s="5"/>
      <c r="X1204" s="3"/>
      <c r="Y1204" s="5"/>
      <c r="Z1204" s="5"/>
      <c r="AA1204" s="5"/>
      <c r="AB1204" s="1"/>
      <c r="AC1204" s="5"/>
      <c r="AD1204" s="5"/>
      <c r="AE1204" s="5"/>
      <c r="AF1204" s="1"/>
      <c r="AG1204" s="3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</row>
    <row r="1205" spans="1:108" x14ac:dyDescent="0.2">
      <c r="A1205" s="112">
        <f t="shared" si="400"/>
        <v>41230</v>
      </c>
      <c r="B1205" s="104">
        <f t="shared" si="413"/>
        <v>170409.89643373</v>
      </c>
      <c r="C1205" s="104">
        <f t="shared" si="401"/>
        <v>166152.49004914003</v>
      </c>
      <c r="D1205" s="132">
        <f t="shared" si="402"/>
        <v>41224</v>
      </c>
      <c r="E1205" s="105">
        <f t="shared" si="414"/>
        <v>0</v>
      </c>
      <c r="F1205" s="106">
        <f t="shared" si="412"/>
        <v>7</v>
      </c>
      <c r="G1205" s="106">
        <f t="shared" si="407"/>
        <v>30</v>
      </c>
      <c r="H1205" s="104">
        <f t="shared" si="403"/>
        <v>1</v>
      </c>
      <c r="I1205" s="104">
        <f t="shared" si="404"/>
        <v>1.0235443799999999</v>
      </c>
      <c r="J1205" s="104">
        <f t="shared" si="396"/>
        <v>1.0235443799999999</v>
      </c>
      <c r="K1205" s="104">
        <f t="shared" si="397"/>
        <v>170064.44741279999</v>
      </c>
      <c r="L1205" s="107">
        <f t="shared" si="408"/>
        <v>0</v>
      </c>
      <c r="M1205" s="105">
        <f t="shared" si="409"/>
        <v>0</v>
      </c>
      <c r="N1205" s="104">
        <f t="shared" si="410"/>
        <v>0</v>
      </c>
      <c r="O1205" s="113">
        <f t="shared" si="405"/>
        <v>0.11</v>
      </c>
      <c r="P1205" s="108">
        <f t="shared" si="395"/>
        <v>1.002031283</v>
      </c>
      <c r="Q1205" s="104">
        <f t="shared" si="398"/>
        <v>345.44902093000002</v>
      </c>
      <c r="R1205" s="104">
        <f t="shared" si="399"/>
        <v>345.44902093000002</v>
      </c>
      <c r="S1205" s="109" t="s">
        <v>52</v>
      </c>
      <c r="T1205" s="110">
        <f t="shared" si="411"/>
        <v>41253</v>
      </c>
      <c r="U1205" s="111">
        <f t="shared" si="406"/>
        <v>0</v>
      </c>
      <c r="V1205" s="22"/>
      <c r="W1205" s="5"/>
      <c r="X1205" s="3"/>
      <c r="Y1205" s="5"/>
      <c r="Z1205" s="5"/>
      <c r="AA1205" s="5"/>
      <c r="AB1205" s="1"/>
      <c r="AC1205" s="5"/>
      <c r="AD1205" s="5"/>
      <c r="AE1205" s="5"/>
      <c r="AF1205" s="1"/>
      <c r="AG1205" s="3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</row>
    <row r="1206" spans="1:108" x14ac:dyDescent="0.2">
      <c r="A1206" s="112">
        <f t="shared" si="400"/>
        <v>41231</v>
      </c>
      <c r="B1206" s="104">
        <f t="shared" si="413"/>
        <v>170459.30355698999</v>
      </c>
      <c r="C1206" s="104">
        <f t="shared" si="401"/>
        <v>166152.49004914003</v>
      </c>
      <c r="D1206" s="132">
        <f t="shared" si="402"/>
        <v>41224</v>
      </c>
      <c r="E1206" s="105">
        <f t="shared" si="414"/>
        <v>0</v>
      </c>
      <c r="F1206" s="106">
        <f t="shared" si="412"/>
        <v>8</v>
      </c>
      <c r="G1206" s="106">
        <f t="shared" si="407"/>
        <v>30</v>
      </c>
      <c r="H1206" s="104">
        <f t="shared" si="403"/>
        <v>1</v>
      </c>
      <c r="I1206" s="104">
        <f t="shared" si="404"/>
        <v>1.0235443799999999</v>
      </c>
      <c r="J1206" s="104">
        <f t="shared" si="396"/>
        <v>1.0235443799999999</v>
      </c>
      <c r="K1206" s="104">
        <f t="shared" si="397"/>
        <v>170064.44741279999</v>
      </c>
      <c r="L1206" s="107">
        <f t="shared" si="408"/>
        <v>0</v>
      </c>
      <c r="M1206" s="105">
        <f t="shared" si="409"/>
        <v>0</v>
      </c>
      <c r="N1206" s="104">
        <f t="shared" si="410"/>
        <v>0</v>
      </c>
      <c r="O1206" s="113">
        <f t="shared" si="405"/>
        <v>0.11</v>
      </c>
      <c r="P1206" s="108">
        <f t="shared" si="395"/>
        <v>1.0023218030000001</v>
      </c>
      <c r="Q1206" s="104">
        <f t="shared" si="398"/>
        <v>394.85614419000001</v>
      </c>
      <c r="R1206" s="104">
        <f t="shared" si="399"/>
        <v>394.85614419000001</v>
      </c>
      <c r="S1206" s="109" t="s">
        <v>52</v>
      </c>
      <c r="T1206" s="110">
        <f t="shared" si="411"/>
        <v>41253</v>
      </c>
      <c r="U1206" s="111">
        <f t="shared" si="406"/>
        <v>0</v>
      </c>
      <c r="V1206" s="22"/>
      <c r="W1206" s="5"/>
      <c r="X1206" s="3"/>
      <c r="Y1206" s="5"/>
      <c r="Z1206" s="5"/>
      <c r="AA1206" s="5"/>
      <c r="AB1206" s="1"/>
      <c r="AC1206" s="5"/>
      <c r="AD1206" s="5"/>
      <c r="AE1206" s="5"/>
      <c r="AF1206" s="1"/>
      <c r="AG1206" s="3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</row>
    <row r="1207" spans="1:108" x14ac:dyDescent="0.2">
      <c r="A1207" s="112">
        <f t="shared" si="400"/>
        <v>41232</v>
      </c>
      <c r="B1207" s="104">
        <f t="shared" si="413"/>
        <v>170508.72496566997</v>
      </c>
      <c r="C1207" s="104">
        <f t="shared" si="401"/>
        <v>166152.49004914003</v>
      </c>
      <c r="D1207" s="132">
        <f t="shared" si="402"/>
        <v>41224</v>
      </c>
      <c r="E1207" s="105">
        <f t="shared" si="414"/>
        <v>0</v>
      </c>
      <c r="F1207" s="106">
        <f t="shared" si="412"/>
        <v>9</v>
      </c>
      <c r="G1207" s="106">
        <f t="shared" si="407"/>
        <v>30</v>
      </c>
      <c r="H1207" s="104">
        <f t="shared" si="403"/>
        <v>1</v>
      </c>
      <c r="I1207" s="104">
        <f t="shared" si="404"/>
        <v>1.0235443799999999</v>
      </c>
      <c r="J1207" s="104">
        <f t="shared" si="396"/>
        <v>1.0235443799999999</v>
      </c>
      <c r="K1207" s="104">
        <f t="shared" si="397"/>
        <v>170064.44741279999</v>
      </c>
      <c r="L1207" s="107">
        <f t="shared" si="408"/>
        <v>0</v>
      </c>
      <c r="M1207" s="105">
        <f t="shared" si="409"/>
        <v>0</v>
      </c>
      <c r="N1207" s="104">
        <f t="shared" si="410"/>
        <v>0</v>
      </c>
      <c r="O1207" s="113">
        <f t="shared" si="405"/>
        <v>0.11</v>
      </c>
      <c r="P1207" s="108">
        <f t="shared" si="395"/>
        <v>1.002612407</v>
      </c>
      <c r="Q1207" s="104">
        <f t="shared" si="398"/>
        <v>444.27755287000002</v>
      </c>
      <c r="R1207" s="104">
        <f t="shared" si="399"/>
        <v>444.27755287000002</v>
      </c>
      <c r="S1207" s="109" t="s">
        <v>52</v>
      </c>
      <c r="T1207" s="110">
        <f t="shared" si="411"/>
        <v>41253</v>
      </c>
      <c r="U1207" s="111">
        <f t="shared" si="406"/>
        <v>0</v>
      </c>
      <c r="V1207" s="22"/>
      <c r="W1207" s="5"/>
      <c r="X1207" s="3"/>
      <c r="Y1207" s="5"/>
      <c r="Z1207" s="5"/>
      <c r="AA1207" s="5"/>
      <c r="AB1207" s="1"/>
      <c r="AC1207" s="5"/>
      <c r="AD1207" s="5"/>
      <c r="AE1207" s="5"/>
      <c r="AF1207" s="1"/>
      <c r="AG1207" s="3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</row>
    <row r="1208" spans="1:108" x14ac:dyDescent="0.2">
      <c r="A1208" s="112">
        <f t="shared" si="400"/>
        <v>41233</v>
      </c>
      <c r="B1208" s="104">
        <f t="shared" si="413"/>
        <v>170558.16065975997</v>
      </c>
      <c r="C1208" s="104">
        <f t="shared" si="401"/>
        <v>166152.49004914003</v>
      </c>
      <c r="D1208" s="132">
        <f t="shared" si="402"/>
        <v>41224</v>
      </c>
      <c r="E1208" s="105">
        <f t="shared" si="414"/>
        <v>0</v>
      </c>
      <c r="F1208" s="106">
        <f t="shared" si="412"/>
        <v>10</v>
      </c>
      <c r="G1208" s="106">
        <f t="shared" si="407"/>
        <v>30</v>
      </c>
      <c r="H1208" s="104">
        <f t="shared" si="403"/>
        <v>1</v>
      </c>
      <c r="I1208" s="104">
        <f t="shared" si="404"/>
        <v>1.0235443799999999</v>
      </c>
      <c r="J1208" s="104">
        <f t="shared" si="396"/>
        <v>1.0235443799999999</v>
      </c>
      <c r="K1208" s="104">
        <f t="shared" si="397"/>
        <v>170064.44741279999</v>
      </c>
      <c r="L1208" s="107">
        <f t="shared" si="408"/>
        <v>0</v>
      </c>
      <c r="M1208" s="105">
        <f t="shared" si="409"/>
        <v>0</v>
      </c>
      <c r="N1208" s="104">
        <f t="shared" si="410"/>
        <v>0</v>
      </c>
      <c r="O1208" s="113">
        <f t="shared" si="405"/>
        <v>0.11</v>
      </c>
      <c r="P1208" s="108">
        <f t="shared" si="395"/>
        <v>1.002903095</v>
      </c>
      <c r="Q1208" s="104">
        <f t="shared" si="398"/>
        <v>493.71324695999999</v>
      </c>
      <c r="R1208" s="104">
        <f t="shared" si="399"/>
        <v>493.71324695999999</v>
      </c>
      <c r="S1208" s="109" t="s">
        <v>52</v>
      </c>
      <c r="T1208" s="110">
        <f t="shared" si="411"/>
        <v>41253</v>
      </c>
      <c r="U1208" s="111">
        <f t="shared" si="406"/>
        <v>0</v>
      </c>
      <c r="V1208" s="22"/>
      <c r="W1208" s="5"/>
      <c r="X1208" s="3"/>
      <c r="Y1208" s="5"/>
      <c r="Z1208" s="5"/>
      <c r="AA1208" s="5"/>
      <c r="AB1208" s="1"/>
      <c r="AC1208" s="5"/>
      <c r="AD1208" s="5"/>
      <c r="AE1208" s="5"/>
      <c r="AF1208" s="1"/>
      <c r="AG1208" s="3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</row>
    <row r="1209" spans="1:108" x14ac:dyDescent="0.2">
      <c r="A1209" s="112">
        <f t="shared" si="400"/>
        <v>41234</v>
      </c>
      <c r="B1209" s="104">
        <f t="shared" si="413"/>
        <v>170607.61080931997</v>
      </c>
      <c r="C1209" s="104">
        <f t="shared" si="401"/>
        <v>166152.49004914003</v>
      </c>
      <c r="D1209" s="132">
        <f t="shared" si="402"/>
        <v>41224</v>
      </c>
      <c r="E1209" s="105">
        <f t="shared" si="414"/>
        <v>0</v>
      </c>
      <c r="F1209" s="106">
        <f t="shared" si="412"/>
        <v>11</v>
      </c>
      <c r="G1209" s="106">
        <f t="shared" si="407"/>
        <v>30</v>
      </c>
      <c r="H1209" s="104">
        <f t="shared" si="403"/>
        <v>1</v>
      </c>
      <c r="I1209" s="104">
        <f t="shared" si="404"/>
        <v>1.0235443799999999</v>
      </c>
      <c r="J1209" s="104">
        <f t="shared" si="396"/>
        <v>1.0235443799999999</v>
      </c>
      <c r="K1209" s="104">
        <f t="shared" si="397"/>
        <v>170064.44741279999</v>
      </c>
      <c r="L1209" s="107">
        <f t="shared" si="408"/>
        <v>0</v>
      </c>
      <c r="M1209" s="105">
        <f t="shared" si="409"/>
        <v>0</v>
      </c>
      <c r="N1209" s="104">
        <f t="shared" si="410"/>
        <v>0</v>
      </c>
      <c r="O1209" s="113">
        <f t="shared" si="405"/>
        <v>0.11</v>
      </c>
      <c r="P1209" s="108">
        <f t="shared" si="395"/>
        <v>1.0031938680000001</v>
      </c>
      <c r="Q1209" s="104">
        <f t="shared" si="398"/>
        <v>543.16339651999999</v>
      </c>
      <c r="R1209" s="104">
        <f t="shared" si="399"/>
        <v>543.16339651999999</v>
      </c>
      <c r="S1209" s="109" t="s">
        <v>52</v>
      </c>
      <c r="T1209" s="110">
        <f t="shared" si="411"/>
        <v>41253</v>
      </c>
      <c r="U1209" s="111">
        <f t="shared" si="406"/>
        <v>0</v>
      </c>
      <c r="V1209" s="22"/>
      <c r="W1209" s="5"/>
      <c r="X1209" s="3"/>
      <c r="Y1209" s="5"/>
      <c r="Z1209" s="5"/>
      <c r="AA1209" s="5"/>
      <c r="AB1209" s="1"/>
      <c r="AC1209" s="5"/>
      <c r="AD1209" s="5"/>
      <c r="AE1209" s="5"/>
      <c r="AF1209" s="1"/>
      <c r="AG1209" s="3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</row>
    <row r="1210" spans="1:108" x14ac:dyDescent="0.2">
      <c r="A1210" s="112">
        <f t="shared" si="400"/>
        <v>41235</v>
      </c>
      <c r="B1210" s="104">
        <f t="shared" si="413"/>
        <v>170657.07524430999</v>
      </c>
      <c r="C1210" s="104">
        <f t="shared" si="401"/>
        <v>166152.49004914003</v>
      </c>
      <c r="D1210" s="132">
        <f t="shared" si="402"/>
        <v>41224</v>
      </c>
      <c r="E1210" s="105">
        <f t="shared" si="414"/>
        <v>0</v>
      </c>
      <c r="F1210" s="106">
        <f t="shared" si="412"/>
        <v>12</v>
      </c>
      <c r="G1210" s="106">
        <f t="shared" si="407"/>
        <v>30</v>
      </c>
      <c r="H1210" s="104">
        <f t="shared" si="403"/>
        <v>1</v>
      </c>
      <c r="I1210" s="104">
        <f t="shared" si="404"/>
        <v>1.0235443799999999</v>
      </c>
      <c r="J1210" s="104">
        <f t="shared" si="396"/>
        <v>1.0235443799999999</v>
      </c>
      <c r="K1210" s="104">
        <f t="shared" si="397"/>
        <v>170064.44741279999</v>
      </c>
      <c r="L1210" s="107">
        <f t="shared" si="408"/>
        <v>0</v>
      </c>
      <c r="M1210" s="105">
        <f t="shared" si="409"/>
        <v>0</v>
      </c>
      <c r="N1210" s="104">
        <f t="shared" si="410"/>
        <v>0</v>
      </c>
      <c r="O1210" s="113">
        <f t="shared" si="405"/>
        <v>0.11</v>
      </c>
      <c r="P1210" s="108">
        <f t="shared" si="395"/>
        <v>1.0034847250000001</v>
      </c>
      <c r="Q1210" s="104">
        <f t="shared" si="398"/>
        <v>592.62783150999996</v>
      </c>
      <c r="R1210" s="104">
        <f t="shared" si="399"/>
        <v>592.62783150999996</v>
      </c>
      <c r="S1210" s="109" t="s">
        <v>52</v>
      </c>
      <c r="T1210" s="110">
        <f t="shared" si="411"/>
        <v>41253</v>
      </c>
      <c r="U1210" s="111">
        <f t="shared" si="406"/>
        <v>0</v>
      </c>
      <c r="V1210" s="22"/>
      <c r="W1210" s="5"/>
      <c r="X1210" s="3"/>
      <c r="Y1210" s="5"/>
      <c r="Z1210" s="5"/>
      <c r="AA1210" s="5"/>
      <c r="AB1210" s="1"/>
      <c r="AC1210" s="5"/>
      <c r="AD1210" s="5"/>
      <c r="AE1210" s="5"/>
      <c r="AF1210" s="1"/>
      <c r="AG1210" s="3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</row>
    <row r="1211" spans="1:108" x14ac:dyDescent="0.2">
      <c r="A1211" s="112">
        <f t="shared" si="400"/>
        <v>41236</v>
      </c>
      <c r="B1211" s="104">
        <f t="shared" si="413"/>
        <v>170706.5539647</v>
      </c>
      <c r="C1211" s="104">
        <f t="shared" si="401"/>
        <v>166152.49004914003</v>
      </c>
      <c r="D1211" s="132">
        <f t="shared" si="402"/>
        <v>41224</v>
      </c>
      <c r="E1211" s="105">
        <f t="shared" si="414"/>
        <v>0</v>
      </c>
      <c r="F1211" s="106">
        <f t="shared" si="412"/>
        <v>13</v>
      </c>
      <c r="G1211" s="106">
        <f t="shared" si="407"/>
        <v>30</v>
      </c>
      <c r="H1211" s="104">
        <f t="shared" si="403"/>
        <v>1</v>
      </c>
      <c r="I1211" s="104">
        <f t="shared" si="404"/>
        <v>1.0235443799999999</v>
      </c>
      <c r="J1211" s="104">
        <f t="shared" si="396"/>
        <v>1.0235443799999999</v>
      </c>
      <c r="K1211" s="104">
        <f t="shared" si="397"/>
        <v>170064.44741279999</v>
      </c>
      <c r="L1211" s="107">
        <f t="shared" si="408"/>
        <v>0</v>
      </c>
      <c r="M1211" s="105">
        <f t="shared" si="409"/>
        <v>0</v>
      </c>
      <c r="N1211" s="104">
        <f t="shared" si="410"/>
        <v>0</v>
      </c>
      <c r="O1211" s="113">
        <f t="shared" si="405"/>
        <v>0.11</v>
      </c>
      <c r="P1211" s="108">
        <f t="shared" si="395"/>
        <v>1.0037756659999999</v>
      </c>
      <c r="Q1211" s="104">
        <f t="shared" si="398"/>
        <v>642.1065519</v>
      </c>
      <c r="R1211" s="104">
        <f t="shared" si="399"/>
        <v>642.1065519</v>
      </c>
      <c r="S1211" s="109" t="s">
        <v>52</v>
      </c>
      <c r="T1211" s="110">
        <f t="shared" si="411"/>
        <v>41253</v>
      </c>
      <c r="U1211" s="111">
        <f t="shared" si="406"/>
        <v>0</v>
      </c>
      <c r="V1211" s="22"/>
      <c r="W1211" s="5"/>
      <c r="X1211" s="3"/>
      <c r="Y1211" s="5"/>
      <c r="Z1211" s="5"/>
      <c r="AA1211" s="5"/>
      <c r="AB1211" s="1"/>
      <c r="AC1211" s="5"/>
      <c r="AD1211" s="5"/>
      <c r="AE1211" s="5"/>
      <c r="AF1211" s="1"/>
      <c r="AG1211" s="3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</row>
    <row r="1212" spans="1:108" x14ac:dyDescent="0.2">
      <c r="A1212" s="112">
        <f t="shared" si="400"/>
        <v>41237</v>
      </c>
      <c r="B1212" s="104">
        <f t="shared" si="413"/>
        <v>170756.04714056998</v>
      </c>
      <c r="C1212" s="104">
        <f t="shared" si="401"/>
        <v>166152.49004914003</v>
      </c>
      <c r="D1212" s="132">
        <f t="shared" si="402"/>
        <v>41224</v>
      </c>
      <c r="E1212" s="105">
        <f t="shared" si="414"/>
        <v>0</v>
      </c>
      <c r="F1212" s="106">
        <f t="shared" si="412"/>
        <v>14</v>
      </c>
      <c r="G1212" s="106">
        <f t="shared" si="407"/>
        <v>30</v>
      </c>
      <c r="H1212" s="104">
        <f t="shared" si="403"/>
        <v>1</v>
      </c>
      <c r="I1212" s="104">
        <f t="shared" si="404"/>
        <v>1.0235443799999999</v>
      </c>
      <c r="J1212" s="104">
        <f t="shared" si="396"/>
        <v>1.0235443799999999</v>
      </c>
      <c r="K1212" s="104">
        <f t="shared" si="397"/>
        <v>170064.44741279999</v>
      </c>
      <c r="L1212" s="107">
        <f t="shared" si="408"/>
        <v>0</v>
      </c>
      <c r="M1212" s="105">
        <f t="shared" si="409"/>
        <v>0</v>
      </c>
      <c r="N1212" s="104">
        <f t="shared" si="410"/>
        <v>0</v>
      </c>
      <c r="O1212" s="113">
        <f t="shared" si="405"/>
        <v>0.11</v>
      </c>
      <c r="P1212" s="108">
        <f t="shared" si="395"/>
        <v>1.0040666920000001</v>
      </c>
      <c r="Q1212" s="104">
        <f t="shared" si="398"/>
        <v>691.59972776999996</v>
      </c>
      <c r="R1212" s="104">
        <f t="shared" si="399"/>
        <v>691.59972776999996</v>
      </c>
      <c r="S1212" s="109" t="s">
        <v>52</v>
      </c>
      <c r="T1212" s="110">
        <f t="shared" si="411"/>
        <v>41253</v>
      </c>
      <c r="U1212" s="111">
        <f t="shared" si="406"/>
        <v>0</v>
      </c>
      <c r="V1212" s="22"/>
      <c r="W1212" s="5"/>
      <c r="X1212" s="3"/>
      <c r="Y1212" s="5"/>
      <c r="Z1212" s="5"/>
      <c r="AA1212" s="5"/>
      <c r="AB1212" s="1"/>
      <c r="AC1212" s="5"/>
      <c r="AD1212" s="5"/>
      <c r="AE1212" s="5"/>
      <c r="AF1212" s="1"/>
      <c r="AG1212" s="3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</row>
    <row r="1213" spans="1:108" x14ac:dyDescent="0.2">
      <c r="A1213" s="112">
        <f t="shared" si="400"/>
        <v>41238</v>
      </c>
      <c r="B1213" s="104">
        <f t="shared" si="413"/>
        <v>170805.55460186</v>
      </c>
      <c r="C1213" s="104">
        <f t="shared" si="401"/>
        <v>166152.49004914003</v>
      </c>
      <c r="D1213" s="132">
        <f t="shared" si="402"/>
        <v>41224</v>
      </c>
      <c r="E1213" s="105">
        <f t="shared" si="414"/>
        <v>0</v>
      </c>
      <c r="F1213" s="106">
        <f t="shared" si="412"/>
        <v>15</v>
      </c>
      <c r="G1213" s="106">
        <f t="shared" si="407"/>
        <v>30</v>
      </c>
      <c r="H1213" s="104">
        <f t="shared" si="403"/>
        <v>1</v>
      </c>
      <c r="I1213" s="104">
        <f t="shared" si="404"/>
        <v>1.0235443799999999</v>
      </c>
      <c r="J1213" s="104">
        <f t="shared" si="396"/>
        <v>1.0235443799999999</v>
      </c>
      <c r="K1213" s="104">
        <f t="shared" si="397"/>
        <v>170064.44741279999</v>
      </c>
      <c r="L1213" s="107">
        <f t="shared" si="408"/>
        <v>0</v>
      </c>
      <c r="M1213" s="105">
        <f t="shared" si="409"/>
        <v>0</v>
      </c>
      <c r="N1213" s="104">
        <f t="shared" si="410"/>
        <v>0</v>
      </c>
      <c r="O1213" s="113">
        <f t="shared" si="405"/>
        <v>0.11</v>
      </c>
      <c r="P1213" s="108">
        <f t="shared" si="395"/>
        <v>1.0043578019999999</v>
      </c>
      <c r="Q1213" s="104">
        <f t="shared" si="398"/>
        <v>741.10718906</v>
      </c>
      <c r="R1213" s="104">
        <f t="shared" si="399"/>
        <v>741.10718906</v>
      </c>
      <c r="S1213" s="109" t="s">
        <v>52</v>
      </c>
      <c r="T1213" s="110">
        <f t="shared" si="411"/>
        <v>41253</v>
      </c>
      <c r="U1213" s="111">
        <f t="shared" si="406"/>
        <v>0</v>
      </c>
      <c r="V1213" s="22"/>
      <c r="W1213" s="5"/>
      <c r="X1213" s="3"/>
      <c r="Y1213" s="5"/>
      <c r="Z1213" s="5"/>
      <c r="AA1213" s="5"/>
      <c r="AB1213" s="1"/>
      <c r="AC1213" s="5"/>
      <c r="AD1213" s="5"/>
      <c r="AE1213" s="5"/>
      <c r="AF1213" s="1"/>
      <c r="AG1213" s="3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</row>
    <row r="1214" spans="1:108" x14ac:dyDescent="0.2">
      <c r="A1214" s="112">
        <f t="shared" si="400"/>
        <v>41239</v>
      </c>
      <c r="B1214" s="104">
        <f t="shared" si="413"/>
        <v>170855.07634855999</v>
      </c>
      <c r="C1214" s="104">
        <f t="shared" si="401"/>
        <v>166152.49004914003</v>
      </c>
      <c r="D1214" s="132">
        <f t="shared" si="402"/>
        <v>41224</v>
      </c>
      <c r="E1214" s="105">
        <f t="shared" si="414"/>
        <v>0</v>
      </c>
      <c r="F1214" s="106">
        <f t="shared" si="412"/>
        <v>16</v>
      </c>
      <c r="G1214" s="106">
        <f t="shared" si="407"/>
        <v>30</v>
      </c>
      <c r="H1214" s="104">
        <f t="shared" si="403"/>
        <v>1</v>
      </c>
      <c r="I1214" s="104">
        <f t="shared" si="404"/>
        <v>1.0235443799999999</v>
      </c>
      <c r="J1214" s="104">
        <f t="shared" si="396"/>
        <v>1.0235443799999999</v>
      </c>
      <c r="K1214" s="104">
        <f t="shared" si="397"/>
        <v>170064.44741279999</v>
      </c>
      <c r="L1214" s="107">
        <f t="shared" si="408"/>
        <v>0</v>
      </c>
      <c r="M1214" s="105">
        <f t="shared" si="409"/>
        <v>0</v>
      </c>
      <c r="N1214" s="104">
        <f t="shared" si="410"/>
        <v>0</v>
      </c>
      <c r="O1214" s="113">
        <f t="shared" si="405"/>
        <v>0.11</v>
      </c>
      <c r="P1214" s="108">
        <f t="shared" si="395"/>
        <v>1.004648996</v>
      </c>
      <c r="Q1214" s="104">
        <f t="shared" si="398"/>
        <v>790.62893575999999</v>
      </c>
      <c r="R1214" s="104">
        <f t="shared" si="399"/>
        <v>790.62893575999999</v>
      </c>
      <c r="S1214" s="109" t="s">
        <v>52</v>
      </c>
      <c r="T1214" s="110">
        <f t="shared" si="411"/>
        <v>41253</v>
      </c>
      <c r="U1214" s="111">
        <f t="shared" si="406"/>
        <v>0</v>
      </c>
      <c r="V1214" s="22"/>
      <c r="W1214" s="5"/>
      <c r="X1214" s="3"/>
      <c r="Y1214" s="5"/>
      <c r="Z1214" s="5"/>
      <c r="AA1214" s="5"/>
      <c r="AB1214" s="1"/>
      <c r="AC1214" s="5"/>
      <c r="AD1214" s="5"/>
      <c r="AE1214" s="5"/>
      <c r="AF1214" s="1"/>
      <c r="AG1214" s="3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</row>
    <row r="1215" spans="1:108" x14ac:dyDescent="0.2">
      <c r="A1215" s="112">
        <f t="shared" si="400"/>
        <v>41240</v>
      </c>
      <c r="B1215" s="104">
        <f t="shared" si="413"/>
        <v>170904.61255073998</v>
      </c>
      <c r="C1215" s="104">
        <f t="shared" si="401"/>
        <v>166152.49004914003</v>
      </c>
      <c r="D1215" s="132">
        <f t="shared" si="402"/>
        <v>41224</v>
      </c>
      <c r="E1215" s="105">
        <f t="shared" si="414"/>
        <v>0</v>
      </c>
      <c r="F1215" s="106">
        <f t="shared" si="412"/>
        <v>17</v>
      </c>
      <c r="G1215" s="106">
        <f t="shared" si="407"/>
        <v>30</v>
      </c>
      <c r="H1215" s="104">
        <f t="shared" si="403"/>
        <v>1</v>
      </c>
      <c r="I1215" s="104">
        <f t="shared" si="404"/>
        <v>1.0235443799999999</v>
      </c>
      <c r="J1215" s="104">
        <f t="shared" si="396"/>
        <v>1.0235443799999999</v>
      </c>
      <c r="K1215" s="104">
        <f t="shared" si="397"/>
        <v>170064.44741279999</v>
      </c>
      <c r="L1215" s="107">
        <f t="shared" si="408"/>
        <v>0</v>
      </c>
      <c r="M1215" s="105">
        <f t="shared" si="409"/>
        <v>0</v>
      </c>
      <c r="N1215" s="104">
        <f t="shared" si="410"/>
        <v>0</v>
      </c>
      <c r="O1215" s="113">
        <f t="shared" si="405"/>
        <v>0.11</v>
      </c>
      <c r="P1215" s="108">
        <f t="shared" si="395"/>
        <v>1.004940275</v>
      </c>
      <c r="Q1215" s="104">
        <f t="shared" si="398"/>
        <v>840.16513794000002</v>
      </c>
      <c r="R1215" s="104">
        <f t="shared" si="399"/>
        <v>840.16513794000002</v>
      </c>
      <c r="S1215" s="109" t="s">
        <v>52</v>
      </c>
      <c r="T1215" s="110">
        <f t="shared" si="411"/>
        <v>41253</v>
      </c>
      <c r="U1215" s="111">
        <f t="shared" si="406"/>
        <v>0</v>
      </c>
      <c r="V1215" s="22"/>
      <c r="W1215" s="5"/>
      <c r="X1215" s="3"/>
      <c r="Y1215" s="5"/>
      <c r="Z1215" s="5"/>
      <c r="AA1215" s="5"/>
      <c r="AB1215" s="1"/>
      <c r="AC1215" s="5"/>
      <c r="AD1215" s="5"/>
      <c r="AE1215" s="5"/>
      <c r="AF1215" s="1"/>
      <c r="AG1215" s="3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</row>
    <row r="1216" spans="1:108" x14ac:dyDescent="0.2">
      <c r="A1216" s="112">
        <f t="shared" si="400"/>
        <v>41241</v>
      </c>
      <c r="B1216" s="104">
        <f t="shared" si="413"/>
        <v>170954.16303832998</v>
      </c>
      <c r="C1216" s="104">
        <f t="shared" si="401"/>
        <v>166152.49004914003</v>
      </c>
      <c r="D1216" s="132">
        <f t="shared" si="402"/>
        <v>41224</v>
      </c>
      <c r="E1216" s="105">
        <f t="shared" si="414"/>
        <v>0</v>
      </c>
      <c r="F1216" s="106">
        <f t="shared" si="412"/>
        <v>18</v>
      </c>
      <c r="G1216" s="106">
        <f t="shared" si="407"/>
        <v>30</v>
      </c>
      <c r="H1216" s="104">
        <f t="shared" si="403"/>
        <v>1</v>
      </c>
      <c r="I1216" s="104">
        <f t="shared" si="404"/>
        <v>1.0235443799999999</v>
      </c>
      <c r="J1216" s="104">
        <f t="shared" si="396"/>
        <v>1.0235443799999999</v>
      </c>
      <c r="K1216" s="104">
        <f t="shared" si="397"/>
        <v>170064.44741279999</v>
      </c>
      <c r="L1216" s="107">
        <f t="shared" si="408"/>
        <v>0</v>
      </c>
      <c r="M1216" s="105">
        <f t="shared" si="409"/>
        <v>0</v>
      </c>
      <c r="N1216" s="104">
        <f t="shared" si="410"/>
        <v>0</v>
      </c>
      <c r="O1216" s="113">
        <f t="shared" si="405"/>
        <v>0.11</v>
      </c>
      <c r="P1216" s="108">
        <f t="shared" si="395"/>
        <v>1.0052316379999999</v>
      </c>
      <c r="Q1216" s="104">
        <f t="shared" si="398"/>
        <v>889.71562553000001</v>
      </c>
      <c r="R1216" s="104">
        <f t="shared" si="399"/>
        <v>889.71562553000001</v>
      </c>
      <c r="S1216" s="109" t="s">
        <v>52</v>
      </c>
      <c r="T1216" s="110">
        <f t="shared" si="411"/>
        <v>41253</v>
      </c>
      <c r="U1216" s="111">
        <f t="shared" si="406"/>
        <v>0</v>
      </c>
      <c r="V1216" s="22"/>
      <c r="W1216" s="5"/>
      <c r="X1216" s="3"/>
      <c r="Y1216" s="5"/>
      <c r="Z1216" s="5"/>
      <c r="AA1216" s="5"/>
      <c r="AB1216" s="1"/>
      <c r="AC1216" s="5"/>
      <c r="AD1216" s="5"/>
      <c r="AE1216" s="5"/>
      <c r="AF1216" s="1"/>
      <c r="AG1216" s="3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</row>
    <row r="1217" spans="1:108" x14ac:dyDescent="0.2">
      <c r="A1217" s="112">
        <f t="shared" si="400"/>
        <v>41242</v>
      </c>
      <c r="B1217" s="104">
        <f t="shared" si="413"/>
        <v>171003.72798139998</v>
      </c>
      <c r="C1217" s="104">
        <f t="shared" si="401"/>
        <v>166152.49004914003</v>
      </c>
      <c r="D1217" s="132">
        <f t="shared" si="402"/>
        <v>41224</v>
      </c>
      <c r="E1217" s="105">
        <f t="shared" si="414"/>
        <v>0</v>
      </c>
      <c r="F1217" s="106">
        <f t="shared" si="412"/>
        <v>19</v>
      </c>
      <c r="G1217" s="106">
        <f t="shared" si="407"/>
        <v>30</v>
      </c>
      <c r="H1217" s="104">
        <f t="shared" si="403"/>
        <v>1</v>
      </c>
      <c r="I1217" s="104">
        <f t="shared" si="404"/>
        <v>1.0235443799999999</v>
      </c>
      <c r="J1217" s="104">
        <f t="shared" si="396"/>
        <v>1.0235443799999999</v>
      </c>
      <c r="K1217" s="104">
        <f t="shared" si="397"/>
        <v>170064.44741279999</v>
      </c>
      <c r="L1217" s="107">
        <f t="shared" si="408"/>
        <v>0</v>
      </c>
      <c r="M1217" s="105">
        <f t="shared" si="409"/>
        <v>0</v>
      </c>
      <c r="N1217" s="104">
        <f t="shared" si="410"/>
        <v>0</v>
      </c>
      <c r="O1217" s="113">
        <f t="shared" si="405"/>
        <v>0.11</v>
      </c>
      <c r="P1217" s="108">
        <f t="shared" si="395"/>
        <v>1.005523086</v>
      </c>
      <c r="Q1217" s="104">
        <f t="shared" si="398"/>
        <v>939.28056860000004</v>
      </c>
      <c r="R1217" s="104">
        <f t="shared" si="399"/>
        <v>939.28056860000004</v>
      </c>
      <c r="S1217" s="109" t="s">
        <v>52</v>
      </c>
      <c r="T1217" s="110">
        <f t="shared" si="411"/>
        <v>41253</v>
      </c>
      <c r="U1217" s="111">
        <f t="shared" si="406"/>
        <v>0</v>
      </c>
      <c r="V1217" s="22"/>
      <c r="W1217" s="5"/>
      <c r="X1217" s="3"/>
      <c r="Y1217" s="5"/>
      <c r="Z1217" s="5"/>
      <c r="AA1217" s="5"/>
      <c r="AB1217" s="1"/>
      <c r="AC1217" s="5"/>
      <c r="AD1217" s="5"/>
      <c r="AE1217" s="5"/>
      <c r="AF1217" s="1"/>
      <c r="AG1217" s="3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</row>
    <row r="1218" spans="1:108" x14ac:dyDescent="0.2">
      <c r="A1218" s="112">
        <f t="shared" si="400"/>
        <v>41243</v>
      </c>
      <c r="B1218" s="104">
        <f t="shared" si="413"/>
        <v>171053.30720987997</v>
      </c>
      <c r="C1218" s="104">
        <f t="shared" si="401"/>
        <v>166152.49004914003</v>
      </c>
      <c r="D1218" s="132">
        <f t="shared" si="402"/>
        <v>41224</v>
      </c>
      <c r="E1218" s="105">
        <f t="shared" si="414"/>
        <v>0</v>
      </c>
      <c r="F1218" s="106">
        <f t="shared" si="412"/>
        <v>20</v>
      </c>
      <c r="G1218" s="106">
        <f t="shared" si="407"/>
        <v>30</v>
      </c>
      <c r="H1218" s="104">
        <f t="shared" si="403"/>
        <v>1</v>
      </c>
      <c r="I1218" s="104">
        <f t="shared" si="404"/>
        <v>1.0235443799999999</v>
      </c>
      <c r="J1218" s="104">
        <f t="shared" si="396"/>
        <v>1.0235443799999999</v>
      </c>
      <c r="K1218" s="104">
        <f t="shared" si="397"/>
        <v>170064.44741279999</v>
      </c>
      <c r="L1218" s="107">
        <f t="shared" si="408"/>
        <v>0</v>
      </c>
      <c r="M1218" s="105">
        <f t="shared" si="409"/>
        <v>0</v>
      </c>
      <c r="N1218" s="104">
        <f t="shared" si="410"/>
        <v>0</v>
      </c>
      <c r="O1218" s="113">
        <f t="shared" si="405"/>
        <v>0.11</v>
      </c>
      <c r="P1218" s="108">
        <f t="shared" si="395"/>
        <v>1.005814618</v>
      </c>
      <c r="Q1218" s="104">
        <f t="shared" si="398"/>
        <v>988.85979708000002</v>
      </c>
      <c r="R1218" s="104">
        <f t="shared" si="399"/>
        <v>988.85979708000002</v>
      </c>
      <c r="S1218" s="109" t="s">
        <v>52</v>
      </c>
      <c r="T1218" s="110">
        <f t="shared" si="411"/>
        <v>41253</v>
      </c>
      <c r="U1218" s="111">
        <f t="shared" si="406"/>
        <v>0</v>
      </c>
      <c r="V1218" s="22"/>
      <c r="W1218" s="5"/>
      <c r="X1218" s="3"/>
      <c r="Y1218" s="5"/>
      <c r="Z1218" s="5"/>
      <c r="AA1218" s="5"/>
      <c r="AB1218" s="1"/>
      <c r="AC1218" s="5"/>
      <c r="AD1218" s="5"/>
      <c r="AE1218" s="5"/>
      <c r="AF1218" s="1"/>
      <c r="AG1218" s="3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</row>
    <row r="1219" spans="1:108" x14ac:dyDescent="0.2">
      <c r="A1219" s="112">
        <f t="shared" si="400"/>
        <v>41244</v>
      </c>
      <c r="B1219" s="104">
        <f t="shared" si="413"/>
        <v>171102.90089383998</v>
      </c>
      <c r="C1219" s="104">
        <f t="shared" si="401"/>
        <v>166152.49004914003</v>
      </c>
      <c r="D1219" s="132">
        <f t="shared" si="402"/>
        <v>41224</v>
      </c>
      <c r="E1219" s="105">
        <f t="shared" si="414"/>
        <v>0</v>
      </c>
      <c r="F1219" s="106">
        <f t="shared" si="412"/>
        <v>21</v>
      </c>
      <c r="G1219" s="106">
        <f t="shared" si="407"/>
        <v>30</v>
      </c>
      <c r="H1219" s="104">
        <f t="shared" si="403"/>
        <v>1</v>
      </c>
      <c r="I1219" s="104">
        <f t="shared" si="404"/>
        <v>1.0235443799999999</v>
      </c>
      <c r="J1219" s="104">
        <f t="shared" si="396"/>
        <v>1.0235443799999999</v>
      </c>
      <c r="K1219" s="104">
        <f t="shared" si="397"/>
        <v>170064.44741279999</v>
      </c>
      <c r="L1219" s="107">
        <f t="shared" si="408"/>
        <v>0</v>
      </c>
      <c r="M1219" s="105">
        <f t="shared" si="409"/>
        <v>0</v>
      </c>
      <c r="N1219" s="104">
        <f t="shared" si="410"/>
        <v>0</v>
      </c>
      <c r="O1219" s="113">
        <f t="shared" si="405"/>
        <v>0.11</v>
      </c>
      <c r="P1219" s="108">
        <f t="shared" si="395"/>
        <v>1.0061062350000001</v>
      </c>
      <c r="Q1219" s="104">
        <f t="shared" si="398"/>
        <v>1038.45348104</v>
      </c>
      <c r="R1219" s="104">
        <f t="shared" si="399"/>
        <v>1038.45348104</v>
      </c>
      <c r="S1219" s="109" t="s">
        <v>52</v>
      </c>
      <c r="T1219" s="110">
        <f t="shared" si="411"/>
        <v>41253</v>
      </c>
      <c r="U1219" s="111">
        <f t="shared" si="406"/>
        <v>0</v>
      </c>
      <c r="V1219" s="22"/>
      <c r="W1219" s="5"/>
      <c r="X1219" s="3"/>
      <c r="Y1219" s="5"/>
      <c r="Z1219" s="5"/>
      <c r="AA1219" s="5"/>
      <c r="AB1219" s="1"/>
      <c r="AC1219" s="5"/>
      <c r="AD1219" s="5"/>
      <c r="AE1219" s="5"/>
      <c r="AF1219" s="1"/>
      <c r="AG1219" s="3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</row>
    <row r="1220" spans="1:108" x14ac:dyDescent="0.2">
      <c r="A1220" s="112">
        <f t="shared" si="400"/>
        <v>41245</v>
      </c>
      <c r="B1220" s="104">
        <f t="shared" si="413"/>
        <v>171152.50886321999</v>
      </c>
      <c r="C1220" s="104">
        <f t="shared" si="401"/>
        <v>166152.49004914003</v>
      </c>
      <c r="D1220" s="132">
        <f t="shared" si="402"/>
        <v>41224</v>
      </c>
      <c r="E1220" s="105">
        <f t="shared" si="414"/>
        <v>0</v>
      </c>
      <c r="F1220" s="106">
        <f t="shared" si="412"/>
        <v>22</v>
      </c>
      <c r="G1220" s="106">
        <f t="shared" si="407"/>
        <v>30</v>
      </c>
      <c r="H1220" s="104">
        <f t="shared" si="403"/>
        <v>1</v>
      </c>
      <c r="I1220" s="104">
        <f t="shared" si="404"/>
        <v>1.0235443799999999</v>
      </c>
      <c r="J1220" s="104">
        <f t="shared" si="396"/>
        <v>1.0235443799999999</v>
      </c>
      <c r="K1220" s="104">
        <f t="shared" si="397"/>
        <v>170064.44741279999</v>
      </c>
      <c r="L1220" s="107">
        <f t="shared" si="408"/>
        <v>0</v>
      </c>
      <c r="M1220" s="105">
        <f t="shared" si="409"/>
        <v>0</v>
      </c>
      <c r="N1220" s="104">
        <f t="shared" si="410"/>
        <v>0</v>
      </c>
      <c r="O1220" s="113">
        <f t="shared" si="405"/>
        <v>0.11</v>
      </c>
      <c r="P1220" s="108">
        <f t="shared" si="395"/>
        <v>1.0063979359999999</v>
      </c>
      <c r="Q1220" s="104">
        <f t="shared" si="398"/>
        <v>1088.06145042</v>
      </c>
      <c r="R1220" s="104">
        <f t="shared" si="399"/>
        <v>1088.06145042</v>
      </c>
      <c r="S1220" s="109" t="s">
        <v>52</v>
      </c>
      <c r="T1220" s="110">
        <f t="shared" si="411"/>
        <v>41253</v>
      </c>
      <c r="U1220" s="111">
        <f t="shared" si="406"/>
        <v>0</v>
      </c>
      <c r="V1220" s="22"/>
      <c r="W1220" s="5"/>
      <c r="X1220" s="3"/>
      <c r="Y1220" s="5"/>
      <c r="Z1220" s="5"/>
      <c r="AA1220" s="5"/>
      <c r="AB1220" s="1"/>
      <c r="AC1220" s="5"/>
      <c r="AD1220" s="5"/>
      <c r="AE1220" s="5"/>
      <c r="AF1220" s="1"/>
      <c r="AG1220" s="3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</row>
    <row r="1221" spans="1:108" x14ac:dyDescent="0.2">
      <c r="A1221" s="112">
        <f t="shared" si="400"/>
        <v>41246</v>
      </c>
      <c r="B1221" s="104">
        <f t="shared" si="413"/>
        <v>171202.13128807</v>
      </c>
      <c r="C1221" s="104">
        <f t="shared" si="401"/>
        <v>166152.49004914003</v>
      </c>
      <c r="D1221" s="132">
        <f t="shared" si="402"/>
        <v>41224</v>
      </c>
      <c r="E1221" s="105">
        <f t="shared" si="414"/>
        <v>0</v>
      </c>
      <c r="F1221" s="106">
        <f t="shared" si="412"/>
        <v>23</v>
      </c>
      <c r="G1221" s="106">
        <f t="shared" si="407"/>
        <v>30</v>
      </c>
      <c r="H1221" s="104">
        <f t="shared" si="403"/>
        <v>1</v>
      </c>
      <c r="I1221" s="104">
        <f t="shared" si="404"/>
        <v>1.0235443799999999</v>
      </c>
      <c r="J1221" s="104">
        <f t="shared" si="396"/>
        <v>1.0235443799999999</v>
      </c>
      <c r="K1221" s="104">
        <f t="shared" si="397"/>
        <v>170064.44741279999</v>
      </c>
      <c r="L1221" s="107">
        <f t="shared" si="408"/>
        <v>0</v>
      </c>
      <c r="M1221" s="105">
        <f t="shared" si="409"/>
        <v>0</v>
      </c>
      <c r="N1221" s="104">
        <f t="shared" si="410"/>
        <v>0</v>
      </c>
      <c r="O1221" s="113">
        <f t="shared" si="405"/>
        <v>0.11</v>
      </c>
      <c r="P1221" s="108">
        <f t="shared" si="395"/>
        <v>1.006689722</v>
      </c>
      <c r="Q1221" s="104">
        <f t="shared" si="398"/>
        <v>1137.68387527</v>
      </c>
      <c r="R1221" s="104">
        <f t="shared" si="399"/>
        <v>1137.68387527</v>
      </c>
      <c r="S1221" s="109" t="s">
        <v>52</v>
      </c>
      <c r="T1221" s="110">
        <f t="shared" si="411"/>
        <v>41253</v>
      </c>
      <c r="U1221" s="111">
        <f t="shared" si="406"/>
        <v>0</v>
      </c>
      <c r="V1221" s="22"/>
      <c r="W1221" s="5"/>
      <c r="X1221" s="3"/>
      <c r="Y1221" s="5"/>
      <c r="Z1221" s="5"/>
      <c r="AA1221" s="5"/>
      <c r="AB1221" s="1"/>
      <c r="AC1221" s="5"/>
      <c r="AD1221" s="5"/>
      <c r="AE1221" s="5"/>
      <c r="AF1221" s="1"/>
      <c r="AG1221" s="3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</row>
    <row r="1222" spans="1:108" x14ac:dyDescent="0.2">
      <c r="A1222" s="112">
        <f t="shared" si="400"/>
        <v>41247</v>
      </c>
      <c r="B1222" s="104">
        <f t="shared" si="413"/>
        <v>171251.76816839998</v>
      </c>
      <c r="C1222" s="104">
        <f t="shared" si="401"/>
        <v>166152.49004914003</v>
      </c>
      <c r="D1222" s="132">
        <f t="shared" si="402"/>
        <v>41224</v>
      </c>
      <c r="E1222" s="105">
        <f t="shared" si="414"/>
        <v>0</v>
      </c>
      <c r="F1222" s="106">
        <f t="shared" si="412"/>
        <v>24</v>
      </c>
      <c r="G1222" s="106">
        <f t="shared" si="407"/>
        <v>30</v>
      </c>
      <c r="H1222" s="104">
        <f t="shared" si="403"/>
        <v>1</v>
      </c>
      <c r="I1222" s="104">
        <f t="shared" si="404"/>
        <v>1.0235443799999999</v>
      </c>
      <c r="J1222" s="104">
        <f t="shared" si="396"/>
        <v>1.0235443799999999</v>
      </c>
      <c r="K1222" s="104">
        <f t="shared" si="397"/>
        <v>170064.44741279999</v>
      </c>
      <c r="L1222" s="107">
        <f t="shared" si="408"/>
        <v>0</v>
      </c>
      <c r="M1222" s="105">
        <f t="shared" si="409"/>
        <v>0</v>
      </c>
      <c r="N1222" s="104">
        <f t="shared" si="410"/>
        <v>0</v>
      </c>
      <c r="O1222" s="113">
        <f t="shared" si="405"/>
        <v>0.11</v>
      </c>
      <c r="P1222" s="108">
        <f t="shared" si="395"/>
        <v>1.0069815929999999</v>
      </c>
      <c r="Q1222" s="104">
        <f t="shared" si="398"/>
        <v>1187.3207556</v>
      </c>
      <c r="R1222" s="104">
        <f t="shared" si="399"/>
        <v>1187.3207556</v>
      </c>
      <c r="S1222" s="109" t="s">
        <v>52</v>
      </c>
      <c r="T1222" s="110">
        <f t="shared" si="411"/>
        <v>41253</v>
      </c>
      <c r="U1222" s="111">
        <f t="shared" si="406"/>
        <v>0</v>
      </c>
      <c r="V1222" s="22"/>
      <c r="W1222" s="5"/>
      <c r="X1222" s="3"/>
      <c r="Y1222" s="5"/>
      <c r="Z1222" s="5"/>
      <c r="AA1222" s="5"/>
      <c r="AB1222" s="1"/>
      <c r="AC1222" s="5"/>
      <c r="AD1222" s="5"/>
      <c r="AE1222" s="5"/>
      <c r="AF1222" s="1"/>
      <c r="AG1222" s="3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</row>
    <row r="1223" spans="1:108" x14ac:dyDescent="0.2">
      <c r="A1223" s="112">
        <f t="shared" si="400"/>
        <v>41248</v>
      </c>
      <c r="B1223" s="104">
        <f t="shared" si="413"/>
        <v>171301.41933414998</v>
      </c>
      <c r="C1223" s="104">
        <f t="shared" si="401"/>
        <v>166152.49004914003</v>
      </c>
      <c r="D1223" s="132">
        <f t="shared" si="402"/>
        <v>41224</v>
      </c>
      <c r="E1223" s="105">
        <f t="shared" si="414"/>
        <v>0</v>
      </c>
      <c r="F1223" s="106">
        <f t="shared" si="412"/>
        <v>25</v>
      </c>
      <c r="G1223" s="106">
        <f t="shared" si="407"/>
        <v>30</v>
      </c>
      <c r="H1223" s="104">
        <f t="shared" si="403"/>
        <v>1</v>
      </c>
      <c r="I1223" s="104">
        <f t="shared" si="404"/>
        <v>1.0235443799999999</v>
      </c>
      <c r="J1223" s="104">
        <f t="shared" si="396"/>
        <v>1.0235443799999999</v>
      </c>
      <c r="K1223" s="104">
        <f t="shared" si="397"/>
        <v>170064.44741279999</v>
      </c>
      <c r="L1223" s="107">
        <f t="shared" si="408"/>
        <v>0</v>
      </c>
      <c r="M1223" s="105">
        <f t="shared" si="409"/>
        <v>0</v>
      </c>
      <c r="N1223" s="104">
        <f t="shared" si="410"/>
        <v>0</v>
      </c>
      <c r="O1223" s="113">
        <f t="shared" si="405"/>
        <v>0.11</v>
      </c>
      <c r="P1223" s="108">
        <f t="shared" si="395"/>
        <v>1.0072735479999999</v>
      </c>
      <c r="Q1223" s="104">
        <f t="shared" si="398"/>
        <v>1236.97192135</v>
      </c>
      <c r="R1223" s="104">
        <f t="shared" si="399"/>
        <v>1236.97192135</v>
      </c>
      <c r="S1223" s="109" t="s">
        <v>52</v>
      </c>
      <c r="T1223" s="110">
        <f t="shared" si="411"/>
        <v>41253</v>
      </c>
      <c r="U1223" s="111">
        <f t="shared" si="406"/>
        <v>0</v>
      </c>
      <c r="V1223" s="22"/>
      <c r="W1223" s="5"/>
      <c r="X1223" s="3"/>
      <c r="Y1223" s="5"/>
      <c r="Z1223" s="5"/>
      <c r="AA1223" s="5"/>
      <c r="AB1223" s="1"/>
      <c r="AC1223" s="5"/>
      <c r="AD1223" s="5"/>
      <c r="AE1223" s="5"/>
      <c r="AF1223" s="1"/>
      <c r="AG1223" s="3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</row>
    <row r="1224" spans="1:108" x14ac:dyDescent="0.2">
      <c r="A1224" s="112">
        <f t="shared" si="400"/>
        <v>41249</v>
      </c>
      <c r="B1224" s="104">
        <f t="shared" si="413"/>
        <v>171351.08495537</v>
      </c>
      <c r="C1224" s="104">
        <f t="shared" si="401"/>
        <v>166152.49004914003</v>
      </c>
      <c r="D1224" s="132">
        <f t="shared" si="402"/>
        <v>41224</v>
      </c>
      <c r="E1224" s="105">
        <f t="shared" si="414"/>
        <v>0</v>
      </c>
      <c r="F1224" s="106">
        <f t="shared" si="412"/>
        <v>26</v>
      </c>
      <c r="G1224" s="106">
        <f t="shared" si="407"/>
        <v>30</v>
      </c>
      <c r="H1224" s="104">
        <f t="shared" si="403"/>
        <v>1</v>
      </c>
      <c r="I1224" s="104">
        <f t="shared" si="404"/>
        <v>1.0235443799999999</v>
      </c>
      <c r="J1224" s="104">
        <f t="shared" si="396"/>
        <v>1.0235443799999999</v>
      </c>
      <c r="K1224" s="104">
        <f t="shared" si="397"/>
        <v>170064.44741279999</v>
      </c>
      <c r="L1224" s="107">
        <f t="shared" si="408"/>
        <v>0</v>
      </c>
      <c r="M1224" s="105">
        <f t="shared" si="409"/>
        <v>0</v>
      </c>
      <c r="N1224" s="104">
        <f t="shared" si="410"/>
        <v>0</v>
      </c>
      <c r="O1224" s="113">
        <f t="shared" si="405"/>
        <v>0.11</v>
      </c>
      <c r="P1224" s="108">
        <f t="shared" ref="P1224:P1287" si="415">ROUND((1+O1224)^(30/360)^(F1224/G1224),9)</f>
        <v>1.0075655880000001</v>
      </c>
      <c r="Q1224" s="104">
        <f t="shared" si="398"/>
        <v>1286.6375425700001</v>
      </c>
      <c r="R1224" s="104">
        <f t="shared" si="399"/>
        <v>1286.6375425700001</v>
      </c>
      <c r="S1224" s="109" t="s">
        <v>52</v>
      </c>
      <c r="T1224" s="110">
        <f t="shared" si="411"/>
        <v>41253</v>
      </c>
      <c r="U1224" s="111">
        <f t="shared" si="406"/>
        <v>0</v>
      </c>
      <c r="V1224" s="22"/>
      <c r="W1224" s="5"/>
      <c r="X1224" s="3"/>
      <c r="Y1224" s="5"/>
      <c r="Z1224" s="5"/>
      <c r="AA1224" s="5"/>
      <c r="AB1224" s="1"/>
      <c r="AC1224" s="5"/>
      <c r="AD1224" s="5"/>
      <c r="AE1224" s="5"/>
      <c r="AF1224" s="1"/>
      <c r="AG1224" s="3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</row>
    <row r="1225" spans="1:108" x14ac:dyDescent="0.2">
      <c r="A1225" s="112">
        <f t="shared" si="400"/>
        <v>41250</v>
      </c>
      <c r="B1225" s="104">
        <f t="shared" si="413"/>
        <v>171400.76486199998</v>
      </c>
      <c r="C1225" s="104">
        <f t="shared" si="401"/>
        <v>166152.49004914003</v>
      </c>
      <c r="D1225" s="132">
        <f t="shared" si="402"/>
        <v>41224</v>
      </c>
      <c r="E1225" s="105">
        <f t="shared" si="414"/>
        <v>0</v>
      </c>
      <c r="F1225" s="106">
        <f t="shared" si="412"/>
        <v>27</v>
      </c>
      <c r="G1225" s="106">
        <f t="shared" si="407"/>
        <v>30</v>
      </c>
      <c r="H1225" s="104">
        <f t="shared" si="403"/>
        <v>1</v>
      </c>
      <c r="I1225" s="104">
        <f t="shared" si="404"/>
        <v>1.0235443799999999</v>
      </c>
      <c r="J1225" s="104">
        <f t="shared" si="396"/>
        <v>1.0235443799999999</v>
      </c>
      <c r="K1225" s="104">
        <f t="shared" si="397"/>
        <v>170064.44741279999</v>
      </c>
      <c r="L1225" s="107">
        <f t="shared" si="408"/>
        <v>0</v>
      </c>
      <c r="M1225" s="105">
        <f t="shared" si="409"/>
        <v>0</v>
      </c>
      <c r="N1225" s="104">
        <f t="shared" si="410"/>
        <v>0</v>
      </c>
      <c r="O1225" s="113">
        <f t="shared" si="405"/>
        <v>0.11</v>
      </c>
      <c r="P1225" s="108">
        <f t="shared" si="415"/>
        <v>1.0078577120000001</v>
      </c>
      <c r="Q1225" s="104">
        <f t="shared" si="398"/>
        <v>1336.3174492000001</v>
      </c>
      <c r="R1225" s="104">
        <f t="shared" si="399"/>
        <v>1336.3174492000001</v>
      </c>
      <c r="S1225" s="109" t="s">
        <v>52</v>
      </c>
      <c r="T1225" s="110">
        <f t="shared" si="411"/>
        <v>41253</v>
      </c>
      <c r="U1225" s="111">
        <f t="shared" si="406"/>
        <v>0</v>
      </c>
      <c r="V1225" s="22"/>
      <c r="W1225" s="5"/>
      <c r="X1225" s="3"/>
      <c r="Y1225" s="5"/>
      <c r="Z1225" s="5"/>
      <c r="AA1225" s="5"/>
      <c r="AB1225" s="1"/>
      <c r="AC1225" s="5"/>
      <c r="AD1225" s="5"/>
      <c r="AE1225" s="5"/>
      <c r="AF1225" s="1"/>
      <c r="AG1225" s="3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</row>
    <row r="1226" spans="1:108" x14ac:dyDescent="0.2">
      <c r="A1226" s="112">
        <f t="shared" si="400"/>
        <v>41251</v>
      </c>
      <c r="B1226" s="104">
        <f t="shared" si="413"/>
        <v>171450.45922411999</v>
      </c>
      <c r="C1226" s="104">
        <f t="shared" si="401"/>
        <v>166152.49004914003</v>
      </c>
      <c r="D1226" s="132">
        <f t="shared" si="402"/>
        <v>41224</v>
      </c>
      <c r="E1226" s="105">
        <f t="shared" si="414"/>
        <v>0</v>
      </c>
      <c r="F1226" s="106">
        <f t="shared" si="412"/>
        <v>28</v>
      </c>
      <c r="G1226" s="106">
        <f t="shared" si="407"/>
        <v>30</v>
      </c>
      <c r="H1226" s="104">
        <f t="shared" si="403"/>
        <v>1</v>
      </c>
      <c r="I1226" s="104">
        <f t="shared" si="404"/>
        <v>1.0235443799999999</v>
      </c>
      <c r="J1226" s="104">
        <f t="shared" ref="J1226:J1289" si="416">TRUNC(H1226*I1226,8)</f>
        <v>1.0235443799999999</v>
      </c>
      <c r="K1226" s="104">
        <f t="shared" ref="K1226:K1289" si="417">TRUNC(C1226*J1226,8)</f>
        <v>170064.44741279999</v>
      </c>
      <c r="L1226" s="107">
        <f t="shared" si="408"/>
        <v>0</v>
      </c>
      <c r="M1226" s="105">
        <f t="shared" si="409"/>
        <v>0</v>
      </c>
      <c r="N1226" s="104">
        <f t="shared" si="410"/>
        <v>0</v>
      </c>
      <c r="O1226" s="113">
        <f t="shared" si="405"/>
        <v>0.11</v>
      </c>
      <c r="P1226" s="108">
        <f t="shared" si="415"/>
        <v>1.008149921</v>
      </c>
      <c r="Q1226" s="104">
        <f t="shared" ref="Q1226:Q1289" si="418">TRUNC((P1226-1)*K1226,8)</f>
        <v>1386.0118113200001</v>
      </c>
      <c r="R1226" s="104">
        <f t="shared" ref="R1226:R1289" si="419">(N1226+Q1226)</f>
        <v>1386.0118113200001</v>
      </c>
      <c r="S1226" s="109" t="s">
        <v>52</v>
      </c>
      <c r="T1226" s="110">
        <f t="shared" si="411"/>
        <v>41253</v>
      </c>
      <c r="U1226" s="111">
        <f t="shared" si="406"/>
        <v>0</v>
      </c>
      <c r="V1226" s="22"/>
      <c r="W1226" s="5"/>
      <c r="X1226" s="3"/>
      <c r="Y1226" s="5"/>
      <c r="Z1226" s="5"/>
      <c r="AA1226" s="5"/>
      <c r="AB1226" s="1"/>
      <c r="AC1226" s="5"/>
      <c r="AD1226" s="5"/>
      <c r="AE1226" s="5"/>
      <c r="AF1226" s="1"/>
      <c r="AG1226" s="3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</row>
    <row r="1227" spans="1:108" x14ac:dyDescent="0.2">
      <c r="A1227" s="112">
        <f t="shared" ref="A1227:A1290" si="420">(A1226+1)</f>
        <v>41252</v>
      </c>
      <c r="B1227" s="104">
        <f t="shared" si="413"/>
        <v>171500.16804170999</v>
      </c>
      <c r="C1227" s="104">
        <f t="shared" ref="C1227:C1290" si="421">IF(DAY(A1226)=$E$2,VLOOKUP(A1226,X$10:Y$148,2),C1226)</f>
        <v>166152.49004914003</v>
      </c>
      <c r="D1227" s="132">
        <f t="shared" ref="D1227:D1290" si="422">IF(DAY(A1226)=$E$2,A1227,D1226)</f>
        <v>41224</v>
      </c>
      <c r="E1227" s="105">
        <f t="shared" si="414"/>
        <v>0</v>
      </c>
      <c r="F1227" s="106">
        <f t="shared" si="412"/>
        <v>29</v>
      </c>
      <c r="G1227" s="106">
        <f t="shared" si="407"/>
        <v>30</v>
      </c>
      <c r="H1227" s="104">
        <f t="shared" ref="H1227:H1290" si="423">TRUNC(((1+$E1227)^($F1227/$G1227)),8)</f>
        <v>1</v>
      </c>
      <c r="I1227" s="104">
        <f t="shared" ref="I1227:I1290" si="424">IF(DAY(A1226)=E$2,J1226,I1226)</f>
        <v>1.0235443799999999</v>
      </c>
      <c r="J1227" s="104">
        <f t="shared" si="416"/>
        <v>1.0235443799999999</v>
      </c>
      <c r="K1227" s="104">
        <f t="shared" si="417"/>
        <v>170064.44741279999</v>
      </c>
      <c r="L1227" s="107">
        <f t="shared" si="408"/>
        <v>0</v>
      </c>
      <c r="M1227" s="105">
        <f t="shared" si="409"/>
        <v>0</v>
      </c>
      <c r="N1227" s="104">
        <f t="shared" si="410"/>
        <v>0</v>
      </c>
      <c r="O1227" s="113">
        <f t="shared" ref="O1227:O1290" si="425">(O1226)</f>
        <v>0.11</v>
      </c>
      <c r="P1227" s="108">
        <f t="shared" si="415"/>
        <v>1.0084422150000001</v>
      </c>
      <c r="Q1227" s="104">
        <f t="shared" si="418"/>
        <v>1435.72062891</v>
      </c>
      <c r="R1227" s="104">
        <f t="shared" si="419"/>
        <v>1435.72062891</v>
      </c>
      <c r="S1227" s="109" t="s">
        <v>52</v>
      </c>
      <c r="T1227" s="110">
        <f t="shared" si="411"/>
        <v>41253</v>
      </c>
      <c r="U1227" s="111">
        <f t="shared" ref="U1227:U1290" si="426">IF(L1227&gt;0,K1227-N1227,0)</f>
        <v>0</v>
      </c>
      <c r="V1227" s="22"/>
      <c r="W1227" s="5"/>
      <c r="X1227" s="3"/>
      <c r="Y1227" s="5"/>
      <c r="Z1227" s="5"/>
      <c r="AA1227" s="5"/>
      <c r="AB1227" s="1"/>
      <c r="AC1227" s="5"/>
      <c r="AD1227" s="5"/>
      <c r="AE1227" s="5"/>
      <c r="AF1227" s="1"/>
      <c r="AG1227" s="3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</row>
    <row r="1228" spans="1:108" x14ac:dyDescent="0.2">
      <c r="A1228" s="112">
        <f t="shared" si="420"/>
        <v>41253</v>
      </c>
      <c r="B1228" s="104">
        <f t="shared" si="413"/>
        <v>171549.89131477999</v>
      </c>
      <c r="C1228" s="104">
        <f t="shared" si="421"/>
        <v>166152.49004914003</v>
      </c>
      <c r="D1228" s="132">
        <f t="shared" si="422"/>
        <v>41224</v>
      </c>
      <c r="E1228" s="105">
        <f t="shared" si="414"/>
        <v>0</v>
      </c>
      <c r="F1228" s="106">
        <f t="shared" si="412"/>
        <v>30</v>
      </c>
      <c r="G1228" s="106">
        <f t="shared" ref="G1228:G1291" si="427">IF(DAY(A1228)=E$2+1,DAY(EOMONTH(A1228,12)), IF(DAY(A1228)&lt;&gt;$E$2+1,G1227))</f>
        <v>30</v>
      </c>
      <c r="H1228" s="104">
        <f t="shared" si="423"/>
        <v>1</v>
      </c>
      <c r="I1228" s="104">
        <f t="shared" si="424"/>
        <v>1.0235443799999999</v>
      </c>
      <c r="J1228" s="104">
        <f t="shared" si="416"/>
        <v>1.0235443799999999</v>
      </c>
      <c r="K1228" s="104">
        <f t="shared" si="417"/>
        <v>170064.44741279999</v>
      </c>
      <c r="L1228" s="107">
        <f t="shared" ref="L1228:L1291" si="428">IF(DAY(A1228)=E$2,VLOOKUP(A1228,$X$10:$AE$196,7),0)</f>
        <v>39</v>
      </c>
      <c r="M1228" s="105">
        <f t="shared" ref="M1228:M1291" si="429">IF(DAY(A1228)=E$2,VLOOKUP(A1228,$X$10:$AE$200,5),0)</f>
        <v>4.7628094296999997E-2</v>
      </c>
      <c r="N1228" s="104">
        <f t="shared" ref="N1228:N1291" si="430">IF(M1228&gt;0,TRUNC((M1228*K1228),8),0)</f>
        <v>8099.8455379400002</v>
      </c>
      <c r="O1228" s="113">
        <f t="shared" si="425"/>
        <v>0.11</v>
      </c>
      <c r="P1228" s="108">
        <f t="shared" si="415"/>
        <v>1.0087345940000001</v>
      </c>
      <c r="Q1228" s="104">
        <f t="shared" si="418"/>
        <v>1485.44390198</v>
      </c>
      <c r="R1228" s="104">
        <f t="shared" si="419"/>
        <v>9585.2894399199995</v>
      </c>
      <c r="S1228" s="109" t="s">
        <v>52</v>
      </c>
      <c r="T1228" s="110">
        <f t="shared" ref="T1228:T1291" si="431">IF(DAY(A1228)=E$2+1,VLOOKUP(A1227,$X$10:$AE$200,8),T1227)</f>
        <v>41253</v>
      </c>
      <c r="U1228" s="111">
        <f t="shared" si="426"/>
        <v>161964.60187485997</v>
      </c>
      <c r="V1228" s="22"/>
      <c r="W1228" s="8"/>
      <c r="X1228" s="2"/>
      <c r="Y1228" s="8"/>
      <c r="Z1228" s="8"/>
      <c r="AA1228" s="8"/>
      <c r="AB1228" s="9"/>
      <c r="AC1228" s="8"/>
      <c r="AD1228" s="8"/>
      <c r="AE1228" s="8"/>
      <c r="AF1228" s="9"/>
      <c r="AG1228" s="2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</row>
    <row r="1229" spans="1:108" x14ac:dyDescent="0.2">
      <c r="A1229" s="112">
        <f t="shared" si="420"/>
        <v>41254</v>
      </c>
      <c r="B1229" s="104">
        <f t="shared" si="413"/>
        <v>162010.04541696</v>
      </c>
      <c r="C1229" s="104">
        <f t="shared" si="421"/>
        <v>158238.96358540002</v>
      </c>
      <c r="D1229" s="132">
        <f t="shared" si="422"/>
        <v>41254</v>
      </c>
      <c r="E1229" s="105">
        <f t="shared" si="414"/>
        <v>0</v>
      </c>
      <c r="F1229" s="106">
        <f t="shared" si="412"/>
        <v>1</v>
      </c>
      <c r="G1229" s="106">
        <f t="shared" si="427"/>
        <v>31</v>
      </c>
      <c r="H1229" s="104">
        <f t="shared" si="423"/>
        <v>1</v>
      </c>
      <c r="I1229" s="104">
        <f t="shared" si="424"/>
        <v>1.0235443799999999</v>
      </c>
      <c r="J1229" s="104">
        <f t="shared" si="416"/>
        <v>1.0235443799999999</v>
      </c>
      <c r="K1229" s="104">
        <f t="shared" si="417"/>
        <v>161964.60187486</v>
      </c>
      <c r="L1229" s="107">
        <f t="shared" si="428"/>
        <v>0</v>
      </c>
      <c r="M1229" s="105">
        <f t="shared" si="429"/>
        <v>0</v>
      </c>
      <c r="N1229" s="104">
        <f t="shared" si="430"/>
        <v>0</v>
      </c>
      <c r="O1229" s="113">
        <f t="shared" si="425"/>
        <v>0.11</v>
      </c>
      <c r="P1229" s="108">
        <f t="shared" si="415"/>
        <v>1.0002805770000001</v>
      </c>
      <c r="Q1229" s="104">
        <f t="shared" si="418"/>
        <v>45.443542100000002</v>
      </c>
      <c r="R1229" s="104">
        <f t="shared" si="419"/>
        <v>45.443542100000002</v>
      </c>
      <c r="S1229" s="109" t="s">
        <v>52</v>
      </c>
      <c r="T1229" s="110">
        <f t="shared" si="431"/>
        <v>41284</v>
      </c>
      <c r="U1229" s="111">
        <f t="shared" si="426"/>
        <v>0</v>
      </c>
      <c r="V1229" s="22"/>
      <c r="W1229" s="5"/>
      <c r="X1229" s="3"/>
      <c r="Y1229" s="5"/>
      <c r="Z1229" s="5"/>
      <c r="AA1229" s="5"/>
      <c r="AB1229" s="1"/>
      <c r="AC1229" s="5"/>
      <c r="AD1229" s="5"/>
      <c r="AE1229" s="5"/>
      <c r="AF1229" s="1"/>
      <c r="AG1229" s="3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</row>
    <row r="1230" spans="1:108" x14ac:dyDescent="0.2">
      <c r="A1230" s="112">
        <f t="shared" si="420"/>
        <v>41255</v>
      </c>
      <c r="B1230" s="104">
        <f t="shared" si="413"/>
        <v>162055.50175426001</v>
      </c>
      <c r="C1230" s="104">
        <f t="shared" si="421"/>
        <v>158238.96358540002</v>
      </c>
      <c r="D1230" s="132">
        <f t="shared" si="422"/>
        <v>41254</v>
      </c>
      <c r="E1230" s="105">
        <f t="shared" si="414"/>
        <v>0</v>
      </c>
      <c r="F1230" s="106">
        <f t="shared" si="412"/>
        <v>2</v>
      </c>
      <c r="G1230" s="106">
        <f t="shared" si="427"/>
        <v>31</v>
      </c>
      <c r="H1230" s="104">
        <f t="shared" si="423"/>
        <v>1</v>
      </c>
      <c r="I1230" s="104">
        <f t="shared" si="424"/>
        <v>1.0235443799999999</v>
      </c>
      <c r="J1230" s="104">
        <f t="shared" si="416"/>
        <v>1.0235443799999999</v>
      </c>
      <c r="K1230" s="104">
        <f t="shared" si="417"/>
        <v>161964.60187486</v>
      </c>
      <c r="L1230" s="107">
        <f t="shared" si="428"/>
        <v>0</v>
      </c>
      <c r="M1230" s="105">
        <f t="shared" si="429"/>
        <v>0</v>
      </c>
      <c r="N1230" s="104">
        <f t="shared" si="430"/>
        <v>0</v>
      </c>
      <c r="O1230" s="113">
        <f t="shared" si="425"/>
        <v>0.11</v>
      </c>
      <c r="P1230" s="108">
        <f t="shared" si="415"/>
        <v>1.000561233</v>
      </c>
      <c r="Q1230" s="104">
        <f t="shared" si="418"/>
        <v>90.899879400000003</v>
      </c>
      <c r="R1230" s="104">
        <f t="shared" si="419"/>
        <v>90.899879400000003</v>
      </c>
      <c r="S1230" s="109" t="s">
        <v>52</v>
      </c>
      <c r="T1230" s="110">
        <f t="shared" si="431"/>
        <v>41284</v>
      </c>
      <c r="U1230" s="111">
        <f t="shared" si="426"/>
        <v>0</v>
      </c>
      <c r="V1230" s="22"/>
      <c r="W1230" s="5"/>
      <c r="X1230" s="3"/>
      <c r="Y1230" s="5"/>
      <c r="Z1230" s="5"/>
      <c r="AA1230" s="5"/>
      <c r="AB1230" s="1"/>
      <c r="AC1230" s="5"/>
      <c r="AD1230" s="5"/>
      <c r="AE1230" s="5"/>
      <c r="AF1230" s="1"/>
      <c r="AG1230" s="3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</row>
    <row r="1231" spans="1:108" x14ac:dyDescent="0.2">
      <c r="A1231" s="112">
        <f t="shared" si="420"/>
        <v>41256</v>
      </c>
      <c r="B1231" s="104">
        <f t="shared" si="413"/>
        <v>162100.97072479999</v>
      </c>
      <c r="C1231" s="104">
        <f t="shared" si="421"/>
        <v>158238.96358540002</v>
      </c>
      <c r="D1231" s="132">
        <f t="shared" si="422"/>
        <v>41254</v>
      </c>
      <c r="E1231" s="105">
        <f t="shared" si="414"/>
        <v>0</v>
      </c>
      <c r="F1231" s="106">
        <f t="shared" si="412"/>
        <v>3</v>
      </c>
      <c r="G1231" s="106">
        <f t="shared" si="427"/>
        <v>31</v>
      </c>
      <c r="H1231" s="104">
        <f t="shared" si="423"/>
        <v>1</v>
      </c>
      <c r="I1231" s="104">
        <f t="shared" si="424"/>
        <v>1.0235443799999999</v>
      </c>
      <c r="J1231" s="104">
        <f t="shared" si="416"/>
        <v>1.0235443799999999</v>
      </c>
      <c r="K1231" s="104">
        <f t="shared" si="417"/>
        <v>161964.60187486</v>
      </c>
      <c r="L1231" s="107">
        <f t="shared" si="428"/>
        <v>0</v>
      </c>
      <c r="M1231" s="105">
        <f t="shared" si="429"/>
        <v>0</v>
      </c>
      <c r="N1231" s="104">
        <f t="shared" si="430"/>
        <v>0</v>
      </c>
      <c r="O1231" s="113">
        <f t="shared" si="425"/>
        <v>0.11</v>
      </c>
      <c r="P1231" s="108">
        <f t="shared" si="415"/>
        <v>1.0008419669999999</v>
      </c>
      <c r="Q1231" s="104">
        <f t="shared" si="418"/>
        <v>136.36884993999999</v>
      </c>
      <c r="R1231" s="104">
        <f t="shared" si="419"/>
        <v>136.36884993999999</v>
      </c>
      <c r="S1231" s="109" t="s">
        <v>52</v>
      </c>
      <c r="T1231" s="110">
        <f t="shared" si="431"/>
        <v>41284</v>
      </c>
      <c r="U1231" s="111">
        <f t="shared" si="426"/>
        <v>0</v>
      </c>
      <c r="V1231" s="22"/>
      <c r="W1231" s="5"/>
      <c r="X1231" s="3"/>
      <c r="Y1231" s="5"/>
      <c r="Z1231" s="5"/>
      <c r="AA1231" s="5"/>
      <c r="AB1231" s="1"/>
      <c r="AC1231" s="5"/>
      <c r="AD1231" s="5"/>
      <c r="AE1231" s="5"/>
      <c r="AF1231" s="1"/>
      <c r="AG1231" s="3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</row>
    <row r="1232" spans="1:108" x14ac:dyDescent="0.2">
      <c r="A1232" s="112">
        <f t="shared" si="420"/>
        <v>41257</v>
      </c>
      <c r="B1232" s="104">
        <f t="shared" si="413"/>
        <v>162146.45265250999</v>
      </c>
      <c r="C1232" s="104">
        <f t="shared" si="421"/>
        <v>158238.96358540002</v>
      </c>
      <c r="D1232" s="132">
        <f t="shared" si="422"/>
        <v>41254</v>
      </c>
      <c r="E1232" s="105">
        <f t="shared" si="414"/>
        <v>0</v>
      </c>
      <c r="F1232" s="106">
        <f t="shared" si="412"/>
        <v>4</v>
      </c>
      <c r="G1232" s="106">
        <f t="shared" si="427"/>
        <v>31</v>
      </c>
      <c r="H1232" s="104">
        <f t="shared" si="423"/>
        <v>1</v>
      </c>
      <c r="I1232" s="104">
        <f t="shared" si="424"/>
        <v>1.0235443799999999</v>
      </c>
      <c r="J1232" s="104">
        <f t="shared" si="416"/>
        <v>1.0235443799999999</v>
      </c>
      <c r="K1232" s="104">
        <f t="shared" si="417"/>
        <v>161964.60187486</v>
      </c>
      <c r="L1232" s="107">
        <f t="shared" si="428"/>
        <v>0</v>
      </c>
      <c r="M1232" s="105">
        <f t="shared" si="429"/>
        <v>0</v>
      </c>
      <c r="N1232" s="104">
        <f t="shared" si="430"/>
        <v>0</v>
      </c>
      <c r="O1232" s="113">
        <f t="shared" si="425"/>
        <v>0.11</v>
      </c>
      <c r="P1232" s="108">
        <f t="shared" si="415"/>
        <v>1.0011227810000001</v>
      </c>
      <c r="Q1232" s="104">
        <f t="shared" si="418"/>
        <v>181.85077765</v>
      </c>
      <c r="R1232" s="104">
        <f t="shared" si="419"/>
        <v>181.85077765</v>
      </c>
      <c r="S1232" s="109" t="s">
        <v>52</v>
      </c>
      <c r="T1232" s="110">
        <f t="shared" si="431"/>
        <v>41284</v>
      </c>
      <c r="U1232" s="111">
        <f t="shared" si="426"/>
        <v>0</v>
      </c>
      <c r="V1232" s="22"/>
      <c r="W1232" s="5"/>
      <c r="X1232" s="3"/>
      <c r="Y1232" s="5"/>
      <c r="Z1232" s="5"/>
      <c r="AA1232" s="5"/>
      <c r="AB1232" s="1"/>
      <c r="AC1232" s="5"/>
      <c r="AD1232" s="5"/>
      <c r="AE1232" s="5"/>
      <c r="AF1232" s="1"/>
      <c r="AG1232" s="3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</row>
    <row r="1233" spans="1:108" x14ac:dyDescent="0.2">
      <c r="A1233" s="112">
        <f t="shared" si="420"/>
        <v>41258</v>
      </c>
      <c r="B1233" s="104">
        <f t="shared" si="413"/>
        <v>162191.94721345999</v>
      </c>
      <c r="C1233" s="104">
        <f t="shared" si="421"/>
        <v>158238.96358540002</v>
      </c>
      <c r="D1233" s="132">
        <f t="shared" si="422"/>
        <v>41254</v>
      </c>
      <c r="E1233" s="105">
        <f t="shared" si="414"/>
        <v>0</v>
      </c>
      <c r="F1233" s="106">
        <f t="shared" si="412"/>
        <v>5</v>
      </c>
      <c r="G1233" s="106">
        <f t="shared" si="427"/>
        <v>31</v>
      </c>
      <c r="H1233" s="104">
        <f t="shared" si="423"/>
        <v>1</v>
      </c>
      <c r="I1233" s="104">
        <f t="shared" si="424"/>
        <v>1.0235443799999999</v>
      </c>
      <c r="J1233" s="104">
        <f t="shared" si="416"/>
        <v>1.0235443799999999</v>
      </c>
      <c r="K1233" s="104">
        <f t="shared" si="417"/>
        <v>161964.60187486</v>
      </c>
      <c r="L1233" s="107">
        <f t="shared" si="428"/>
        <v>0</v>
      </c>
      <c r="M1233" s="105">
        <f t="shared" si="429"/>
        <v>0</v>
      </c>
      <c r="N1233" s="104">
        <f t="shared" si="430"/>
        <v>0</v>
      </c>
      <c r="O1233" s="113">
        <f t="shared" si="425"/>
        <v>0.11</v>
      </c>
      <c r="P1233" s="108">
        <f t="shared" si="415"/>
        <v>1.001403673</v>
      </c>
      <c r="Q1233" s="104">
        <f t="shared" si="418"/>
        <v>227.34533859999999</v>
      </c>
      <c r="R1233" s="104">
        <f t="shared" si="419"/>
        <v>227.34533859999999</v>
      </c>
      <c r="S1233" s="109" t="s">
        <v>52</v>
      </c>
      <c r="T1233" s="110">
        <f t="shared" si="431"/>
        <v>41284</v>
      </c>
      <c r="U1233" s="111">
        <f t="shared" si="426"/>
        <v>0</v>
      </c>
      <c r="V1233" s="22"/>
      <c r="W1233" s="5"/>
      <c r="X1233" s="3"/>
      <c r="Y1233" s="5"/>
      <c r="Z1233" s="5"/>
      <c r="AA1233" s="5"/>
      <c r="AB1233" s="1"/>
      <c r="AC1233" s="5"/>
      <c r="AD1233" s="5"/>
      <c r="AE1233" s="5"/>
      <c r="AF1233" s="1"/>
      <c r="AG1233" s="3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</row>
    <row r="1234" spans="1:108" x14ac:dyDescent="0.2">
      <c r="A1234" s="112">
        <f t="shared" si="420"/>
        <v>41259</v>
      </c>
      <c r="B1234" s="104">
        <f t="shared" si="413"/>
        <v>162237.45440765002</v>
      </c>
      <c r="C1234" s="104">
        <f t="shared" si="421"/>
        <v>158238.96358540002</v>
      </c>
      <c r="D1234" s="132">
        <f t="shared" si="422"/>
        <v>41254</v>
      </c>
      <c r="E1234" s="105">
        <f t="shared" si="414"/>
        <v>0</v>
      </c>
      <c r="F1234" s="106">
        <f t="shared" si="412"/>
        <v>6</v>
      </c>
      <c r="G1234" s="106">
        <f t="shared" si="427"/>
        <v>31</v>
      </c>
      <c r="H1234" s="104">
        <f t="shared" si="423"/>
        <v>1</v>
      </c>
      <c r="I1234" s="104">
        <f t="shared" si="424"/>
        <v>1.0235443799999999</v>
      </c>
      <c r="J1234" s="104">
        <f t="shared" si="416"/>
        <v>1.0235443799999999</v>
      </c>
      <c r="K1234" s="104">
        <f t="shared" si="417"/>
        <v>161964.60187486</v>
      </c>
      <c r="L1234" s="107">
        <f t="shared" si="428"/>
        <v>0</v>
      </c>
      <c r="M1234" s="105">
        <f t="shared" si="429"/>
        <v>0</v>
      </c>
      <c r="N1234" s="104">
        <f t="shared" si="430"/>
        <v>0</v>
      </c>
      <c r="O1234" s="113">
        <f t="shared" si="425"/>
        <v>0.11</v>
      </c>
      <c r="P1234" s="108">
        <f t="shared" si="415"/>
        <v>1.0016846429999999</v>
      </c>
      <c r="Q1234" s="104">
        <f t="shared" si="418"/>
        <v>272.85253279</v>
      </c>
      <c r="R1234" s="104">
        <f t="shared" si="419"/>
        <v>272.85253279</v>
      </c>
      <c r="S1234" s="109" t="s">
        <v>52</v>
      </c>
      <c r="T1234" s="110">
        <f t="shared" si="431"/>
        <v>41284</v>
      </c>
      <c r="U1234" s="111">
        <f t="shared" si="426"/>
        <v>0</v>
      </c>
      <c r="V1234" s="22"/>
      <c r="W1234" s="5"/>
      <c r="X1234" s="3"/>
      <c r="Y1234" s="5"/>
      <c r="Z1234" s="5"/>
      <c r="AA1234" s="5"/>
      <c r="AB1234" s="1"/>
      <c r="AC1234" s="5"/>
      <c r="AD1234" s="5"/>
      <c r="AE1234" s="5"/>
      <c r="AF1234" s="1"/>
      <c r="AG1234" s="3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</row>
    <row r="1235" spans="1:108" x14ac:dyDescent="0.2">
      <c r="A1235" s="112">
        <f t="shared" si="420"/>
        <v>41260</v>
      </c>
      <c r="B1235" s="104">
        <f t="shared" si="413"/>
        <v>162282.97455901001</v>
      </c>
      <c r="C1235" s="104">
        <f t="shared" si="421"/>
        <v>158238.96358540002</v>
      </c>
      <c r="D1235" s="132">
        <f t="shared" si="422"/>
        <v>41254</v>
      </c>
      <c r="E1235" s="105">
        <f t="shared" si="414"/>
        <v>0</v>
      </c>
      <c r="F1235" s="106">
        <f t="shared" si="412"/>
        <v>7</v>
      </c>
      <c r="G1235" s="106">
        <f t="shared" si="427"/>
        <v>31</v>
      </c>
      <c r="H1235" s="104">
        <f t="shared" si="423"/>
        <v>1</v>
      </c>
      <c r="I1235" s="104">
        <f t="shared" si="424"/>
        <v>1.0235443799999999</v>
      </c>
      <c r="J1235" s="104">
        <f t="shared" si="416"/>
        <v>1.0235443799999999</v>
      </c>
      <c r="K1235" s="104">
        <f t="shared" si="417"/>
        <v>161964.60187486</v>
      </c>
      <c r="L1235" s="107">
        <f t="shared" si="428"/>
        <v>0</v>
      </c>
      <c r="M1235" s="105">
        <f t="shared" si="429"/>
        <v>0</v>
      </c>
      <c r="N1235" s="104">
        <f t="shared" si="430"/>
        <v>0</v>
      </c>
      <c r="O1235" s="113">
        <f t="shared" si="425"/>
        <v>0.11</v>
      </c>
      <c r="P1235" s="108">
        <f t="shared" si="415"/>
        <v>1.001965693</v>
      </c>
      <c r="Q1235" s="104">
        <f t="shared" si="418"/>
        <v>318.37268415</v>
      </c>
      <c r="R1235" s="104">
        <f t="shared" si="419"/>
        <v>318.37268415</v>
      </c>
      <c r="S1235" s="109" t="s">
        <v>52</v>
      </c>
      <c r="T1235" s="110">
        <f t="shared" si="431"/>
        <v>41284</v>
      </c>
      <c r="U1235" s="111">
        <f t="shared" si="426"/>
        <v>0</v>
      </c>
      <c r="V1235" s="22"/>
      <c r="W1235" s="5"/>
      <c r="X1235" s="3"/>
      <c r="Y1235" s="5"/>
      <c r="Z1235" s="5"/>
      <c r="AA1235" s="5"/>
      <c r="AB1235" s="1"/>
      <c r="AC1235" s="5"/>
      <c r="AD1235" s="5"/>
      <c r="AE1235" s="5"/>
      <c r="AF1235" s="1"/>
      <c r="AG1235" s="3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</row>
    <row r="1236" spans="1:108" x14ac:dyDescent="0.2">
      <c r="A1236" s="112">
        <f t="shared" si="420"/>
        <v>41261</v>
      </c>
      <c r="B1236" s="104">
        <f t="shared" si="413"/>
        <v>162328.50750557001</v>
      </c>
      <c r="C1236" s="104">
        <f t="shared" si="421"/>
        <v>158238.96358540002</v>
      </c>
      <c r="D1236" s="132">
        <f t="shared" si="422"/>
        <v>41254</v>
      </c>
      <c r="E1236" s="105">
        <f t="shared" si="414"/>
        <v>0</v>
      </c>
      <c r="F1236" s="106">
        <f t="shared" si="412"/>
        <v>8</v>
      </c>
      <c r="G1236" s="106">
        <f t="shared" si="427"/>
        <v>31</v>
      </c>
      <c r="H1236" s="104">
        <f t="shared" si="423"/>
        <v>1</v>
      </c>
      <c r="I1236" s="104">
        <f t="shared" si="424"/>
        <v>1.0235443799999999</v>
      </c>
      <c r="J1236" s="104">
        <f t="shared" si="416"/>
        <v>1.0235443799999999</v>
      </c>
      <c r="K1236" s="104">
        <f t="shared" si="417"/>
        <v>161964.60187486</v>
      </c>
      <c r="L1236" s="107">
        <f t="shared" si="428"/>
        <v>0</v>
      </c>
      <c r="M1236" s="105">
        <f t="shared" si="429"/>
        <v>0</v>
      </c>
      <c r="N1236" s="104">
        <f t="shared" si="430"/>
        <v>0</v>
      </c>
      <c r="O1236" s="113">
        <f t="shared" si="425"/>
        <v>0.11</v>
      </c>
      <c r="P1236" s="108">
        <f t="shared" si="415"/>
        <v>1.002246822</v>
      </c>
      <c r="Q1236" s="104">
        <f t="shared" si="418"/>
        <v>363.90563071000003</v>
      </c>
      <c r="R1236" s="104">
        <f t="shared" si="419"/>
        <v>363.90563071000003</v>
      </c>
      <c r="S1236" s="109" t="s">
        <v>52</v>
      </c>
      <c r="T1236" s="110">
        <f t="shared" si="431"/>
        <v>41284</v>
      </c>
      <c r="U1236" s="111">
        <f t="shared" si="426"/>
        <v>0</v>
      </c>
      <c r="V1236" s="22"/>
      <c r="W1236" s="5"/>
      <c r="X1236" s="3"/>
      <c r="Y1236" s="5"/>
      <c r="Z1236" s="5"/>
      <c r="AA1236" s="5"/>
      <c r="AB1236" s="1"/>
      <c r="AC1236" s="5"/>
      <c r="AD1236" s="5"/>
      <c r="AE1236" s="5"/>
      <c r="AF1236" s="1"/>
      <c r="AG1236" s="3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</row>
    <row r="1237" spans="1:108" x14ac:dyDescent="0.2">
      <c r="A1237" s="112">
        <f t="shared" si="420"/>
        <v>41262</v>
      </c>
      <c r="B1237" s="104">
        <f t="shared" si="413"/>
        <v>162374.05308536999</v>
      </c>
      <c r="C1237" s="104">
        <f t="shared" si="421"/>
        <v>158238.96358540002</v>
      </c>
      <c r="D1237" s="132">
        <f t="shared" si="422"/>
        <v>41254</v>
      </c>
      <c r="E1237" s="105">
        <f t="shared" si="414"/>
        <v>0</v>
      </c>
      <c r="F1237" s="106">
        <f t="shared" si="412"/>
        <v>9</v>
      </c>
      <c r="G1237" s="106">
        <f t="shared" si="427"/>
        <v>31</v>
      </c>
      <c r="H1237" s="104">
        <f t="shared" si="423"/>
        <v>1</v>
      </c>
      <c r="I1237" s="104">
        <f t="shared" si="424"/>
        <v>1.0235443799999999</v>
      </c>
      <c r="J1237" s="104">
        <f t="shared" si="416"/>
        <v>1.0235443799999999</v>
      </c>
      <c r="K1237" s="104">
        <f t="shared" si="417"/>
        <v>161964.60187486</v>
      </c>
      <c r="L1237" s="107">
        <f t="shared" si="428"/>
        <v>0</v>
      </c>
      <c r="M1237" s="105">
        <f t="shared" si="429"/>
        <v>0</v>
      </c>
      <c r="N1237" s="104">
        <f t="shared" si="430"/>
        <v>0</v>
      </c>
      <c r="O1237" s="113">
        <f t="shared" si="425"/>
        <v>0.11</v>
      </c>
      <c r="P1237" s="108">
        <f t="shared" si="415"/>
        <v>1.002528029</v>
      </c>
      <c r="Q1237" s="104">
        <f t="shared" si="418"/>
        <v>409.45121051000001</v>
      </c>
      <c r="R1237" s="104">
        <f t="shared" si="419"/>
        <v>409.45121051000001</v>
      </c>
      <c r="S1237" s="109" t="s">
        <v>52</v>
      </c>
      <c r="T1237" s="110">
        <f t="shared" si="431"/>
        <v>41284</v>
      </c>
      <c r="U1237" s="111">
        <f t="shared" si="426"/>
        <v>0</v>
      </c>
      <c r="V1237" s="22"/>
      <c r="W1237" s="5"/>
      <c r="X1237" s="3"/>
      <c r="Y1237" s="5"/>
      <c r="Z1237" s="5"/>
      <c r="AA1237" s="5"/>
      <c r="AB1237" s="1"/>
      <c r="AC1237" s="5"/>
      <c r="AD1237" s="5"/>
      <c r="AE1237" s="5"/>
      <c r="AF1237" s="1"/>
      <c r="AG1237" s="3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</row>
    <row r="1238" spans="1:108" x14ac:dyDescent="0.2">
      <c r="A1238" s="112">
        <f t="shared" si="420"/>
        <v>41263</v>
      </c>
      <c r="B1238" s="104">
        <f t="shared" si="413"/>
        <v>162419.61162234002</v>
      </c>
      <c r="C1238" s="104">
        <f t="shared" si="421"/>
        <v>158238.96358540002</v>
      </c>
      <c r="D1238" s="132">
        <f t="shared" si="422"/>
        <v>41254</v>
      </c>
      <c r="E1238" s="105">
        <f t="shared" si="414"/>
        <v>0</v>
      </c>
      <c r="F1238" s="106">
        <f t="shared" si="412"/>
        <v>10</v>
      </c>
      <c r="G1238" s="106">
        <f t="shared" si="427"/>
        <v>31</v>
      </c>
      <c r="H1238" s="104">
        <f t="shared" si="423"/>
        <v>1</v>
      </c>
      <c r="I1238" s="104">
        <f t="shared" si="424"/>
        <v>1.0235443799999999</v>
      </c>
      <c r="J1238" s="104">
        <f t="shared" si="416"/>
        <v>1.0235443799999999</v>
      </c>
      <c r="K1238" s="104">
        <f t="shared" si="417"/>
        <v>161964.60187486</v>
      </c>
      <c r="L1238" s="107">
        <f t="shared" si="428"/>
        <v>0</v>
      </c>
      <c r="M1238" s="105">
        <f t="shared" si="429"/>
        <v>0</v>
      </c>
      <c r="N1238" s="104">
        <f t="shared" si="430"/>
        <v>0</v>
      </c>
      <c r="O1238" s="113">
        <f t="shared" si="425"/>
        <v>0.11</v>
      </c>
      <c r="P1238" s="108">
        <f t="shared" si="415"/>
        <v>1.002809316</v>
      </c>
      <c r="Q1238" s="104">
        <f t="shared" si="418"/>
        <v>455.00974747999999</v>
      </c>
      <c r="R1238" s="104">
        <f t="shared" si="419"/>
        <v>455.00974747999999</v>
      </c>
      <c r="S1238" s="109" t="s">
        <v>52</v>
      </c>
      <c r="T1238" s="110">
        <f t="shared" si="431"/>
        <v>41284</v>
      </c>
      <c r="U1238" s="111">
        <f t="shared" si="426"/>
        <v>0</v>
      </c>
      <c r="V1238" s="22"/>
      <c r="W1238" s="5"/>
      <c r="X1238" s="3"/>
      <c r="Y1238" s="5"/>
      <c r="Z1238" s="5"/>
      <c r="AA1238" s="5"/>
      <c r="AB1238" s="1"/>
      <c r="AC1238" s="5"/>
      <c r="AD1238" s="5"/>
      <c r="AE1238" s="5"/>
      <c r="AF1238" s="1"/>
      <c r="AG1238" s="3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</row>
    <row r="1239" spans="1:108" x14ac:dyDescent="0.2">
      <c r="A1239" s="112">
        <f t="shared" si="420"/>
        <v>41264</v>
      </c>
      <c r="B1239" s="104">
        <f t="shared" si="413"/>
        <v>162465.18279254</v>
      </c>
      <c r="C1239" s="104">
        <f t="shared" si="421"/>
        <v>158238.96358540002</v>
      </c>
      <c r="D1239" s="132">
        <f t="shared" si="422"/>
        <v>41254</v>
      </c>
      <c r="E1239" s="105">
        <f t="shared" si="414"/>
        <v>0</v>
      </c>
      <c r="F1239" s="106">
        <f t="shared" si="412"/>
        <v>11</v>
      </c>
      <c r="G1239" s="106">
        <f t="shared" si="427"/>
        <v>31</v>
      </c>
      <c r="H1239" s="104">
        <f t="shared" si="423"/>
        <v>1</v>
      </c>
      <c r="I1239" s="104">
        <f t="shared" si="424"/>
        <v>1.0235443799999999</v>
      </c>
      <c r="J1239" s="104">
        <f t="shared" si="416"/>
        <v>1.0235443799999999</v>
      </c>
      <c r="K1239" s="104">
        <f t="shared" si="417"/>
        <v>161964.60187486</v>
      </c>
      <c r="L1239" s="107">
        <f t="shared" si="428"/>
        <v>0</v>
      </c>
      <c r="M1239" s="105">
        <f t="shared" si="429"/>
        <v>0</v>
      </c>
      <c r="N1239" s="104">
        <f t="shared" si="430"/>
        <v>0</v>
      </c>
      <c r="O1239" s="113">
        <f t="shared" si="425"/>
        <v>0.11</v>
      </c>
      <c r="P1239" s="108">
        <f t="shared" si="415"/>
        <v>1.003090681</v>
      </c>
      <c r="Q1239" s="104">
        <f t="shared" si="418"/>
        <v>500.58091768000003</v>
      </c>
      <c r="R1239" s="104">
        <f t="shared" si="419"/>
        <v>500.58091768000003</v>
      </c>
      <c r="S1239" s="109" t="s">
        <v>52</v>
      </c>
      <c r="T1239" s="110">
        <f t="shared" si="431"/>
        <v>41284</v>
      </c>
      <c r="U1239" s="111">
        <f t="shared" si="426"/>
        <v>0</v>
      </c>
      <c r="V1239" s="22"/>
      <c r="W1239" s="5"/>
      <c r="X1239" s="3"/>
      <c r="Y1239" s="5"/>
      <c r="Z1239" s="5"/>
      <c r="AA1239" s="5"/>
      <c r="AB1239" s="1"/>
      <c r="AC1239" s="5"/>
      <c r="AD1239" s="5"/>
      <c r="AE1239" s="5"/>
      <c r="AF1239" s="1"/>
      <c r="AG1239" s="3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</row>
    <row r="1240" spans="1:108" x14ac:dyDescent="0.2">
      <c r="A1240" s="112">
        <f t="shared" si="420"/>
        <v>41265</v>
      </c>
      <c r="B1240" s="104">
        <f t="shared" si="413"/>
        <v>162510.76675795001</v>
      </c>
      <c r="C1240" s="104">
        <f t="shared" si="421"/>
        <v>158238.96358540002</v>
      </c>
      <c r="D1240" s="132">
        <f t="shared" si="422"/>
        <v>41254</v>
      </c>
      <c r="E1240" s="105">
        <f t="shared" si="414"/>
        <v>0</v>
      </c>
      <c r="F1240" s="106">
        <f t="shared" si="412"/>
        <v>12</v>
      </c>
      <c r="G1240" s="106">
        <f t="shared" si="427"/>
        <v>31</v>
      </c>
      <c r="H1240" s="104">
        <f t="shared" si="423"/>
        <v>1</v>
      </c>
      <c r="I1240" s="104">
        <f t="shared" si="424"/>
        <v>1.0235443799999999</v>
      </c>
      <c r="J1240" s="104">
        <f t="shared" si="416"/>
        <v>1.0235443799999999</v>
      </c>
      <c r="K1240" s="104">
        <f t="shared" si="417"/>
        <v>161964.60187486</v>
      </c>
      <c r="L1240" s="107">
        <f t="shared" si="428"/>
        <v>0</v>
      </c>
      <c r="M1240" s="105">
        <f t="shared" si="429"/>
        <v>0</v>
      </c>
      <c r="N1240" s="104">
        <f t="shared" si="430"/>
        <v>0</v>
      </c>
      <c r="O1240" s="113">
        <f t="shared" si="425"/>
        <v>0.11</v>
      </c>
      <c r="P1240" s="108">
        <f t="shared" si="415"/>
        <v>1.0033721250000001</v>
      </c>
      <c r="Q1240" s="104">
        <f t="shared" si="418"/>
        <v>546.16488308999999</v>
      </c>
      <c r="R1240" s="104">
        <f t="shared" si="419"/>
        <v>546.16488308999999</v>
      </c>
      <c r="S1240" s="109" t="s">
        <v>52</v>
      </c>
      <c r="T1240" s="110">
        <f t="shared" si="431"/>
        <v>41284</v>
      </c>
      <c r="U1240" s="111">
        <f t="shared" si="426"/>
        <v>0</v>
      </c>
      <c r="V1240" s="22"/>
      <c r="W1240" s="5"/>
      <c r="X1240" s="3"/>
      <c r="Y1240" s="5"/>
      <c r="Z1240" s="5"/>
      <c r="AA1240" s="5"/>
      <c r="AB1240" s="1"/>
      <c r="AC1240" s="5"/>
      <c r="AD1240" s="5"/>
      <c r="AE1240" s="5"/>
      <c r="AF1240" s="1"/>
      <c r="AG1240" s="3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</row>
    <row r="1241" spans="1:108" x14ac:dyDescent="0.2">
      <c r="A1241" s="112">
        <f t="shared" si="420"/>
        <v>41266</v>
      </c>
      <c r="B1241" s="104">
        <f t="shared" si="413"/>
        <v>162556.36351857</v>
      </c>
      <c r="C1241" s="104">
        <f t="shared" si="421"/>
        <v>158238.96358540002</v>
      </c>
      <c r="D1241" s="132">
        <f t="shared" si="422"/>
        <v>41254</v>
      </c>
      <c r="E1241" s="105">
        <f t="shared" si="414"/>
        <v>0</v>
      </c>
      <c r="F1241" s="106">
        <f t="shared" si="412"/>
        <v>13</v>
      </c>
      <c r="G1241" s="106">
        <f t="shared" si="427"/>
        <v>31</v>
      </c>
      <c r="H1241" s="104">
        <f t="shared" si="423"/>
        <v>1</v>
      </c>
      <c r="I1241" s="104">
        <f t="shared" si="424"/>
        <v>1.0235443799999999</v>
      </c>
      <c r="J1241" s="104">
        <f t="shared" si="416"/>
        <v>1.0235443799999999</v>
      </c>
      <c r="K1241" s="104">
        <f t="shared" si="417"/>
        <v>161964.60187486</v>
      </c>
      <c r="L1241" s="107">
        <f t="shared" si="428"/>
        <v>0</v>
      </c>
      <c r="M1241" s="105">
        <f t="shared" si="429"/>
        <v>0</v>
      </c>
      <c r="N1241" s="104">
        <f t="shared" si="430"/>
        <v>0</v>
      </c>
      <c r="O1241" s="113">
        <f t="shared" si="425"/>
        <v>0.11</v>
      </c>
      <c r="P1241" s="108">
        <f t="shared" si="415"/>
        <v>1.003653648</v>
      </c>
      <c r="Q1241" s="104">
        <f t="shared" si="418"/>
        <v>591.76164371000004</v>
      </c>
      <c r="R1241" s="104">
        <f t="shared" si="419"/>
        <v>591.76164371000004</v>
      </c>
      <c r="S1241" s="109" t="s">
        <v>52</v>
      </c>
      <c r="T1241" s="110">
        <f t="shared" si="431"/>
        <v>41284</v>
      </c>
      <c r="U1241" s="111">
        <f t="shared" si="426"/>
        <v>0</v>
      </c>
      <c r="V1241" s="22"/>
      <c r="W1241" s="5"/>
      <c r="X1241" s="3"/>
      <c r="Y1241" s="5"/>
      <c r="Z1241" s="5"/>
      <c r="AA1241" s="5"/>
      <c r="AB1241" s="1"/>
      <c r="AC1241" s="5"/>
      <c r="AD1241" s="5"/>
      <c r="AE1241" s="5"/>
      <c r="AF1241" s="1"/>
      <c r="AG1241" s="3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</row>
    <row r="1242" spans="1:108" x14ac:dyDescent="0.2">
      <c r="A1242" s="112">
        <f t="shared" si="420"/>
        <v>41267</v>
      </c>
      <c r="B1242" s="104">
        <f t="shared" si="413"/>
        <v>162601.97307438002</v>
      </c>
      <c r="C1242" s="104">
        <f t="shared" si="421"/>
        <v>158238.96358540002</v>
      </c>
      <c r="D1242" s="132">
        <f t="shared" si="422"/>
        <v>41254</v>
      </c>
      <c r="E1242" s="105">
        <f t="shared" si="414"/>
        <v>0</v>
      </c>
      <c r="F1242" s="106">
        <f t="shared" si="412"/>
        <v>14</v>
      </c>
      <c r="G1242" s="106">
        <f t="shared" si="427"/>
        <v>31</v>
      </c>
      <c r="H1242" s="104">
        <f t="shared" si="423"/>
        <v>1</v>
      </c>
      <c r="I1242" s="104">
        <f t="shared" si="424"/>
        <v>1.0235443799999999</v>
      </c>
      <c r="J1242" s="104">
        <f t="shared" si="416"/>
        <v>1.0235443799999999</v>
      </c>
      <c r="K1242" s="104">
        <f t="shared" si="417"/>
        <v>161964.60187486</v>
      </c>
      <c r="L1242" s="107">
        <f t="shared" si="428"/>
        <v>0</v>
      </c>
      <c r="M1242" s="105">
        <f t="shared" si="429"/>
        <v>0</v>
      </c>
      <c r="N1242" s="104">
        <f t="shared" si="430"/>
        <v>0</v>
      </c>
      <c r="O1242" s="113">
        <f t="shared" si="425"/>
        <v>0.11</v>
      </c>
      <c r="P1242" s="108">
        <f t="shared" si="415"/>
        <v>1.0039352500000001</v>
      </c>
      <c r="Q1242" s="104">
        <f t="shared" si="418"/>
        <v>637.37119952</v>
      </c>
      <c r="R1242" s="104">
        <f t="shared" si="419"/>
        <v>637.37119952</v>
      </c>
      <c r="S1242" s="109" t="s">
        <v>52</v>
      </c>
      <c r="T1242" s="110">
        <f t="shared" si="431"/>
        <v>41284</v>
      </c>
      <c r="U1242" s="111">
        <f t="shared" si="426"/>
        <v>0</v>
      </c>
      <c r="V1242" s="22"/>
      <c r="W1242" s="5"/>
      <c r="X1242" s="3"/>
      <c r="Y1242" s="5"/>
      <c r="Z1242" s="5"/>
      <c r="AA1242" s="5"/>
      <c r="AB1242" s="1"/>
      <c r="AC1242" s="5"/>
      <c r="AD1242" s="5"/>
      <c r="AE1242" s="5"/>
      <c r="AF1242" s="1"/>
      <c r="AG1242" s="3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</row>
    <row r="1243" spans="1:108" x14ac:dyDescent="0.2">
      <c r="A1243" s="112">
        <f t="shared" si="420"/>
        <v>41268</v>
      </c>
      <c r="B1243" s="104">
        <f t="shared" si="413"/>
        <v>162647.59542540001</v>
      </c>
      <c r="C1243" s="104">
        <f t="shared" si="421"/>
        <v>158238.96358540002</v>
      </c>
      <c r="D1243" s="132">
        <f t="shared" si="422"/>
        <v>41254</v>
      </c>
      <c r="E1243" s="105">
        <f t="shared" si="414"/>
        <v>0</v>
      </c>
      <c r="F1243" s="106">
        <f t="shared" si="412"/>
        <v>15</v>
      </c>
      <c r="G1243" s="106">
        <f t="shared" si="427"/>
        <v>31</v>
      </c>
      <c r="H1243" s="104">
        <f t="shared" si="423"/>
        <v>1</v>
      </c>
      <c r="I1243" s="104">
        <f t="shared" si="424"/>
        <v>1.0235443799999999</v>
      </c>
      <c r="J1243" s="104">
        <f t="shared" si="416"/>
        <v>1.0235443799999999</v>
      </c>
      <c r="K1243" s="104">
        <f t="shared" si="417"/>
        <v>161964.60187486</v>
      </c>
      <c r="L1243" s="107">
        <f t="shared" si="428"/>
        <v>0</v>
      </c>
      <c r="M1243" s="105">
        <f t="shared" si="429"/>
        <v>0</v>
      </c>
      <c r="N1243" s="104">
        <f t="shared" si="430"/>
        <v>0</v>
      </c>
      <c r="O1243" s="113">
        <f t="shared" si="425"/>
        <v>0.11</v>
      </c>
      <c r="P1243" s="108">
        <f t="shared" si="415"/>
        <v>1.004216931</v>
      </c>
      <c r="Q1243" s="104">
        <f t="shared" si="418"/>
        <v>682.99355054</v>
      </c>
      <c r="R1243" s="104">
        <f t="shared" si="419"/>
        <v>682.99355054</v>
      </c>
      <c r="S1243" s="109" t="s">
        <v>52</v>
      </c>
      <c r="T1243" s="110">
        <f t="shared" si="431"/>
        <v>41284</v>
      </c>
      <c r="U1243" s="111">
        <f t="shared" si="426"/>
        <v>0</v>
      </c>
      <c r="V1243" s="22"/>
      <c r="W1243" s="5"/>
      <c r="X1243" s="3"/>
      <c r="Y1243" s="5"/>
      <c r="Z1243" s="5"/>
      <c r="AA1243" s="5"/>
      <c r="AB1243" s="1"/>
      <c r="AC1243" s="5"/>
      <c r="AD1243" s="5"/>
      <c r="AE1243" s="5"/>
      <c r="AF1243" s="1"/>
      <c r="AG1243" s="3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</row>
    <row r="1244" spans="1:108" x14ac:dyDescent="0.2">
      <c r="A1244" s="112">
        <f t="shared" si="420"/>
        <v>41269</v>
      </c>
      <c r="B1244" s="104">
        <f t="shared" si="413"/>
        <v>162693.23073359</v>
      </c>
      <c r="C1244" s="104">
        <f t="shared" si="421"/>
        <v>158238.96358540002</v>
      </c>
      <c r="D1244" s="132">
        <f t="shared" si="422"/>
        <v>41254</v>
      </c>
      <c r="E1244" s="105">
        <f t="shared" si="414"/>
        <v>0</v>
      </c>
      <c r="F1244" s="106">
        <f t="shared" si="412"/>
        <v>16</v>
      </c>
      <c r="G1244" s="106">
        <f t="shared" si="427"/>
        <v>31</v>
      </c>
      <c r="H1244" s="104">
        <f t="shared" si="423"/>
        <v>1</v>
      </c>
      <c r="I1244" s="104">
        <f t="shared" si="424"/>
        <v>1.0235443799999999</v>
      </c>
      <c r="J1244" s="104">
        <f t="shared" si="416"/>
        <v>1.0235443799999999</v>
      </c>
      <c r="K1244" s="104">
        <f t="shared" si="417"/>
        <v>161964.60187486</v>
      </c>
      <c r="L1244" s="107">
        <f t="shared" si="428"/>
        <v>0</v>
      </c>
      <c r="M1244" s="105">
        <f t="shared" si="429"/>
        <v>0</v>
      </c>
      <c r="N1244" s="104">
        <f t="shared" si="430"/>
        <v>0</v>
      </c>
      <c r="O1244" s="113">
        <f t="shared" si="425"/>
        <v>0.11</v>
      </c>
      <c r="P1244" s="108">
        <f t="shared" si="415"/>
        <v>1.0044986920000001</v>
      </c>
      <c r="Q1244" s="104">
        <f t="shared" si="418"/>
        <v>728.62885873000005</v>
      </c>
      <c r="R1244" s="104">
        <f t="shared" si="419"/>
        <v>728.62885873000005</v>
      </c>
      <c r="S1244" s="109" t="s">
        <v>52</v>
      </c>
      <c r="T1244" s="110">
        <f t="shared" si="431"/>
        <v>41284</v>
      </c>
      <c r="U1244" s="111">
        <f t="shared" si="426"/>
        <v>0</v>
      </c>
      <c r="V1244" s="22"/>
      <c r="W1244" s="5"/>
      <c r="X1244" s="3"/>
      <c r="Y1244" s="5"/>
      <c r="Z1244" s="5"/>
      <c r="AA1244" s="5"/>
      <c r="AB1244" s="1"/>
      <c r="AC1244" s="5"/>
      <c r="AD1244" s="5"/>
      <c r="AE1244" s="5"/>
      <c r="AF1244" s="1"/>
      <c r="AG1244" s="3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</row>
    <row r="1245" spans="1:108" x14ac:dyDescent="0.2">
      <c r="A1245" s="112">
        <f t="shared" si="420"/>
        <v>41270</v>
      </c>
      <c r="B1245" s="104">
        <f t="shared" si="413"/>
        <v>162738.87867502001</v>
      </c>
      <c r="C1245" s="104">
        <f t="shared" si="421"/>
        <v>158238.96358540002</v>
      </c>
      <c r="D1245" s="132">
        <f t="shared" si="422"/>
        <v>41254</v>
      </c>
      <c r="E1245" s="105">
        <f t="shared" si="414"/>
        <v>0</v>
      </c>
      <c r="F1245" s="106">
        <f t="shared" si="412"/>
        <v>17</v>
      </c>
      <c r="G1245" s="106">
        <f t="shared" si="427"/>
        <v>31</v>
      </c>
      <c r="H1245" s="104">
        <f t="shared" si="423"/>
        <v>1</v>
      </c>
      <c r="I1245" s="104">
        <f t="shared" si="424"/>
        <v>1.0235443799999999</v>
      </c>
      <c r="J1245" s="104">
        <f t="shared" si="416"/>
        <v>1.0235443799999999</v>
      </c>
      <c r="K1245" s="104">
        <f t="shared" si="417"/>
        <v>161964.60187486</v>
      </c>
      <c r="L1245" s="107">
        <f t="shared" si="428"/>
        <v>0</v>
      </c>
      <c r="M1245" s="105">
        <f t="shared" si="429"/>
        <v>0</v>
      </c>
      <c r="N1245" s="104">
        <f t="shared" si="430"/>
        <v>0</v>
      </c>
      <c r="O1245" s="113">
        <f t="shared" si="425"/>
        <v>0.11</v>
      </c>
      <c r="P1245" s="108">
        <f t="shared" si="415"/>
        <v>1.004780531</v>
      </c>
      <c r="Q1245" s="104">
        <f t="shared" si="418"/>
        <v>774.27680015999999</v>
      </c>
      <c r="R1245" s="104">
        <f t="shared" si="419"/>
        <v>774.27680015999999</v>
      </c>
      <c r="S1245" s="109" t="s">
        <v>52</v>
      </c>
      <c r="T1245" s="110">
        <f t="shared" si="431"/>
        <v>41284</v>
      </c>
      <c r="U1245" s="111">
        <f t="shared" si="426"/>
        <v>0</v>
      </c>
      <c r="V1245" s="22"/>
      <c r="W1245" s="5"/>
      <c r="X1245" s="3"/>
      <c r="Y1245" s="5"/>
      <c r="Z1245" s="5"/>
      <c r="AA1245" s="5"/>
      <c r="AB1245" s="1"/>
      <c r="AC1245" s="5"/>
      <c r="AD1245" s="5"/>
      <c r="AE1245" s="5"/>
      <c r="AF1245" s="1"/>
      <c r="AG1245" s="3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</row>
    <row r="1246" spans="1:108" x14ac:dyDescent="0.2">
      <c r="A1246" s="112">
        <f t="shared" si="420"/>
        <v>41271</v>
      </c>
      <c r="B1246" s="104">
        <f t="shared" si="413"/>
        <v>162784.53941165001</v>
      </c>
      <c r="C1246" s="104">
        <f t="shared" si="421"/>
        <v>158238.96358540002</v>
      </c>
      <c r="D1246" s="132">
        <f t="shared" si="422"/>
        <v>41254</v>
      </c>
      <c r="E1246" s="105">
        <f t="shared" si="414"/>
        <v>0</v>
      </c>
      <c r="F1246" s="106">
        <f t="shared" si="412"/>
        <v>18</v>
      </c>
      <c r="G1246" s="106">
        <f t="shared" si="427"/>
        <v>31</v>
      </c>
      <c r="H1246" s="104">
        <f t="shared" si="423"/>
        <v>1</v>
      </c>
      <c r="I1246" s="104">
        <f t="shared" si="424"/>
        <v>1.0235443799999999</v>
      </c>
      <c r="J1246" s="104">
        <f t="shared" si="416"/>
        <v>1.0235443799999999</v>
      </c>
      <c r="K1246" s="104">
        <f t="shared" si="417"/>
        <v>161964.60187486</v>
      </c>
      <c r="L1246" s="107">
        <f t="shared" si="428"/>
        <v>0</v>
      </c>
      <c r="M1246" s="105">
        <f t="shared" si="429"/>
        <v>0</v>
      </c>
      <c r="N1246" s="104">
        <f t="shared" si="430"/>
        <v>0</v>
      </c>
      <c r="O1246" s="113">
        <f t="shared" si="425"/>
        <v>0.11</v>
      </c>
      <c r="P1246" s="108">
        <f t="shared" si="415"/>
        <v>1.005062449</v>
      </c>
      <c r="Q1246" s="104">
        <f t="shared" si="418"/>
        <v>819.93753678999997</v>
      </c>
      <c r="R1246" s="104">
        <f t="shared" si="419"/>
        <v>819.93753678999997</v>
      </c>
      <c r="S1246" s="109" t="s">
        <v>52</v>
      </c>
      <c r="T1246" s="110">
        <f t="shared" si="431"/>
        <v>41284</v>
      </c>
      <c r="U1246" s="111">
        <f t="shared" si="426"/>
        <v>0</v>
      </c>
      <c r="V1246" s="22"/>
      <c r="W1246" s="5"/>
      <c r="X1246" s="3"/>
      <c r="Y1246" s="5"/>
      <c r="Z1246" s="5"/>
      <c r="AA1246" s="5"/>
      <c r="AB1246" s="1"/>
      <c r="AC1246" s="5"/>
      <c r="AD1246" s="5"/>
      <c r="AE1246" s="5"/>
      <c r="AF1246" s="1"/>
      <c r="AG1246" s="3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</row>
    <row r="1247" spans="1:108" x14ac:dyDescent="0.2">
      <c r="A1247" s="112">
        <f t="shared" si="420"/>
        <v>41272</v>
      </c>
      <c r="B1247" s="104">
        <f t="shared" si="413"/>
        <v>162830.21310545001</v>
      </c>
      <c r="C1247" s="104">
        <f t="shared" si="421"/>
        <v>158238.96358540002</v>
      </c>
      <c r="D1247" s="132">
        <f t="shared" si="422"/>
        <v>41254</v>
      </c>
      <c r="E1247" s="105">
        <f t="shared" si="414"/>
        <v>0</v>
      </c>
      <c r="F1247" s="106">
        <f t="shared" si="412"/>
        <v>19</v>
      </c>
      <c r="G1247" s="106">
        <f t="shared" si="427"/>
        <v>31</v>
      </c>
      <c r="H1247" s="104">
        <f t="shared" si="423"/>
        <v>1</v>
      </c>
      <c r="I1247" s="104">
        <f t="shared" si="424"/>
        <v>1.0235443799999999</v>
      </c>
      <c r="J1247" s="104">
        <f t="shared" si="416"/>
        <v>1.0235443799999999</v>
      </c>
      <c r="K1247" s="104">
        <f t="shared" si="417"/>
        <v>161964.60187486</v>
      </c>
      <c r="L1247" s="107">
        <f t="shared" si="428"/>
        <v>0</v>
      </c>
      <c r="M1247" s="105">
        <f t="shared" si="429"/>
        <v>0</v>
      </c>
      <c r="N1247" s="104">
        <f t="shared" si="430"/>
        <v>0</v>
      </c>
      <c r="O1247" s="113">
        <f t="shared" si="425"/>
        <v>0.11</v>
      </c>
      <c r="P1247" s="108">
        <f t="shared" si="415"/>
        <v>1.0053444469999999</v>
      </c>
      <c r="Q1247" s="104">
        <f t="shared" si="418"/>
        <v>865.61123058999999</v>
      </c>
      <c r="R1247" s="104">
        <f t="shared" si="419"/>
        <v>865.61123058999999</v>
      </c>
      <c r="S1247" s="109" t="s">
        <v>52</v>
      </c>
      <c r="T1247" s="110">
        <f t="shared" si="431"/>
        <v>41284</v>
      </c>
      <c r="U1247" s="111">
        <f t="shared" si="426"/>
        <v>0</v>
      </c>
      <c r="V1247" s="22"/>
      <c r="W1247" s="5"/>
      <c r="X1247" s="3"/>
      <c r="Y1247" s="5"/>
      <c r="Z1247" s="5"/>
      <c r="AA1247" s="5"/>
      <c r="AB1247" s="1"/>
      <c r="AC1247" s="5"/>
      <c r="AD1247" s="5"/>
      <c r="AE1247" s="5"/>
      <c r="AF1247" s="1"/>
      <c r="AG1247" s="3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</row>
    <row r="1248" spans="1:108" x14ac:dyDescent="0.2">
      <c r="A1248" s="112">
        <f t="shared" si="420"/>
        <v>41273</v>
      </c>
      <c r="B1248" s="104">
        <f t="shared" si="413"/>
        <v>162875.89943249</v>
      </c>
      <c r="C1248" s="104">
        <f t="shared" si="421"/>
        <v>158238.96358540002</v>
      </c>
      <c r="D1248" s="132">
        <f t="shared" si="422"/>
        <v>41254</v>
      </c>
      <c r="E1248" s="105">
        <f t="shared" si="414"/>
        <v>0</v>
      </c>
      <c r="F1248" s="106">
        <f t="shared" si="412"/>
        <v>20</v>
      </c>
      <c r="G1248" s="106">
        <f t="shared" si="427"/>
        <v>31</v>
      </c>
      <c r="H1248" s="104">
        <f t="shared" si="423"/>
        <v>1</v>
      </c>
      <c r="I1248" s="104">
        <f t="shared" si="424"/>
        <v>1.0235443799999999</v>
      </c>
      <c r="J1248" s="104">
        <f t="shared" si="416"/>
        <v>1.0235443799999999</v>
      </c>
      <c r="K1248" s="104">
        <f t="shared" si="417"/>
        <v>161964.60187486</v>
      </c>
      <c r="L1248" s="107">
        <f t="shared" si="428"/>
        <v>0</v>
      </c>
      <c r="M1248" s="105">
        <f t="shared" si="429"/>
        <v>0</v>
      </c>
      <c r="N1248" s="104">
        <f t="shared" si="430"/>
        <v>0</v>
      </c>
      <c r="O1248" s="113">
        <f t="shared" si="425"/>
        <v>0.11</v>
      </c>
      <c r="P1248" s="108">
        <f t="shared" si="415"/>
        <v>1.0056265230000001</v>
      </c>
      <c r="Q1248" s="104">
        <f t="shared" si="418"/>
        <v>911.29755763000003</v>
      </c>
      <c r="R1248" s="104">
        <f t="shared" si="419"/>
        <v>911.29755763000003</v>
      </c>
      <c r="S1248" s="109" t="s">
        <v>52</v>
      </c>
      <c r="T1248" s="110">
        <f t="shared" si="431"/>
        <v>41284</v>
      </c>
      <c r="U1248" s="111">
        <f t="shared" si="426"/>
        <v>0</v>
      </c>
      <c r="V1248" s="22"/>
      <c r="W1248" s="5"/>
      <c r="X1248" s="3"/>
      <c r="Y1248" s="5"/>
      <c r="Z1248" s="5"/>
      <c r="AA1248" s="5"/>
      <c r="AB1248" s="1"/>
      <c r="AC1248" s="5"/>
      <c r="AD1248" s="5"/>
      <c r="AE1248" s="5"/>
      <c r="AF1248" s="1"/>
      <c r="AG1248" s="3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</row>
    <row r="1249" spans="1:108" x14ac:dyDescent="0.2">
      <c r="A1249" s="112">
        <f t="shared" si="420"/>
        <v>41274</v>
      </c>
      <c r="B1249" s="104">
        <f t="shared" si="413"/>
        <v>162921.59871670001</v>
      </c>
      <c r="C1249" s="104">
        <f t="shared" si="421"/>
        <v>158238.96358540002</v>
      </c>
      <c r="D1249" s="132">
        <f t="shared" si="422"/>
        <v>41254</v>
      </c>
      <c r="E1249" s="105">
        <f t="shared" si="414"/>
        <v>0</v>
      </c>
      <c r="F1249" s="106">
        <f t="shared" si="412"/>
        <v>21</v>
      </c>
      <c r="G1249" s="106">
        <f t="shared" si="427"/>
        <v>31</v>
      </c>
      <c r="H1249" s="104">
        <f t="shared" si="423"/>
        <v>1</v>
      </c>
      <c r="I1249" s="104">
        <f t="shared" si="424"/>
        <v>1.0235443799999999</v>
      </c>
      <c r="J1249" s="104">
        <f t="shared" si="416"/>
        <v>1.0235443799999999</v>
      </c>
      <c r="K1249" s="104">
        <f t="shared" si="417"/>
        <v>161964.60187486</v>
      </c>
      <c r="L1249" s="107">
        <f t="shared" si="428"/>
        <v>0</v>
      </c>
      <c r="M1249" s="105">
        <f t="shared" si="429"/>
        <v>0</v>
      </c>
      <c r="N1249" s="104">
        <f t="shared" si="430"/>
        <v>0</v>
      </c>
      <c r="O1249" s="113">
        <f t="shared" si="425"/>
        <v>0.11</v>
      </c>
      <c r="P1249" s="108">
        <f t="shared" si="415"/>
        <v>1.005908679</v>
      </c>
      <c r="Q1249" s="104">
        <f t="shared" si="418"/>
        <v>956.99684184</v>
      </c>
      <c r="R1249" s="104">
        <f t="shared" si="419"/>
        <v>956.99684184</v>
      </c>
      <c r="S1249" s="109" t="s">
        <v>52</v>
      </c>
      <c r="T1249" s="110">
        <f t="shared" si="431"/>
        <v>41284</v>
      </c>
      <c r="U1249" s="111">
        <f t="shared" si="426"/>
        <v>0</v>
      </c>
      <c r="V1249" s="22"/>
      <c r="W1249" s="5"/>
      <c r="X1249" s="3"/>
      <c r="Y1249" s="5"/>
      <c r="Z1249" s="5"/>
      <c r="AA1249" s="5"/>
      <c r="AB1249" s="1"/>
      <c r="AC1249" s="5"/>
      <c r="AD1249" s="5"/>
      <c r="AE1249" s="5"/>
      <c r="AF1249" s="1"/>
      <c r="AG1249" s="3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</row>
    <row r="1250" spans="1:108" x14ac:dyDescent="0.2">
      <c r="A1250" s="112">
        <f t="shared" si="420"/>
        <v>41275</v>
      </c>
      <c r="B1250" s="104">
        <f t="shared" si="413"/>
        <v>162967.31079611002</v>
      </c>
      <c r="C1250" s="104">
        <f t="shared" si="421"/>
        <v>158238.96358540002</v>
      </c>
      <c r="D1250" s="132">
        <f t="shared" si="422"/>
        <v>41254</v>
      </c>
      <c r="E1250" s="105">
        <f t="shared" si="414"/>
        <v>0</v>
      </c>
      <c r="F1250" s="106">
        <f t="shared" si="412"/>
        <v>22</v>
      </c>
      <c r="G1250" s="106">
        <f t="shared" si="427"/>
        <v>31</v>
      </c>
      <c r="H1250" s="104">
        <f t="shared" si="423"/>
        <v>1</v>
      </c>
      <c r="I1250" s="104">
        <f t="shared" si="424"/>
        <v>1.0235443799999999</v>
      </c>
      <c r="J1250" s="104">
        <f t="shared" si="416"/>
        <v>1.0235443799999999</v>
      </c>
      <c r="K1250" s="104">
        <f t="shared" si="417"/>
        <v>161964.60187486</v>
      </c>
      <c r="L1250" s="107">
        <f t="shared" si="428"/>
        <v>0</v>
      </c>
      <c r="M1250" s="105">
        <f t="shared" si="429"/>
        <v>0</v>
      </c>
      <c r="N1250" s="104">
        <f t="shared" si="430"/>
        <v>0</v>
      </c>
      <c r="O1250" s="113">
        <f t="shared" si="425"/>
        <v>0.11</v>
      </c>
      <c r="P1250" s="108">
        <f t="shared" si="415"/>
        <v>1.006190914</v>
      </c>
      <c r="Q1250" s="104">
        <f t="shared" si="418"/>
        <v>1002.70892125</v>
      </c>
      <c r="R1250" s="104">
        <f t="shared" si="419"/>
        <v>1002.70892125</v>
      </c>
      <c r="S1250" s="109" t="s">
        <v>52</v>
      </c>
      <c r="T1250" s="110">
        <f t="shared" si="431"/>
        <v>41284</v>
      </c>
      <c r="U1250" s="111">
        <f t="shared" si="426"/>
        <v>0</v>
      </c>
      <c r="V1250" s="22"/>
      <c r="W1250" s="5"/>
      <c r="X1250" s="3"/>
      <c r="Y1250" s="5"/>
      <c r="Z1250" s="5"/>
      <c r="AA1250" s="5"/>
      <c r="AB1250" s="1"/>
      <c r="AC1250" s="5"/>
      <c r="AD1250" s="5"/>
      <c r="AE1250" s="5"/>
      <c r="AF1250" s="1"/>
      <c r="AG1250" s="3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</row>
    <row r="1251" spans="1:108" x14ac:dyDescent="0.2">
      <c r="A1251" s="112">
        <f t="shared" si="420"/>
        <v>41276</v>
      </c>
      <c r="B1251" s="104">
        <f t="shared" si="413"/>
        <v>163013.03567072001</v>
      </c>
      <c r="C1251" s="104">
        <f t="shared" si="421"/>
        <v>158238.96358540002</v>
      </c>
      <c r="D1251" s="132">
        <f t="shared" si="422"/>
        <v>41254</v>
      </c>
      <c r="E1251" s="105">
        <f t="shared" si="414"/>
        <v>0</v>
      </c>
      <c r="F1251" s="106">
        <f t="shared" ref="F1251:F1314" si="432">IF(DAY(A1251)=E$2+1,1,F1250+1)</f>
        <v>23</v>
      </c>
      <c r="G1251" s="106">
        <f t="shared" si="427"/>
        <v>31</v>
      </c>
      <c r="H1251" s="104">
        <f t="shared" si="423"/>
        <v>1</v>
      </c>
      <c r="I1251" s="104">
        <f t="shared" si="424"/>
        <v>1.0235443799999999</v>
      </c>
      <c r="J1251" s="104">
        <f t="shared" si="416"/>
        <v>1.0235443799999999</v>
      </c>
      <c r="K1251" s="104">
        <f t="shared" si="417"/>
        <v>161964.60187486</v>
      </c>
      <c r="L1251" s="107">
        <f t="shared" si="428"/>
        <v>0</v>
      </c>
      <c r="M1251" s="105">
        <f t="shared" si="429"/>
        <v>0</v>
      </c>
      <c r="N1251" s="104">
        <f t="shared" si="430"/>
        <v>0</v>
      </c>
      <c r="O1251" s="113">
        <f t="shared" si="425"/>
        <v>0.11</v>
      </c>
      <c r="P1251" s="108">
        <f t="shared" si="415"/>
        <v>1.0064732279999999</v>
      </c>
      <c r="Q1251" s="104">
        <f t="shared" si="418"/>
        <v>1048.4337958599999</v>
      </c>
      <c r="R1251" s="104">
        <f t="shared" si="419"/>
        <v>1048.4337958599999</v>
      </c>
      <c r="S1251" s="109" t="s">
        <v>52</v>
      </c>
      <c r="T1251" s="110">
        <f t="shared" si="431"/>
        <v>41284</v>
      </c>
      <c r="U1251" s="111">
        <f t="shared" si="426"/>
        <v>0</v>
      </c>
      <c r="V1251" s="22"/>
      <c r="W1251" s="5"/>
      <c r="X1251" s="3"/>
      <c r="Y1251" s="5"/>
      <c r="Z1251" s="5"/>
      <c r="AA1251" s="5"/>
      <c r="AB1251" s="1"/>
      <c r="AC1251" s="5"/>
      <c r="AD1251" s="5"/>
      <c r="AE1251" s="5"/>
      <c r="AF1251" s="1"/>
      <c r="AG1251" s="3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</row>
    <row r="1252" spans="1:108" x14ac:dyDescent="0.2">
      <c r="A1252" s="112">
        <f t="shared" si="420"/>
        <v>41277</v>
      </c>
      <c r="B1252" s="104">
        <f t="shared" si="413"/>
        <v>163058.77334054001</v>
      </c>
      <c r="C1252" s="104">
        <f t="shared" si="421"/>
        <v>158238.96358540002</v>
      </c>
      <c r="D1252" s="132">
        <f t="shared" si="422"/>
        <v>41254</v>
      </c>
      <c r="E1252" s="105">
        <f t="shared" si="414"/>
        <v>0</v>
      </c>
      <c r="F1252" s="106">
        <f t="shared" si="432"/>
        <v>24</v>
      </c>
      <c r="G1252" s="106">
        <f t="shared" si="427"/>
        <v>31</v>
      </c>
      <c r="H1252" s="104">
        <f t="shared" si="423"/>
        <v>1</v>
      </c>
      <c r="I1252" s="104">
        <f t="shared" si="424"/>
        <v>1.0235443799999999</v>
      </c>
      <c r="J1252" s="104">
        <f t="shared" si="416"/>
        <v>1.0235443799999999</v>
      </c>
      <c r="K1252" s="104">
        <f t="shared" si="417"/>
        <v>161964.60187486</v>
      </c>
      <c r="L1252" s="107">
        <f t="shared" si="428"/>
        <v>0</v>
      </c>
      <c r="M1252" s="105">
        <f t="shared" si="429"/>
        <v>0</v>
      </c>
      <c r="N1252" s="104">
        <f t="shared" si="430"/>
        <v>0</v>
      </c>
      <c r="O1252" s="113">
        <f t="shared" si="425"/>
        <v>0.11</v>
      </c>
      <c r="P1252" s="108">
        <f t="shared" si="415"/>
        <v>1.0067556209999999</v>
      </c>
      <c r="Q1252" s="104">
        <f t="shared" si="418"/>
        <v>1094.17146568</v>
      </c>
      <c r="R1252" s="104">
        <f t="shared" si="419"/>
        <v>1094.17146568</v>
      </c>
      <c r="S1252" s="109" t="s">
        <v>52</v>
      </c>
      <c r="T1252" s="110">
        <f t="shared" si="431"/>
        <v>41284</v>
      </c>
      <c r="U1252" s="111">
        <f t="shared" si="426"/>
        <v>0</v>
      </c>
      <c r="V1252" s="22"/>
      <c r="W1252" s="5"/>
      <c r="X1252" s="3"/>
      <c r="Y1252" s="5"/>
      <c r="Z1252" s="5"/>
      <c r="AA1252" s="5"/>
      <c r="AB1252" s="1"/>
      <c r="AC1252" s="5"/>
      <c r="AD1252" s="5"/>
      <c r="AE1252" s="5"/>
      <c r="AF1252" s="1"/>
      <c r="AG1252" s="3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</row>
    <row r="1253" spans="1:108" x14ac:dyDescent="0.2">
      <c r="A1253" s="112">
        <f t="shared" si="420"/>
        <v>41278</v>
      </c>
      <c r="B1253" s="104">
        <f t="shared" si="413"/>
        <v>163104.52396752001</v>
      </c>
      <c r="C1253" s="104">
        <f t="shared" si="421"/>
        <v>158238.96358540002</v>
      </c>
      <c r="D1253" s="132">
        <f t="shared" si="422"/>
        <v>41254</v>
      </c>
      <c r="E1253" s="105">
        <f t="shared" si="414"/>
        <v>0</v>
      </c>
      <c r="F1253" s="106">
        <f t="shared" si="432"/>
        <v>25</v>
      </c>
      <c r="G1253" s="106">
        <f t="shared" si="427"/>
        <v>31</v>
      </c>
      <c r="H1253" s="104">
        <f t="shared" si="423"/>
        <v>1</v>
      </c>
      <c r="I1253" s="104">
        <f t="shared" si="424"/>
        <v>1.0235443799999999</v>
      </c>
      <c r="J1253" s="104">
        <f t="shared" si="416"/>
        <v>1.0235443799999999</v>
      </c>
      <c r="K1253" s="104">
        <f t="shared" si="417"/>
        <v>161964.60187486</v>
      </c>
      <c r="L1253" s="107">
        <f t="shared" si="428"/>
        <v>0</v>
      </c>
      <c r="M1253" s="105">
        <f t="shared" si="429"/>
        <v>0</v>
      </c>
      <c r="N1253" s="104">
        <f t="shared" si="430"/>
        <v>0</v>
      </c>
      <c r="O1253" s="113">
        <f t="shared" si="425"/>
        <v>0.11</v>
      </c>
      <c r="P1253" s="108">
        <f t="shared" si="415"/>
        <v>1.0070380940000001</v>
      </c>
      <c r="Q1253" s="104">
        <f t="shared" si="418"/>
        <v>1139.9220926600001</v>
      </c>
      <c r="R1253" s="104">
        <f t="shared" si="419"/>
        <v>1139.9220926600001</v>
      </c>
      <c r="S1253" s="109" t="s">
        <v>52</v>
      </c>
      <c r="T1253" s="110">
        <f t="shared" si="431"/>
        <v>41284</v>
      </c>
      <c r="U1253" s="111">
        <f t="shared" si="426"/>
        <v>0</v>
      </c>
      <c r="V1253" s="22"/>
      <c r="W1253" s="5"/>
      <c r="X1253" s="3"/>
      <c r="Y1253" s="5"/>
      <c r="Z1253" s="5"/>
      <c r="AA1253" s="5"/>
      <c r="AB1253" s="1"/>
      <c r="AC1253" s="5"/>
      <c r="AD1253" s="5"/>
      <c r="AE1253" s="5"/>
      <c r="AF1253" s="1"/>
      <c r="AG1253" s="3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</row>
    <row r="1254" spans="1:108" x14ac:dyDescent="0.2">
      <c r="A1254" s="112">
        <f t="shared" si="420"/>
        <v>41279</v>
      </c>
      <c r="B1254" s="104">
        <f t="shared" si="413"/>
        <v>163150.28722775</v>
      </c>
      <c r="C1254" s="104">
        <f t="shared" si="421"/>
        <v>158238.96358540002</v>
      </c>
      <c r="D1254" s="132">
        <f t="shared" si="422"/>
        <v>41254</v>
      </c>
      <c r="E1254" s="105">
        <f t="shared" si="414"/>
        <v>0</v>
      </c>
      <c r="F1254" s="106">
        <f t="shared" si="432"/>
        <v>26</v>
      </c>
      <c r="G1254" s="106">
        <f t="shared" si="427"/>
        <v>31</v>
      </c>
      <c r="H1254" s="104">
        <f t="shared" si="423"/>
        <v>1</v>
      </c>
      <c r="I1254" s="104">
        <f t="shared" si="424"/>
        <v>1.0235443799999999</v>
      </c>
      <c r="J1254" s="104">
        <f t="shared" si="416"/>
        <v>1.0235443799999999</v>
      </c>
      <c r="K1254" s="104">
        <f t="shared" si="417"/>
        <v>161964.60187486</v>
      </c>
      <c r="L1254" s="107">
        <f t="shared" si="428"/>
        <v>0</v>
      </c>
      <c r="M1254" s="105">
        <f t="shared" si="429"/>
        <v>0</v>
      </c>
      <c r="N1254" s="104">
        <f t="shared" si="430"/>
        <v>0</v>
      </c>
      <c r="O1254" s="113">
        <f t="shared" si="425"/>
        <v>0.11</v>
      </c>
      <c r="P1254" s="108">
        <f t="shared" si="415"/>
        <v>1.0073206450000001</v>
      </c>
      <c r="Q1254" s="104">
        <f t="shared" si="418"/>
        <v>1185.6853528900001</v>
      </c>
      <c r="R1254" s="104">
        <f t="shared" si="419"/>
        <v>1185.6853528900001</v>
      </c>
      <c r="S1254" s="109" t="s">
        <v>52</v>
      </c>
      <c r="T1254" s="110">
        <f t="shared" si="431"/>
        <v>41284</v>
      </c>
      <c r="U1254" s="111">
        <f t="shared" si="426"/>
        <v>0</v>
      </c>
      <c r="V1254" s="22"/>
      <c r="W1254" s="5"/>
      <c r="X1254" s="3"/>
      <c r="Y1254" s="5"/>
      <c r="Z1254" s="5"/>
      <c r="AA1254" s="5"/>
      <c r="AB1254" s="1"/>
      <c r="AC1254" s="5"/>
      <c r="AD1254" s="5"/>
      <c r="AE1254" s="5"/>
      <c r="AF1254" s="1"/>
      <c r="AG1254" s="3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</row>
    <row r="1255" spans="1:108" x14ac:dyDescent="0.2">
      <c r="A1255" s="112">
        <f t="shared" si="420"/>
        <v>41280</v>
      </c>
      <c r="B1255" s="104">
        <f t="shared" ref="B1255:B1318" si="433">IF(E1255&lt;0,"ND",(K1255+Q1255))</f>
        <v>163196.06344514</v>
      </c>
      <c r="C1255" s="104">
        <f t="shared" si="421"/>
        <v>158238.96358540002</v>
      </c>
      <c r="D1255" s="132">
        <f t="shared" si="422"/>
        <v>41254</v>
      </c>
      <c r="E1255" s="105">
        <f t="shared" si="414"/>
        <v>0</v>
      </c>
      <c r="F1255" s="106">
        <f t="shared" si="432"/>
        <v>27</v>
      </c>
      <c r="G1255" s="106">
        <f t="shared" si="427"/>
        <v>31</v>
      </c>
      <c r="H1255" s="104">
        <f t="shared" si="423"/>
        <v>1</v>
      </c>
      <c r="I1255" s="104">
        <f t="shared" si="424"/>
        <v>1.0235443799999999</v>
      </c>
      <c r="J1255" s="104">
        <f t="shared" si="416"/>
        <v>1.0235443799999999</v>
      </c>
      <c r="K1255" s="104">
        <f t="shared" si="417"/>
        <v>161964.60187486</v>
      </c>
      <c r="L1255" s="107">
        <f t="shared" si="428"/>
        <v>0</v>
      </c>
      <c r="M1255" s="105">
        <f t="shared" si="429"/>
        <v>0</v>
      </c>
      <c r="N1255" s="104">
        <f t="shared" si="430"/>
        <v>0</v>
      </c>
      <c r="O1255" s="113">
        <f t="shared" si="425"/>
        <v>0.11</v>
      </c>
      <c r="P1255" s="108">
        <f t="shared" si="415"/>
        <v>1.007603276</v>
      </c>
      <c r="Q1255" s="104">
        <f t="shared" si="418"/>
        <v>1231.4615702799999</v>
      </c>
      <c r="R1255" s="104">
        <f t="shared" si="419"/>
        <v>1231.4615702799999</v>
      </c>
      <c r="S1255" s="109" t="s">
        <v>52</v>
      </c>
      <c r="T1255" s="110">
        <f t="shared" si="431"/>
        <v>41284</v>
      </c>
      <c r="U1255" s="111">
        <f t="shared" si="426"/>
        <v>0</v>
      </c>
      <c r="V1255" s="22"/>
      <c r="W1255" s="5"/>
      <c r="X1255" s="3"/>
      <c r="Y1255" s="5"/>
      <c r="Z1255" s="5"/>
      <c r="AA1255" s="5"/>
      <c r="AB1255" s="1"/>
      <c r="AC1255" s="5"/>
      <c r="AD1255" s="5"/>
      <c r="AE1255" s="5"/>
      <c r="AF1255" s="1"/>
      <c r="AG1255" s="3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</row>
    <row r="1256" spans="1:108" x14ac:dyDescent="0.2">
      <c r="A1256" s="112">
        <f t="shared" si="420"/>
        <v>41281</v>
      </c>
      <c r="B1256" s="104">
        <f t="shared" si="433"/>
        <v>163241.85261970002</v>
      </c>
      <c r="C1256" s="104">
        <f t="shared" si="421"/>
        <v>158238.96358540002</v>
      </c>
      <c r="D1256" s="132">
        <f t="shared" si="422"/>
        <v>41254</v>
      </c>
      <c r="E1256" s="105">
        <f t="shared" si="414"/>
        <v>0</v>
      </c>
      <c r="F1256" s="106">
        <f t="shared" si="432"/>
        <v>28</v>
      </c>
      <c r="G1256" s="106">
        <f t="shared" si="427"/>
        <v>31</v>
      </c>
      <c r="H1256" s="104">
        <f t="shared" si="423"/>
        <v>1</v>
      </c>
      <c r="I1256" s="104">
        <f t="shared" si="424"/>
        <v>1.0235443799999999</v>
      </c>
      <c r="J1256" s="104">
        <f t="shared" si="416"/>
        <v>1.0235443799999999</v>
      </c>
      <c r="K1256" s="104">
        <f t="shared" si="417"/>
        <v>161964.60187486</v>
      </c>
      <c r="L1256" s="107">
        <f t="shared" si="428"/>
        <v>0</v>
      </c>
      <c r="M1256" s="105">
        <f t="shared" si="429"/>
        <v>0</v>
      </c>
      <c r="N1256" s="104">
        <f t="shared" si="430"/>
        <v>0</v>
      </c>
      <c r="O1256" s="113">
        <f t="shared" si="425"/>
        <v>0.11</v>
      </c>
      <c r="P1256" s="108">
        <f t="shared" si="415"/>
        <v>1.0078859870000001</v>
      </c>
      <c r="Q1256" s="104">
        <f t="shared" si="418"/>
        <v>1277.2507448399999</v>
      </c>
      <c r="R1256" s="104">
        <f t="shared" si="419"/>
        <v>1277.2507448399999</v>
      </c>
      <c r="S1256" s="109" t="s">
        <v>52</v>
      </c>
      <c r="T1256" s="110">
        <f t="shared" si="431"/>
        <v>41284</v>
      </c>
      <c r="U1256" s="111">
        <f t="shared" si="426"/>
        <v>0</v>
      </c>
      <c r="V1256" s="22"/>
      <c r="W1256" s="5"/>
      <c r="X1256" s="3"/>
      <c r="Y1256" s="5"/>
      <c r="Z1256" s="5"/>
      <c r="AA1256" s="5"/>
      <c r="AB1256" s="1"/>
      <c r="AC1256" s="5"/>
      <c r="AD1256" s="5"/>
      <c r="AE1256" s="5"/>
      <c r="AF1256" s="1"/>
      <c r="AG1256" s="3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</row>
    <row r="1257" spans="1:108" x14ac:dyDescent="0.2">
      <c r="A1257" s="112">
        <f t="shared" si="420"/>
        <v>41282</v>
      </c>
      <c r="B1257" s="104">
        <f t="shared" si="433"/>
        <v>163287.65442750001</v>
      </c>
      <c r="C1257" s="104">
        <f t="shared" si="421"/>
        <v>158238.96358540002</v>
      </c>
      <c r="D1257" s="132">
        <f t="shared" si="422"/>
        <v>41254</v>
      </c>
      <c r="E1257" s="105">
        <f t="shared" si="414"/>
        <v>0</v>
      </c>
      <c r="F1257" s="106">
        <f t="shared" si="432"/>
        <v>29</v>
      </c>
      <c r="G1257" s="106">
        <f t="shared" si="427"/>
        <v>31</v>
      </c>
      <c r="H1257" s="104">
        <f t="shared" si="423"/>
        <v>1</v>
      </c>
      <c r="I1257" s="104">
        <f t="shared" si="424"/>
        <v>1.0235443799999999</v>
      </c>
      <c r="J1257" s="104">
        <f t="shared" si="416"/>
        <v>1.0235443799999999</v>
      </c>
      <c r="K1257" s="104">
        <f t="shared" si="417"/>
        <v>161964.60187486</v>
      </c>
      <c r="L1257" s="107">
        <f t="shared" si="428"/>
        <v>0</v>
      </c>
      <c r="M1257" s="105">
        <f t="shared" si="429"/>
        <v>0</v>
      </c>
      <c r="N1257" s="104">
        <f t="shared" si="430"/>
        <v>0</v>
      </c>
      <c r="O1257" s="113">
        <f t="shared" si="425"/>
        <v>0.11</v>
      </c>
      <c r="P1257" s="108">
        <f t="shared" si="415"/>
        <v>1.008168776</v>
      </c>
      <c r="Q1257" s="104">
        <f t="shared" si="418"/>
        <v>1323.0525526399999</v>
      </c>
      <c r="R1257" s="104">
        <f t="shared" si="419"/>
        <v>1323.0525526399999</v>
      </c>
      <c r="S1257" s="109" t="s">
        <v>52</v>
      </c>
      <c r="T1257" s="110">
        <f t="shared" si="431"/>
        <v>41284</v>
      </c>
      <c r="U1257" s="111">
        <f t="shared" si="426"/>
        <v>0</v>
      </c>
      <c r="V1257" s="22"/>
      <c r="W1257" s="5"/>
      <c r="X1257" s="3"/>
      <c r="Y1257" s="5"/>
      <c r="Z1257" s="5"/>
      <c r="AA1257" s="5"/>
      <c r="AB1257" s="1"/>
      <c r="AC1257" s="5"/>
      <c r="AD1257" s="5"/>
      <c r="AE1257" s="5"/>
      <c r="AF1257" s="1"/>
      <c r="AG1257" s="3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</row>
    <row r="1258" spans="1:108" x14ac:dyDescent="0.2">
      <c r="A1258" s="112">
        <f t="shared" si="420"/>
        <v>41283</v>
      </c>
      <c r="B1258" s="104">
        <f t="shared" si="433"/>
        <v>163333.46919247002</v>
      </c>
      <c r="C1258" s="104">
        <f t="shared" si="421"/>
        <v>158238.96358540002</v>
      </c>
      <c r="D1258" s="132">
        <f t="shared" si="422"/>
        <v>41254</v>
      </c>
      <c r="E1258" s="105">
        <f t="shared" si="414"/>
        <v>0</v>
      </c>
      <c r="F1258" s="106">
        <f t="shared" si="432"/>
        <v>30</v>
      </c>
      <c r="G1258" s="106">
        <f t="shared" si="427"/>
        <v>31</v>
      </c>
      <c r="H1258" s="104">
        <f t="shared" si="423"/>
        <v>1</v>
      </c>
      <c r="I1258" s="104">
        <f t="shared" si="424"/>
        <v>1.0235443799999999</v>
      </c>
      <c r="J1258" s="104">
        <f t="shared" si="416"/>
        <v>1.0235443799999999</v>
      </c>
      <c r="K1258" s="104">
        <f t="shared" si="417"/>
        <v>161964.60187486</v>
      </c>
      <c r="L1258" s="107">
        <f t="shared" si="428"/>
        <v>0</v>
      </c>
      <c r="M1258" s="105">
        <f t="shared" si="429"/>
        <v>0</v>
      </c>
      <c r="N1258" s="104">
        <f t="shared" si="430"/>
        <v>0</v>
      </c>
      <c r="O1258" s="113">
        <f t="shared" si="425"/>
        <v>0.11</v>
      </c>
      <c r="P1258" s="108">
        <f t="shared" si="415"/>
        <v>1.0084516450000001</v>
      </c>
      <c r="Q1258" s="104">
        <f t="shared" si="418"/>
        <v>1368.8673176100001</v>
      </c>
      <c r="R1258" s="104">
        <f t="shared" si="419"/>
        <v>1368.8673176100001</v>
      </c>
      <c r="S1258" s="109" t="s">
        <v>52</v>
      </c>
      <c r="T1258" s="110">
        <f t="shared" si="431"/>
        <v>41284</v>
      </c>
      <c r="U1258" s="111">
        <f t="shared" si="426"/>
        <v>0</v>
      </c>
      <c r="V1258" s="22"/>
      <c r="W1258" s="5"/>
      <c r="X1258" s="3"/>
      <c r="Y1258" s="5"/>
      <c r="Z1258" s="5"/>
      <c r="AA1258" s="5"/>
      <c r="AB1258" s="1"/>
      <c r="AC1258" s="5"/>
      <c r="AD1258" s="5"/>
      <c r="AE1258" s="5"/>
      <c r="AF1258" s="1"/>
      <c r="AG1258" s="3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</row>
    <row r="1259" spans="1:108" x14ac:dyDescent="0.2">
      <c r="A1259" s="112">
        <f t="shared" si="420"/>
        <v>41284</v>
      </c>
      <c r="B1259" s="104">
        <f t="shared" si="433"/>
        <v>163379.29691460001</v>
      </c>
      <c r="C1259" s="104">
        <f t="shared" si="421"/>
        <v>158238.96358540002</v>
      </c>
      <c r="D1259" s="132">
        <f t="shared" si="422"/>
        <v>41254</v>
      </c>
      <c r="E1259" s="105">
        <f t="shared" ref="E1259:E1322" si="434">IF(DAY(A1258)=$E$2,VLOOKUP(A1258,$AG$10:$AH$200,2),E1258)</f>
        <v>0</v>
      </c>
      <c r="F1259" s="106">
        <f t="shared" si="432"/>
        <v>31</v>
      </c>
      <c r="G1259" s="106">
        <f t="shared" si="427"/>
        <v>31</v>
      </c>
      <c r="H1259" s="104">
        <f t="shared" si="423"/>
        <v>1</v>
      </c>
      <c r="I1259" s="104">
        <f t="shared" si="424"/>
        <v>1.0235443799999999</v>
      </c>
      <c r="J1259" s="104">
        <f t="shared" si="416"/>
        <v>1.0235443799999999</v>
      </c>
      <c r="K1259" s="104">
        <f t="shared" si="417"/>
        <v>161964.60187486</v>
      </c>
      <c r="L1259" s="107">
        <f t="shared" si="428"/>
        <v>40</v>
      </c>
      <c r="M1259" s="105">
        <f t="shared" si="429"/>
        <v>9.0996056581999996E-2</v>
      </c>
      <c r="N1259" s="104">
        <f t="shared" si="430"/>
        <v>14738.14007648</v>
      </c>
      <c r="O1259" s="113">
        <f t="shared" si="425"/>
        <v>0.11</v>
      </c>
      <c r="P1259" s="108">
        <f t="shared" si="415"/>
        <v>1.0087345940000001</v>
      </c>
      <c r="Q1259" s="104">
        <f t="shared" si="418"/>
        <v>1414.6950397400001</v>
      </c>
      <c r="R1259" s="104">
        <f t="shared" si="419"/>
        <v>16152.83511622</v>
      </c>
      <c r="S1259" s="109" t="s">
        <v>52</v>
      </c>
      <c r="T1259" s="110">
        <f t="shared" si="431"/>
        <v>41284</v>
      </c>
      <c r="U1259" s="111">
        <f t="shared" si="426"/>
        <v>147226.46179838001</v>
      </c>
      <c r="V1259" s="22"/>
      <c r="W1259" s="8"/>
      <c r="X1259" s="2"/>
      <c r="Y1259" s="8"/>
      <c r="Z1259" s="8"/>
      <c r="AA1259" s="8"/>
      <c r="AB1259" s="9"/>
      <c r="AC1259" s="8"/>
      <c r="AD1259" s="8"/>
      <c r="AE1259" s="8"/>
      <c r="AF1259" s="9"/>
      <c r="AG1259" s="2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</row>
    <row r="1260" spans="1:108" x14ac:dyDescent="0.2">
      <c r="A1260" s="112">
        <f t="shared" si="420"/>
        <v>41285</v>
      </c>
      <c r="B1260" s="104">
        <f t="shared" si="433"/>
        <v>147267.77015734001</v>
      </c>
      <c r="C1260" s="104">
        <f t="shared" si="421"/>
        <v>143839.84190151002</v>
      </c>
      <c r="D1260" s="132">
        <f t="shared" si="422"/>
        <v>41285</v>
      </c>
      <c r="E1260" s="105">
        <f t="shared" si="434"/>
        <v>0</v>
      </c>
      <c r="F1260" s="106">
        <f t="shared" si="432"/>
        <v>1</v>
      </c>
      <c r="G1260" s="106">
        <f t="shared" si="427"/>
        <v>31</v>
      </c>
      <c r="H1260" s="104">
        <f t="shared" si="423"/>
        <v>1</v>
      </c>
      <c r="I1260" s="104">
        <f t="shared" si="424"/>
        <v>1.0235443799999999</v>
      </c>
      <c r="J1260" s="104">
        <f t="shared" si="416"/>
        <v>1.0235443799999999</v>
      </c>
      <c r="K1260" s="104">
        <f t="shared" si="417"/>
        <v>147226.46179837</v>
      </c>
      <c r="L1260" s="107">
        <f t="shared" si="428"/>
        <v>0</v>
      </c>
      <c r="M1260" s="105">
        <f t="shared" si="429"/>
        <v>0</v>
      </c>
      <c r="N1260" s="104">
        <f t="shared" si="430"/>
        <v>0</v>
      </c>
      <c r="O1260" s="113">
        <f t="shared" si="425"/>
        <v>0.11</v>
      </c>
      <c r="P1260" s="108">
        <f t="shared" si="415"/>
        <v>1.0002805770000001</v>
      </c>
      <c r="Q1260" s="104">
        <f t="shared" si="418"/>
        <v>41.30835897</v>
      </c>
      <c r="R1260" s="104">
        <f t="shared" si="419"/>
        <v>41.30835897</v>
      </c>
      <c r="S1260" s="109" t="s">
        <v>52</v>
      </c>
      <c r="T1260" s="110">
        <f t="shared" si="431"/>
        <v>41315</v>
      </c>
      <c r="U1260" s="111">
        <f t="shared" si="426"/>
        <v>0</v>
      </c>
      <c r="V1260" s="22"/>
      <c r="W1260" s="5"/>
      <c r="X1260" s="3"/>
      <c r="Y1260" s="5"/>
      <c r="Z1260" s="5"/>
      <c r="AA1260" s="5"/>
      <c r="AB1260" s="1"/>
      <c r="AC1260" s="5"/>
      <c r="AD1260" s="5"/>
      <c r="AE1260" s="5"/>
      <c r="AF1260" s="1"/>
      <c r="AG1260" s="3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</row>
    <row r="1261" spans="1:108" x14ac:dyDescent="0.2">
      <c r="A1261" s="112">
        <f t="shared" si="420"/>
        <v>41286</v>
      </c>
      <c r="B1261" s="104">
        <f t="shared" si="433"/>
        <v>147309.09014720001</v>
      </c>
      <c r="C1261" s="104">
        <f t="shared" si="421"/>
        <v>143839.84190151002</v>
      </c>
      <c r="D1261" s="132">
        <f t="shared" si="422"/>
        <v>41285</v>
      </c>
      <c r="E1261" s="105">
        <f t="shared" si="434"/>
        <v>0</v>
      </c>
      <c r="F1261" s="106">
        <f t="shared" si="432"/>
        <v>2</v>
      </c>
      <c r="G1261" s="106">
        <f t="shared" si="427"/>
        <v>31</v>
      </c>
      <c r="H1261" s="104">
        <f t="shared" si="423"/>
        <v>1</v>
      </c>
      <c r="I1261" s="104">
        <f t="shared" si="424"/>
        <v>1.0235443799999999</v>
      </c>
      <c r="J1261" s="104">
        <f t="shared" si="416"/>
        <v>1.0235443799999999</v>
      </c>
      <c r="K1261" s="104">
        <f t="shared" si="417"/>
        <v>147226.46179837</v>
      </c>
      <c r="L1261" s="107">
        <f t="shared" si="428"/>
        <v>0</v>
      </c>
      <c r="M1261" s="105">
        <f t="shared" si="429"/>
        <v>0</v>
      </c>
      <c r="N1261" s="104">
        <f t="shared" si="430"/>
        <v>0</v>
      </c>
      <c r="O1261" s="113">
        <f t="shared" si="425"/>
        <v>0.11</v>
      </c>
      <c r="P1261" s="108">
        <f t="shared" si="415"/>
        <v>1.000561233</v>
      </c>
      <c r="Q1261" s="104">
        <f t="shared" si="418"/>
        <v>82.628348829999993</v>
      </c>
      <c r="R1261" s="104">
        <f t="shared" si="419"/>
        <v>82.628348829999993</v>
      </c>
      <c r="S1261" s="109" t="s">
        <v>52</v>
      </c>
      <c r="T1261" s="110">
        <f t="shared" si="431"/>
        <v>41315</v>
      </c>
      <c r="U1261" s="111">
        <f t="shared" si="426"/>
        <v>0</v>
      </c>
      <c r="V1261" s="22"/>
      <c r="W1261" s="5"/>
      <c r="X1261" s="3"/>
      <c r="Y1261" s="5"/>
      <c r="Z1261" s="5"/>
      <c r="AA1261" s="5"/>
      <c r="AB1261" s="1"/>
      <c r="AC1261" s="5"/>
      <c r="AD1261" s="5"/>
      <c r="AE1261" s="5"/>
      <c r="AF1261" s="1"/>
      <c r="AG1261" s="3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</row>
    <row r="1262" spans="1:108" x14ac:dyDescent="0.2">
      <c r="A1262" s="112">
        <f t="shared" si="420"/>
        <v>41287</v>
      </c>
      <c r="B1262" s="104">
        <f t="shared" si="433"/>
        <v>147350.42162072999</v>
      </c>
      <c r="C1262" s="104">
        <f t="shared" si="421"/>
        <v>143839.84190151002</v>
      </c>
      <c r="D1262" s="132">
        <f t="shared" si="422"/>
        <v>41285</v>
      </c>
      <c r="E1262" s="105">
        <f t="shared" si="434"/>
        <v>0</v>
      </c>
      <c r="F1262" s="106">
        <f t="shared" si="432"/>
        <v>3</v>
      </c>
      <c r="G1262" s="106">
        <f t="shared" si="427"/>
        <v>31</v>
      </c>
      <c r="H1262" s="104">
        <f t="shared" si="423"/>
        <v>1</v>
      </c>
      <c r="I1262" s="104">
        <f t="shared" si="424"/>
        <v>1.0235443799999999</v>
      </c>
      <c r="J1262" s="104">
        <f t="shared" si="416"/>
        <v>1.0235443799999999</v>
      </c>
      <c r="K1262" s="104">
        <f t="shared" si="417"/>
        <v>147226.46179837</v>
      </c>
      <c r="L1262" s="107">
        <f t="shared" si="428"/>
        <v>0</v>
      </c>
      <c r="M1262" s="105">
        <f t="shared" si="429"/>
        <v>0</v>
      </c>
      <c r="N1262" s="104">
        <f t="shared" si="430"/>
        <v>0</v>
      </c>
      <c r="O1262" s="113">
        <f t="shared" si="425"/>
        <v>0.11</v>
      </c>
      <c r="P1262" s="108">
        <f t="shared" si="415"/>
        <v>1.0008419669999999</v>
      </c>
      <c r="Q1262" s="104">
        <f t="shared" si="418"/>
        <v>123.95982236</v>
      </c>
      <c r="R1262" s="104">
        <f t="shared" si="419"/>
        <v>123.95982236</v>
      </c>
      <c r="S1262" s="109" t="s">
        <v>52</v>
      </c>
      <c r="T1262" s="110">
        <f t="shared" si="431"/>
        <v>41315</v>
      </c>
      <c r="U1262" s="111">
        <f t="shared" si="426"/>
        <v>0</v>
      </c>
      <c r="V1262" s="22"/>
      <c r="W1262" s="5"/>
      <c r="X1262" s="3"/>
      <c r="Y1262" s="5"/>
      <c r="Z1262" s="5"/>
      <c r="AA1262" s="5"/>
      <c r="AB1262" s="1"/>
      <c r="AC1262" s="5"/>
      <c r="AD1262" s="5"/>
      <c r="AE1262" s="5"/>
      <c r="AF1262" s="1"/>
      <c r="AG1262" s="3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</row>
    <row r="1263" spans="1:108" x14ac:dyDescent="0.2">
      <c r="A1263" s="112">
        <f t="shared" si="420"/>
        <v>41288</v>
      </c>
      <c r="B1263" s="104">
        <f t="shared" si="433"/>
        <v>147391.76487237</v>
      </c>
      <c r="C1263" s="104">
        <f t="shared" si="421"/>
        <v>143839.84190151002</v>
      </c>
      <c r="D1263" s="132">
        <f t="shared" si="422"/>
        <v>41285</v>
      </c>
      <c r="E1263" s="105">
        <f t="shared" si="434"/>
        <v>0</v>
      </c>
      <c r="F1263" s="106">
        <f t="shared" si="432"/>
        <v>4</v>
      </c>
      <c r="G1263" s="106">
        <f t="shared" si="427"/>
        <v>31</v>
      </c>
      <c r="H1263" s="104">
        <f t="shared" si="423"/>
        <v>1</v>
      </c>
      <c r="I1263" s="104">
        <f t="shared" si="424"/>
        <v>1.0235443799999999</v>
      </c>
      <c r="J1263" s="104">
        <f t="shared" si="416"/>
        <v>1.0235443799999999</v>
      </c>
      <c r="K1263" s="104">
        <f t="shared" si="417"/>
        <v>147226.46179837</v>
      </c>
      <c r="L1263" s="107">
        <f t="shared" si="428"/>
        <v>0</v>
      </c>
      <c r="M1263" s="105">
        <f t="shared" si="429"/>
        <v>0</v>
      </c>
      <c r="N1263" s="104">
        <f t="shared" si="430"/>
        <v>0</v>
      </c>
      <c r="O1263" s="113">
        <f t="shared" si="425"/>
        <v>0.11</v>
      </c>
      <c r="P1263" s="108">
        <f t="shared" si="415"/>
        <v>1.0011227810000001</v>
      </c>
      <c r="Q1263" s="104">
        <f t="shared" si="418"/>
        <v>165.30307400000001</v>
      </c>
      <c r="R1263" s="104">
        <f t="shared" si="419"/>
        <v>165.30307400000001</v>
      </c>
      <c r="S1263" s="109" t="s">
        <v>52</v>
      </c>
      <c r="T1263" s="110">
        <f t="shared" si="431"/>
        <v>41315</v>
      </c>
      <c r="U1263" s="111">
        <f t="shared" si="426"/>
        <v>0</v>
      </c>
      <c r="V1263" s="22"/>
      <c r="W1263" s="5"/>
      <c r="X1263" s="3"/>
      <c r="Y1263" s="5"/>
      <c r="Z1263" s="5"/>
      <c r="AA1263" s="5"/>
      <c r="AB1263" s="1"/>
      <c r="AC1263" s="5"/>
      <c r="AD1263" s="5"/>
      <c r="AE1263" s="5"/>
      <c r="AF1263" s="1"/>
      <c r="AG1263" s="3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</row>
    <row r="1264" spans="1:108" x14ac:dyDescent="0.2">
      <c r="A1264" s="112">
        <f t="shared" si="420"/>
        <v>41289</v>
      </c>
      <c r="B1264" s="104">
        <f t="shared" si="433"/>
        <v>147433.11960768001</v>
      </c>
      <c r="C1264" s="104">
        <f t="shared" si="421"/>
        <v>143839.84190151002</v>
      </c>
      <c r="D1264" s="132">
        <f t="shared" si="422"/>
        <v>41285</v>
      </c>
      <c r="E1264" s="105">
        <f t="shared" si="434"/>
        <v>0</v>
      </c>
      <c r="F1264" s="106">
        <f t="shared" si="432"/>
        <v>5</v>
      </c>
      <c r="G1264" s="106">
        <f t="shared" si="427"/>
        <v>31</v>
      </c>
      <c r="H1264" s="104">
        <f t="shared" si="423"/>
        <v>1</v>
      </c>
      <c r="I1264" s="104">
        <f t="shared" si="424"/>
        <v>1.0235443799999999</v>
      </c>
      <c r="J1264" s="104">
        <f t="shared" si="416"/>
        <v>1.0235443799999999</v>
      </c>
      <c r="K1264" s="104">
        <f t="shared" si="417"/>
        <v>147226.46179837</v>
      </c>
      <c r="L1264" s="107">
        <f t="shared" si="428"/>
        <v>0</v>
      </c>
      <c r="M1264" s="105">
        <f t="shared" si="429"/>
        <v>0</v>
      </c>
      <c r="N1264" s="104">
        <f t="shared" si="430"/>
        <v>0</v>
      </c>
      <c r="O1264" s="113">
        <f t="shared" si="425"/>
        <v>0.11</v>
      </c>
      <c r="P1264" s="108">
        <f t="shared" si="415"/>
        <v>1.001403673</v>
      </c>
      <c r="Q1264" s="104">
        <f t="shared" si="418"/>
        <v>206.65780931</v>
      </c>
      <c r="R1264" s="104">
        <f t="shared" si="419"/>
        <v>206.65780931</v>
      </c>
      <c r="S1264" s="109" t="s">
        <v>52</v>
      </c>
      <c r="T1264" s="110">
        <f t="shared" si="431"/>
        <v>41315</v>
      </c>
      <c r="U1264" s="111">
        <f t="shared" si="426"/>
        <v>0</v>
      </c>
      <c r="V1264" s="22"/>
      <c r="W1264" s="5"/>
      <c r="X1264" s="3"/>
      <c r="Y1264" s="5"/>
      <c r="Z1264" s="5"/>
      <c r="AA1264" s="5"/>
      <c r="AB1264" s="1"/>
      <c r="AC1264" s="5"/>
      <c r="AD1264" s="5"/>
      <c r="AE1264" s="5"/>
      <c r="AF1264" s="1"/>
      <c r="AG1264" s="3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</row>
    <row r="1265" spans="1:108" x14ac:dyDescent="0.2">
      <c r="A1265" s="112">
        <f t="shared" si="420"/>
        <v>41290</v>
      </c>
      <c r="B1265" s="104">
        <f t="shared" si="433"/>
        <v>147474.48582664999</v>
      </c>
      <c r="C1265" s="104">
        <f t="shared" si="421"/>
        <v>143839.84190151002</v>
      </c>
      <c r="D1265" s="132">
        <f t="shared" si="422"/>
        <v>41285</v>
      </c>
      <c r="E1265" s="105">
        <f t="shared" si="434"/>
        <v>0</v>
      </c>
      <c r="F1265" s="106">
        <f t="shared" si="432"/>
        <v>6</v>
      </c>
      <c r="G1265" s="106">
        <f t="shared" si="427"/>
        <v>31</v>
      </c>
      <c r="H1265" s="104">
        <f t="shared" si="423"/>
        <v>1</v>
      </c>
      <c r="I1265" s="104">
        <f t="shared" si="424"/>
        <v>1.0235443799999999</v>
      </c>
      <c r="J1265" s="104">
        <f t="shared" si="416"/>
        <v>1.0235443799999999</v>
      </c>
      <c r="K1265" s="104">
        <f t="shared" si="417"/>
        <v>147226.46179837</v>
      </c>
      <c r="L1265" s="107">
        <f t="shared" si="428"/>
        <v>0</v>
      </c>
      <c r="M1265" s="105">
        <f t="shared" si="429"/>
        <v>0</v>
      </c>
      <c r="N1265" s="104">
        <f t="shared" si="430"/>
        <v>0</v>
      </c>
      <c r="O1265" s="113">
        <f t="shared" si="425"/>
        <v>0.11</v>
      </c>
      <c r="P1265" s="108">
        <f t="shared" si="415"/>
        <v>1.0016846429999999</v>
      </c>
      <c r="Q1265" s="104">
        <f t="shared" si="418"/>
        <v>248.02402828000001</v>
      </c>
      <c r="R1265" s="104">
        <f t="shared" si="419"/>
        <v>248.02402828000001</v>
      </c>
      <c r="S1265" s="109" t="s">
        <v>52</v>
      </c>
      <c r="T1265" s="110">
        <f t="shared" si="431"/>
        <v>41315</v>
      </c>
      <c r="U1265" s="111">
        <f t="shared" si="426"/>
        <v>0</v>
      </c>
      <c r="V1265" s="22"/>
      <c r="W1265" s="5"/>
      <c r="X1265" s="3"/>
      <c r="Y1265" s="5"/>
      <c r="Z1265" s="5"/>
      <c r="AA1265" s="5"/>
      <c r="AB1265" s="1"/>
      <c r="AC1265" s="5"/>
      <c r="AD1265" s="5"/>
      <c r="AE1265" s="5"/>
      <c r="AF1265" s="1"/>
      <c r="AG1265" s="3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</row>
    <row r="1266" spans="1:108" x14ac:dyDescent="0.2">
      <c r="A1266" s="112">
        <f t="shared" si="420"/>
        <v>41291</v>
      </c>
      <c r="B1266" s="104">
        <f t="shared" si="433"/>
        <v>147515.86382373999</v>
      </c>
      <c r="C1266" s="104">
        <f t="shared" si="421"/>
        <v>143839.84190151002</v>
      </c>
      <c r="D1266" s="132">
        <f t="shared" si="422"/>
        <v>41285</v>
      </c>
      <c r="E1266" s="105">
        <f t="shared" si="434"/>
        <v>0</v>
      </c>
      <c r="F1266" s="106">
        <f t="shared" si="432"/>
        <v>7</v>
      </c>
      <c r="G1266" s="106">
        <f t="shared" si="427"/>
        <v>31</v>
      </c>
      <c r="H1266" s="104">
        <f t="shared" si="423"/>
        <v>1</v>
      </c>
      <c r="I1266" s="104">
        <f t="shared" si="424"/>
        <v>1.0235443799999999</v>
      </c>
      <c r="J1266" s="104">
        <f t="shared" si="416"/>
        <v>1.0235443799999999</v>
      </c>
      <c r="K1266" s="104">
        <f t="shared" si="417"/>
        <v>147226.46179837</v>
      </c>
      <c r="L1266" s="107">
        <f t="shared" si="428"/>
        <v>0</v>
      </c>
      <c r="M1266" s="105">
        <f t="shared" si="429"/>
        <v>0</v>
      </c>
      <c r="N1266" s="104">
        <f t="shared" si="430"/>
        <v>0</v>
      </c>
      <c r="O1266" s="113">
        <f t="shared" si="425"/>
        <v>0.11</v>
      </c>
      <c r="P1266" s="108">
        <f t="shared" si="415"/>
        <v>1.001965693</v>
      </c>
      <c r="Q1266" s="104">
        <f t="shared" si="418"/>
        <v>289.40202536999999</v>
      </c>
      <c r="R1266" s="104">
        <f t="shared" si="419"/>
        <v>289.40202536999999</v>
      </c>
      <c r="S1266" s="109" t="s">
        <v>52</v>
      </c>
      <c r="T1266" s="110">
        <f t="shared" si="431"/>
        <v>41315</v>
      </c>
      <c r="U1266" s="111">
        <f t="shared" si="426"/>
        <v>0</v>
      </c>
      <c r="V1266" s="22"/>
      <c r="W1266" s="5"/>
      <c r="X1266" s="3"/>
      <c r="Y1266" s="5"/>
      <c r="Z1266" s="5"/>
      <c r="AA1266" s="5"/>
      <c r="AB1266" s="1"/>
      <c r="AC1266" s="5"/>
      <c r="AD1266" s="5"/>
      <c r="AE1266" s="5"/>
      <c r="AF1266" s="1"/>
      <c r="AG1266" s="3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</row>
    <row r="1267" spans="1:108" x14ac:dyDescent="0.2">
      <c r="A1267" s="112">
        <f t="shared" si="420"/>
        <v>41292</v>
      </c>
      <c r="B1267" s="104">
        <f t="shared" si="433"/>
        <v>147557.25345172</v>
      </c>
      <c r="C1267" s="104">
        <f t="shared" si="421"/>
        <v>143839.84190151002</v>
      </c>
      <c r="D1267" s="132">
        <f t="shared" si="422"/>
        <v>41285</v>
      </c>
      <c r="E1267" s="105">
        <f t="shared" si="434"/>
        <v>0</v>
      </c>
      <c r="F1267" s="106">
        <f t="shared" si="432"/>
        <v>8</v>
      </c>
      <c r="G1267" s="106">
        <f t="shared" si="427"/>
        <v>31</v>
      </c>
      <c r="H1267" s="104">
        <f t="shared" si="423"/>
        <v>1</v>
      </c>
      <c r="I1267" s="104">
        <f t="shared" si="424"/>
        <v>1.0235443799999999</v>
      </c>
      <c r="J1267" s="104">
        <f t="shared" si="416"/>
        <v>1.0235443799999999</v>
      </c>
      <c r="K1267" s="104">
        <f t="shared" si="417"/>
        <v>147226.46179837</v>
      </c>
      <c r="L1267" s="107">
        <f t="shared" si="428"/>
        <v>0</v>
      </c>
      <c r="M1267" s="105">
        <f t="shared" si="429"/>
        <v>0</v>
      </c>
      <c r="N1267" s="104">
        <f t="shared" si="430"/>
        <v>0</v>
      </c>
      <c r="O1267" s="113">
        <f t="shared" si="425"/>
        <v>0.11</v>
      </c>
      <c r="P1267" s="108">
        <f t="shared" si="415"/>
        <v>1.002246822</v>
      </c>
      <c r="Q1267" s="104">
        <f t="shared" si="418"/>
        <v>330.79165334999999</v>
      </c>
      <c r="R1267" s="104">
        <f t="shared" si="419"/>
        <v>330.79165334999999</v>
      </c>
      <c r="S1267" s="109" t="s">
        <v>52</v>
      </c>
      <c r="T1267" s="110">
        <f t="shared" si="431"/>
        <v>41315</v>
      </c>
      <c r="U1267" s="111">
        <f t="shared" si="426"/>
        <v>0</v>
      </c>
      <c r="V1267" s="22"/>
      <c r="W1267" s="5"/>
      <c r="X1267" s="3"/>
      <c r="Y1267" s="5"/>
      <c r="Z1267" s="5"/>
      <c r="AA1267" s="5"/>
      <c r="AB1267" s="1"/>
      <c r="AC1267" s="5"/>
      <c r="AD1267" s="5"/>
      <c r="AE1267" s="5"/>
      <c r="AF1267" s="1"/>
      <c r="AG1267" s="3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</row>
    <row r="1268" spans="1:108" x14ac:dyDescent="0.2">
      <c r="A1268" s="112">
        <f t="shared" si="420"/>
        <v>41293</v>
      </c>
      <c r="B1268" s="104">
        <f t="shared" si="433"/>
        <v>147598.65456336</v>
      </c>
      <c r="C1268" s="104">
        <f t="shared" si="421"/>
        <v>143839.84190151002</v>
      </c>
      <c r="D1268" s="132">
        <f t="shared" si="422"/>
        <v>41285</v>
      </c>
      <c r="E1268" s="105">
        <f t="shared" si="434"/>
        <v>0</v>
      </c>
      <c r="F1268" s="106">
        <f t="shared" si="432"/>
        <v>9</v>
      </c>
      <c r="G1268" s="106">
        <f t="shared" si="427"/>
        <v>31</v>
      </c>
      <c r="H1268" s="104">
        <f t="shared" si="423"/>
        <v>1</v>
      </c>
      <c r="I1268" s="104">
        <f t="shared" si="424"/>
        <v>1.0235443799999999</v>
      </c>
      <c r="J1268" s="104">
        <f t="shared" si="416"/>
        <v>1.0235443799999999</v>
      </c>
      <c r="K1268" s="104">
        <f t="shared" si="417"/>
        <v>147226.46179837</v>
      </c>
      <c r="L1268" s="107">
        <f t="shared" si="428"/>
        <v>0</v>
      </c>
      <c r="M1268" s="105">
        <f t="shared" si="429"/>
        <v>0</v>
      </c>
      <c r="N1268" s="104">
        <f t="shared" si="430"/>
        <v>0</v>
      </c>
      <c r="O1268" s="113">
        <f t="shared" si="425"/>
        <v>0.11</v>
      </c>
      <c r="P1268" s="108">
        <f t="shared" si="415"/>
        <v>1.002528029</v>
      </c>
      <c r="Q1268" s="104">
        <f t="shared" si="418"/>
        <v>372.19276499</v>
      </c>
      <c r="R1268" s="104">
        <f t="shared" si="419"/>
        <v>372.19276499</v>
      </c>
      <c r="S1268" s="109" t="s">
        <v>52</v>
      </c>
      <c r="T1268" s="110">
        <f t="shared" si="431"/>
        <v>41315</v>
      </c>
      <c r="U1268" s="111">
        <f t="shared" si="426"/>
        <v>0</v>
      </c>
      <c r="V1268" s="22"/>
      <c r="W1268" s="5"/>
      <c r="X1268" s="3"/>
      <c r="Y1268" s="5"/>
      <c r="Z1268" s="5"/>
      <c r="AA1268" s="5"/>
      <c r="AB1268" s="1"/>
      <c r="AC1268" s="5"/>
      <c r="AD1268" s="5"/>
      <c r="AE1268" s="5"/>
      <c r="AF1268" s="1"/>
      <c r="AG1268" s="3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</row>
    <row r="1269" spans="1:108" x14ac:dyDescent="0.2">
      <c r="A1269" s="112">
        <f t="shared" si="420"/>
        <v>41294</v>
      </c>
      <c r="B1269" s="104">
        <f t="shared" si="433"/>
        <v>147640.06745311999</v>
      </c>
      <c r="C1269" s="104">
        <f t="shared" si="421"/>
        <v>143839.84190151002</v>
      </c>
      <c r="D1269" s="132">
        <f t="shared" si="422"/>
        <v>41285</v>
      </c>
      <c r="E1269" s="105">
        <f t="shared" si="434"/>
        <v>0</v>
      </c>
      <c r="F1269" s="106">
        <f t="shared" si="432"/>
        <v>10</v>
      </c>
      <c r="G1269" s="106">
        <f t="shared" si="427"/>
        <v>31</v>
      </c>
      <c r="H1269" s="104">
        <f t="shared" si="423"/>
        <v>1</v>
      </c>
      <c r="I1269" s="104">
        <f t="shared" si="424"/>
        <v>1.0235443799999999</v>
      </c>
      <c r="J1269" s="104">
        <f t="shared" si="416"/>
        <v>1.0235443799999999</v>
      </c>
      <c r="K1269" s="104">
        <f t="shared" si="417"/>
        <v>147226.46179837</v>
      </c>
      <c r="L1269" s="107">
        <f t="shared" si="428"/>
        <v>0</v>
      </c>
      <c r="M1269" s="105">
        <f t="shared" si="429"/>
        <v>0</v>
      </c>
      <c r="N1269" s="104">
        <f t="shared" si="430"/>
        <v>0</v>
      </c>
      <c r="O1269" s="113">
        <f t="shared" si="425"/>
        <v>0.11</v>
      </c>
      <c r="P1269" s="108">
        <f t="shared" si="415"/>
        <v>1.002809316</v>
      </c>
      <c r="Q1269" s="104">
        <f t="shared" si="418"/>
        <v>413.60565474999999</v>
      </c>
      <c r="R1269" s="104">
        <f t="shared" si="419"/>
        <v>413.60565474999999</v>
      </c>
      <c r="S1269" s="109" t="s">
        <v>52</v>
      </c>
      <c r="T1269" s="110">
        <f t="shared" si="431"/>
        <v>41315</v>
      </c>
      <c r="U1269" s="111">
        <f t="shared" si="426"/>
        <v>0</v>
      </c>
      <c r="V1269" s="22"/>
      <c r="W1269" s="5"/>
      <c r="X1269" s="3"/>
      <c r="Y1269" s="5"/>
      <c r="Z1269" s="5"/>
      <c r="AA1269" s="5"/>
      <c r="AB1269" s="1"/>
      <c r="AC1269" s="5"/>
      <c r="AD1269" s="5"/>
      <c r="AE1269" s="5"/>
      <c r="AF1269" s="1"/>
      <c r="AG1269" s="3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</row>
    <row r="1270" spans="1:108" x14ac:dyDescent="0.2">
      <c r="A1270" s="112">
        <f t="shared" si="420"/>
        <v>41295</v>
      </c>
      <c r="B1270" s="104">
        <f t="shared" si="433"/>
        <v>147681.49182654</v>
      </c>
      <c r="C1270" s="104">
        <f t="shared" si="421"/>
        <v>143839.84190151002</v>
      </c>
      <c r="D1270" s="132">
        <f t="shared" si="422"/>
        <v>41285</v>
      </c>
      <c r="E1270" s="105">
        <f t="shared" si="434"/>
        <v>0</v>
      </c>
      <c r="F1270" s="106">
        <f t="shared" si="432"/>
        <v>11</v>
      </c>
      <c r="G1270" s="106">
        <f t="shared" si="427"/>
        <v>31</v>
      </c>
      <c r="H1270" s="104">
        <f t="shared" si="423"/>
        <v>1</v>
      </c>
      <c r="I1270" s="104">
        <f t="shared" si="424"/>
        <v>1.0235443799999999</v>
      </c>
      <c r="J1270" s="104">
        <f t="shared" si="416"/>
        <v>1.0235443799999999</v>
      </c>
      <c r="K1270" s="104">
        <f t="shared" si="417"/>
        <v>147226.46179837</v>
      </c>
      <c r="L1270" s="107">
        <f t="shared" si="428"/>
        <v>0</v>
      </c>
      <c r="M1270" s="105">
        <f t="shared" si="429"/>
        <v>0</v>
      </c>
      <c r="N1270" s="104">
        <f t="shared" si="430"/>
        <v>0</v>
      </c>
      <c r="O1270" s="113">
        <f t="shared" si="425"/>
        <v>0.11</v>
      </c>
      <c r="P1270" s="108">
        <f t="shared" si="415"/>
        <v>1.003090681</v>
      </c>
      <c r="Q1270" s="104">
        <f t="shared" si="418"/>
        <v>455.03002816999998</v>
      </c>
      <c r="R1270" s="104">
        <f t="shared" si="419"/>
        <v>455.03002816999998</v>
      </c>
      <c r="S1270" s="109" t="s">
        <v>52</v>
      </c>
      <c r="T1270" s="110">
        <f t="shared" si="431"/>
        <v>41315</v>
      </c>
      <c r="U1270" s="111">
        <f t="shared" si="426"/>
        <v>0</v>
      </c>
      <c r="V1270" s="22"/>
      <c r="W1270" s="5"/>
      <c r="X1270" s="3"/>
      <c r="Y1270" s="5"/>
      <c r="Z1270" s="5"/>
      <c r="AA1270" s="5"/>
      <c r="AB1270" s="1"/>
      <c r="AC1270" s="5"/>
      <c r="AD1270" s="5"/>
      <c r="AE1270" s="5"/>
      <c r="AF1270" s="1"/>
      <c r="AG1270" s="3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</row>
    <row r="1271" spans="1:108" x14ac:dyDescent="0.2">
      <c r="A1271" s="112">
        <f t="shared" si="420"/>
        <v>41296</v>
      </c>
      <c r="B1271" s="104">
        <f t="shared" si="433"/>
        <v>147722.92783085999</v>
      </c>
      <c r="C1271" s="104">
        <f t="shared" si="421"/>
        <v>143839.84190151002</v>
      </c>
      <c r="D1271" s="132">
        <f t="shared" si="422"/>
        <v>41285</v>
      </c>
      <c r="E1271" s="105">
        <f t="shared" si="434"/>
        <v>0</v>
      </c>
      <c r="F1271" s="106">
        <f t="shared" si="432"/>
        <v>12</v>
      </c>
      <c r="G1271" s="106">
        <f t="shared" si="427"/>
        <v>31</v>
      </c>
      <c r="H1271" s="104">
        <f t="shared" si="423"/>
        <v>1</v>
      </c>
      <c r="I1271" s="104">
        <f t="shared" si="424"/>
        <v>1.0235443799999999</v>
      </c>
      <c r="J1271" s="104">
        <f t="shared" si="416"/>
        <v>1.0235443799999999</v>
      </c>
      <c r="K1271" s="104">
        <f t="shared" si="417"/>
        <v>147226.46179837</v>
      </c>
      <c r="L1271" s="107">
        <f t="shared" si="428"/>
        <v>0</v>
      </c>
      <c r="M1271" s="105">
        <f t="shared" si="429"/>
        <v>0</v>
      </c>
      <c r="N1271" s="104">
        <f t="shared" si="430"/>
        <v>0</v>
      </c>
      <c r="O1271" s="113">
        <f t="shared" si="425"/>
        <v>0.11</v>
      </c>
      <c r="P1271" s="108">
        <f t="shared" si="415"/>
        <v>1.0033721250000001</v>
      </c>
      <c r="Q1271" s="104">
        <f t="shared" si="418"/>
        <v>496.46603248999998</v>
      </c>
      <c r="R1271" s="104">
        <f t="shared" si="419"/>
        <v>496.46603248999998</v>
      </c>
      <c r="S1271" s="109" t="s">
        <v>52</v>
      </c>
      <c r="T1271" s="110">
        <f t="shared" si="431"/>
        <v>41315</v>
      </c>
      <c r="U1271" s="111">
        <f t="shared" si="426"/>
        <v>0</v>
      </c>
      <c r="V1271" s="22"/>
      <c r="W1271" s="5"/>
      <c r="X1271" s="3"/>
      <c r="Y1271" s="5"/>
      <c r="Z1271" s="5"/>
      <c r="AA1271" s="5"/>
      <c r="AB1271" s="1"/>
      <c r="AC1271" s="5"/>
      <c r="AD1271" s="5"/>
      <c r="AE1271" s="5"/>
      <c r="AF1271" s="1"/>
      <c r="AG1271" s="3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</row>
    <row r="1272" spans="1:108" x14ac:dyDescent="0.2">
      <c r="A1272" s="112">
        <f t="shared" si="420"/>
        <v>41297</v>
      </c>
      <c r="B1272" s="104">
        <f t="shared" si="433"/>
        <v>147764.37546606001</v>
      </c>
      <c r="C1272" s="104">
        <f t="shared" si="421"/>
        <v>143839.84190151002</v>
      </c>
      <c r="D1272" s="132">
        <f t="shared" si="422"/>
        <v>41285</v>
      </c>
      <c r="E1272" s="105">
        <f t="shared" si="434"/>
        <v>0</v>
      </c>
      <c r="F1272" s="106">
        <f t="shared" si="432"/>
        <v>13</v>
      </c>
      <c r="G1272" s="106">
        <f t="shared" si="427"/>
        <v>31</v>
      </c>
      <c r="H1272" s="104">
        <f t="shared" si="423"/>
        <v>1</v>
      </c>
      <c r="I1272" s="104">
        <f t="shared" si="424"/>
        <v>1.0235443799999999</v>
      </c>
      <c r="J1272" s="104">
        <f t="shared" si="416"/>
        <v>1.0235443799999999</v>
      </c>
      <c r="K1272" s="104">
        <f t="shared" si="417"/>
        <v>147226.46179837</v>
      </c>
      <c r="L1272" s="107">
        <f t="shared" si="428"/>
        <v>0</v>
      </c>
      <c r="M1272" s="105">
        <f t="shared" si="429"/>
        <v>0</v>
      </c>
      <c r="N1272" s="104">
        <f t="shared" si="430"/>
        <v>0</v>
      </c>
      <c r="O1272" s="113">
        <f t="shared" si="425"/>
        <v>0.11</v>
      </c>
      <c r="P1272" s="108">
        <f t="shared" si="415"/>
        <v>1.003653648</v>
      </c>
      <c r="Q1272" s="104">
        <f t="shared" si="418"/>
        <v>537.91366769000001</v>
      </c>
      <c r="R1272" s="104">
        <f t="shared" si="419"/>
        <v>537.91366769000001</v>
      </c>
      <c r="S1272" s="109" t="s">
        <v>52</v>
      </c>
      <c r="T1272" s="110">
        <f t="shared" si="431"/>
        <v>41315</v>
      </c>
      <c r="U1272" s="111">
        <f t="shared" si="426"/>
        <v>0</v>
      </c>
      <c r="V1272" s="22"/>
      <c r="W1272" s="5"/>
      <c r="X1272" s="3"/>
      <c r="Y1272" s="5"/>
      <c r="Z1272" s="5"/>
      <c r="AA1272" s="5"/>
      <c r="AB1272" s="1"/>
      <c r="AC1272" s="5"/>
      <c r="AD1272" s="5"/>
      <c r="AE1272" s="5"/>
      <c r="AF1272" s="1"/>
      <c r="AG1272" s="3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</row>
    <row r="1273" spans="1:108" x14ac:dyDescent="0.2">
      <c r="A1273" s="112">
        <f t="shared" si="420"/>
        <v>41298</v>
      </c>
      <c r="B1273" s="104">
        <f t="shared" si="433"/>
        <v>147805.83473216</v>
      </c>
      <c r="C1273" s="104">
        <f t="shared" si="421"/>
        <v>143839.84190151002</v>
      </c>
      <c r="D1273" s="132">
        <f t="shared" si="422"/>
        <v>41285</v>
      </c>
      <c r="E1273" s="105">
        <f t="shared" si="434"/>
        <v>0</v>
      </c>
      <c r="F1273" s="106">
        <f t="shared" si="432"/>
        <v>14</v>
      </c>
      <c r="G1273" s="106">
        <f t="shared" si="427"/>
        <v>31</v>
      </c>
      <c r="H1273" s="104">
        <f t="shared" si="423"/>
        <v>1</v>
      </c>
      <c r="I1273" s="104">
        <f t="shared" si="424"/>
        <v>1.0235443799999999</v>
      </c>
      <c r="J1273" s="104">
        <f t="shared" si="416"/>
        <v>1.0235443799999999</v>
      </c>
      <c r="K1273" s="104">
        <f t="shared" si="417"/>
        <v>147226.46179837</v>
      </c>
      <c r="L1273" s="107">
        <f t="shared" si="428"/>
        <v>0</v>
      </c>
      <c r="M1273" s="105">
        <f t="shared" si="429"/>
        <v>0</v>
      </c>
      <c r="N1273" s="104">
        <f t="shared" si="430"/>
        <v>0</v>
      </c>
      <c r="O1273" s="113">
        <f t="shared" si="425"/>
        <v>0.11</v>
      </c>
      <c r="P1273" s="108">
        <f t="shared" si="415"/>
        <v>1.0039352500000001</v>
      </c>
      <c r="Q1273" s="104">
        <f t="shared" si="418"/>
        <v>579.37293379000005</v>
      </c>
      <c r="R1273" s="104">
        <f t="shared" si="419"/>
        <v>579.37293379000005</v>
      </c>
      <c r="S1273" s="109" t="s">
        <v>52</v>
      </c>
      <c r="T1273" s="110">
        <f t="shared" si="431"/>
        <v>41315</v>
      </c>
      <c r="U1273" s="111">
        <f t="shared" si="426"/>
        <v>0</v>
      </c>
      <c r="V1273" s="22"/>
      <c r="W1273" s="5"/>
      <c r="X1273" s="3"/>
      <c r="Y1273" s="5"/>
      <c r="Z1273" s="5"/>
      <c r="AA1273" s="5"/>
      <c r="AB1273" s="1"/>
      <c r="AC1273" s="5"/>
      <c r="AD1273" s="5"/>
      <c r="AE1273" s="5"/>
      <c r="AF1273" s="1"/>
      <c r="AG1273" s="3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</row>
    <row r="1274" spans="1:108" x14ac:dyDescent="0.2">
      <c r="A1274" s="112">
        <f t="shared" si="420"/>
        <v>41299</v>
      </c>
      <c r="B1274" s="104">
        <f t="shared" si="433"/>
        <v>147847.30562914</v>
      </c>
      <c r="C1274" s="104">
        <f t="shared" si="421"/>
        <v>143839.84190151002</v>
      </c>
      <c r="D1274" s="132">
        <f t="shared" si="422"/>
        <v>41285</v>
      </c>
      <c r="E1274" s="105">
        <f t="shared" si="434"/>
        <v>0</v>
      </c>
      <c r="F1274" s="106">
        <f t="shared" si="432"/>
        <v>15</v>
      </c>
      <c r="G1274" s="106">
        <f t="shared" si="427"/>
        <v>31</v>
      </c>
      <c r="H1274" s="104">
        <f t="shared" si="423"/>
        <v>1</v>
      </c>
      <c r="I1274" s="104">
        <f t="shared" si="424"/>
        <v>1.0235443799999999</v>
      </c>
      <c r="J1274" s="104">
        <f t="shared" si="416"/>
        <v>1.0235443799999999</v>
      </c>
      <c r="K1274" s="104">
        <f t="shared" si="417"/>
        <v>147226.46179837</v>
      </c>
      <c r="L1274" s="107">
        <f t="shared" si="428"/>
        <v>0</v>
      </c>
      <c r="M1274" s="105">
        <f t="shared" si="429"/>
        <v>0</v>
      </c>
      <c r="N1274" s="104">
        <f t="shared" si="430"/>
        <v>0</v>
      </c>
      <c r="O1274" s="113">
        <f t="shared" si="425"/>
        <v>0.11</v>
      </c>
      <c r="P1274" s="108">
        <f t="shared" si="415"/>
        <v>1.004216931</v>
      </c>
      <c r="Q1274" s="104">
        <f t="shared" si="418"/>
        <v>620.84383076999995</v>
      </c>
      <c r="R1274" s="104">
        <f t="shared" si="419"/>
        <v>620.84383076999995</v>
      </c>
      <c r="S1274" s="109" t="s">
        <v>52</v>
      </c>
      <c r="T1274" s="110">
        <f t="shared" si="431"/>
        <v>41315</v>
      </c>
      <c r="U1274" s="111">
        <f t="shared" si="426"/>
        <v>0</v>
      </c>
      <c r="V1274" s="22"/>
      <c r="W1274" s="5"/>
      <c r="X1274" s="3"/>
      <c r="Y1274" s="5"/>
      <c r="Z1274" s="5"/>
      <c r="AA1274" s="5"/>
      <c r="AB1274" s="1"/>
      <c r="AC1274" s="5"/>
      <c r="AD1274" s="5"/>
      <c r="AE1274" s="5"/>
      <c r="AF1274" s="1"/>
      <c r="AG1274" s="3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</row>
    <row r="1275" spans="1:108" x14ac:dyDescent="0.2">
      <c r="A1275" s="112">
        <f t="shared" si="420"/>
        <v>41300</v>
      </c>
      <c r="B1275" s="104">
        <f t="shared" si="433"/>
        <v>147888.78830424999</v>
      </c>
      <c r="C1275" s="104">
        <f t="shared" si="421"/>
        <v>143839.84190151002</v>
      </c>
      <c r="D1275" s="132">
        <f t="shared" si="422"/>
        <v>41285</v>
      </c>
      <c r="E1275" s="105">
        <f t="shared" si="434"/>
        <v>0</v>
      </c>
      <c r="F1275" s="106">
        <f t="shared" si="432"/>
        <v>16</v>
      </c>
      <c r="G1275" s="106">
        <f t="shared" si="427"/>
        <v>31</v>
      </c>
      <c r="H1275" s="104">
        <f t="shared" si="423"/>
        <v>1</v>
      </c>
      <c r="I1275" s="104">
        <f t="shared" si="424"/>
        <v>1.0235443799999999</v>
      </c>
      <c r="J1275" s="104">
        <f t="shared" si="416"/>
        <v>1.0235443799999999</v>
      </c>
      <c r="K1275" s="104">
        <f t="shared" si="417"/>
        <v>147226.46179837</v>
      </c>
      <c r="L1275" s="107">
        <f t="shared" si="428"/>
        <v>0</v>
      </c>
      <c r="M1275" s="105">
        <f t="shared" si="429"/>
        <v>0</v>
      </c>
      <c r="N1275" s="104">
        <f t="shared" si="430"/>
        <v>0</v>
      </c>
      <c r="O1275" s="113">
        <f t="shared" si="425"/>
        <v>0.11</v>
      </c>
      <c r="P1275" s="108">
        <f t="shared" si="415"/>
        <v>1.0044986920000001</v>
      </c>
      <c r="Q1275" s="104">
        <f t="shared" si="418"/>
        <v>662.32650588000001</v>
      </c>
      <c r="R1275" s="104">
        <f t="shared" si="419"/>
        <v>662.32650588000001</v>
      </c>
      <c r="S1275" s="109" t="s">
        <v>52</v>
      </c>
      <c r="T1275" s="110">
        <f t="shared" si="431"/>
        <v>41315</v>
      </c>
      <c r="U1275" s="111">
        <f t="shared" si="426"/>
        <v>0</v>
      </c>
      <c r="V1275" s="22"/>
      <c r="W1275" s="5"/>
      <c r="X1275" s="3"/>
      <c r="Y1275" s="5"/>
      <c r="Z1275" s="5"/>
      <c r="AA1275" s="5"/>
      <c r="AB1275" s="1"/>
      <c r="AC1275" s="5"/>
      <c r="AD1275" s="5"/>
      <c r="AE1275" s="5"/>
      <c r="AF1275" s="1"/>
      <c r="AG1275" s="3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</row>
    <row r="1276" spans="1:108" x14ac:dyDescent="0.2">
      <c r="A1276" s="112">
        <f t="shared" si="420"/>
        <v>41301</v>
      </c>
      <c r="B1276" s="104">
        <f t="shared" si="433"/>
        <v>147930.28246300999</v>
      </c>
      <c r="C1276" s="104">
        <f t="shared" si="421"/>
        <v>143839.84190151002</v>
      </c>
      <c r="D1276" s="132">
        <f t="shared" si="422"/>
        <v>41285</v>
      </c>
      <c r="E1276" s="105">
        <f t="shared" si="434"/>
        <v>0</v>
      </c>
      <c r="F1276" s="106">
        <f t="shared" si="432"/>
        <v>17</v>
      </c>
      <c r="G1276" s="106">
        <f t="shared" si="427"/>
        <v>31</v>
      </c>
      <c r="H1276" s="104">
        <f t="shared" si="423"/>
        <v>1</v>
      </c>
      <c r="I1276" s="104">
        <f t="shared" si="424"/>
        <v>1.0235443799999999</v>
      </c>
      <c r="J1276" s="104">
        <f t="shared" si="416"/>
        <v>1.0235443799999999</v>
      </c>
      <c r="K1276" s="104">
        <f t="shared" si="417"/>
        <v>147226.46179837</v>
      </c>
      <c r="L1276" s="107">
        <f t="shared" si="428"/>
        <v>0</v>
      </c>
      <c r="M1276" s="105">
        <f t="shared" si="429"/>
        <v>0</v>
      </c>
      <c r="N1276" s="104">
        <f t="shared" si="430"/>
        <v>0</v>
      </c>
      <c r="O1276" s="113">
        <f t="shared" si="425"/>
        <v>0.11</v>
      </c>
      <c r="P1276" s="108">
        <f t="shared" si="415"/>
        <v>1.004780531</v>
      </c>
      <c r="Q1276" s="104">
        <f t="shared" si="418"/>
        <v>703.82066464000002</v>
      </c>
      <c r="R1276" s="104">
        <f t="shared" si="419"/>
        <v>703.82066464000002</v>
      </c>
      <c r="S1276" s="109" t="s">
        <v>52</v>
      </c>
      <c r="T1276" s="110">
        <f t="shared" si="431"/>
        <v>41315</v>
      </c>
      <c r="U1276" s="111">
        <f t="shared" si="426"/>
        <v>0</v>
      </c>
      <c r="V1276" s="22"/>
      <c r="W1276" s="5"/>
      <c r="X1276" s="3"/>
      <c r="Y1276" s="5"/>
      <c r="Z1276" s="5"/>
      <c r="AA1276" s="5"/>
      <c r="AB1276" s="1"/>
      <c r="AC1276" s="5"/>
      <c r="AD1276" s="5"/>
      <c r="AE1276" s="5"/>
      <c r="AF1276" s="1"/>
      <c r="AG1276" s="3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</row>
    <row r="1277" spans="1:108" x14ac:dyDescent="0.2">
      <c r="A1277" s="112">
        <f t="shared" si="420"/>
        <v>41302</v>
      </c>
      <c r="B1277" s="104">
        <f t="shared" si="433"/>
        <v>147971.78825267</v>
      </c>
      <c r="C1277" s="104">
        <f t="shared" si="421"/>
        <v>143839.84190151002</v>
      </c>
      <c r="D1277" s="132">
        <f t="shared" si="422"/>
        <v>41285</v>
      </c>
      <c r="E1277" s="105">
        <f t="shared" si="434"/>
        <v>0</v>
      </c>
      <c r="F1277" s="106">
        <f t="shared" si="432"/>
        <v>18</v>
      </c>
      <c r="G1277" s="106">
        <f t="shared" si="427"/>
        <v>31</v>
      </c>
      <c r="H1277" s="104">
        <f t="shared" si="423"/>
        <v>1</v>
      </c>
      <c r="I1277" s="104">
        <f t="shared" si="424"/>
        <v>1.0235443799999999</v>
      </c>
      <c r="J1277" s="104">
        <f t="shared" si="416"/>
        <v>1.0235443799999999</v>
      </c>
      <c r="K1277" s="104">
        <f t="shared" si="417"/>
        <v>147226.46179837</v>
      </c>
      <c r="L1277" s="107">
        <f t="shared" si="428"/>
        <v>0</v>
      </c>
      <c r="M1277" s="105">
        <f t="shared" si="429"/>
        <v>0</v>
      </c>
      <c r="N1277" s="104">
        <f t="shared" si="430"/>
        <v>0</v>
      </c>
      <c r="O1277" s="113">
        <f t="shared" si="425"/>
        <v>0.11</v>
      </c>
      <c r="P1277" s="108">
        <f t="shared" si="415"/>
        <v>1.005062449</v>
      </c>
      <c r="Q1277" s="104">
        <f t="shared" si="418"/>
        <v>745.32645430000002</v>
      </c>
      <c r="R1277" s="104">
        <f t="shared" si="419"/>
        <v>745.32645430000002</v>
      </c>
      <c r="S1277" s="109" t="s">
        <v>52</v>
      </c>
      <c r="T1277" s="110">
        <f t="shared" si="431"/>
        <v>41315</v>
      </c>
      <c r="U1277" s="111">
        <f t="shared" si="426"/>
        <v>0</v>
      </c>
      <c r="V1277" s="22"/>
      <c r="W1277" s="5"/>
      <c r="X1277" s="3"/>
      <c r="Y1277" s="5"/>
      <c r="Z1277" s="5"/>
      <c r="AA1277" s="5"/>
      <c r="AB1277" s="1"/>
      <c r="AC1277" s="5"/>
      <c r="AD1277" s="5"/>
      <c r="AE1277" s="5"/>
      <c r="AF1277" s="1"/>
      <c r="AG1277" s="3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</row>
    <row r="1278" spans="1:108" x14ac:dyDescent="0.2">
      <c r="A1278" s="112">
        <f t="shared" si="420"/>
        <v>41303</v>
      </c>
      <c r="B1278" s="104">
        <f t="shared" si="433"/>
        <v>148013.30582044</v>
      </c>
      <c r="C1278" s="104">
        <f t="shared" si="421"/>
        <v>143839.84190151002</v>
      </c>
      <c r="D1278" s="132">
        <f t="shared" si="422"/>
        <v>41285</v>
      </c>
      <c r="E1278" s="105">
        <f t="shared" si="434"/>
        <v>0</v>
      </c>
      <c r="F1278" s="106">
        <f t="shared" si="432"/>
        <v>19</v>
      </c>
      <c r="G1278" s="106">
        <f t="shared" si="427"/>
        <v>31</v>
      </c>
      <c r="H1278" s="104">
        <f t="shared" si="423"/>
        <v>1</v>
      </c>
      <c r="I1278" s="104">
        <f t="shared" si="424"/>
        <v>1.0235443799999999</v>
      </c>
      <c r="J1278" s="104">
        <f t="shared" si="416"/>
        <v>1.0235443799999999</v>
      </c>
      <c r="K1278" s="104">
        <f t="shared" si="417"/>
        <v>147226.46179837</v>
      </c>
      <c r="L1278" s="107">
        <f t="shared" si="428"/>
        <v>0</v>
      </c>
      <c r="M1278" s="105">
        <f t="shared" si="429"/>
        <v>0</v>
      </c>
      <c r="N1278" s="104">
        <f t="shared" si="430"/>
        <v>0</v>
      </c>
      <c r="O1278" s="113">
        <f t="shared" si="425"/>
        <v>0.11</v>
      </c>
      <c r="P1278" s="108">
        <f t="shared" si="415"/>
        <v>1.0053444469999999</v>
      </c>
      <c r="Q1278" s="104">
        <f t="shared" si="418"/>
        <v>786.84402207000005</v>
      </c>
      <c r="R1278" s="104">
        <f t="shared" si="419"/>
        <v>786.84402207000005</v>
      </c>
      <c r="S1278" s="109" t="s">
        <v>52</v>
      </c>
      <c r="T1278" s="110">
        <f t="shared" si="431"/>
        <v>41315</v>
      </c>
      <c r="U1278" s="111">
        <f t="shared" si="426"/>
        <v>0</v>
      </c>
      <c r="V1278" s="22"/>
      <c r="W1278" s="5"/>
      <c r="X1278" s="3"/>
      <c r="Y1278" s="5"/>
      <c r="Z1278" s="5"/>
      <c r="AA1278" s="5"/>
      <c r="AB1278" s="1"/>
      <c r="AC1278" s="5"/>
      <c r="AD1278" s="5"/>
      <c r="AE1278" s="5"/>
      <c r="AF1278" s="1"/>
      <c r="AG1278" s="3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</row>
    <row r="1279" spans="1:108" x14ac:dyDescent="0.2">
      <c r="A1279" s="112">
        <f t="shared" si="420"/>
        <v>41304</v>
      </c>
      <c r="B1279" s="104">
        <f t="shared" si="433"/>
        <v>148054.83487188001</v>
      </c>
      <c r="C1279" s="104">
        <f t="shared" si="421"/>
        <v>143839.84190151002</v>
      </c>
      <c r="D1279" s="132">
        <f t="shared" si="422"/>
        <v>41285</v>
      </c>
      <c r="E1279" s="105">
        <f t="shared" si="434"/>
        <v>0</v>
      </c>
      <c r="F1279" s="106">
        <f t="shared" si="432"/>
        <v>20</v>
      </c>
      <c r="G1279" s="106">
        <f t="shared" si="427"/>
        <v>31</v>
      </c>
      <c r="H1279" s="104">
        <f t="shared" si="423"/>
        <v>1</v>
      </c>
      <c r="I1279" s="104">
        <f t="shared" si="424"/>
        <v>1.0235443799999999</v>
      </c>
      <c r="J1279" s="104">
        <f t="shared" si="416"/>
        <v>1.0235443799999999</v>
      </c>
      <c r="K1279" s="104">
        <f t="shared" si="417"/>
        <v>147226.46179837</v>
      </c>
      <c r="L1279" s="107">
        <f t="shared" si="428"/>
        <v>0</v>
      </c>
      <c r="M1279" s="105">
        <f t="shared" si="429"/>
        <v>0</v>
      </c>
      <c r="N1279" s="104">
        <f t="shared" si="430"/>
        <v>0</v>
      </c>
      <c r="O1279" s="113">
        <f t="shared" si="425"/>
        <v>0.11</v>
      </c>
      <c r="P1279" s="108">
        <f t="shared" si="415"/>
        <v>1.0056265230000001</v>
      </c>
      <c r="Q1279" s="104">
        <f t="shared" si="418"/>
        <v>828.37307351000004</v>
      </c>
      <c r="R1279" s="104">
        <f t="shared" si="419"/>
        <v>828.37307351000004</v>
      </c>
      <c r="S1279" s="109" t="s">
        <v>52</v>
      </c>
      <c r="T1279" s="110">
        <f t="shared" si="431"/>
        <v>41315</v>
      </c>
      <c r="U1279" s="111">
        <f t="shared" si="426"/>
        <v>0</v>
      </c>
      <c r="V1279" s="22"/>
      <c r="W1279" s="5"/>
      <c r="X1279" s="3"/>
      <c r="Y1279" s="5"/>
      <c r="Z1279" s="5"/>
      <c r="AA1279" s="5"/>
      <c r="AB1279" s="1"/>
      <c r="AC1279" s="5"/>
      <c r="AD1279" s="5"/>
      <c r="AE1279" s="5"/>
      <c r="AF1279" s="1"/>
      <c r="AG1279" s="3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</row>
    <row r="1280" spans="1:108" x14ac:dyDescent="0.2">
      <c r="A1280" s="112">
        <f t="shared" si="420"/>
        <v>41305</v>
      </c>
      <c r="B1280" s="104">
        <f t="shared" si="433"/>
        <v>148096.37570144</v>
      </c>
      <c r="C1280" s="104">
        <f t="shared" si="421"/>
        <v>143839.84190151002</v>
      </c>
      <c r="D1280" s="132">
        <f t="shared" si="422"/>
        <v>41285</v>
      </c>
      <c r="E1280" s="105">
        <f t="shared" si="434"/>
        <v>0</v>
      </c>
      <c r="F1280" s="106">
        <f t="shared" si="432"/>
        <v>21</v>
      </c>
      <c r="G1280" s="106">
        <f t="shared" si="427"/>
        <v>31</v>
      </c>
      <c r="H1280" s="104">
        <f t="shared" si="423"/>
        <v>1</v>
      </c>
      <c r="I1280" s="104">
        <f t="shared" si="424"/>
        <v>1.0235443799999999</v>
      </c>
      <c r="J1280" s="104">
        <f t="shared" si="416"/>
        <v>1.0235443799999999</v>
      </c>
      <c r="K1280" s="104">
        <f t="shared" si="417"/>
        <v>147226.46179837</v>
      </c>
      <c r="L1280" s="107">
        <f t="shared" si="428"/>
        <v>0</v>
      </c>
      <c r="M1280" s="105">
        <f t="shared" si="429"/>
        <v>0</v>
      </c>
      <c r="N1280" s="104">
        <f t="shared" si="430"/>
        <v>0</v>
      </c>
      <c r="O1280" s="113">
        <f t="shared" si="425"/>
        <v>0.11</v>
      </c>
      <c r="P1280" s="108">
        <f t="shared" si="415"/>
        <v>1.005908679</v>
      </c>
      <c r="Q1280" s="104">
        <f t="shared" si="418"/>
        <v>869.91390306999995</v>
      </c>
      <c r="R1280" s="104">
        <f t="shared" si="419"/>
        <v>869.91390306999995</v>
      </c>
      <c r="S1280" s="109" t="s">
        <v>52</v>
      </c>
      <c r="T1280" s="110">
        <f t="shared" si="431"/>
        <v>41315</v>
      </c>
      <c r="U1280" s="111">
        <f t="shared" si="426"/>
        <v>0</v>
      </c>
      <c r="V1280" s="22"/>
      <c r="W1280" s="5"/>
      <c r="X1280" s="3"/>
      <c r="Y1280" s="5"/>
      <c r="Z1280" s="5"/>
      <c r="AA1280" s="5"/>
      <c r="AB1280" s="1"/>
      <c r="AC1280" s="5"/>
      <c r="AD1280" s="5"/>
      <c r="AE1280" s="5"/>
      <c r="AF1280" s="1"/>
      <c r="AG1280" s="3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</row>
    <row r="1281" spans="1:108" x14ac:dyDescent="0.2">
      <c r="A1281" s="112">
        <f t="shared" si="420"/>
        <v>41306</v>
      </c>
      <c r="B1281" s="104">
        <f t="shared" si="433"/>
        <v>148137.92816188</v>
      </c>
      <c r="C1281" s="104">
        <f t="shared" si="421"/>
        <v>143839.84190151002</v>
      </c>
      <c r="D1281" s="132">
        <f t="shared" si="422"/>
        <v>41285</v>
      </c>
      <c r="E1281" s="105">
        <f t="shared" si="434"/>
        <v>0</v>
      </c>
      <c r="F1281" s="106">
        <f t="shared" si="432"/>
        <v>22</v>
      </c>
      <c r="G1281" s="106">
        <f t="shared" si="427"/>
        <v>31</v>
      </c>
      <c r="H1281" s="104">
        <f t="shared" si="423"/>
        <v>1</v>
      </c>
      <c r="I1281" s="104">
        <f t="shared" si="424"/>
        <v>1.0235443799999999</v>
      </c>
      <c r="J1281" s="104">
        <f t="shared" si="416"/>
        <v>1.0235443799999999</v>
      </c>
      <c r="K1281" s="104">
        <f t="shared" si="417"/>
        <v>147226.46179837</v>
      </c>
      <c r="L1281" s="107">
        <f t="shared" si="428"/>
        <v>0</v>
      </c>
      <c r="M1281" s="105">
        <f t="shared" si="429"/>
        <v>0</v>
      </c>
      <c r="N1281" s="104">
        <f t="shared" si="430"/>
        <v>0</v>
      </c>
      <c r="O1281" s="113">
        <f t="shared" si="425"/>
        <v>0.11</v>
      </c>
      <c r="P1281" s="108">
        <f t="shared" si="415"/>
        <v>1.006190914</v>
      </c>
      <c r="Q1281" s="104">
        <f t="shared" si="418"/>
        <v>911.46636350999995</v>
      </c>
      <c r="R1281" s="104">
        <f t="shared" si="419"/>
        <v>911.46636350999995</v>
      </c>
      <c r="S1281" s="109" t="s">
        <v>52</v>
      </c>
      <c r="T1281" s="110">
        <f t="shared" si="431"/>
        <v>41315</v>
      </c>
      <c r="U1281" s="111">
        <f t="shared" si="426"/>
        <v>0</v>
      </c>
      <c r="V1281" s="22"/>
      <c r="W1281" s="5"/>
      <c r="X1281" s="3"/>
      <c r="Y1281" s="5"/>
      <c r="Z1281" s="5"/>
      <c r="AA1281" s="5"/>
      <c r="AB1281" s="1"/>
      <c r="AC1281" s="5"/>
      <c r="AD1281" s="5"/>
      <c r="AE1281" s="5"/>
      <c r="AF1281" s="1"/>
      <c r="AG1281" s="3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</row>
    <row r="1282" spans="1:108" x14ac:dyDescent="0.2">
      <c r="A1282" s="112">
        <f t="shared" si="420"/>
        <v>41307</v>
      </c>
      <c r="B1282" s="104">
        <f t="shared" si="433"/>
        <v>148179.49225322</v>
      </c>
      <c r="C1282" s="104">
        <f t="shared" si="421"/>
        <v>143839.84190151002</v>
      </c>
      <c r="D1282" s="132">
        <f t="shared" si="422"/>
        <v>41285</v>
      </c>
      <c r="E1282" s="105">
        <f t="shared" si="434"/>
        <v>0</v>
      </c>
      <c r="F1282" s="106">
        <f t="shared" si="432"/>
        <v>23</v>
      </c>
      <c r="G1282" s="106">
        <f t="shared" si="427"/>
        <v>31</v>
      </c>
      <c r="H1282" s="104">
        <f t="shared" si="423"/>
        <v>1</v>
      </c>
      <c r="I1282" s="104">
        <f t="shared" si="424"/>
        <v>1.0235443799999999</v>
      </c>
      <c r="J1282" s="104">
        <f t="shared" si="416"/>
        <v>1.0235443799999999</v>
      </c>
      <c r="K1282" s="104">
        <f t="shared" si="417"/>
        <v>147226.46179837</v>
      </c>
      <c r="L1282" s="107">
        <f t="shared" si="428"/>
        <v>0</v>
      </c>
      <c r="M1282" s="105">
        <f t="shared" si="429"/>
        <v>0</v>
      </c>
      <c r="N1282" s="104">
        <f t="shared" si="430"/>
        <v>0</v>
      </c>
      <c r="O1282" s="113">
        <f t="shared" si="425"/>
        <v>0.11</v>
      </c>
      <c r="P1282" s="108">
        <f t="shared" si="415"/>
        <v>1.0064732279999999</v>
      </c>
      <c r="Q1282" s="104">
        <f t="shared" si="418"/>
        <v>953.03045484999996</v>
      </c>
      <c r="R1282" s="104">
        <f t="shared" si="419"/>
        <v>953.03045484999996</v>
      </c>
      <c r="S1282" s="109" t="s">
        <v>52</v>
      </c>
      <c r="T1282" s="110">
        <f t="shared" si="431"/>
        <v>41315</v>
      </c>
      <c r="U1282" s="111">
        <f t="shared" si="426"/>
        <v>0</v>
      </c>
      <c r="V1282" s="22"/>
      <c r="W1282" s="5"/>
      <c r="X1282" s="3"/>
      <c r="Y1282" s="5"/>
      <c r="Z1282" s="5"/>
      <c r="AA1282" s="5"/>
      <c r="AB1282" s="1"/>
      <c r="AC1282" s="5"/>
      <c r="AD1282" s="5"/>
      <c r="AE1282" s="5"/>
      <c r="AF1282" s="1"/>
      <c r="AG1282" s="3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</row>
    <row r="1283" spans="1:108" x14ac:dyDescent="0.2">
      <c r="A1283" s="112">
        <f t="shared" si="420"/>
        <v>41308</v>
      </c>
      <c r="B1283" s="104">
        <f t="shared" si="433"/>
        <v>148221.06797544999</v>
      </c>
      <c r="C1283" s="104">
        <f t="shared" si="421"/>
        <v>143839.84190151002</v>
      </c>
      <c r="D1283" s="132">
        <f t="shared" si="422"/>
        <v>41285</v>
      </c>
      <c r="E1283" s="105">
        <f t="shared" si="434"/>
        <v>0</v>
      </c>
      <c r="F1283" s="106">
        <f t="shared" si="432"/>
        <v>24</v>
      </c>
      <c r="G1283" s="106">
        <f t="shared" si="427"/>
        <v>31</v>
      </c>
      <c r="H1283" s="104">
        <f t="shared" si="423"/>
        <v>1</v>
      </c>
      <c r="I1283" s="104">
        <f t="shared" si="424"/>
        <v>1.0235443799999999</v>
      </c>
      <c r="J1283" s="104">
        <f t="shared" si="416"/>
        <v>1.0235443799999999</v>
      </c>
      <c r="K1283" s="104">
        <f t="shared" si="417"/>
        <v>147226.46179837</v>
      </c>
      <c r="L1283" s="107">
        <f t="shared" si="428"/>
        <v>0</v>
      </c>
      <c r="M1283" s="105">
        <f t="shared" si="429"/>
        <v>0</v>
      </c>
      <c r="N1283" s="104">
        <f t="shared" si="430"/>
        <v>0</v>
      </c>
      <c r="O1283" s="113">
        <f t="shared" si="425"/>
        <v>0.11</v>
      </c>
      <c r="P1283" s="108">
        <f t="shared" si="415"/>
        <v>1.0067556209999999</v>
      </c>
      <c r="Q1283" s="104">
        <f t="shared" si="418"/>
        <v>994.60617707999995</v>
      </c>
      <c r="R1283" s="104">
        <f t="shared" si="419"/>
        <v>994.60617707999995</v>
      </c>
      <c r="S1283" s="109" t="s">
        <v>52</v>
      </c>
      <c r="T1283" s="110">
        <f t="shared" si="431"/>
        <v>41315</v>
      </c>
      <c r="U1283" s="111">
        <f t="shared" si="426"/>
        <v>0</v>
      </c>
      <c r="V1283" s="22"/>
      <c r="W1283" s="5"/>
      <c r="X1283" s="3"/>
      <c r="Y1283" s="5"/>
      <c r="Z1283" s="5"/>
      <c r="AA1283" s="5"/>
      <c r="AB1283" s="1"/>
      <c r="AC1283" s="5"/>
      <c r="AD1283" s="5"/>
      <c r="AE1283" s="5"/>
      <c r="AF1283" s="1"/>
      <c r="AG1283" s="3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</row>
    <row r="1284" spans="1:108" x14ac:dyDescent="0.2">
      <c r="A1284" s="112">
        <f t="shared" si="420"/>
        <v>41309</v>
      </c>
      <c r="B1284" s="104">
        <f t="shared" si="433"/>
        <v>148262.65547579</v>
      </c>
      <c r="C1284" s="104">
        <f t="shared" si="421"/>
        <v>143839.84190151002</v>
      </c>
      <c r="D1284" s="132">
        <f t="shared" si="422"/>
        <v>41285</v>
      </c>
      <c r="E1284" s="105">
        <f t="shared" si="434"/>
        <v>0</v>
      </c>
      <c r="F1284" s="106">
        <f t="shared" si="432"/>
        <v>25</v>
      </c>
      <c r="G1284" s="106">
        <f t="shared" si="427"/>
        <v>31</v>
      </c>
      <c r="H1284" s="104">
        <f t="shared" si="423"/>
        <v>1</v>
      </c>
      <c r="I1284" s="104">
        <f t="shared" si="424"/>
        <v>1.0235443799999999</v>
      </c>
      <c r="J1284" s="104">
        <f t="shared" si="416"/>
        <v>1.0235443799999999</v>
      </c>
      <c r="K1284" s="104">
        <f t="shared" si="417"/>
        <v>147226.46179837</v>
      </c>
      <c r="L1284" s="107">
        <f t="shared" si="428"/>
        <v>0</v>
      </c>
      <c r="M1284" s="105">
        <f t="shared" si="429"/>
        <v>0</v>
      </c>
      <c r="N1284" s="104">
        <f t="shared" si="430"/>
        <v>0</v>
      </c>
      <c r="O1284" s="113">
        <f t="shared" si="425"/>
        <v>0.11</v>
      </c>
      <c r="P1284" s="108">
        <f t="shared" si="415"/>
        <v>1.0070380940000001</v>
      </c>
      <c r="Q1284" s="104">
        <f t="shared" si="418"/>
        <v>1036.1936774200001</v>
      </c>
      <c r="R1284" s="104">
        <f t="shared" si="419"/>
        <v>1036.1936774200001</v>
      </c>
      <c r="S1284" s="109" t="s">
        <v>52</v>
      </c>
      <c r="T1284" s="110">
        <f t="shared" si="431"/>
        <v>41315</v>
      </c>
      <c r="U1284" s="111">
        <f t="shared" si="426"/>
        <v>0</v>
      </c>
      <c r="V1284" s="22"/>
      <c r="W1284" s="5"/>
      <c r="X1284" s="3"/>
      <c r="Y1284" s="5"/>
      <c r="Z1284" s="5"/>
      <c r="AA1284" s="5"/>
      <c r="AB1284" s="1"/>
      <c r="AC1284" s="5"/>
      <c r="AD1284" s="5"/>
      <c r="AE1284" s="5"/>
      <c r="AF1284" s="1"/>
      <c r="AG1284" s="3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</row>
    <row r="1285" spans="1:108" x14ac:dyDescent="0.2">
      <c r="A1285" s="112">
        <f t="shared" si="420"/>
        <v>41310</v>
      </c>
      <c r="B1285" s="104">
        <f t="shared" si="433"/>
        <v>148304.25445979999</v>
      </c>
      <c r="C1285" s="104">
        <f t="shared" si="421"/>
        <v>143839.84190151002</v>
      </c>
      <c r="D1285" s="132">
        <f t="shared" si="422"/>
        <v>41285</v>
      </c>
      <c r="E1285" s="105">
        <f t="shared" si="434"/>
        <v>0</v>
      </c>
      <c r="F1285" s="106">
        <f t="shared" si="432"/>
        <v>26</v>
      </c>
      <c r="G1285" s="106">
        <f t="shared" si="427"/>
        <v>31</v>
      </c>
      <c r="H1285" s="104">
        <f t="shared" si="423"/>
        <v>1</v>
      </c>
      <c r="I1285" s="104">
        <f t="shared" si="424"/>
        <v>1.0235443799999999</v>
      </c>
      <c r="J1285" s="104">
        <f t="shared" si="416"/>
        <v>1.0235443799999999</v>
      </c>
      <c r="K1285" s="104">
        <f t="shared" si="417"/>
        <v>147226.46179837</v>
      </c>
      <c r="L1285" s="107">
        <f t="shared" si="428"/>
        <v>0</v>
      </c>
      <c r="M1285" s="105">
        <f t="shared" si="429"/>
        <v>0</v>
      </c>
      <c r="N1285" s="104">
        <f t="shared" si="430"/>
        <v>0</v>
      </c>
      <c r="O1285" s="113">
        <f t="shared" si="425"/>
        <v>0.11</v>
      </c>
      <c r="P1285" s="108">
        <f t="shared" si="415"/>
        <v>1.0073206450000001</v>
      </c>
      <c r="Q1285" s="104">
        <f t="shared" si="418"/>
        <v>1077.79266143</v>
      </c>
      <c r="R1285" s="104">
        <f t="shared" si="419"/>
        <v>1077.79266143</v>
      </c>
      <c r="S1285" s="109" t="s">
        <v>52</v>
      </c>
      <c r="T1285" s="110">
        <f t="shared" si="431"/>
        <v>41315</v>
      </c>
      <c r="U1285" s="111">
        <f t="shared" si="426"/>
        <v>0</v>
      </c>
      <c r="V1285" s="22"/>
      <c r="W1285" s="5"/>
      <c r="X1285" s="3"/>
      <c r="Y1285" s="5"/>
      <c r="Z1285" s="5"/>
      <c r="AA1285" s="5"/>
      <c r="AB1285" s="1"/>
      <c r="AC1285" s="5"/>
      <c r="AD1285" s="5"/>
      <c r="AE1285" s="5"/>
      <c r="AF1285" s="1"/>
      <c r="AG1285" s="3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</row>
    <row r="1286" spans="1:108" x14ac:dyDescent="0.2">
      <c r="A1286" s="112">
        <f t="shared" si="420"/>
        <v>41311</v>
      </c>
      <c r="B1286" s="104">
        <f t="shared" si="433"/>
        <v>148345.86522191999</v>
      </c>
      <c r="C1286" s="104">
        <f t="shared" si="421"/>
        <v>143839.84190151002</v>
      </c>
      <c r="D1286" s="132">
        <f t="shared" si="422"/>
        <v>41285</v>
      </c>
      <c r="E1286" s="105">
        <f t="shared" si="434"/>
        <v>0</v>
      </c>
      <c r="F1286" s="106">
        <f t="shared" si="432"/>
        <v>27</v>
      </c>
      <c r="G1286" s="106">
        <f t="shared" si="427"/>
        <v>31</v>
      </c>
      <c r="H1286" s="104">
        <f t="shared" si="423"/>
        <v>1</v>
      </c>
      <c r="I1286" s="104">
        <f t="shared" si="424"/>
        <v>1.0235443799999999</v>
      </c>
      <c r="J1286" s="104">
        <f t="shared" si="416"/>
        <v>1.0235443799999999</v>
      </c>
      <c r="K1286" s="104">
        <f t="shared" si="417"/>
        <v>147226.46179837</v>
      </c>
      <c r="L1286" s="107">
        <f t="shared" si="428"/>
        <v>0</v>
      </c>
      <c r="M1286" s="105">
        <f t="shared" si="429"/>
        <v>0</v>
      </c>
      <c r="N1286" s="104">
        <f t="shared" si="430"/>
        <v>0</v>
      </c>
      <c r="O1286" s="113">
        <f t="shared" si="425"/>
        <v>0.11</v>
      </c>
      <c r="P1286" s="108">
        <f t="shared" si="415"/>
        <v>1.007603276</v>
      </c>
      <c r="Q1286" s="104">
        <f t="shared" si="418"/>
        <v>1119.4034235500001</v>
      </c>
      <c r="R1286" s="104">
        <f t="shared" si="419"/>
        <v>1119.4034235500001</v>
      </c>
      <c r="S1286" s="109" t="s">
        <v>52</v>
      </c>
      <c r="T1286" s="110">
        <f t="shared" si="431"/>
        <v>41315</v>
      </c>
      <c r="U1286" s="111">
        <f t="shared" si="426"/>
        <v>0</v>
      </c>
      <c r="V1286" s="22"/>
      <c r="W1286" s="5"/>
      <c r="X1286" s="3"/>
      <c r="Y1286" s="5"/>
      <c r="Z1286" s="5"/>
      <c r="AA1286" s="5"/>
      <c r="AB1286" s="1"/>
      <c r="AC1286" s="5"/>
      <c r="AD1286" s="5"/>
      <c r="AE1286" s="5"/>
      <c r="AF1286" s="1"/>
      <c r="AG1286" s="3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</row>
    <row r="1287" spans="1:108" x14ac:dyDescent="0.2">
      <c r="A1287" s="112">
        <f t="shared" si="420"/>
        <v>41312</v>
      </c>
      <c r="B1287" s="104">
        <f t="shared" si="433"/>
        <v>148387.48776215999</v>
      </c>
      <c r="C1287" s="104">
        <f t="shared" si="421"/>
        <v>143839.84190151002</v>
      </c>
      <c r="D1287" s="132">
        <f t="shared" si="422"/>
        <v>41285</v>
      </c>
      <c r="E1287" s="105">
        <f t="shared" si="434"/>
        <v>0</v>
      </c>
      <c r="F1287" s="106">
        <f t="shared" si="432"/>
        <v>28</v>
      </c>
      <c r="G1287" s="106">
        <f t="shared" si="427"/>
        <v>31</v>
      </c>
      <c r="H1287" s="104">
        <f t="shared" si="423"/>
        <v>1</v>
      </c>
      <c r="I1287" s="104">
        <f t="shared" si="424"/>
        <v>1.0235443799999999</v>
      </c>
      <c r="J1287" s="104">
        <f t="shared" si="416"/>
        <v>1.0235443799999999</v>
      </c>
      <c r="K1287" s="104">
        <f t="shared" si="417"/>
        <v>147226.46179837</v>
      </c>
      <c r="L1287" s="107">
        <f t="shared" si="428"/>
        <v>0</v>
      </c>
      <c r="M1287" s="105">
        <f t="shared" si="429"/>
        <v>0</v>
      </c>
      <c r="N1287" s="104">
        <f t="shared" si="430"/>
        <v>0</v>
      </c>
      <c r="O1287" s="113">
        <f t="shared" si="425"/>
        <v>0.11</v>
      </c>
      <c r="P1287" s="108">
        <f t="shared" si="415"/>
        <v>1.0078859870000001</v>
      </c>
      <c r="Q1287" s="104">
        <f t="shared" si="418"/>
        <v>1161.0259637900001</v>
      </c>
      <c r="R1287" s="104">
        <f t="shared" si="419"/>
        <v>1161.0259637900001</v>
      </c>
      <c r="S1287" s="109" t="s">
        <v>52</v>
      </c>
      <c r="T1287" s="110">
        <f t="shared" si="431"/>
        <v>41315</v>
      </c>
      <c r="U1287" s="111">
        <f t="shared" si="426"/>
        <v>0</v>
      </c>
      <c r="V1287" s="22"/>
      <c r="W1287" s="5"/>
      <c r="X1287" s="3"/>
      <c r="Y1287" s="5"/>
      <c r="Z1287" s="5"/>
      <c r="AA1287" s="5"/>
      <c r="AB1287" s="1"/>
      <c r="AC1287" s="5"/>
      <c r="AD1287" s="5"/>
      <c r="AE1287" s="5"/>
      <c r="AF1287" s="1"/>
      <c r="AG1287" s="3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</row>
    <row r="1288" spans="1:108" x14ac:dyDescent="0.2">
      <c r="A1288" s="112">
        <f t="shared" si="420"/>
        <v>41313</v>
      </c>
      <c r="B1288" s="104">
        <f t="shared" si="433"/>
        <v>148429.12178607</v>
      </c>
      <c r="C1288" s="104">
        <f t="shared" si="421"/>
        <v>143839.84190151002</v>
      </c>
      <c r="D1288" s="132">
        <f t="shared" si="422"/>
        <v>41285</v>
      </c>
      <c r="E1288" s="105">
        <f t="shared" si="434"/>
        <v>0</v>
      </c>
      <c r="F1288" s="106">
        <f t="shared" si="432"/>
        <v>29</v>
      </c>
      <c r="G1288" s="106">
        <f t="shared" si="427"/>
        <v>31</v>
      </c>
      <c r="H1288" s="104">
        <f t="shared" si="423"/>
        <v>1</v>
      </c>
      <c r="I1288" s="104">
        <f t="shared" si="424"/>
        <v>1.0235443799999999</v>
      </c>
      <c r="J1288" s="104">
        <f t="shared" si="416"/>
        <v>1.0235443799999999</v>
      </c>
      <c r="K1288" s="104">
        <f t="shared" si="417"/>
        <v>147226.46179837</v>
      </c>
      <c r="L1288" s="107">
        <f t="shared" si="428"/>
        <v>0</v>
      </c>
      <c r="M1288" s="105">
        <f t="shared" si="429"/>
        <v>0</v>
      </c>
      <c r="N1288" s="104">
        <f t="shared" si="430"/>
        <v>0</v>
      </c>
      <c r="O1288" s="113">
        <f t="shared" si="425"/>
        <v>0.11</v>
      </c>
      <c r="P1288" s="108">
        <f t="shared" ref="P1288:P1351" si="435">ROUND((1+O1288)^(30/360)^(F1288/G1288),9)</f>
        <v>1.008168776</v>
      </c>
      <c r="Q1288" s="104">
        <f t="shared" si="418"/>
        <v>1202.6599877000001</v>
      </c>
      <c r="R1288" s="104">
        <f t="shared" si="419"/>
        <v>1202.6599877000001</v>
      </c>
      <c r="S1288" s="109" t="s">
        <v>52</v>
      </c>
      <c r="T1288" s="110">
        <f t="shared" si="431"/>
        <v>41315</v>
      </c>
      <c r="U1288" s="111">
        <f t="shared" si="426"/>
        <v>0</v>
      </c>
      <c r="V1288" s="22"/>
      <c r="W1288" s="5"/>
      <c r="X1288" s="3"/>
      <c r="Y1288" s="5"/>
      <c r="Z1288" s="5"/>
      <c r="AA1288" s="5"/>
      <c r="AB1288" s="1"/>
      <c r="AC1288" s="5"/>
      <c r="AD1288" s="5"/>
      <c r="AE1288" s="5"/>
      <c r="AF1288" s="1"/>
      <c r="AG1288" s="3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</row>
    <row r="1289" spans="1:108" x14ac:dyDescent="0.2">
      <c r="A1289" s="112">
        <f t="shared" si="420"/>
        <v>41314</v>
      </c>
      <c r="B1289" s="104">
        <f t="shared" si="433"/>
        <v>148470.76758809001</v>
      </c>
      <c r="C1289" s="104">
        <f t="shared" si="421"/>
        <v>143839.84190151002</v>
      </c>
      <c r="D1289" s="132">
        <f t="shared" si="422"/>
        <v>41285</v>
      </c>
      <c r="E1289" s="105">
        <f t="shared" si="434"/>
        <v>0</v>
      </c>
      <c r="F1289" s="106">
        <f t="shared" si="432"/>
        <v>30</v>
      </c>
      <c r="G1289" s="106">
        <f t="shared" si="427"/>
        <v>31</v>
      </c>
      <c r="H1289" s="104">
        <f t="shared" si="423"/>
        <v>1</v>
      </c>
      <c r="I1289" s="104">
        <f t="shared" si="424"/>
        <v>1.0235443799999999</v>
      </c>
      <c r="J1289" s="104">
        <f t="shared" si="416"/>
        <v>1.0235443799999999</v>
      </c>
      <c r="K1289" s="104">
        <f t="shared" si="417"/>
        <v>147226.46179837</v>
      </c>
      <c r="L1289" s="107">
        <f t="shared" si="428"/>
        <v>0</v>
      </c>
      <c r="M1289" s="105">
        <f t="shared" si="429"/>
        <v>0</v>
      </c>
      <c r="N1289" s="104">
        <f t="shared" si="430"/>
        <v>0</v>
      </c>
      <c r="O1289" s="113">
        <f t="shared" si="425"/>
        <v>0.11</v>
      </c>
      <c r="P1289" s="108">
        <f t="shared" si="435"/>
        <v>1.0084516450000001</v>
      </c>
      <c r="Q1289" s="104">
        <f t="shared" si="418"/>
        <v>1244.3057897199999</v>
      </c>
      <c r="R1289" s="104">
        <f t="shared" si="419"/>
        <v>1244.3057897199999</v>
      </c>
      <c r="S1289" s="109" t="s">
        <v>52</v>
      </c>
      <c r="T1289" s="110">
        <f t="shared" si="431"/>
        <v>41315</v>
      </c>
      <c r="U1289" s="111">
        <f t="shared" si="426"/>
        <v>0</v>
      </c>
      <c r="V1289" s="22"/>
      <c r="W1289" s="5"/>
      <c r="X1289" s="3"/>
      <c r="Y1289" s="5"/>
      <c r="Z1289" s="5"/>
      <c r="AA1289" s="5"/>
      <c r="AB1289" s="1"/>
      <c r="AC1289" s="5"/>
      <c r="AD1289" s="5"/>
      <c r="AE1289" s="5"/>
      <c r="AF1289" s="1"/>
      <c r="AG1289" s="3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</row>
    <row r="1290" spans="1:108" x14ac:dyDescent="0.2">
      <c r="A1290" s="112">
        <f t="shared" si="420"/>
        <v>41315</v>
      </c>
      <c r="B1290" s="104">
        <f t="shared" si="433"/>
        <v>148512.42516822999</v>
      </c>
      <c r="C1290" s="104">
        <f t="shared" si="421"/>
        <v>143839.84190151002</v>
      </c>
      <c r="D1290" s="132">
        <f t="shared" si="422"/>
        <v>41285</v>
      </c>
      <c r="E1290" s="105">
        <f t="shared" si="434"/>
        <v>0</v>
      </c>
      <c r="F1290" s="106">
        <f t="shared" si="432"/>
        <v>31</v>
      </c>
      <c r="G1290" s="106">
        <f t="shared" si="427"/>
        <v>31</v>
      </c>
      <c r="H1290" s="104">
        <f t="shared" si="423"/>
        <v>1</v>
      </c>
      <c r="I1290" s="104">
        <f t="shared" si="424"/>
        <v>1.0235443799999999</v>
      </c>
      <c r="J1290" s="104">
        <f t="shared" ref="J1290:J1353" si="436">TRUNC(H1290*I1290,8)</f>
        <v>1.0235443799999999</v>
      </c>
      <c r="K1290" s="104">
        <f t="shared" ref="K1290:K1353" si="437">TRUNC(C1290*J1290,8)</f>
        <v>147226.46179837</v>
      </c>
      <c r="L1290" s="107">
        <f t="shared" si="428"/>
        <v>41</v>
      </c>
      <c r="M1290" s="105">
        <f t="shared" si="429"/>
        <v>1.0516866599E-2</v>
      </c>
      <c r="N1290" s="104">
        <f t="shared" si="430"/>
        <v>1548.3610585700001</v>
      </c>
      <c r="O1290" s="113">
        <f t="shared" si="425"/>
        <v>0.11</v>
      </c>
      <c r="P1290" s="108">
        <f t="shared" si="435"/>
        <v>1.0087345940000001</v>
      </c>
      <c r="Q1290" s="104">
        <f t="shared" ref="Q1290:Q1353" si="438">TRUNC((P1290-1)*K1290,8)</f>
        <v>1285.9633698600001</v>
      </c>
      <c r="R1290" s="104">
        <f t="shared" ref="R1290:R1353" si="439">(N1290+Q1290)</f>
        <v>2834.3244284299999</v>
      </c>
      <c r="S1290" s="109" t="s">
        <v>52</v>
      </c>
      <c r="T1290" s="110">
        <f t="shared" si="431"/>
        <v>41315</v>
      </c>
      <c r="U1290" s="111">
        <f t="shared" si="426"/>
        <v>145678.10073979999</v>
      </c>
      <c r="V1290" s="22"/>
      <c r="W1290" s="8"/>
      <c r="X1290" s="2"/>
      <c r="Y1290" s="8"/>
      <c r="Z1290" s="8"/>
      <c r="AA1290" s="8"/>
      <c r="AB1290" s="9"/>
      <c r="AC1290" s="8"/>
      <c r="AD1290" s="8"/>
      <c r="AE1290" s="8"/>
      <c r="AF1290" s="9"/>
      <c r="AG1290" s="2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</row>
    <row r="1291" spans="1:108" x14ac:dyDescent="0.2">
      <c r="A1291" s="112">
        <f t="shared" ref="A1291:A1354" si="440">(A1290+1)</f>
        <v>41316</v>
      </c>
      <c r="B1291" s="104">
        <f t="shared" si="433"/>
        <v>145723.35476772999</v>
      </c>
      <c r="C1291" s="104">
        <f t="shared" ref="C1291:C1354" si="441">IF(DAY(A1290)=$E$2,VLOOKUP(A1290,X$10:Y$148,2),C1290)</f>
        <v>142327.09747262002</v>
      </c>
      <c r="D1291" s="132">
        <f t="shared" ref="D1291:D1354" si="442">IF(DAY(A1290)=$E$2,A1291,D1290)</f>
        <v>41316</v>
      </c>
      <c r="E1291" s="105">
        <f t="shared" si="434"/>
        <v>0</v>
      </c>
      <c r="F1291" s="106">
        <f t="shared" si="432"/>
        <v>1</v>
      </c>
      <c r="G1291" s="106">
        <f t="shared" si="427"/>
        <v>28</v>
      </c>
      <c r="H1291" s="104">
        <f t="shared" ref="H1291:H1354" si="443">TRUNC(((1+$E1291)^($F1291/$G1291)),8)</f>
        <v>1</v>
      </c>
      <c r="I1291" s="104">
        <f t="shared" ref="I1291:I1354" si="444">IF(DAY(A1290)=E$2,J1290,I1290)</f>
        <v>1.0235443799999999</v>
      </c>
      <c r="J1291" s="104">
        <f t="shared" si="436"/>
        <v>1.0235443799999999</v>
      </c>
      <c r="K1291" s="104">
        <f t="shared" si="437"/>
        <v>145678.10073981</v>
      </c>
      <c r="L1291" s="107">
        <f t="shared" si="428"/>
        <v>0</v>
      </c>
      <c r="M1291" s="105">
        <f t="shared" si="429"/>
        <v>0</v>
      </c>
      <c r="N1291" s="104">
        <f t="shared" si="430"/>
        <v>0</v>
      </c>
      <c r="O1291" s="113">
        <f t="shared" ref="O1291:O1354" si="445">(O1290)</f>
        <v>0.11</v>
      </c>
      <c r="P1291" s="108">
        <f t="shared" si="435"/>
        <v>1.000310644</v>
      </c>
      <c r="Q1291" s="104">
        <f t="shared" si="438"/>
        <v>45.254027919999999</v>
      </c>
      <c r="R1291" s="104">
        <f t="shared" si="439"/>
        <v>45.254027919999999</v>
      </c>
      <c r="S1291" s="109" t="s">
        <v>52</v>
      </c>
      <c r="T1291" s="110">
        <f t="shared" si="431"/>
        <v>41343</v>
      </c>
      <c r="U1291" s="111">
        <f t="shared" ref="U1291:U1354" si="446">IF(L1291&gt;0,K1291-N1291,0)</f>
        <v>0</v>
      </c>
      <c r="V1291" s="22"/>
      <c r="W1291" s="5"/>
      <c r="X1291" s="3"/>
      <c r="Y1291" s="5"/>
      <c r="Z1291" s="5"/>
      <c r="AA1291" s="5"/>
      <c r="AB1291" s="1"/>
      <c r="AC1291" s="5"/>
      <c r="AD1291" s="5"/>
      <c r="AE1291" s="5"/>
      <c r="AF1291" s="1"/>
      <c r="AG1291" s="3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</row>
    <row r="1292" spans="1:108" x14ac:dyDescent="0.2">
      <c r="A1292" s="112">
        <f t="shared" si="440"/>
        <v>41317</v>
      </c>
      <c r="B1292" s="104">
        <f t="shared" si="433"/>
        <v>145768.62278075999</v>
      </c>
      <c r="C1292" s="104">
        <f t="shared" si="441"/>
        <v>142327.09747262002</v>
      </c>
      <c r="D1292" s="132">
        <f t="shared" si="442"/>
        <v>41316</v>
      </c>
      <c r="E1292" s="105">
        <f t="shared" si="434"/>
        <v>0</v>
      </c>
      <c r="F1292" s="106">
        <f t="shared" si="432"/>
        <v>2</v>
      </c>
      <c r="G1292" s="106">
        <f t="shared" ref="G1292:G1355" si="447">IF(DAY(A1292)=E$2+1,DAY(EOMONTH(A1292,12)), IF(DAY(A1292)&lt;&gt;$E$2+1,G1291))</f>
        <v>28</v>
      </c>
      <c r="H1292" s="104">
        <f t="shared" si="443"/>
        <v>1</v>
      </c>
      <c r="I1292" s="104">
        <f t="shared" si="444"/>
        <v>1.0235443799999999</v>
      </c>
      <c r="J1292" s="104">
        <f t="shared" si="436"/>
        <v>1.0235443799999999</v>
      </c>
      <c r="K1292" s="104">
        <f t="shared" si="437"/>
        <v>145678.10073981</v>
      </c>
      <c r="L1292" s="107">
        <f t="shared" ref="L1292:L1355" si="448">IF(DAY(A1292)=E$2,VLOOKUP(A1292,$X$10:$AE$196,7),0)</f>
        <v>0</v>
      </c>
      <c r="M1292" s="105">
        <f t="shared" ref="M1292:M1355" si="449">IF(DAY(A1292)=E$2,VLOOKUP(A1292,$X$10:$AE$200,5),0)</f>
        <v>0</v>
      </c>
      <c r="N1292" s="104">
        <f t="shared" ref="N1292:N1355" si="450">IF(M1292&gt;0,TRUNC((M1292*K1292),8),0)</f>
        <v>0</v>
      </c>
      <c r="O1292" s="113">
        <f t="shared" si="445"/>
        <v>0.11</v>
      </c>
      <c r="P1292" s="108">
        <f t="shared" si="435"/>
        <v>1.000621384</v>
      </c>
      <c r="Q1292" s="104">
        <f t="shared" si="438"/>
        <v>90.522040950000004</v>
      </c>
      <c r="R1292" s="104">
        <f t="shared" si="439"/>
        <v>90.522040950000004</v>
      </c>
      <c r="S1292" s="109" t="s">
        <v>52</v>
      </c>
      <c r="T1292" s="110">
        <f t="shared" ref="T1292:T1355" si="451">IF(DAY(A1292)=E$2+1,VLOOKUP(A1291,$X$10:$AE$200,8),T1291)</f>
        <v>41343</v>
      </c>
      <c r="U1292" s="111">
        <f t="shared" si="446"/>
        <v>0</v>
      </c>
      <c r="V1292" s="22"/>
      <c r="W1292" s="5"/>
      <c r="X1292" s="3"/>
      <c r="Y1292" s="5"/>
      <c r="Z1292" s="5"/>
      <c r="AA1292" s="5"/>
      <c r="AB1292" s="1"/>
      <c r="AC1292" s="5"/>
      <c r="AD1292" s="5"/>
      <c r="AE1292" s="5"/>
      <c r="AF1292" s="1"/>
      <c r="AG1292" s="3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</row>
    <row r="1293" spans="1:108" x14ac:dyDescent="0.2">
      <c r="A1293" s="112">
        <f t="shared" si="440"/>
        <v>41318</v>
      </c>
      <c r="B1293" s="104">
        <f t="shared" si="433"/>
        <v>145813.90477888001</v>
      </c>
      <c r="C1293" s="104">
        <f t="shared" si="441"/>
        <v>142327.09747262002</v>
      </c>
      <c r="D1293" s="132">
        <f t="shared" si="442"/>
        <v>41316</v>
      </c>
      <c r="E1293" s="105">
        <f t="shared" si="434"/>
        <v>0</v>
      </c>
      <c r="F1293" s="106">
        <f t="shared" si="432"/>
        <v>3</v>
      </c>
      <c r="G1293" s="106">
        <f t="shared" si="447"/>
        <v>28</v>
      </c>
      <c r="H1293" s="104">
        <f t="shared" si="443"/>
        <v>1</v>
      </c>
      <c r="I1293" s="104">
        <f t="shared" si="444"/>
        <v>1.0235443799999999</v>
      </c>
      <c r="J1293" s="104">
        <f t="shared" si="436"/>
        <v>1.0235443799999999</v>
      </c>
      <c r="K1293" s="104">
        <f t="shared" si="437"/>
        <v>145678.10073981</v>
      </c>
      <c r="L1293" s="107">
        <f t="shared" si="448"/>
        <v>0</v>
      </c>
      <c r="M1293" s="105">
        <f t="shared" si="449"/>
        <v>0</v>
      </c>
      <c r="N1293" s="104">
        <f t="shared" si="450"/>
        <v>0</v>
      </c>
      <c r="O1293" s="113">
        <f t="shared" si="445"/>
        <v>0.11</v>
      </c>
      <c r="P1293" s="108">
        <f t="shared" si="435"/>
        <v>1.0009322199999999</v>
      </c>
      <c r="Q1293" s="104">
        <f t="shared" si="438"/>
        <v>135.80403906999999</v>
      </c>
      <c r="R1293" s="104">
        <f t="shared" si="439"/>
        <v>135.80403906999999</v>
      </c>
      <c r="S1293" s="109" t="s">
        <v>52</v>
      </c>
      <c r="T1293" s="110">
        <f t="shared" si="451"/>
        <v>41343</v>
      </c>
      <c r="U1293" s="111">
        <f t="shared" si="446"/>
        <v>0</v>
      </c>
      <c r="V1293" s="22"/>
      <c r="W1293" s="5"/>
      <c r="X1293" s="3"/>
      <c r="Y1293" s="5"/>
      <c r="Z1293" s="5"/>
      <c r="AA1293" s="5"/>
      <c r="AB1293" s="1"/>
      <c r="AC1293" s="5"/>
      <c r="AD1293" s="5"/>
      <c r="AE1293" s="5"/>
      <c r="AF1293" s="1"/>
      <c r="AG1293" s="3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</row>
    <row r="1294" spans="1:108" x14ac:dyDescent="0.2">
      <c r="A1294" s="112">
        <f t="shared" si="440"/>
        <v>41319</v>
      </c>
      <c r="B1294" s="104">
        <f t="shared" si="433"/>
        <v>145859.20090776999</v>
      </c>
      <c r="C1294" s="104">
        <f t="shared" si="441"/>
        <v>142327.09747262002</v>
      </c>
      <c r="D1294" s="132">
        <f t="shared" si="442"/>
        <v>41316</v>
      </c>
      <c r="E1294" s="105">
        <f t="shared" si="434"/>
        <v>0</v>
      </c>
      <c r="F1294" s="106">
        <f t="shared" si="432"/>
        <v>4</v>
      </c>
      <c r="G1294" s="106">
        <f t="shared" si="447"/>
        <v>28</v>
      </c>
      <c r="H1294" s="104">
        <f t="shared" si="443"/>
        <v>1</v>
      </c>
      <c r="I1294" s="104">
        <f t="shared" si="444"/>
        <v>1.0235443799999999</v>
      </c>
      <c r="J1294" s="104">
        <f t="shared" si="436"/>
        <v>1.0235443799999999</v>
      </c>
      <c r="K1294" s="104">
        <f t="shared" si="437"/>
        <v>145678.10073981</v>
      </c>
      <c r="L1294" s="107">
        <f t="shared" si="448"/>
        <v>0</v>
      </c>
      <c r="M1294" s="105">
        <f t="shared" si="449"/>
        <v>0</v>
      </c>
      <c r="N1294" s="104">
        <f t="shared" si="450"/>
        <v>0</v>
      </c>
      <c r="O1294" s="113">
        <f t="shared" si="445"/>
        <v>0.11</v>
      </c>
      <c r="P1294" s="108">
        <f t="shared" si="435"/>
        <v>1.0012431530000001</v>
      </c>
      <c r="Q1294" s="104">
        <f t="shared" si="438"/>
        <v>181.10016795999999</v>
      </c>
      <c r="R1294" s="104">
        <f t="shared" si="439"/>
        <v>181.10016795999999</v>
      </c>
      <c r="S1294" s="109" t="s">
        <v>52</v>
      </c>
      <c r="T1294" s="110">
        <f t="shared" si="451"/>
        <v>41343</v>
      </c>
      <c r="U1294" s="111">
        <f t="shared" si="446"/>
        <v>0</v>
      </c>
      <c r="V1294" s="22"/>
      <c r="W1294" s="5"/>
      <c r="X1294" s="3"/>
      <c r="Y1294" s="5"/>
      <c r="Z1294" s="5"/>
      <c r="AA1294" s="5"/>
      <c r="AB1294" s="1"/>
      <c r="AC1294" s="5"/>
      <c r="AD1294" s="5"/>
      <c r="AE1294" s="5"/>
      <c r="AF1294" s="1"/>
      <c r="AG1294" s="3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</row>
    <row r="1295" spans="1:108" x14ac:dyDescent="0.2">
      <c r="A1295" s="112">
        <f t="shared" si="440"/>
        <v>41320</v>
      </c>
      <c r="B1295" s="104">
        <f t="shared" si="433"/>
        <v>145904.51116744999</v>
      </c>
      <c r="C1295" s="104">
        <f t="shared" si="441"/>
        <v>142327.09747262002</v>
      </c>
      <c r="D1295" s="132">
        <f t="shared" si="442"/>
        <v>41316</v>
      </c>
      <c r="E1295" s="105">
        <f t="shared" si="434"/>
        <v>0</v>
      </c>
      <c r="F1295" s="106">
        <f t="shared" si="432"/>
        <v>5</v>
      </c>
      <c r="G1295" s="106">
        <f t="shared" si="447"/>
        <v>28</v>
      </c>
      <c r="H1295" s="104">
        <f t="shared" si="443"/>
        <v>1</v>
      </c>
      <c r="I1295" s="104">
        <f t="shared" si="444"/>
        <v>1.0235443799999999</v>
      </c>
      <c r="J1295" s="104">
        <f t="shared" si="436"/>
        <v>1.0235443799999999</v>
      </c>
      <c r="K1295" s="104">
        <f t="shared" si="437"/>
        <v>145678.10073981</v>
      </c>
      <c r="L1295" s="107">
        <f t="shared" si="448"/>
        <v>0</v>
      </c>
      <c r="M1295" s="105">
        <f t="shared" si="449"/>
        <v>0</v>
      </c>
      <c r="N1295" s="104">
        <f t="shared" si="450"/>
        <v>0</v>
      </c>
      <c r="O1295" s="113">
        <f t="shared" si="445"/>
        <v>0.11</v>
      </c>
      <c r="P1295" s="108">
        <f t="shared" si="435"/>
        <v>1.0015541830000001</v>
      </c>
      <c r="Q1295" s="104">
        <f t="shared" si="438"/>
        <v>226.41042763999999</v>
      </c>
      <c r="R1295" s="104">
        <f t="shared" si="439"/>
        <v>226.41042763999999</v>
      </c>
      <c r="S1295" s="109" t="s">
        <v>52</v>
      </c>
      <c r="T1295" s="110">
        <f t="shared" si="451"/>
        <v>41343</v>
      </c>
      <c r="U1295" s="111">
        <f t="shared" si="446"/>
        <v>0</v>
      </c>
      <c r="V1295" s="22"/>
      <c r="W1295" s="5"/>
      <c r="X1295" s="3"/>
      <c r="Y1295" s="5"/>
      <c r="Z1295" s="5"/>
      <c r="AA1295" s="5"/>
      <c r="AB1295" s="1"/>
      <c r="AC1295" s="5"/>
      <c r="AD1295" s="5"/>
      <c r="AE1295" s="5"/>
      <c r="AF1295" s="1"/>
      <c r="AG1295" s="3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</row>
    <row r="1296" spans="1:108" x14ac:dyDescent="0.2">
      <c r="A1296" s="112">
        <f t="shared" si="440"/>
        <v>41321</v>
      </c>
      <c r="B1296" s="104">
        <f t="shared" si="433"/>
        <v>145949.83541222001</v>
      </c>
      <c r="C1296" s="104">
        <f t="shared" si="441"/>
        <v>142327.09747262002</v>
      </c>
      <c r="D1296" s="132">
        <f t="shared" si="442"/>
        <v>41316</v>
      </c>
      <c r="E1296" s="105">
        <f t="shared" si="434"/>
        <v>0</v>
      </c>
      <c r="F1296" s="106">
        <f t="shared" si="432"/>
        <v>6</v>
      </c>
      <c r="G1296" s="106">
        <f t="shared" si="447"/>
        <v>28</v>
      </c>
      <c r="H1296" s="104">
        <f t="shared" si="443"/>
        <v>1</v>
      </c>
      <c r="I1296" s="104">
        <f t="shared" si="444"/>
        <v>1.0235443799999999</v>
      </c>
      <c r="J1296" s="104">
        <f t="shared" si="436"/>
        <v>1.0235443799999999</v>
      </c>
      <c r="K1296" s="104">
        <f t="shared" si="437"/>
        <v>145678.10073981</v>
      </c>
      <c r="L1296" s="107">
        <f t="shared" si="448"/>
        <v>0</v>
      </c>
      <c r="M1296" s="105">
        <f t="shared" si="449"/>
        <v>0</v>
      </c>
      <c r="N1296" s="104">
        <f t="shared" si="450"/>
        <v>0</v>
      </c>
      <c r="O1296" s="113">
        <f t="shared" si="445"/>
        <v>0.11</v>
      </c>
      <c r="P1296" s="108">
        <f t="shared" si="435"/>
        <v>1.001865309</v>
      </c>
      <c r="Q1296" s="104">
        <f t="shared" si="438"/>
        <v>271.73467240999997</v>
      </c>
      <c r="R1296" s="104">
        <f t="shared" si="439"/>
        <v>271.73467240999997</v>
      </c>
      <c r="S1296" s="109" t="s">
        <v>52</v>
      </c>
      <c r="T1296" s="110">
        <f t="shared" si="451"/>
        <v>41343</v>
      </c>
      <c r="U1296" s="111">
        <f t="shared" si="446"/>
        <v>0</v>
      </c>
      <c r="V1296" s="22"/>
      <c r="W1296" s="5"/>
      <c r="X1296" s="3"/>
      <c r="Y1296" s="5"/>
      <c r="Z1296" s="5"/>
      <c r="AA1296" s="5"/>
      <c r="AB1296" s="1"/>
      <c r="AC1296" s="5"/>
      <c r="AD1296" s="5"/>
      <c r="AE1296" s="5"/>
      <c r="AF1296" s="1"/>
      <c r="AG1296" s="3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</row>
    <row r="1297" spans="1:108" x14ac:dyDescent="0.2">
      <c r="A1297" s="112">
        <f t="shared" si="440"/>
        <v>41322</v>
      </c>
      <c r="B1297" s="104">
        <f t="shared" si="433"/>
        <v>145995.17378776</v>
      </c>
      <c r="C1297" s="104">
        <f t="shared" si="441"/>
        <v>142327.09747262002</v>
      </c>
      <c r="D1297" s="132">
        <f t="shared" si="442"/>
        <v>41316</v>
      </c>
      <c r="E1297" s="105">
        <f t="shared" si="434"/>
        <v>0</v>
      </c>
      <c r="F1297" s="106">
        <f t="shared" si="432"/>
        <v>7</v>
      </c>
      <c r="G1297" s="106">
        <f t="shared" si="447"/>
        <v>28</v>
      </c>
      <c r="H1297" s="104">
        <f t="shared" si="443"/>
        <v>1</v>
      </c>
      <c r="I1297" s="104">
        <f t="shared" si="444"/>
        <v>1.0235443799999999</v>
      </c>
      <c r="J1297" s="104">
        <f t="shared" si="436"/>
        <v>1.0235443799999999</v>
      </c>
      <c r="K1297" s="104">
        <f t="shared" si="437"/>
        <v>145678.10073981</v>
      </c>
      <c r="L1297" s="107">
        <f t="shared" si="448"/>
        <v>0</v>
      </c>
      <c r="M1297" s="105">
        <f t="shared" si="449"/>
        <v>0</v>
      </c>
      <c r="N1297" s="104">
        <f t="shared" si="450"/>
        <v>0</v>
      </c>
      <c r="O1297" s="113">
        <f t="shared" si="445"/>
        <v>0.11</v>
      </c>
      <c r="P1297" s="108">
        <f t="shared" si="435"/>
        <v>1.002176532</v>
      </c>
      <c r="Q1297" s="104">
        <f t="shared" si="438"/>
        <v>317.07304794999999</v>
      </c>
      <c r="R1297" s="104">
        <f t="shared" si="439"/>
        <v>317.07304794999999</v>
      </c>
      <c r="S1297" s="109" t="s">
        <v>52</v>
      </c>
      <c r="T1297" s="110">
        <f t="shared" si="451"/>
        <v>41343</v>
      </c>
      <c r="U1297" s="111">
        <f t="shared" si="446"/>
        <v>0</v>
      </c>
      <c r="V1297" s="22"/>
      <c r="W1297" s="5"/>
      <c r="X1297" s="3"/>
      <c r="Y1297" s="5"/>
      <c r="Z1297" s="5"/>
      <c r="AA1297" s="5"/>
      <c r="AB1297" s="1"/>
      <c r="AC1297" s="5"/>
      <c r="AD1297" s="5"/>
      <c r="AE1297" s="5"/>
      <c r="AF1297" s="1"/>
      <c r="AG1297" s="3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</row>
    <row r="1298" spans="1:108" x14ac:dyDescent="0.2">
      <c r="A1298" s="112">
        <f t="shared" si="440"/>
        <v>41323</v>
      </c>
      <c r="B1298" s="104">
        <f t="shared" si="433"/>
        <v>146040.52629409</v>
      </c>
      <c r="C1298" s="104">
        <f t="shared" si="441"/>
        <v>142327.09747262002</v>
      </c>
      <c r="D1298" s="132">
        <f t="shared" si="442"/>
        <v>41316</v>
      </c>
      <c r="E1298" s="105">
        <f t="shared" si="434"/>
        <v>0</v>
      </c>
      <c r="F1298" s="106">
        <f t="shared" si="432"/>
        <v>8</v>
      </c>
      <c r="G1298" s="106">
        <f t="shared" si="447"/>
        <v>28</v>
      </c>
      <c r="H1298" s="104">
        <f t="shared" si="443"/>
        <v>1</v>
      </c>
      <c r="I1298" s="104">
        <f t="shared" si="444"/>
        <v>1.0235443799999999</v>
      </c>
      <c r="J1298" s="104">
        <f t="shared" si="436"/>
        <v>1.0235443799999999</v>
      </c>
      <c r="K1298" s="104">
        <f t="shared" si="437"/>
        <v>145678.10073981</v>
      </c>
      <c r="L1298" s="107">
        <f t="shared" si="448"/>
        <v>0</v>
      </c>
      <c r="M1298" s="105">
        <f t="shared" si="449"/>
        <v>0</v>
      </c>
      <c r="N1298" s="104">
        <f t="shared" si="450"/>
        <v>0</v>
      </c>
      <c r="O1298" s="113">
        <f t="shared" si="445"/>
        <v>0.11</v>
      </c>
      <c r="P1298" s="108">
        <f t="shared" si="435"/>
        <v>1.002487852</v>
      </c>
      <c r="Q1298" s="104">
        <f t="shared" si="438"/>
        <v>362.42555427999997</v>
      </c>
      <c r="R1298" s="104">
        <f t="shared" si="439"/>
        <v>362.42555427999997</v>
      </c>
      <c r="S1298" s="109" t="s">
        <v>52</v>
      </c>
      <c r="T1298" s="110">
        <f t="shared" si="451"/>
        <v>41343</v>
      </c>
      <c r="U1298" s="111">
        <f t="shared" si="446"/>
        <v>0</v>
      </c>
      <c r="V1298" s="22"/>
      <c r="W1298" s="5"/>
      <c r="X1298" s="3"/>
      <c r="Y1298" s="5"/>
      <c r="Z1298" s="5"/>
      <c r="AA1298" s="5"/>
      <c r="AB1298" s="1"/>
      <c r="AC1298" s="5"/>
      <c r="AD1298" s="5"/>
      <c r="AE1298" s="5"/>
      <c r="AF1298" s="1"/>
      <c r="AG1298" s="3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</row>
    <row r="1299" spans="1:108" x14ac:dyDescent="0.2">
      <c r="A1299" s="112">
        <f t="shared" si="440"/>
        <v>41324</v>
      </c>
      <c r="B1299" s="104">
        <f t="shared" si="433"/>
        <v>146085.89278550999</v>
      </c>
      <c r="C1299" s="104">
        <f t="shared" si="441"/>
        <v>142327.09747262002</v>
      </c>
      <c r="D1299" s="132">
        <f t="shared" si="442"/>
        <v>41316</v>
      </c>
      <c r="E1299" s="105">
        <f t="shared" si="434"/>
        <v>0</v>
      </c>
      <c r="F1299" s="106">
        <f t="shared" si="432"/>
        <v>9</v>
      </c>
      <c r="G1299" s="106">
        <f t="shared" si="447"/>
        <v>28</v>
      </c>
      <c r="H1299" s="104">
        <f t="shared" si="443"/>
        <v>1</v>
      </c>
      <c r="I1299" s="104">
        <f t="shared" si="444"/>
        <v>1.0235443799999999</v>
      </c>
      <c r="J1299" s="104">
        <f t="shared" si="436"/>
        <v>1.0235443799999999</v>
      </c>
      <c r="K1299" s="104">
        <f t="shared" si="437"/>
        <v>145678.10073981</v>
      </c>
      <c r="L1299" s="107">
        <f t="shared" si="448"/>
        <v>0</v>
      </c>
      <c r="M1299" s="105">
        <f t="shared" si="449"/>
        <v>0</v>
      </c>
      <c r="N1299" s="104">
        <f t="shared" si="450"/>
        <v>0</v>
      </c>
      <c r="O1299" s="113">
        <f t="shared" si="445"/>
        <v>0.11</v>
      </c>
      <c r="P1299" s="108">
        <f t="shared" si="435"/>
        <v>1.002799268</v>
      </c>
      <c r="Q1299" s="104">
        <f t="shared" si="438"/>
        <v>407.79204570000002</v>
      </c>
      <c r="R1299" s="104">
        <f t="shared" si="439"/>
        <v>407.79204570000002</v>
      </c>
      <c r="S1299" s="109" t="s">
        <v>52</v>
      </c>
      <c r="T1299" s="110">
        <f t="shared" si="451"/>
        <v>41343</v>
      </c>
      <c r="U1299" s="111">
        <f t="shared" si="446"/>
        <v>0</v>
      </c>
      <c r="V1299" s="22"/>
      <c r="W1299" s="5"/>
      <c r="X1299" s="3"/>
      <c r="Y1299" s="5"/>
      <c r="Z1299" s="5"/>
      <c r="AA1299" s="5"/>
      <c r="AB1299" s="1"/>
      <c r="AC1299" s="5"/>
      <c r="AD1299" s="5"/>
      <c r="AE1299" s="5"/>
      <c r="AF1299" s="1"/>
      <c r="AG1299" s="3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</row>
    <row r="1300" spans="1:108" x14ac:dyDescent="0.2">
      <c r="A1300" s="112">
        <f t="shared" si="440"/>
        <v>41325</v>
      </c>
      <c r="B1300" s="104">
        <f t="shared" si="433"/>
        <v>146131.27340770001</v>
      </c>
      <c r="C1300" s="104">
        <f t="shared" si="441"/>
        <v>142327.09747262002</v>
      </c>
      <c r="D1300" s="132">
        <f t="shared" si="442"/>
        <v>41316</v>
      </c>
      <c r="E1300" s="105">
        <f t="shared" si="434"/>
        <v>0</v>
      </c>
      <c r="F1300" s="106">
        <f t="shared" si="432"/>
        <v>10</v>
      </c>
      <c r="G1300" s="106">
        <f t="shared" si="447"/>
        <v>28</v>
      </c>
      <c r="H1300" s="104">
        <f t="shared" si="443"/>
        <v>1</v>
      </c>
      <c r="I1300" s="104">
        <f t="shared" si="444"/>
        <v>1.0235443799999999</v>
      </c>
      <c r="J1300" s="104">
        <f t="shared" si="436"/>
        <v>1.0235443799999999</v>
      </c>
      <c r="K1300" s="104">
        <f t="shared" si="437"/>
        <v>145678.10073981</v>
      </c>
      <c r="L1300" s="107">
        <f t="shared" si="448"/>
        <v>0</v>
      </c>
      <c r="M1300" s="105">
        <f t="shared" si="449"/>
        <v>0</v>
      </c>
      <c r="N1300" s="104">
        <f t="shared" si="450"/>
        <v>0</v>
      </c>
      <c r="O1300" s="113">
        <f t="shared" si="445"/>
        <v>0.11</v>
      </c>
      <c r="P1300" s="108">
        <f t="shared" si="435"/>
        <v>1.003110781</v>
      </c>
      <c r="Q1300" s="104">
        <f t="shared" si="438"/>
        <v>453.17266789000001</v>
      </c>
      <c r="R1300" s="104">
        <f t="shared" si="439"/>
        <v>453.17266789000001</v>
      </c>
      <c r="S1300" s="109" t="s">
        <v>52</v>
      </c>
      <c r="T1300" s="110">
        <f t="shared" si="451"/>
        <v>41343</v>
      </c>
      <c r="U1300" s="111">
        <f t="shared" si="446"/>
        <v>0</v>
      </c>
      <c r="V1300" s="22"/>
      <c r="W1300" s="5"/>
      <c r="X1300" s="3"/>
      <c r="Y1300" s="5"/>
      <c r="Z1300" s="5"/>
      <c r="AA1300" s="5"/>
      <c r="AB1300" s="1"/>
      <c r="AC1300" s="5"/>
      <c r="AD1300" s="5"/>
      <c r="AE1300" s="5"/>
      <c r="AF1300" s="1"/>
      <c r="AG1300" s="3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</row>
    <row r="1301" spans="1:108" x14ac:dyDescent="0.2">
      <c r="A1301" s="112">
        <f t="shared" si="440"/>
        <v>41326</v>
      </c>
      <c r="B1301" s="104">
        <f t="shared" si="433"/>
        <v>146176.66816067</v>
      </c>
      <c r="C1301" s="104">
        <f t="shared" si="441"/>
        <v>142327.09747262002</v>
      </c>
      <c r="D1301" s="132">
        <f t="shared" si="442"/>
        <v>41316</v>
      </c>
      <c r="E1301" s="105">
        <f t="shared" si="434"/>
        <v>0</v>
      </c>
      <c r="F1301" s="106">
        <f t="shared" si="432"/>
        <v>11</v>
      </c>
      <c r="G1301" s="106">
        <f t="shared" si="447"/>
        <v>28</v>
      </c>
      <c r="H1301" s="104">
        <f t="shared" si="443"/>
        <v>1</v>
      </c>
      <c r="I1301" s="104">
        <f t="shared" si="444"/>
        <v>1.0235443799999999</v>
      </c>
      <c r="J1301" s="104">
        <f t="shared" si="436"/>
        <v>1.0235443799999999</v>
      </c>
      <c r="K1301" s="104">
        <f t="shared" si="437"/>
        <v>145678.10073981</v>
      </c>
      <c r="L1301" s="107">
        <f t="shared" si="448"/>
        <v>0</v>
      </c>
      <c r="M1301" s="105">
        <f t="shared" si="449"/>
        <v>0</v>
      </c>
      <c r="N1301" s="104">
        <f t="shared" si="450"/>
        <v>0</v>
      </c>
      <c r="O1301" s="113">
        <f t="shared" si="445"/>
        <v>0.11</v>
      </c>
      <c r="P1301" s="108">
        <f t="shared" si="435"/>
        <v>1.003422391</v>
      </c>
      <c r="Q1301" s="104">
        <f t="shared" si="438"/>
        <v>498.56742086000003</v>
      </c>
      <c r="R1301" s="104">
        <f t="shared" si="439"/>
        <v>498.56742086000003</v>
      </c>
      <c r="S1301" s="109" t="s">
        <v>52</v>
      </c>
      <c r="T1301" s="110">
        <f t="shared" si="451"/>
        <v>41343</v>
      </c>
      <c r="U1301" s="111">
        <f t="shared" si="446"/>
        <v>0</v>
      </c>
      <c r="V1301" s="22"/>
      <c r="W1301" s="5"/>
      <c r="X1301" s="3"/>
      <c r="Y1301" s="5"/>
      <c r="Z1301" s="5"/>
      <c r="AA1301" s="5"/>
      <c r="AB1301" s="1"/>
      <c r="AC1301" s="5"/>
      <c r="AD1301" s="5"/>
      <c r="AE1301" s="5"/>
      <c r="AF1301" s="1"/>
      <c r="AG1301" s="3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</row>
    <row r="1302" spans="1:108" x14ac:dyDescent="0.2">
      <c r="A1302" s="112">
        <f t="shared" si="440"/>
        <v>41327</v>
      </c>
      <c r="B1302" s="104">
        <f t="shared" si="433"/>
        <v>146222.07704442</v>
      </c>
      <c r="C1302" s="104">
        <f t="shared" si="441"/>
        <v>142327.09747262002</v>
      </c>
      <c r="D1302" s="132">
        <f t="shared" si="442"/>
        <v>41316</v>
      </c>
      <c r="E1302" s="105">
        <f t="shared" si="434"/>
        <v>0</v>
      </c>
      <c r="F1302" s="106">
        <f t="shared" si="432"/>
        <v>12</v>
      </c>
      <c r="G1302" s="106">
        <f t="shared" si="447"/>
        <v>28</v>
      </c>
      <c r="H1302" s="104">
        <f t="shared" si="443"/>
        <v>1</v>
      </c>
      <c r="I1302" s="104">
        <f t="shared" si="444"/>
        <v>1.0235443799999999</v>
      </c>
      <c r="J1302" s="104">
        <f t="shared" si="436"/>
        <v>1.0235443799999999</v>
      </c>
      <c r="K1302" s="104">
        <f t="shared" si="437"/>
        <v>145678.10073981</v>
      </c>
      <c r="L1302" s="107">
        <f t="shared" si="448"/>
        <v>0</v>
      </c>
      <c r="M1302" s="105">
        <f t="shared" si="449"/>
        <v>0</v>
      </c>
      <c r="N1302" s="104">
        <f t="shared" si="450"/>
        <v>0</v>
      </c>
      <c r="O1302" s="113">
        <f t="shared" si="445"/>
        <v>0.11</v>
      </c>
      <c r="P1302" s="108">
        <f t="shared" si="435"/>
        <v>1.003734098</v>
      </c>
      <c r="Q1302" s="104">
        <f t="shared" si="438"/>
        <v>543.97630461000006</v>
      </c>
      <c r="R1302" s="104">
        <f t="shared" si="439"/>
        <v>543.97630461000006</v>
      </c>
      <c r="S1302" s="109" t="s">
        <v>52</v>
      </c>
      <c r="T1302" s="110">
        <f t="shared" si="451"/>
        <v>41343</v>
      </c>
      <c r="U1302" s="111">
        <f t="shared" si="446"/>
        <v>0</v>
      </c>
      <c r="V1302" s="22"/>
      <c r="W1302" s="5"/>
      <c r="X1302" s="3"/>
      <c r="Y1302" s="5"/>
      <c r="Z1302" s="5"/>
      <c r="AA1302" s="5"/>
      <c r="AB1302" s="1"/>
      <c r="AC1302" s="5"/>
      <c r="AD1302" s="5"/>
      <c r="AE1302" s="5"/>
      <c r="AF1302" s="1"/>
      <c r="AG1302" s="3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</row>
    <row r="1303" spans="1:108" x14ac:dyDescent="0.2">
      <c r="A1303" s="112">
        <f t="shared" si="440"/>
        <v>41328</v>
      </c>
      <c r="B1303" s="104">
        <f t="shared" si="433"/>
        <v>146267.49991327</v>
      </c>
      <c r="C1303" s="104">
        <f t="shared" si="441"/>
        <v>142327.09747262002</v>
      </c>
      <c r="D1303" s="132">
        <f t="shared" si="442"/>
        <v>41316</v>
      </c>
      <c r="E1303" s="105">
        <f t="shared" si="434"/>
        <v>0</v>
      </c>
      <c r="F1303" s="106">
        <f t="shared" si="432"/>
        <v>13</v>
      </c>
      <c r="G1303" s="106">
        <f t="shared" si="447"/>
        <v>28</v>
      </c>
      <c r="H1303" s="104">
        <f t="shared" si="443"/>
        <v>1</v>
      </c>
      <c r="I1303" s="104">
        <f t="shared" si="444"/>
        <v>1.0235443799999999</v>
      </c>
      <c r="J1303" s="104">
        <f t="shared" si="436"/>
        <v>1.0235443799999999</v>
      </c>
      <c r="K1303" s="104">
        <f t="shared" si="437"/>
        <v>145678.10073981</v>
      </c>
      <c r="L1303" s="107">
        <f t="shared" si="448"/>
        <v>0</v>
      </c>
      <c r="M1303" s="105">
        <f t="shared" si="449"/>
        <v>0</v>
      </c>
      <c r="N1303" s="104">
        <f t="shared" si="450"/>
        <v>0</v>
      </c>
      <c r="O1303" s="113">
        <f t="shared" si="445"/>
        <v>0.11</v>
      </c>
      <c r="P1303" s="108">
        <f t="shared" si="435"/>
        <v>1.004045901</v>
      </c>
      <c r="Q1303" s="104">
        <f t="shared" si="438"/>
        <v>589.39917346000004</v>
      </c>
      <c r="R1303" s="104">
        <f t="shared" si="439"/>
        <v>589.39917346000004</v>
      </c>
      <c r="S1303" s="109" t="s">
        <v>52</v>
      </c>
      <c r="T1303" s="110">
        <f t="shared" si="451"/>
        <v>41343</v>
      </c>
      <c r="U1303" s="111">
        <f t="shared" si="446"/>
        <v>0</v>
      </c>
      <c r="V1303" s="22"/>
      <c r="W1303" s="5"/>
      <c r="X1303" s="3"/>
      <c r="Y1303" s="5"/>
      <c r="Z1303" s="5"/>
      <c r="AA1303" s="5"/>
      <c r="AB1303" s="1"/>
      <c r="AC1303" s="5"/>
      <c r="AD1303" s="5"/>
      <c r="AE1303" s="5"/>
      <c r="AF1303" s="1"/>
      <c r="AG1303" s="3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</row>
    <row r="1304" spans="1:108" x14ac:dyDescent="0.2">
      <c r="A1304" s="112">
        <f t="shared" si="440"/>
        <v>41329</v>
      </c>
      <c r="B1304" s="104">
        <f t="shared" si="433"/>
        <v>146312.93705857001</v>
      </c>
      <c r="C1304" s="104">
        <f t="shared" si="441"/>
        <v>142327.09747262002</v>
      </c>
      <c r="D1304" s="132">
        <f t="shared" si="442"/>
        <v>41316</v>
      </c>
      <c r="E1304" s="105">
        <f t="shared" si="434"/>
        <v>0</v>
      </c>
      <c r="F1304" s="106">
        <f t="shared" si="432"/>
        <v>14</v>
      </c>
      <c r="G1304" s="106">
        <f t="shared" si="447"/>
        <v>28</v>
      </c>
      <c r="H1304" s="104">
        <f t="shared" si="443"/>
        <v>1</v>
      </c>
      <c r="I1304" s="104">
        <f t="shared" si="444"/>
        <v>1.0235443799999999</v>
      </c>
      <c r="J1304" s="104">
        <f t="shared" si="436"/>
        <v>1.0235443799999999</v>
      </c>
      <c r="K1304" s="104">
        <f t="shared" si="437"/>
        <v>145678.10073981</v>
      </c>
      <c r="L1304" s="107">
        <f t="shared" si="448"/>
        <v>0</v>
      </c>
      <c r="M1304" s="105">
        <f t="shared" si="449"/>
        <v>0</v>
      </c>
      <c r="N1304" s="104">
        <f t="shared" si="450"/>
        <v>0</v>
      </c>
      <c r="O1304" s="113">
        <f t="shared" si="445"/>
        <v>0.11</v>
      </c>
      <c r="P1304" s="108">
        <f t="shared" si="435"/>
        <v>1.0043578019999999</v>
      </c>
      <c r="Q1304" s="104">
        <f t="shared" si="438"/>
        <v>634.83631876000004</v>
      </c>
      <c r="R1304" s="104">
        <f t="shared" si="439"/>
        <v>634.83631876000004</v>
      </c>
      <c r="S1304" s="109" t="s">
        <v>52</v>
      </c>
      <c r="T1304" s="110">
        <f t="shared" si="451"/>
        <v>41343</v>
      </c>
      <c r="U1304" s="111">
        <f t="shared" si="446"/>
        <v>0</v>
      </c>
      <c r="V1304" s="22"/>
      <c r="W1304" s="5"/>
      <c r="X1304" s="3"/>
      <c r="Y1304" s="5"/>
      <c r="Z1304" s="5"/>
      <c r="AA1304" s="5"/>
      <c r="AB1304" s="1"/>
      <c r="AC1304" s="5"/>
      <c r="AD1304" s="5"/>
      <c r="AE1304" s="5"/>
      <c r="AF1304" s="1"/>
      <c r="AG1304" s="3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</row>
    <row r="1305" spans="1:108" x14ac:dyDescent="0.2">
      <c r="A1305" s="112">
        <f t="shared" si="440"/>
        <v>41330</v>
      </c>
      <c r="B1305" s="104">
        <f t="shared" si="433"/>
        <v>146358.38818896</v>
      </c>
      <c r="C1305" s="104">
        <f t="shared" si="441"/>
        <v>142327.09747262002</v>
      </c>
      <c r="D1305" s="132">
        <f t="shared" si="442"/>
        <v>41316</v>
      </c>
      <c r="E1305" s="105">
        <f t="shared" si="434"/>
        <v>0</v>
      </c>
      <c r="F1305" s="106">
        <f t="shared" si="432"/>
        <v>15</v>
      </c>
      <c r="G1305" s="106">
        <f t="shared" si="447"/>
        <v>28</v>
      </c>
      <c r="H1305" s="104">
        <f t="shared" si="443"/>
        <v>1</v>
      </c>
      <c r="I1305" s="104">
        <f t="shared" si="444"/>
        <v>1.0235443799999999</v>
      </c>
      <c r="J1305" s="104">
        <f t="shared" si="436"/>
        <v>1.0235443799999999</v>
      </c>
      <c r="K1305" s="104">
        <f t="shared" si="437"/>
        <v>145678.10073981</v>
      </c>
      <c r="L1305" s="107">
        <f t="shared" si="448"/>
        <v>0</v>
      </c>
      <c r="M1305" s="105">
        <f t="shared" si="449"/>
        <v>0</v>
      </c>
      <c r="N1305" s="104">
        <f t="shared" si="450"/>
        <v>0</v>
      </c>
      <c r="O1305" s="113">
        <f t="shared" si="445"/>
        <v>0.11</v>
      </c>
      <c r="P1305" s="108">
        <f t="shared" si="435"/>
        <v>1.004669799</v>
      </c>
      <c r="Q1305" s="104">
        <f t="shared" si="438"/>
        <v>680.28744915000004</v>
      </c>
      <c r="R1305" s="104">
        <f t="shared" si="439"/>
        <v>680.28744915000004</v>
      </c>
      <c r="S1305" s="109" t="s">
        <v>52</v>
      </c>
      <c r="T1305" s="110">
        <f t="shared" si="451"/>
        <v>41343</v>
      </c>
      <c r="U1305" s="111">
        <f t="shared" si="446"/>
        <v>0</v>
      </c>
      <c r="V1305" s="22"/>
      <c r="W1305" s="5"/>
      <c r="X1305" s="3"/>
      <c r="Y1305" s="5"/>
      <c r="Z1305" s="5"/>
      <c r="AA1305" s="5"/>
      <c r="AB1305" s="1"/>
      <c r="AC1305" s="5"/>
      <c r="AD1305" s="5"/>
      <c r="AE1305" s="5"/>
      <c r="AF1305" s="1"/>
      <c r="AG1305" s="3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</row>
    <row r="1306" spans="1:108" x14ac:dyDescent="0.2">
      <c r="A1306" s="112">
        <f t="shared" si="440"/>
        <v>41331</v>
      </c>
      <c r="B1306" s="104">
        <f t="shared" si="433"/>
        <v>146403.85345013</v>
      </c>
      <c r="C1306" s="104">
        <f t="shared" si="441"/>
        <v>142327.09747262002</v>
      </c>
      <c r="D1306" s="132">
        <f t="shared" si="442"/>
        <v>41316</v>
      </c>
      <c r="E1306" s="105">
        <f t="shared" si="434"/>
        <v>0</v>
      </c>
      <c r="F1306" s="106">
        <f t="shared" si="432"/>
        <v>16</v>
      </c>
      <c r="G1306" s="106">
        <f t="shared" si="447"/>
        <v>28</v>
      </c>
      <c r="H1306" s="104">
        <f t="shared" si="443"/>
        <v>1</v>
      </c>
      <c r="I1306" s="104">
        <f t="shared" si="444"/>
        <v>1.0235443799999999</v>
      </c>
      <c r="J1306" s="104">
        <f t="shared" si="436"/>
        <v>1.0235443799999999</v>
      </c>
      <c r="K1306" s="104">
        <f t="shared" si="437"/>
        <v>145678.10073981</v>
      </c>
      <c r="L1306" s="107">
        <f t="shared" si="448"/>
        <v>0</v>
      </c>
      <c r="M1306" s="105">
        <f t="shared" si="449"/>
        <v>0</v>
      </c>
      <c r="N1306" s="104">
        <f t="shared" si="450"/>
        <v>0</v>
      </c>
      <c r="O1306" s="113">
        <f t="shared" si="445"/>
        <v>0.11</v>
      </c>
      <c r="P1306" s="108">
        <f t="shared" si="435"/>
        <v>1.0049818930000001</v>
      </c>
      <c r="Q1306" s="104">
        <f t="shared" si="438"/>
        <v>725.75271032000001</v>
      </c>
      <c r="R1306" s="104">
        <f t="shared" si="439"/>
        <v>725.75271032000001</v>
      </c>
      <c r="S1306" s="109" t="s">
        <v>52</v>
      </c>
      <c r="T1306" s="110">
        <f t="shared" si="451"/>
        <v>41343</v>
      </c>
      <c r="U1306" s="111">
        <f t="shared" si="446"/>
        <v>0</v>
      </c>
      <c r="V1306" s="22"/>
      <c r="W1306" s="5"/>
      <c r="X1306" s="3"/>
      <c r="Y1306" s="5"/>
      <c r="Z1306" s="5"/>
      <c r="AA1306" s="5"/>
      <c r="AB1306" s="1"/>
      <c r="AC1306" s="5"/>
      <c r="AD1306" s="5"/>
      <c r="AE1306" s="5"/>
      <c r="AF1306" s="1"/>
      <c r="AG1306" s="3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</row>
    <row r="1307" spans="1:108" x14ac:dyDescent="0.2">
      <c r="A1307" s="112">
        <f t="shared" si="440"/>
        <v>41332</v>
      </c>
      <c r="B1307" s="104">
        <f t="shared" si="433"/>
        <v>146449.33284208001</v>
      </c>
      <c r="C1307" s="104">
        <f t="shared" si="441"/>
        <v>142327.09747262002</v>
      </c>
      <c r="D1307" s="132">
        <f t="shared" si="442"/>
        <v>41316</v>
      </c>
      <c r="E1307" s="105">
        <f t="shared" si="434"/>
        <v>0</v>
      </c>
      <c r="F1307" s="106">
        <f t="shared" si="432"/>
        <v>17</v>
      </c>
      <c r="G1307" s="106">
        <f t="shared" si="447"/>
        <v>28</v>
      </c>
      <c r="H1307" s="104">
        <f t="shared" si="443"/>
        <v>1</v>
      </c>
      <c r="I1307" s="104">
        <f t="shared" si="444"/>
        <v>1.0235443799999999</v>
      </c>
      <c r="J1307" s="104">
        <f t="shared" si="436"/>
        <v>1.0235443799999999</v>
      </c>
      <c r="K1307" s="104">
        <f t="shared" si="437"/>
        <v>145678.10073981</v>
      </c>
      <c r="L1307" s="107">
        <f t="shared" si="448"/>
        <v>0</v>
      </c>
      <c r="M1307" s="105">
        <f t="shared" si="449"/>
        <v>0</v>
      </c>
      <c r="N1307" s="104">
        <f t="shared" si="450"/>
        <v>0</v>
      </c>
      <c r="O1307" s="113">
        <f t="shared" si="445"/>
        <v>0.11</v>
      </c>
      <c r="P1307" s="108">
        <f t="shared" si="435"/>
        <v>1.005294084</v>
      </c>
      <c r="Q1307" s="104">
        <f t="shared" si="438"/>
        <v>771.23210227000004</v>
      </c>
      <c r="R1307" s="104">
        <f t="shared" si="439"/>
        <v>771.23210227000004</v>
      </c>
      <c r="S1307" s="109" t="s">
        <v>52</v>
      </c>
      <c r="T1307" s="110">
        <f t="shared" si="451"/>
        <v>41343</v>
      </c>
      <c r="U1307" s="111">
        <f t="shared" si="446"/>
        <v>0</v>
      </c>
      <c r="V1307" s="22"/>
      <c r="W1307" s="5"/>
      <c r="X1307" s="3"/>
      <c r="Y1307" s="5"/>
      <c r="Z1307" s="5"/>
      <c r="AA1307" s="5"/>
      <c r="AB1307" s="1"/>
      <c r="AC1307" s="5"/>
      <c r="AD1307" s="5"/>
      <c r="AE1307" s="5"/>
      <c r="AF1307" s="1"/>
      <c r="AG1307" s="3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</row>
    <row r="1308" spans="1:108" x14ac:dyDescent="0.2">
      <c r="A1308" s="112">
        <f t="shared" si="440"/>
        <v>41333</v>
      </c>
      <c r="B1308" s="104">
        <f t="shared" si="433"/>
        <v>146494.82636481</v>
      </c>
      <c r="C1308" s="104">
        <f t="shared" si="441"/>
        <v>142327.09747262002</v>
      </c>
      <c r="D1308" s="132">
        <f t="shared" si="442"/>
        <v>41316</v>
      </c>
      <c r="E1308" s="105">
        <f t="shared" si="434"/>
        <v>0</v>
      </c>
      <c r="F1308" s="106">
        <f t="shared" si="432"/>
        <v>18</v>
      </c>
      <c r="G1308" s="106">
        <f t="shared" si="447"/>
        <v>28</v>
      </c>
      <c r="H1308" s="104">
        <f t="shared" si="443"/>
        <v>1</v>
      </c>
      <c r="I1308" s="104">
        <f t="shared" si="444"/>
        <v>1.0235443799999999</v>
      </c>
      <c r="J1308" s="104">
        <f t="shared" si="436"/>
        <v>1.0235443799999999</v>
      </c>
      <c r="K1308" s="104">
        <f t="shared" si="437"/>
        <v>145678.10073981</v>
      </c>
      <c r="L1308" s="107">
        <f t="shared" si="448"/>
        <v>0</v>
      </c>
      <c r="M1308" s="105">
        <f t="shared" si="449"/>
        <v>0</v>
      </c>
      <c r="N1308" s="104">
        <f t="shared" si="450"/>
        <v>0</v>
      </c>
      <c r="O1308" s="113">
        <f t="shared" si="445"/>
        <v>0.11</v>
      </c>
      <c r="P1308" s="108">
        <f t="shared" si="435"/>
        <v>1.0056063719999999</v>
      </c>
      <c r="Q1308" s="104">
        <f t="shared" si="438"/>
        <v>816.72562500000004</v>
      </c>
      <c r="R1308" s="104">
        <f t="shared" si="439"/>
        <v>816.72562500000004</v>
      </c>
      <c r="S1308" s="109" t="s">
        <v>52</v>
      </c>
      <c r="T1308" s="110">
        <f t="shared" si="451"/>
        <v>41343</v>
      </c>
      <c r="U1308" s="111">
        <f t="shared" si="446"/>
        <v>0</v>
      </c>
      <c r="V1308" s="22"/>
      <c r="W1308" s="5"/>
      <c r="X1308" s="3"/>
      <c r="Y1308" s="5"/>
      <c r="Z1308" s="5"/>
      <c r="AA1308" s="5"/>
      <c r="AB1308" s="1"/>
      <c r="AC1308" s="5"/>
      <c r="AD1308" s="5"/>
      <c r="AE1308" s="5"/>
      <c r="AF1308" s="1"/>
      <c r="AG1308" s="3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</row>
    <row r="1309" spans="1:108" x14ac:dyDescent="0.2">
      <c r="A1309" s="112">
        <f t="shared" si="440"/>
        <v>41334</v>
      </c>
      <c r="B1309" s="104">
        <f t="shared" si="433"/>
        <v>146540.33401831001</v>
      </c>
      <c r="C1309" s="104">
        <f t="shared" si="441"/>
        <v>142327.09747262002</v>
      </c>
      <c r="D1309" s="132">
        <f t="shared" si="442"/>
        <v>41316</v>
      </c>
      <c r="E1309" s="105">
        <f t="shared" si="434"/>
        <v>0</v>
      </c>
      <c r="F1309" s="106">
        <f t="shared" si="432"/>
        <v>19</v>
      </c>
      <c r="G1309" s="106">
        <f t="shared" si="447"/>
        <v>28</v>
      </c>
      <c r="H1309" s="104">
        <f t="shared" si="443"/>
        <v>1</v>
      </c>
      <c r="I1309" s="104">
        <f t="shared" si="444"/>
        <v>1.0235443799999999</v>
      </c>
      <c r="J1309" s="104">
        <f t="shared" si="436"/>
        <v>1.0235443799999999</v>
      </c>
      <c r="K1309" s="104">
        <f t="shared" si="437"/>
        <v>145678.10073981</v>
      </c>
      <c r="L1309" s="107">
        <f t="shared" si="448"/>
        <v>0</v>
      </c>
      <c r="M1309" s="105">
        <f t="shared" si="449"/>
        <v>0</v>
      </c>
      <c r="N1309" s="104">
        <f t="shared" si="450"/>
        <v>0</v>
      </c>
      <c r="O1309" s="113">
        <f t="shared" si="445"/>
        <v>0.11</v>
      </c>
      <c r="P1309" s="108">
        <f t="shared" si="435"/>
        <v>1.0059187570000001</v>
      </c>
      <c r="Q1309" s="104">
        <f t="shared" si="438"/>
        <v>862.23327849999998</v>
      </c>
      <c r="R1309" s="104">
        <f t="shared" si="439"/>
        <v>862.23327849999998</v>
      </c>
      <c r="S1309" s="109" t="s">
        <v>52</v>
      </c>
      <c r="T1309" s="110">
        <f t="shared" si="451"/>
        <v>41343</v>
      </c>
      <c r="U1309" s="111">
        <f t="shared" si="446"/>
        <v>0</v>
      </c>
      <c r="V1309" s="22"/>
      <c r="W1309" s="5"/>
      <c r="X1309" s="3"/>
      <c r="Y1309" s="5"/>
      <c r="Z1309" s="5"/>
      <c r="AA1309" s="5"/>
      <c r="AB1309" s="1"/>
      <c r="AC1309" s="5"/>
      <c r="AD1309" s="5"/>
      <c r="AE1309" s="5"/>
      <c r="AF1309" s="1"/>
      <c r="AG1309" s="3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</row>
    <row r="1310" spans="1:108" x14ac:dyDescent="0.2">
      <c r="A1310" s="112">
        <f t="shared" si="440"/>
        <v>41335</v>
      </c>
      <c r="B1310" s="104">
        <f t="shared" si="433"/>
        <v>146585.85594826</v>
      </c>
      <c r="C1310" s="104">
        <f t="shared" si="441"/>
        <v>142327.09747262002</v>
      </c>
      <c r="D1310" s="132">
        <f t="shared" si="442"/>
        <v>41316</v>
      </c>
      <c r="E1310" s="105">
        <f t="shared" si="434"/>
        <v>0</v>
      </c>
      <c r="F1310" s="106">
        <f t="shared" si="432"/>
        <v>20</v>
      </c>
      <c r="G1310" s="106">
        <f t="shared" si="447"/>
        <v>28</v>
      </c>
      <c r="H1310" s="104">
        <f t="shared" si="443"/>
        <v>1</v>
      </c>
      <c r="I1310" s="104">
        <f t="shared" si="444"/>
        <v>1.0235443799999999</v>
      </c>
      <c r="J1310" s="104">
        <f t="shared" si="436"/>
        <v>1.0235443799999999</v>
      </c>
      <c r="K1310" s="104">
        <f t="shared" si="437"/>
        <v>145678.10073981</v>
      </c>
      <c r="L1310" s="107">
        <f t="shared" si="448"/>
        <v>0</v>
      </c>
      <c r="M1310" s="105">
        <f t="shared" si="449"/>
        <v>0</v>
      </c>
      <c r="N1310" s="104">
        <f t="shared" si="450"/>
        <v>0</v>
      </c>
      <c r="O1310" s="113">
        <f t="shared" si="445"/>
        <v>0.11</v>
      </c>
      <c r="P1310" s="108">
        <f t="shared" si="435"/>
        <v>1.00623124</v>
      </c>
      <c r="Q1310" s="104">
        <f t="shared" si="438"/>
        <v>907.75520845000005</v>
      </c>
      <c r="R1310" s="104">
        <f t="shared" si="439"/>
        <v>907.75520845000005</v>
      </c>
      <c r="S1310" s="109" t="s">
        <v>52</v>
      </c>
      <c r="T1310" s="110">
        <f t="shared" si="451"/>
        <v>41343</v>
      </c>
      <c r="U1310" s="111">
        <f t="shared" si="446"/>
        <v>0</v>
      </c>
      <c r="V1310" s="22"/>
      <c r="W1310" s="5"/>
      <c r="X1310" s="3"/>
      <c r="Y1310" s="5"/>
      <c r="Z1310" s="5"/>
      <c r="AA1310" s="5"/>
      <c r="AB1310" s="1"/>
      <c r="AC1310" s="5"/>
      <c r="AD1310" s="5"/>
      <c r="AE1310" s="5"/>
      <c r="AF1310" s="1"/>
      <c r="AG1310" s="3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</row>
    <row r="1311" spans="1:108" x14ac:dyDescent="0.2">
      <c r="A1311" s="112">
        <f t="shared" si="440"/>
        <v>41336</v>
      </c>
      <c r="B1311" s="104">
        <f t="shared" si="433"/>
        <v>146631.39186331001</v>
      </c>
      <c r="C1311" s="104">
        <f t="shared" si="441"/>
        <v>142327.09747262002</v>
      </c>
      <c r="D1311" s="132">
        <f t="shared" si="442"/>
        <v>41316</v>
      </c>
      <c r="E1311" s="105">
        <f t="shared" si="434"/>
        <v>0</v>
      </c>
      <c r="F1311" s="106">
        <f t="shared" si="432"/>
        <v>21</v>
      </c>
      <c r="G1311" s="106">
        <f t="shared" si="447"/>
        <v>28</v>
      </c>
      <c r="H1311" s="104">
        <f t="shared" si="443"/>
        <v>1</v>
      </c>
      <c r="I1311" s="104">
        <f t="shared" si="444"/>
        <v>1.0235443799999999</v>
      </c>
      <c r="J1311" s="104">
        <f t="shared" si="436"/>
        <v>1.0235443799999999</v>
      </c>
      <c r="K1311" s="104">
        <f t="shared" si="437"/>
        <v>145678.10073981</v>
      </c>
      <c r="L1311" s="107">
        <f t="shared" si="448"/>
        <v>0</v>
      </c>
      <c r="M1311" s="105">
        <f t="shared" si="449"/>
        <v>0</v>
      </c>
      <c r="N1311" s="104">
        <f t="shared" si="450"/>
        <v>0</v>
      </c>
      <c r="O1311" s="113">
        <f t="shared" si="445"/>
        <v>0.11</v>
      </c>
      <c r="P1311" s="108">
        <f t="shared" si="435"/>
        <v>1.006543819</v>
      </c>
      <c r="Q1311" s="104">
        <f t="shared" si="438"/>
        <v>953.29112350000003</v>
      </c>
      <c r="R1311" s="104">
        <f t="shared" si="439"/>
        <v>953.29112350000003</v>
      </c>
      <c r="S1311" s="109" t="s">
        <v>52</v>
      </c>
      <c r="T1311" s="110">
        <f t="shared" si="451"/>
        <v>41343</v>
      </c>
      <c r="U1311" s="111">
        <f t="shared" si="446"/>
        <v>0</v>
      </c>
      <c r="V1311" s="22"/>
      <c r="W1311" s="5"/>
      <c r="X1311" s="3"/>
      <c r="Y1311" s="5"/>
      <c r="Z1311" s="5"/>
      <c r="AA1311" s="5"/>
      <c r="AB1311" s="1"/>
      <c r="AC1311" s="5"/>
      <c r="AD1311" s="5"/>
      <c r="AE1311" s="5"/>
      <c r="AF1311" s="1"/>
      <c r="AG1311" s="3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</row>
    <row r="1312" spans="1:108" x14ac:dyDescent="0.2">
      <c r="A1312" s="112">
        <f t="shared" si="440"/>
        <v>41337</v>
      </c>
      <c r="B1312" s="104">
        <f t="shared" si="433"/>
        <v>146676.94190914001</v>
      </c>
      <c r="C1312" s="104">
        <f t="shared" si="441"/>
        <v>142327.09747262002</v>
      </c>
      <c r="D1312" s="132">
        <f t="shared" si="442"/>
        <v>41316</v>
      </c>
      <c r="E1312" s="105">
        <f t="shared" si="434"/>
        <v>0</v>
      </c>
      <c r="F1312" s="106">
        <f t="shared" si="432"/>
        <v>22</v>
      </c>
      <c r="G1312" s="106">
        <f t="shared" si="447"/>
        <v>28</v>
      </c>
      <c r="H1312" s="104">
        <f t="shared" si="443"/>
        <v>1</v>
      </c>
      <c r="I1312" s="104">
        <f t="shared" si="444"/>
        <v>1.0235443799999999</v>
      </c>
      <c r="J1312" s="104">
        <f t="shared" si="436"/>
        <v>1.0235443799999999</v>
      </c>
      <c r="K1312" s="104">
        <f t="shared" si="437"/>
        <v>145678.10073981</v>
      </c>
      <c r="L1312" s="107">
        <f t="shared" si="448"/>
        <v>0</v>
      </c>
      <c r="M1312" s="105">
        <f t="shared" si="449"/>
        <v>0</v>
      </c>
      <c r="N1312" s="104">
        <f t="shared" si="450"/>
        <v>0</v>
      </c>
      <c r="O1312" s="113">
        <f t="shared" si="445"/>
        <v>0.11</v>
      </c>
      <c r="P1312" s="108">
        <f t="shared" si="435"/>
        <v>1.0068564950000001</v>
      </c>
      <c r="Q1312" s="104">
        <f t="shared" si="438"/>
        <v>998.84116932999996</v>
      </c>
      <c r="R1312" s="104">
        <f t="shared" si="439"/>
        <v>998.84116932999996</v>
      </c>
      <c r="S1312" s="109" t="s">
        <v>52</v>
      </c>
      <c r="T1312" s="110">
        <f t="shared" si="451"/>
        <v>41343</v>
      </c>
      <c r="U1312" s="111">
        <f t="shared" si="446"/>
        <v>0</v>
      </c>
      <c r="V1312" s="22"/>
      <c r="W1312" s="5"/>
      <c r="X1312" s="3"/>
      <c r="Y1312" s="5"/>
      <c r="Z1312" s="5"/>
      <c r="AA1312" s="5"/>
      <c r="AB1312" s="1"/>
      <c r="AC1312" s="5"/>
      <c r="AD1312" s="5"/>
      <c r="AE1312" s="5"/>
      <c r="AF1312" s="1"/>
      <c r="AG1312" s="3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</row>
    <row r="1313" spans="1:108" x14ac:dyDescent="0.2">
      <c r="A1313" s="112">
        <f t="shared" si="440"/>
        <v>41338</v>
      </c>
      <c r="B1313" s="104">
        <f t="shared" si="433"/>
        <v>146722.50623142</v>
      </c>
      <c r="C1313" s="104">
        <f t="shared" si="441"/>
        <v>142327.09747262002</v>
      </c>
      <c r="D1313" s="132">
        <f t="shared" si="442"/>
        <v>41316</v>
      </c>
      <c r="E1313" s="105">
        <f t="shared" si="434"/>
        <v>0</v>
      </c>
      <c r="F1313" s="106">
        <f t="shared" si="432"/>
        <v>23</v>
      </c>
      <c r="G1313" s="106">
        <f t="shared" si="447"/>
        <v>28</v>
      </c>
      <c r="H1313" s="104">
        <f t="shared" si="443"/>
        <v>1</v>
      </c>
      <c r="I1313" s="104">
        <f t="shared" si="444"/>
        <v>1.0235443799999999</v>
      </c>
      <c r="J1313" s="104">
        <f t="shared" si="436"/>
        <v>1.0235443799999999</v>
      </c>
      <c r="K1313" s="104">
        <f t="shared" si="437"/>
        <v>145678.10073981</v>
      </c>
      <c r="L1313" s="107">
        <f t="shared" si="448"/>
        <v>0</v>
      </c>
      <c r="M1313" s="105">
        <f t="shared" si="449"/>
        <v>0</v>
      </c>
      <c r="N1313" s="104">
        <f t="shared" si="450"/>
        <v>0</v>
      </c>
      <c r="O1313" s="113">
        <f t="shared" si="445"/>
        <v>0.11</v>
      </c>
      <c r="P1313" s="108">
        <f t="shared" si="435"/>
        <v>1.007169269</v>
      </c>
      <c r="Q1313" s="104">
        <f t="shared" si="438"/>
        <v>1044.4054916099999</v>
      </c>
      <c r="R1313" s="104">
        <f t="shared" si="439"/>
        <v>1044.4054916099999</v>
      </c>
      <c r="S1313" s="109" t="s">
        <v>52</v>
      </c>
      <c r="T1313" s="110">
        <f t="shared" si="451"/>
        <v>41343</v>
      </c>
      <c r="U1313" s="111">
        <f t="shared" si="446"/>
        <v>0</v>
      </c>
      <c r="V1313" s="22"/>
      <c r="W1313" s="5"/>
      <c r="X1313" s="3"/>
      <c r="Y1313" s="5"/>
      <c r="Z1313" s="5"/>
      <c r="AA1313" s="5"/>
      <c r="AB1313" s="1"/>
      <c r="AC1313" s="5"/>
      <c r="AD1313" s="5"/>
      <c r="AE1313" s="5"/>
      <c r="AF1313" s="1"/>
      <c r="AG1313" s="3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</row>
    <row r="1314" spans="1:108" x14ac:dyDescent="0.2">
      <c r="A1314" s="112">
        <f t="shared" si="440"/>
        <v>41339</v>
      </c>
      <c r="B1314" s="104">
        <f t="shared" si="433"/>
        <v>146768.0845388</v>
      </c>
      <c r="C1314" s="104">
        <f t="shared" si="441"/>
        <v>142327.09747262002</v>
      </c>
      <c r="D1314" s="132">
        <f t="shared" si="442"/>
        <v>41316</v>
      </c>
      <c r="E1314" s="105">
        <f t="shared" si="434"/>
        <v>0</v>
      </c>
      <c r="F1314" s="106">
        <f t="shared" si="432"/>
        <v>24</v>
      </c>
      <c r="G1314" s="106">
        <f t="shared" si="447"/>
        <v>28</v>
      </c>
      <c r="H1314" s="104">
        <f t="shared" si="443"/>
        <v>1</v>
      </c>
      <c r="I1314" s="104">
        <f t="shared" si="444"/>
        <v>1.0235443799999999</v>
      </c>
      <c r="J1314" s="104">
        <f t="shared" si="436"/>
        <v>1.0235443799999999</v>
      </c>
      <c r="K1314" s="104">
        <f t="shared" si="437"/>
        <v>145678.10073981</v>
      </c>
      <c r="L1314" s="107">
        <f t="shared" si="448"/>
        <v>0</v>
      </c>
      <c r="M1314" s="105">
        <f t="shared" si="449"/>
        <v>0</v>
      </c>
      <c r="N1314" s="104">
        <f t="shared" si="450"/>
        <v>0</v>
      </c>
      <c r="O1314" s="113">
        <f t="shared" si="445"/>
        <v>0.11</v>
      </c>
      <c r="P1314" s="108">
        <f t="shared" si="435"/>
        <v>1.0074821389999999</v>
      </c>
      <c r="Q1314" s="104">
        <f t="shared" si="438"/>
        <v>1089.98379899</v>
      </c>
      <c r="R1314" s="104">
        <f t="shared" si="439"/>
        <v>1089.98379899</v>
      </c>
      <c r="S1314" s="109" t="s">
        <v>52</v>
      </c>
      <c r="T1314" s="110">
        <f t="shared" si="451"/>
        <v>41343</v>
      </c>
      <c r="U1314" s="111">
        <f t="shared" si="446"/>
        <v>0</v>
      </c>
      <c r="V1314" s="22"/>
      <c r="W1314" s="5"/>
      <c r="X1314" s="3"/>
      <c r="Y1314" s="5"/>
      <c r="Z1314" s="5"/>
      <c r="AA1314" s="5"/>
      <c r="AB1314" s="1"/>
      <c r="AC1314" s="5"/>
      <c r="AD1314" s="5"/>
      <c r="AE1314" s="5"/>
      <c r="AF1314" s="1"/>
      <c r="AG1314" s="3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</row>
    <row r="1315" spans="1:108" x14ac:dyDescent="0.2">
      <c r="A1315" s="112">
        <f t="shared" si="440"/>
        <v>41340</v>
      </c>
      <c r="B1315" s="104">
        <f t="shared" si="433"/>
        <v>146813.67712263</v>
      </c>
      <c r="C1315" s="104">
        <f t="shared" si="441"/>
        <v>142327.09747262002</v>
      </c>
      <c r="D1315" s="132">
        <f t="shared" si="442"/>
        <v>41316</v>
      </c>
      <c r="E1315" s="105">
        <f t="shared" si="434"/>
        <v>0</v>
      </c>
      <c r="F1315" s="106">
        <f t="shared" ref="F1315:F1378" si="452">IF(DAY(A1315)=E$2+1,1,F1314+1)</f>
        <v>25</v>
      </c>
      <c r="G1315" s="106">
        <f t="shared" si="447"/>
        <v>28</v>
      </c>
      <c r="H1315" s="104">
        <f t="shared" si="443"/>
        <v>1</v>
      </c>
      <c r="I1315" s="104">
        <f t="shared" si="444"/>
        <v>1.0235443799999999</v>
      </c>
      <c r="J1315" s="104">
        <f t="shared" si="436"/>
        <v>1.0235443799999999</v>
      </c>
      <c r="K1315" s="104">
        <f t="shared" si="437"/>
        <v>145678.10073981</v>
      </c>
      <c r="L1315" s="107">
        <f t="shared" si="448"/>
        <v>0</v>
      </c>
      <c r="M1315" s="105">
        <f t="shared" si="449"/>
        <v>0</v>
      </c>
      <c r="N1315" s="104">
        <f t="shared" si="450"/>
        <v>0</v>
      </c>
      <c r="O1315" s="113">
        <f t="shared" si="445"/>
        <v>0.11</v>
      </c>
      <c r="P1315" s="108">
        <f t="shared" si="435"/>
        <v>1.007795107</v>
      </c>
      <c r="Q1315" s="104">
        <f t="shared" si="438"/>
        <v>1135.5763828199999</v>
      </c>
      <c r="R1315" s="104">
        <f t="shared" si="439"/>
        <v>1135.5763828199999</v>
      </c>
      <c r="S1315" s="109" t="s">
        <v>52</v>
      </c>
      <c r="T1315" s="110">
        <f t="shared" si="451"/>
        <v>41343</v>
      </c>
      <c r="U1315" s="111">
        <f t="shared" si="446"/>
        <v>0</v>
      </c>
      <c r="V1315" s="22"/>
      <c r="W1315" s="5"/>
      <c r="X1315" s="3"/>
      <c r="Y1315" s="5"/>
      <c r="Z1315" s="5"/>
      <c r="AA1315" s="5"/>
      <c r="AB1315" s="1"/>
      <c r="AC1315" s="5"/>
      <c r="AD1315" s="5"/>
      <c r="AE1315" s="5"/>
      <c r="AF1315" s="1"/>
      <c r="AG1315" s="3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</row>
    <row r="1316" spans="1:108" x14ac:dyDescent="0.2">
      <c r="A1316" s="112">
        <f t="shared" si="440"/>
        <v>41341</v>
      </c>
      <c r="B1316" s="104">
        <f t="shared" si="433"/>
        <v>146859.28383724001</v>
      </c>
      <c r="C1316" s="104">
        <f t="shared" si="441"/>
        <v>142327.09747262002</v>
      </c>
      <c r="D1316" s="132">
        <f t="shared" si="442"/>
        <v>41316</v>
      </c>
      <c r="E1316" s="105">
        <f t="shared" si="434"/>
        <v>0</v>
      </c>
      <c r="F1316" s="106">
        <f t="shared" si="452"/>
        <v>26</v>
      </c>
      <c r="G1316" s="106">
        <f t="shared" si="447"/>
        <v>28</v>
      </c>
      <c r="H1316" s="104">
        <f t="shared" si="443"/>
        <v>1</v>
      </c>
      <c r="I1316" s="104">
        <f t="shared" si="444"/>
        <v>1.0235443799999999</v>
      </c>
      <c r="J1316" s="104">
        <f t="shared" si="436"/>
        <v>1.0235443799999999</v>
      </c>
      <c r="K1316" s="104">
        <f t="shared" si="437"/>
        <v>145678.10073981</v>
      </c>
      <c r="L1316" s="107">
        <f t="shared" si="448"/>
        <v>0</v>
      </c>
      <c r="M1316" s="105">
        <f t="shared" si="449"/>
        <v>0</v>
      </c>
      <c r="N1316" s="104">
        <f t="shared" si="450"/>
        <v>0</v>
      </c>
      <c r="O1316" s="113">
        <f t="shared" si="445"/>
        <v>0.11</v>
      </c>
      <c r="P1316" s="108">
        <f t="shared" si="435"/>
        <v>1.008108172</v>
      </c>
      <c r="Q1316" s="104">
        <f t="shared" si="438"/>
        <v>1181.1830974300001</v>
      </c>
      <c r="R1316" s="104">
        <f t="shared" si="439"/>
        <v>1181.1830974300001</v>
      </c>
      <c r="S1316" s="109" t="s">
        <v>52</v>
      </c>
      <c r="T1316" s="110">
        <f t="shared" si="451"/>
        <v>41343</v>
      </c>
      <c r="U1316" s="111">
        <f t="shared" si="446"/>
        <v>0</v>
      </c>
      <c r="V1316" s="22"/>
      <c r="W1316" s="5"/>
      <c r="X1316" s="3"/>
      <c r="Y1316" s="5"/>
      <c r="Z1316" s="5"/>
      <c r="AA1316" s="5"/>
      <c r="AB1316" s="1"/>
      <c r="AC1316" s="5"/>
      <c r="AD1316" s="5"/>
      <c r="AE1316" s="5"/>
      <c r="AF1316" s="1"/>
      <c r="AG1316" s="3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</row>
    <row r="1317" spans="1:108" x14ac:dyDescent="0.2">
      <c r="A1317" s="112">
        <f t="shared" si="440"/>
        <v>41342</v>
      </c>
      <c r="B1317" s="104">
        <f t="shared" si="433"/>
        <v>146904.90468261999</v>
      </c>
      <c r="C1317" s="104">
        <f t="shared" si="441"/>
        <v>142327.09747262002</v>
      </c>
      <c r="D1317" s="132">
        <f t="shared" si="442"/>
        <v>41316</v>
      </c>
      <c r="E1317" s="105">
        <f t="shared" si="434"/>
        <v>0</v>
      </c>
      <c r="F1317" s="106">
        <f t="shared" si="452"/>
        <v>27</v>
      </c>
      <c r="G1317" s="106">
        <f t="shared" si="447"/>
        <v>28</v>
      </c>
      <c r="H1317" s="104">
        <f t="shared" si="443"/>
        <v>1</v>
      </c>
      <c r="I1317" s="104">
        <f t="shared" si="444"/>
        <v>1.0235443799999999</v>
      </c>
      <c r="J1317" s="104">
        <f t="shared" si="436"/>
        <v>1.0235443799999999</v>
      </c>
      <c r="K1317" s="104">
        <f t="shared" si="437"/>
        <v>145678.10073981</v>
      </c>
      <c r="L1317" s="107">
        <f t="shared" si="448"/>
        <v>0</v>
      </c>
      <c r="M1317" s="105">
        <f t="shared" si="449"/>
        <v>0</v>
      </c>
      <c r="N1317" s="104">
        <f t="shared" si="450"/>
        <v>0</v>
      </c>
      <c r="O1317" s="113">
        <f t="shared" si="445"/>
        <v>0.11</v>
      </c>
      <c r="P1317" s="108">
        <f t="shared" si="435"/>
        <v>1.0084213339999999</v>
      </c>
      <c r="Q1317" s="104">
        <f t="shared" si="438"/>
        <v>1226.8039428100001</v>
      </c>
      <c r="R1317" s="104">
        <f t="shared" si="439"/>
        <v>1226.8039428100001</v>
      </c>
      <c r="S1317" s="109" t="s">
        <v>52</v>
      </c>
      <c r="T1317" s="110">
        <f t="shared" si="451"/>
        <v>41343</v>
      </c>
      <c r="U1317" s="111">
        <f t="shared" si="446"/>
        <v>0</v>
      </c>
      <c r="V1317" s="22"/>
      <c r="W1317" s="5"/>
      <c r="X1317" s="3"/>
      <c r="Y1317" s="5"/>
      <c r="Z1317" s="5"/>
      <c r="AA1317" s="5"/>
      <c r="AB1317" s="1"/>
      <c r="AC1317" s="5"/>
      <c r="AD1317" s="5"/>
      <c r="AE1317" s="5"/>
      <c r="AF1317" s="1"/>
      <c r="AG1317" s="3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</row>
    <row r="1318" spans="1:108" x14ac:dyDescent="0.2">
      <c r="A1318" s="112">
        <f t="shared" si="440"/>
        <v>41343</v>
      </c>
      <c r="B1318" s="104">
        <f t="shared" si="433"/>
        <v>146950.53980446002</v>
      </c>
      <c r="C1318" s="104">
        <f t="shared" si="441"/>
        <v>142327.09747262002</v>
      </c>
      <c r="D1318" s="132">
        <f t="shared" si="442"/>
        <v>41316</v>
      </c>
      <c r="E1318" s="105">
        <f t="shared" si="434"/>
        <v>0</v>
      </c>
      <c r="F1318" s="106">
        <f t="shared" si="452"/>
        <v>28</v>
      </c>
      <c r="G1318" s="106">
        <f t="shared" si="447"/>
        <v>28</v>
      </c>
      <c r="H1318" s="104">
        <f t="shared" si="443"/>
        <v>1</v>
      </c>
      <c r="I1318" s="104">
        <f t="shared" si="444"/>
        <v>1.0235443799999999</v>
      </c>
      <c r="J1318" s="104">
        <f t="shared" si="436"/>
        <v>1.0235443799999999</v>
      </c>
      <c r="K1318" s="104">
        <f t="shared" si="437"/>
        <v>145678.10073981</v>
      </c>
      <c r="L1318" s="107">
        <f t="shared" si="448"/>
        <v>42</v>
      </c>
      <c r="M1318" s="105">
        <f t="shared" si="449"/>
        <v>8.6397396319999997E-3</v>
      </c>
      <c r="N1318" s="104">
        <f t="shared" si="450"/>
        <v>1258.62086047</v>
      </c>
      <c r="O1318" s="113">
        <f t="shared" si="445"/>
        <v>0.11</v>
      </c>
      <c r="P1318" s="108">
        <f t="shared" si="435"/>
        <v>1.0087345940000001</v>
      </c>
      <c r="Q1318" s="104">
        <f t="shared" si="438"/>
        <v>1272.4390646500001</v>
      </c>
      <c r="R1318" s="104">
        <f t="shared" si="439"/>
        <v>2531.0599251200001</v>
      </c>
      <c r="S1318" s="109" t="s">
        <v>52</v>
      </c>
      <c r="T1318" s="110">
        <f t="shared" si="451"/>
        <v>41343</v>
      </c>
      <c r="U1318" s="111">
        <f t="shared" si="446"/>
        <v>144419.47987934001</v>
      </c>
      <c r="V1318" s="22"/>
      <c r="W1318" s="8"/>
      <c r="X1318" s="2"/>
      <c r="Y1318" s="8"/>
      <c r="Z1318" s="8"/>
      <c r="AA1318" s="8"/>
      <c r="AB1318" s="9"/>
      <c r="AC1318" s="8"/>
      <c r="AD1318" s="8"/>
      <c r="AE1318" s="8"/>
      <c r="AF1318" s="9"/>
      <c r="AG1318" s="2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</row>
    <row r="1319" spans="1:108" x14ac:dyDescent="0.2">
      <c r="A1319" s="112">
        <f t="shared" si="440"/>
        <v>41344</v>
      </c>
      <c r="B1319" s="104">
        <f t="shared" ref="B1319:B1382" si="453">IF(E1319&lt;0,"ND",(K1319+Q1319))</f>
        <v>144460.00066373</v>
      </c>
      <c r="C1319" s="104">
        <f t="shared" si="441"/>
        <v>141097.42840788001</v>
      </c>
      <c r="D1319" s="132">
        <f t="shared" si="442"/>
        <v>41344</v>
      </c>
      <c r="E1319" s="105">
        <f t="shared" si="434"/>
        <v>0</v>
      </c>
      <c r="F1319" s="106">
        <f t="shared" si="452"/>
        <v>1</v>
      </c>
      <c r="G1319" s="106">
        <f t="shared" si="447"/>
        <v>31</v>
      </c>
      <c r="H1319" s="104">
        <f t="shared" si="443"/>
        <v>1</v>
      </c>
      <c r="I1319" s="104">
        <f t="shared" si="444"/>
        <v>1.0235443799999999</v>
      </c>
      <c r="J1319" s="104">
        <f t="shared" si="436"/>
        <v>1.0235443799999999</v>
      </c>
      <c r="K1319" s="104">
        <f t="shared" si="437"/>
        <v>144419.47987933</v>
      </c>
      <c r="L1319" s="107">
        <f t="shared" si="448"/>
        <v>0</v>
      </c>
      <c r="M1319" s="105">
        <f t="shared" si="449"/>
        <v>0</v>
      </c>
      <c r="N1319" s="104">
        <f t="shared" si="450"/>
        <v>0</v>
      </c>
      <c r="O1319" s="113">
        <f t="shared" si="445"/>
        <v>0.11</v>
      </c>
      <c r="P1319" s="108">
        <f t="shared" si="435"/>
        <v>1.0002805770000001</v>
      </c>
      <c r="Q1319" s="104">
        <f t="shared" si="438"/>
        <v>40.520784399999997</v>
      </c>
      <c r="R1319" s="104">
        <f t="shared" si="439"/>
        <v>40.520784399999997</v>
      </c>
      <c r="S1319" s="109" t="s">
        <v>52</v>
      </c>
      <c r="T1319" s="110">
        <f t="shared" si="451"/>
        <v>41374</v>
      </c>
      <c r="U1319" s="111">
        <f t="shared" si="446"/>
        <v>0</v>
      </c>
      <c r="V1319" s="22"/>
      <c r="W1319" s="5"/>
      <c r="X1319" s="3"/>
      <c r="Y1319" s="5"/>
      <c r="Z1319" s="5"/>
      <c r="AA1319" s="5"/>
      <c r="AB1319" s="1"/>
      <c r="AC1319" s="5"/>
      <c r="AD1319" s="5"/>
      <c r="AE1319" s="5"/>
      <c r="AF1319" s="1"/>
      <c r="AG1319" s="3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</row>
    <row r="1320" spans="1:108" x14ac:dyDescent="0.2">
      <c r="A1320" s="112">
        <f t="shared" si="440"/>
        <v>41345</v>
      </c>
      <c r="B1320" s="104">
        <f t="shared" si="453"/>
        <v>144500.53285727999</v>
      </c>
      <c r="C1320" s="104">
        <f t="shared" si="441"/>
        <v>141097.42840788001</v>
      </c>
      <c r="D1320" s="132">
        <f t="shared" si="442"/>
        <v>41344</v>
      </c>
      <c r="E1320" s="105">
        <f t="shared" si="434"/>
        <v>0</v>
      </c>
      <c r="F1320" s="106">
        <f t="shared" si="452"/>
        <v>2</v>
      </c>
      <c r="G1320" s="106">
        <f t="shared" si="447"/>
        <v>31</v>
      </c>
      <c r="H1320" s="104">
        <f t="shared" si="443"/>
        <v>1</v>
      </c>
      <c r="I1320" s="104">
        <f t="shared" si="444"/>
        <v>1.0235443799999999</v>
      </c>
      <c r="J1320" s="104">
        <f t="shared" si="436"/>
        <v>1.0235443799999999</v>
      </c>
      <c r="K1320" s="104">
        <f t="shared" si="437"/>
        <v>144419.47987933</v>
      </c>
      <c r="L1320" s="107">
        <f t="shared" si="448"/>
        <v>0</v>
      </c>
      <c r="M1320" s="105">
        <f t="shared" si="449"/>
        <v>0</v>
      </c>
      <c r="N1320" s="104">
        <f t="shared" si="450"/>
        <v>0</v>
      </c>
      <c r="O1320" s="113">
        <f t="shared" si="445"/>
        <v>0.11</v>
      </c>
      <c r="P1320" s="108">
        <f t="shared" si="435"/>
        <v>1.000561233</v>
      </c>
      <c r="Q1320" s="104">
        <f t="shared" si="438"/>
        <v>81.052977949999999</v>
      </c>
      <c r="R1320" s="104">
        <f t="shared" si="439"/>
        <v>81.052977949999999</v>
      </c>
      <c r="S1320" s="109" t="s">
        <v>52</v>
      </c>
      <c r="T1320" s="110">
        <f t="shared" si="451"/>
        <v>41374</v>
      </c>
      <c r="U1320" s="111">
        <f t="shared" si="446"/>
        <v>0</v>
      </c>
      <c r="V1320" s="22"/>
      <c r="W1320" s="5"/>
      <c r="X1320" s="3"/>
      <c r="Y1320" s="5"/>
      <c r="Z1320" s="5"/>
      <c r="AA1320" s="5"/>
      <c r="AB1320" s="1"/>
      <c r="AC1320" s="5"/>
      <c r="AD1320" s="5"/>
      <c r="AE1320" s="5"/>
      <c r="AF1320" s="1"/>
      <c r="AG1320" s="3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</row>
    <row r="1321" spans="1:108" x14ac:dyDescent="0.2">
      <c r="A1321" s="112">
        <f t="shared" si="440"/>
        <v>41346</v>
      </c>
      <c r="B1321" s="104">
        <f t="shared" si="453"/>
        <v>144541.07631554001</v>
      </c>
      <c r="C1321" s="104">
        <f t="shared" si="441"/>
        <v>141097.42840788001</v>
      </c>
      <c r="D1321" s="132">
        <f t="shared" si="442"/>
        <v>41344</v>
      </c>
      <c r="E1321" s="105">
        <f t="shared" si="434"/>
        <v>0</v>
      </c>
      <c r="F1321" s="106">
        <f t="shared" si="452"/>
        <v>3</v>
      </c>
      <c r="G1321" s="106">
        <f t="shared" si="447"/>
        <v>31</v>
      </c>
      <c r="H1321" s="104">
        <f t="shared" si="443"/>
        <v>1</v>
      </c>
      <c r="I1321" s="104">
        <f t="shared" si="444"/>
        <v>1.0235443799999999</v>
      </c>
      <c r="J1321" s="104">
        <f t="shared" si="436"/>
        <v>1.0235443799999999</v>
      </c>
      <c r="K1321" s="104">
        <f t="shared" si="437"/>
        <v>144419.47987933</v>
      </c>
      <c r="L1321" s="107">
        <f t="shared" si="448"/>
        <v>0</v>
      </c>
      <c r="M1321" s="105">
        <f t="shared" si="449"/>
        <v>0</v>
      </c>
      <c r="N1321" s="104">
        <f t="shared" si="450"/>
        <v>0</v>
      </c>
      <c r="O1321" s="113">
        <f t="shared" si="445"/>
        <v>0.11</v>
      </c>
      <c r="P1321" s="108">
        <f t="shared" si="435"/>
        <v>1.0008419669999999</v>
      </c>
      <c r="Q1321" s="104">
        <f t="shared" si="438"/>
        <v>121.59643620999999</v>
      </c>
      <c r="R1321" s="104">
        <f t="shared" si="439"/>
        <v>121.59643620999999</v>
      </c>
      <c r="S1321" s="109" t="s">
        <v>52</v>
      </c>
      <c r="T1321" s="110">
        <f t="shared" si="451"/>
        <v>41374</v>
      </c>
      <c r="U1321" s="111">
        <f t="shared" si="446"/>
        <v>0</v>
      </c>
      <c r="V1321" s="22"/>
      <c r="W1321" s="5"/>
      <c r="X1321" s="3"/>
      <c r="Y1321" s="5"/>
      <c r="Z1321" s="5"/>
      <c r="AA1321" s="5"/>
      <c r="AB1321" s="1"/>
      <c r="AC1321" s="5"/>
      <c r="AD1321" s="5"/>
      <c r="AE1321" s="5"/>
      <c r="AF1321" s="1"/>
      <c r="AG1321" s="3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</row>
    <row r="1322" spans="1:108" x14ac:dyDescent="0.2">
      <c r="A1322" s="112">
        <f t="shared" si="440"/>
        <v>41347</v>
      </c>
      <c r="B1322" s="104">
        <f t="shared" si="453"/>
        <v>144581.63132736</v>
      </c>
      <c r="C1322" s="104">
        <f t="shared" si="441"/>
        <v>141097.42840788001</v>
      </c>
      <c r="D1322" s="132">
        <f t="shared" si="442"/>
        <v>41344</v>
      </c>
      <c r="E1322" s="105">
        <f t="shared" si="434"/>
        <v>0</v>
      </c>
      <c r="F1322" s="106">
        <f t="shared" si="452"/>
        <v>4</v>
      </c>
      <c r="G1322" s="106">
        <f t="shared" si="447"/>
        <v>31</v>
      </c>
      <c r="H1322" s="104">
        <f t="shared" si="443"/>
        <v>1</v>
      </c>
      <c r="I1322" s="104">
        <f t="shared" si="444"/>
        <v>1.0235443799999999</v>
      </c>
      <c r="J1322" s="104">
        <f t="shared" si="436"/>
        <v>1.0235443799999999</v>
      </c>
      <c r="K1322" s="104">
        <f t="shared" si="437"/>
        <v>144419.47987933</v>
      </c>
      <c r="L1322" s="107">
        <f t="shared" si="448"/>
        <v>0</v>
      </c>
      <c r="M1322" s="105">
        <f t="shared" si="449"/>
        <v>0</v>
      </c>
      <c r="N1322" s="104">
        <f t="shared" si="450"/>
        <v>0</v>
      </c>
      <c r="O1322" s="113">
        <f t="shared" si="445"/>
        <v>0.11</v>
      </c>
      <c r="P1322" s="108">
        <f t="shared" si="435"/>
        <v>1.0011227810000001</v>
      </c>
      <c r="Q1322" s="104">
        <f t="shared" si="438"/>
        <v>162.15144803000001</v>
      </c>
      <c r="R1322" s="104">
        <f t="shared" si="439"/>
        <v>162.15144803000001</v>
      </c>
      <c r="S1322" s="109" t="s">
        <v>52</v>
      </c>
      <c r="T1322" s="110">
        <f t="shared" si="451"/>
        <v>41374</v>
      </c>
      <c r="U1322" s="111">
        <f t="shared" si="446"/>
        <v>0</v>
      </c>
      <c r="V1322" s="22"/>
      <c r="W1322" s="5"/>
      <c r="X1322" s="3"/>
      <c r="Y1322" s="5"/>
      <c r="Z1322" s="5"/>
      <c r="AA1322" s="5"/>
      <c r="AB1322" s="1"/>
      <c r="AC1322" s="5"/>
      <c r="AD1322" s="5"/>
      <c r="AE1322" s="5"/>
      <c r="AF1322" s="1"/>
      <c r="AG1322" s="3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</row>
    <row r="1323" spans="1:108" x14ac:dyDescent="0.2">
      <c r="A1323" s="112">
        <f t="shared" si="440"/>
        <v>41348</v>
      </c>
      <c r="B1323" s="104">
        <f t="shared" si="453"/>
        <v>144622.19760391</v>
      </c>
      <c r="C1323" s="104">
        <f t="shared" si="441"/>
        <v>141097.42840788001</v>
      </c>
      <c r="D1323" s="132">
        <f t="shared" si="442"/>
        <v>41344</v>
      </c>
      <c r="E1323" s="105">
        <f t="shared" ref="E1323:E1386" si="454">IF(DAY(A1322)=$E$2,VLOOKUP(A1322,$AG$10:$AH$200,2),E1322)</f>
        <v>0</v>
      </c>
      <c r="F1323" s="106">
        <f t="shared" si="452"/>
        <v>5</v>
      </c>
      <c r="G1323" s="106">
        <f t="shared" si="447"/>
        <v>31</v>
      </c>
      <c r="H1323" s="104">
        <f t="shared" si="443"/>
        <v>1</v>
      </c>
      <c r="I1323" s="104">
        <f t="shared" si="444"/>
        <v>1.0235443799999999</v>
      </c>
      <c r="J1323" s="104">
        <f t="shared" si="436"/>
        <v>1.0235443799999999</v>
      </c>
      <c r="K1323" s="104">
        <f t="shared" si="437"/>
        <v>144419.47987933</v>
      </c>
      <c r="L1323" s="107">
        <f t="shared" si="448"/>
        <v>0</v>
      </c>
      <c r="M1323" s="105">
        <f t="shared" si="449"/>
        <v>0</v>
      </c>
      <c r="N1323" s="104">
        <f t="shared" si="450"/>
        <v>0</v>
      </c>
      <c r="O1323" s="113">
        <f t="shared" si="445"/>
        <v>0.11</v>
      </c>
      <c r="P1323" s="108">
        <f t="shared" si="435"/>
        <v>1.001403673</v>
      </c>
      <c r="Q1323" s="104">
        <f t="shared" si="438"/>
        <v>202.71772458000001</v>
      </c>
      <c r="R1323" s="104">
        <f t="shared" si="439"/>
        <v>202.71772458000001</v>
      </c>
      <c r="S1323" s="109" t="s">
        <v>52</v>
      </c>
      <c r="T1323" s="110">
        <f t="shared" si="451"/>
        <v>41374</v>
      </c>
      <c r="U1323" s="111">
        <f t="shared" si="446"/>
        <v>0</v>
      </c>
      <c r="V1323" s="22"/>
      <c r="W1323" s="5"/>
      <c r="X1323" s="3"/>
      <c r="Y1323" s="5"/>
      <c r="Z1323" s="5"/>
      <c r="AA1323" s="5"/>
      <c r="AB1323" s="1"/>
      <c r="AC1323" s="5"/>
      <c r="AD1323" s="5"/>
      <c r="AE1323" s="5"/>
      <c r="AF1323" s="1"/>
      <c r="AG1323" s="3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</row>
    <row r="1324" spans="1:108" x14ac:dyDescent="0.2">
      <c r="A1324" s="112">
        <f t="shared" si="440"/>
        <v>41349</v>
      </c>
      <c r="B1324" s="104">
        <f t="shared" si="453"/>
        <v>144662.77514516999</v>
      </c>
      <c r="C1324" s="104">
        <f t="shared" si="441"/>
        <v>141097.42840788001</v>
      </c>
      <c r="D1324" s="132">
        <f t="shared" si="442"/>
        <v>41344</v>
      </c>
      <c r="E1324" s="105">
        <f t="shared" si="454"/>
        <v>0</v>
      </c>
      <c r="F1324" s="106">
        <f t="shared" si="452"/>
        <v>6</v>
      </c>
      <c r="G1324" s="106">
        <f t="shared" si="447"/>
        <v>31</v>
      </c>
      <c r="H1324" s="104">
        <f t="shared" si="443"/>
        <v>1</v>
      </c>
      <c r="I1324" s="104">
        <f t="shared" si="444"/>
        <v>1.0235443799999999</v>
      </c>
      <c r="J1324" s="104">
        <f t="shared" si="436"/>
        <v>1.0235443799999999</v>
      </c>
      <c r="K1324" s="104">
        <f t="shared" si="437"/>
        <v>144419.47987933</v>
      </c>
      <c r="L1324" s="107">
        <f t="shared" si="448"/>
        <v>0</v>
      </c>
      <c r="M1324" s="105">
        <f t="shared" si="449"/>
        <v>0</v>
      </c>
      <c r="N1324" s="104">
        <f t="shared" si="450"/>
        <v>0</v>
      </c>
      <c r="O1324" s="113">
        <f t="shared" si="445"/>
        <v>0.11</v>
      </c>
      <c r="P1324" s="108">
        <f t="shared" si="435"/>
        <v>1.0016846429999999</v>
      </c>
      <c r="Q1324" s="104">
        <f t="shared" si="438"/>
        <v>243.29526584000001</v>
      </c>
      <c r="R1324" s="104">
        <f t="shared" si="439"/>
        <v>243.29526584000001</v>
      </c>
      <c r="S1324" s="109" t="s">
        <v>52</v>
      </c>
      <c r="T1324" s="110">
        <f t="shared" si="451"/>
        <v>41374</v>
      </c>
      <c r="U1324" s="111">
        <f t="shared" si="446"/>
        <v>0</v>
      </c>
      <c r="V1324" s="22"/>
      <c r="W1324" s="5"/>
      <c r="X1324" s="3"/>
      <c r="Y1324" s="5"/>
      <c r="Z1324" s="5"/>
      <c r="AA1324" s="5"/>
      <c r="AB1324" s="1"/>
      <c r="AC1324" s="5"/>
      <c r="AD1324" s="5"/>
      <c r="AE1324" s="5"/>
      <c r="AF1324" s="1"/>
      <c r="AG1324" s="3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</row>
    <row r="1325" spans="1:108" x14ac:dyDescent="0.2">
      <c r="A1325" s="112">
        <f t="shared" si="440"/>
        <v>41350</v>
      </c>
      <c r="B1325" s="104">
        <f t="shared" si="453"/>
        <v>144703.36423999001</v>
      </c>
      <c r="C1325" s="104">
        <f t="shared" si="441"/>
        <v>141097.42840788001</v>
      </c>
      <c r="D1325" s="132">
        <f t="shared" si="442"/>
        <v>41344</v>
      </c>
      <c r="E1325" s="105">
        <f t="shared" si="454"/>
        <v>0</v>
      </c>
      <c r="F1325" s="106">
        <f t="shared" si="452"/>
        <v>7</v>
      </c>
      <c r="G1325" s="106">
        <f t="shared" si="447"/>
        <v>31</v>
      </c>
      <c r="H1325" s="104">
        <f t="shared" si="443"/>
        <v>1</v>
      </c>
      <c r="I1325" s="104">
        <f t="shared" si="444"/>
        <v>1.0235443799999999</v>
      </c>
      <c r="J1325" s="104">
        <f t="shared" si="436"/>
        <v>1.0235443799999999</v>
      </c>
      <c r="K1325" s="104">
        <f t="shared" si="437"/>
        <v>144419.47987933</v>
      </c>
      <c r="L1325" s="107">
        <f t="shared" si="448"/>
        <v>0</v>
      </c>
      <c r="M1325" s="105">
        <f t="shared" si="449"/>
        <v>0</v>
      </c>
      <c r="N1325" s="104">
        <f t="shared" si="450"/>
        <v>0</v>
      </c>
      <c r="O1325" s="113">
        <f t="shared" si="445"/>
        <v>0.11</v>
      </c>
      <c r="P1325" s="108">
        <f t="shared" si="435"/>
        <v>1.001965693</v>
      </c>
      <c r="Q1325" s="104">
        <f t="shared" si="438"/>
        <v>283.88436066000003</v>
      </c>
      <c r="R1325" s="104">
        <f t="shared" si="439"/>
        <v>283.88436066000003</v>
      </c>
      <c r="S1325" s="109" t="s">
        <v>52</v>
      </c>
      <c r="T1325" s="110">
        <f t="shared" si="451"/>
        <v>41374</v>
      </c>
      <c r="U1325" s="111">
        <f t="shared" si="446"/>
        <v>0</v>
      </c>
      <c r="V1325" s="22"/>
      <c r="W1325" s="5"/>
      <c r="X1325" s="3"/>
      <c r="Y1325" s="5"/>
      <c r="Z1325" s="5"/>
      <c r="AA1325" s="5"/>
      <c r="AB1325" s="1"/>
      <c r="AC1325" s="5"/>
      <c r="AD1325" s="5"/>
      <c r="AE1325" s="5"/>
      <c r="AF1325" s="1"/>
      <c r="AG1325" s="3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</row>
    <row r="1326" spans="1:108" x14ac:dyDescent="0.2">
      <c r="A1326" s="112">
        <f t="shared" si="440"/>
        <v>41351</v>
      </c>
      <c r="B1326" s="104">
        <f t="shared" si="453"/>
        <v>144743.96474395</v>
      </c>
      <c r="C1326" s="104">
        <f t="shared" si="441"/>
        <v>141097.42840788001</v>
      </c>
      <c r="D1326" s="132">
        <f t="shared" si="442"/>
        <v>41344</v>
      </c>
      <c r="E1326" s="105">
        <f t="shared" si="454"/>
        <v>0</v>
      </c>
      <c r="F1326" s="106">
        <f t="shared" si="452"/>
        <v>8</v>
      </c>
      <c r="G1326" s="106">
        <f t="shared" si="447"/>
        <v>31</v>
      </c>
      <c r="H1326" s="104">
        <f t="shared" si="443"/>
        <v>1</v>
      </c>
      <c r="I1326" s="104">
        <f t="shared" si="444"/>
        <v>1.0235443799999999</v>
      </c>
      <c r="J1326" s="104">
        <f t="shared" si="436"/>
        <v>1.0235443799999999</v>
      </c>
      <c r="K1326" s="104">
        <f t="shared" si="437"/>
        <v>144419.47987933</v>
      </c>
      <c r="L1326" s="107">
        <f t="shared" si="448"/>
        <v>0</v>
      </c>
      <c r="M1326" s="105">
        <f t="shared" si="449"/>
        <v>0</v>
      </c>
      <c r="N1326" s="104">
        <f t="shared" si="450"/>
        <v>0</v>
      </c>
      <c r="O1326" s="113">
        <f t="shared" si="445"/>
        <v>0.11</v>
      </c>
      <c r="P1326" s="108">
        <f t="shared" si="435"/>
        <v>1.002246822</v>
      </c>
      <c r="Q1326" s="104">
        <f t="shared" si="438"/>
        <v>324.48486462</v>
      </c>
      <c r="R1326" s="104">
        <f t="shared" si="439"/>
        <v>324.48486462</v>
      </c>
      <c r="S1326" s="109" t="s">
        <v>52</v>
      </c>
      <c r="T1326" s="110">
        <f t="shared" si="451"/>
        <v>41374</v>
      </c>
      <c r="U1326" s="111">
        <f t="shared" si="446"/>
        <v>0</v>
      </c>
      <c r="V1326" s="22"/>
      <c r="W1326" s="5"/>
      <c r="X1326" s="3"/>
      <c r="Y1326" s="5"/>
      <c r="Z1326" s="5"/>
      <c r="AA1326" s="5"/>
      <c r="AB1326" s="1"/>
      <c r="AC1326" s="5"/>
      <c r="AD1326" s="5"/>
      <c r="AE1326" s="5"/>
      <c r="AF1326" s="1"/>
      <c r="AG1326" s="3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</row>
    <row r="1327" spans="1:108" x14ac:dyDescent="0.2">
      <c r="A1327" s="112">
        <f t="shared" si="440"/>
        <v>41352</v>
      </c>
      <c r="B1327" s="104">
        <f t="shared" si="453"/>
        <v>144784.57651262</v>
      </c>
      <c r="C1327" s="104">
        <f t="shared" si="441"/>
        <v>141097.42840788001</v>
      </c>
      <c r="D1327" s="132">
        <f t="shared" si="442"/>
        <v>41344</v>
      </c>
      <c r="E1327" s="105">
        <f t="shared" si="454"/>
        <v>0</v>
      </c>
      <c r="F1327" s="106">
        <f t="shared" si="452"/>
        <v>9</v>
      </c>
      <c r="G1327" s="106">
        <f t="shared" si="447"/>
        <v>31</v>
      </c>
      <c r="H1327" s="104">
        <f t="shared" si="443"/>
        <v>1</v>
      </c>
      <c r="I1327" s="104">
        <f t="shared" si="444"/>
        <v>1.0235443799999999</v>
      </c>
      <c r="J1327" s="104">
        <f t="shared" si="436"/>
        <v>1.0235443799999999</v>
      </c>
      <c r="K1327" s="104">
        <f t="shared" si="437"/>
        <v>144419.47987933</v>
      </c>
      <c r="L1327" s="107">
        <f t="shared" si="448"/>
        <v>0</v>
      </c>
      <c r="M1327" s="105">
        <f t="shared" si="449"/>
        <v>0</v>
      </c>
      <c r="N1327" s="104">
        <f t="shared" si="450"/>
        <v>0</v>
      </c>
      <c r="O1327" s="113">
        <f t="shared" si="445"/>
        <v>0.11</v>
      </c>
      <c r="P1327" s="108">
        <f t="shared" si="435"/>
        <v>1.002528029</v>
      </c>
      <c r="Q1327" s="104">
        <f t="shared" si="438"/>
        <v>365.09663329</v>
      </c>
      <c r="R1327" s="104">
        <f t="shared" si="439"/>
        <v>365.09663329</v>
      </c>
      <c r="S1327" s="109" t="s">
        <v>52</v>
      </c>
      <c r="T1327" s="110">
        <f t="shared" si="451"/>
        <v>41374</v>
      </c>
      <c r="U1327" s="111">
        <f t="shared" si="446"/>
        <v>0</v>
      </c>
      <c r="V1327" s="22"/>
      <c r="W1327" s="5"/>
      <c r="X1327" s="3"/>
      <c r="Y1327" s="5"/>
      <c r="Z1327" s="5"/>
      <c r="AA1327" s="5"/>
      <c r="AB1327" s="1"/>
      <c r="AC1327" s="5"/>
      <c r="AD1327" s="5"/>
      <c r="AE1327" s="5"/>
      <c r="AF1327" s="1"/>
      <c r="AG1327" s="3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</row>
    <row r="1328" spans="1:108" x14ac:dyDescent="0.2">
      <c r="A1328" s="112">
        <f t="shared" si="440"/>
        <v>41353</v>
      </c>
      <c r="B1328" s="104">
        <f t="shared" si="453"/>
        <v>144825.19983485999</v>
      </c>
      <c r="C1328" s="104">
        <f t="shared" si="441"/>
        <v>141097.42840788001</v>
      </c>
      <c r="D1328" s="132">
        <f t="shared" si="442"/>
        <v>41344</v>
      </c>
      <c r="E1328" s="105">
        <f t="shared" si="454"/>
        <v>0</v>
      </c>
      <c r="F1328" s="106">
        <f t="shared" si="452"/>
        <v>10</v>
      </c>
      <c r="G1328" s="106">
        <f t="shared" si="447"/>
        <v>31</v>
      </c>
      <c r="H1328" s="104">
        <f t="shared" si="443"/>
        <v>1</v>
      </c>
      <c r="I1328" s="104">
        <f t="shared" si="444"/>
        <v>1.0235443799999999</v>
      </c>
      <c r="J1328" s="104">
        <f t="shared" si="436"/>
        <v>1.0235443799999999</v>
      </c>
      <c r="K1328" s="104">
        <f t="shared" si="437"/>
        <v>144419.47987933</v>
      </c>
      <c r="L1328" s="107">
        <f t="shared" si="448"/>
        <v>0</v>
      </c>
      <c r="M1328" s="105">
        <f t="shared" si="449"/>
        <v>0</v>
      </c>
      <c r="N1328" s="104">
        <f t="shared" si="450"/>
        <v>0</v>
      </c>
      <c r="O1328" s="113">
        <f t="shared" si="445"/>
        <v>0.11</v>
      </c>
      <c r="P1328" s="108">
        <f t="shared" si="435"/>
        <v>1.002809316</v>
      </c>
      <c r="Q1328" s="104">
        <f t="shared" si="438"/>
        <v>405.71995552999999</v>
      </c>
      <c r="R1328" s="104">
        <f t="shared" si="439"/>
        <v>405.71995552999999</v>
      </c>
      <c r="S1328" s="109" t="s">
        <v>52</v>
      </c>
      <c r="T1328" s="110">
        <f t="shared" si="451"/>
        <v>41374</v>
      </c>
      <c r="U1328" s="111">
        <f t="shared" si="446"/>
        <v>0</v>
      </c>
      <c r="V1328" s="22"/>
      <c r="W1328" s="5"/>
      <c r="X1328" s="3"/>
      <c r="Y1328" s="5"/>
      <c r="Z1328" s="5"/>
      <c r="AA1328" s="5"/>
      <c r="AB1328" s="1"/>
      <c r="AC1328" s="5"/>
      <c r="AD1328" s="5"/>
      <c r="AE1328" s="5"/>
      <c r="AF1328" s="1"/>
      <c r="AG1328" s="3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</row>
    <row r="1329" spans="1:108" x14ac:dyDescent="0.2">
      <c r="A1329" s="112">
        <f t="shared" si="440"/>
        <v>41354</v>
      </c>
      <c r="B1329" s="104">
        <f t="shared" si="453"/>
        <v>144865.83442182001</v>
      </c>
      <c r="C1329" s="104">
        <f t="shared" si="441"/>
        <v>141097.42840788001</v>
      </c>
      <c r="D1329" s="132">
        <f t="shared" si="442"/>
        <v>41344</v>
      </c>
      <c r="E1329" s="105">
        <f t="shared" si="454"/>
        <v>0</v>
      </c>
      <c r="F1329" s="106">
        <f t="shared" si="452"/>
        <v>11</v>
      </c>
      <c r="G1329" s="106">
        <f t="shared" si="447"/>
        <v>31</v>
      </c>
      <c r="H1329" s="104">
        <f t="shared" si="443"/>
        <v>1</v>
      </c>
      <c r="I1329" s="104">
        <f t="shared" si="444"/>
        <v>1.0235443799999999</v>
      </c>
      <c r="J1329" s="104">
        <f t="shared" si="436"/>
        <v>1.0235443799999999</v>
      </c>
      <c r="K1329" s="104">
        <f t="shared" si="437"/>
        <v>144419.47987933</v>
      </c>
      <c r="L1329" s="107">
        <f t="shared" si="448"/>
        <v>0</v>
      </c>
      <c r="M1329" s="105">
        <f t="shared" si="449"/>
        <v>0</v>
      </c>
      <c r="N1329" s="104">
        <f t="shared" si="450"/>
        <v>0</v>
      </c>
      <c r="O1329" s="113">
        <f t="shared" si="445"/>
        <v>0.11</v>
      </c>
      <c r="P1329" s="108">
        <f t="shared" si="435"/>
        <v>1.003090681</v>
      </c>
      <c r="Q1329" s="104">
        <f t="shared" si="438"/>
        <v>446.35454248999997</v>
      </c>
      <c r="R1329" s="104">
        <f t="shared" si="439"/>
        <v>446.35454248999997</v>
      </c>
      <c r="S1329" s="109" t="s">
        <v>52</v>
      </c>
      <c r="T1329" s="110">
        <f t="shared" si="451"/>
        <v>41374</v>
      </c>
      <c r="U1329" s="111">
        <f t="shared" si="446"/>
        <v>0</v>
      </c>
      <c r="V1329" s="22"/>
      <c r="W1329" s="5"/>
      <c r="X1329" s="3"/>
      <c r="Y1329" s="5"/>
      <c r="Z1329" s="5"/>
      <c r="AA1329" s="5"/>
      <c r="AB1329" s="1"/>
      <c r="AC1329" s="5"/>
      <c r="AD1329" s="5"/>
      <c r="AE1329" s="5"/>
      <c r="AF1329" s="1"/>
      <c r="AG1329" s="3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</row>
    <row r="1330" spans="1:108" x14ac:dyDescent="0.2">
      <c r="A1330" s="112">
        <f t="shared" si="440"/>
        <v>41355</v>
      </c>
      <c r="B1330" s="104">
        <f t="shared" si="453"/>
        <v>144906.48041791</v>
      </c>
      <c r="C1330" s="104">
        <f t="shared" si="441"/>
        <v>141097.42840788001</v>
      </c>
      <c r="D1330" s="132">
        <f t="shared" si="442"/>
        <v>41344</v>
      </c>
      <c r="E1330" s="105">
        <f t="shared" si="454"/>
        <v>0</v>
      </c>
      <c r="F1330" s="106">
        <f t="shared" si="452"/>
        <v>12</v>
      </c>
      <c r="G1330" s="106">
        <f t="shared" si="447"/>
        <v>31</v>
      </c>
      <c r="H1330" s="104">
        <f t="shared" si="443"/>
        <v>1</v>
      </c>
      <c r="I1330" s="104">
        <f t="shared" si="444"/>
        <v>1.0235443799999999</v>
      </c>
      <c r="J1330" s="104">
        <f t="shared" si="436"/>
        <v>1.0235443799999999</v>
      </c>
      <c r="K1330" s="104">
        <f t="shared" si="437"/>
        <v>144419.47987933</v>
      </c>
      <c r="L1330" s="107">
        <f t="shared" si="448"/>
        <v>0</v>
      </c>
      <c r="M1330" s="105">
        <f t="shared" si="449"/>
        <v>0</v>
      </c>
      <c r="N1330" s="104">
        <f t="shared" si="450"/>
        <v>0</v>
      </c>
      <c r="O1330" s="113">
        <f t="shared" si="445"/>
        <v>0.11</v>
      </c>
      <c r="P1330" s="108">
        <f t="shared" si="435"/>
        <v>1.0033721250000001</v>
      </c>
      <c r="Q1330" s="104">
        <f t="shared" si="438"/>
        <v>487.00053858000001</v>
      </c>
      <c r="R1330" s="104">
        <f t="shared" si="439"/>
        <v>487.00053858000001</v>
      </c>
      <c r="S1330" s="109" t="s">
        <v>52</v>
      </c>
      <c r="T1330" s="110">
        <f t="shared" si="451"/>
        <v>41374</v>
      </c>
      <c r="U1330" s="111">
        <f t="shared" si="446"/>
        <v>0</v>
      </c>
      <c r="V1330" s="22"/>
      <c r="W1330" s="5"/>
      <c r="X1330" s="3"/>
      <c r="Y1330" s="5"/>
      <c r="Z1330" s="5"/>
      <c r="AA1330" s="5"/>
      <c r="AB1330" s="1"/>
      <c r="AC1330" s="5"/>
      <c r="AD1330" s="5"/>
      <c r="AE1330" s="5"/>
      <c r="AF1330" s="1"/>
      <c r="AG1330" s="3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</row>
    <row r="1331" spans="1:108" x14ac:dyDescent="0.2">
      <c r="A1331" s="112">
        <f t="shared" si="440"/>
        <v>41356</v>
      </c>
      <c r="B1331" s="104">
        <f t="shared" si="453"/>
        <v>144947.13782315</v>
      </c>
      <c r="C1331" s="104">
        <f t="shared" si="441"/>
        <v>141097.42840788001</v>
      </c>
      <c r="D1331" s="132">
        <f t="shared" si="442"/>
        <v>41344</v>
      </c>
      <c r="E1331" s="105">
        <f t="shared" si="454"/>
        <v>0</v>
      </c>
      <c r="F1331" s="106">
        <f t="shared" si="452"/>
        <v>13</v>
      </c>
      <c r="G1331" s="106">
        <f t="shared" si="447"/>
        <v>31</v>
      </c>
      <c r="H1331" s="104">
        <f t="shared" si="443"/>
        <v>1</v>
      </c>
      <c r="I1331" s="104">
        <f t="shared" si="444"/>
        <v>1.0235443799999999</v>
      </c>
      <c r="J1331" s="104">
        <f t="shared" si="436"/>
        <v>1.0235443799999999</v>
      </c>
      <c r="K1331" s="104">
        <f t="shared" si="437"/>
        <v>144419.47987933</v>
      </c>
      <c r="L1331" s="107">
        <f t="shared" si="448"/>
        <v>0</v>
      </c>
      <c r="M1331" s="105">
        <f t="shared" si="449"/>
        <v>0</v>
      </c>
      <c r="N1331" s="104">
        <f t="shared" si="450"/>
        <v>0</v>
      </c>
      <c r="O1331" s="113">
        <f t="shared" si="445"/>
        <v>0.11</v>
      </c>
      <c r="P1331" s="108">
        <f t="shared" si="435"/>
        <v>1.003653648</v>
      </c>
      <c r="Q1331" s="104">
        <f t="shared" si="438"/>
        <v>527.65794382000001</v>
      </c>
      <c r="R1331" s="104">
        <f t="shared" si="439"/>
        <v>527.65794382000001</v>
      </c>
      <c r="S1331" s="109" t="s">
        <v>52</v>
      </c>
      <c r="T1331" s="110">
        <f t="shared" si="451"/>
        <v>41374</v>
      </c>
      <c r="U1331" s="111">
        <f t="shared" si="446"/>
        <v>0</v>
      </c>
      <c r="V1331" s="22"/>
      <c r="W1331" s="5"/>
      <c r="X1331" s="3"/>
      <c r="Y1331" s="5"/>
      <c r="Z1331" s="5"/>
      <c r="AA1331" s="5"/>
      <c r="AB1331" s="1"/>
      <c r="AC1331" s="5"/>
      <c r="AD1331" s="5"/>
      <c r="AE1331" s="5"/>
      <c r="AF1331" s="1"/>
      <c r="AG1331" s="3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</row>
    <row r="1332" spans="1:108" x14ac:dyDescent="0.2">
      <c r="A1332" s="112">
        <f t="shared" si="440"/>
        <v>41357</v>
      </c>
      <c r="B1332" s="104">
        <f t="shared" si="453"/>
        <v>144987.80663752</v>
      </c>
      <c r="C1332" s="104">
        <f t="shared" si="441"/>
        <v>141097.42840788001</v>
      </c>
      <c r="D1332" s="132">
        <f t="shared" si="442"/>
        <v>41344</v>
      </c>
      <c r="E1332" s="105">
        <f t="shared" si="454"/>
        <v>0</v>
      </c>
      <c r="F1332" s="106">
        <f t="shared" si="452"/>
        <v>14</v>
      </c>
      <c r="G1332" s="106">
        <f t="shared" si="447"/>
        <v>31</v>
      </c>
      <c r="H1332" s="104">
        <f t="shared" si="443"/>
        <v>1</v>
      </c>
      <c r="I1332" s="104">
        <f t="shared" si="444"/>
        <v>1.0235443799999999</v>
      </c>
      <c r="J1332" s="104">
        <f t="shared" si="436"/>
        <v>1.0235443799999999</v>
      </c>
      <c r="K1332" s="104">
        <f t="shared" si="437"/>
        <v>144419.47987933</v>
      </c>
      <c r="L1332" s="107">
        <f t="shared" si="448"/>
        <v>0</v>
      </c>
      <c r="M1332" s="105">
        <f t="shared" si="449"/>
        <v>0</v>
      </c>
      <c r="N1332" s="104">
        <f t="shared" si="450"/>
        <v>0</v>
      </c>
      <c r="O1332" s="113">
        <f t="shared" si="445"/>
        <v>0.11</v>
      </c>
      <c r="P1332" s="108">
        <f t="shared" si="435"/>
        <v>1.0039352500000001</v>
      </c>
      <c r="Q1332" s="104">
        <f t="shared" si="438"/>
        <v>568.32675818999996</v>
      </c>
      <c r="R1332" s="104">
        <f t="shared" si="439"/>
        <v>568.32675818999996</v>
      </c>
      <c r="S1332" s="109" t="s">
        <v>52</v>
      </c>
      <c r="T1332" s="110">
        <f t="shared" si="451"/>
        <v>41374</v>
      </c>
      <c r="U1332" s="111">
        <f t="shared" si="446"/>
        <v>0</v>
      </c>
      <c r="V1332" s="22"/>
      <c r="W1332" s="5"/>
      <c r="X1332" s="3"/>
      <c r="Y1332" s="5"/>
      <c r="Z1332" s="5"/>
      <c r="AA1332" s="5"/>
      <c r="AB1332" s="1"/>
      <c r="AC1332" s="5"/>
      <c r="AD1332" s="5"/>
      <c r="AE1332" s="5"/>
      <c r="AF1332" s="1"/>
      <c r="AG1332" s="3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</row>
    <row r="1333" spans="1:108" x14ac:dyDescent="0.2">
      <c r="A1333" s="112">
        <f t="shared" si="440"/>
        <v>41358</v>
      </c>
      <c r="B1333" s="104">
        <f t="shared" si="453"/>
        <v>145028.48686102999</v>
      </c>
      <c r="C1333" s="104">
        <f t="shared" si="441"/>
        <v>141097.42840788001</v>
      </c>
      <c r="D1333" s="132">
        <f t="shared" si="442"/>
        <v>41344</v>
      </c>
      <c r="E1333" s="105">
        <f t="shared" si="454"/>
        <v>0</v>
      </c>
      <c r="F1333" s="106">
        <f t="shared" si="452"/>
        <v>15</v>
      </c>
      <c r="G1333" s="106">
        <f t="shared" si="447"/>
        <v>31</v>
      </c>
      <c r="H1333" s="104">
        <f t="shared" si="443"/>
        <v>1</v>
      </c>
      <c r="I1333" s="104">
        <f t="shared" si="444"/>
        <v>1.0235443799999999</v>
      </c>
      <c r="J1333" s="104">
        <f t="shared" si="436"/>
        <v>1.0235443799999999</v>
      </c>
      <c r="K1333" s="104">
        <f t="shared" si="437"/>
        <v>144419.47987933</v>
      </c>
      <c r="L1333" s="107">
        <f t="shared" si="448"/>
        <v>0</v>
      </c>
      <c r="M1333" s="105">
        <f t="shared" si="449"/>
        <v>0</v>
      </c>
      <c r="N1333" s="104">
        <f t="shared" si="450"/>
        <v>0</v>
      </c>
      <c r="O1333" s="113">
        <f t="shared" si="445"/>
        <v>0.11</v>
      </c>
      <c r="P1333" s="108">
        <f t="shared" si="435"/>
        <v>1.004216931</v>
      </c>
      <c r="Q1333" s="104">
        <f t="shared" si="438"/>
        <v>609.00698169999998</v>
      </c>
      <c r="R1333" s="104">
        <f t="shared" si="439"/>
        <v>609.00698169999998</v>
      </c>
      <c r="S1333" s="109" t="s">
        <v>52</v>
      </c>
      <c r="T1333" s="110">
        <f t="shared" si="451"/>
        <v>41374</v>
      </c>
      <c r="U1333" s="111">
        <f t="shared" si="446"/>
        <v>0</v>
      </c>
      <c r="V1333" s="22"/>
      <c r="W1333" s="5"/>
      <c r="X1333" s="3"/>
      <c r="Y1333" s="5"/>
      <c r="Z1333" s="5"/>
      <c r="AA1333" s="5"/>
      <c r="AB1333" s="1"/>
      <c r="AC1333" s="5"/>
      <c r="AD1333" s="5"/>
      <c r="AE1333" s="5"/>
      <c r="AF1333" s="1"/>
      <c r="AG1333" s="3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</row>
    <row r="1334" spans="1:108" x14ac:dyDescent="0.2">
      <c r="A1334" s="112">
        <f t="shared" si="440"/>
        <v>41359</v>
      </c>
      <c r="B1334" s="104">
        <f t="shared" si="453"/>
        <v>145069.17863810001</v>
      </c>
      <c r="C1334" s="104">
        <f t="shared" si="441"/>
        <v>141097.42840788001</v>
      </c>
      <c r="D1334" s="132">
        <f t="shared" si="442"/>
        <v>41344</v>
      </c>
      <c r="E1334" s="105">
        <f t="shared" si="454"/>
        <v>0</v>
      </c>
      <c r="F1334" s="106">
        <f t="shared" si="452"/>
        <v>16</v>
      </c>
      <c r="G1334" s="106">
        <f t="shared" si="447"/>
        <v>31</v>
      </c>
      <c r="H1334" s="104">
        <f t="shared" si="443"/>
        <v>1</v>
      </c>
      <c r="I1334" s="104">
        <f t="shared" si="444"/>
        <v>1.0235443799999999</v>
      </c>
      <c r="J1334" s="104">
        <f t="shared" si="436"/>
        <v>1.0235443799999999</v>
      </c>
      <c r="K1334" s="104">
        <f t="shared" si="437"/>
        <v>144419.47987933</v>
      </c>
      <c r="L1334" s="107">
        <f t="shared" si="448"/>
        <v>0</v>
      </c>
      <c r="M1334" s="105">
        <f t="shared" si="449"/>
        <v>0</v>
      </c>
      <c r="N1334" s="104">
        <f t="shared" si="450"/>
        <v>0</v>
      </c>
      <c r="O1334" s="113">
        <f t="shared" si="445"/>
        <v>0.11</v>
      </c>
      <c r="P1334" s="108">
        <f t="shared" si="435"/>
        <v>1.0044986920000001</v>
      </c>
      <c r="Q1334" s="104">
        <f t="shared" si="438"/>
        <v>649.69875877000004</v>
      </c>
      <c r="R1334" s="104">
        <f t="shared" si="439"/>
        <v>649.69875877000004</v>
      </c>
      <c r="S1334" s="109" t="s">
        <v>52</v>
      </c>
      <c r="T1334" s="110">
        <f t="shared" si="451"/>
        <v>41374</v>
      </c>
      <c r="U1334" s="111">
        <f t="shared" si="446"/>
        <v>0</v>
      </c>
      <c r="V1334" s="22"/>
      <c r="W1334" s="5"/>
      <c r="X1334" s="3"/>
      <c r="Y1334" s="5"/>
      <c r="Z1334" s="5"/>
      <c r="AA1334" s="5"/>
      <c r="AB1334" s="1"/>
      <c r="AC1334" s="5"/>
      <c r="AD1334" s="5"/>
      <c r="AE1334" s="5"/>
      <c r="AF1334" s="1"/>
      <c r="AG1334" s="3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</row>
    <row r="1335" spans="1:108" x14ac:dyDescent="0.2">
      <c r="A1335" s="112">
        <f t="shared" si="440"/>
        <v>41360</v>
      </c>
      <c r="B1335" s="104">
        <f t="shared" si="453"/>
        <v>145109.88167989001</v>
      </c>
      <c r="C1335" s="104">
        <f t="shared" si="441"/>
        <v>141097.42840788001</v>
      </c>
      <c r="D1335" s="132">
        <f t="shared" si="442"/>
        <v>41344</v>
      </c>
      <c r="E1335" s="105">
        <f t="shared" si="454"/>
        <v>0</v>
      </c>
      <c r="F1335" s="106">
        <f t="shared" si="452"/>
        <v>17</v>
      </c>
      <c r="G1335" s="106">
        <f t="shared" si="447"/>
        <v>31</v>
      </c>
      <c r="H1335" s="104">
        <f t="shared" si="443"/>
        <v>1</v>
      </c>
      <c r="I1335" s="104">
        <f t="shared" si="444"/>
        <v>1.0235443799999999</v>
      </c>
      <c r="J1335" s="104">
        <f t="shared" si="436"/>
        <v>1.0235443799999999</v>
      </c>
      <c r="K1335" s="104">
        <f t="shared" si="437"/>
        <v>144419.47987933</v>
      </c>
      <c r="L1335" s="107">
        <f t="shared" si="448"/>
        <v>0</v>
      </c>
      <c r="M1335" s="105">
        <f t="shared" si="449"/>
        <v>0</v>
      </c>
      <c r="N1335" s="104">
        <f t="shared" si="450"/>
        <v>0</v>
      </c>
      <c r="O1335" s="113">
        <f t="shared" si="445"/>
        <v>0.11</v>
      </c>
      <c r="P1335" s="108">
        <f t="shared" si="435"/>
        <v>1.004780531</v>
      </c>
      <c r="Q1335" s="104">
        <f t="shared" si="438"/>
        <v>690.40180055999997</v>
      </c>
      <c r="R1335" s="104">
        <f t="shared" si="439"/>
        <v>690.40180055999997</v>
      </c>
      <c r="S1335" s="109" t="s">
        <v>52</v>
      </c>
      <c r="T1335" s="110">
        <f t="shared" si="451"/>
        <v>41374</v>
      </c>
      <c r="U1335" s="111">
        <f t="shared" si="446"/>
        <v>0</v>
      </c>
      <c r="V1335" s="22"/>
      <c r="W1335" s="5"/>
      <c r="X1335" s="3"/>
      <c r="Y1335" s="5"/>
      <c r="Z1335" s="5"/>
      <c r="AA1335" s="5"/>
      <c r="AB1335" s="1"/>
      <c r="AC1335" s="5"/>
      <c r="AD1335" s="5"/>
      <c r="AE1335" s="5"/>
      <c r="AF1335" s="1"/>
      <c r="AG1335" s="3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</row>
    <row r="1336" spans="1:108" x14ac:dyDescent="0.2">
      <c r="A1336" s="112">
        <f t="shared" si="440"/>
        <v>41361</v>
      </c>
      <c r="B1336" s="104">
        <f t="shared" si="453"/>
        <v>145150.59613081999</v>
      </c>
      <c r="C1336" s="104">
        <f t="shared" si="441"/>
        <v>141097.42840788001</v>
      </c>
      <c r="D1336" s="132">
        <f t="shared" si="442"/>
        <v>41344</v>
      </c>
      <c r="E1336" s="105">
        <f t="shared" si="454"/>
        <v>0</v>
      </c>
      <c r="F1336" s="106">
        <f t="shared" si="452"/>
        <v>18</v>
      </c>
      <c r="G1336" s="106">
        <f t="shared" si="447"/>
        <v>31</v>
      </c>
      <c r="H1336" s="104">
        <f t="shared" si="443"/>
        <v>1</v>
      </c>
      <c r="I1336" s="104">
        <f t="shared" si="444"/>
        <v>1.0235443799999999</v>
      </c>
      <c r="J1336" s="104">
        <f t="shared" si="436"/>
        <v>1.0235443799999999</v>
      </c>
      <c r="K1336" s="104">
        <f t="shared" si="437"/>
        <v>144419.47987933</v>
      </c>
      <c r="L1336" s="107">
        <f t="shared" si="448"/>
        <v>0</v>
      </c>
      <c r="M1336" s="105">
        <f t="shared" si="449"/>
        <v>0</v>
      </c>
      <c r="N1336" s="104">
        <f t="shared" si="450"/>
        <v>0</v>
      </c>
      <c r="O1336" s="113">
        <f t="shared" si="445"/>
        <v>0.11</v>
      </c>
      <c r="P1336" s="108">
        <f t="shared" si="435"/>
        <v>1.005062449</v>
      </c>
      <c r="Q1336" s="104">
        <f t="shared" si="438"/>
        <v>731.11625148999997</v>
      </c>
      <c r="R1336" s="104">
        <f t="shared" si="439"/>
        <v>731.11625148999997</v>
      </c>
      <c r="S1336" s="109" t="s">
        <v>52</v>
      </c>
      <c r="T1336" s="110">
        <f t="shared" si="451"/>
        <v>41374</v>
      </c>
      <c r="U1336" s="111">
        <f t="shared" si="446"/>
        <v>0</v>
      </c>
      <c r="V1336" s="22"/>
      <c r="W1336" s="5"/>
      <c r="X1336" s="3"/>
      <c r="Y1336" s="5"/>
      <c r="Z1336" s="5"/>
      <c r="AA1336" s="5"/>
      <c r="AB1336" s="1"/>
      <c r="AC1336" s="5"/>
      <c r="AD1336" s="5"/>
      <c r="AE1336" s="5"/>
      <c r="AF1336" s="1"/>
      <c r="AG1336" s="3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</row>
    <row r="1337" spans="1:108" x14ac:dyDescent="0.2">
      <c r="A1337" s="112">
        <f t="shared" si="440"/>
        <v>41362</v>
      </c>
      <c r="B1337" s="104">
        <f t="shared" si="453"/>
        <v>145191.32213531001</v>
      </c>
      <c r="C1337" s="104">
        <f t="shared" si="441"/>
        <v>141097.42840788001</v>
      </c>
      <c r="D1337" s="132">
        <f t="shared" si="442"/>
        <v>41344</v>
      </c>
      <c r="E1337" s="105">
        <f t="shared" si="454"/>
        <v>0</v>
      </c>
      <c r="F1337" s="106">
        <f t="shared" si="452"/>
        <v>19</v>
      </c>
      <c r="G1337" s="106">
        <f t="shared" si="447"/>
        <v>31</v>
      </c>
      <c r="H1337" s="104">
        <f t="shared" si="443"/>
        <v>1</v>
      </c>
      <c r="I1337" s="104">
        <f t="shared" si="444"/>
        <v>1.0235443799999999</v>
      </c>
      <c r="J1337" s="104">
        <f t="shared" si="436"/>
        <v>1.0235443799999999</v>
      </c>
      <c r="K1337" s="104">
        <f t="shared" si="437"/>
        <v>144419.47987933</v>
      </c>
      <c r="L1337" s="107">
        <f t="shared" si="448"/>
        <v>0</v>
      </c>
      <c r="M1337" s="105">
        <f t="shared" si="449"/>
        <v>0</v>
      </c>
      <c r="N1337" s="104">
        <f t="shared" si="450"/>
        <v>0</v>
      </c>
      <c r="O1337" s="113">
        <f t="shared" si="445"/>
        <v>0.11</v>
      </c>
      <c r="P1337" s="108">
        <f t="shared" si="435"/>
        <v>1.0053444469999999</v>
      </c>
      <c r="Q1337" s="104">
        <f t="shared" si="438"/>
        <v>771.84225598</v>
      </c>
      <c r="R1337" s="104">
        <f t="shared" si="439"/>
        <v>771.84225598</v>
      </c>
      <c r="S1337" s="109" t="s">
        <v>52</v>
      </c>
      <c r="T1337" s="110">
        <f t="shared" si="451"/>
        <v>41374</v>
      </c>
      <c r="U1337" s="111">
        <f t="shared" si="446"/>
        <v>0</v>
      </c>
      <c r="V1337" s="22"/>
      <c r="W1337" s="5"/>
      <c r="X1337" s="3"/>
      <c r="Y1337" s="5"/>
      <c r="Z1337" s="5"/>
      <c r="AA1337" s="5"/>
      <c r="AB1337" s="1"/>
      <c r="AC1337" s="5"/>
      <c r="AD1337" s="5"/>
      <c r="AE1337" s="5"/>
      <c r="AF1337" s="1"/>
      <c r="AG1337" s="3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</row>
    <row r="1338" spans="1:108" x14ac:dyDescent="0.2">
      <c r="A1338" s="112">
        <f t="shared" si="440"/>
        <v>41363</v>
      </c>
      <c r="B1338" s="104">
        <f t="shared" si="453"/>
        <v>145232.05940450999</v>
      </c>
      <c r="C1338" s="104">
        <f t="shared" si="441"/>
        <v>141097.42840788001</v>
      </c>
      <c r="D1338" s="132">
        <f t="shared" si="442"/>
        <v>41344</v>
      </c>
      <c r="E1338" s="105">
        <f t="shared" si="454"/>
        <v>0</v>
      </c>
      <c r="F1338" s="106">
        <f t="shared" si="452"/>
        <v>20</v>
      </c>
      <c r="G1338" s="106">
        <f t="shared" si="447"/>
        <v>31</v>
      </c>
      <c r="H1338" s="104">
        <f t="shared" si="443"/>
        <v>1</v>
      </c>
      <c r="I1338" s="104">
        <f t="shared" si="444"/>
        <v>1.0235443799999999</v>
      </c>
      <c r="J1338" s="104">
        <f t="shared" si="436"/>
        <v>1.0235443799999999</v>
      </c>
      <c r="K1338" s="104">
        <f t="shared" si="437"/>
        <v>144419.47987933</v>
      </c>
      <c r="L1338" s="107">
        <f t="shared" si="448"/>
        <v>0</v>
      </c>
      <c r="M1338" s="105">
        <f t="shared" si="449"/>
        <v>0</v>
      </c>
      <c r="N1338" s="104">
        <f t="shared" si="450"/>
        <v>0</v>
      </c>
      <c r="O1338" s="113">
        <f t="shared" si="445"/>
        <v>0.11</v>
      </c>
      <c r="P1338" s="108">
        <f t="shared" si="435"/>
        <v>1.0056265230000001</v>
      </c>
      <c r="Q1338" s="104">
        <f t="shared" si="438"/>
        <v>812.57952518000002</v>
      </c>
      <c r="R1338" s="104">
        <f t="shared" si="439"/>
        <v>812.57952518000002</v>
      </c>
      <c r="S1338" s="109" t="s">
        <v>52</v>
      </c>
      <c r="T1338" s="110">
        <f t="shared" si="451"/>
        <v>41374</v>
      </c>
      <c r="U1338" s="111">
        <f t="shared" si="446"/>
        <v>0</v>
      </c>
      <c r="V1338" s="22"/>
      <c r="W1338" s="5"/>
      <c r="X1338" s="3"/>
      <c r="Y1338" s="5"/>
      <c r="Z1338" s="5"/>
      <c r="AA1338" s="5"/>
      <c r="AB1338" s="1"/>
      <c r="AC1338" s="5"/>
      <c r="AD1338" s="5"/>
      <c r="AE1338" s="5"/>
      <c r="AF1338" s="1"/>
      <c r="AG1338" s="3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</row>
    <row r="1339" spans="1:108" x14ac:dyDescent="0.2">
      <c r="A1339" s="112">
        <f t="shared" si="440"/>
        <v>41364</v>
      </c>
      <c r="B1339" s="104">
        <f t="shared" si="453"/>
        <v>145272.80822728001</v>
      </c>
      <c r="C1339" s="104">
        <f t="shared" si="441"/>
        <v>141097.42840788001</v>
      </c>
      <c r="D1339" s="132">
        <f t="shared" si="442"/>
        <v>41344</v>
      </c>
      <c r="E1339" s="105">
        <f t="shared" si="454"/>
        <v>0</v>
      </c>
      <c r="F1339" s="106">
        <f t="shared" si="452"/>
        <v>21</v>
      </c>
      <c r="G1339" s="106">
        <f t="shared" si="447"/>
        <v>31</v>
      </c>
      <c r="H1339" s="104">
        <f t="shared" si="443"/>
        <v>1</v>
      </c>
      <c r="I1339" s="104">
        <f t="shared" si="444"/>
        <v>1.0235443799999999</v>
      </c>
      <c r="J1339" s="104">
        <f t="shared" si="436"/>
        <v>1.0235443799999999</v>
      </c>
      <c r="K1339" s="104">
        <f t="shared" si="437"/>
        <v>144419.47987933</v>
      </c>
      <c r="L1339" s="107">
        <f t="shared" si="448"/>
        <v>0</v>
      </c>
      <c r="M1339" s="105">
        <f t="shared" si="449"/>
        <v>0</v>
      </c>
      <c r="N1339" s="104">
        <f t="shared" si="450"/>
        <v>0</v>
      </c>
      <c r="O1339" s="113">
        <f t="shared" si="445"/>
        <v>0.11</v>
      </c>
      <c r="P1339" s="108">
        <f t="shared" si="435"/>
        <v>1.005908679</v>
      </c>
      <c r="Q1339" s="104">
        <f t="shared" si="438"/>
        <v>853.32834794999997</v>
      </c>
      <c r="R1339" s="104">
        <f t="shared" si="439"/>
        <v>853.32834794999997</v>
      </c>
      <c r="S1339" s="109" t="s">
        <v>52</v>
      </c>
      <c r="T1339" s="110">
        <f t="shared" si="451"/>
        <v>41374</v>
      </c>
      <c r="U1339" s="111">
        <f t="shared" si="446"/>
        <v>0</v>
      </c>
      <c r="V1339" s="22"/>
      <c r="W1339" s="5"/>
      <c r="X1339" s="3"/>
      <c r="Y1339" s="5"/>
      <c r="Z1339" s="5"/>
      <c r="AA1339" s="5"/>
      <c r="AB1339" s="1"/>
      <c r="AC1339" s="5"/>
      <c r="AD1339" s="5"/>
      <c r="AE1339" s="5"/>
      <c r="AF1339" s="1"/>
      <c r="AG1339" s="3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</row>
    <row r="1340" spans="1:108" x14ac:dyDescent="0.2">
      <c r="A1340" s="112">
        <f t="shared" si="440"/>
        <v>41365</v>
      </c>
      <c r="B1340" s="104">
        <f t="shared" si="453"/>
        <v>145313.56845918001</v>
      </c>
      <c r="C1340" s="104">
        <f t="shared" si="441"/>
        <v>141097.42840788001</v>
      </c>
      <c r="D1340" s="132">
        <f t="shared" si="442"/>
        <v>41344</v>
      </c>
      <c r="E1340" s="105">
        <f t="shared" si="454"/>
        <v>0</v>
      </c>
      <c r="F1340" s="106">
        <f t="shared" si="452"/>
        <v>22</v>
      </c>
      <c r="G1340" s="106">
        <f t="shared" si="447"/>
        <v>31</v>
      </c>
      <c r="H1340" s="104">
        <f t="shared" si="443"/>
        <v>1</v>
      </c>
      <c r="I1340" s="104">
        <f t="shared" si="444"/>
        <v>1.0235443799999999</v>
      </c>
      <c r="J1340" s="104">
        <f t="shared" si="436"/>
        <v>1.0235443799999999</v>
      </c>
      <c r="K1340" s="104">
        <f t="shared" si="437"/>
        <v>144419.47987933</v>
      </c>
      <c r="L1340" s="107">
        <f t="shared" si="448"/>
        <v>0</v>
      </c>
      <c r="M1340" s="105">
        <f t="shared" si="449"/>
        <v>0</v>
      </c>
      <c r="N1340" s="104">
        <f t="shared" si="450"/>
        <v>0</v>
      </c>
      <c r="O1340" s="113">
        <f t="shared" si="445"/>
        <v>0.11</v>
      </c>
      <c r="P1340" s="108">
        <f t="shared" si="435"/>
        <v>1.006190914</v>
      </c>
      <c r="Q1340" s="104">
        <f t="shared" si="438"/>
        <v>894.08857984999997</v>
      </c>
      <c r="R1340" s="104">
        <f t="shared" si="439"/>
        <v>894.08857984999997</v>
      </c>
      <c r="S1340" s="109" t="s">
        <v>52</v>
      </c>
      <c r="T1340" s="110">
        <f t="shared" si="451"/>
        <v>41374</v>
      </c>
      <c r="U1340" s="111">
        <f t="shared" si="446"/>
        <v>0</v>
      </c>
      <c r="V1340" s="22"/>
      <c r="W1340" s="5"/>
      <c r="X1340" s="3"/>
      <c r="Y1340" s="5"/>
      <c r="Z1340" s="5"/>
      <c r="AA1340" s="5"/>
      <c r="AB1340" s="1"/>
      <c r="AC1340" s="5"/>
      <c r="AD1340" s="5"/>
      <c r="AE1340" s="5"/>
      <c r="AF1340" s="1"/>
      <c r="AG1340" s="3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</row>
    <row r="1341" spans="1:108" x14ac:dyDescent="0.2">
      <c r="A1341" s="112">
        <f t="shared" si="440"/>
        <v>41366</v>
      </c>
      <c r="B1341" s="104">
        <f t="shared" si="453"/>
        <v>145354.34010023001</v>
      </c>
      <c r="C1341" s="104">
        <f t="shared" si="441"/>
        <v>141097.42840788001</v>
      </c>
      <c r="D1341" s="132">
        <f t="shared" si="442"/>
        <v>41344</v>
      </c>
      <c r="E1341" s="105">
        <f t="shared" si="454"/>
        <v>0</v>
      </c>
      <c r="F1341" s="106">
        <f t="shared" si="452"/>
        <v>23</v>
      </c>
      <c r="G1341" s="106">
        <f t="shared" si="447"/>
        <v>31</v>
      </c>
      <c r="H1341" s="104">
        <f t="shared" si="443"/>
        <v>1</v>
      </c>
      <c r="I1341" s="104">
        <f t="shared" si="444"/>
        <v>1.0235443799999999</v>
      </c>
      <c r="J1341" s="104">
        <f t="shared" si="436"/>
        <v>1.0235443799999999</v>
      </c>
      <c r="K1341" s="104">
        <f t="shared" si="437"/>
        <v>144419.47987933</v>
      </c>
      <c r="L1341" s="107">
        <f t="shared" si="448"/>
        <v>0</v>
      </c>
      <c r="M1341" s="105">
        <f t="shared" si="449"/>
        <v>0</v>
      </c>
      <c r="N1341" s="104">
        <f t="shared" si="450"/>
        <v>0</v>
      </c>
      <c r="O1341" s="113">
        <f t="shared" si="445"/>
        <v>0.11</v>
      </c>
      <c r="P1341" s="108">
        <f t="shared" si="435"/>
        <v>1.0064732279999999</v>
      </c>
      <c r="Q1341" s="104">
        <f t="shared" si="438"/>
        <v>934.86022089999994</v>
      </c>
      <c r="R1341" s="104">
        <f t="shared" si="439"/>
        <v>934.86022089999994</v>
      </c>
      <c r="S1341" s="109" t="s">
        <v>52</v>
      </c>
      <c r="T1341" s="110">
        <f t="shared" si="451"/>
        <v>41374</v>
      </c>
      <c r="U1341" s="111">
        <f t="shared" si="446"/>
        <v>0</v>
      </c>
      <c r="V1341" s="22"/>
      <c r="W1341" s="5"/>
      <c r="X1341" s="3"/>
      <c r="Y1341" s="5"/>
      <c r="Z1341" s="5"/>
      <c r="AA1341" s="5"/>
      <c r="AB1341" s="1"/>
      <c r="AC1341" s="5"/>
      <c r="AD1341" s="5"/>
      <c r="AE1341" s="5"/>
      <c r="AF1341" s="1"/>
      <c r="AG1341" s="3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</row>
    <row r="1342" spans="1:108" x14ac:dyDescent="0.2">
      <c r="A1342" s="112">
        <f t="shared" si="440"/>
        <v>41367</v>
      </c>
      <c r="B1342" s="104">
        <f t="shared" si="453"/>
        <v>145395.12315041001</v>
      </c>
      <c r="C1342" s="104">
        <f t="shared" si="441"/>
        <v>141097.42840788001</v>
      </c>
      <c r="D1342" s="132">
        <f t="shared" si="442"/>
        <v>41344</v>
      </c>
      <c r="E1342" s="105">
        <f t="shared" si="454"/>
        <v>0</v>
      </c>
      <c r="F1342" s="106">
        <f t="shared" si="452"/>
        <v>24</v>
      </c>
      <c r="G1342" s="106">
        <f t="shared" si="447"/>
        <v>31</v>
      </c>
      <c r="H1342" s="104">
        <f t="shared" si="443"/>
        <v>1</v>
      </c>
      <c r="I1342" s="104">
        <f t="shared" si="444"/>
        <v>1.0235443799999999</v>
      </c>
      <c r="J1342" s="104">
        <f t="shared" si="436"/>
        <v>1.0235443799999999</v>
      </c>
      <c r="K1342" s="104">
        <f t="shared" si="437"/>
        <v>144419.47987933</v>
      </c>
      <c r="L1342" s="107">
        <f t="shared" si="448"/>
        <v>0</v>
      </c>
      <c r="M1342" s="105">
        <f t="shared" si="449"/>
        <v>0</v>
      </c>
      <c r="N1342" s="104">
        <f t="shared" si="450"/>
        <v>0</v>
      </c>
      <c r="O1342" s="113">
        <f t="shared" si="445"/>
        <v>0.11</v>
      </c>
      <c r="P1342" s="108">
        <f t="shared" si="435"/>
        <v>1.0067556209999999</v>
      </c>
      <c r="Q1342" s="104">
        <f t="shared" si="438"/>
        <v>975.64327107999998</v>
      </c>
      <c r="R1342" s="104">
        <f t="shared" si="439"/>
        <v>975.64327107999998</v>
      </c>
      <c r="S1342" s="109" t="s">
        <v>52</v>
      </c>
      <c r="T1342" s="110">
        <f t="shared" si="451"/>
        <v>41374</v>
      </c>
      <c r="U1342" s="111">
        <f t="shared" si="446"/>
        <v>0</v>
      </c>
      <c r="V1342" s="22"/>
      <c r="W1342" s="5"/>
      <c r="X1342" s="3"/>
      <c r="Y1342" s="5"/>
      <c r="Z1342" s="5"/>
      <c r="AA1342" s="5"/>
      <c r="AB1342" s="1"/>
      <c r="AC1342" s="5"/>
      <c r="AD1342" s="5"/>
      <c r="AE1342" s="5"/>
      <c r="AF1342" s="1"/>
      <c r="AG1342" s="3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</row>
    <row r="1343" spans="1:108" x14ac:dyDescent="0.2">
      <c r="A1343" s="112">
        <f t="shared" si="440"/>
        <v>41368</v>
      </c>
      <c r="B1343" s="104">
        <f t="shared" si="453"/>
        <v>145435.91775415</v>
      </c>
      <c r="C1343" s="104">
        <f t="shared" si="441"/>
        <v>141097.42840788001</v>
      </c>
      <c r="D1343" s="132">
        <f t="shared" si="442"/>
        <v>41344</v>
      </c>
      <c r="E1343" s="105">
        <f t="shared" si="454"/>
        <v>0</v>
      </c>
      <c r="F1343" s="106">
        <f t="shared" si="452"/>
        <v>25</v>
      </c>
      <c r="G1343" s="106">
        <f t="shared" si="447"/>
        <v>31</v>
      </c>
      <c r="H1343" s="104">
        <f t="shared" si="443"/>
        <v>1</v>
      </c>
      <c r="I1343" s="104">
        <f t="shared" si="444"/>
        <v>1.0235443799999999</v>
      </c>
      <c r="J1343" s="104">
        <f t="shared" si="436"/>
        <v>1.0235443799999999</v>
      </c>
      <c r="K1343" s="104">
        <f t="shared" si="437"/>
        <v>144419.47987933</v>
      </c>
      <c r="L1343" s="107">
        <f t="shared" si="448"/>
        <v>0</v>
      </c>
      <c r="M1343" s="105">
        <f t="shared" si="449"/>
        <v>0</v>
      </c>
      <c r="N1343" s="104">
        <f t="shared" si="450"/>
        <v>0</v>
      </c>
      <c r="O1343" s="113">
        <f t="shared" si="445"/>
        <v>0.11</v>
      </c>
      <c r="P1343" s="108">
        <f t="shared" si="435"/>
        <v>1.0070380940000001</v>
      </c>
      <c r="Q1343" s="104">
        <f t="shared" si="438"/>
        <v>1016.43787482</v>
      </c>
      <c r="R1343" s="104">
        <f t="shared" si="439"/>
        <v>1016.43787482</v>
      </c>
      <c r="S1343" s="109" t="s">
        <v>52</v>
      </c>
      <c r="T1343" s="110">
        <f t="shared" si="451"/>
        <v>41374</v>
      </c>
      <c r="U1343" s="111">
        <f t="shared" si="446"/>
        <v>0</v>
      </c>
      <c r="V1343" s="22"/>
      <c r="W1343" s="5"/>
      <c r="X1343" s="3"/>
      <c r="Y1343" s="5"/>
      <c r="Z1343" s="5"/>
      <c r="AA1343" s="5"/>
      <c r="AB1343" s="1"/>
      <c r="AC1343" s="5"/>
      <c r="AD1343" s="5"/>
      <c r="AE1343" s="5"/>
      <c r="AF1343" s="1"/>
      <c r="AG1343" s="3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</row>
    <row r="1344" spans="1:108" x14ac:dyDescent="0.2">
      <c r="A1344" s="112">
        <f t="shared" si="440"/>
        <v>41369</v>
      </c>
      <c r="B1344" s="104">
        <f t="shared" si="453"/>
        <v>145476.72362261001</v>
      </c>
      <c r="C1344" s="104">
        <f t="shared" si="441"/>
        <v>141097.42840788001</v>
      </c>
      <c r="D1344" s="132">
        <f t="shared" si="442"/>
        <v>41344</v>
      </c>
      <c r="E1344" s="105">
        <f t="shared" si="454"/>
        <v>0</v>
      </c>
      <c r="F1344" s="106">
        <f t="shared" si="452"/>
        <v>26</v>
      </c>
      <c r="G1344" s="106">
        <f t="shared" si="447"/>
        <v>31</v>
      </c>
      <c r="H1344" s="104">
        <f t="shared" si="443"/>
        <v>1</v>
      </c>
      <c r="I1344" s="104">
        <f t="shared" si="444"/>
        <v>1.0235443799999999</v>
      </c>
      <c r="J1344" s="104">
        <f t="shared" si="436"/>
        <v>1.0235443799999999</v>
      </c>
      <c r="K1344" s="104">
        <f t="shared" si="437"/>
        <v>144419.47987933</v>
      </c>
      <c r="L1344" s="107">
        <f t="shared" si="448"/>
        <v>0</v>
      </c>
      <c r="M1344" s="105">
        <f t="shared" si="449"/>
        <v>0</v>
      </c>
      <c r="N1344" s="104">
        <f t="shared" si="450"/>
        <v>0</v>
      </c>
      <c r="O1344" s="113">
        <f t="shared" si="445"/>
        <v>0.11</v>
      </c>
      <c r="P1344" s="108">
        <f t="shared" si="435"/>
        <v>1.0073206450000001</v>
      </c>
      <c r="Q1344" s="104">
        <f t="shared" si="438"/>
        <v>1057.24374328</v>
      </c>
      <c r="R1344" s="104">
        <f t="shared" si="439"/>
        <v>1057.24374328</v>
      </c>
      <c r="S1344" s="109" t="s">
        <v>52</v>
      </c>
      <c r="T1344" s="110">
        <f t="shared" si="451"/>
        <v>41374</v>
      </c>
      <c r="U1344" s="111">
        <f t="shared" si="446"/>
        <v>0</v>
      </c>
      <c r="V1344" s="22"/>
      <c r="W1344" s="5"/>
      <c r="X1344" s="3"/>
      <c r="Y1344" s="5"/>
      <c r="Z1344" s="5"/>
      <c r="AA1344" s="5"/>
      <c r="AB1344" s="1"/>
      <c r="AC1344" s="5"/>
      <c r="AD1344" s="5"/>
      <c r="AE1344" s="5"/>
      <c r="AF1344" s="1"/>
      <c r="AG1344" s="3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</row>
    <row r="1345" spans="1:108" x14ac:dyDescent="0.2">
      <c r="A1345" s="112">
        <f t="shared" si="440"/>
        <v>41370</v>
      </c>
      <c r="B1345" s="104">
        <f t="shared" si="453"/>
        <v>145517.54104462001</v>
      </c>
      <c r="C1345" s="104">
        <f t="shared" si="441"/>
        <v>141097.42840788001</v>
      </c>
      <c r="D1345" s="132">
        <f t="shared" si="442"/>
        <v>41344</v>
      </c>
      <c r="E1345" s="105">
        <f t="shared" si="454"/>
        <v>0</v>
      </c>
      <c r="F1345" s="106">
        <f t="shared" si="452"/>
        <v>27</v>
      </c>
      <c r="G1345" s="106">
        <f t="shared" si="447"/>
        <v>31</v>
      </c>
      <c r="H1345" s="104">
        <f t="shared" si="443"/>
        <v>1</v>
      </c>
      <c r="I1345" s="104">
        <f t="shared" si="444"/>
        <v>1.0235443799999999</v>
      </c>
      <c r="J1345" s="104">
        <f t="shared" si="436"/>
        <v>1.0235443799999999</v>
      </c>
      <c r="K1345" s="104">
        <f t="shared" si="437"/>
        <v>144419.47987933</v>
      </c>
      <c r="L1345" s="107">
        <f t="shared" si="448"/>
        <v>0</v>
      </c>
      <c r="M1345" s="105">
        <f t="shared" si="449"/>
        <v>0</v>
      </c>
      <c r="N1345" s="104">
        <f t="shared" si="450"/>
        <v>0</v>
      </c>
      <c r="O1345" s="113">
        <f t="shared" si="445"/>
        <v>0.11</v>
      </c>
      <c r="P1345" s="108">
        <f t="shared" si="435"/>
        <v>1.007603276</v>
      </c>
      <c r="Q1345" s="104">
        <f t="shared" si="438"/>
        <v>1098.06116529</v>
      </c>
      <c r="R1345" s="104">
        <f t="shared" si="439"/>
        <v>1098.06116529</v>
      </c>
      <c r="S1345" s="109" t="s">
        <v>52</v>
      </c>
      <c r="T1345" s="110">
        <f t="shared" si="451"/>
        <v>41374</v>
      </c>
      <c r="U1345" s="111">
        <f t="shared" si="446"/>
        <v>0</v>
      </c>
      <c r="V1345" s="22"/>
      <c r="W1345" s="5"/>
      <c r="X1345" s="3"/>
      <c r="Y1345" s="5"/>
      <c r="Z1345" s="5"/>
      <c r="AA1345" s="5"/>
      <c r="AB1345" s="1"/>
      <c r="AC1345" s="5"/>
      <c r="AD1345" s="5"/>
      <c r="AE1345" s="5"/>
      <c r="AF1345" s="1"/>
      <c r="AG1345" s="3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</row>
    <row r="1346" spans="1:108" x14ac:dyDescent="0.2">
      <c r="A1346" s="112">
        <f t="shared" si="440"/>
        <v>41371</v>
      </c>
      <c r="B1346" s="104">
        <f t="shared" si="453"/>
        <v>145558.3700202</v>
      </c>
      <c r="C1346" s="104">
        <f t="shared" si="441"/>
        <v>141097.42840788001</v>
      </c>
      <c r="D1346" s="132">
        <f t="shared" si="442"/>
        <v>41344</v>
      </c>
      <c r="E1346" s="105">
        <f t="shared" si="454"/>
        <v>0</v>
      </c>
      <c r="F1346" s="106">
        <f t="shared" si="452"/>
        <v>28</v>
      </c>
      <c r="G1346" s="106">
        <f t="shared" si="447"/>
        <v>31</v>
      </c>
      <c r="H1346" s="104">
        <f t="shared" si="443"/>
        <v>1</v>
      </c>
      <c r="I1346" s="104">
        <f t="shared" si="444"/>
        <v>1.0235443799999999</v>
      </c>
      <c r="J1346" s="104">
        <f t="shared" si="436"/>
        <v>1.0235443799999999</v>
      </c>
      <c r="K1346" s="104">
        <f t="shared" si="437"/>
        <v>144419.47987933</v>
      </c>
      <c r="L1346" s="107">
        <f t="shared" si="448"/>
        <v>0</v>
      </c>
      <c r="M1346" s="105">
        <f t="shared" si="449"/>
        <v>0</v>
      </c>
      <c r="N1346" s="104">
        <f t="shared" si="450"/>
        <v>0</v>
      </c>
      <c r="O1346" s="113">
        <f t="shared" si="445"/>
        <v>0.11</v>
      </c>
      <c r="P1346" s="108">
        <f t="shared" si="435"/>
        <v>1.0078859870000001</v>
      </c>
      <c r="Q1346" s="104">
        <f t="shared" si="438"/>
        <v>1138.8901408700001</v>
      </c>
      <c r="R1346" s="104">
        <f t="shared" si="439"/>
        <v>1138.8901408700001</v>
      </c>
      <c r="S1346" s="109" t="s">
        <v>52</v>
      </c>
      <c r="T1346" s="110">
        <f t="shared" si="451"/>
        <v>41374</v>
      </c>
      <c r="U1346" s="111">
        <f t="shared" si="446"/>
        <v>0</v>
      </c>
      <c r="V1346" s="22"/>
      <c r="W1346" s="5"/>
      <c r="X1346" s="3"/>
      <c r="Y1346" s="5"/>
      <c r="Z1346" s="5"/>
      <c r="AA1346" s="5"/>
      <c r="AB1346" s="1"/>
      <c r="AC1346" s="5"/>
      <c r="AD1346" s="5"/>
      <c r="AE1346" s="5"/>
      <c r="AF1346" s="1"/>
      <c r="AG1346" s="3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</row>
    <row r="1347" spans="1:108" x14ac:dyDescent="0.2">
      <c r="A1347" s="112">
        <f t="shared" si="440"/>
        <v>41372</v>
      </c>
      <c r="B1347" s="104">
        <f t="shared" si="453"/>
        <v>145599.2102605</v>
      </c>
      <c r="C1347" s="104">
        <f t="shared" si="441"/>
        <v>141097.42840788001</v>
      </c>
      <c r="D1347" s="132">
        <f t="shared" si="442"/>
        <v>41344</v>
      </c>
      <c r="E1347" s="105">
        <f t="shared" si="454"/>
        <v>0</v>
      </c>
      <c r="F1347" s="106">
        <f t="shared" si="452"/>
        <v>29</v>
      </c>
      <c r="G1347" s="106">
        <f t="shared" si="447"/>
        <v>31</v>
      </c>
      <c r="H1347" s="104">
        <f t="shared" si="443"/>
        <v>1</v>
      </c>
      <c r="I1347" s="104">
        <f t="shared" si="444"/>
        <v>1.0235443799999999</v>
      </c>
      <c r="J1347" s="104">
        <f t="shared" si="436"/>
        <v>1.0235443799999999</v>
      </c>
      <c r="K1347" s="104">
        <f t="shared" si="437"/>
        <v>144419.47987933</v>
      </c>
      <c r="L1347" s="107">
        <f t="shared" si="448"/>
        <v>0</v>
      </c>
      <c r="M1347" s="105">
        <f t="shared" si="449"/>
        <v>0</v>
      </c>
      <c r="N1347" s="104">
        <f t="shared" si="450"/>
        <v>0</v>
      </c>
      <c r="O1347" s="113">
        <f t="shared" si="445"/>
        <v>0.11</v>
      </c>
      <c r="P1347" s="108">
        <f t="shared" si="435"/>
        <v>1.008168776</v>
      </c>
      <c r="Q1347" s="104">
        <f t="shared" si="438"/>
        <v>1179.7303811700001</v>
      </c>
      <c r="R1347" s="104">
        <f t="shared" si="439"/>
        <v>1179.7303811700001</v>
      </c>
      <c r="S1347" s="109" t="s">
        <v>52</v>
      </c>
      <c r="T1347" s="110">
        <f t="shared" si="451"/>
        <v>41374</v>
      </c>
      <c r="U1347" s="111">
        <f t="shared" si="446"/>
        <v>0</v>
      </c>
      <c r="V1347" s="22"/>
      <c r="W1347" s="5"/>
      <c r="X1347" s="3"/>
      <c r="Y1347" s="5"/>
      <c r="Z1347" s="5"/>
      <c r="AA1347" s="5"/>
      <c r="AB1347" s="1"/>
      <c r="AC1347" s="5"/>
      <c r="AD1347" s="5"/>
      <c r="AE1347" s="5"/>
      <c r="AF1347" s="1"/>
      <c r="AG1347" s="3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</row>
    <row r="1348" spans="1:108" x14ac:dyDescent="0.2">
      <c r="A1348" s="112">
        <f t="shared" si="440"/>
        <v>41373</v>
      </c>
      <c r="B1348" s="104">
        <f t="shared" si="453"/>
        <v>145640.06205435001</v>
      </c>
      <c r="C1348" s="104">
        <f t="shared" si="441"/>
        <v>141097.42840788001</v>
      </c>
      <c r="D1348" s="132">
        <f t="shared" si="442"/>
        <v>41344</v>
      </c>
      <c r="E1348" s="105">
        <f t="shared" si="454"/>
        <v>0</v>
      </c>
      <c r="F1348" s="106">
        <f t="shared" si="452"/>
        <v>30</v>
      </c>
      <c r="G1348" s="106">
        <f t="shared" si="447"/>
        <v>31</v>
      </c>
      <c r="H1348" s="104">
        <f t="shared" si="443"/>
        <v>1</v>
      </c>
      <c r="I1348" s="104">
        <f t="shared" si="444"/>
        <v>1.0235443799999999</v>
      </c>
      <c r="J1348" s="104">
        <f t="shared" si="436"/>
        <v>1.0235443799999999</v>
      </c>
      <c r="K1348" s="104">
        <f t="shared" si="437"/>
        <v>144419.47987933</v>
      </c>
      <c r="L1348" s="107">
        <f t="shared" si="448"/>
        <v>0</v>
      </c>
      <c r="M1348" s="105">
        <f t="shared" si="449"/>
        <v>0</v>
      </c>
      <c r="N1348" s="104">
        <f t="shared" si="450"/>
        <v>0</v>
      </c>
      <c r="O1348" s="113">
        <f t="shared" si="445"/>
        <v>0.11</v>
      </c>
      <c r="P1348" s="108">
        <f t="shared" si="435"/>
        <v>1.0084516450000001</v>
      </c>
      <c r="Q1348" s="104">
        <f t="shared" si="438"/>
        <v>1220.58217502</v>
      </c>
      <c r="R1348" s="104">
        <f t="shared" si="439"/>
        <v>1220.58217502</v>
      </c>
      <c r="S1348" s="109" t="s">
        <v>52</v>
      </c>
      <c r="T1348" s="110">
        <f t="shared" si="451"/>
        <v>41374</v>
      </c>
      <c r="U1348" s="111">
        <f t="shared" si="446"/>
        <v>0</v>
      </c>
      <c r="V1348" s="22"/>
      <c r="W1348" s="5"/>
      <c r="X1348" s="3"/>
      <c r="Y1348" s="5"/>
      <c r="Z1348" s="5"/>
      <c r="AA1348" s="5"/>
      <c r="AB1348" s="1"/>
      <c r="AC1348" s="5"/>
      <c r="AD1348" s="5"/>
      <c r="AE1348" s="5"/>
      <c r="AF1348" s="1"/>
      <c r="AG1348" s="3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</row>
    <row r="1349" spans="1:108" x14ac:dyDescent="0.2">
      <c r="A1349" s="112">
        <f t="shared" si="440"/>
        <v>41374</v>
      </c>
      <c r="B1349" s="104">
        <f t="shared" si="453"/>
        <v>145680.92540176</v>
      </c>
      <c r="C1349" s="104">
        <f t="shared" si="441"/>
        <v>141097.42840788001</v>
      </c>
      <c r="D1349" s="132">
        <f t="shared" si="442"/>
        <v>41344</v>
      </c>
      <c r="E1349" s="105">
        <f t="shared" si="454"/>
        <v>0</v>
      </c>
      <c r="F1349" s="106">
        <f t="shared" si="452"/>
        <v>31</v>
      </c>
      <c r="G1349" s="106">
        <f t="shared" si="447"/>
        <v>31</v>
      </c>
      <c r="H1349" s="104">
        <f t="shared" si="443"/>
        <v>1</v>
      </c>
      <c r="I1349" s="104">
        <f t="shared" si="444"/>
        <v>1.0235443799999999</v>
      </c>
      <c r="J1349" s="104">
        <f t="shared" si="436"/>
        <v>1.0235443799999999</v>
      </c>
      <c r="K1349" s="104">
        <f t="shared" si="437"/>
        <v>144419.47987933</v>
      </c>
      <c r="L1349" s="107">
        <f t="shared" si="448"/>
        <v>43</v>
      </c>
      <c r="M1349" s="105">
        <f t="shared" si="449"/>
        <v>3.9037419738999997E-2</v>
      </c>
      <c r="N1349" s="104">
        <f t="shared" si="450"/>
        <v>5637.7638545299997</v>
      </c>
      <c r="O1349" s="113">
        <f t="shared" si="445"/>
        <v>0.11</v>
      </c>
      <c r="P1349" s="108">
        <f t="shared" si="435"/>
        <v>1.0087345940000001</v>
      </c>
      <c r="Q1349" s="104">
        <f t="shared" si="438"/>
        <v>1261.44552243</v>
      </c>
      <c r="R1349" s="104">
        <f t="shared" si="439"/>
        <v>6899.2093769599996</v>
      </c>
      <c r="S1349" s="109" t="s">
        <v>52</v>
      </c>
      <c r="T1349" s="110">
        <f t="shared" si="451"/>
        <v>41374</v>
      </c>
      <c r="U1349" s="111">
        <f t="shared" si="446"/>
        <v>138781.7160248</v>
      </c>
      <c r="V1349" s="22"/>
      <c r="W1349" s="8"/>
      <c r="X1349" s="2"/>
      <c r="Y1349" s="8"/>
      <c r="Z1349" s="8"/>
      <c r="AA1349" s="8"/>
      <c r="AB1349" s="9"/>
      <c r="AC1349" s="8"/>
      <c r="AD1349" s="8"/>
      <c r="AE1349" s="8"/>
      <c r="AF1349" s="9"/>
      <c r="AG1349" s="2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</row>
    <row r="1350" spans="1:108" x14ac:dyDescent="0.2">
      <c r="A1350" s="112">
        <f t="shared" si="440"/>
        <v>41375</v>
      </c>
      <c r="B1350" s="104">
        <f t="shared" si="453"/>
        <v>138821.95314649999</v>
      </c>
      <c r="C1350" s="104">
        <f t="shared" si="441"/>
        <v>135589.34887103</v>
      </c>
      <c r="D1350" s="132">
        <f t="shared" si="442"/>
        <v>41375</v>
      </c>
      <c r="E1350" s="105">
        <f t="shared" si="454"/>
        <v>0</v>
      </c>
      <c r="F1350" s="106">
        <f t="shared" si="452"/>
        <v>1</v>
      </c>
      <c r="G1350" s="106">
        <f t="shared" si="447"/>
        <v>30</v>
      </c>
      <c r="H1350" s="104">
        <f t="shared" si="443"/>
        <v>1</v>
      </c>
      <c r="I1350" s="104">
        <f t="shared" si="444"/>
        <v>1.0235443799999999</v>
      </c>
      <c r="J1350" s="104">
        <f t="shared" si="436"/>
        <v>1.0235443799999999</v>
      </c>
      <c r="K1350" s="104">
        <f t="shared" si="437"/>
        <v>138781.7160248</v>
      </c>
      <c r="L1350" s="107">
        <f t="shared" si="448"/>
        <v>0</v>
      </c>
      <c r="M1350" s="105">
        <f t="shared" si="449"/>
        <v>0</v>
      </c>
      <c r="N1350" s="104">
        <f t="shared" si="450"/>
        <v>0</v>
      </c>
      <c r="O1350" s="113">
        <f t="shared" si="445"/>
        <v>0.11</v>
      </c>
      <c r="P1350" s="108">
        <f t="shared" si="435"/>
        <v>1.000289931</v>
      </c>
      <c r="Q1350" s="104">
        <f t="shared" si="438"/>
        <v>40.237121700000003</v>
      </c>
      <c r="R1350" s="104">
        <f t="shared" si="439"/>
        <v>40.237121700000003</v>
      </c>
      <c r="S1350" s="109" t="s">
        <v>52</v>
      </c>
      <c r="T1350" s="110">
        <f t="shared" si="451"/>
        <v>41404</v>
      </c>
      <c r="U1350" s="111">
        <f t="shared" si="446"/>
        <v>0</v>
      </c>
      <c r="V1350" s="22"/>
      <c r="W1350" s="5"/>
      <c r="X1350" s="3"/>
      <c r="Y1350" s="5"/>
      <c r="Z1350" s="5"/>
      <c r="AA1350" s="5"/>
      <c r="AB1350" s="1"/>
      <c r="AC1350" s="5"/>
      <c r="AD1350" s="5"/>
      <c r="AE1350" s="5"/>
      <c r="AF1350" s="1"/>
      <c r="AG1350" s="3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</row>
    <row r="1351" spans="1:108" x14ac:dyDescent="0.2">
      <c r="A1351" s="112">
        <f t="shared" si="440"/>
        <v>41376</v>
      </c>
      <c r="B1351" s="104">
        <f t="shared" si="453"/>
        <v>138862.20192588001</v>
      </c>
      <c r="C1351" s="104">
        <f t="shared" si="441"/>
        <v>135589.34887103</v>
      </c>
      <c r="D1351" s="132">
        <f t="shared" si="442"/>
        <v>41375</v>
      </c>
      <c r="E1351" s="105">
        <f t="shared" si="454"/>
        <v>0</v>
      </c>
      <c r="F1351" s="106">
        <f t="shared" si="452"/>
        <v>2</v>
      </c>
      <c r="G1351" s="106">
        <f t="shared" si="447"/>
        <v>30</v>
      </c>
      <c r="H1351" s="104">
        <f t="shared" si="443"/>
        <v>1</v>
      </c>
      <c r="I1351" s="104">
        <f t="shared" si="444"/>
        <v>1.0235443799999999</v>
      </c>
      <c r="J1351" s="104">
        <f t="shared" si="436"/>
        <v>1.0235443799999999</v>
      </c>
      <c r="K1351" s="104">
        <f t="shared" si="437"/>
        <v>138781.7160248</v>
      </c>
      <c r="L1351" s="107">
        <f t="shared" si="448"/>
        <v>0</v>
      </c>
      <c r="M1351" s="105">
        <f t="shared" si="449"/>
        <v>0</v>
      </c>
      <c r="N1351" s="104">
        <f t="shared" si="450"/>
        <v>0</v>
      </c>
      <c r="O1351" s="113">
        <f t="shared" si="445"/>
        <v>0.11</v>
      </c>
      <c r="P1351" s="108">
        <f t="shared" si="435"/>
        <v>1.000579946</v>
      </c>
      <c r="Q1351" s="104">
        <f t="shared" si="438"/>
        <v>80.485901080000005</v>
      </c>
      <c r="R1351" s="104">
        <f t="shared" si="439"/>
        <v>80.485901080000005</v>
      </c>
      <c r="S1351" s="109" t="s">
        <v>52</v>
      </c>
      <c r="T1351" s="110">
        <f t="shared" si="451"/>
        <v>41404</v>
      </c>
      <c r="U1351" s="111">
        <f t="shared" si="446"/>
        <v>0</v>
      </c>
      <c r="V1351" s="22"/>
      <c r="W1351" s="5"/>
      <c r="X1351" s="3"/>
      <c r="Y1351" s="5"/>
      <c r="Z1351" s="5"/>
      <c r="AA1351" s="5"/>
      <c r="AB1351" s="1"/>
      <c r="AC1351" s="5"/>
      <c r="AD1351" s="5"/>
      <c r="AE1351" s="5"/>
      <c r="AF1351" s="1"/>
      <c r="AG1351" s="3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</row>
    <row r="1352" spans="1:108" x14ac:dyDescent="0.2">
      <c r="A1352" s="112">
        <f t="shared" si="440"/>
        <v>41377</v>
      </c>
      <c r="B1352" s="104">
        <f t="shared" si="453"/>
        <v>138902.46236291001</v>
      </c>
      <c r="C1352" s="104">
        <f t="shared" si="441"/>
        <v>135589.34887103</v>
      </c>
      <c r="D1352" s="132">
        <f t="shared" si="442"/>
        <v>41375</v>
      </c>
      <c r="E1352" s="105">
        <f t="shared" si="454"/>
        <v>0</v>
      </c>
      <c r="F1352" s="106">
        <f t="shared" si="452"/>
        <v>3</v>
      </c>
      <c r="G1352" s="106">
        <f t="shared" si="447"/>
        <v>30</v>
      </c>
      <c r="H1352" s="104">
        <f t="shared" si="443"/>
        <v>1</v>
      </c>
      <c r="I1352" s="104">
        <f t="shared" si="444"/>
        <v>1.0235443799999999</v>
      </c>
      <c r="J1352" s="104">
        <f t="shared" si="436"/>
        <v>1.0235443799999999</v>
      </c>
      <c r="K1352" s="104">
        <f t="shared" si="437"/>
        <v>138781.7160248</v>
      </c>
      <c r="L1352" s="107">
        <f t="shared" si="448"/>
        <v>0</v>
      </c>
      <c r="M1352" s="105">
        <f t="shared" si="449"/>
        <v>0</v>
      </c>
      <c r="N1352" s="104">
        <f t="shared" si="450"/>
        <v>0</v>
      </c>
      <c r="O1352" s="113">
        <f t="shared" si="445"/>
        <v>0.11</v>
      </c>
      <c r="P1352" s="108">
        <f t="shared" ref="P1352:P1415" si="455">ROUND((1+O1352)^(30/360)^(F1352/G1352),9)</f>
        <v>1.0008700450000001</v>
      </c>
      <c r="Q1352" s="104">
        <f t="shared" si="438"/>
        <v>120.74633811</v>
      </c>
      <c r="R1352" s="104">
        <f t="shared" si="439"/>
        <v>120.74633811</v>
      </c>
      <c r="S1352" s="109" t="s">
        <v>52</v>
      </c>
      <c r="T1352" s="110">
        <f t="shared" si="451"/>
        <v>41404</v>
      </c>
      <c r="U1352" s="111">
        <f t="shared" si="446"/>
        <v>0</v>
      </c>
      <c r="V1352" s="22"/>
      <c r="W1352" s="5"/>
      <c r="X1352" s="3"/>
      <c r="Y1352" s="5"/>
      <c r="Z1352" s="5"/>
      <c r="AA1352" s="5"/>
      <c r="AB1352" s="1"/>
      <c r="AC1352" s="5"/>
      <c r="AD1352" s="5"/>
      <c r="AE1352" s="5"/>
      <c r="AF1352" s="1"/>
      <c r="AG1352" s="3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</row>
    <row r="1353" spans="1:108" x14ac:dyDescent="0.2">
      <c r="A1353" s="112">
        <f t="shared" si="440"/>
        <v>41378</v>
      </c>
      <c r="B1353" s="104">
        <f t="shared" si="453"/>
        <v>138942.73445762001</v>
      </c>
      <c r="C1353" s="104">
        <f t="shared" si="441"/>
        <v>135589.34887103</v>
      </c>
      <c r="D1353" s="132">
        <f t="shared" si="442"/>
        <v>41375</v>
      </c>
      <c r="E1353" s="105">
        <f t="shared" si="454"/>
        <v>0</v>
      </c>
      <c r="F1353" s="106">
        <f t="shared" si="452"/>
        <v>4</v>
      </c>
      <c r="G1353" s="106">
        <f t="shared" si="447"/>
        <v>30</v>
      </c>
      <c r="H1353" s="104">
        <f t="shared" si="443"/>
        <v>1</v>
      </c>
      <c r="I1353" s="104">
        <f t="shared" si="444"/>
        <v>1.0235443799999999</v>
      </c>
      <c r="J1353" s="104">
        <f t="shared" si="436"/>
        <v>1.0235443799999999</v>
      </c>
      <c r="K1353" s="104">
        <f t="shared" si="437"/>
        <v>138781.7160248</v>
      </c>
      <c r="L1353" s="107">
        <f t="shared" si="448"/>
        <v>0</v>
      </c>
      <c r="M1353" s="105">
        <f t="shared" si="449"/>
        <v>0</v>
      </c>
      <c r="N1353" s="104">
        <f t="shared" si="450"/>
        <v>0</v>
      </c>
      <c r="O1353" s="113">
        <f t="shared" si="445"/>
        <v>0.11</v>
      </c>
      <c r="P1353" s="108">
        <f t="shared" si="455"/>
        <v>1.001160228</v>
      </c>
      <c r="Q1353" s="104">
        <f t="shared" si="438"/>
        <v>161.01843281999999</v>
      </c>
      <c r="R1353" s="104">
        <f t="shared" si="439"/>
        <v>161.01843281999999</v>
      </c>
      <c r="S1353" s="109" t="s">
        <v>52</v>
      </c>
      <c r="T1353" s="110">
        <f t="shared" si="451"/>
        <v>41404</v>
      </c>
      <c r="U1353" s="111">
        <f t="shared" si="446"/>
        <v>0</v>
      </c>
      <c r="V1353" s="22"/>
      <c r="W1353" s="5"/>
      <c r="X1353" s="3"/>
      <c r="Y1353" s="5"/>
      <c r="Z1353" s="5"/>
      <c r="AA1353" s="5"/>
      <c r="AB1353" s="1"/>
      <c r="AC1353" s="5"/>
      <c r="AD1353" s="5"/>
      <c r="AE1353" s="5"/>
      <c r="AF1353" s="1"/>
      <c r="AG1353" s="3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</row>
    <row r="1354" spans="1:108" x14ac:dyDescent="0.2">
      <c r="A1354" s="112">
        <f t="shared" si="440"/>
        <v>41379</v>
      </c>
      <c r="B1354" s="104">
        <f t="shared" si="453"/>
        <v>138983.01834876</v>
      </c>
      <c r="C1354" s="104">
        <f t="shared" si="441"/>
        <v>135589.34887103</v>
      </c>
      <c r="D1354" s="132">
        <f t="shared" si="442"/>
        <v>41375</v>
      </c>
      <c r="E1354" s="105">
        <f t="shared" si="454"/>
        <v>0</v>
      </c>
      <c r="F1354" s="106">
        <f t="shared" si="452"/>
        <v>5</v>
      </c>
      <c r="G1354" s="106">
        <f t="shared" si="447"/>
        <v>30</v>
      </c>
      <c r="H1354" s="104">
        <f t="shared" si="443"/>
        <v>1</v>
      </c>
      <c r="I1354" s="104">
        <f t="shared" si="444"/>
        <v>1.0235443799999999</v>
      </c>
      <c r="J1354" s="104">
        <f t="shared" ref="J1354:J1417" si="456">TRUNC(H1354*I1354,8)</f>
        <v>1.0235443799999999</v>
      </c>
      <c r="K1354" s="104">
        <f t="shared" ref="K1354:K1417" si="457">TRUNC(C1354*J1354,8)</f>
        <v>138781.7160248</v>
      </c>
      <c r="L1354" s="107">
        <f t="shared" si="448"/>
        <v>0</v>
      </c>
      <c r="M1354" s="105">
        <f t="shared" si="449"/>
        <v>0</v>
      </c>
      <c r="N1354" s="104">
        <f t="shared" si="450"/>
        <v>0</v>
      </c>
      <c r="O1354" s="113">
        <f t="shared" si="445"/>
        <v>0.11</v>
      </c>
      <c r="P1354" s="108">
        <f t="shared" si="455"/>
        <v>1.0014504959999999</v>
      </c>
      <c r="Q1354" s="104">
        <f t="shared" ref="Q1354:Q1417" si="458">TRUNC((P1354-1)*K1354,8)</f>
        <v>201.30232396</v>
      </c>
      <c r="R1354" s="104">
        <f t="shared" ref="R1354:R1417" si="459">(N1354+Q1354)</f>
        <v>201.30232396</v>
      </c>
      <c r="S1354" s="109" t="s">
        <v>52</v>
      </c>
      <c r="T1354" s="110">
        <f t="shared" si="451"/>
        <v>41404</v>
      </c>
      <c r="U1354" s="111">
        <f t="shared" si="446"/>
        <v>0</v>
      </c>
      <c r="V1354" s="22"/>
      <c r="W1354" s="5"/>
      <c r="X1354" s="3"/>
      <c r="Y1354" s="5"/>
      <c r="Z1354" s="5"/>
      <c r="AA1354" s="5"/>
      <c r="AB1354" s="1"/>
      <c r="AC1354" s="5"/>
      <c r="AD1354" s="5"/>
      <c r="AE1354" s="5"/>
      <c r="AF1354" s="1"/>
      <c r="AG1354" s="3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</row>
    <row r="1355" spans="1:108" x14ac:dyDescent="0.2">
      <c r="A1355" s="112">
        <f t="shared" ref="A1355:A1418" si="460">(A1354+1)</f>
        <v>41380</v>
      </c>
      <c r="B1355" s="104">
        <f t="shared" si="453"/>
        <v>139023.31375879</v>
      </c>
      <c r="C1355" s="104">
        <f t="shared" ref="C1355:C1418" si="461">IF(DAY(A1354)=$E$2,VLOOKUP(A1354,X$10:Y$148,2),C1354)</f>
        <v>135589.34887103</v>
      </c>
      <c r="D1355" s="132">
        <f t="shared" ref="D1355:D1418" si="462">IF(DAY(A1354)=$E$2,A1355,D1354)</f>
        <v>41375</v>
      </c>
      <c r="E1355" s="105">
        <f t="shared" si="454"/>
        <v>0</v>
      </c>
      <c r="F1355" s="106">
        <f t="shared" si="452"/>
        <v>6</v>
      </c>
      <c r="G1355" s="106">
        <f t="shared" si="447"/>
        <v>30</v>
      </c>
      <c r="H1355" s="104">
        <f t="shared" ref="H1355:H1418" si="463">TRUNC(((1+$E1355)^($F1355/$G1355)),8)</f>
        <v>1</v>
      </c>
      <c r="I1355" s="104">
        <f t="shared" ref="I1355:I1418" si="464">IF(DAY(A1354)=E$2,J1354,I1354)</f>
        <v>1.0235443799999999</v>
      </c>
      <c r="J1355" s="104">
        <f t="shared" si="456"/>
        <v>1.0235443799999999</v>
      </c>
      <c r="K1355" s="104">
        <f t="shared" si="457"/>
        <v>138781.7160248</v>
      </c>
      <c r="L1355" s="107">
        <f t="shared" si="448"/>
        <v>0</v>
      </c>
      <c r="M1355" s="105">
        <f t="shared" si="449"/>
        <v>0</v>
      </c>
      <c r="N1355" s="104">
        <f t="shared" si="450"/>
        <v>0</v>
      </c>
      <c r="O1355" s="113">
        <f t="shared" ref="O1355:O1418" si="465">(O1354)</f>
        <v>0.11</v>
      </c>
      <c r="P1355" s="108">
        <f t="shared" si="455"/>
        <v>1.001740847</v>
      </c>
      <c r="Q1355" s="104">
        <f t="shared" si="458"/>
        <v>241.59773398999999</v>
      </c>
      <c r="R1355" s="104">
        <f t="shared" si="459"/>
        <v>241.59773398999999</v>
      </c>
      <c r="S1355" s="109" t="s">
        <v>52</v>
      </c>
      <c r="T1355" s="110">
        <f t="shared" si="451"/>
        <v>41404</v>
      </c>
      <c r="U1355" s="111">
        <f t="shared" ref="U1355:U1418" si="466">IF(L1355&gt;0,K1355-N1355,0)</f>
        <v>0</v>
      </c>
      <c r="V1355" s="22"/>
      <c r="W1355" s="5"/>
      <c r="X1355" s="3"/>
      <c r="Y1355" s="5"/>
      <c r="Z1355" s="5"/>
      <c r="AA1355" s="5"/>
      <c r="AB1355" s="1"/>
      <c r="AC1355" s="5"/>
      <c r="AD1355" s="5"/>
      <c r="AE1355" s="5"/>
      <c r="AF1355" s="1"/>
      <c r="AG1355" s="3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</row>
    <row r="1356" spans="1:108" x14ac:dyDescent="0.2">
      <c r="A1356" s="112">
        <f t="shared" si="460"/>
        <v>41381</v>
      </c>
      <c r="B1356" s="104">
        <f t="shared" si="453"/>
        <v>139063.62096527001</v>
      </c>
      <c r="C1356" s="104">
        <f t="shared" si="461"/>
        <v>135589.34887103</v>
      </c>
      <c r="D1356" s="132">
        <f t="shared" si="462"/>
        <v>41375</v>
      </c>
      <c r="E1356" s="105">
        <f t="shared" si="454"/>
        <v>0</v>
      </c>
      <c r="F1356" s="106">
        <f t="shared" si="452"/>
        <v>7</v>
      </c>
      <c r="G1356" s="106">
        <f t="shared" ref="G1356:G1419" si="467">IF(DAY(A1356)=E$2+1,DAY(EOMONTH(A1356,12)), IF(DAY(A1356)&lt;&gt;$E$2+1,G1355))</f>
        <v>30</v>
      </c>
      <c r="H1356" s="104">
        <f t="shared" si="463"/>
        <v>1</v>
      </c>
      <c r="I1356" s="104">
        <f t="shared" si="464"/>
        <v>1.0235443799999999</v>
      </c>
      <c r="J1356" s="104">
        <f t="shared" si="456"/>
        <v>1.0235443799999999</v>
      </c>
      <c r="K1356" s="104">
        <f t="shared" si="457"/>
        <v>138781.7160248</v>
      </c>
      <c r="L1356" s="107">
        <f t="shared" ref="L1356:L1419" si="468">IF(DAY(A1356)=E$2,VLOOKUP(A1356,$X$10:$AE$196,7),0)</f>
        <v>0</v>
      </c>
      <c r="M1356" s="105">
        <f t="shared" ref="M1356:M1419" si="469">IF(DAY(A1356)=E$2,VLOOKUP(A1356,$X$10:$AE$200,5),0)</f>
        <v>0</v>
      </c>
      <c r="N1356" s="104">
        <f t="shared" ref="N1356:N1419" si="470">IF(M1356&gt;0,TRUNC((M1356*K1356),8),0)</f>
        <v>0</v>
      </c>
      <c r="O1356" s="113">
        <f t="shared" si="465"/>
        <v>0.11</v>
      </c>
      <c r="P1356" s="108">
        <f t="shared" si="455"/>
        <v>1.002031283</v>
      </c>
      <c r="Q1356" s="104">
        <f t="shared" si="458"/>
        <v>281.90494046999999</v>
      </c>
      <c r="R1356" s="104">
        <f t="shared" si="459"/>
        <v>281.90494046999999</v>
      </c>
      <c r="S1356" s="109" t="s">
        <v>52</v>
      </c>
      <c r="T1356" s="110">
        <f t="shared" ref="T1356:T1419" si="471">IF(DAY(A1356)=E$2+1,VLOOKUP(A1355,$X$10:$AE$200,8),T1355)</f>
        <v>41404</v>
      </c>
      <c r="U1356" s="111">
        <f t="shared" si="466"/>
        <v>0</v>
      </c>
      <c r="V1356" s="22"/>
      <c r="W1356" s="5"/>
      <c r="X1356" s="3"/>
      <c r="Y1356" s="5"/>
      <c r="Z1356" s="5"/>
      <c r="AA1356" s="5"/>
      <c r="AB1356" s="1"/>
      <c r="AC1356" s="5"/>
      <c r="AD1356" s="5"/>
      <c r="AE1356" s="5"/>
      <c r="AF1356" s="1"/>
      <c r="AG1356" s="3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</row>
    <row r="1357" spans="1:108" x14ac:dyDescent="0.2">
      <c r="A1357" s="112">
        <f t="shared" si="460"/>
        <v>41382</v>
      </c>
      <c r="B1357" s="104">
        <f t="shared" si="453"/>
        <v>139103.93982941</v>
      </c>
      <c r="C1357" s="104">
        <f t="shared" si="461"/>
        <v>135589.34887103</v>
      </c>
      <c r="D1357" s="132">
        <f t="shared" si="462"/>
        <v>41375</v>
      </c>
      <c r="E1357" s="105">
        <f t="shared" si="454"/>
        <v>0</v>
      </c>
      <c r="F1357" s="106">
        <f t="shared" si="452"/>
        <v>8</v>
      </c>
      <c r="G1357" s="106">
        <f t="shared" si="467"/>
        <v>30</v>
      </c>
      <c r="H1357" s="104">
        <f t="shared" si="463"/>
        <v>1</v>
      </c>
      <c r="I1357" s="104">
        <f t="shared" si="464"/>
        <v>1.0235443799999999</v>
      </c>
      <c r="J1357" s="104">
        <f t="shared" si="456"/>
        <v>1.0235443799999999</v>
      </c>
      <c r="K1357" s="104">
        <f t="shared" si="457"/>
        <v>138781.7160248</v>
      </c>
      <c r="L1357" s="107">
        <f t="shared" si="468"/>
        <v>0</v>
      </c>
      <c r="M1357" s="105">
        <f t="shared" si="469"/>
        <v>0</v>
      </c>
      <c r="N1357" s="104">
        <f t="shared" si="470"/>
        <v>0</v>
      </c>
      <c r="O1357" s="113">
        <f t="shared" si="465"/>
        <v>0.11</v>
      </c>
      <c r="P1357" s="108">
        <f t="shared" si="455"/>
        <v>1.0023218030000001</v>
      </c>
      <c r="Q1357" s="104">
        <f t="shared" si="458"/>
        <v>322.22380461</v>
      </c>
      <c r="R1357" s="104">
        <f t="shared" si="459"/>
        <v>322.22380461</v>
      </c>
      <c r="S1357" s="109" t="s">
        <v>52</v>
      </c>
      <c r="T1357" s="110">
        <f t="shared" si="471"/>
        <v>41404</v>
      </c>
      <c r="U1357" s="111">
        <f t="shared" si="466"/>
        <v>0</v>
      </c>
      <c r="V1357" s="22"/>
      <c r="W1357" s="5"/>
      <c r="X1357" s="3"/>
      <c r="Y1357" s="5"/>
      <c r="Z1357" s="5"/>
      <c r="AA1357" s="5"/>
      <c r="AB1357" s="1"/>
      <c r="AC1357" s="5"/>
      <c r="AD1357" s="5"/>
      <c r="AE1357" s="5"/>
      <c r="AF1357" s="1"/>
      <c r="AG1357" s="3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</row>
    <row r="1358" spans="1:108" x14ac:dyDescent="0.2">
      <c r="A1358" s="112">
        <f t="shared" si="460"/>
        <v>41383</v>
      </c>
      <c r="B1358" s="104">
        <f t="shared" si="453"/>
        <v>139144.27035121</v>
      </c>
      <c r="C1358" s="104">
        <f t="shared" si="461"/>
        <v>135589.34887103</v>
      </c>
      <c r="D1358" s="132">
        <f t="shared" si="462"/>
        <v>41375</v>
      </c>
      <c r="E1358" s="105">
        <f t="shared" si="454"/>
        <v>0</v>
      </c>
      <c r="F1358" s="106">
        <f t="shared" si="452"/>
        <v>9</v>
      </c>
      <c r="G1358" s="106">
        <f t="shared" si="467"/>
        <v>30</v>
      </c>
      <c r="H1358" s="104">
        <f t="shared" si="463"/>
        <v>1</v>
      </c>
      <c r="I1358" s="104">
        <f t="shared" si="464"/>
        <v>1.0235443799999999</v>
      </c>
      <c r="J1358" s="104">
        <f t="shared" si="456"/>
        <v>1.0235443799999999</v>
      </c>
      <c r="K1358" s="104">
        <f t="shared" si="457"/>
        <v>138781.7160248</v>
      </c>
      <c r="L1358" s="107">
        <f t="shared" si="468"/>
        <v>0</v>
      </c>
      <c r="M1358" s="105">
        <f t="shared" si="469"/>
        <v>0</v>
      </c>
      <c r="N1358" s="104">
        <f t="shared" si="470"/>
        <v>0</v>
      </c>
      <c r="O1358" s="113">
        <f t="shared" si="465"/>
        <v>0.11</v>
      </c>
      <c r="P1358" s="108">
        <f t="shared" si="455"/>
        <v>1.002612407</v>
      </c>
      <c r="Q1358" s="104">
        <f t="shared" si="458"/>
        <v>362.55432640999999</v>
      </c>
      <c r="R1358" s="104">
        <f t="shared" si="459"/>
        <v>362.55432640999999</v>
      </c>
      <c r="S1358" s="109" t="s">
        <v>52</v>
      </c>
      <c r="T1358" s="110">
        <f t="shared" si="471"/>
        <v>41404</v>
      </c>
      <c r="U1358" s="111">
        <f t="shared" si="466"/>
        <v>0</v>
      </c>
      <c r="V1358" s="22"/>
      <c r="W1358" s="5"/>
      <c r="X1358" s="3"/>
      <c r="Y1358" s="5"/>
      <c r="Z1358" s="5"/>
      <c r="AA1358" s="5"/>
      <c r="AB1358" s="1"/>
      <c r="AC1358" s="5"/>
      <c r="AD1358" s="5"/>
      <c r="AE1358" s="5"/>
      <c r="AF1358" s="1"/>
      <c r="AG1358" s="3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</row>
    <row r="1359" spans="1:108" x14ac:dyDescent="0.2">
      <c r="A1359" s="112">
        <f t="shared" si="460"/>
        <v>41384</v>
      </c>
      <c r="B1359" s="104">
        <f t="shared" si="453"/>
        <v>139184.61253067999</v>
      </c>
      <c r="C1359" s="104">
        <f t="shared" si="461"/>
        <v>135589.34887103</v>
      </c>
      <c r="D1359" s="132">
        <f t="shared" si="462"/>
        <v>41375</v>
      </c>
      <c r="E1359" s="105">
        <f t="shared" si="454"/>
        <v>0</v>
      </c>
      <c r="F1359" s="106">
        <f t="shared" si="452"/>
        <v>10</v>
      </c>
      <c r="G1359" s="106">
        <f t="shared" si="467"/>
        <v>30</v>
      </c>
      <c r="H1359" s="104">
        <f t="shared" si="463"/>
        <v>1</v>
      </c>
      <c r="I1359" s="104">
        <f t="shared" si="464"/>
        <v>1.0235443799999999</v>
      </c>
      <c r="J1359" s="104">
        <f t="shared" si="456"/>
        <v>1.0235443799999999</v>
      </c>
      <c r="K1359" s="104">
        <f t="shared" si="457"/>
        <v>138781.7160248</v>
      </c>
      <c r="L1359" s="107">
        <f t="shared" si="468"/>
        <v>0</v>
      </c>
      <c r="M1359" s="105">
        <f t="shared" si="469"/>
        <v>0</v>
      </c>
      <c r="N1359" s="104">
        <f t="shared" si="470"/>
        <v>0</v>
      </c>
      <c r="O1359" s="113">
        <f t="shared" si="465"/>
        <v>0.11</v>
      </c>
      <c r="P1359" s="108">
        <f t="shared" si="455"/>
        <v>1.002903095</v>
      </c>
      <c r="Q1359" s="104">
        <f t="shared" si="458"/>
        <v>402.89650588000001</v>
      </c>
      <c r="R1359" s="104">
        <f t="shared" si="459"/>
        <v>402.89650588000001</v>
      </c>
      <c r="S1359" s="109" t="s">
        <v>52</v>
      </c>
      <c r="T1359" s="110">
        <f t="shared" si="471"/>
        <v>41404</v>
      </c>
      <c r="U1359" s="111">
        <f t="shared" si="466"/>
        <v>0</v>
      </c>
      <c r="V1359" s="22"/>
      <c r="W1359" s="5"/>
      <c r="X1359" s="3"/>
      <c r="Y1359" s="5"/>
      <c r="Z1359" s="5"/>
      <c r="AA1359" s="5"/>
      <c r="AB1359" s="1"/>
      <c r="AC1359" s="5"/>
      <c r="AD1359" s="5"/>
      <c r="AE1359" s="5"/>
      <c r="AF1359" s="1"/>
      <c r="AG1359" s="3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</row>
    <row r="1360" spans="1:108" x14ac:dyDescent="0.2">
      <c r="A1360" s="112">
        <f t="shared" si="460"/>
        <v>41385</v>
      </c>
      <c r="B1360" s="104">
        <f t="shared" si="453"/>
        <v>139224.96650658999</v>
      </c>
      <c r="C1360" s="104">
        <f t="shared" si="461"/>
        <v>135589.34887103</v>
      </c>
      <c r="D1360" s="132">
        <f t="shared" si="462"/>
        <v>41375</v>
      </c>
      <c r="E1360" s="105">
        <f t="shared" si="454"/>
        <v>0</v>
      </c>
      <c r="F1360" s="106">
        <f t="shared" si="452"/>
        <v>11</v>
      </c>
      <c r="G1360" s="106">
        <f t="shared" si="467"/>
        <v>30</v>
      </c>
      <c r="H1360" s="104">
        <f t="shared" si="463"/>
        <v>1</v>
      </c>
      <c r="I1360" s="104">
        <f t="shared" si="464"/>
        <v>1.0235443799999999</v>
      </c>
      <c r="J1360" s="104">
        <f t="shared" si="456"/>
        <v>1.0235443799999999</v>
      </c>
      <c r="K1360" s="104">
        <f t="shared" si="457"/>
        <v>138781.7160248</v>
      </c>
      <c r="L1360" s="107">
        <f t="shared" si="468"/>
        <v>0</v>
      </c>
      <c r="M1360" s="105">
        <f t="shared" si="469"/>
        <v>0</v>
      </c>
      <c r="N1360" s="104">
        <f t="shared" si="470"/>
        <v>0</v>
      </c>
      <c r="O1360" s="113">
        <f t="shared" si="465"/>
        <v>0.11</v>
      </c>
      <c r="P1360" s="108">
        <f t="shared" si="455"/>
        <v>1.0031938680000001</v>
      </c>
      <c r="Q1360" s="104">
        <f t="shared" si="458"/>
        <v>443.25048178999998</v>
      </c>
      <c r="R1360" s="104">
        <f t="shared" si="459"/>
        <v>443.25048178999998</v>
      </c>
      <c r="S1360" s="109" t="s">
        <v>52</v>
      </c>
      <c r="T1360" s="110">
        <f t="shared" si="471"/>
        <v>41404</v>
      </c>
      <c r="U1360" s="111">
        <f t="shared" si="466"/>
        <v>0</v>
      </c>
      <c r="V1360" s="22"/>
      <c r="W1360" s="5"/>
      <c r="X1360" s="3"/>
      <c r="Y1360" s="5"/>
      <c r="Z1360" s="5"/>
      <c r="AA1360" s="5"/>
      <c r="AB1360" s="1"/>
      <c r="AC1360" s="5"/>
      <c r="AD1360" s="5"/>
      <c r="AE1360" s="5"/>
      <c r="AF1360" s="1"/>
      <c r="AG1360" s="3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</row>
    <row r="1361" spans="1:108" x14ac:dyDescent="0.2">
      <c r="A1361" s="112">
        <f t="shared" si="460"/>
        <v>41386</v>
      </c>
      <c r="B1361" s="104">
        <f t="shared" si="453"/>
        <v>139265.33214017001</v>
      </c>
      <c r="C1361" s="104">
        <f t="shared" si="461"/>
        <v>135589.34887103</v>
      </c>
      <c r="D1361" s="132">
        <f t="shared" si="462"/>
        <v>41375</v>
      </c>
      <c r="E1361" s="105">
        <f t="shared" si="454"/>
        <v>0</v>
      </c>
      <c r="F1361" s="106">
        <f t="shared" si="452"/>
        <v>12</v>
      </c>
      <c r="G1361" s="106">
        <f t="shared" si="467"/>
        <v>30</v>
      </c>
      <c r="H1361" s="104">
        <f t="shared" si="463"/>
        <v>1</v>
      </c>
      <c r="I1361" s="104">
        <f t="shared" si="464"/>
        <v>1.0235443799999999</v>
      </c>
      <c r="J1361" s="104">
        <f t="shared" si="456"/>
        <v>1.0235443799999999</v>
      </c>
      <c r="K1361" s="104">
        <f t="shared" si="457"/>
        <v>138781.7160248</v>
      </c>
      <c r="L1361" s="107">
        <f t="shared" si="468"/>
        <v>0</v>
      </c>
      <c r="M1361" s="105">
        <f t="shared" si="469"/>
        <v>0</v>
      </c>
      <c r="N1361" s="104">
        <f t="shared" si="470"/>
        <v>0</v>
      </c>
      <c r="O1361" s="113">
        <f t="shared" si="465"/>
        <v>0.11</v>
      </c>
      <c r="P1361" s="108">
        <f t="shared" si="455"/>
        <v>1.0034847250000001</v>
      </c>
      <c r="Q1361" s="104">
        <f t="shared" si="458"/>
        <v>483.61611536999999</v>
      </c>
      <c r="R1361" s="104">
        <f t="shared" si="459"/>
        <v>483.61611536999999</v>
      </c>
      <c r="S1361" s="109" t="s">
        <v>52</v>
      </c>
      <c r="T1361" s="110">
        <f t="shared" si="471"/>
        <v>41404</v>
      </c>
      <c r="U1361" s="111">
        <f t="shared" si="466"/>
        <v>0</v>
      </c>
      <c r="V1361" s="22"/>
      <c r="W1361" s="5"/>
      <c r="X1361" s="3"/>
      <c r="Y1361" s="5"/>
      <c r="Z1361" s="5"/>
      <c r="AA1361" s="5"/>
      <c r="AB1361" s="1"/>
      <c r="AC1361" s="5"/>
      <c r="AD1361" s="5"/>
      <c r="AE1361" s="5"/>
      <c r="AF1361" s="1"/>
      <c r="AG1361" s="3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</row>
    <row r="1362" spans="1:108" x14ac:dyDescent="0.2">
      <c r="A1362" s="112">
        <f t="shared" si="460"/>
        <v>41387</v>
      </c>
      <c r="B1362" s="104">
        <f t="shared" si="453"/>
        <v>139305.70943141001</v>
      </c>
      <c r="C1362" s="104">
        <f t="shared" si="461"/>
        <v>135589.34887103</v>
      </c>
      <c r="D1362" s="132">
        <f t="shared" si="462"/>
        <v>41375</v>
      </c>
      <c r="E1362" s="105">
        <f t="shared" si="454"/>
        <v>0</v>
      </c>
      <c r="F1362" s="106">
        <f t="shared" si="452"/>
        <v>13</v>
      </c>
      <c r="G1362" s="106">
        <f t="shared" si="467"/>
        <v>30</v>
      </c>
      <c r="H1362" s="104">
        <f t="shared" si="463"/>
        <v>1</v>
      </c>
      <c r="I1362" s="104">
        <f t="shared" si="464"/>
        <v>1.0235443799999999</v>
      </c>
      <c r="J1362" s="104">
        <f t="shared" si="456"/>
        <v>1.0235443799999999</v>
      </c>
      <c r="K1362" s="104">
        <f t="shared" si="457"/>
        <v>138781.7160248</v>
      </c>
      <c r="L1362" s="107">
        <f t="shared" si="468"/>
        <v>0</v>
      </c>
      <c r="M1362" s="105">
        <f t="shared" si="469"/>
        <v>0</v>
      </c>
      <c r="N1362" s="104">
        <f t="shared" si="470"/>
        <v>0</v>
      </c>
      <c r="O1362" s="113">
        <f t="shared" si="465"/>
        <v>0.11</v>
      </c>
      <c r="P1362" s="108">
        <f t="shared" si="455"/>
        <v>1.0037756659999999</v>
      </c>
      <c r="Q1362" s="104">
        <f t="shared" si="458"/>
        <v>523.99340660999997</v>
      </c>
      <c r="R1362" s="104">
        <f t="shared" si="459"/>
        <v>523.99340660999997</v>
      </c>
      <c r="S1362" s="109" t="s">
        <v>52</v>
      </c>
      <c r="T1362" s="110">
        <f t="shared" si="471"/>
        <v>41404</v>
      </c>
      <c r="U1362" s="111">
        <f t="shared" si="466"/>
        <v>0</v>
      </c>
      <c r="V1362" s="22"/>
      <c r="W1362" s="5"/>
      <c r="X1362" s="3"/>
      <c r="Y1362" s="5"/>
      <c r="Z1362" s="5"/>
      <c r="AA1362" s="5"/>
      <c r="AB1362" s="1"/>
      <c r="AC1362" s="5"/>
      <c r="AD1362" s="5"/>
      <c r="AE1362" s="5"/>
      <c r="AF1362" s="1"/>
      <c r="AG1362" s="3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</row>
    <row r="1363" spans="1:108" x14ac:dyDescent="0.2">
      <c r="A1363" s="112">
        <f t="shared" si="460"/>
        <v>41388</v>
      </c>
      <c r="B1363" s="104">
        <f t="shared" si="453"/>
        <v>139346.09851909999</v>
      </c>
      <c r="C1363" s="104">
        <f t="shared" si="461"/>
        <v>135589.34887103</v>
      </c>
      <c r="D1363" s="132">
        <f t="shared" si="462"/>
        <v>41375</v>
      </c>
      <c r="E1363" s="105">
        <f t="shared" si="454"/>
        <v>0</v>
      </c>
      <c r="F1363" s="106">
        <f t="shared" si="452"/>
        <v>14</v>
      </c>
      <c r="G1363" s="106">
        <f t="shared" si="467"/>
        <v>30</v>
      </c>
      <c r="H1363" s="104">
        <f t="shared" si="463"/>
        <v>1</v>
      </c>
      <c r="I1363" s="104">
        <f t="shared" si="464"/>
        <v>1.0235443799999999</v>
      </c>
      <c r="J1363" s="104">
        <f t="shared" si="456"/>
        <v>1.0235443799999999</v>
      </c>
      <c r="K1363" s="104">
        <f t="shared" si="457"/>
        <v>138781.7160248</v>
      </c>
      <c r="L1363" s="107">
        <f t="shared" si="468"/>
        <v>0</v>
      </c>
      <c r="M1363" s="105">
        <f t="shared" si="469"/>
        <v>0</v>
      </c>
      <c r="N1363" s="104">
        <f t="shared" si="470"/>
        <v>0</v>
      </c>
      <c r="O1363" s="113">
        <f t="shared" si="465"/>
        <v>0.11</v>
      </c>
      <c r="P1363" s="108">
        <f t="shared" si="455"/>
        <v>1.0040666920000001</v>
      </c>
      <c r="Q1363" s="104">
        <f t="shared" si="458"/>
        <v>564.38249429999996</v>
      </c>
      <c r="R1363" s="104">
        <f t="shared" si="459"/>
        <v>564.38249429999996</v>
      </c>
      <c r="S1363" s="109" t="s">
        <v>52</v>
      </c>
      <c r="T1363" s="110">
        <f t="shared" si="471"/>
        <v>41404</v>
      </c>
      <c r="U1363" s="111">
        <f t="shared" si="466"/>
        <v>0</v>
      </c>
      <c r="V1363" s="22"/>
      <c r="W1363" s="5"/>
      <c r="X1363" s="3"/>
      <c r="Y1363" s="5"/>
      <c r="Z1363" s="5"/>
      <c r="AA1363" s="5"/>
      <c r="AB1363" s="1"/>
      <c r="AC1363" s="5"/>
      <c r="AD1363" s="5"/>
      <c r="AE1363" s="5"/>
      <c r="AF1363" s="1"/>
      <c r="AG1363" s="3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</row>
    <row r="1364" spans="1:108" x14ac:dyDescent="0.2">
      <c r="A1364" s="112">
        <f t="shared" si="460"/>
        <v>41389</v>
      </c>
      <c r="B1364" s="104">
        <f t="shared" si="453"/>
        <v>139386.49926444999</v>
      </c>
      <c r="C1364" s="104">
        <f t="shared" si="461"/>
        <v>135589.34887103</v>
      </c>
      <c r="D1364" s="132">
        <f t="shared" si="462"/>
        <v>41375</v>
      </c>
      <c r="E1364" s="105">
        <f t="shared" si="454"/>
        <v>0</v>
      </c>
      <c r="F1364" s="106">
        <f t="shared" si="452"/>
        <v>15</v>
      </c>
      <c r="G1364" s="106">
        <f t="shared" si="467"/>
        <v>30</v>
      </c>
      <c r="H1364" s="104">
        <f t="shared" si="463"/>
        <v>1</v>
      </c>
      <c r="I1364" s="104">
        <f t="shared" si="464"/>
        <v>1.0235443799999999</v>
      </c>
      <c r="J1364" s="104">
        <f t="shared" si="456"/>
        <v>1.0235443799999999</v>
      </c>
      <c r="K1364" s="104">
        <f t="shared" si="457"/>
        <v>138781.7160248</v>
      </c>
      <c r="L1364" s="107">
        <f t="shared" si="468"/>
        <v>0</v>
      </c>
      <c r="M1364" s="105">
        <f t="shared" si="469"/>
        <v>0</v>
      </c>
      <c r="N1364" s="104">
        <f t="shared" si="470"/>
        <v>0</v>
      </c>
      <c r="O1364" s="113">
        <f t="shared" si="465"/>
        <v>0.11</v>
      </c>
      <c r="P1364" s="108">
        <f t="shared" si="455"/>
        <v>1.0043578019999999</v>
      </c>
      <c r="Q1364" s="104">
        <f t="shared" si="458"/>
        <v>604.78323965000004</v>
      </c>
      <c r="R1364" s="104">
        <f t="shared" si="459"/>
        <v>604.78323965000004</v>
      </c>
      <c r="S1364" s="109" t="s">
        <v>52</v>
      </c>
      <c r="T1364" s="110">
        <f t="shared" si="471"/>
        <v>41404</v>
      </c>
      <c r="U1364" s="111">
        <f t="shared" si="466"/>
        <v>0</v>
      </c>
      <c r="V1364" s="22"/>
      <c r="W1364" s="5"/>
      <c r="X1364" s="3"/>
      <c r="Y1364" s="5"/>
      <c r="Z1364" s="5"/>
      <c r="AA1364" s="5"/>
      <c r="AB1364" s="1"/>
      <c r="AC1364" s="5"/>
      <c r="AD1364" s="5"/>
      <c r="AE1364" s="5"/>
      <c r="AF1364" s="1"/>
      <c r="AG1364" s="3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</row>
    <row r="1365" spans="1:108" x14ac:dyDescent="0.2">
      <c r="A1365" s="112">
        <f t="shared" si="460"/>
        <v>41390</v>
      </c>
      <c r="B1365" s="104">
        <f t="shared" si="453"/>
        <v>139426.91166747001</v>
      </c>
      <c r="C1365" s="104">
        <f t="shared" si="461"/>
        <v>135589.34887103</v>
      </c>
      <c r="D1365" s="132">
        <f t="shared" si="462"/>
        <v>41375</v>
      </c>
      <c r="E1365" s="105">
        <f t="shared" si="454"/>
        <v>0</v>
      </c>
      <c r="F1365" s="106">
        <f t="shared" si="452"/>
        <v>16</v>
      </c>
      <c r="G1365" s="106">
        <f t="shared" si="467"/>
        <v>30</v>
      </c>
      <c r="H1365" s="104">
        <f t="shared" si="463"/>
        <v>1</v>
      </c>
      <c r="I1365" s="104">
        <f t="shared" si="464"/>
        <v>1.0235443799999999</v>
      </c>
      <c r="J1365" s="104">
        <f t="shared" si="456"/>
        <v>1.0235443799999999</v>
      </c>
      <c r="K1365" s="104">
        <f t="shared" si="457"/>
        <v>138781.7160248</v>
      </c>
      <c r="L1365" s="107">
        <f t="shared" si="468"/>
        <v>0</v>
      </c>
      <c r="M1365" s="105">
        <f t="shared" si="469"/>
        <v>0</v>
      </c>
      <c r="N1365" s="104">
        <f t="shared" si="470"/>
        <v>0</v>
      </c>
      <c r="O1365" s="113">
        <f t="shared" si="465"/>
        <v>0.11</v>
      </c>
      <c r="P1365" s="108">
        <f t="shared" si="455"/>
        <v>1.004648996</v>
      </c>
      <c r="Q1365" s="104">
        <f t="shared" si="458"/>
        <v>645.19564266999998</v>
      </c>
      <c r="R1365" s="104">
        <f t="shared" si="459"/>
        <v>645.19564266999998</v>
      </c>
      <c r="S1365" s="109" t="s">
        <v>52</v>
      </c>
      <c r="T1365" s="110">
        <f t="shared" si="471"/>
        <v>41404</v>
      </c>
      <c r="U1365" s="111">
        <f t="shared" si="466"/>
        <v>0</v>
      </c>
      <c r="V1365" s="22"/>
      <c r="W1365" s="5"/>
      <c r="X1365" s="3"/>
      <c r="Y1365" s="5"/>
      <c r="Z1365" s="5"/>
      <c r="AA1365" s="5"/>
      <c r="AB1365" s="1"/>
      <c r="AC1365" s="5"/>
      <c r="AD1365" s="5"/>
      <c r="AE1365" s="5"/>
      <c r="AF1365" s="1"/>
      <c r="AG1365" s="3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</row>
    <row r="1366" spans="1:108" x14ac:dyDescent="0.2">
      <c r="A1366" s="112">
        <f t="shared" si="460"/>
        <v>41391</v>
      </c>
      <c r="B1366" s="104">
        <f t="shared" si="453"/>
        <v>139467.33586692999</v>
      </c>
      <c r="C1366" s="104">
        <f t="shared" si="461"/>
        <v>135589.34887103</v>
      </c>
      <c r="D1366" s="132">
        <f t="shared" si="462"/>
        <v>41375</v>
      </c>
      <c r="E1366" s="105">
        <f t="shared" si="454"/>
        <v>0</v>
      </c>
      <c r="F1366" s="106">
        <f t="shared" si="452"/>
        <v>17</v>
      </c>
      <c r="G1366" s="106">
        <f t="shared" si="467"/>
        <v>30</v>
      </c>
      <c r="H1366" s="104">
        <f t="shared" si="463"/>
        <v>1</v>
      </c>
      <c r="I1366" s="104">
        <f t="shared" si="464"/>
        <v>1.0235443799999999</v>
      </c>
      <c r="J1366" s="104">
        <f t="shared" si="456"/>
        <v>1.0235443799999999</v>
      </c>
      <c r="K1366" s="104">
        <f t="shared" si="457"/>
        <v>138781.7160248</v>
      </c>
      <c r="L1366" s="107">
        <f t="shared" si="468"/>
        <v>0</v>
      </c>
      <c r="M1366" s="105">
        <f t="shared" si="469"/>
        <v>0</v>
      </c>
      <c r="N1366" s="104">
        <f t="shared" si="470"/>
        <v>0</v>
      </c>
      <c r="O1366" s="113">
        <f t="shared" si="465"/>
        <v>0.11</v>
      </c>
      <c r="P1366" s="108">
        <f t="shared" si="455"/>
        <v>1.004940275</v>
      </c>
      <c r="Q1366" s="104">
        <f t="shared" si="458"/>
        <v>685.61984213000005</v>
      </c>
      <c r="R1366" s="104">
        <f t="shared" si="459"/>
        <v>685.61984213000005</v>
      </c>
      <c r="S1366" s="109" t="s">
        <v>52</v>
      </c>
      <c r="T1366" s="110">
        <f t="shared" si="471"/>
        <v>41404</v>
      </c>
      <c r="U1366" s="111">
        <f t="shared" si="466"/>
        <v>0</v>
      </c>
      <c r="V1366" s="22"/>
      <c r="W1366" s="5"/>
      <c r="X1366" s="3"/>
      <c r="Y1366" s="5"/>
      <c r="Z1366" s="5"/>
      <c r="AA1366" s="5"/>
      <c r="AB1366" s="1"/>
      <c r="AC1366" s="5"/>
      <c r="AD1366" s="5"/>
      <c r="AE1366" s="5"/>
      <c r="AF1366" s="1"/>
      <c r="AG1366" s="3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</row>
    <row r="1367" spans="1:108" x14ac:dyDescent="0.2">
      <c r="A1367" s="112">
        <f t="shared" si="460"/>
        <v>41392</v>
      </c>
      <c r="B1367" s="104">
        <f t="shared" si="453"/>
        <v>139507.77172406</v>
      </c>
      <c r="C1367" s="104">
        <f t="shared" si="461"/>
        <v>135589.34887103</v>
      </c>
      <c r="D1367" s="132">
        <f t="shared" si="462"/>
        <v>41375</v>
      </c>
      <c r="E1367" s="105">
        <f t="shared" si="454"/>
        <v>0</v>
      </c>
      <c r="F1367" s="106">
        <f t="shared" si="452"/>
        <v>18</v>
      </c>
      <c r="G1367" s="106">
        <f t="shared" si="467"/>
        <v>30</v>
      </c>
      <c r="H1367" s="104">
        <f t="shared" si="463"/>
        <v>1</v>
      </c>
      <c r="I1367" s="104">
        <f t="shared" si="464"/>
        <v>1.0235443799999999</v>
      </c>
      <c r="J1367" s="104">
        <f t="shared" si="456"/>
        <v>1.0235443799999999</v>
      </c>
      <c r="K1367" s="104">
        <f t="shared" si="457"/>
        <v>138781.7160248</v>
      </c>
      <c r="L1367" s="107">
        <f t="shared" si="468"/>
        <v>0</v>
      </c>
      <c r="M1367" s="105">
        <f t="shared" si="469"/>
        <v>0</v>
      </c>
      <c r="N1367" s="104">
        <f t="shared" si="470"/>
        <v>0</v>
      </c>
      <c r="O1367" s="113">
        <f t="shared" si="465"/>
        <v>0.11</v>
      </c>
      <c r="P1367" s="108">
        <f t="shared" si="455"/>
        <v>1.0052316379999999</v>
      </c>
      <c r="Q1367" s="104">
        <f t="shared" si="458"/>
        <v>726.05569925999998</v>
      </c>
      <c r="R1367" s="104">
        <f t="shared" si="459"/>
        <v>726.05569925999998</v>
      </c>
      <c r="S1367" s="109" t="s">
        <v>52</v>
      </c>
      <c r="T1367" s="110">
        <f t="shared" si="471"/>
        <v>41404</v>
      </c>
      <c r="U1367" s="111">
        <f t="shared" si="466"/>
        <v>0</v>
      </c>
      <c r="V1367" s="22"/>
      <c r="W1367" s="5"/>
      <c r="X1367" s="3"/>
      <c r="Y1367" s="5"/>
      <c r="Z1367" s="5"/>
      <c r="AA1367" s="5"/>
      <c r="AB1367" s="1"/>
      <c r="AC1367" s="5"/>
      <c r="AD1367" s="5"/>
      <c r="AE1367" s="5"/>
      <c r="AF1367" s="1"/>
      <c r="AG1367" s="3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</row>
    <row r="1368" spans="1:108" x14ac:dyDescent="0.2">
      <c r="A1368" s="112">
        <f t="shared" si="460"/>
        <v>41393</v>
      </c>
      <c r="B1368" s="104">
        <f t="shared" si="453"/>
        <v>139548.21937763001</v>
      </c>
      <c r="C1368" s="104">
        <f t="shared" si="461"/>
        <v>135589.34887103</v>
      </c>
      <c r="D1368" s="132">
        <f t="shared" si="462"/>
        <v>41375</v>
      </c>
      <c r="E1368" s="105">
        <f t="shared" si="454"/>
        <v>0</v>
      </c>
      <c r="F1368" s="106">
        <f t="shared" si="452"/>
        <v>19</v>
      </c>
      <c r="G1368" s="106">
        <f t="shared" si="467"/>
        <v>30</v>
      </c>
      <c r="H1368" s="104">
        <f t="shared" si="463"/>
        <v>1</v>
      </c>
      <c r="I1368" s="104">
        <f t="shared" si="464"/>
        <v>1.0235443799999999</v>
      </c>
      <c r="J1368" s="104">
        <f t="shared" si="456"/>
        <v>1.0235443799999999</v>
      </c>
      <c r="K1368" s="104">
        <f t="shared" si="457"/>
        <v>138781.7160248</v>
      </c>
      <c r="L1368" s="107">
        <f t="shared" si="468"/>
        <v>0</v>
      </c>
      <c r="M1368" s="105">
        <f t="shared" si="469"/>
        <v>0</v>
      </c>
      <c r="N1368" s="104">
        <f t="shared" si="470"/>
        <v>0</v>
      </c>
      <c r="O1368" s="113">
        <f t="shared" si="465"/>
        <v>0.11</v>
      </c>
      <c r="P1368" s="108">
        <f t="shared" si="455"/>
        <v>1.005523086</v>
      </c>
      <c r="Q1368" s="104">
        <f t="shared" si="458"/>
        <v>766.50335283000004</v>
      </c>
      <c r="R1368" s="104">
        <f t="shared" si="459"/>
        <v>766.50335283000004</v>
      </c>
      <c r="S1368" s="109" t="s">
        <v>52</v>
      </c>
      <c r="T1368" s="110">
        <f t="shared" si="471"/>
        <v>41404</v>
      </c>
      <c r="U1368" s="111">
        <f t="shared" si="466"/>
        <v>0</v>
      </c>
      <c r="V1368" s="22"/>
      <c r="W1368" s="5"/>
      <c r="X1368" s="3"/>
      <c r="Y1368" s="5"/>
      <c r="Z1368" s="5"/>
      <c r="AA1368" s="5"/>
      <c r="AB1368" s="1"/>
      <c r="AC1368" s="5"/>
      <c r="AD1368" s="5"/>
      <c r="AE1368" s="5"/>
      <c r="AF1368" s="1"/>
      <c r="AG1368" s="3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</row>
    <row r="1369" spans="1:108" x14ac:dyDescent="0.2">
      <c r="A1369" s="112">
        <f t="shared" si="460"/>
        <v>41394</v>
      </c>
      <c r="B1369" s="104">
        <f t="shared" si="453"/>
        <v>139588.67868886</v>
      </c>
      <c r="C1369" s="104">
        <f t="shared" si="461"/>
        <v>135589.34887103</v>
      </c>
      <c r="D1369" s="132">
        <f t="shared" si="462"/>
        <v>41375</v>
      </c>
      <c r="E1369" s="105">
        <f t="shared" si="454"/>
        <v>0</v>
      </c>
      <c r="F1369" s="106">
        <f t="shared" si="452"/>
        <v>20</v>
      </c>
      <c r="G1369" s="106">
        <f t="shared" si="467"/>
        <v>30</v>
      </c>
      <c r="H1369" s="104">
        <f t="shared" si="463"/>
        <v>1</v>
      </c>
      <c r="I1369" s="104">
        <f t="shared" si="464"/>
        <v>1.0235443799999999</v>
      </c>
      <c r="J1369" s="104">
        <f t="shared" si="456"/>
        <v>1.0235443799999999</v>
      </c>
      <c r="K1369" s="104">
        <f t="shared" si="457"/>
        <v>138781.7160248</v>
      </c>
      <c r="L1369" s="107">
        <f t="shared" si="468"/>
        <v>0</v>
      </c>
      <c r="M1369" s="105">
        <f t="shared" si="469"/>
        <v>0</v>
      </c>
      <c r="N1369" s="104">
        <f t="shared" si="470"/>
        <v>0</v>
      </c>
      <c r="O1369" s="113">
        <f t="shared" si="465"/>
        <v>0.11</v>
      </c>
      <c r="P1369" s="108">
        <f t="shared" si="455"/>
        <v>1.005814618</v>
      </c>
      <c r="Q1369" s="104">
        <f t="shared" si="458"/>
        <v>806.96266405999995</v>
      </c>
      <c r="R1369" s="104">
        <f t="shared" si="459"/>
        <v>806.96266405999995</v>
      </c>
      <c r="S1369" s="109" t="s">
        <v>52</v>
      </c>
      <c r="T1369" s="110">
        <f t="shared" si="471"/>
        <v>41404</v>
      </c>
      <c r="U1369" s="111">
        <f t="shared" si="466"/>
        <v>0</v>
      </c>
      <c r="V1369" s="22"/>
      <c r="W1369" s="5"/>
      <c r="X1369" s="3"/>
      <c r="Y1369" s="5"/>
      <c r="Z1369" s="5"/>
      <c r="AA1369" s="5"/>
      <c r="AB1369" s="1"/>
      <c r="AC1369" s="5"/>
      <c r="AD1369" s="5"/>
      <c r="AE1369" s="5"/>
      <c r="AF1369" s="1"/>
      <c r="AG1369" s="3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</row>
    <row r="1370" spans="1:108" x14ac:dyDescent="0.2">
      <c r="A1370" s="112">
        <f t="shared" si="460"/>
        <v>41395</v>
      </c>
      <c r="B1370" s="104">
        <f t="shared" si="453"/>
        <v>139629.14979654999</v>
      </c>
      <c r="C1370" s="104">
        <f t="shared" si="461"/>
        <v>135589.34887103</v>
      </c>
      <c r="D1370" s="132">
        <f t="shared" si="462"/>
        <v>41375</v>
      </c>
      <c r="E1370" s="105">
        <f t="shared" si="454"/>
        <v>0</v>
      </c>
      <c r="F1370" s="106">
        <f t="shared" si="452"/>
        <v>21</v>
      </c>
      <c r="G1370" s="106">
        <f t="shared" si="467"/>
        <v>30</v>
      </c>
      <c r="H1370" s="104">
        <f t="shared" si="463"/>
        <v>1</v>
      </c>
      <c r="I1370" s="104">
        <f t="shared" si="464"/>
        <v>1.0235443799999999</v>
      </c>
      <c r="J1370" s="104">
        <f t="shared" si="456"/>
        <v>1.0235443799999999</v>
      </c>
      <c r="K1370" s="104">
        <f t="shared" si="457"/>
        <v>138781.7160248</v>
      </c>
      <c r="L1370" s="107">
        <f t="shared" si="468"/>
        <v>0</v>
      </c>
      <c r="M1370" s="105">
        <f t="shared" si="469"/>
        <v>0</v>
      </c>
      <c r="N1370" s="104">
        <f t="shared" si="470"/>
        <v>0</v>
      </c>
      <c r="O1370" s="113">
        <f t="shared" si="465"/>
        <v>0.11</v>
      </c>
      <c r="P1370" s="108">
        <f t="shared" si="455"/>
        <v>1.0061062350000001</v>
      </c>
      <c r="Q1370" s="104">
        <f t="shared" si="458"/>
        <v>847.43377175000001</v>
      </c>
      <c r="R1370" s="104">
        <f t="shared" si="459"/>
        <v>847.43377175000001</v>
      </c>
      <c r="S1370" s="109" t="s">
        <v>52</v>
      </c>
      <c r="T1370" s="110">
        <f t="shared" si="471"/>
        <v>41404</v>
      </c>
      <c r="U1370" s="111">
        <f t="shared" si="466"/>
        <v>0</v>
      </c>
      <c r="V1370" s="22"/>
      <c r="W1370" s="5"/>
      <c r="X1370" s="3"/>
      <c r="Y1370" s="5"/>
      <c r="Z1370" s="5"/>
      <c r="AA1370" s="5"/>
      <c r="AB1370" s="1"/>
      <c r="AC1370" s="5"/>
      <c r="AD1370" s="5"/>
      <c r="AE1370" s="5"/>
      <c r="AF1370" s="1"/>
      <c r="AG1370" s="3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</row>
    <row r="1371" spans="1:108" x14ac:dyDescent="0.2">
      <c r="A1371" s="112">
        <f t="shared" si="460"/>
        <v>41396</v>
      </c>
      <c r="B1371" s="104">
        <f t="shared" si="453"/>
        <v>139669.63256189</v>
      </c>
      <c r="C1371" s="104">
        <f t="shared" si="461"/>
        <v>135589.34887103</v>
      </c>
      <c r="D1371" s="132">
        <f t="shared" si="462"/>
        <v>41375</v>
      </c>
      <c r="E1371" s="105">
        <f t="shared" si="454"/>
        <v>0</v>
      </c>
      <c r="F1371" s="106">
        <f t="shared" si="452"/>
        <v>22</v>
      </c>
      <c r="G1371" s="106">
        <f t="shared" si="467"/>
        <v>30</v>
      </c>
      <c r="H1371" s="104">
        <f t="shared" si="463"/>
        <v>1</v>
      </c>
      <c r="I1371" s="104">
        <f t="shared" si="464"/>
        <v>1.0235443799999999</v>
      </c>
      <c r="J1371" s="104">
        <f t="shared" si="456"/>
        <v>1.0235443799999999</v>
      </c>
      <c r="K1371" s="104">
        <f t="shared" si="457"/>
        <v>138781.7160248</v>
      </c>
      <c r="L1371" s="107">
        <f t="shared" si="468"/>
        <v>0</v>
      </c>
      <c r="M1371" s="105">
        <f t="shared" si="469"/>
        <v>0</v>
      </c>
      <c r="N1371" s="104">
        <f t="shared" si="470"/>
        <v>0</v>
      </c>
      <c r="O1371" s="113">
        <f t="shared" si="465"/>
        <v>0.11</v>
      </c>
      <c r="P1371" s="108">
        <f t="shared" si="455"/>
        <v>1.0063979359999999</v>
      </c>
      <c r="Q1371" s="104">
        <f t="shared" si="458"/>
        <v>887.91653709000002</v>
      </c>
      <c r="R1371" s="104">
        <f t="shared" si="459"/>
        <v>887.91653709000002</v>
      </c>
      <c r="S1371" s="109" t="s">
        <v>52</v>
      </c>
      <c r="T1371" s="110">
        <f t="shared" si="471"/>
        <v>41404</v>
      </c>
      <c r="U1371" s="111">
        <f t="shared" si="466"/>
        <v>0</v>
      </c>
      <c r="V1371" s="22"/>
      <c r="W1371" s="5"/>
      <c r="X1371" s="3"/>
      <c r="Y1371" s="5"/>
      <c r="Z1371" s="5"/>
      <c r="AA1371" s="5"/>
      <c r="AB1371" s="1"/>
      <c r="AC1371" s="5"/>
      <c r="AD1371" s="5"/>
      <c r="AE1371" s="5"/>
      <c r="AF1371" s="1"/>
      <c r="AG1371" s="3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</row>
    <row r="1372" spans="1:108" x14ac:dyDescent="0.2">
      <c r="A1372" s="112">
        <f t="shared" si="460"/>
        <v>41397</v>
      </c>
      <c r="B1372" s="104">
        <f t="shared" si="453"/>
        <v>139710.12712367999</v>
      </c>
      <c r="C1372" s="104">
        <f t="shared" si="461"/>
        <v>135589.34887103</v>
      </c>
      <c r="D1372" s="132">
        <f t="shared" si="462"/>
        <v>41375</v>
      </c>
      <c r="E1372" s="105">
        <f t="shared" si="454"/>
        <v>0</v>
      </c>
      <c r="F1372" s="106">
        <f t="shared" si="452"/>
        <v>23</v>
      </c>
      <c r="G1372" s="106">
        <f t="shared" si="467"/>
        <v>30</v>
      </c>
      <c r="H1372" s="104">
        <f t="shared" si="463"/>
        <v>1</v>
      </c>
      <c r="I1372" s="104">
        <f t="shared" si="464"/>
        <v>1.0235443799999999</v>
      </c>
      <c r="J1372" s="104">
        <f t="shared" si="456"/>
        <v>1.0235443799999999</v>
      </c>
      <c r="K1372" s="104">
        <f t="shared" si="457"/>
        <v>138781.7160248</v>
      </c>
      <c r="L1372" s="107">
        <f t="shared" si="468"/>
        <v>0</v>
      </c>
      <c r="M1372" s="105">
        <f t="shared" si="469"/>
        <v>0</v>
      </c>
      <c r="N1372" s="104">
        <f t="shared" si="470"/>
        <v>0</v>
      </c>
      <c r="O1372" s="113">
        <f t="shared" si="465"/>
        <v>0.11</v>
      </c>
      <c r="P1372" s="108">
        <f t="shared" si="455"/>
        <v>1.006689722</v>
      </c>
      <c r="Q1372" s="104">
        <f t="shared" si="458"/>
        <v>928.41109888000005</v>
      </c>
      <c r="R1372" s="104">
        <f t="shared" si="459"/>
        <v>928.41109888000005</v>
      </c>
      <c r="S1372" s="109" t="s">
        <v>52</v>
      </c>
      <c r="T1372" s="110">
        <f t="shared" si="471"/>
        <v>41404</v>
      </c>
      <c r="U1372" s="111">
        <f t="shared" si="466"/>
        <v>0</v>
      </c>
      <c r="V1372" s="22"/>
      <c r="W1372" s="5"/>
      <c r="X1372" s="3"/>
      <c r="Y1372" s="5"/>
      <c r="Z1372" s="5"/>
      <c r="AA1372" s="5"/>
      <c r="AB1372" s="1"/>
      <c r="AC1372" s="5"/>
      <c r="AD1372" s="5"/>
      <c r="AE1372" s="5"/>
      <c r="AF1372" s="1"/>
      <c r="AG1372" s="3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</row>
    <row r="1373" spans="1:108" x14ac:dyDescent="0.2">
      <c r="A1373" s="112">
        <f t="shared" si="460"/>
        <v>41398</v>
      </c>
      <c r="B1373" s="104">
        <f t="shared" si="453"/>
        <v>139750.63348192</v>
      </c>
      <c r="C1373" s="104">
        <f t="shared" si="461"/>
        <v>135589.34887103</v>
      </c>
      <c r="D1373" s="132">
        <f t="shared" si="462"/>
        <v>41375</v>
      </c>
      <c r="E1373" s="105">
        <f t="shared" si="454"/>
        <v>0</v>
      </c>
      <c r="F1373" s="106">
        <f t="shared" si="452"/>
        <v>24</v>
      </c>
      <c r="G1373" s="106">
        <f t="shared" si="467"/>
        <v>30</v>
      </c>
      <c r="H1373" s="104">
        <f t="shared" si="463"/>
        <v>1</v>
      </c>
      <c r="I1373" s="104">
        <f t="shared" si="464"/>
        <v>1.0235443799999999</v>
      </c>
      <c r="J1373" s="104">
        <f t="shared" si="456"/>
        <v>1.0235443799999999</v>
      </c>
      <c r="K1373" s="104">
        <f t="shared" si="457"/>
        <v>138781.7160248</v>
      </c>
      <c r="L1373" s="107">
        <f t="shared" si="468"/>
        <v>0</v>
      </c>
      <c r="M1373" s="105">
        <f t="shared" si="469"/>
        <v>0</v>
      </c>
      <c r="N1373" s="104">
        <f t="shared" si="470"/>
        <v>0</v>
      </c>
      <c r="O1373" s="113">
        <f t="shared" si="465"/>
        <v>0.11</v>
      </c>
      <c r="P1373" s="108">
        <f t="shared" si="455"/>
        <v>1.0069815929999999</v>
      </c>
      <c r="Q1373" s="104">
        <f t="shared" si="458"/>
        <v>968.91745711999999</v>
      </c>
      <c r="R1373" s="104">
        <f t="shared" si="459"/>
        <v>968.91745711999999</v>
      </c>
      <c r="S1373" s="109" t="s">
        <v>52</v>
      </c>
      <c r="T1373" s="110">
        <f t="shared" si="471"/>
        <v>41404</v>
      </c>
      <c r="U1373" s="111">
        <f t="shared" si="466"/>
        <v>0</v>
      </c>
      <c r="V1373" s="22"/>
      <c r="W1373" s="5"/>
      <c r="X1373" s="3"/>
      <c r="Y1373" s="5"/>
      <c r="Z1373" s="5"/>
      <c r="AA1373" s="5"/>
      <c r="AB1373" s="1"/>
      <c r="AC1373" s="5"/>
      <c r="AD1373" s="5"/>
      <c r="AE1373" s="5"/>
      <c r="AF1373" s="1"/>
      <c r="AG1373" s="3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</row>
    <row r="1374" spans="1:108" x14ac:dyDescent="0.2">
      <c r="A1374" s="112">
        <f t="shared" si="460"/>
        <v>41399</v>
      </c>
      <c r="B1374" s="104">
        <f t="shared" si="453"/>
        <v>139791.15149782001</v>
      </c>
      <c r="C1374" s="104">
        <f t="shared" si="461"/>
        <v>135589.34887103</v>
      </c>
      <c r="D1374" s="132">
        <f t="shared" si="462"/>
        <v>41375</v>
      </c>
      <c r="E1374" s="105">
        <f t="shared" si="454"/>
        <v>0</v>
      </c>
      <c r="F1374" s="106">
        <f t="shared" si="452"/>
        <v>25</v>
      </c>
      <c r="G1374" s="106">
        <f t="shared" si="467"/>
        <v>30</v>
      </c>
      <c r="H1374" s="104">
        <f t="shared" si="463"/>
        <v>1</v>
      </c>
      <c r="I1374" s="104">
        <f t="shared" si="464"/>
        <v>1.0235443799999999</v>
      </c>
      <c r="J1374" s="104">
        <f t="shared" si="456"/>
        <v>1.0235443799999999</v>
      </c>
      <c r="K1374" s="104">
        <f t="shared" si="457"/>
        <v>138781.7160248</v>
      </c>
      <c r="L1374" s="107">
        <f t="shared" si="468"/>
        <v>0</v>
      </c>
      <c r="M1374" s="105">
        <f t="shared" si="469"/>
        <v>0</v>
      </c>
      <c r="N1374" s="104">
        <f t="shared" si="470"/>
        <v>0</v>
      </c>
      <c r="O1374" s="113">
        <f t="shared" si="465"/>
        <v>0.11</v>
      </c>
      <c r="P1374" s="108">
        <f t="shared" si="455"/>
        <v>1.0072735479999999</v>
      </c>
      <c r="Q1374" s="104">
        <f t="shared" si="458"/>
        <v>1009.43547302</v>
      </c>
      <c r="R1374" s="104">
        <f t="shared" si="459"/>
        <v>1009.43547302</v>
      </c>
      <c r="S1374" s="109" t="s">
        <v>52</v>
      </c>
      <c r="T1374" s="110">
        <f t="shared" si="471"/>
        <v>41404</v>
      </c>
      <c r="U1374" s="111">
        <f t="shared" si="466"/>
        <v>0</v>
      </c>
      <c r="V1374" s="22"/>
      <c r="W1374" s="5"/>
      <c r="X1374" s="3"/>
      <c r="Y1374" s="5"/>
      <c r="Z1374" s="5"/>
      <c r="AA1374" s="5"/>
      <c r="AB1374" s="1"/>
      <c r="AC1374" s="5"/>
      <c r="AD1374" s="5"/>
      <c r="AE1374" s="5"/>
      <c r="AF1374" s="1"/>
      <c r="AG1374" s="3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</row>
    <row r="1375" spans="1:108" x14ac:dyDescent="0.2">
      <c r="A1375" s="112">
        <f t="shared" si="460"/>
        <v>41400</v>
      </c>
      <c r="B1375" s="104">
        <f t="shared" si="453"/>
        <v>139831.68131017001</v>
      </c>
      <c r="C1375" s="104">
        <f t="shared" si="461"/>
        <v>135589.34887103</v>
      </c>
      <c r="D1375" s="132">
        <f t="shared" si="462"/>
        <v>41375</v>
      </c>
      <c r="E1375" s="105">
        <f t="shared" si="454"/>
        <v>0</v>
      </c>
      <c r="F1375" s="106">
        <f t="shared" si="452"/>
        <v>26</v>
      </c>
      <c r="G1375" s="106">
        <f t="shared" si="467"/>
        <v>30</v>
      </c>
      <c r="H1375" s="104">
        <f t="shared" si="463"/>
        <v>1</v>
      </c>
      <c r="I1375" s="104">
        <f t="shared" si="464"/>
        <v>1.0235443799999999</v>
      </c>
      <c r="J1375" s="104">
        <f t="shared" si="456"/>
        <v>1.0235443799999999</v>
      </c>
      <c r="K1375" s="104">
        <f t="shared" si="457"/>
        <v>138781.7160248</v>
      </c>
      <c r="L1375" s="107">
        <f t="shared" si="468"/>
        <v>0</v>
      </c>
      <c r="M1375" s="105">
        <f t="shared" si="469"/>
        <v>0</v>
      </c>
      <c r="N1375" s="104">
        <f t="shared" si="470"/>
        <v>0</v>
      </c>
      <c r="O1375" s="113">
        <f t="shared" si="465"/>
        <v>0.11</v>
      </c>
      <c r="P1375" s="108">
        <f t="shared" si="455"/>
        <v>1.0075655880000001</v>
      </c>
      <c r="Q1375" s="104">
        <f t="shared" si="458"/>
        <v>1049.9652853699999</v>
      </c>
      <c r="R1375" s="104">
        <f t="shared" si="459"/>
        <v>1049.9652853699999</v>
      </c>
      <c r="S1375" s="109" t="s">
        <v>52</v>
      </c>
      <c r="T1375" s="110">
        <f t="shared" si="471"/>
        <v>41404</v>
      </c>
      <c r="U1375" s="111">
        <f t="shared" si="466"/>
        <v>0</v>
      </c>
      <c r="V1375" s="22"/>
      <c r="W1375" s="5"/>
      <c r="X1375" s="3"/>
      <c r="Y1375" s="5"/>
      <c r="Z1375" s="5"/>
      <c r="AA1375" s="5"/>
      <c r="AB1375" s="1"/>
      <c r="AC1375" s="5"/>
      <c r="AD1375" s="5"/>
      <c r="AE1375" s="5"/>
      <c r="AF1375" s="1"/>
      <c r="AG1375" s="3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</row>
    <row r="1376" spans="1:108" x14ac:dyDescent="0.2">
      <c r="A1376" s="112">
        <f t="shared" si="460"/>
        <v>41401</v>
      </c>
      <c r="B1376" s="104">
        <f t="shared" si="453"/>
        <v>139872.22278017999</v>
      </c>
      <c r="C1376" s="104">
        <f t="shared" si="461"/>
        <v>135589.34887103</v>
      </c>
      <c r="D1376" s="132">
        <f t="shared" si="462"/>
        <v>41375</v>
      </c>
      <c r="E1376" s="105">
        <f t="shared" si="454"/>
        <v>0</v>
      </c>
      <c r="F1376" s="106">
        <f t="shared" si="452"/>
        <v>27</v>
      </c>
      <c r="G1376" s="106">
        <f t="shared" si="467"/>
        <v>30</v>
      </c>
      <c r="H1376" s="104">
        <f t="shared" si="463"/>
        <v>1</v>
      </c>
      <c r="I1376" s="104">
        <f t="shared" si="464"/>
        <v>1.0235443799999999</v>
      </c>
      <c r="J1376" s="104">
        <f t="shared" si="456"/>
        <v>1.0235443799999999</v>
      </c>
      <c r="K1376" s="104">
        <f t="shared" si="457"/>
        <v>138781.7160248</v>
      </c>
      <c r="L1376" s="107">
        <f t="shared" si="468"/>
        <v>0</v>
      </c>
      <c r="M1376" s="105">
        <f t="shared" si="469"/>
        <v>0</v>
      </c>
      <c r="N1376" s="104">
        <f t="shared" si="470"/>
        <v>0</v>
      </c>
      <c r="O1376" s="113">
        <f t="shared" si="465"/>
        <v>0.11</v>
      </c>
      <c r="P1376" s="108">
        <f t="shared" si="455"/>
        <v>1.0078577120000001</v>
      </c>
      <c r="Q1376" s="104">
        <f t="shared" si="458"/>
        <v>1090.50675538</v>
      </c>
      <c r="R1376" s="104">
        <f t="shared" si="459"/>
        <v>1090.50675538</v>
      </c>
      <c r="S1376" s="109" t="s">
        <v>52</v>
      </c>
      <c r="T1376" s="110">
        <f t="shared" si="471"/>
        <v>41404</v>
      </c>
      <c r="U1376" s="111">
        <f t="shared" si="466"/>
        <v>0</v>
      </c>
      <c r="V1376" s="22"/>
      <c r="W1376" s="5"/>
      <c r="X1376" s="3"/>
      <c r="Y1376" s="5"/>
      <c r="Z1376" s="5"/>
      <c r="AA1376" s="5"/>
      <c r="AB1376" s="1"/>
      <c r="AC1376" s="5"/>
      <c r="AD1376" s="5"/>
      <c r="AE1376" s="5"/>
      <c r="AF1376" s="1"/>
      <c r="AG1376" s="3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</row>
    <row r="1377" spans="1:108" x14ac:dyDescent="0.2">
      <c r="A1377" s="112">
        <f t="shared" si="460"/>
        <v>41402</v>
      </c>
      <c r="B1377" s="104">
        <f t="shared" si="453"/>
        <v>139912.77604664001</v>
      </c>
      <c r="C1377" s="104">
        <f t="shared" si="461"/>
        <v>135589.34887103</v>
      </c>
      <c r="D1377" s="132">
        <f t="shared" si="462"/>
        <v>41375</v>
      </c>
      <c r="E1377" s="105">
        <f t="shared" si="454"/>
        <v>0</v>
      </c>
      <c r="F1377" s="106">
        <f t="shared" si="452"/>
        <v>28</v>
      </c>
      <c r="G1377" s="106">
        <f t="shared" si="467"/>
        <v>30</v>
      </c>
      <c r="H1377" s="104">
        <f t="shared" si="463"/>
        <v>1</v>
      </c>
      <c r="I1377" s="104">
        <f t="shared" si="464"/>
        <v>1.0235443799999999</v>
      </c>
      <c r="J1377" s="104">
        <f t="shared" si="456"/>
        <v>1.0235443799999999</v>
      </c>
      <c r="K1377" s="104">
        <f t="shared" si="457"/>
        <v>138781.7160248</v>
      </c>
      <c r="L1377" s="107">
        <f t="shared" si="468"/>
        <v>0</v>
      </c>
      <c r="M1377" s="105">
        <f t="shared" si="469"/>
        <v>0</v>
      </c>
      <c r="N1377" s="104">
        <f t="shared" si="470"/>
        <v>0</v>
      </c>
      <c r="O1377" s="113">
        <f t="shared" si="465"/>
        <v>0.11</v>
      </c>
      <c r="P1377" s="108">
        <f t="shared" si="455"/>
        <v>1.008149921</v>
      </c>
      <c r="Q1377" s="104">
        <f t="shared" si="458"/>
        <v>1131.06002184</v>
      </c>
      <c r="R1377" s="104">
        <f t="shared" si="459"/>
        <v>1131.06002184</v>
      </c>
      <c r="S1377" s="109" t="s">
        <v>52</v>
      </c>
      <c r="T1377" s="110">
        <f t="shared" si="471"/>
        <v>41404</v>
      </c>
      <c r="U1377" s="111">
        <f t="shared" si="466"/>
        <v>0</v>
      </c>
      <c r="V1377" s="22"/>
      <c r="W1377" s="5"/>
      <c r="X1377" s="3"/>
      <c r="Y1377" s="5"/>
      <c r="Z1377" s="5"/>
      <c r="AA1377" s="5"/>
      <c r="AB1377" s="1"/>
      <c r="AC1377" s="5"/>
      <c r="AD1377" s="5"/>
      <c r="AE1377" s="5"/>
      <c r="AF1377" s="1"/>
      <c r="AG1377" s="3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</row>
    <row r="1378" spans="1:108" x14ac:dyDescent="0.2">
      <c r="A1378" s="112">
        <f t="shared" si="460"/>
        <v>41403</v>
      </c>
      <c r="B1378" s="104">
        <f t="shared" si="453"/>
        <v>139953.34110955001</v>
      </c>
      <c r="C1378" s="104">
        <f t="shared" si="461"/>
        <v>135589.34887103</v>
      </c>
      <c r="D1378" s="132">
        <f t="shared" si="462"/>
        <v>41375</v>
      </c>
      <c r="E1378" s="105">
        <f t="shared" si="454"/>
        <v>0</v>
      </c>
      <c r="F1378" s="106">
        <f t="shared" si="452"/>
        <v>29</v>
      </c>
      <c r="G1378" s="106">
        <f t="shared" si="467"/>
        <v>30</v>
      </c>
      <c r="H1378" s="104">
        <f t="shared" si="463"/>
        <v>1</v>
      </c>
      <c r="I1378" s="104">
        <f t="shared" si="464"/>
        <v>1.0235443799999999</v>
      </c>
      <c r="J1378" s="104">
        <f t="shared" si="456"/>
        <v>1.0235443799999999</v>
      </c>
      <c r="K1378" s="104">
        <f t="shared" si="457"/>
        <v>138781.7160248</v>
      </c>
      <c r="L1378" s="107">
        <f t="shared" si="468"/>
        <v>0</v>
      </c>
      <c r="M1378" s="105">
        <f t="shared" si="469"/>
        <v>0</v>
      </c>
      <c r="N1378" s="104">
        <f t="shared" si="470"/>
        <v>0</v>
      </c>
      <c r="O1378" s="113">
        <f t="shared" si="465"/>
        <v>0.11</v>
      </c>
      <c r="P1378" s="108">
        <f t="shared" si="455"/>
        <v>1.0084422150000001</v>
      </c>
      <c r="Q1378" s="104">
        <f t="shared" si="458"/>
        <v>1171.62508475</v>
      </c>
      <c r="R1378" s="104">
        <f t="shared" si="459"/>
        <v>1171.62508475</v>
      </c>
      <c r="S1378" s="109" t="s">
        <v>52</v>
      </c>
      <c r="T1378" s="110">
        <f t="shared" si="471"/>
        <v>41404</v>
      </c>
      <c r="U1378" s="111">
        <f t="shared" si="466"/>
        <v>0</v>
      </c>
      <c r="V1378" s="22"/>
      <c r="W1378" s="5"/>
      <c r="X1378" s="3"/>
      <c r="Y1378" s="5"/>
      <c r="Z1378" s="5"/>
      <c r="AA1378" s="5"/>
      <c r="AB1378" s="1"/>
      <c r="AC1378" s="5"/>
      <c r="AD1378" s="5"/>
      <c r="AE1378" s="5"/>
      <c r="AF1378" s="1"/>
      <c r="AG1378" s="3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</row>
    <row r="1379" spans="1:108" x14ac:dyDescent="0.2">
      <c r="A1379" s="112">
        <f t="shared" si="460"/>
        <v>41404</v>
      </c>
      <c r="B1379" s="104">
        <f t="shared" si="453"/>
        <v>139993.91796888999</v>
      </c>
      <c r="C1379" s="104">
        <f t="shared" si="461"/>
        <v>135589.34887103</v>
      </c>
      <c r="D1379" s="132">
        <f t="shared" si="462"/>
        <v>41375</v>
      </c>
      <c r="E1379" s="105">
        <f t="shared" si="454"/>
        <v>0</v>
      </c>
      <c r="F1379" s="106">
        <f t="shared" ref="F1379:F1442" si="472">IF(DAY(A1379)=E$2+1,1,F1378+1)</f>
        <v>30</v>
      </c>
      <c r="G1379" s="106">
        <f t="shared" si="467"/>
        <v>30</v>
      </c>
      <c r="H1379" s="104">
        <f t="shared" si="463"/>
        <v>1</v>
      </c>
      <c r="I1379" s="104">
        <f t="shared" si="464"/>
        <v>1.0235443799999999</v>
      </c>
      <c r="J1379" s="104">
        <f t="shared" si="456"/>
        <v>1.0235443799999999</v>
      </c>
      <c r="K1379" s="104">
        <f t="shared" si="457"/>
        <v>138781.7160248</v>
      </c>
      <c r="L1379" s="107">
        <f t="shared" si="468"/>
        <v>44</v>
      </c>
      <c r="M1379" s="105">
        <f t="shared" si="469"/>
        <v>2.9894952703000001E-2</v>
      </c>
      <c r="N1379" s="104">
        <f t="shared" si="470"/>
        <v>4148.8728365999996</v>
      </c>
      <c r="O1379" s="113">
        <f t="shared" si="465"/>
        <v>0.11</v>
      </c>
      <c r="P1379" s="108">
        <f t="shared" si="455"/>
        <v>1.0087345940000001</v>
      </c>
      <c r="Q1379" s="104">
        <f t="shared" si="458"/>
        <v>1212.2019440900001</v>
      </c>
      <c r="R1379" s="104">
        <f t="shared" si="459"/>
        <v>5361.0747806899999</v>
      </c>
      <c r="S1379" s="109" t="s">
        <v>52</v>
      </c>
      <c r="T1379" s="110">
        <f t="shared" si="471"/>
        <v>41404</v>
      </c>
      <c r="U1379" s="111">
        <f t="shared" si="466"/>
        <v>134632.8431882</v>
      </c>
      <c r="V1379" s="22"/>
      <c r="W1379" s="8"/>
      <c r="X1379" s="2"/>
      <c r="Y1379" s="8"/>
      <c r="Z1379" s="8"/>
      <c r="AA1379" s="8"/>
      <c r="AB1379" s="9"/>
      <c r="AC1379" s="8"/>
      <c r="AD1379" s="8"/>
      <c r="AE1379" s="8"/>
      <c r="AF1379" s="9"/>
      <c r="AG1379" s="2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</row>
    <row r="1380" spans="1:108" x14ac:dyDescent="0.2">
      <c r="A1380" s="112">
        <f t="shared" si="460"/>
        <v>41405</v>
      </c>
      <c r="B1380" s="104">
        <f t="shared" si="453"/>
        <v>134670.61806742998</v>
      </c>
      <c r="C1380" s="104">
        <f t="shared" si="461"/>
        <v>131535.91169949999</v>
      </c>
      <c r="D1380" s="132">
        <f t="shared" si="462"/>
        <v>41405</v>
      </c>
      <c r="E1380" s="105">
        <f t="shared" si="454"/>
        <v>0</v>
      </c>
      <c r="F1380" s="106">
        <f t="shared" si="472"/>
        <v>1</v>
      </c>
      <c r="G1380" s="106">
        <f t="shared" si="467"/>
        <v>31</v>
      </c>
      <c r="H1380" s="104">
        <f t="shared" si="463"/>
        <v>1</v>
      </c>
      <c r="I1380" s="104">
        <f t="shared" si="464"/>
        <v>1.0235443799999999</v>
      </c>
      <c r="J1380" s="104">
        <f t="shared" si="456"/>
        <v>1.0235443799999999</v>
      </c>
      <c r="K1380" s="104">
        <f t="shared" si="457"/>
        <v>134632.84318818999</v>
      </c>
      <c r="L1380" s="107">
        <f t="shared" si="468"/>
        <v>0</v>
      </c>
      <c r="M1380" s="105">
        <f t="shared" si="469"/>
        <v>0</v>
      </c>
      <c r="N1380" s="104">
        <f t="shared" si="470"/>
        <v>0</v>
      </c>
      <c r="O1380" s="113">
        <f t="shared" si="465"/>
        <v>0.11</v>
      </c>
      <c r="P1380" s="108">
        <f t="shared" si="455"/>
        <v>1.0002805770000001</v>
      </c>
      <c r="Q1380" s="104">
        <f t="shared" si="458"/>
        <v>37.774879239999997</v>
      </c>
      <c r="R1380" s="104">
        <f t="shared" si="459"/>
        <v>37.774879239999997</v>
      </c>
      <c r="S1380" s="109" t="s">
        <v>52</v>
      </c>
      <c r="T1380" s="110">
        <f t="shared" si="471"/>
        <v>41435</v>
      </c>
      <c r="U1380" s="111">
        <f t="shared" si="466"/>
        <v>0</v>
      </c>
      <c r="V1380" s="22"/>
      <c r="W1380" s="5"/>
      <c r="X1380" s="3"/>
      <c r="Y1380" s="5"/>
      <c r="Z1380" s="5"/>
      <c r="AA1380" s="5"/>
      <c r="AB1380" s="1"/>
      <c r="AC1380" s="5"/>
      <c r="AD1380" s="5"/>
      <c r="AE1380" s="5"/>
      <c r="AF1380" s="1"/>
      <c r="AG1380" s="3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</row>
    <row r="1381" spans="1:108" x14ac:dyDescent="0.2">
      <c r="A1381" s="112">
        <f t="shared" si="460"/>
        <v>41406</v>
      </c>
      <c r="B1381" s="104">
        <f t="shared" si="453"/>
        <v>134708.40358267</v>
      </c>
      <c r="C1381" s="104">
        <f t="shared" si="461"/>
        <v>131535.91169949999</v>
      </c>
      <c r="D1381" s="132">
        <f t="shared" si="462"/>
        <v>41405</v>
      </c>
      <c r="E1381" s="105">
        <f t="shared" si="454"/>
        <v>0</v>
      </c>
      <c r="F1381" s="106">
        <f t="shared" si="472"/>
        <v>2</v>
      </c>
      <c r="G1381" s="106">
        <f t="shared" si="467"/>
        <v>31</v>
      </c>
      <c r="H1381" s="104">
        <f t="shared" si="463"/>
        <v>1</v>
      </c>
      <c r="I1381" s="104">
        <f t="shared" si="464"/>
        <v>1.0235443799999999</v>
      </c>
      <c r="J1381" s="104">
        <f t="shared" si="456"/>
        <v>1.0235443799999999</v>
      </c>
      <c r="K1381" s="104">
        <f t="shared" si="457"/>
        <v>134632.84318818999</v>
      </c>
      <c r="L1381" s="107">
        <f t="shared" si="468"/>
        <v>0</v>
      </c>
      <c r="M1381" s="105">
        <f t="shared" si="469"/>
        <v>0</v>
      </c>
      <c r="N1381" s="104">
        <f t="shared" si="470"/>
        <v>0</v>
      </c>
      <c r="O1381" s="113">
        <f t="shared" si="465"/>
        <v>0.11</v>
      </c>
      <c r="P1381" s="108">
        <f t="shared" si="455"/>
        <v>1.000561233</v>
      </c>
      <c r="Q1381" s="104">
        <f t="shared" si="458"/>
        <v>75.560394479999999</v>
      </c>
      <c r="R1381" s="104">
        <f t="shared" si="459"/>
        <v>75.560394479999999</v>
      </c>
      <c r="S1381" s="109" t="s">
        <v>52</v>
      </c>
      <c r="T1381" s="110">
        <f t="shared" si="471"/>
        <v>41435</v>
      </c>
      <c r="U1381" s="111">
        <f t="shared" si="466"/>
        <v>0</v>
      </c>
      <c r="V1381" s="22"/>
      <c r="W1381" s="5"/>
      <c r="X1381" s="3"/>
      <c r="Y1381" s="5"/>
      <c r="Z1381" s="5"/>
      <c r="AA1381" s="5"/>
      <c r="AB1381" s="1"/>
      <c r="AC1381" s="5"/>
      <c r="AD1381" s="5"/>
      <c r="AE1381" s="5"/>
      <c r="AF1381" s="1"/>
      <c r="AG1381" s="3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</row>
    <row r="1382" spans="1:108" x14ac:dyDescent="0.2">
      <c r="A1382" s="112">
        <f t="shared" si="460"/>
        <v>41407</v>
      </c>
      <c r="B1382" s="104">
        <f t="shared" si="453"/>
        <v>134746.19959926998</v>
      </c>
      <c r="C1382" s="104">
        <f t="shared" si="461"/>
        <v>131535.91169949999</v>
      </c>
      <c r="D1382" s="132">
        <f t="shared" si="462"/>
        <v>41405</v>
      </c>
      <c r="E1382" s="105">
        <f t="shared" si="454"/>
        <v>0</v>
      </c>
      <c r="F1382" s="106">
        <f t="shared" si="472"/>
        <v>3</v>
      </c>
      <c r="G1382" s="106">
        <f t="shared" si="467"/>
        <v>31</v>
      </c>
      <c r="H1382" s="104">
        <f t="shared" si="463"/>
        <v>1</v>
      </c>
      <c r="I1382" s="104">
        <f t="shared" si="464"/>
        <v>1.0235443799999999</v>
      </c>
      <c r="J1382" s="104">
        <f t="shared" si="456"/>
        <v>1.0235443799999999</v>
      </c>
      <c r="K1382" s="104">
        <f t="shared" si="457"/>
        <v>134632.84318818999</v>
      </c>
      <c r="L1382" s="107">
        <f t="shared" si="468"/>
        <v>0</v>
      </c>
      <c r="M1382" s="105">
        <f t="shared" si="469"/>
        <v>0</v>
      </c>
      <c r="N1382" s="104">
        <f t="shared" si="470"/>
        <v>0</v>
      </c>
      <c r="O1382" s="113">
        <f t="shared" si="465"/>
        <v>0.11</v>
      </c>
      <c r="P1382" s="108">
        <f t="shared" si="455"/>
        <v>1.0008419669999999</v>
      </c>
      <c r="Q1382" s="104">
        <f t="shared" si="458"/>
        <v>113.35641108</v>
      </c>
      <c r="R1382" s="104">
        <f t="shared" si="459"/>
        <v>113.35641108</v>
      </c>
      <c r="S1382" s="109" t="s">
        <v>52</v>
      </c>
      <c r="T1382" s="110">
        <f t="shared" si="471"/>
        <v>41435</v>
      </c>
      <c r="U1382" s="111">
        <f t="shared" si="466"/>
        <v>0</v>
      </c>
      <c r="V1382" s="22"/>
      <c r="W1382" s="5"/>
      <c r="X1382" s="3"/>
      <c r="Y1382" s="5"/>
      <c r="Z1382" s="5"/>
      <c r="AA1382" s="5"/>
      <c r="AB1382" s="1"/>
      <c r="AC1382" s="5"/>
      <c r="AD1382" s="5"/>
      <c r="AE1382" s="5"/>
      <c r="AF1382" s="1"/>
      <c r="AG1382" s="3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</row>
    <row r="1383" spans="1:108" x14ac:dyDescent="0.2">
      <c r="A1383" s="112">
        <f t="shared" si="460"/>
        <v>41408</v>
      </c>
      <c r="B1383" s="104">
        <f t="shared" ref="B1383:B1446" si="473">IF(E1383&lt;0,"ND",(K1383+Q1383))</f>
        <v>134784.00638648999</v>
      </c>
      <c r="C1383" s="104">
        <f t="shared" si="461"/>
        <v>131535.91169949999</v>
      </c>
      <c r="D1383" s="132">
        <f t="shared" si="462"/>
        <v>41405</v>
      </c>
      <c r="E1383" s="105">
        <f t="shared" si="454"/>
        <v>0</v>
      </c>
      <c r="F1383" s="106">
        <f t="shared" si="472"/>
        <v>4</v>
      </c>
      <c r="G1383" s="106">
        <f t="shared" si="467"/>
        <v>31</v>
      </c>
      <c r="H1383" s="104">
        <f t="shared" si="463"/>
        <v>1</v>
      </c>
      <c r="I1383" s="104">
        <f t="shared" si="464"/>
        <v>1.0235443799999999</v>
      </c>
      <c r="J1383" s="104">
        <f t="shared" si="456"/>
        <v>1.0235443799999999</v>
      </c>
      <c r="K1383" s="104">
        <f t="shared" si="457"/>
        <v>134632.84318818999</v>
      </c>
      <c r="L1383" s="107">
        <f t="shared" si="468"/>
        <v>0</v>
      </c>
      <c r="M1383" s="105">
        <f t="shared" si="469"/>
        <v>0</v>
      </c>
      <c r="N1383" s="104">
        <f t="shared" si="470"/>
        <v>0</v>
      </c>
      <c r="O1383" s="113">
        <f t="shared" si="465"/>
        <v>0.11</v>
      </c>
      <c r="P1383" s="108">
        <f t="shared" si="455"/>
        <v>1.0011227810000001</v>
      </c>
      <c r="Q1383" s="104">
        <f t="shared" si="458"/>
        <v>151.1631983</v>
      </c>
      <c r="R1383" s="104">
        <f t="shared" si="459"/>
        <v>151.1631983</v>
      </c>
      <c r="S1383" s="109" t="s">
        <v>52</v>
      </c>
      <c r="T1383" s="110">
        <f t="shared" si="471"/>
        <v>41435</v>
      </c>
      <c r="U1383" s="111">
        <f t="shared" si="466"/>
        <v>0</v>
      </c>
      <c r="V1383" s="22"/>
      <c r="W1383" s="5"/>
      <c r="X1383" s="3"/>
      <c r="Y1383" s="5"/>
      <c r="Z1383" s="5"/>
      <c r="AA1383" s="5"/>
      <c r="AB1383" s="1"/>
      <c r="AC1383" s="5"/>
      <c r="AD1383" s="5"/>
      <c r="AE1383" s="5"/>
      <c r="AF1383" s="1"/>
      <c r="AG1383" s="3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</row>
    <row r="1384" spans="1:108" x14ac:dyDescent="0.2">
      <c r="A1384" s="112">
        <f t="shared" si="460"/>
        <v>41409</v>
      </c>
      <c r="B1384" s="104">
        <f t="shared" si="473"/>
        <v>134821.82367508</v>
      </c>
      <c r="C1384" s="104">
        <f t="shared" si="461"/>
        <v>131535.91169949999</v>
      </c>
      <c r="D1384" s="132">
        <f t="shared" si="462"/>
        <v>41405</v>
      </c>
      <c r="E1384" s="105">
        <f t="shared" si="454"/>
        <v>0</v>
      </c>
      <c r="F1384" s="106">
        <f t="shared" si="472"/>
        <v>5</v>
      </c>
      <c r="G1384" s="106">
        <f t="shared" si="467"/>
        <v>31</v>
      </c>
      <c r="H1384" s="104">
        <f t="shared" si="463"/>
        <v>1</v>
      </c>
      <c r="I1384" s="104">
        <f t="shared" si="464"/>
        <v>1.0235443799999999</v>
      </c>
      <c r="J1384" s="104">
        <f t="shared" si="456"/>
        <v>1.0235443799999999</v>
      </c>
      <c r="K1384" s="104">
        <f t="shared" si="457"/>
        <v>134632.84318818999</v>
      </c>
      <c r="L1384" s="107">
        <f t="shared" si="468"/>
        <v>0</v>
      </c>
      <c r="M1384" s="105">
        <f t="shared" si="469"/>
        <v>0</v>
      </c>
      <c r="N1384" s="104">
        <f t="shared" si="470"/>
        <v>0</v>
      </c>
      <c r="O1384" s="113">
        <f t="shared" si="465"/>
        <v>0.11</v>
      </c>
      <c r="P1384" s="108">
        <f t="shared" si="455"/>
        <v>1.001403673</v>
      </c>
      <c r="Q1384" s="104">
        <f t="shared" si="458"/>
        <v>188.98048689000001</v>
      </c>
      <c r="R1384" s="104">
        <f t="shared" si="459"/>
        <v>188.98048689000001</v>
      </c>
      <c r="S1384" s="109" t="s">
        <v>52</v>
      </c>
      <c r="T1384" s="110">
        <f t="shared" si="471"/>
        <v>41435</v>
      </c>
      <c r="U1384" s="111">
        <f t="shared" si="466"/>
        <v>0</v>
      </c>
      <c r="V1384" s="22"/>
      <c r="W1384" s="5"/>
      <c r="X1384" s="3"/>
      <c r="Y1384" s="5"/>
      <c r="Z1384" s="5"/>
      <c r="AA1384" s="5"/>
      <c r="AB1384" s="1"/>
      <c r="AC1384" s="5"/>
      <c r="AD1384" s="5"/>
      <c r="AE1384" s="5"/>
      <c r="AF1384" s="1"/>
      <c r="AG1384" s="3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</row>
    <row r="1385" spans="1:108" x14ac:dyDescent="0.2">
      <c r="A1385" s="112">
        <f t="shared" si="460"/>
        <v>41410</v>
      </c>
      <c r="B1385" s="104">
        <f t="shared" si="473"/>
        <v>134859.65146502998</v>
      </c>
      <c r="C1385" s="104">
        <f t="shared" si="461"/>
        <v>131535.91169949999</v>
      </c>
      <c r="D1385" s="132">
        <f t="shared" si="462"/>
        <v>41405</v>
      </c>
      <c r="E1385" s="105">
        <f t="shared" si="454"/>
        <v>0</v>
      </c>
      <c r="F1385" s="106">
        <f t="shared" si="472"/>
        <v>6</v>
      </c>
      <c r="G1385" s="106">
        <f t="shared" si="467"/>
        <v>31</v>
      </c>
      <c r="H1385" s="104">
        <f t="shared" si="463"/>
        <v>1</v>
      </c>
      <c r="I1385" s="104">
        <f t="shared" si="464"/>
        <v>1.0235443799999999</v>
      </c>
      <c r="J1385" s="104">
        <f t="shared" si="456"/>
        <v>1.0235443799999999</v>
      </c>
      <c r="K1385" s="104">
        <f t="shared" si="457"/>
        <v>134632.84318818999</v>
      </c>
      <c r="L1385" s="107">
        <f t="shared" si="468"/>
        <v>0</v>
      </c>
      <c r="M1385" s="105">
        <f t="shared" si="469"/>
        <v>0</v>
      </c>
      <c r="N1385" s="104">
        <f t="shared" si="470"/>
        <v>0</v>
      </c>
      <c r="O1385" s="113">
        <f t="shared" si="465"/>
        <v>0.11</v>
      </c>
      <c r="P1385" s="108">
        <f t="shared" si="455"/>
        <v>1.0016846429999999</v>
      </c>
      <c r="Q1385" s="104">
        <f t="shared" si="458"/>
        <v>226.80827683999999</v>
      </c>
      <c r="R1385" s="104">
        <f t="shared" si="459"/>
        <v>226.80827683999999</v>
      </c>
      <c r="S1385" s="109" t="s">
        <v>52</v>
      </c>
      <c r="T1385" s="110">
        <f t="shared" si="471"/>
        <v>41435</v>
      </c>
      <c r="U1385" s="111">
        <f t="shared" si="466"/>
        <v>0</v>
      </c>
      <c r="V1385" s="22"/>
      <c r="W1385" s="5"/>
      <c r="X1385" s="3"/>
      <c r="Y1385" s="5"/>
      <c r="Z1385" s="5"/>
      <c r="AA1385" s="5"/>
      <c r="AB1385" s="1"/>
      <c r="AC1385" s="5"/>
      <c r="AD1385" s="5"/>
      <c r="AE1385" s="5"/>
      <c r="AF1385" s="1"/>
      <c r="AG1385" s="3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</row>
    <row r="1386" spans="1:108" x14ac:dyDescent="0.2">
      <c r="A1386" s="112">
        <f t="shared" si="460"/>
        <v>41411</v>
      </c>
      <c r="B1386" s="104">
        <f t="shared" si="473"/>
        <v>134897.49002560999</v>
      </c>
      <c r="C1386" s="104">
        <f t="shared" si="461"/>
        <v>131535.91169949999</v>
      </c>
      <c r="D1386" s="132">
        <f t="shared" si="462"/>
        <v>41405</v>
      </c>
      <c r="E1386" s="105">
        <f t="shared" si="454"/>
        <v>0</v>
      </c>
      <c r="F1386" s="106">
        <f t="shared" si="472"/>
        <v>7</v>
      </c>
      <c r="G1386" s="106">
        <f t="shared" si="467"/>
        <v>31</v>
      </c>
      <c r="H1386" s="104">
        <f t="shared" si="463"/>
        <v>1</v>
      </c>
      <c r="I1386" s="104">
        <f t="shared" si="464"/>
        <v>1.0235443799999999</v>
      </c>
      <c r="J1386" s="104">
        <f t="shared" si="456"/>
        <v>1.0235443799999999</v>
      </c>
      <c r="K1386" s="104">
        <f t="shared" si="457"/>
        <v>134632.84318818999</v>
      </c>
      <c r="L1386" s="107">
        <f t="shared" si="468"/>
        <v>0</v>
      </c>
      <c r="M1386" s="105">
        <f t="shared" si="469"/>
        <v>0</v>
      </c>
      <c r="N1386" s="104">
        <f t="shared" si="470"/>
        <v>0</v>
      </c>
      <c r="O1386" s="113">
        <f t="shared" si="465"/>
        <v>0.11</v>
      </c>
      <c r="P1386" s="108">
        <f t="shared" si="455"/>
        <v>1.001965693</v>
      </c>
      <c r="Q1386" s="104">
        <f t="shared" si="458"/>
        <v>264.64683742</v>
      </c>
      <c r="R1386" s="104">
        <f t="shared" si="459"/>
        <v>264.64683742</v>
      </c>
      <c r="S1386" s="109" t="s">
        <v>52</v>
      </c>
      <c r="T1386" s="110">
        <f t="shared" si="471"/>
        <v>41435</v>
      </c>
      <c r="U1386" s="111">
        <f t="shared" si="466"/>
        <v>0</v>
      </c>
      <c r="V1386" s="22"/>
      <c r="W1386" s="5"/>
      <c r="X1386" s="3"/>
      <c r="Y1386" s="5"/>
      <c r="Z1386" s="5"/>
      <c r="AA1386" s="5"/>
      <c r="AB1386" s="1"/>
      <c r="AC1386" s="5"/>
      <c r="AD1386" s="5"/>
      <c r="AE1386" s="5"/>
      <c r="AF1386" s="1"/>
      <c r="AG1386" s="3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</row>
    <row r="1387" spans="1:108" x14ac:dyDescent="0.2">
      <c r="A1387" s="112">
        <f t="shared" si="460"/>
        <v>41412</v>
      </c>
      <c r="B1387" s="104">
        <f t="shared" si="473"/>
        <v>134935.33922217999</v>
      </c>
      <c r="C1387" s="104">
        <f t="shared" si="461"/>
        <v>131535.91169949999</v>
      </c>
      <c r="D1387" s="132">
        <f t="shared" si="462"/>
        <v>41405</v>
      </c>
      <c r="E1387" s="105">
        <f t="shared" ref="E1387:E1450" si="474">IF(DAY(A1386)=$E$2,VLOOKUP(A1386,$AG$10:$AH$200,2),E1386)</f>
        <v>0</v>
      </c>
      <c r="F1387" s="106">
        <f t="shared" si="472"/>
        <v>8</v>
      </c>
      <c r="G1387" s="106">
        <f t="shared" si="467"/>
        <v>31</v>
      </c>
      <c r="H1387" s="104">
        <f t="shared" si="463"/>
        <v>1</v>
      </c>
      <c r="I1387" s="104">
        <f t="shared" si="464"/>
        <v>1.0235443799999999</v>
      </c>
      <c r="J1387" s="104">
        <f t="shared" si="456"/>
        <v>1.0235443799999999</v>
      </c>
      <c r="K1387" s="104">
        <f t="shared" si="457"/>
        <v>134632.84318818999</v>
      </c>
      <c r="L1387" s="107">
        <f t="shared" si="468"/>
        <v>0</v>
      </c>
      <c r="M1387" s="105">
        <f t="shared" si="469"/>
        <v>0</v>
      </c>
      <c r="N1387" s="104">
        <f t="shared" si="470"/>
        <v>0</v>
      </c>
      <c r="O1387" s="113">
        <f t="shared" si="465"/>
        <v>0.11</v>
      </c>
      <c r="P1387" s="108">
        <f t="shared" si="455"/>
        <v>1.002246822</v>
      </c>
      <c r="Q1387" s="104">
        <f t="shared" si="458"/>
        <v>302.49603399</v>
      </c>
      <c r="R1387" s="104">
        <f t="shared" si="459"/>
        <v>302.49603399</v>
      </c>
      <c r="S1387" s="109" t="s">
        <v>52</v>
      </c>
      <c r="T1387" s="110">
        <f t="shared" si="471"/>
        <v>41435</v>
      </c>
      <c r="U1387" s="111">
        <f t="shared" si="466"/>
        <v>0</v>
      </c>
      <c r="V1387" s="22"/>
      <c r="W1387" s="5"/>
      <c r="X1387" s="3"/>
      <c r="Y1387" s="5"/>
      <c r="Z1387" s="5"/>
      <c r="AA1387" s="5"/>
      <c r="AB1387" s="1"/>
      <c r="AC1387" s="5"/>
      <c r="AD1387" s="5"/>
      <c r="AE1387" s="5"/>
      <c r="AF1387" s="1"/>
      <c r="AG1387" s="3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</row>
    <row r="1388" spans="1:108" x14ac:dyDescent="0.2">
      <c r="A1388" s="112">
        <f t="shared" si="460"/>
        <v>41413</v>
      </c>
      <c r="B1388" s="104">
        <f t="shared" si="473"/>
        <v>134973.19892011999</v>
      </c>
      <c r="C1388" s="104">
        <f t="shared" si="461"/>
        <v>131535.91169949999</v>
      </c>
      <c r="D1388" s="132">
        <f t="shared" si="462"/>
        <v>41405</v>
      </c>
      <c r="E1388" s="105">
        <f t="shared" si="474"/>
        <v>0</v>
      </c>
      <c r="F1388" s="106">
        <f t="shared" si="472"/>
        <v>9</v>
      </c>
      <c r="G1388" s="106">
        <f t="shared" si="467"/>
        <v>31</v>
      </c>
      <c r="H1388" s="104">
        <f t="shared" si="463"/>
        <v>1</v>
      </c>
      <c r="I1388" s="104">
        <f t="shared" si="464"/>
        <v>1.0235443799999999</v>
      </c>
      <c r="J1388" s="104">
        <f t="shared" si="456"/>
        <v>1.0235443799999999</v>
      </c>
      <c r="K1388" s="104">
        <f t="shared" si="457"/>
        <v>134632.84318818999</v>
      </c>
      <c r="L1388" s="107">
        <f t="shared" si="468"/>
        <v>0</v>
      </c>
      <c r="M1388" s="105">
        <f t="shared" si="469"/>
        <v>0</v>
      </c>
      <c r="N1388" s="104">
        <f t="shared" si="470"/>
        <v>0</v>
      </c>
      <c r="O1388" s="113">
        <f t="shared" si="465"/>
        <v>0.11</v>
      </c>
      <c r="P1388" s="108">
        <f t="shared" si="455"/>
        <v>1.002528029</v>
      </c>
      <c r="Q1388" s="104">
        <f t="shared" si="458"/>
        <v>340.35573192999999</v>
      </c>
      <c r="R1388" s="104">
        <f t="shared" si="459"/>
        <v>340.35573192999999</v>
      </c>
      <c r="S1388" s="109" t="s">
        <v>52</v>
      </c>
      <c r="T1388" s="110">
        <f t="shared" si="471"/>
        <v>41435</v>
      </c>
      <c r="U1388" s="111">
        <f t="shared" si="466"/>
        <v>0</v>
      </c>
      <c r="V1388" s="22"/>
      <c r="W1388" s="5"/>
      <c r="X1388" s="3"/>
      <c r="Y1388" s="5"/>
      <c r="Z1388" s="5"/>
      <c r="AA1388" s="5"/>
      <c r="AB1388" s="1"/>
      <c r="AC1388" s="5"/>
      <c r="AD1388" s="5"/>
      <c r="AE1388" s="5"/>
      <c r="AF1388" s="1"/>
      <c r="AG1388" s="3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</row>
    <row r="1389" spans="1:108" x14ac:dyDescent="0.2">
      <c r="A1389" s="112">
        <f t="shared" si="460"/>
        <v>41414</v>
      </c>
      <c r="B1389" s="104">
        <f t="shared" si="473"/>
        <v>135011.06938867999</v>
      </c>
      <c r="C1389" s="104">
        <f t="shared" si="461"/>
        <v>131535.91169949999</v>
      </c>
      <c r="D1389" s="132">
        <f t="shared" si="462"/>
        <v>41405</v>
      </c>
      <c r="E1389" s="105">
        <f t="shared" si="474"/>
        <v>0</v>
      </c>
      <c r="F1389" s="106">
        <f t="shared" si="472"/>
        <v>10</v>
      </c>
      <c r="G1389" s="106">
        <f t="shared" si="467"/>
        <v>31</v>
      </c>
      <c r="H1389" s="104">
        <f t="shared" si="463"/>
        <v>1</v>
      </c>
      <c r="I1389" s="104">
        <f t="shared" si="464"/>
        <v>1.0235443799999999</v>
      </c>
      <c r="J1389" s="104">
        <f t="shared" si="456"/>
        <v>1.0235443799999999</v>
      </c>
      <c r="K1389" s="104">
        <f t="shared" si="457"/>
        <v>134632.84318818999</v>
      </c>
      <c r="L1389" s="107">
        <f t="shared" si="468"/>
        <v>0</v>
      </c>
      <c r="M1389" s="105">
        <f t="shared" si="469"/>
        <v>0</v>
      </c>
      <c r="N1389" s="104">
        <f t="shared" si="470"/>
        <v>0</v>
      </c>
      <c r="O1389" s="113">
        <f t="shared" si="465"/>
        <v>0.11</v>
      </c>
      <c r="P1389" s="108">
        <f t="shared" si="455"/>
        <v>1.002809316</v>
      </c>
      <c r="Q1389" s="104">
        <f t="shared" si="458"/>
        <v>378.22620049</v>
      </c>
      <c r="R1389" s="104">
        <f t="shared" si="459"/>
        <v>378.22620049</v>
      </c>
      <c r="S1389" s="109" t="s">
        <v>52</v>
      </c>
      <c r="T1389" s="110">
        <f t="shared" si="471"/>
        <v>41435</v>
      </c>
      <c r="U1389" s="111">
        <f t="shared" si="466"/>
        <v>0</v>
      </c>
      <c r="V1389" s="22"/>
      <c r="W1389" s="5"/>
      <c r="X1389" s="3"/>
      <c r="Y1389" s="5"/>
      <c r="Z1389" s="5"/>
      <c r="AA1389" s="5"/>
      <c r="AB1389" s="1"/>
      <c r="AC1389" s="5"/>
      <c r="AD1389" s="5"/>
      <c r="AE1389" s="5"/>
      <c r="AF1389" s="1"/>
      <c r="AG1389" s="3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</row>
    <row r="1390" spans="1:108" x14ac:dyDescent="0.2">
      <c r="A1390" s="112">
        <f t="shared" si="460"/>
        <v>41415</v>
      </c>
      <c r="B1390" s="104">
        <f t="shared" si="473"/>
        <v>135048.95035859998</v>
      </c>
      <c r="C1390" s="104">
        <f t="shared" si="461"/>
        <v>131535.91169949999</v>
      </c>
      <c r="D1390" s="132">
        <f t="shared" si="462"/>
        <v>41405</v>
      </c>
      <c r="E1390" s="105">
        <f t="shared" si="474"/>
        <v>0</v>
      </c>
      <c r="F1390" s="106">
        <f t="shared" si="472"/>
        <v>11</v>
      </c>
      <c r="G1390" s="106">
        <f t="shared" si="467"/>
        <v>31</v>
      </c>
      <c r="H1390" s="104">
        <f t="shared" si="463"/>
        <v>1</v>
      </c>
      <c r="I1390" s="104">
        <f t="shared" si="464"/>
        <v>1.0235443799999999</v>
      </c>
      <c r="J1390" s="104">
        <f t="shared" si="456"/>
        <v>1.0235443799999999</v>
      </c>
      <c r="K1390" s="104">
        <f t="shared" si="457"/>
        <v>134632.84318818999</v>
      </c>
      <c r="L1390" s="107">
        <f t="shared" si="468"/>
        <v>0</v>
      </c>
      <c r="M1390" s="105">
        <f t="shared" si="469"/>
        <v>0</v>
      </c>
      <c r="N1390" s="104">
        <f t="shared" si="470"/>
        <v>0</v>
      </c>
      <c r="O1390" s="113">
        <f t="shared" si="465"/>
        <v>0.11</v>
      </c>
      <c r="P1390" s="108">
        <f t="shared" si="455"/>
        <v>1.003090681</v>
      </c>
      <c r="Q1390" s="104">
        <f t="shared" si="458"/>
        <v>416.10717040999998</v>
      </c>
      <c r="R1390" s="104">
        <f t="shared" si="459"/>
        <v>416.10717040999998</v>
      </c>
      <c r="S1390" s="109" t="s">
        <v>52</v>
      </c>
      <c r="T1390" s="110">
        <f t="shared" si="471"/>
        <v>41435</v>
      </c>
      <c r="U1390" s="111">
        <f t="shared" si="466"/>
        <v>0</v>
      </c>
      <c r="V1390" s="22"/>
      <c r="W1390" s="5"/>
      <c r="X1390" s="3"/>
      <c r="Y1390" s="5"/>
      <c r="Z1390" s="5"/>
      <c r="AA1390" s="5"/>
      <c r="AB1390" s="1"/>
      <c r="AC1390" s="5"/>
      <c r="AD1390" s="5"/>
      <c r="AE1390" s="5"/>
      <c r="AF1390" s="1"/>
      <c r="AG1390" s="3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</row>
    <row r="1391" spans="1:108" x14ac:dyDescent="0.2">
      <c r="A1391" s="112">
        <f t="shared" si="460"/>
        <v>41416</v>
      </c>
      <c r="B1391" s="104">
        <f t="shared" si="473"/>
        <v>135086.84196451999</v>
      </c>
      <c r="C1391" s="104">
        <f t="shared" si="461"/>
        <v>131535.91169949999</v>
      </c>
      <c r="D1391" s="132">
        <f t="shared" si="462"/>
        <v>41405</v>
      </c>
      <c r="E1391" s="105">
        <f t="shared" si="474"/>
        <v>0</v>
      </c>
      <c r="F1391" s="106">
        <f t="shared" si="472"/>
        <v>12</v>
      </c>
      <c r="G1391" s="106">
        <f t="shared" si="467"/>
        <v>31</v>
      </c>
      <c r="H1391" s="104">
        <f t="shared" si="463"/>
        <v>1</v>
      </c>
      <c r="I1391" s="104">
        <f t="shared" si="464"/>
        <v>1.0235443799999999</v>
      </c>
      <c r="J1391" s="104">
        <f t="shared" si="456"/>
        <v>1.0235443799999999</v>
      </c>
      <c r="K1391" s="104">
        <f t="shared" si="457"/>
        <v>134632.84318818999</v>
      </c>
      <c r="L1391" s="107">
        <f t="shared" si="468"/>
        <v>0</v>
      </c>
      <c r="M1391" s="105">
        <f t="shared" si="469"/>
        <v>0</v>
      </c>
      <c r="N1391" s="104">
        <f t="shared" si="470"/>
        <v>0</v>
      </c>
      <c r="O1391" s="113">
        <f t="shared" si="465"/>
        <v>0.11</v>
      </c>
      <c r="P1391" s="108">
        <f t="shared" si="455"/>
        <v>1.0033721250000001</v>
      </c>
      <c r="Q1391" s="104">
        <f t="shared" si="458"/>
        <v>453.99877633</v>
      </c>
      <c r="R1391" s="104">
        <f t="shared" si="459"/>
        <v>453.99877633</v>
      </c>
      <c r="S1391" s="109" t="s">
        <v>52</v>
      </c>
      <c r="T1391" s="110">
        <f t="shared" si="471"/>
        <v>41435</v>
      </c>
      <c r="U1391" s="111">
        <f t="shared" si="466"/>
        <v>0</v>
      </c>
      <c r="V1391" s="22"/>
      <c r="W1391" s="5"/>
      <c r="X1391" s="3"/>
      <c r="Y1391" s="5"/>
      <c r="Z1391" s="5"/>
      <c r="AA1391" s="5"/>
      <c r="AB1391" s="1"/>
      <c r="AC1391" s="5"/>
      <c r="AD1391" s="5"/>
      <c r="AE1391" s="5"/>
      <c r="AF1391" s="1"/>
      <c r="AG1391" s="3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</row>
    <row r="1392" spans="1:108" x14ac:dyDescent="0.2">
      <c r="A1392" s="112">
        <f t="shared" si="460"/>
        <v>41417</v>
      </c>
      <c r="B1392" s="104">
        <f t="shared" si="473"/>
        <v>135124.74420642998</v>
      </c>
      <c r="C1392" s="104">
        <f t="shared" si="461"/>
        <v>131535.91169949999</v>
      </c>
      <c r="D1392" s="132">
        <f t="shared" si="462"/>
        <v>41405</v>
      </c>
      <c r="E1392" s="105">
        <f t="shared" si="474"/>
        <v>0</v>
      </c>
      <c r="F1392" s="106">
        <f t="shared" si="472"/>
        <v>13</v>
      </c>
      <c r="G1392" s="106">
        <f t="shared" si="467"/>
        <v>31</v>
      </c>
      <c r="H1392" s="104">
        <f t="shared" si="463"/>
        <v>1</v>
      </c>
      <c r="I1392" s="104">
        <f t="shared" si="464"/>
        <v>1.0235443799999999</v>
      </c>
      <c r="J1392" s="104">
        <f t="shared" si="456"/>
        <v>1.0235443799999999</v>
      </c>
      <c r="K1392" s="104">
        <f t="shared" si="457"/>
        <v>134632.84318818999</v>
      </c>
      <c r="L1392" s="107">
        <f t="shared" si="468"/>
        <v>0</v>
      </c>
      <c r="M1392" s="105">
        <f t="shared" si="469"/>
        <v>0</v>
      </c>
      <c r="N1392" s="104">
        <f t="shared" si="470"/>
        <v>0</v>
      </c>
      <c r="O1392" s="113">
        <f t="shared" si="465"/>
        <v>0.11</v>
      </c>
      <c r="P1392" s="108">
        <f t="shared" si="455"/>
        <v>1.003653648</v>
      </c>
      <c r="Q1392" s="104">
        <f t="shared" si="458"/>
        <v>491.90101823999998</v>
      </c>
      <c r="R1392" s="104">
        <f t="shared" si="459"/>
        <v>491.90101823999998</v>
      </c>
      <c r="S1392" s="109" t="s">
        <v>52</v>
      </c>
      <c r="T1392" s="110">
        <f t="shared" si="471"/>
        <v>41435</v>
      </c>
      <c r="U1392" s="111">
        <f t="shared" si="466"/>
        <v>0</v>
      </c>
      <c r="V1392" s="22"/>
      <c r="W1392" s="5"/>
      <c r="X1392" s="3"/>
      <c r="Y1392" s="5"/>
      <c r="Z1392" s="5"/>
      <c r="AA1392" s="5"/>
      <c r="AB1392" s="1"/>
      <c r="AC1392" s="5"/>
      <c r="AD1392" s="5"/>
      <c r="AE1392" s="5"/>
      <c r="AF1392" s="1"/>
      <c r="AG1392" s="3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</row>
    <row r="1393" spans="1:108" x14ac:dyDescent="0.2">
      <c r="A1393" s="112">
        <f t="shared" si="460"/>
        <v>41418</v>
      </c>
      <c r="B1393" s="104">
        <f t="shared" si="473"/>
        <v>135162.65708434</v>
      </c>
      <c r="C1393" s="104">
        <f t="shared" si="461"/>
        <v>131535.91169949999</v>
      </c>
      <c r="D1393" s="132">
        <f t="shared" si="462"/>
        <v>41405</v>
      </c>
      <c r="E1393" s="105">
        <f t="shared" si="474"/>
        <v>0</v>
      </c>
      <c r="F1393" s="106">
        <f t="shared" si="472"/>
        <v>14</v>
      </c>
      <c r="G1393" s="106">
        <f t="shared" si="467"/>
        <v>31</v>
      </c>
      <c r="H1393" s="104">
        <f t="shared" si="463"/>
        <v>1</v>
      </c>
      <c r="I1393" s="104">
        <f t="shared" si="464"/>
        <v>1.0235443799999999</v>
      </c>
      <c r="J1393" s="104">
        <f t="shared" si="456"/>
        <v>1.0235443799999999</v>
      </c>
      <c r="K1393" s="104">
        <f t="shared" si="457"/>
        <v>134632.84318818999</v>
      </c>
      <c r="L1393" s="107">
        <f t="shared" si="468"/>
        <v>0</v>
      </c>
      <c r="M1393" s="105">
        <f t="shared" si="469"/>
        <v>0</v>
      </c>
      <c r="N1393" s="104">
        <f t="shared" si="470"/>
        <v>0</v>
      </c>
      <c r="O1393" s="113">
        <f t="shared" si="465"/>
        <v>0.11</v>
      </c>
      <c r="P1393" s="108">
        <f t="shared" si="455"/>
        <v>1.0039352500000001</v>
      </c>
      <c r="Q1393" s="104">
        <f t="shared" si="458"/>
        <v>529.81389615000001</v>
      </c>
      <c r="R1393" s="104">
        <f t="shared" si="459"/>
        <v>529.81389615000001</v>
      </c>
      <c r="S1393" s="109" t="s">
        <v>52</v>
      </c>
      <c r="T1393" s="110">
        <f t="shared" si="471"/>
        <v>41435</v>
      </c>
      <c r="U1393" s="111">
        <f t="shared" si="466"/>
        <v>0</v>
      </c>
      <c r="V1393" s="22"/>
      <c r="W1393" s="5"/>
      <c r="X1393" s="3"/>
      <c r="Y1393" s="5"/>
      <c r="Z1393" s="5"/>
      <c r="AA1393" s="5"/>
      <c r="AB1393" s="1"/>
      <c r="AC1393" s="5"/>
      <c r="AD1393" s="5"/>
      <c r="AE1393" s="5"/>
      <c r="AF1393" s="1"/>
      <c r="AG1393" s="3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</row>
    <row r="1394" spans="1:108" x14ac:dyDescent="0.2">
      <c r="A1394" s="112">
        <f t="shared" si="460"/>
        <v>41419</v>
      </c>
      <c r="B1394" s="104">
        <f t="shared" si="473"/>
        <v>135200.58059823999</v>
      </c>
      <c r="C1394" s="104">
        <f t="shared" si="461"/>
        <v>131535.91169949999</v>
      </c>
      <c r="D1394" s="132">
        <f t="shared" si="462"/>
        <v>41405</v>
      </c>
      <c r="E1394" s="105">
        <f t="shared" si="474"/>
        <v>0</v>
      </c>
      <c r="F1394" s="106">
        <f t="shared" si="472"/>
        <v>15</v>
      </c>
      <c r="G1394" s="106">
        <f t="shared" si="467"/>
        <v>31</v>
      </c>
      <c r="H1394" s="104">
        <f t="shared" si="463"/>
        <v>1</v>
      </c>
      <c r="I1394" s="104">
        <f t="shared" si="464"/>
        <v>1.0235443799999999</v>
      </c>
      <c r="J1394" s="104">
        <f t="shared" si="456"/>
        <v>1.0235443799999999</v>
      </c>
      <c r="K1394" s="104">
        <f t="shared" si="457"/>
        <v>134632.84318818999</v>
      </c>
      <c r="L1394" s="107">
        <f t="shared" si="468"/>
        <v>0</v>
      </c>
      <c r="M1394" s="105">
        <f t="shared" si="469"/>
        <v>0</v>
      </c>
      <c r="N1394" s="104">
        <f t="shared" si="470"/>
        <v>0</v>
      </c>
      <c r="O1394" s="113">
        <f t="shared" si="465"/>
        <v>0.11</v>
      </c>
      <c r="P1394" s="108">
        <f t="shared" si="455"/>
        <v>1.004216931</v>
      </c>
      <c r="Q1394" s="104">
        <f t="shared" si="458"/>
        <v>567.73741004999999</v>
      </c>
      <c r="R1394" s="104">
        <f t="shared" si="459"/>
        <v>567.73741004999999</v>
      </c>
      <c r="S1394" s="109" t="s">
        <v>52</v>
      </c>
      <c r="T1394" s="110">
        <f t="shared" si="471"/>
        <v>41435</v>
      </c>
      <c r="U1394" s="111">
        <f t="shared" si="466"/>
        <v>0</v>
      </c>
      <c r="V1394" s="22"/>
      <c r="W1394" s="5"/>
      <c r="X1394" s="3"/>
      <c r="Y1394" s="5"/>
      <c r="Z1394" s="5"/>
      <c r="AA1394" s="5"/>
      <c r="AB1394" s="1"/>
      <c r="AC1394" s="5"/>
      <c r="AD1394" s="5"/>
      <c r="AE1394" s="5"/>
      <c r="AF1394" s="1"/>
      <c r="AG1394" s="3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</row>
    <row r="1395" spans="1:108" x14ac:dyDescent="0.2">
      <c r="A1395" s="112">
        <f t="shared" si="460"/>
        <v>41420</v>
      </c>
      <c r="B1395" s="104">
        <f t="shared" si="473"/>
        <v>135238.51488276999</v>
      </c>
      <c r="C1395" s="104">
        <f t="shared" si="461"/>
        <v>131535.91169949999</v>
      </c>
      <c r="D1395" s="132">
        <f t="shared" si="462"/>
        <v>41405</v>
      </c>
      <c r="E1395" s="105">
        <f t="shared" si="474"/>
        <v>0</v>
      </c>
      <c r="F1395" s="106">
        <f t="shared" si="472"/>
        <v>16</v>
      </c>
      <c r="G1395" s="106">
        <f t="shared" si="467"/>
        <v>31</v>
      </c>
      <c r="H1395" s="104">
        <f t="shared" si="463"/>
        <v>1</v>
      </c>
      <c r="I1395" s="104">
        <f t="shared" si="464"/>
        <v>1.0235443799999999</v>
      </c>
      <c r="J1395" s="104">
        <f t="shared" si="456"/>
        <v>1.0235443799999999</v>
      </c>
      <c r="K1395" s="104">
        <f t="shared" si="457"/>
        <v>134632.84318818999</v>
      </c>
      <c r="L1395" s="107">
        <f t="shared" si="468"/>
        <v>0</v>
      </c>
      <c r="M1395" s="105">
        <f t="shared" si="469"/>
        <v>0</v>
      </c>
      <c r="N1395" s="104">
        <f t="shared" si="470"/>
        <v>0</v>
      </c>
      <c r="O1395" s="113">
        <f t="shared" si="465"/>
        <v>0.11</v>
      </c>
      <c r="P1395" s="108">
        <f t="shared" si="455"/>
        <v>1.0044986920000001</v>
      </c>
      <c r="Q1395" s="104">
        <f t="shared" si="458"/>
        <v>605.67169458000001</v>
      </c>
      <c r="R1395" s="104">
        <f t="shared" si="459"/>
        <v>605.67169458000001</v>
      </c>
      <c r="S1395" s="109" t="s">
        <v>52</v>
      </c>
      <c r="T1395" s="110">
        <f t="shared" si="471"/>
        <v>41435</v>
      </c>
      <c r="U1395" s="111">
        <f t="shared" si="466"/>
        <v>0</v>
      </c>
      <c r="V1395" s="22"/>
      <c r="W1395" s="5"/>
      <c r="X1395" s="3"/>
      <c r="Y1395" s="5"/>
      <c r="Z1395" s="5"/>
      <c r="AA1395" s="5"/>
      <c r="AB1395" s="1"/>
      <c r="AC1395" s="5"/>
      <c r="AD1395" s="5"/>
      <c r="AE1395" s="5"/>
      <c r="AF1395" s="1"/>
      <c r="AG1395" s="3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</row>
    <row r="1396" spans="1:108" x14ac:dyDescent="0.2">
      <c r="A1396" s="112">
        <f t="shared" si="460"/>
        <v>41421</v>
      </c>
      <c r="B1396" s="104">
        <f t="shared" si="473"/>
        <v>135276.45966865998</v>
      </c>
      <c r="C1396" s="104">
        <f t="shared" si="461"/>
        <v>131535.91169949999</v>
      </c>
      <c r="D1396" s="132">
        <f t="shared" si="462"/>
        <v>41405</v>
      </c>
      <c r="E1396" s="105">
        <f t="shared" si="474"/>
        <v>0</v>
      </c>
      <c r="F1396" s="106">
        <f t="shared" si="472"/>
        <v>17</v>
      </c>
      <c r="G1396" s="106">
        <f t="shared" si="467"/>
        <v>31</v>
      </c>
      <c r="H1396" s="104">
        <f t="shared" si="463"/>
        <v>1</v>
      </c>
      <c r="I1396" s="104">
        <f t="shared" si="464"/>
        <v>1.0235443799999999</v>
      </c>
      <c r="J1396" s="104">
        <f t="shared" si="456"/>
        <v>1.0235443799999999</v>
      </c>
      <c r="K1396" s="104">
        <f t="shared" si="457"/>
        <v>134632.84318818999</v>
      </c>
      <c r="L1396" s="107">
        <f t="shared" si="468"/>
        <v>0</v>
      </c>
      <c r="M1396" s="105">
        <f t="shared" si="469"/>
        <v>0</v>
      </c>
      <c r="N1396" s="104">
        <f t="shared" si="470"/>
        <v>0</v>
      </c>
      <c r="O1396" s="113">
        <f t="shared" si="465"/>
        <v>0.11</v>
      </c>
      <c r="P1396" s="108">
        <f t="shared" si="455"/>
        <v>1.004780531</v>
      </c>
      <c r="Q1396" s="104">
        <f t="shared" si="458"/>
        <v>643.61648047000006</v>
      </c>
      <c r="R1396" s="104">
        <f t="shared" si="459"/>
        <v>643.61648047000006</v>
      </c>
      <c r="S1396" s="109" t="s">
        <v>52</v>
      </c>
      <c r="T1396" s="110">
        <f t="shared" si="471"/>
        <v>41435</v>
      </c>
      <c r="U1396" s="111">
        <f t="shared" si="466"/>
        <v>0</v>
      </c>
      <c r="V1396" s="22"/>
      <c r="W1396" s="5"/>
      <c r="X1396" s="3"/>
      <c r="Y1396" s="5"/>
      <c r="Z1396" s="5"/>
      <c r="AA1396" s="5"/>
      <c r="AB1396" s="1"/>
      <c r="AC1396" s="5"/>
      <c r="AD1396" s="5"/>
      <c r="AE1396" s="5"/>
      <c r="AF1396" s="1"/>
      <c r="AG1396" s="3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</row>
    <row r="1397" spans="1:108" x14ac:dyDescent="0.2">
      <c r="A1397" s="112">
        <f t="shared" si="460"/>
        <v>41422</v>
      </c>
      <c r="B1397" s="104">
        <f t="shared" si="473"/>
        <v>135314.41509055</v>
      </c>
      <c r="C1397" s="104">
        <f t="shared" si="461"/>
        <v>131535.91169949999</v>
      </c>
      <c r="D1397" s="132">
        <f t="shared" si="462"/>
        <v>41405</v>
      </c>
      <c r="E1397" s="105">
        <f t="shared" si="474"/>
        <v>0</v>
      </c>
      <c r="F1397" s="106">
        <f t="shared" si="472"/>
        <v>18</v>
      </c>
      <c r="G1397" s="106">
        <f t="shared" si="467"/>
        <v>31</v>
      </c>
      <c r="H1397" s="104">
        <f t="shared" si="463"/>
        <v>1</v>
      </c>
      <c r="I1397" s="104">
        <f t="shared" si="464"/>
        <v>1.0235443799999999</v>
      </c>
      <c r="J1397" s="104">
        <f t="shared" si="456"/>
        <v>1.0235443799999999</v>
      </c>
      <c r="K1397" s="104">
        <f t="shared" si="457"/>
        <v>134632.84318818999</v>
      </c>
      <c r="L1397" s="107">
        <f t="shared" si="468"/>
        <v>0</v>
      </c>
      <c r="M1397" s="105">
        <f t="shared" si="469"/>
        <v>0</v>
      </c>
      <c r="N1397" s="104">
        <f t="shared" si="470"/>
        <v>0</v>
      </c>
      <c r="O1397" s="113">
        <f t="shared" si="465"/>
        <v>0.11</v>
      </c>
      <c r="P1397" s="108">
        <f t="shared" si="455"/>
        <v>1.005062449</v>
      </c>
      <c r="Q1397" s="104">
        <f t="shared" si="458"/>
        <v>681.57190235999997</v>
      </c>
      <c r="R1397" s="104">
        <f t="shared" si="459"/>
        <v>681.57190235999997</v>
      </c>
      <c r="S1397" s="109" t="s">
        <v>52</v>
      </c>
      <c r="T1397" s="110">
        <f t="shared" si="471"/>
        <v>41435</v>
      </c>
      <c r="U1397" s="111">
        <f t="shared" si="466"/>
        <v>0</v>
      </c>
      <c r="V1397" s="22"/>
      <c r="W1397" s="5"/>
      <c r="X1397" s="3"/>
      <c r="Y1397" s="5"/>
      <c r="Z1397" s="5"/>
      <c r="AA1397" s="5"/>
      <c r="AB1397" s="1"/>
      <c r="AC1397" s="5"/>
      <c r="AD1397" s="5"/>
      <c r="AE1397" s="5"/>
      <c r="AF1397" s="1"/>
      <c r="AG1397" s="3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</row>
    <row r="1398" spans="1:108" x14ac:dyDescent="0.2">
      <c r="A1398" s="112">
        <f t="shared" si="460"/>
        <v>41423</v>
      </c>
      <c r="B1398" s="104">
        <f t="shared" si="473"/>
        <v>135352.38128305998</v>
      </c>
      <c r="C1398" s="104">
        <f t="shared" si="461"/>
        <v>131535.91169949999</v>
      </c>
      <c r="D1398" s="132">
        <f t="shared" si="462"/>
        <v>41405</v>
      </c>
      <c r="E1398" s="105">
        <f t="shared" si="474"/>
        <v>0</v>
      </c>
      <c r="F1398" s="106">
        <f t="shared" si="472"/>
        <v>19</v>
      </c>
      <c r="G1398" s="106">
        <f t="shared" si="467"/>
        <v>31</v>
      </c>
      <c r="H1398" s="104">
        <f t="shared" si="463"/>
        <v>1</v>
      </c>
      <c r="I1398" s="104">
        <f t="shared" si="464"/>
        <v>1.0235443799999999</v>
      </c>
      <c r="J1398" s="104">
        <f t="shared" si="456"/>
        <v>1.0235443799999999</v>
      </c>
      <c r="K1398" s="104">
        <f t="shared" si="457"/>
        <v>134632.84318818999</v>
      </c>
      <c r="L1398" s="107">
        <f t="shared" si="468"/>
        <v>0</v>
      </c>
      <c r="M1398" s="105">
        <f t="shared" si="469"/>
        <v>0</v>
      </c>
      <c r="N1398" s="104">
        <f t="shared" si="470"/>
        <v>0</v>
      </c>
      <c r="O1398" s="113">
        <f t="shared" si="465"/>
        <v>0.11</v>
      </c>
      <c r="P1398" s="108">
        <f t="shared" si="455"/>
        <v>1.0053444469999999</v>
      </c>
      <c r="Q1398" s="104">
        <f t="shared" si="458"/>
        <v>719.53809487000001</v>
      </c>
      <c r="R1398" s="104">
        <f t="shared" si="459"/>
        <v>719.53809487000001</v>
      </c>
      <c r="S1398" s="109" t="s">
        <v>52</v>
      </c>
      <c r="T1398" s="110">
        <f t="shared" si="471"/>
        <v>41435</v>
      </c>
      <c r="U1398" s="111">
        <f t="shared" si="466"/>
        <v>0</v>
      </c>
      <c r="V1398" s="22"/>
      <c r="W1398" s="5"/>
      <c r="X1398" s="3"/>
      <c r="Y1398" s="5"/>
      <c r="Z1398" s="5"/>
      <c r="AA1398" s="5"/>
      <c r="AB1398" s="1"/>
      <c r="AC1398" s="5"/>
      <c r="AD1398" s="5"/>
      <c r="AE1398" s="5"/>
      <c r="AF1398" s="1"/>
      <c r="AG1398" s="3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</row>
    <row r="1399" spans="1:108" x14ac:dyDescent="0.2">
      <c r="A1399" s="112">
        <f t="shared" si="460"/>
        <v>41424</v>
      </c>
      <c r="B1399" s="104">
        <f t="shared" si="473"/>
        <v>135390.35797693999</v>
      </c>
      <c r="C1399" s="104">
        <f t="shared" si="461"/>
        <v>131535.91169949999</v>
      </c>
      <c r="D1399" s="132">
        <f t="shared" si="462"/>
        <v>41405</v>
      </c>
      <c r="E1399" s="105">
        <f t="shared" si="474"/>
        <v>0</v>
      </c>
      <c r="F1399" s="106">
        <f t="shared" si="472"/>
        <v>20</v>
      </c>
      <c r="G1399" s="106">
        <f t="shared" si="467"/>
        <v>31</v>
      </c>
      <c r="H1399" s="104">
        <f t="shared" si="463"/>
        <v>1</v>
      </c>
      <c r="I1399" s="104">
        <f t="shared" si="464"/>
        <v>1.0235443799999999</v>
      </c>
      <c r="J1399" s="104">
        <f t="shared" si="456"/>
        <v>1.0235443799999999</v>
      </c>
      <c r="K1399" s="104">
        <f t="shared" si="457"/>
        <v>134632.84318818999</v>
      </c>
      <c r="L1399" s="107">
        <f t="shared" si="468"/>
        <v>0</v>
      </c>
      <c r="M1399" s="105">
        <f t="shared" si="469"/>
        <v>0</v>
      </c>
      <c r="N1399" s="104">
        <f t="shared" si="470"/>
        <v>0</v>
      </c>
      <c r="O1399" s="113">
        <f t="shared" si="465"/>
        <v>0.11</v>
      </c>
      <c r="P1399" s="108">
        <f t="shared" si="455"/>
        <v>1.0056265230000001</v>
      </c>
      <c r="Q1399" s="104">
        <f t="shared" si="458"/>
        <v>757.51478874999998</v>
      </c>
      <c r="R1399" s="104">
        <f t="shared" si="459"/>
        <v>757.51478874999998</v>
      </c>
      <c r="S1399" s="109" t="s">
        <v>52</v>
      </c>
      <c r="T1399" s="110">
        <f t="shared" si="471"/>
        <v>41435</v>
      </c>
      <c r="U1399" s="111">
        <f t="shared" si="466"/>
        <v>0</v>
      </c>
      <c r="V1399" s="22"/>
      <c r="W1399" s="5"/>
      <c r="X1399" s="3"/>
      <c r="Y1399" s="5"/>
      <c r="Z1399" s="5"/>
      <c r="AA1399" s="5"/>
      <c r="AB1399" s="1"/>
      <c r="AC1399" s="5"/>
      <c r="AD1399" s="5"/>
      <c r="AE1399" s="5"/>
      <c r="AF1399" s="1"/>
      <c r="AG1399" s="3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</row>
    <row r="1400" spans="1:108" x14ac:dyDescent="0.2">
      <c r="A1400" s="112">
        <f t="shared" si="460"/>
        <v>41425</v>
      </c>
      <c r="B1400" s="104">
        <f t="shared" si="473"/>
        <v>135428.34544143997</v>
      </c>
      <c r="C1400" s="104">
        <f t="shared" si="461"/>
        <v>131535.91169949999</v>
      </c>
      <c r="D1400" s="132">
        <f t="shared" si="462"/>
        <v>41405</v>
      </c>
      <c r="E1400" s="105">
        <f t="shared" si="474"/>
        <v>0</v>
      </c>
      <c r="F1400" s="106">
        <f t="shared" si="472"/>
        <v>21</v>
      </c>
      <c r="G1400" s="106">
        <f t="shared" si="467"/>
        <v>31</v>
      </c>
      <c r="H1400" s="104">
        <f t="shared" si="463"/>
        <v>1</v>
      </c>
      <c r="I1400" s="104">
        <f t="shared" si="464"/>
        <v>1.0235443799999999</v>
      </c>
      <c r="J1400" s="104">
        <f t="shared" si="456"/>
        <v>1.0235443799999999</v>
      </c>
      <c r="K1400" s="104">
        <f t="shared" si="457"/>
        <v>134632.84318818999</v>
      </c>
      <c r="L1400" s="107">
        <f t="shared" si="468"/>
        <v>0</v>
      </c>
      <c r="M1400" s="105">
        <f t="shared" si="469"/>
        <v>0</v>
      </c>
      <c r="N1400" s="104">
        <f t="shared" si="470"/>
        <v>0</v>
      </c>
      <c r="O1400" s="113">
        <f t="shared" si="465"/>
        <v>0.11</v>
      </c>
      <c r="P1400" s="108">
        <f t="shared" si="455"/>
        <v>1.005908679</v>
      </c>
      <c r="Q1400" s="104">
        <f t="shared" si="458"/>
        <v>795.50225324999997</v>
      </c>
      <c r="R1400" s="104">
        <f t="shared" si="459"/>
        <v>795.50225324999997</v>
      </c>
      <c r="S1400" s="109" t="s">
        <v>52</v>
      </c>
      <c r="T1400" s="110">
        <f t="shared" si="471"/>
        <v>41435</v>
      </c>
      <c r="U1400" s="111">
        <f t="shared" si="466"/>
        <v>0</v>
      </c>
      <c r="V1400" s="22"/>
      <c r="W1400" s="5"/>
      <c r="X1400" s="3"/>
      <c r="Y1400" s="5"/>
      <c r="Z1400" s="5"/>
      <c r="AA1400" s="5"/>
      <c r="AB1400" s="1"/>
      <c r="AC1400" s="5"/>
      <c r="AD1400" s="5"/>
      <c r="AE1400" s="5"/>
      <c r="AF1400" s="1"/>
      <c r="AG1400" s="3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</row>
    <row r="1401" spans="1:108" x14ac:dyDescent="0.2">
      <c r="A1401" s="112">
        <f t="shared" si="460"/>
        <v>41426</v>
      </c>
      <c r="B1401" s="104">
        <f t="shared" si="473"/>
        <v>135466.34354193998</v>
      </c>
      <c r="C1401" s="104">
        <f t="shared" si="461"/>
        <v>131535.91169949999</v>
      </c>
      <c r="D1401" s="132">
        <f t="shared" si="462"/>
        <v>41405</v>
      </c>
      <c r="E1401" s="105">
        <f t="shared" si="474"/>
        <v>0</v>
      </c>
      <c r="F1401" s="106">
        <f t="shared" si="472"/>
        <v>22</v>
      </c>
      <c r="G1401" s="106">
        <f t="shared" si="467"/>
        <v>31</v>
      </c>
      <c r="H1401" s="104">
        <f t="shared" si="463"/>
        <v>1</v>
      </c>
      <c r="I1401" s="104">
        <f t="shared" si="464"/>
        <v>1.0235443799999999</v>
      </c>
      <c r="J1401" s="104">
        <f t="shared" si="456"/>
        <v>1.0235443799999999</v>
      </c>
      <c r="K1401" s="104">
        <f t="shared" si="457"/>
        <v>134632.84318818999</v>
      </c>
      <c r="L1401" s="107">
        <f t="shared" si="468"/>
        <v>0</v>
      </c>
      <c r="M1401" s="105">
        <f t="shared" si="469"/>
        <v>0</v>
      </c>
      <c r="N1401" s="104">
        <f t="shared" si="470"/>
        <v>0</v>
      </c>
      <c r="O1401" s="113">
        <f t="shared" si="465"/>
        <v>0.11</v>
      </c>
      <c r="P1401" s="108">
        <f t="shared" si="455"/>
        <v>1.006190914</v>
      </c>
      <c r="Q1401" s="104">
        <f t="shared" si="458"/>
        <v>833.50035375000004</v>
      </c>
      <c r="R1401" s="104">
        <f t="shared" si="459"/>
        <v>833.50035375000004</v>
      </c>
      <c r="S1401" s="109" t="s">
        <v>52</v>
      </c>
      <c r="T1401" s="110">
        <f t="shared" si="471"/>
        <v>41435</v>
      </c>
      <c r="U1401" s="111">
        <f t="shared" si="466"/>
        <v>0</v>
      </c>
      <c r="V1401" s="22"/>
      <c r="W1401" s="5"/>
      <c r="X1401" s="3"/>
      <c r="Y1401" s="5"/>
      <c r="Z1401" s="5"/>
      <c r="AA1401" s="5"/>
      <c r="AB1401" s="1"/>
      <c r="AC1401" s="5"/>
      <c r="AD1401" s="5"/>
      <c r="AE1401" s="5"/>
      <c r="AF1401" s="1"/>
      <c r="AG1401" s="3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</row>
    <row r="1402" spans="1:108" x14ac:dyDescent="0.2">
      <c r="A1402" s="112">
        <f t="shared" si="460"/>
        <v>41427</v>
      </c>
      <c r="B1402" s="104">
        <f t="shared" si="473"/>
        <v>135504.35227842999</v>
      </c>
      <c r="C1402" s="104">
        <f t="shared" si="461"/>
        <v>131535.91169949999</v>
      </c>
      <c r="D1402" s="132">
        <f t="shared" si="462"/>
        <v>41405</v>
      </c>
      <c r="E1402" s="105">
        <f t="shared" si="474"/>
        <v>0</v>
      </c>
      <c r="F1402" s="106">
        <f t="shared" si="472"/>
        <v>23</v>
      </c>
      <c r="G1402" s="106">
        <f t="shared" si="467"/>
        <v>31</v>
      </c>
      <c r="H1402" s="104">
        <f t="shared" si="463"/>
        <v>1</v>
      </c>
      <c r="I1402" s="104">
        <f t="shared" si="464"/>
        <v>1.0235443799999999</v>
      </c>
      <c r="J1402" s="104">
        <f t="shared" si="456"/>
        <v>1.0235443799999999</v>
      </c>
      <c r="K1402" s="104">
        <f t="shared" si="457"/>
        <v>134632.84318818999</v>
      </c>
      <c r="L1402" s="107">
        <f t="shared" si="468"/>
        <v>0</v>
      </c>
      <c r="M1402" s="105">
        <f t="shared" si="469"/>
        <v>0</v>
      </c>
      <c r="N1402" s="104">
        <f t="shared" si="470"/>
        <v>0</v>
      </c>
      <c r="O1402" s="113">
        <f t="shared" si="465"/>
        <v>0.11</v>
      </c>
      <c r="P1402" s="108">
        <f t="shared" si="455"/>
        <v>1.0064732279999999</v>
      </c>
      <c r="Q1402" s="104">
        <f t="shared" si="458"/>
        <v>871.50909023999998</v>
      </c>
      <c r="R1402" s="104">
        <f t="shared" si="459"/>
        <v>871.50909023999998</v>
      </c>
      <c r="S1402" s="109" t="s">
        <v>52</v>
      </c>
      <c r="T1402" s="110">
        <f t="shared" si="471"/>
        <v>41435</v>
      </c>
      <c r="U1402" s="111">
        <f t="shared" si="466"/>
        <v>0</v>
      </c>
      <c r="V1402" s="22"/>
      <c r="W1402" s="5"/>
      <c r="X1402" s="3"/>
      <c r="Y1402" s="5"/>
      <c r="Z1402" s="5"/>
      <c r="AA1402" s="5"/>
      <c r="AB1402" s="1"/>
      <c r="AC1402" s="5"/>
      <c r="AD1402" s="5"/>
      <c r="AE1402" s="5"/>
      <c r="AF1402" s="1"/>
      <c r="AG1402" s="3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</row>
    <row r="1403" spans="1:108" x14ac:dyDescent="0.2">
      <c r="A1403" s="112">
        <f t="shared" si="460"/>
        <v>41428</v>
      </c>
      <c r="B1403" s="104">
        <f t="shared" si="473"/>
        <v>135542.37165091999</v>
      </c>
      <c r="C1403" s="104">
        <f t="shared" si="461"/>
        <v>131535.91169949999</v>
      </c>
      <c r="D1403" s="132">
        <f t="shared" si="462"/>
        <v>41405</v>
      </c>
      <c r="E1403" s="105">
        <f t="shared" si="474"/>
        <v>0</v>
      </c>
      <c r="F1403" s="106">
        <f t="shared" si="472"/>
        <v>24</v>
      </c>
      <c r="G1403" s="106">
        <f t="shared" si="467"/>
        <v>31</v>
      </c>
      <c r="H1403" s="104">
        <f t="shared" si="463"/>
        <v>1</v>
      </c>
      <c r="I1403" s="104">
        <f t="shared" si="464"/>
        <v>1.0235443799999999</v>
      </c>
      <c r="J1403" s="104">
        <f t="shared" si="456"/>
        <v>1.0235443799999999</v>
      </c>
      <c r="K1403" s="104">
        <f t="shared" si="457"/>
        <v>134632.84318818999</v>
      </c>
      <c r="L1403" s="107">
        <f t="shared" si="468"/>
        <v>0</v>
      </c>
      <c r="M1403" s="105">
        <f t="shared" si="469"/>
        <v>0</v>
      </c>
      <c r="N1403" s="104">
        <f t="shared" si="470"/>
        <v>0</v>
      </c>
      <c r="O1403" s="113">
        <f t="shared" si="465"/>
        <v>0.11</v>
      </c>
      <c r="P1403" s="108">
        <f t="shared" si="455"/>
        <v>1.0067556209999999</v>
      </c>
      <c r="Q1403" s="104">
        <f t="shared" si="458"/>
        <v>909.52846273</v>
      </c>
      <c r="R1403" s="104">
        <f t="shared" si="459"/>
        <v>909.52846273</v>
      </c>
      <c r="S1403" s="109" t="s">
        <v>52</v>
      </c>
      <c r="T1403" s="110">
        <f t="shared" si="471"/>
        <v>41435</v>
      </c>
      <c r="U1403" s="111">
        <f t="shared" si="466"/>
        <v>0</v>
      </c>
      <c r="V1403" s="22"/>
      <c r="W1403" s="5"/>
      <c r="X1403" s="3"/>
      <c r="Y1403" s="5"/>
      <c r="Z1403" s="5"/>
      <c r="AA1403" s="5"/>
      <c r="AB1403" s="1"/>
      <c r="AC1403" s="5"/>
      <c r="AD1403" s="5"/>
      <c r="AE1403" s="5"/>
      <c r="AF1403" s="1"/>
      <c r="AG1403" s="3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</row>
    <row r="1404" spans="1:108" x14ac:dyDescent="0.2">
      <c r="A1404" s="112">
        <f t="shared" si="460"/>
        <v>41429</v>
      </c>
      <c r="B1404" s="104">
        <f t="shared" si="473"/>
        <v>135580.40179402998</v>
      </c>
      <c r="C1404" s="104">
        <f t="shared" si="461"/>
        <v>131535.91169949999</v>
      </c>
      <c r="D1404" s="132">
        <f t="shared" si="462"/>
        <v>41405</v>
      </c>
      <c r="E1404" s="105">
        <f t="shared" si="474"/>
        <v>0</v>
      </c>
      <c r="F1404" s="106">
        <f t="shared" si="472"/>
        <v>25</v>
      </c>
      <c r="G1404" s="106">
        <f t="shared" si="467"/>
        <v>31</v>
      </c>
      <c r="H1404" s="104">
        <f t="shared" si="463"/>
        <v>1</v>
      </c>
      <c r="I1404" s="104">
        <f t="shared" si="464"/>
        <v>1.0235443799999999</v>
      </c>
      <c r="J1404" s="104">
        <f t="shared" si="456"/>
        <v>1.0235443799999999</v>
      </c>
      <c r="K1404" s="104">
        <f t="shared" si="457"/>
        <v>134632.84318818999</v>
      </c>
      <c r="L1404" s="107">
        <f t="shared" si="468"/>
        <v>0</v>
      </c>
      <c r="M1404" s="105">
        <f t="shared" si="469"/>
        <v>0</v>
      </c>
      <c r="N1404" s="104">
        <f t="shared" si="470"/>
        <v>0</v>
      </c>
      <c r="O1404" s="113">
        <f t="shared" si="465"/>
        <v>0.11</v>
      </c>
      <c r="P1404" s="108">
        <f t="shared" si="455"/>
        <v>1.0070380940000001</v>
      </c>
      <c r="Q1404" s="104">
        <f t="shared" si="458"/>
        <v>947.55860584000004</v>
      </c>
      <c r="R1404" s="104">
        <f t="shared" si="459"/>
        <v>947.55860584000004</v>
      </c>
      <c r="S1404" s="109" t="s">
        <v>52</v>
      </c>
      <c r="T1404" s="110">
        <f t="shared" si="471"/>
        <v>41435</v>
      </c>
      <c r="U1404" s="111">
        <f t="shared" si="466"/>
        <v>0</v>
      </c>
      <c r="V1404" s="22"/>
      <c r="W1404" s="5"/>
      <c r="X1404" s="3"/>
      <c r="Y1404" s="5"/>
      <c r="Z1404" s="5"/>
      <c r="AA1404" s="5"/>
      <c r="AB1404" s="1"/>
      <c r="AC1404" s="5"/>
      <c r="AD1404" s="5"/>
      <c r="AE1404" s="5"/>
      <c r="AF1404" s="1"/>
      <c r="AG1404" s="3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</row>
    <row r="1405" spans="1:108" x14ac:dyDescent="0.2">
      <c r="A1405" s="112">
        <f t="shared" si="460"/>
        <v>41430</v>
      </c>
      <c r="B1405" s="104">
        <f t="shared" si="473"/>
        <v>135618.44243850998</v>
      </c>
      <c r="C1405" s="104">
        <f t="shared" si="461"/>
        <v>131535.91169949999</v>
      </c>
      <c r="D1405" s="132">
        <f t="shared" si="462"/>
        <v>41405</v>
      </c>
      <c r="E1405" s="105">
        <f t="shared" si="474"/>
        <v>0</v>
      </c>
      <c r="F1405" s="106">
        <f t="shared" si="472"/>
        <v>26</v>
      </c>
      <c r="G1405" s="106">
        <f t="shared" si="467"/>
        <v>31</v>
      </c>
      <c r="H1405" s="104">
        <f t="shared" si="463"/>
        <v>1</v>
      </c>
      <c r="I1405" s="104">
        <f t="shared" si="464"/>
        <v>1.0235443799999999</v>
      </c>
      <c r="J1405" s="104">
        <f t="shared" si="456"/>
        <v>1.0235443799999999</v>
      </c>
      <c r="K1405" s="104">
        <f t="shared" si="457"/>
        <v>134632.84318818999</v>
      </c>
      <c r="L1405" s="107">
        <f t="shared" si="468"/>
        <v>0</v>
      </c>
      <c r="M1405" s="105">
        <f t="shared" si="469"/>
        <v>0</v>
      </c>
      <c r="N1405" s="104">
        <f t="shared" si="470"/>
        <v>0</v>
      </c>
      <c r="O1405" s="113">
        <f t="shared" si="465"/>
        <v>0.11</v>
      </c>
      <c r="P1405" s="108">
        <f t="shared" si="455"/>
        <v>1.0073206450000001</v>
      </c>
      <c r="Q1405" s="104">
        <f t="shared" si="458"/>
        <v>985.59925032000001</v>
      </c>
      <c r="R1405" s="104">
        <f t="shared" si="459"/>
        <v>985.59925032000001</v>
      </c>
      <c r="S1405" s="109" t="s">
        <v>52</v>
      </c>
      <c r="T1405" s="110">
        <f t="shared" si="471"/>
        <v>41435</v>
      </c>
      <c r="U1405" s="111">
        <f t="shared" si="466"/>
        <v>0</v>
      </c>
      <c r="V1405" s="22"/>
      <c r="W1405" s="5"/>
      <c r="X1405" s="3"/>
      <c r="Y1405" s="5"/>
      <c r="Z1405" s="5"/>
      <c r="AA1405" s="5"/>
      <c r="AB1405" s="1"/>
      <c r="AC1405" s="5"/>
      <c r="AD1405" s="5"/>
      <c r="AE1405" s="5"/>
      <c r="AF1405" s="1"/>
      <c r="AG1405" s="3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</row>
    <row r="1406" spans="1:108" x14ac:dyDescent="0.2">
      <c r="A1406" s="112">
        <f t="shared" si="460"/>
        <v>41431</v>
      </c>
      <c r="B1406" s="104">
        <f t="shared" si="473"/>
        <v>135656.49385360998</v>
      </c>
      <c r="C1406" s="104">
        <f t="shared" si="461"/>
        <v>131535.91169949999</v>
      </c>
      <c r="D1406" s="132">
        <f t="shared" si="462"/>
        <v>41405</v>
      </c>
      <c r="E1406" s="105">
        <f t="shared" si="474"/>
        <v>0</v>
      </c>
      <c r="F1406" s="106">
        <f t="shared" si="472"/>
        <v>27</v>
      </c>
      <c r="G1406" s="106">
        <f t="shared" si="467"/>
        <v>31</v>
      </c>
      <c r="H1406" s="104">
        <f t="shared" si="463"/>
        <v>1</v>
      </c>
      <c r="I1406" s="104">
        <f t="shared" si="464"/>
        <v>1.0235443799999999</v>
      </c>
      <c r="J1406" s="104">
        <f t="shared" si="456"/>
        <v>1.0235443799999999</v>
      </c>
      <c r="K1406" s="104">
        <f t="shared" si="457"/>
        <v>134632.84318818999</v>
      </c>
      <c r="L1406" s="107">
        <f t="shared" si="468"/>
        <v>0</v>
      </c>
      <c r="M1406" s="105">
        <f t="shared" si="469"/>
        <v>0</v>
      </c>
      <c r="N1406" s="104">
        <f t="shared" si="470"/>
        <v>0</v>
      </c>
      <c r="O1406" s="113">
        <f t="shared" si="465"/>
        <v>0.11</v>
      </c>
      <c r="P1406" s="108">
        <f t="shared" si="455"/>
        <v>1.007603276</v>
      </c>
      <c r="Q1406" s="104">
        <f t="shared" si="458"/>
        <v>1023.65066542</v>
      </c>
      <c r="R1406" s="104">
        <f t="shared" si="459"/>
        <v>1023.65066542</v>
      </c>
      <c r="S1406" s="109" t="s">
        <v>52</v>
      </c>
      <c r="T1406" s="110">
        <f t="shared" si="471"/>
        <v>41435</v>
      </c>
      <c r="U1406" s="111">
        <f t="shared" si="466"/>
        <v>0</v>
      </c>
      <c r="V1406" s="22"/>
      <c r="W1406" s="5"/>
      <c r="X1406" s="3"/>
      <c r="Y1406" s="5"/>
      <c r="Z1406" s="5"/>
      <c r="AA1406" s="5"/>
      <c r="AB1406" s="1"/>
      <c r="AC1406" s="5"/>
      <c r="AD1406" s="5"/>
      <c r="AE1406" s="5"/>
      <c r="AF1406" s="1"/>
      <c r="AG1406" s="3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</row>
    <row r="1407" spans="1:108" x14ac:dyDescent="0.2">
      <c r="A1407" s="112">
        <f t="shared" si="460"/>
        <v>41432</v>
      </c>
      <c r="B1407" s="104">
        <f t="shared" si="473"/>
        <v>135694.55603933998</v>
      </c>
      <c r="C1407" s="104">
        <f t="shared" si="461"/>
        <v>131535.91169949999</v>
      </c>
      <c r="D1407" s="132">
        <f t="shared" si="462"/>
        <v>41405</v>
      </c>
      <c r="E1407" s="105">
        <f t="shared" si="474"/>
        <v>0</v>
      </c>
      <c r="F1407" s="106">
        <f t="shared" si="472"/>
        <v>28</v>
      </c>
      <c r="G1407" s="106">
        <f t="shared" si="467"/>
        <v>31</v>
      </c>
      <c r="H1407" s="104">
        <f t="shared" si="463"/>
        <v>1</v>
      </c>
      <c r="I1407" s="104">
        <f t="shared" si="464"/>
        <v>1.0235443799999999</v>
      </c>
      <c r="J1407" s="104">
        <f t="shared" si="456"/>
        <v>1.0235443799999999</v>
      </c>
      <c r="K1407" s="104">
        <f t="shared" si="457"/>
        <v>134632.84318818999</v>
      </c>
      <c r="L1407" s="107">
        <f t="shared" si="468"/>
        <v>0</v>
      </c>
      <c r="M1407" s="105">
        <f t="shared" si="469"/>
        <v>0</v>
      </c>
      <c r="N1407" s="104">
        <f t="shared" si="470"/>
        <v>0</v>
      </c>
      <c r="O1407" s="113">
        <f t="shared" si="465"/>
        <v>0.11</v>
      </c>
      <c r="P1407" s="108">
        <f t="shared" si="455"/>
        <v>1.0078859870000001</v>
      </c>
      <c r="Q1407" s="104">
        <f t="shared" si="458"/>
        <v>1061.71285115</v>
      </c>
      <c r="R1407" s="104">
        <f t="shared" si="459"/>
        <v>1061.71285115</v>
      </c>
      <c r="S1407" s="109" t="s">
        <v>52</v>
      </c>
      <c r="T1407" s="110">
        <f t="shared" si="471"/>
        <v>41435</v>
      </c>
      <c r="U1407" s="111">
        <f t="shared" si="466"/>
        <v>0</v>
      </c>
      <c r="V1407" s="22"/>
      <c r="W1407" s="5"/>
      <c r="X1407" s="3"/>
      <c r="Y1407" s="5"/>
      <c r="Z1407" s="5"/>
      <c r="AA1407" s="5"/>
      <c r="AB1407" s="1"/>
      <c r="AC1407" s="5"/>
      <c r="AD1407" s="5"/>
      <c r="AE1407" s="5"/>
      <c r="AF1407" s="1"/>
      <c r="AG1407" s="3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</row>
    <row r="1408" spans="1:108" x14ac:dyDescent="0.2">
      <c r="A1408" s="112">
        <f t="shared" si="460"/>
        <v>41433</v>
      </c>
      <c r="B1408" s="104">
        <f t="shared" si="473"/>
        <v>135732.62872642998</v>
      </c>
      <c r="C1408" s="104">
        <f t="shared" si="461"/>
        <v>131535.91169949999</v>
      </c>
      <c r="D1408" s="132">
        <f t="shared" si="462"/>
        <v>41405</v>
      </c>
      <c r="E1408" s="105">
        <f t="shared" si="474"/>
        <v>0</v>
      </c>
      <c r="F1408" s="106">
        <f t="shared" si="472"/>
        <v>29</v>
      </c>
      <c r="G1408" s="106">
        <f t="shared" si="467"/>
        <v>31</v>
      </c>
      <c r="H1408" s="104">
        <f t="shared" si="463"/>
        <v>1</v>
      </c>
      <c r="I1408" s="104">
        <f t="shared" si="464"/>
        <v>1.0235443799999999</v>
      </c>
      <c r="J1408" s="104">
        <f t="shared" si="456"/>
        <v>1.0235443799999999</v>
      </c>
      <c r="K1408" s="104">
        <f t="shared" si="457"/>
        <v>134632.84318818999</v>
      </c>
      <c r="L1408" s="107">
        <f t="shared" si="468"/>
        <v>0</v>
      </c>
      <c r="M1408" s="105">
        <f t="shared" si="469"/>
        <v>0</v>
      </c>
      <c r="N1408" s="104">
        <f t="shared" si="470"/>
        <v>0</v>
      </c>
      <c r="O1408" s="113">
        <f t="shared" si="465"/>
        <v>0.11</v>
      </c>
      <c r="P1408" s="108">
        <f t="shared" si="455"/>
        <v>1.008168776</v>
      </c>
      <c r="Q1408" s="104">
        <f t="shared" si="458"/>
        <v>1099.7855382400001</v>
      </c>
      <c r="R1408" s="104">
        <f t="shared" si="459"/>
        <v>1099.7855382400001</v>
      </c>
      <c r="S1408" s="109" t="s">
        <v>52</v>
      </c>
      <c r="T1408" s="110">
        <f t="shared" si="471"/>
        <v>41435</v>
      </c>
      <c r="U1408" s="111">
        <f t="shared" si="466"/>
        <v>0</v>
      </c>
      <c r="V1408" s="22"/>
      <c r="W1408" s="5"/>
      <c r="X1408" s="3"/>
      <c r="Y1408" s="5"/>
      <c r="Z1408" s="5"/>
      <c r="AA1408" s="5"/>
      <c r="AB1408" s="1"/>
      <c r="AC1408" s="5"/>
      <c r="AD1408" s="5"/>
      <c r="AE1408" s="5"/>
      <c r="AF1408" s="1"/>
      <c r="AG1408" s="3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</row>
    <row r="1409" spans="1:108" x14ac:dyDescent="0.2">
      <c r="A1409" s="112">
        <f t="shared" si="460"/>
        <v>41434</v>
      </c>
      <c r="B1409" s="104">
        <f t="shared" si="473"/>
        <v>135770.71218414998</v>
      </c>
      <c r="C1409" s="104">
        <f t="shared" si="461"/>
        <v>131535.91169949999</v>
      </c>
      <c r="D1409" s="132">
        <f t="shared" si="462"/>
        <v>41405</v>
      </c>
      <c r="E1409" s="105">
        <f t="shared" si="474"/>
        <v>0</v>
      </c>
      <c r="F1409" s="106">
        <f t="shared" si="472"/>
        <v>30</v>
      </c>
      <c r="G1409" s="106">
        <f t="shared" si="467"/>
        <v>31</v>
      </c>
      <c r="H1409" s="104">
        <f t="shared" si="463"/>
        <v>1</v>
      </c>
      <c r="I1409" s="104">
        <f t="shared" si="464"/>
        <v>1.0235443799999999</v>
      </c>
      <c r="J1409" s="104">
        <f t="shared" si="456"/>
        <v>1.0235443799999999</v>
      </c>
      <c r="K1409" s="104">
        <f t="shared" si="457"/>
        <v>134632.84318818999</v>
      </c>
      <c r="L1409" s="107">
        <f t="shared" si="468"/>
        <v>0</v>
      </c>
      <c r="M1409" s="105">
        <f t="shared" si="469"/>
        <v>0</v>
      </c>
      <c r="N1409" s="104">
        <f t="shared" si="470"/>
        <v>0</v>
      </c>
      <c r="O1409" s="113">
        <f t="shared" si="465"/>
        <v>0.11</v>
      </c>
      <c r="P1409" s="108">
        <f t="shared" si="455"/>
        <v>1.0084516450000001</v>
      </c>
      <c r="Q1409" s="104">
        <f t="shared" si="458"/>
        <v>1137.8689959599999</v>
      </c>
      <c r="R1409" s="104">
        <f t="shared" si="459"/>
        <v>1137.8689959599999</v>
      </c>
      <c r="S1409" s="109" t="s">
        <v>52</v>
      </c>
      <c r="T1409" s="110">
        <f t="shared" si="471"/>
        <v>41435</v>
      </c>
      <c r="U1409" s="111">
        <f t="shared" si="466"/>
        <v>0</v>
      </c>
      <c r="V1409" s="22"/>
      <c r="W1409" s="5"/>
      <c r="X1409" s="3"/>
      <c r="Y1409" s="5"/>
      <c r="Z1409" s="5"/>
      <c r="AA1409" s="5"/>
      <c r="AB1409" s="1"/>
      <c r="AC1409" s="5"/>
      <c r="AD1409" s="5"/>
      <c r="AE1409" s="5"/>
      <c r="AF1409" s="1"/>
      <c r="AG1409" s="3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</row>
    <row r="1410" spans="1:108" x14ac:dyDescent="0.2">
      <c r="A1410" s="112">
        <f t="shared" si="460"/>
        <v>41435</v>
      </c>
      <c r="B1410" s="104">
        <f t="shared" si="473"/>
        <v>135808.80641249998</v>
      </c>
      <c r="C1410" s="104">
        <f t="shared" si="461"/>
        <v>131535.91169949999</v>
      </c>
      <c r="D1410" s="132">
        <f t="shared" si="462"/>
        <v>41405</v>
      </c>
      <c r="E1410" s="105">
        <f t="shared" si="474"/>
        <v>0</v>
      </c>
      <c r="F1410" s="106">
        <f t="shared" si="472"/>
        <v>31</v>
      </c>
      <c r="G1410" s="106">
        <f t="shared" si="467"/>
        <v>31</v>
      </c>
      <c r="H1410" s="104">
        <f t="shared" si="463"/>
        <v>1</v>
      </c>
      <c r="I1410" s="104">
        <f t="shared" si="464"/>
        <v>1.0235443799999999</v>
      </c>
      <c r="J1410" s="104">
        <f t="shared" si="456"/>
        <v>1.0235443799999999</v>
      </c>
      <c r="K1410" s="104">
        <f t="shared" si="457"/>
        <v>134632.84318818999</v>
      </c>
      <c r="L1410" s="107">
        <f t="shared" si="468"/>
        <v>45</v>
      </c>
      <c r="M1410" s="105">
        <f t="shared" si="469"/>
        <v>1.4685941060999999E-2</v>
      </c>
      <c r="N1410" s="104">
        <f t="shared" si="470"/>
        <v>1977.2099999300001</v>
      </c>
      <c r="O1410" s="113">
        <f t="shared" si="465"/>
        <v>0.11</v>
      </c>
      <c r="P1410" s="108">
        <f t="shared" si="455"/>
        <v>1.0087345940000001</v>
      </c>
      <c r="Q1410" s="104">
        <f t="shared" si="458"/>
        <v>1175.96322431</v>
      </c>
      <c r="R1410" s="104">
        <f t="shared" si="459"/>
        <v>3153.1732242400003</v>
      </c>
      <c r="S1410" s="109" t="s">
        <v>52</v>
      </c>
      <c r="T1410" s="110">
        <f t="shared" si="471"/>
        <v>41435</v>
      </c>
      <c r="U1410" s="111">
        <f t="shared" si="466"/>
        <v>132655.63318825999</v>
      </c>
      <c r="V1410" s="22"/>
      <c r="W1410" s="5"/>
      <c r="X1410" s="3"/>
      <c r="Y1410" s="5"/>
      <c r="Z1410" s="5"/>
      <c r="AA1410" s="5"/>
      <c r="AB1410" s="1"/>
      <c r="AC1410" s="5"/>
      <c r="AD1410" s="5"/>
      <c r="AE1410" s="5"/>
      <c r="AF1410" s="1"/>
      <c r="AG1410" s="3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</row>
    <row r="1411" spans="1:108" x14ac:dyDescent="0.2">
      <c r="A1411" s="112">
        <f t="shared" si="460"/>
        <v>41436</v>
      </c>
      <c r="B1411" s="104">
        <f t="shared" si="473"/>
        <v>132694.09416864</v>
      </c>
      <c r="C1411" s="104">
        <f t="shared" si="461"/>
        <v>129604.18305287999</v>
      </c>
      <c r="D1411" s="132">
        <f t="shared" si="462"/>
        <v>41436</v>
      </c>
      <c r="E1411" s="105">
        <f t="shared" si="474"/>
        <v>0</v>
      </c>
      <c r="F1411" s="106">
        <f t="shared" si="472"/>
        <v>1</v>
      </c>
      <c r="G1411" s="106">
        <f t="shared" si="467"/>
        <v>30</v>
      </c>
      <c r="H1411" s="104">
        <f t="shared" si="463"/>
        <v>1</v>
      </c>
      <c r="I1411" s="104">
        <f t="shared" si="464"/>
        <v>1.0235443799999999</v>
      </c>
      <c r="J1411" s="104">
        <f t="shared" si="456"/>
        <v>1.0235443799999999</v>
      </c>
      <c r="K1411" s="104">
        <f t="shared" si="457"/>
        <v>132655.63318825999</v>
      </c>
      <c r="L1411" s="107">
        <f t="shared" si="468"/>
        <v>0</v>
      </c>
      <c r="M1411" s="105">
        <f t="shared" si="469"/>
        <v>0</v>
      </c>
      <c r="N1411" s="104">
        <f t="shared" si="470"/>
        <v>0</v>
      </c>
      <c r="O1411" s="113">
        <f t="shared" si="465"/>
        <v>0.11</v>
      </c>
      <c r="P1411" s="108">
        <f t="shared" si="455"/>
        <v>1.000289931</v>
      </c>
      <c r="Q1411" s="104">
        <f t="shared" si="458"/>
        <v>38.460980380000002</v>
      </c>
      <c r="R1411" s="104">
        <f t="shared" si="459"/>
        <v>38.460980380000002</v>
      </c>
      <c r="S1411" s="109" t="s">
        <v>52</v>
      </c>
      <c r="T1411" s="110">
        <f t="shared" si="471"/>
        <v>41465</v>
      </c>
      <c r="U1411" s="111">
        <f t="shared" si="466"/>
        <v>0</v>
      </c>
      <c r="V1411" s="22"/>
      <c r="W1411" s="5"/>
      <c r="X1411" s="3"/>
      <c r="Y1411" s="5"/>
      <c r="Z1411" s="5"/>
      <c r="AA1411" s="5"/>
      <c r="AB1411" s="1"/>
      <c r="AC1411" s="5"/>
      <c r="AD1411" s="5"/>
      <c r="AE1411" s="5"/>
      <c r="AF1411" s="1"/>
      <c r="AG1411" s="3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</row>
    <row r="1412" spans="1:108" x14ac:dyDescent="0.2">
      <c r="A1412" s="112">
        <f t="shared" si="460"/>
        <v>41437</v>
      </c>
      <c r="B1412" s="104">
        <f t="shared" si="473"/>
        <v>132732.5662921</v>
      </c>
      <c r="C1412" s="104">
        <f t="shared" si="461"/>
        <v>129604.18305287999</v>
      </c>
      <c r="D1412" s="132">
        <f t="shared" si="462"/>
        <v>41436</v>
      </c>
      <c r="E1412" s="105">
        <f t="shared" si="474"/>
        <v>0</v>
      </c>
      <c r="F1412" s="106">
        <f t="shared" si="472"/>
        <v>2</v>
      </c>
      <c r="G1412" s="106">
        <f t="shared" si="467"/>
        <v>30</v>
      </c>
      <c r="H1412" s="104">
        <f t="shared" si="463"/>
        <v>1</v>
      </c>
      <c r="I1412" s="104">
        <f t="shared" si="464"/>
        <v>1.0235443799999999</v>
      </c>
      <c r="J1412" s="104">
        <f t="shared" si="456"/>
        <v>1.0235443799999999</v>
      </c>
      <c r="K1412" s="104">
        <f t="shared" si="457"/>
        <v>132655.63318825999</v>
      </c>
      <c r="L1412" s="107">
        <f t="shared" si="468"/>
        <v>0</v>
      </c>
      <c r="M1412" s="105">
        <f t="shared" si="469"/>
        <v>0</v>
      </c>
      <c r="N1412" s="104">
        <f t="shared" si="470"/>
        <v>0</v>
      </c>
      <c r="O1412" s="113">
        <f t="shared" si="465"/>
        <v>0.11</v>
      </c>
      <c r="P1412" s="108">
        <f t="shared" si="455"/>
        <v>1.000579946</v>
      </c>
      <c r="Q1412" s="104">
        <f t="shared" si="458"/>
        <v>76.933103840000001</v>
      </c>
      <c r="R1412" s="104">
        <f t="shared" si="459"/>
        <v>76.933103840000001</v>
      </c>
      <c r="S1412" s="109" t="s">
        <v>52</v>
      </c>
      <c r="T1412" s="110">
        <f t="shared" si="471"/>
        <v>41465</v>
      </c>
      <c r="U1412" s="111">
        <f t="shared" si="466"/>
        <v>0</v>
      </c>
      <c r="V1412" s="22"/>
      <c r="W1412" s="5"/>
      <c r="X1412" s="3"/>
      <c r="Y1412" s="5"/>
      <c r="Z1412" s="5"/>
      <c r="AA1412" s="5"/>
      <c r="AB1412" s="1"/>
      <c r="AC1412" s="5"/>
      <c r="AD1412" s="5"/>
      <c r="AE1412" s="5"/>
      <c r="AF1412" s="1"/>
      <c r="AG1412" s="3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</row>
    <row r="1413" spans="1:108" x14ac:dyDescent="0.2">
      <c r="A1413" s="112">
        <f t="shared" si="460"/>
        <v>41438</v>
      </c>
      <c r="B1413" s="104">
        <f t="shared" si="473"/>
        <v>132771.04955862998</v>
      </c>
      <c r="C1413" s="104">
        <f t="shared" si="461"/>
        <v>129604.18305287999</v>
      </c>
      <c r="D1413" s="132">
        <f t="shared" si="462"/>
        <v>41436</v>
      </c>
      <c r="E1413" s="105">
        <f t="shared" si="474"/>
        <v>0</v>
      </c>
      <c r="F1413" s="106">
        <f t="shared" si="472"/>
        <v>3</v>
      </c>
      <c r="G1413" s="106">
        <f t="shared" si="467"/>
        <v>30</v>
      </c>
      <c r="H1413" s="104">
        <f t="shared" si="463"/>
        <v>1</v>
      </c>
      <c r="I1413" s="104">
        <f t="shared" si="464"/>
        <v>1.0235443799999999</v>
      </c>
      <c r="J1413" s="104">
        <f t="shared" si="456"/>
        <v>1.0235443799999999</v>
      </c>
      <c r="K1413" s="104">
        <f t="shared" si="457"/>
        <v>132655.63318825999</v>
      </c>
      <c r="L1413" s="107">
        <f t="shared" si="468"/>
        <v>0</v>
      </c>
      <c r="M1413" s="105">
        <f t="shared" si="469"/>
        <v>0</v>
      </c>
      <c r="N1413" s="104">
        <f t="shared" si="470"/>
        <v>0</v>
      </c>
      <c r="O1413" s="113">
        <f t="shared" si="465"/>
        <v>0.11</v>
      </c>
      <c r="P1413" s="108">
        <f t="shared" si="455"/>
        <v>1.0008700450000001</v>
      </c>
      <c r="Q1413" s="104">
        <f t="shared" si="458"/>
        <v>115.41637037</v>
      </c>
      <c r="R1413" s="104">
        <f t="shared" si="459"/>
        <v>115.41637037</v>
      </c>
      <c r="S1413" s="109" t="s">
        <v>52</v>
      </c>
      <c r="T1413" s="110">
        <f t="shared" si="471"/>
        <v>41465</v>
      </c>
      <c r="U1413" s="111">
        <f t="shared" si="466"/>
        <v>0</v>
      </c>
      <c r="V1413" s="22"/>
      <c r="W1413" s="5"/>
      <c r="X1413" s="3"/>
      <c r="Y1413" s="5"/>
      <c r="Z1413" s="5"/>
      <c r="AA1413" s="5"/>
      <c r="AB1413" s="1"/>
      <c r="AC1413" s="5"/>
      <c r="AD1413" s="5"/>
      <c r="AE1413" s="5"/>
      <c r="AF1413" s="1"/>
      <c r="AG1413" s="3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</row>
    <row r="1414" spans="1:108" x14ac:dyDescent="0.2">
      <c r="A1414" s="112">
        <f t="shared" si="460"/>
        <v>41439</v>
      </c>
      <c r="B1414" s="104">
        <f t="shared" si="473"/>
        <v>132809.54396824</v>
      </c>
      <c r="C1414" s="104">
        <f t="shared" si="461"/>
        <v>129604.18305287999</v>
      </c>
      <c r="D1414" s="132">
        <f t="shared" si="462"/>
        <v>41436</v>
      </c>
      <c r="E1414" s="105">
        <f t="shared" si="474"/>
        <v>0</v>
      </c>
      <c r="F1414" s="106">
        <f t="shared" si="472"/>
        <v>4</v>
      </c>
      <c r="G1414" s="106">
        <f t="shared" si="467"/>
        <v>30</v>
      </c>
      <c r="H1414" s="104">
        <f t="shared" si="463"/>
        <v>1</v>
      </c>
      <c r="I1414" s="104">
        <f t="shared" si="464"/>
        <v>1.0235443799999999</v>
      </c>
      <c r="J1414" s="104">
        <f t="shared" si="456"/>
        <v>1.0235443799999999</v>
      </c>
      <c r="K1414" s="104">
        <f t="shared" si="457"/>
        <v>132655.63318825999</v>
      </c>
      <c r="L1414" s="107">
        <f t="shared" si="468"/>
        <v>0</v>
      </c>
      <c r="M1414" s="105">
        <f t="shared" si="469"/>
        <v>0</v>
      </c>
      <c r="N1414" s="104">
        <f t="shared" si="470"/>
        <v>0</v>
      </c>
      <c r="O1414" s="113">
        <f t="shared" si="465"/>
        <v>0.11</v>
      </c>
      <c r="P1414" s="108">
        <f t="shared" si="455"/>
        <v>1.001160228</v>
      </c>
      <c r="Q1414" s="104">
        <f t="shared" si="458"/>
        <v>153.91077998</v>
      </c>
      <c r="R1414" s="104">
        <f t="shared" si="459"/>
        <v>153.91077998</v>
      </c>
      <c r="S1414" s="109" t="s">
        <v>52</v>
      </c>
      <c r="T1414" s="110">
        <f t="shared" si="471"/>
        <v>41465</v>
      </c>
      <c r="U1414" s="111">
        <f t="shared" si="466"/>
        <v>0</v>
      </c>
      <c r="V1414" s="22"/>
      <c r="W1414" s="5"/>
      <c r="X1414" s="3"/>
      <c r="Y1414" s="5"/>
      <c r="Z1414" s="5"/>
      <c r="AA1414" s="5"/>
      <c r="AB1414" s="1"/>
      <c r="AC1414" s="5"/>
      <c r="AD1414" s="5"/>
      <c r="AE1414" s="5"/>
      <c r="AF1414" s="1"/>
      <c r="AG1414" s="3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</row>
    <row r="1415" spans="1:108" x14ac:dyDescent="0.2">
      <c r="A1415" s="112">
        <f t="shared" si="460"/>
        <v>41440</v>
      </c>
      <c r="B1415" s="104">
        <f t="shared" si="473"/>
        <v>132848.04965356999</v>
      </c>
      <c r="C1415" s="104">
        <f t="shared" si="461"/>
        <v>129604.18305287999</v>
      </c>
      <c r="D1415" s="132">
        <f t="shared" si="462"/>
        <v>41436</v>
      </c>
      <c r="E1415" s="105">
        <f t="shared" si="474"/>
        <v>0</v>
      </c>
      <c r="F1415" s="106">
        <f t="shared" si="472"/>
        <v>5</v>
      </c>
      <c r="G1415" s="106">
        <f t="shared" si="467"/>
        <v>30</v>
      </c>
      <c r="H1415" s="104">
        <f t="shared" si="463"/>
        <v>1</v>
      </c>
      <c r="I1415" s="104">
        <f t="shared" si="464"/>
        <v>1.0235443799999999</v>
      </c>
      <c r="J1415" s="104">
        <f t="shared" si="456"/>
        <v>1.0235443799999999</v>
      </c>
      <c r="K1415" s="104">
        <f t="shared" si="457"/>
        <v>132655.63318825999</v>
      </c>
      <c r="L1415" s="107">
        <f t="shared" si="468"/>
        <v>0</v>
      </c>
      <c r="M1415" s="105">
        <f t="shared" si="469"/>
        <v>0</v>
      </c>
      <c r="N1415" s="104">
        <f t="shared" si="470"/>
        <v>0</v>
      </c>
      <c r="O1415" s="113">
        <f t="shared" si="465"/>
        <v>0.11</v>
      </c>
      <c r="P1415" s="108">
        <f t="shared" si="455"/>
        <v>1.0014504959999999</v>
      </c>
      <c r="Q1415" s="104">
        <f t="shared" si="458"/>
        <v>192.41646531000001</v>
      </c>
      <c r="R1415" s="104">
        <f t="shared" si="459"/>
        <v>192.41646531000001</v>
      </c>
      <c r="S1415" s="109" t="s">
        <v>52</v>
      </c>
      <c r="T1415" s="110">
        <f t="shared" si="471"/>
        <v>41465</v>
      </c>
      <c r="U1415" s="111">
        <f t="shared" si="466"/>
        <v>0</v>
      </c>
      <c r="V1415" s="22"/>
      <c r="W1415" s="5"/>
      <c r="X1415" s="3"/>
      <c r="Y1415" s="5"/>
      <c r="Z1415" s="5"/>
      <c r="AA1415" s="5"/>
      <c r="AB1415" s="1"/>
      <c r="AC1415" s="5"/>
      <c r="AD1415" s="5"/>
      <c r="AE1415" s="5"/>
      <c r="AF1415" s="1"/>
      <c r="AG1415" s="3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</row>
    <row r="1416" spans="1:108" x14ac:dyDescent="0.2">
      <c r="A1416" s="112">
        <f t="shared" si="460"/>
        <v>41441</v>
      </c>
      <c r="B1416" s="104">
        <f t="shared" si="473"/>
        <v>132886.56634932</v>
      </c>
      <c r="C1416" s="104">
        <f t="shared" si="461"/>
        <v>129604.18305287999</v>
      </c>
      <c r="D1416" s="132">
        <f t="shared" si="462"/>
        <v>41436</v>
      </c>
      <c r="E1416" s="105">
        <f t="shared" si="474"/>
        <v>0</v>
      </c>
      <c r="F1416" s="106">
        <f t="shared" si="472"/>
        <v>6</v>
      </c>
      <c r="G1416" s="106">
        <f t="shared" si="467"/>
        <v>30</v>
      </c>
      <c r="H1416" s="104">
        <f t="shared" si="463"/>
        <v>1</v>
      </c>
      <c r="I1416" s="104">
        <f t="shared" si="464"/>
        <v>1.0235443799999999</v>
      </c>
      <c r="J1416" s="104">
        <f t="shared" si="456"/>
        <v>1.0235443799999999</v>
      </c>
      <c r="K1416" s="104">
        <f t="shared" si="457"/>
        <v>132655.63318825999</v>
      </c>
      <c r="L1416" s="107">
        <f t="shared" si="468"/>
        <v>0</v>
      </c>
      <c r="M1416" s="105">
        <f t="shared" si="469"/>
        <v>0</v>
      </c>
      <c r="N1416" s="104">
        <f t="shared" si="470"/>
        <v>0</v>
      </c>
      <c r="O1416" s="113">
        <f t="shared" si="465"/>
        <v>0.11</v>
      </c>
      <c r="P1416" s="108">
        <f t="shared" ref="P1416:P1479" si="475">ROUND((1+O1416)^(30/360)^(F1416/G1416),9)</f>
        <v>1.001740847</v>
      </c>
      <c r="Q1416" s="104">
        <f t="shared" si="458"/>
        <v>230.93316106</v>
      </c>
      <c r="R1416" s="104">
        <f t="shared" si="459"/>
        <v>230.93316106</v>
      </c>
      <c r="S1416" s="109" t="s">
        <v>52</v>
      </c>
      <c r="T1416" s="110">
        <f t="shared" si="471"/>
        <v>41465</v>
      </c>
      <c r="U1416" s="111">
        <f t="shared" si="466"/>
        <v>0</v>
      </c>
      <c r="V1416" s="22"/>
      <c r="W1416" s="5"/>
      <c r="X1416" s="3"/>
      <c r="Y1416" s="5"/>
      <c r="Z1416" s="5"/>
      <c r="AA1416" s="5"/>
      <c r="AB1416" s="1"/>
      <c r="AC1416" s="5"/>
      <c r="AD1416" s="5"/>
      <c r="AE1416" s="5"/>
      <c r="AF1416" s="1"/>
      <c r="AG1416" s="3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</row>
    <row r="1417" spans="1:108" x14ac:dyDescent="0.2">
      <c r="A1417" s="112">
        <f t="shared" si="460"/>
        <v>41442</v>
      </c>
      <c r="B1417" s="104">
        <f t="shared" si="473"/>
        <v>132925.09432079998</v>
      </c>
      <c r="C1417" s="104">
        <f t="shared" si="461"/>
        <v>129604.18305287999</v>
      </c>
      <c r="D1417" s="132">
        <f t="shared" si="462"/>
        <v>41436</v>
      </c>
      <c r="E1417" s="105">
        <f t="shared" si="474"/>
        <v>0</v>
      </c>
      <c r="F1417" s="106">
        <f t="shared" si="472"/>
        <v>7</v>
      </c>
      <c r="G1417" s="106">
        <f t="shared" si="467"/>
        <v>30</v>
      </c>
      <c r="H1417" s="104">
        <f t="shared" si="463"/>
        <v>1</v>
      </c>
      <c r="I1417" s="104">
        <f t="shared" si="464"/>
        <v>1.0235443799999999</v>
      </c>
      <c r="J1417" s="104">
        <f t="shared" si="456"/>
        <v>1.0235443799999999</v>
      </c>
      <c r="K1417" s="104">
        <f t="shared" si="457"/>
        <v>132655.63318825999</v>
      </c>
      <c r="L1417" s="107">
        <f t="shared" si="468"/>
        <v>0</v>
      </c>
      <c r="M1417" s="105">
        <f t="shared" si="469"/>
        <v>0</v>
      </c>
      <c r="N1417" s="104">
        <f t="shared" si="470"/>
        <v>0</v>
      </c>
      <c r="O1417" s="113">
        <f t="shared" si="465"/>
        <v>0.11</v>
      </c>
      <c r="P1417" s="108">
        <f t="shared" si="475"/>
        <v>1.002031283</v>
      </c>
      <c r="Q1417" s="104">
        <f t="shared" si="458"/>
        <v>269.46113253999999</v>
      </c>
      <c r="R1417" s="104">
        <f t="shared" si="459"/>
        <v>269.46113253999999</v>
      </c>
      <c r="S1417" s="109" t="s">
        <v>52</v>
      </c>
      <c r="T1417" s="110">
        <f t="shared" si="471"/>
        <v>41465</v>
      </c>
      <c r="U1417" s="111">
        <f t="shared" si="466"/>
        <v>0</v>
      </c>
      <c r="V1417" s="22"/>
      <c r="W1417" s="5"/>
      <c r="X1417" s="3"/>
      <c r="Y1417" s="5"/>
      <c r="Z1417" s="5"/>
      <c r="AA1417" s="5"/>
      <c r="AB1417" s="1"/>
      <c r="AC1417" s="5"/>
      <c r="AD1417" s="5"/>
      <c r="AE1417" s="5"/>
      <c r="AF1417" s="1"/>
      <c r="AG1417" s="3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</row>
    <row r="1418" spans="1:108" x14ac:dyDescent="0.2">
      <c r="A1418" s="112">
        <f t="shared" si="460"/>
        <v>41443</v>
      </c>
      <c r="B1418" s="104">
        <f t="shared" si="473"/>
        <v>132963.63343535998</v>
      </c>
      <c r="C1418" s="104">
        <f t="shared" si="461"/>
        <v>129604.18305287999</v>
      </c>
      <c r="D1418" s="132">
        <f t="shared" si="462"/>
        <v>41436</v>
      </c>
      <c r="E1418" s="105">
        <f t="shared" si="474"/>
        <v>0</v>
      </c>
      <c r="F1418" s="106">
        <f t="shared" si="472"/>
        <v>8</v>
      </c>
      <c r="G1418" s="106">
        <f t="shared" si="467"/>
        <v>30</v>
      </c>
      <c r="H1418" s="104">
        <f t="shared" si="463"/>
        <v>1</v>
      </c>
      <c r="I1418" s="104">
        <f t="shared" si="464"/>
        <v>1.0235443799999999</v>
      </c>
      <c r="J1418" s="104">
        <f t="shared" ref="J1418:J1481" si="476">TRUNC(H1418*I1418,8)</f>
        <v>1.0235443799999999</v>
      </c>
      <c r="K1418" s="104">
        <f t="shared" ref="K1418:K1481" si="477">TRUNC(C1418*J1418,8)</f>
        <v>132655.63318825999</v>
      </c>
      <c r="L1418" s="107">
        <f t="shared" si="468"/>
        <v>0</v>
      </c>
      <c r="M1418" s="105">
        <f t="shared" si="469"/>
        <v>0</v>
      </c>
      <c r="N1418" s="104">
        <f t="shared" si="470"/>
        <v>0</v>
      </c>
      <c r="O1418" s="113">
        <f t="shared" si="465"/>
        <v>0.11</v>
      </c>
      <c r="P1418" s="108">
        <f t="shared" si="475"/>
        <v>1.0023218030000001</v>
      </c>
      <c r="Q1418" s="104">
        <f t="shared" ref="Q1418:Q1481" si="478">TRUNC((P1418-1)*K1418,8)</f>
        <v>308.00024710000002</v>
      </c>
      <c r="R1418" s="104">
        <f t="shared" ref="R1418:R1481" si="479">(N1418+Q1418)</f>
        <v>308.00024710000002</v>
      </c>
      <c r="S1418" s="109" t="s">
        <v>52</v>
      </c>
      <c r="T1418" s="110">
        <f t="shared" si="471"/>
        <v>41465</v>
      </c>
      <c r="U1418" s="111">
        <f t="shared" si="466"/>
        <v>0</v>
      </c>
      <c r="V1418" s="22"/>
      <c r="W1418" s="5"/>
      <c r="X1418" s="3"/>
      <c r="Y1418" s="5"/>
      <c r="Z1418" s="5"/>
      <c r="AA1418" s="5"/>
      <c r="AB1418" s="1"/>
      <c r="AC1418" s="5"/>
      <c r="AD1418" s="5"/>
      <c r="AE1418" s="5"/>
      <c r="AF1418" s="1"/>
      <c r="AG1418" s="3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</row>
    <row r="1419" spans="1:108" x14ac:dyDescent="0.2">
      <c r="A1419" s="112">
        <f t="shared" ref="A1419:A1482" si="480">(A1418+1)</f>
        <v>41444</v>
      </c>
      <c r="B1419" s="104">
        <f t="shared" si="473"/>
        <v>133002.18369298999</v>
      </c>
      <c r="C1419" s="104">
        <f t="shared" ref="C1419:C1482" si="481">IF(DAY(A1418)=$E$2,VLOOKUP(A1418,X$10:Y$148,2),C1418)</f>
        <v>129604.18305287999</v>
      </c>
      <c r="D1419" s="132">
        <f t="shared" ref="D1419:D1482" si="482">IF(DAY(A1418)=$E$2,A1419,D1418)</f>
        <v>41436</v>
      </c>
      <c r="E1419" s="105">
        <f t="shared" si="474"/>
        <v>0</v>
      </c>
      <c r="F1419" s="106">
        <f t="shared" si="472"/>
        <v>9</v>
      </c>
      <c r="G1419" s="106">
        <f t="shared" si="467"/>
        <v>30</v>
      </c>
      <c r="H1419" s="104">
        <f t="shared" ref="H1419:H1482" si="483">TRUNC(((1+$E1419)^($F1419/$G1419)),8)</f>
        <v>1</v>
      </c>
      <c r="I1419" s="104">
        <f t="shared" ref="I1419:I1482" si="484">IF(DAY(A1418)=E$2,J1418,I1418)</f>
        <v>1.0235443799999999</v>
      </c>
      <c r="J1419" s="104">
        <f t="shared" si="476"/>
        <v>1.0235443799999999</v>
      </c>
      <c r="K1419" s="104">
        <f t="shared" si="477"/>
        <v>132655.63318825999</v>
      </c>
      <c r="L1419" s="107">
        <f t="shared" si="468"/>
        <v>0</v>
      </c>
      <c r="M1419" s="105">
        <f t="shared" si="469"/>
        <v>0</v>
      </c>
      <c r="N1419" s="104">
        <f t="shared" si="470"/>
        <v>0</v>
      </c>
      <c r="O1419" s="113">
        <f t="shared" ref="O1419:O1482" si="485">(O1418)</f>
        <v>0.11</v>
      </c>
      <c r="P1419" s="108">
        <f t="shared" si="475"/>
        <v>1.002612407</v>
      </c>
      <c r="Q1419" s="104">
        <f t="shared" si="478"/>
        <v>346.55050473</v>
      </c>
      <c r="R1419" s="104">
        <f t="shared" si="479"/>
        <v>346.55050473</v>
      </c>
      <c r="S1419" s="109" t="s">
        <v>52</v>
      </c>
      <c r="T1419" s="110">
        <f t="shared" si="471"/>
        <v>41465</v>
      </c>
      <c r="U1419" s="111">
        <f t="shared" ref="U1419:U1482" si="486">IF(L1419&gt;0,K1419-N1419,0)</f>
        <v>0</v>
      </c>
      <c r="V1419" s="22"/>
      <c r="W1419" s="5"/>
      <c r="X1419" s="3"/>
      <c r="Y1419" s="5"/>
      <c r="Z1419" s="5"/>
      <c r="AA1419" s="5"/>
      <c r="AB1419" s="1"/>
      <c r="AC1419" s="5"/>
      <c r="AD1419" s="5"/>
      <c r="AE1419" s="5"/>
      <c r="AF1419" s="1"/>
      <c r="AG1419" s="3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</row>
    <row r="1420" spans="1:108" x14ac:dyDescent="0.2">
      <c r="A1420" s="112">
        <f t="shared" si="480"/>
        <v>41445</v>
      </c>
      <c r="B1420" s="104">
        <f t="shared" si="473"/>
        <v>133040.74509369</v>
      </c>
      <c r="C1420" s="104">
        <f t="shared" si="481"/>
        <v>129604.18305287999</v>
      </c>
      <c r="D1420" s="132">
        <f t="shared" si="482"/>
        <v>41436</v>
      </c>
      <c r="E1420" s="105">
        <f t="shared" si="474"/>
        <v>0</v>
      </c>
      <c r="F1420" s="106">
        <f t="shared" si="472"/>
        <v>10</v>
      </c>
      <c r="G1420" s="106">
        <f t="shared" ref="G1420:G1483" si="487">IF(DAY(A1420)=E$2+1,DAY(EOMONTH(A1420,12)), IF(DAY(A1420)&lt;&gt;$E$2+1,G1419))</f>
        <v>30</v>
      </c>
      <c r="H1420" s="104">
        <f t="shared" si="483"/>
        <v>1</v>
      </c>
      <c r="I1420" s="104">
        <f t="shared" si="484"/>
        <v>1.0235443799999999</v>
      </c>
      <c r="J1420" s="104">
        <f t="shared" si="476"/>
        <v>1.0235443799999999</v>
      </c>
      <c r="K1420" s="104">
        <f t="shared" si="477"/>
        <v>132655.63318825999</v>
      </c>
      <c r="L1420" s="107">
        <f t="shared" ref="L1420:L1483" si="488">IF(DAY(A1420)=E$2,VLOOKUP(A1420,$X$10:$AE$196,7),0)</f>
        <v>0</v>
      </c>
      <c r="M1420" s="105">
        <f t="shared" ref="M1420:M1483" si="489">IF(DAY(A1420)=E$2,VLOOKUP(A1420,$X$10:$AE$200,5),0)</f>
        <v>0</v>
      </c>
      <c r="N1420" s="104">
        <f t="shared" ref="N1420:N1483" si="490">IF(M1420&gt;0,TRUNC((M1420*K1420),8),0)</f>
        <v>0</v>
      </c>
      <c r="O1420" s="113">
        <f t="shared" si="485"/>
        <v>0.11</v>
      </c>
      <c r="P1420" s="108">
        <f t="shared" si="475"/>
        <v>1.002903095</v>
      </c>
      <c r="Q1420" s="104">
        <f t="shared" si="478"/>
        <v>385.11190542999998</v>
      </c>
      <c r="R1420" s="104">
        <f t="shared" si="479"/>
        <v>385.11190542999998</v>
      </c>
      <c r="S1420" s="109" t="s">
        <v>52</v>
      </c>
      <c r="T1420" s="110">
        <f t="shared" ref="T1420:T1483" si="491">IF(DAY(A1420)=E$2+1,VLOOKUP(A1419,$X$10:$AE$200,8),T1419)</f>
        <v>41465</v>
      </c>
      <c r="U1420" s="111">
        <f t="shared" si="486"/>
        <v>0</v>
      </c>
      <c r="V1420" s="22"/>
      <c r="W1420" s="5"/>
      <c r="X1420" s="3"/>
      <c r="Y1420" s="5"/>
      <c r="Z1420" s="5"/>
      <c r="AA1420" s="5"/>
      <c r="AB1420" s="1"/>
      <c r="AC1420" s="5"/>
      <c r="AD1420" s="5"/>
      <c r="AE1420" s="5"/>
      <c r="AF1420" s="1"/>
      <c r="AG1420" s="3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</row>
    <row r="1421" spans="1:108" x14ac:dyDescent="0.2">
      <c r="A1421" s="112">
        <f t="shared" si="480"/>
        <v>41446</v>
      </c>
      <c r="B1421" s="104">
        <f t="shared" si="473"/>
        <v>133079.31777010998</v>
      </c>
      <c r="C1421" s="104">
        <f t="shared" si="481"/>
        <v>129604.18305287999</v>
      </c>
      <c r="D1421" s="132">
        <f t="shared" si="482"/>
        <v>41436</v>
      </c>
      <c r="E1421" s="105">
        <f t="shared" si="474"/>
        <v>0</v>
      </c>
      <c r="F1421" s="106">
        <f t="shared" si="472"/>
        <v>11</v>
      </c>
      <c r="G1421" s="106">
        <f t="shared" si="487"/>
        <v>30</v>
      </c>
      <c r="H1421" s="104">
        <f t="shared" si="483"/>
        <v>1</v>
      </c>
      <c r="I1421" s="104">
        <f t="shared" si="484"/>
        <v>1.0235443799999999</v>
      </c>
      <c r="J1421" s="104">
        <f t="shared" si="476"/>
        <v>1.0235443799999999</v>
      </c>
      <c r="K1421" s="104">
        <f t="shared" si="477"/>
        <v>132655.63318825999</v>
      </c>
      <c r="L1421" s="107">
        <f t="shared" si="488"/>
        <v>0</v>
      </c>
      <c r="M1421" s="105">
        <f t="shared" si="489"/>
        <v>0</v>
      </c>
      <c r="N1421" s="104">
        <f t="shared" si="490"/>
        <v>0</v>
      </c>
      <c r="O1421" s="113">
        <f t="shared" si="485"/>
        <v>0.11</v>
      </c>
      <c r="P1421" s="108">
        <f t="shared" si="475"/>
        <v>1.0031938680000001</v>
      </c>
      <c r="Q1421" s="104">
        <f t="shared" si="478"/>
        <v>423.68458184999997</v>
      </c>
      <c r="R1421" s="104">
        <f t="shared" si="479"/>
        <v>423.68458184999997</v>
      </c>
      <c r="S1421" s="109" t="s">
        <v>52</v>
      </c>
      <c r="T1421" s="110">
        <f t="shared" si="491"/>
        <v>41465</v>
      </c>
      <c r="U1421" s="111">
        <f t="shared" si="486"/>
        <v>0</v>
      </c>
      <c r="V1421" s="22"/>
      <c r="W1421" s="5"/>
      <c r="X1421" s="3"/>
      <c r="Y1421" s="5"/>
      <c r="Z1421" s="5"/>
      <c r="AA1421" s="5"/>
      <c r="AB1421" s="1"/>
      <c r="AC1421" s="5"/>
      <c r="AD1421" s="5"/>
      <c r="AE1421" s="5"/>
      <c r="AF1421" s="1"/>
      <c r="AG1421" s="3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</row>
    <row r="1422" spans="1:108" x14ac:dyDescent="0.2">
      <c r="A1422" s="112">
        <f t="shared" si="480"/>
        <v>41447</v>
      </c>
      <c r="B1422" s="104">
        <f t="shared" si="473"/>
        <v>133117.90158961999</v>
      </c>
      <c r="C1422" s="104">
        <f t="shared" si="481"/>
        <v>129604.18305287999</v>
      </c>
      <c r="D1422" s="132">
        <f t="shared" si="482"/>
        <v>41436</v>
      </c>
      <c r="E1422" s="105">
        <f t="shared" si="474"/>
        <v>0</v>
      </c>
      <c r="F1422" s="106">
        <f t="shared" si="472"/>
        <v>12</v>
      </c>
      <c r="G1422" s="106">
        <f t="shared" si="487"/>
        <v>30</v>
      </c>
      <c r="H1422" s="104">
        <f t="shared" si="483"/>
        <v>1</v>
      </c>
      <c r="I1422" s="104">
        <f t="shared" si="484"/>
        <v>1.0235443799999999</v>
      </c>
      <c r="J1422" s="104">
        <f t="shared" si="476"/>
        <v>1.0235443799999999</v>
      </c>
      <c r="K1422" s="104">
        <f t="shared" si="477"/>
        <v>132655.63318825999</v>
      </c>
      <c r="L1422" s="107">
        <f t="shared" si="488"/>
        <v>0</v>
      </c>
      <c r="M1422" s="105">
        <f t="shared" si="489"/>
        <v>0</v>
      </c>
      <c r="N1422" s="104">
        <f t="shared" si="490"/>
        <v>0</v>
      </c>
      <c r="O1422" s="113">
        <f t="shared" si="485"/>
        <v>0.11</v>
      </c>
      <c r="P1422" s="108">
        <f t="shared" si="475"/>
        <v>1.0034847250000001</v>
      </c>
      <c r="Q1422" s="104">
        <f t="shared" si="478"/>
        <v>462.26840135999998</v>
      </c>
      <c r="R1422" s="104">
        <f t="shared" si="479"/>
        <v>462.26840135999998</v>
      </c>
      <c r="S1422" s="109" t="s">
        <v>52</v>
      </c>
      <c r="T1422" s="110">
        <f t="shared" si="491"/>
        <v>41465</v>
      </c>
      <c r="U1422" s="111">
        <f t="shared" si="486"/>
        <v>0</v>
      </c>
      <c r="V1422" s="22"/>
      <c r="W1422" s="5"/>
      <c r="X1422" s="3"/>
      <c r="Y1422" s="5"/>
      <c r="Z1422" s="5"/>
      <c r="AA1422" s="5"/>
      <c r="AB1422" s="1"/>
      <c r="AC1422" s="5"/>
      <c r="AD1422" s="5"/>
      <c r="AE1422" s="5"/>
      <c r="AF1422" s="1"/>
      <c r="AG1422" s="3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</row>
    <row r="1423" spans="1:108" x14ac:dyDescent="0.2">
      <c r="A1423" s="112">
        <f t="shared" si="480"/>
        <v>41448</v>
      </c>
      <c r="B1423" s="104">
        <f t="shared" si="473"/>
        <v>133156.49655218999</v>
      </c>
      <c r="C1423" s="104">
        <f t="shared" si="481"/>
        <v>129604.18305287999</v>
      </c>
      <c r="D1423" s="132">
        <f t="shared" si="482"/>
        <v>41436</v>
      </c>
      <c r="E1423" s="105">
        <f t="shared" si="474"/>
        <v>0</v>
      </c>
      <c r="F1423" s="106">
        <f t="shared" si="472"/>
        <v>13</v>
      </c>
      <c r="G1423" s="106">
        <f t="shared" si="487"/>
        <v>30</v>
      </c>
      <c r="H1423" s="104">
        <f t="shared" si="483"/>
        <v>1</v>
      </c>
      <c r="I1423" s="104">
        <f t="shared" si="484"/>
        <v>1.0235443799999999</v>
      </c>
      <c r="J1423" s="104">
        <f t="shared" si="476"/>
        <v>1.0235443799999999</v>
      </c>
      <c r="K1423" s="104">
        <f t="shared" si="477"/>
        <v>132655.63318825999</v>
      </c>
      <c r="L1423" s="107">
        <f t="shared" si="488"/>
        <v>0</v>
      </c>
      <c r="M1423" s="105">
        <f t="shared" si="489"/>
        <v>0</v>
      </c>
      <c r="N1423" s="104">
        <f t="shared" si="490"/>
        <v>0</v>
      </c>
      <c r="O1423" s="113">
        <f t="shared" si="485"/>
        <v>0.11</v>
      </c>
      <c r="P1423" s="108">
        <f t="shared" si="475"/>
        <v>1.0037756659999999</v>
      </c>
      <c r="Q1423" s="104">
        <f t="shared" si="478"/>
        <v>500.86336392999999</v>
      </c>
      <c r="R1423" s="104">
        <f t="shared" si="479"/>
        <v>500.86336392999999</v>
      </c>
      <c r="S1423" s="109" t="s">
        <v>52</v>
      </c>
      <c r="T1423" s="110">
        <f t="shared" si="491"/>
        <v>41465</v>
      </c>
      <c r="U1423" s="111">
        <f t="shared" si="486"/>
        <v>0</v>
      </c>
      <c r="V1423" s="22"/>
      <c r="W1423" s="5"/>
      <c r="X1423" s="3"/>
      <c r="Y1423" s="5"/>
      <c r="Z1423" s="5"/>
      <c r="AA1423" s="5"/>
      <c r="AB1423" s="1"/>
      <c r="AC1423" s="5"/>
      <c r="AD1423" s="5"/>
      <c r="AE1423" s="5"/>
      <c r="AF1423" s="1"/>
      <c r="AG1423" s="3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</row>
    <row r="1424" spans="1:108" x14ac:dyDescent="0.2">
      <c r="A1424" s="112">
        <f t="shared" si="480"/>
        <v>41449</v>
      </c>
      <c r="B1424" s="104">
        <f t="shared" si="473"/>
        <v>133195.10279049998</v>
      </c>
      <c r="C1424" s="104">
        <f t="shared" si="481"/>
        <v>129604.18305287999</v>
      </c>
      <c r="D1424" s="132">
        <f t="shared" si="482"/>
        <v>41436</v>
      </c>
      <c r="E1424" s="105">
        <f t="shared" si="474"/>
        <v>0</v>
      </c>
      <c r="F1424" s="106">
        <f t="shared" si="472"/>
        <v>14</v>
      </c>
      <c r="G1424" s="106">
        <f t="shared" si="487"/>
        <v>30</v>
      </c>
      <c r="H1424" s="104">
        <f t="shared" si="483"/>
        <v>1</v>
      </c>
      <c r="I1424" s="104">
        <f t="shared" si="484"/>
        <v>1.0235443799999999</v>
      </c>
      <c r="J1424" s="104">
        <f t="shared" si="476"/>
        <v>1.0235443799999999</v>
      </c>
      <c r="K1424" s="104">
        <f t="shared" si="477"/>
        <v>132655.63318825999</v>
      </c>
      <c r="L1424" s="107">
        <f t="shared" si="488"/>
        <v>0</v>
      </c>
      <c r="M1424" s="105">
        <f t="shared" si="489"/>
        <v>0</v>
      </c>
      <c r="N1424" s="104">
        <f t="shared" si="490"/>
        <v>0</v>
      </c>
      <c r="O1424" s="113">
        <f t="shared" si="485"/>
        <v>0.11</v>
      </c>
      <c r="P1424" s="108">
        <f t="shared" si="475"/>
        <v>1.0040666920000001</v>
      </c>
      <c r="Q1424" s="104">
        <f t="shared" si="478"/>
        <v>539.46960223999997</v>
      </c>
      <c r="R1424" s="104">
        <f t="shared" si="479"/>
        <v>539.46960223999997</v>
      </c>
      <c r="S1424" s="109" t="s">
        <v>52</v>
      </c>
      <c r="T1424" s="110">
        <f t="shared" si="491"/>
        <v>41465</v>
      </c>
      <c r="U1424" s="111">
        <f t="shared" si="486"/>
        <v>0</v>
      </c>
      <c r="V1424" s="22"/>
      <c r="W1424" s="5"/>
      <c r="X1424" s="3"/>
      <c r="Y1424" s="5"/>
      <c r="Z1424" s="5"/>
      <c r="AA1424" s="5"/>
      <c r="AB1424" s="1"/>
      <c r="AC1424" s="5"/>
      <c r="AD1424" s="5"/>
      <c r="AE1424" s="5"/>
      <c r="AF1424" s="1"/>
      <c r="AG1424" s="3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</row>
    <row r="1425" spans="1:108" x14ac:dyDescent="0.2">
      <c r="A1425" s="112">
        <f t="shared" si="480"/>
        <v>41450</v>
      </c>
      <c r="B1425" s="104">
        <f t="shared" si="473"/>
        <v>133233.72017186999</v>
      </c>
      <c r="C1425" s="104">
        <f t="shared" si="481"/>
        <v>129604.18305287999</v>
      </c>
      <c r="D1425" s="132">
        <f t="shared" si="482"/>
        <v>41436</v>
      </c>
      <c r="E1425" s="105">
        <f t="shared" si="474"/>
        <v>0</v>
      </c>
      <c r="F1425" s="106">
        <f t="shared" si="472"/>
        <v>15</v>
      </c>
      <c r="G1425" s="106">
        <f t="shared" si="487"/>
        <v>30</v>
      </c>
      <c r="H1425" s="104">
        <f t="shared" si="483"/>
        <v>1</v>
      </c>
      <c r="I1425" s="104">
        <f t="shared" si="484"/>
        <v>1.0235443799999999</v>
      </c>
      <c r="J1425" s="104">
        <f t="shared" si="476"/>
        <v>1.0235443799999999</v>
      </c>
      <c r="K1425" s="104">
        <f t="shared" si="477"/>
        <v>132655.63318825999</v>
      </c>
      <c r="L1425" s="107">
        <f t="shared" si="488"/>
        <v>0</v>
      </c>
      <c r="M1425" s="105">
        <f t="shared" si="489"/>
        <v>0</v>
      </c>
      <c r="N1425" s="104">
        <f t="shared" si="490"/>
        <v>0</v>
      </c>
      <c r="O1425" s="113">
        <f t="shared" si="485"/>
        <v>0.11</v>
      </c>
      <c r="P1425" s="108">
        <f t="shared" si="475"/>
        <v>1.0043578019999999</v>
      </c>
      <c r="Q1425" s="104">
        <f t="shared" si="478"/>
        <v>578.08698360999995</v>
      </c>
      <c r="R1425" s="104">
        <f t="shared" si="479"/>
        <v>578.08698360999995</v>
      </c>
      <c r="S1425" s="109" t="s">
        <v>52</v>
      </c>
      <c r="T1425" s="110">
        <f t="shared" si="491"/>
        <v>41465</v>
      </c>
      <c r="U1425" s="111">
        <f t="shared" si="486"/>
        <v>0</v>
      </c>
      <c r="V1425" s="22"/>
      <c r="W1425" s="5"/>
      <c r="X1425" s="3"/>
      <c r="Y1425" s="5"/>
      <c r="Z1425" s="5"/>
      <c r="AA1425" s="5"/>
      <c r="AB1425" s="1"/>
      <c r="AC1425" s="5"/>
      <c r="AD1425" s="5"/>
      <c r="AE1425" s="5"/>
      <c r="AF1425" s="1"/>
      <c r="AG1425" s="3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</row>
    <row r="1426" spans="1:108" x14ac:dyDescent="0.2">
      <c r="A1426" s="112">
        <f t="shared" si="480"/>
        <v>41451</v>
      </c>
      <c r="B1426" s="104">
        <f t="shared" si="473"/>
        <v>133272.34869632</v>
      </c>
      <c r="C1426" s="104">
        <f t="shared" si="481"/>
        <v>129604.18305287999</v>
      </c>
      <c r="D1426" s="132">
        <f t="shared" si="482"/>
        <v>41436</v>
      </c>
      <c r="E1426" s="105">
        <f t="shared" si="474"/>
        <v>0</v>
      </c>
      <c r="F1426" s="106">
        <f t="shared" si="472"/>
        <v>16</v>
      </c>
      <c r="G1426" s="106">
        <f t="shared" si="487"/>
        <v>30</v>
      </c>
      <c r="H1426" s="104">
        <f t="shared" si="483"/>
        <v>1</v>
      </c>
      <c r="I1426" s="104">
        <f t="shared" si="484"/>
        <v>1.0235443799999999</v>
      </c>
      <c r="J1426" s="104">
        <f t="shared" si="476"/>
        <v>1.0235443799999999</v>
      </c>
      <c r="K1426" s="104">
        <f t="shared" si="477"/>
        <v>132655.63318825999</v>
      </c>
      <c r="L1426" s="107">
        <f t="shared" si="488"/>
        <v>0</v>
      </c>
      <c r="M1426" s="105">
        <f t="shared" si="489"/>
        <v>0</v>
      </c>
      <c r="N1426" s="104">
        <f t="shared" si="490"/>
        <v>0</v>
      </c>
      <c r="O1426" s="113">
        <f t="shared" si="485"/>
        <v>0.11</v>
      </c>
      <c r="P1426" s="108">
        <f t="shared" si="475"/>
        <v>1.004648996</v>
      </c>
      <c r="Q1426" s="104">
        <f t="shared" si="478"/>
        <v>616.71550806000005</v>
      </c>
      <c r="R1426" s="104">
        <f t="shared" si="479"/>
        <v>616.71550806000005</v>
      </c>
      <c r="S1426" s="109" t="s">
        <v>52</v>
      </c>
      <c r="T1426" s="110">
        <f t="shared" si="491"/>
        <v>41465</v>
      </c>
      <c r="U1426" s="111">
        <f t="shared" si="486"/>
        <v>0</v>
      </c>
      <c r="V1426" s="22"/>
      <c r="W1426" s="5"/>
      <c r="X1426" s="3"/>
      <c r="Y1426" s="5"/>
      <c r="Z1426" s="5"/>
      <c r="AA1426" s="5"/>
      <c r="AB1426" s="1"/>
      <c r="AC1426" s="5"/>
      <c r="AD1426" s="5"/>
      <c r="AE1426" s="5"/>
      <c r="AF1426" s="1"/>
      <c r="AG1426" s="3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</row>
    <row r="1427" spans="1:108" x14ac:dyDescent="0.2">
      <c r="A1427" s="112">
        <f t="shared" si="480"/>
        <v>41452</v>
      </c>
      <c r="B1427" s="104">
        <f t="shared" si="473"/>
        <v>133310.98849649998</v>
      </c>
      <c r="C1427" s="104">
        <f t="shared" si="481"/>
        <v>129604.18305287999</v>
      </c>
      <c r="D1427" s="132">
        <f t="shared" si="482"/>
        <v>41436</v>
      </c>
      <c r="E1427" s="105">
        <f t="shared" si="474"/>
        <v>0</v>
      </c>
      <c r="F1427" s="106">
        <f t="shared" si="472"/>
        <v>17</v>
      </c>
      <c r="G1427" s="106">
        <f t="shared" si="487"/>
        <v>30</v>
      </c>
      <c r="H1427" s="104">
        <f t="shared" si="483"/>
        <v>1</v>
      </c>
      <c r="I1427" s="104">
        <f t="shared" si="484"/>
        <v>1.0235443799999999</v>
      </c>
      <c r="J1427" s="104">
        <f t="shared" si="476"/>
        <v>1.0235443799999999</v>
      </c>
      <c r="K1427" s="104">
        <f t="shared" si="477"/>
        <v>132655.63318825999</v>
      </c>
      <c r="L1427" s="107">
        <f t="shared" si="488"/>
        <v>0</v>
      </c>
      <c r="M1427" s="105">
        <f t="shared" si="489"/>
        <v>0</v>
      </c>
      <c r="N1427" s="104">
        <f t="shared" si="490"/>
        <v>0</v>
      </c>
      <c r="O1427" s="113">
        <f t="shared" si="485"/>
        <v>0.11</v>
      </c>
      <c r="P1427" s="108">
        <f t="shared" si="475"/>
        <v>1.004940275</v>
      </c>
      <c r="Q1427" s="104">
        <f t="shared" si="478"/>
        <v>655.35530824</v>
      </c>
      <c r="R1427" s="104">
        <f t="shared" si="479"/>
        <v>655.35530824</v>
      </c>
      <c r="S1427" s="109" t="s">
        <v>52</v>
      </c>
      <c r="T1427" s="110">
        <f t="shared" si="491"/>
        <v>41465</v>
      </c>
      <c r="U1427" s="111">
        <f t="shared" si="486"/>
        <v>0</v>
      </c>
      <c r="V1427" s="22"/>
      <c r="W1427" s="5"/>
      <c r="X1427" s="3"/>
      <c r="Y1427" s="5"/>
      <c r="Z1427" s="5"/>
      <c r="AA1427" s="5"/>
      <c r="AB1427" s="1"/>
      <c r="AC1427" s="5"/>
      <c r="AD1427" s="5"/>
      <c r="AE1427" s="5"/>
      <c r="AF1427" s="1"/>
      <c r="AG1427" s="3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</row>
    <row r="1428" spans="1:108" x14ac:dyDescent="0.2">
      <c r="A1428" s="112">
        <f t="shared" si="480"/>
        <v>41453</v>
      </c>
      <c r="B1428" s="104">
        <f t="shared" si="473"/>
        <v>133349.63943975998</v>
      </c>
      <c r="C1428" s="104">
        <f t="shared" si="481"/>
        <v>129604.18305287999</v>
      </c>
      <c r="D1428" s="132">
        <f t="shared" si="482"/>
        <v>41436</v>
      </c>
      <c r="E1428" s="105">
        <f t="shared" si="474"/>
        <v>0</v>
      </c>
      <c r="F1428" s="106">
        <f t="shared" si="472"/>
        <v>18</v>
      </c>
      <c r="G1428" s="106">
        <f t="shared" si="487"/>
        <v>30</v>
      </c>
      <c r="H1428" s="104">
        <f t="shared" si="483"/>
        <v>1</v>
      </c>
      <c r="I1428" s="104">
        <f t="shared" si="484"/>
        <v>1.0235443799999999</v>
      </c>
      <c r="J1428" s="104">
        <f t="shared" si="476"/>
        <v>1.0235443799999999</v>
      </c>
      <c r="K1428" s="104">
        <f t="shared" si="477"/>
        <v>132655.63318825999</v>
      </c>
      <c r="L1428" s="107">
        <f t="shared" si="488"/>
        <v>0</v>
      </c>
      <c r="M1428" s="105">
        <f t="shared" si="489"/>
        <v>0</v>
      </c>
      <c r="N1428" s="104">
        <f t="shared" si="490"/>
        <v>0</v>
      </c>
      <c r="O1428" s="113">
        <f t="shared" si="485"/>
        <v>0.11</v>
      </c>
      <c r="P1428" s="108">
        <f t="shared" si="475"/>
        <v>1.0052316379999999</v>
      </c>
      <c r="Q1428" s="104">
        <f t="shared" si="478"/>
        <v>694.00625149999996</v>
      </c>
      <c r="R1428" s="104">
        <f t="shared" si="479"/>
        <v>694.00625149999996</v>
      </c>
      <c r="S1428" s="109" t="s">
        <v>52</v>
      </c>
      <c r="T1428" s="110">
        <f t="shared" si="491"/>
        <v>41465</v>
      </c>
      <c r="U1428" s="111">
        <f t="shared" si="486"/>
        <v>0</v>
      </c>
      <c r="V1428" s="22"/>
      <c r="W1428" s="5"/>
      <c r="X1428" s="3"/>
      <c r="Y1428" s="5"/>
      <c r="Z1428" s="5"/>
      <c r="AA1428" s="5"/>
      <c r="AB1428" s="1"/>
      <c r="AC1428" s="5"/>
      <c r="AD1428" s="5"/>
      <c r="AE1428" s="5"/>
      <c r="AF1428" s="1"/>
      <c r="AG1428" s="3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</row>
    <row r="1429" spans="1:108" x14ac:dyDescent="0.2">
      <c r="A1429" s="112">
        <f t="shared" si="480"/>
        <v>41454</v>
      </c>
      <c r="B1429" s="104">
        <f t="shared" si="473"/>
        <v>133388.30165874001</v>
      </c>
      <c r="C1429" s="104">
        <f t="shared" si="481"/>
        <v>129604.18305287999</v>
      </c>
      <c r="D1429" s="132">
        <f t="shared" si="482"/>
        <v>41436</v>
      </c>
      <c r="E1429" s="105">
        <f t="shared" si="474"/>
        <v>0</v>
      </c>
      <c r="F1429" s="106">
        <f t="shared" si="472"/>
        <v>19</v>
      </c>
      <c r="G1429" s="106">
        <f t="shared" si="487"/>
        <v>30</v>
      </c>
      <c r="H1429" s="104">
        <f t="shared" si="483"/>
        <v>1</v>
      </c>
      <c r="I1429" s="104">
        <f t="shared" si="484"/>
        <v>1.0235443799999999</v>
      </c>
      <c r="J1429" s="104">
        <f t="shared" si="476"/>
        <v>1.0235443799999999</v>
      </c>
      <c r="K1429" s="104">
        <f t="shared" si="477"/>
        <v>132655.63318825999</v>
      </c>
      <c r="L1429" s="107">
        <f t="shared" si="488"/>
        <v>0</v>
      </c>
      <c r="M1429" s="105">
        <f t="shared" si="489"/>
        <v>0</v>
      </c>
      <c r="N1429" s="104">
        <f t="shared" si="490"/>
        <v>0</v>
      </c>
      <c r="O1429" s="113">
        <f t="shared" si="485"/>
        <v>0.11</v>
      </c>
      <c r="P1429" s="108">
        <f t="shared" si="475"/>
        <v>1.005523086</v>
      </c>
      <c r="Q1429" s="104">
        <f t="shared" si="478"/>
        <v>732.66847048</v>
      </c>
      <c r="R1429" s="104">
        <f t="shared" si="479"/>
        <v>732.66847048</v>
      </c>
      <c r="S1429" s="109" t="s">
        <v>52</v>
      </c>
      <c r="T1429" s="110">
        <f t="shared" si="491"/>
        <v>41465</v>
      </c>
      <c r="U1429" s="111">
        <f t="shared" si="486"/>
        <v>0</v>
      </c>
      <c r="V1429" s="22"/>
      <c r="W1429" s="5"/>
      <c r="X1429" s="3"/>
      <c r="Y1429" s="5"/>
      <c r="Z1429" s="5"/>
      <c r="AA1429" s="5"/>
      <c r="AB1429" s="1"/>
      <c r="AC1429" s="5"/>
      <c r="AD1429" s="5"/>
      <c r="AE1429" s="5"/>
      <c r="AF1429" s="1"/>
      <c r="AG1429" s="3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</row>
    <row r="1430" spans="1:108" x14ac:dyDescent="0.2">
      <c r="A1430" s="112">
        <f t="shared" si="480"/>
        <v>41455</v>
      </c>
      <c r="B1430" s="104">
        <f t="shared" si="473"/>
        <v>133426.97502078998</v>
      </c>
      <c r="C1430" s="104">
        <f t="shared" si="481"/>
        <v>129604.18305287999</v>
      </c>
      <c r="D1430" s="132">
        <f t="shared" si="482"/>
        <v>41436</v>
      </c>
      <c r="E1430" s="105">
        <f t="shared" si="474"/>
        <v>0</v>
      </c>
      <c r="F1430" s="106">
        <f t="shared" si="472"/>
        <v>20</v>
      </c>
      <c r="G1430" s="106">
        <f t="shared" si="487"/>
        <v>30</v>
      </c>
      <c r="H1430" s="104">
        <f t="shared" si="483"/>
        <v>1</v>
      </c>
      <c r="I1430" s="104">
        <f t="shared" si="484"/>
        <v>1.0235443799999999</v>
      </c>
      <c r="J1430" s="104">
        <f t="shared" si="476"/>
        <v>1.0235443799999999</v>
      </c>
      <c r="K1430" s="104">
        <f t="shared" si="477"/>
        <v>132655.63318825999</v>
      </c>
      <c r="L1430" s="107">
        <f t="shared" si="488"/>
        <v>0</v>
      </c>
      <c r="M1430" s="105">
        <f t="shared" si="489"/>
        <v>0</v>
      </c>
      <c r="N1430" s="104">
        <f t="shared" si="490"/>
        <v>0</v>
      </c>
      <c r="O1430" s="113">
        <f t="shared" si="485"/>
        <v>0.11</v>
      </c>
      <c r="P1430" s="108">
        <f t="shared" si="475"/>
        <v>1.005814618</v>
      </c>
      <c r="Q1430" s="104">
        <f t="shared" si="478"/>
        <v>771.34183253000003</v>
      </c>
      <c r="R1430" s="104">
        <f t="shared" si="479"/>
        <v>771.34183253000003</v>
      </c>
      <c r="S1430" s="109" t="s">
        <v>52</v>
      </c>
      <c r="T1430" s="110">
        <f t="shared" si="491"/>
        <v>41465</v>
      </c>
      <c r="U1430" s="111">
        <f t="shared" si="486"/>
        <v>0</v>
      </c>
      <c r="V1430" s="22"/>
      <c r="W1430" s="5"/>
      <c r="X1430" s="3"/>
      <c r="Y1430" s="5"/>
      <c r="Z1430" s="5"/>
      <c r="AA1430" s="5"/>
      <c r="AB1430" s="1"/>
      <c r="AC1430" s="5"/>
      <c r="AD1430" s="5"/>
      <c r="AE1430" s="5"/>
      <c r="AF1430" s="1"/>
      <c r="AG1430" s="3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</row>
    <row r="1431" spans="1:108" x14ac:dyDescent="0.2">
      <c r="A1431" s="112">
        <f t="shared" si="480"/>
        <v>41456</v>
      </c>
      <c r="B1431" s="104">
        <f t="shared" si="473"/>
        <v>133465.65965858</v>
      </c>
      <c r="C1431" s="104">
        <f t="shared" si="481"/>
        <v>129604.18305287999</v>
      </c>
      <c r="D1431" s="132">
        <f t="shared" si="482"/>
        <v>41436</v>
      </c>
      <c r="E1431" s="105">
        <f t="shared" si="474"/>
        <v>0</v>
      </c>
      <c r="F1431" s="106">
        <f t="shared" si="472"/>
        <v>21</v>
      </c>
      <c r="G1431" s="106">
        <f t="shared" si="487"/>
        <v>30</v>
      </c>
      <c r="H1431" s="104">
        <f t="shared" si="483"/>
        <v>1</v>
      </c>
      <c r="I1431" s="104">
        <f t="shared" si="484"/>
        <v>1.0235443799999999</v>
      </c>
      <c r="J1431" s="104">
        <f t="shared" si="476"/>
        <v>1.0235443799999999</v>
      </c>
      <c r="K1431" s="104">
        <f t="shared" si="477"/>
        <v>132655.63318825999</v>
      </c>
      <c r="L1431" s="107">
        <f t="shared" si="488"/>
        <v>0</v>
      </c>
      <c r="M1431" s="105">
        <f t="shared" si="489"/>
        <v>0</v>
      </c>
      <c r="N1431" s="104">
        <f t="shared" si="490"/>
        <v>0</v>
      </c>
      <c r="O1431" s="113">
        <f t="shared" si="485"/>
        <v>0.11</v>
      </c>
      <c r="P1431" s="108">
        <f t="shared" si="475"/>
        <v>1.0061062350000001</v>
      </c>
      <c r="Q1431" s="104">
        <f t="shared" si="478"/>
        <v>810.02647032000004</v>
      </c>
      <c r="R1431" s="104">
        <f t="shared" si="479"/>
        <v>810.02647032000004</v>
      </c>
      <c r="S1431" s="109" t="s">
        <v>52</v>
      </c>
      <c r="T1431" s="110">
        <f t="shared" si="491"/>
        <v>41465</v>
      </c>
      <c r="U1431" s="111">
        <f t="shared" si="486"/>
        <v>0</v>
      </c>
      <c r="V1431" s="22"/>
      <c r="W1431" s="5"/>
      <c r="X1431" s="3"/>
      <c r="Y1431" s="5"/>
      <c r="Z1431" s="5"/>
      <c r="AA1431" s="5"/>
      <c r="AB1431" s="1"/>
      <c r="AC1431" s="5"/>
      <c r="AD1431" s="5"/>
      <c r="AE1431" s="5"/>
      <c r="AF1431" s="1"/>
      <c r="AG1431" s="3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</row>
    <row r="1432" spans="1:108" x14ac:dyDescent="0.2">
      <c r="A1432" s="112">
        <f t="shared" si="480"/>
        <v>41457</v>
      </c>
      <c r="B1432" s="104">
        <f t="shared" si="473"/>
        <v>133504.35543942999</v>
      </c>
      <c r="C1432" s="104">
        <f t="shared" si="481"/>
        <v>129604.18305287999</v>
      </c>
      <c r="D1432" s="132">
        <f t="shared" si="482"/>
        <v>41436</v>
      </c>
      <c r="E1432" s="105">
        <f t="shared" si="474"/>
        <v>0</v>
      </c>
      <c r="F1432" s="106">
        <f t="shared" si="472"/>
        <v>22</v>
      </c>
      <c r="G1432" s="106">
        <f t="shared" si="487"/>
        <v>30</v>
      </c>
      <c r="H1432" s="104">
        <f t="shared" si="483"/>
        <v>1</v>
      </c>
      <c r="I1432" s="104">
        <f t="shared" si="484"/>
        <v>1.0235443799999999</v>
      </c>
      <c r="J1432" s="104">
        <f t="shared" si="476"/>
        <v>1.0235443799999999</v>
      </c>
      <c r="K1432" s="104">
        <f t="shared" si="477"/>
        <v>132655.63318825999</v>
      </c>
      <c r="L1432" s="107">
        <f t="shared" si="488"/>
        <v>0</v>
      </c>
      <c r="M1432" s="105">
        <f t="shared" si="489"/>
        <v>0</v>
      </c>
      <c r="N1432" s="104">
        <f t="shared" si="490"/>
        <v>0</v>
      </c>
      <c r="O1432" s="113">
        <f t="shared" si="485"/>
        <v>0.11</v>
      </c>
      <c r="P1432" s="108">
        <f t="shared" si="475"/>
        <v>1.0063979359999999</v>
      </c>
      <c r="Q1432" s="104">
        <f t="shared" si="478"/>
        <v>848.72225117000005</v>
      </c>
      <c r="R1432" s="104">
        <f t="shared" si="479"/>
        <v>848.72225117000005</v>
      </c>
      <c r="S1432" s="109" t="s">
        <v>52</v>
      </c>
      <c r="T1432" s="110">
        <f t="shared" si="491"/>
        <v>41465</v>
      </c>
      <c r="U1432" s="111">
        <f t="shared" si="486"/>
        <v>0</v>
      </c>
      <c r="V1432" s="22"/>
      <c r="W1432" s="5"/>
      <c r="X1432" s="3"/>
      <c r="Y1432" s="5"/>
      <c r="Z1432" s="5"/>
      <c r="AA1432" s="5"/>
      <c r="AB1432" s="1"/>
      <c r="AC1432" s="5"/>
      <c r="AD1432" s="5"/>
      <c r="AE1432" s="5"/>
      <c r="AF1432" s="1"/>
      <c r="AG1432" s="3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</row>
    <row r="1433" spans="1:108" x14ac:dyDescent="0.2">
      <c r="A1433" s="112">
        <f t="shared" si="480"/>
        <v>41458</v>
      </c>
      <c r="B1433" s="104">
        <f t="shared" si="473"/>
        <v>133543.06249601999</v>
      </c>
      <c r="C1433" s="104">
        <f t="shared" si="481"/>
        <v>129604.18305287999</v>
      </c>
      <c r="D1433" s="132">
        <f t="shared" si="482"/>
        <v>41436</v>
      </c>
      <c r="E1433" s="105">
        <f t="shared" si="474"/>
        <v>0</v>
      </c>
      <c r="F1433" s="106">
        <f t="shared" si="472"/>
        <v>23</v>
      </c>
      <c r="G1433" s="106">
        <f t="shared" si="487"/>
        <v>30</v>
      </c>
      <c r="H1433" s="104">
        <f t="shared" si="483"/>
        <v>1</v>
      </c>
      <c r="I1433" s="104">
        <f t="shared" si="484"/>
        <v>1.0235443799999999</v>
      </c>
      <c r="J1433" s="104">
        <f t="shared" si="476"/>
        <v>1.0235443799999999</v>
      </c>
      <c r="K1433" s="104">
        <f t="shared" si="477"/>
        <v>132655.63318825999</v>
      </c>
      <c r="L1433" s="107">
        <f t="shared" si="488"/>
        <v>0</v>
      </c>
      <c r="M1433" s="105">
        <f t="shared" si="489"/>
        <v>0</v>
      </c>
      <c r="N1433" s="104">
        <f t="shared" si="490"/>
        <v>0</v>
      </c>
      <c r="O1433" s="113">
        <f t="shared" si="485"/>
        <v>0.11</v>
      </c>
      <c r="P1433" s="108">
        <f t="shared" si="475"/>
        <v>1.006689722</v>
      </c>
      <c r="Q1433" s="104">
        <f t="shared" si="478"/>
        <v>887.42930776000003</v>
      </c>
      <c r="R1433" s="104">
        <f t="shared" si="479"/>
        <v>887.42930776000003</v>
      </c>
      <c r="S1433" s="109" t="s">
        <v>52</v>
      </c>
      <c r="T1433" s="110">
        <f t="shared" si="491"/>
        <v>41465</v>
      </c>
      <c r="U1433" s="111">
        <f t="shared" si="486"/>
        <v>0</v>
      </c>
      <c r="V1433" s="22"/>
      <c r="W1433" s="5"/>
      <c r="X1433" s="3"/>
      <c r="Y1433" s="5"/>
      <c r="Z1433" s="5"/>
      <c r="AA1433" s="5"/>
      <c r="AB1433" s="1"/>
      <c r="AC1433" s="5"/>
      <c r="AD1433" s="5"/>
      <c r="AE1433" s="5"/>
      <c r="AF1433" s="1"/>
      <c r="AG1433" s="3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</row>
    <row r="1434" spans="1:108" x14ac:dyDescent="0.2">
      <c r="A1434" s="112">
        <f t="shared" si="480"/>
        <v>41459</v>
      </c>
      <c r="B1434" s="104">
        <f t="shared" si="473"/>
        <v>133581.78082833</v>
      </c>
      <c r="C1434" s="104">
        <f t="shared" si="481"/>
        <v>129604.18305287999</v>
      </c>
      <c r="D1434" s="132">
        <f t="shared" si="482"/>
        <v>41436</v>
      </c>
      <c r="E1434" s="105">
        <f t="shared" si="474"/>
        <v>0</v>
      </c>
      <c r="F1434" s="106">
        <f t="shared" si="472"/>
        <v>24</v>
      </c>
      <c r="G1434" s="106">
        <f t="shared" si="487"/>
        <v>30</v>
      </c>
      <c r="H1434" s="104">
        <f t="shared" si="483"/>
        <v>1</v>
      </c>
      <c r="I1434" s="104">
        <f t="shared" si="484"/>
        <v>1.0235443799999999</v>
      </c>
      <c r="J1434" s="104">
        <f t="shared" si="476"/>
        <v>1.0235443799999999</v>
      </c>
      <c r="K1434" s="104">
        <f t="shared" si="477"/>
        <v>132655.63318825999</v>
      </c>
      <c r="L1434" s="107">
        <f t="shared" si="488"/>
        <v>0</v>
      </c>
      <c r="M1434" s="105">
        <f t="shared" si="489"/>
        <v>0</v>
      </c>
      <c r="N1434" s="104">
        <f t="shared" si="490"/>
        <v>0</v>
      </c>
      <c r="O1434" s="113">
        <f t="shared" si="485"/>
        <v>0.11</v>
      </c>
      <c r="P1434" s="108">
        <f t="shared" si="475"/>
        <v>1.0069815929999999</v>
      </c>
      <c r="Q1434" s="104">
        <f t="shared" si="478"/>
        <v>926.14764006999997</v>
      </c>
      <c r="R1434" s="104">
        <f t="shared" si="479"/>
        <v>926.14764006999997</v>
      </c>
      <c r="S1434" s="109" t="s">
        <v>52</v>
      </c>
      <c r="T1434" s="110">
        <f t="shared" si="491"/>
        <v>41465</v>
      </c>
      <c r="U1434" s="111">
        <f t="shared" si="486"/>
        <v>0</v>
      </c>
      <c r="V1434" s="22"/>
      <c r="W1434" s="5"/>
      <c r="X1434" s="3"/>
      <c r="Y1434" s="5"/>
      <c r="Z1434" s="5"/>
      <c r="AA1434" s="5"/>
      <c r="AB1434" s="1"/>
      <c r="AC1434" s="5"/>
      <c r="AD1434" s="5"/>
      <c r="AE1434" s="5"/>
      <c r="AF1434" s="1"/>
      <c r="AG1434" s="3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</row>
    <row r="1435" spans="1:108" x14ac:dyDescent="0.2">
      <c r="A1435" s="112">
        <f t="shared" si="480"/>
        <v>41460</v>
      </c>
      <c r="B1435" s="104">
        <f t="shared" si="473"/>
        <v>133620.51030371999</v>
      </c>
      <c r="C1435" s="104">
        <f t="shared" si="481"/>
        <v>129604.18305287999</v>
      </c>
      <c r="D1435" s="132">
        <f t="shared" si="482"/>
        <v>41436</v>
      </c>
      <c r="E1435" s="105">
        <f t="shared" si="474"/>
        <v>0</v>
      </c>
      <c r="F1435" s="106">
        <f t="shared" si="472"/>
        <v>25</v>
      </c>
      <c r="G1435" s="106">
        <f t="shared" si="487"/>
        <v>30</v>
      </c>
      <c r="H1435" s="104">
        <f t="shared" si="483"/>
        <v>1</v>
      </c>
      <c r="I1435" s="104">
        <f t="shared" si="484"/>
        <v>1.0235443799999999</v>
      </c>
      <c r="J1435" s="104">
        <f t="shared" si="476"/>
        <v>1.0235443799999999</v>
      </c>
      <c r="K1435" s="104">
        <f t="shared" si="477"/>
        <v>132655.63318825999</v>
      </c>
      <c r="L1435" s="107">
        <f t="shared" si="488"/>
        <v>0</v>
      </c>
      <c r="M1435" s="105">
        <f t="shared" si="489"/>
        <v>0</v>
      </c>
      <c r="N1435" s="104">
        <f t="shared" si="490"/>
        <v>0</v>
      </c>
      <c r="O1435" s="113">
        <f t="shared" si="485"/>
        <v>0.11</v>
      </c>
      <c r="P1435" s="108">
        <f t="shared" si="475"/>
        <v>1.0072735479999999</v>
      </c>
      <c r="Q1435" s="104">
        <f t="shared" si="478"/>
        <v>964.87711546000003</v>
      </c>
      <c r="R1435" s="104">
        <f t="shared" si="479"/>
        <v>964.87711546000003</v>
      </c>
      <c r="S1435" s="109" t="s">
        <v>52</v>
      </c>
      <c r="T1435" s="110">
        <f t="shared" si="491"/>
        <v>41465</v>
      </c>
      <c r="U1435" s="111">
        <f t="shared" si="486"/>
        <v>0</v>
      </c>
      <c r="V1435" s="22"/>
      <c r="W1435" s="5"/>
      <c r="X1435" s="3"/>
      <c r="Y1435" s="5"/>
      <c r="Z1435" s="5"/>
      <c r="AA1435" s="5"/>
      <c r="AB1435" s="1"/>
      <c r="AC1435" s="5"/>
      <c r="AD1435" s="5"/>
      <c r="AE1435" s="5"/>
      <c r="AF1435" s="1"/>
      <c r="AG1435" s="3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</row>
    <row r="1436" spans="1:108" x14ac:dyDescent="0.2">
      <c r="A1436" s="112">
        <f t="shared" si="480"/>
        <v>41461</v>
      </c>
      <c r="B1436" s="104">
        <f t="shared" si="473"/>
        <v>133659.25105483999</v>
      </c>
      <c r="C1436" s="104">
        <f t="shared" si="481"/>
        <v>129604.18305287999</v>
      </c>
      <c r="D1436" s="132">
        <f t="shared" si="482"/>
        <v>41436</v>
      </c>
      <c r="E1436" s="105">
        <f t="shared" si="474"/>
        <v>0</v>
      </c>
      <c r="F1436" s="106">
        <f t="shared" si="472"/>
        <v>26</v>
      </c>
      <c r="G1436" s="106">
        <f t="shared" si="487"/>
        <v>30</v>
      </c>
      <c r="H1436" s="104">
        <f t="shared" si="483"/>
        <v>1</v>
      </c>
      <c r="I1436" s="104">
        <f t="shared" si="484"/>
        <v>1.0235443799999999</v>
      </c>
      <c r="J1436" s="104">
        <f t="shared" si="476"/>
        <v>1.0235443799999999</v>
      </c>
      <c r="K1436" s="104">
        <f t="shared" si="477"/>
        <v>132655.63318825999</v>
      </c>
      <c r="L1436" s="107">
        <f t="shared" si="488"/>
        <v>0</v>
      </c>
      <c r="M1436" s="105">
        <f t="shared" si="489"/>
        <v>0</v>
      </c>
      <c r="N1436" s="104">
        <f t="shared" si="490"/>
        <v>0</v>
      </c>
      <c r="O1436" s="113">
        <f t="shared" si="485"/>
        <v>0.11</v>
      </c>
      <c r="P1436" s="108">
        <f t="shared" si="475"/>
        <v>1.0075655880000001</v>
      </c>
      <c r="Q1436" s="104">
        <f t="shared" si="478"/>
        <v>1003.6178665800001</v>
      </c>
      <c r="R1436" s="104">
        <f t="shared" si="479"/>
        <v>1003.6178665800001</v>
      </c>
      <c r="S1436" s="109" t="s">
        <v>52</v>
      </c>
      <c r="T1436" s="110">
        <f t="shared" si="491"/>
        <v>41465</v>
      </c>
      <c r="U1436" s="111">
        <f t="shared" si="486"/>
        <v>0</v>
      </c>
      <c r="V1436" s="22"/>
      <c r="W1436" s="5"/>
      <c r="X1436" s="3"/>
      <c r="Y1436" s="5"/>
      <c r="Z1436" s="5"/>
      <c r="AA1436" s="5"/>
      <c r="AB1436" s="1"/>
      <c r="AC1436" s="5"/>
      <c r="AD1436" s="5"/>
      <c r="AE1436" s="5"/>
      <c r="AF1436" s="1"/>
      <c r="AG1436" s="3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</row>
    <row r="1437" spans="1:108" x14ac:dyDescent="0.2">
      <c r="A1437" s="112">
        <f t="shared" si="480"/>
        <v>41462</v>
      </c>
      <c r="B1437" s="104">
        <f t="shared" si="473"/>
        <v>133698.00294902999</v>
      </c>
      <c r="C1437" s="104">
        <f t="shared" si="481"/>
        <v>129604.18305287999</v>
      </c>
      <c r="D1437" s="132">
        <f t="shared" si="482"/>
        <v>41436</v>
      </c>
      <c r="E1437" s="105">
        <f t="shared" si="474"/>
        <v>0</v>
      </c>
      <c r="F1437" s="106">
        <f t="shared" si="472"/>
        <v>27</v>
      </c>
      <c r="G1437" s="106">
        <f t="shared" si="487"/>
        <v>30</v>
      </c>
      <c r="H1437" s="104">
        <f t="shared" si="483"/>
        <v>1</v>
      </c>
      <c r="I1437" s="104">
        <f t="shared" si="484"/>
        <v>1.0235443799999999</v>
      </c>
      <c r="J1437" s="104">
        <f t="shared" si="476"/>
        <v>1.0235443799999999</v>
      </c>
      <c r="K1437" s="104">
        <f t="shared" si="477"/>
        <v>132655.63318825999</v>
      </c>
      <c r="L1437" s="107">
        <f t="shared" si="488"/>
        <v>0</v>
      </c>
      <c r="M1437" s="105">
        <f t="shared" si="489"/>
        <v>0</v>
      </c>
      <c r="N1437" s="104">
        <f t="shared" si="490"/>
        <v>0</v>
      </c>
      <c r="O1437" s="113">
        <f t="shared" si="485"/>
        <v>0.11</v>
      </c>
      <c r="P1437" s="108">
        <f t="shared" si="475"/>
        <v>1.0078577120000001</v>
      </c>
      <c r="Q1437" s="104">
        <f t="shared" si="478"/>
        <v>1042.3697607700001</v>
      </c>
      <c r="R1437" s="104">
        <f t="shared" si="479"/>
        <v>1042.3697607700001</v>
      </c>
      <c r="S1437" s="109" t="s">
        <v>52</v>
      </c>
      <c r="T1437" s="110">
        <f t="shared" si="491"/>
        <v>41465</v>
      </c>
      <c r="U1437" s="111">
        <f t="shared" si="486"/>
        <v>0</v>
      </c>
      <c r="V1437" s="22"/>
      <c r="W1437" s="5"/>
      <c r="X1437" s="3"/>
      <c r="Y1437" s="5"/>
      <c r="Z1437" s="5"/>
      <c r="AA1437" s="5"/>
      <c r="AB1437" s="1"/>
      <c r="AC1437" s="5"/>
      <c r="AD1437" s="5"/>
      <c r="AE1437" s="5"/>
      <c r="AF1437" s="1"/>
      <c r="AG1437" s="3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</row>
    <row r="1438" spans="1:108" x14ac:dyDescent="0.2">
      <c r="A1438" s="112">
        <f t="shared" si="480"/>
        <v>41463</v>
      </c>
      <c r="B1438" s="104">
        <f t="shared" si="473"/>
        <v>133736.76611894</v>
      </c>
      <c r="C1438" s="104">
        <f t="shared" si="481"/>
        <v>129604.18305287999</v>
      </c>
      <c r="D1438" s="132">
        <f t="shared" si="482"/>
        <v>41436</v>
      </c>
      <c r="E1438" s="105">
        <f t="shared" si="474"/>
        <v>0</v>
      </c>
      <c r="F1438" s="106">
        <f t="shared" si="472"/>
        <v>28</v>
      </c>
      <c r="G1438" s="106">
        <f t="shared" si="487"/>
        <v>30</v>
      </c>
      <c r="H1438" s="104">
        <f t="shared" si="483"/>
        <v>1</v>
      </c>
      <c r="I1438" s="104">
        <f t="shared" si="484"/>
        <v>1.0235443799999999</v>
      </c>
      <c r="J1438" s="104">
        <f t="shared" si="476"/>
        <v>1.0235443799999999</v>
      </c>
      <c r="K1438" s="104">
        <f t="shared" si="477"/>
        <v>132655.63318825999</v>
      </c>
      <c r="L1438" s="107">
        <f t="shared" si="488"/>
        <v>0</v>
      </c>
      <c r="M1438" s="105">
        <f t="shared" si="489"/>
        <v>0</v>
      </c>
      <c r="N1438" s="104">
        <f t="shared" si="490"/>
        <v>0</v>
      </c>
      <c r="O1438" s="113">
        <f t="shared" si="485"/>
        <v>0.11</v>
      </c>
      <c r="P1438" s="108">
        <f t="shared" si="475"/>
        <v>1.008149921</v>
      </c>
      <c r="Q1438" s="104">
        <f t="shared" si="478"/>
        <v>1081.1329306800001</v>
      </c>
      <c r="R1438" s="104">
        <f t="shared" si="479"/>
        <v>1081.1329306800001</v>
      </c>
      <c r="S1438" s="109" t="s">
        <v>52</v>
      </c>
      <c r="T1438" s="110">
        <f t="shared" si="491"/>
        <v>41465</v>
      </c>
      <c r="U1438" s="111">
        <f t="shared" si="486"/>
        <v>0</v>
      </c>
      <c r="V1438" s="22"/>
      <c r="W1438" s="5"/>
      <c r="X1438" s="3"/>
      <c r="Y1438" s="5"/>
      <c r="Z1438" s="5"/>
      <c r="AA1438" s="5"/>
      <c r="AB1438" s="1"/>
      <c r="AC1438" s="5"/>
      <c r="AD1438" s="5"/>
      <c r="AE1438" s="5"/>
      <c r="AF1438" s="1"/>
      <c r="AG1438" s="3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</row>
    <row r="1439" spans="1:108" x14ac:dyDescent="0.2">
      <c r="A1439" s="112">
        <f t="shared" si="480"/>
        <v>41464</v>
      </c>
      <c r="B1439" s="104">
        <f t="shared" si="473"/>
        <v>133775.54056458999</v>
      </c>
      <c r="C1439" s="104">
        <f t="shared" si="481"/>
        <v>129604.18305287999</v>
      </c>
      <c r="D1439" s="132">
        <f t="shared" si="482"/>
        <v>41436</v>
      </c>
      <c r="E1439" s="105">
        <f t="shared" si="474"/>
        <v>0</v>
      </c>
      <c r="F1439" s="106">
        <f t="shared" si="472"/>
        <v>29</v>
      </c>
      <c r="G1439" s="106">
        <f t="shared" si="487"/>
        <v>30</v>
      </c>
      <c r="H1439" s="104">
        <f t="shared" si="483"/>
        <v>1</v>
      </c>
      <c r="I1439" s="104">
        <f t="shared" si="484"/>
        <v>1.0235443799999999</v>
      </c>
      <c r="J1439" s="104">
        <f t="shared" si="476"/>
        <v>1.0235443799999999</v>
      </c>
      <c r="K1439" s="104">
        <f t="shared" si="477"/>
        <v>132655.63318825999</v>
      </c>
      <c r="L1439" s="107">
        <f t="shared" si="488"/>
        <v>0</v>
      </c>
      <c r="M1439" s="105">
        <f t="shared" si="489"/>
        <v>0</v>
      </c>
      <c r="N1439" s="104">
        <f t="shared" si="490"/>
        <v>0</v>
      </c>
      <c r="O1439" s="113">
        <f t="shared" si="485"/>
        <v>0.11</v>
      </c>
      <c r="P1439" s="108">
        <f t="shared" si="475"/>
        <v>1.0084422150000001</v>
      </c>
      <c r="Q1439" s="104">
        <f t="shared" si="478"/>
        <v>1119.90737633</v>
      </c>
      <c r="R1439" s="104">
        <f t="shared" si="479"/>
        <v>1119.90737633</v>
      </c>
      <c r="S1439" s="109" t="s">
        <v>52</v>
      </c>
      <c r="T1439" s="110">
        <f t="shared" si="491"/>
        <v>41465</v>
      </c>
      <c r="U1439" s="111">
        <f t="shared" si="486"/>
        <v>0</v>
      </c>
      <c r="V1439" s="22"/>
      <c r="W1439" s="5"/>
      <c r="X1439" s="3"/>
      <c r="Y1439" s="5"/>
      <c r="Z1439" s="5"/>
      <c r="AA1439" s="5"/>
      <c r="AB1439" s="1"/>
      <c r="AC1439" s="5"/>
      <c r="AD1439" s="5"/>
      <c r="AE1439" s="5"/>
      <c r="AF1439" s="1"/>
      <c r="AG1439" s="3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</row>
    <row r="1440" spans="1:108" x14ac:dyDescent="0.2">
      <c r="A1440" s="112">
        <f t="shared" si="480"/>
        <v>41465</v>
      </c>
      <c r="B1440" s="104">
        <f t="shared" si="473"/>
        <v>133814.32628596999</v>
      </c>
      <c r="C1440" s="104">
        <f t="shared" si="481"/>
        <v>129604.18305287999</v>
      </c>
      <c r="D1440" s="132">
        <f t="shared" si="482"/>
        <v>41436</v>
      </c>
      <c r="E1440" s="105">
        <f t="shared" si="474"/>
        <v>0</v>
      </c>
      <c r="F1440" s="106">
        <f t="shared" si="472"/>
        <v>30</v>
      </c>
      <c r="G1440" s="106">
        <f t="shared" si="487"/>
        <v>30</v>
      </c>
      <c r="H1440" s="104">
        <f t="shared" si="483"/>
        <v>1</v>
      </c>
      <c r="I1440" s="104">
        <f t="shared" si="484"/>
        <v>1.0235443799999999</v>
      </c>
      <c r="J1440" s="104">
        <f t="shared" si="476"/>
        <v>1.0235443799999999</v>
      </c>
      <c r="K1440" s="104">
        <f t="shared" si="477"/>
        <v>132655.63318825999</v>
      </c>
      <c r="L1440" s="107">
        <f t="shared" si="488"/>
        <v>46</v>
      </c>
      <c r="M1440" s="105">
        <f t="shared" si="489"/>
        <v>8.8297041890000004E-3</v>
      </c>
      <c r="N1440" s="104">
        <f t="shared" si="490"/>
        <v>1171.3100000500001</v>
      </c>
      <c r="O1440" s="113">
        <f t="shared" si="485"/>
        <v>0.11</v>
      </c>
      <c r="P1440" s="108">
        <f t="shared" si="475"/>
        <v>1.0087345940000001</v>
      </c>
      <c r="Q1440" s="104">
        <f t="shared" si="478"/>
        <v>1158.6930977100001</v>
      </c>
      <c r="R1440" s="104">
        <f t="shared" si="479"/>
        <v>2330.0030977599999</v>
      </c>
      <c r="S1440" s="109" t="s">
        <v>52</v>
      </c>
      <c r="T1440" s="110">
        <f t="shared" si="491"/>
        <v>41465</v>
      </c>
      <c r="U1440" s="111">
        <f t="shared" si="486"/>
        <v>131484.32318820999</v>
      </c>
      <c r="V1440" s="22"/>
      <c r="W1440" s="5"/>
      <c r="X1440" s="3"/>
      <c r="Y1440" s="5"/>
      <c r="Z1440" s="5"/>
      <c r="AA1440" s="5"/>
      <c r="AB1440" s="1"/>
      <c r="AC1440" s="5"/>
      <c r="AD1440" s="5"/>
      <c r="AE1440" s="5"/>
      <c r="AF1440" s="1"/>
      <c r="AG1440" s="3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</row>
    <row r="1441" spans="1:108" x14ac:dyDescent="0.2">
      <c r="A1441" s="112">
        <f t="shared" si="480"/>
        <v>41466</v>
      </c>
      <c r="B1441" s="104">
        <f t="shared" si="473"/>
        <v>131522.81186868998</v>
      </c>
      <c r="C1441" s="104">
        <f t="shared" si="481"/>
        <v>128459.81645486999</v>
      </c>
      <c r="D1441" s="132">
        <f t="shared" si="482"/>
        <v>41466</v>
      </c>
      <c r="E1441" s="105">
        <f t="shared" si="474"/>
        <v>3.77E-4</v>
      </c>
      <c r="F1441" s="106">
        <f t="shared" si="472"/>
        <v>1</v>
      </c>
      <c r="G1441" s="106">
        <f t="shared" si="487"/>
        <v>31</v>
      </c>
      <c r="H1441" s="104">
        <f t="shared" si="483"/>
        <v>1.0000121500000001</v>
      </c>
      <c r="I1441" s="104">
        <f t="shared" si="484"/>
        <v>1.0235443799999999</v>
      </c>
      <c r="J1441" s="104">
        <f t="shared" si="476"/>
        <v>1.0235568100000001</v>
      </c>
      <c r="K1441" s="104">
        <f t="shared" si="477"/>
        <v>131485.91994373</v>
      </c>
      <c r="L1441" s="107">
        <f t="shared" si="488"/>
        <v>0</v>
      </c>
      <c r="M1441" s="105">
        <f t="shared" si="489"/>
        <v>0</v>
      </c>
      <c r="N1441" s="104">
        <f t="shared" si="490"/>
        <v>0</v>
      </c>
      <c r="O1441" s="113">
        <f t="shared" si="485"/>
        <v>0.11</v>
      </c>
      <c r="P1441" s="108">
        <f t="shared" si="475"/>
        <v>1.0002805770000001</v>
      </c>
      <c r="Q1441" s="104">
        <f t="shared" si="478"/>
        <v>36.891924959999997</v>
      </c>
      <c r="R1441" s="104">
        <f t="shared" si="479"/>
        <v>36.891924959999997</v>
      </c>
      <c r="S1441" s="109" t="s">
        <v>52</v>
      </c>
      <c r="T1441" s="110">
        <f t="shared" si="491"/>
        <v>41496</v>
      </c>
      <c r="U1441" s="111">
        <f t="shared" si="486"/>
        <v>0</v>
      </c>
      <c r="V1441" s="22"/>
      <c r="W1441" s="5"/>
      <c r="X1441" s="3"/>
      <c r="Y1441" s="5"/>
      <c r="Z1441" s="5"/>
      <c r="AA1441" s="5"/>
      <c r="AB1441" s="1"/>
      <c r="AC1441" s="5"/>
      <c r="AD1441" s="5"/>
      <c r="AE1441" s="5"/>
      <c r="AF1441" s="1"/>
      <c r="AG1441" s="3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</row>
    <row r="1442" spans="1:108" x14ac:dyDescent="0.2">
      <c r="A1442" s="112">
        <f t="shared" si="480"/>
        <v>41467</v>
      </c>
      <c r="B1442" s="104">
        <f t="shared" si="473"/>
        <v>131561.31440333999</v>
      </c>
      <c r="C1442" s="104">
        <f t="shared" si="481"/>
        <v>128459.81645486999</v>
      </c>
      <c r="D1442" s="132">
        <f t="shared" si="482"/>
        <v>41466</v>
      </c>
      <c r="E1442" s="105">
        <f t="shared" si="474"/>
        <v>3.77E-4</v>
      </c>
      <c r="F1442" s="106">
        <f t="shared" si="472"/>
        <v>2</v>
      </c>
      <c r="G1442" s="106">
        <f t="shared" si="487"/>
        <v>31</v>
      </c>
      <c r="H1442" s="104">
        <f t="shared" si="483"/>
        <v>1.0000243099999999</v>
      </c>
      <c r="I1442" s="104">
        <f t="shared" si="484"/>
        <v>1.0235443799999999</v>
      </c>
      <c r="J1442" s="104">
        <f t="shared" si="476"/>
        <v>1.0235692599999999</v>
      </c>
      <c r="K1442" s="104">
        <f t="shared" si="477"/>
        <v>131487.51926844</v>
      </c>
      <c r="L1442" s="107">
        <f t="shared" si="488"/>
        <v>0</v>
      </c>
      <c r="M1442" s="105">
        <f t="shared" si="489"/>
        <v>0</v>
      </c>
      <c r="N1442" s="104">
        <f t="shared" si="490"/>
        <v>0</v>
      </c>
      <c r="O1442" s="113">
        <f t="shared" si="485"/>
        <v>0.11</v>
      </c>
      <c r="P1442" s="108">
        <f t="shared" si="475"/>
        <v>1.000561233</v>
      </c>
      <c r="Q1442" s="104">
        <f t="shared" si="478"/>
        <v>73.795134899999994</v>
      </c>
      <c r="R1442" s="104">
        <f t="shared" si="479"/>
        <v>73.795134899999994</v>
      </c>
      <c r="S1442" s="109" t="s">
        <v>52</v>
      </c>
      <c r="T1442" s="110">
        <f t="shared" si="491"/>
        <v>41496</v>
      </c>
      <c r="U1442" s="111">
        <f t="shared" si="486"/>
        <v>0</v>
      </c>
      <c r="V1442" s="22"/>
      <c r="W1442" s="5"/>
      <c r="X1442" s="3"/>
      <c r="Y1442" s="5"/>
      <c r="Z1442" s="5"/>
      <c r="AA1442" s="5"/>
      <c r="AB1442" s="1"/>
      <c r="AC1442" s="5"/>
      <c r="AD1442" s="5"/>
      <c r="AE1442" s="5"/>
      <c r="AF1442" s="1"/>
      <c r="AG1442" s="3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</row>
    <row r="1443" spans="1:108" x14ac:dyDescent="0.2">
      <c r="A1443" s="112">
        <f t="shared" si="480"/>
        <v>41468</v>
      </c>
      <c r="B1443" s="104">
        <f t="shared" si="473"/>
        <v>131599.82680619002</v>
      </c>
      <c r="C1443" s="104">
        <f t="shared" si="481"/>
        <v>128459.81645486999</v>
      </c>
      <c r="D1443" s="132">
        <f t="shared" si="482"/>
        <v>41466</v>
      </c>
      <c r="E1443" s="105">
        <f t="shared" si="474"/>
        <v>3.77E-4</v>
      </c>
      <c r="F1443" s="106">
        <f t="shared" ref="F1443:F1506" si="492">IF(DAY(A1443)=E$2+1,1,F1442+1)</f>
        <v>3</v>
      </c>
      <c r="G1443" s="106">
        <f t="shared" si="487"/>
        <v>31</v>
      </c>
      <c r="H1443" s="104">
        <f t="shared" si="483"/>
        <v>1.00003647</v>
      </c>
      <c r="I1443" s="104">
        <f t="shared" si="484"/>
        <v>1.0235443799999999</v>
      </c>
      <c r="J1443" s="104">
        <f t="shared" si="476"/>
        <v>1.0235817</v>
      </c>
      <c r="K1443" s="104">
        <f t="shared" si="477"/>
        <v>131489.11730856</v>
      </c>
      <c r="L1443" s="107">
        <f t="shared" si="488"/>
        <v>0</v>
      </c>
      <c r="M1443" s="105">
        <f t="shared" si="489"/>
        <v>0</v>
      </c>
      <c r="N1443" s="104">
        <f t="shared" si="490"/>
        <v>0</v>
      </c>
      <c r="O1443" s="113">
        <f t="shared" si="485"/>
        <v>0.11</v>
      </c>
      <c r="P1443" s="108">
        <f t="shared" si="475"/>
        <v>1.0008419669999999</v>
      </c>
      <c r="Q1443" s="104">
        <f t="shared" si="478"/>
        <v>110.70949763</v>
      </c>
      <c r="R1443" s="104">
        <f t="shared" si="479"/>
        <v>110.70949763</v>
      </c>
      <c r="S1443" s="109" t="s">
        <v>52</v>
      </c>
      <c r="T1443" s="110">
        <f t="shared" si="491"/>
        <v>41496</v>
      </c>
      <c r="U1443" s="111">
        <f t="shared" si="486"/>
        <v>0</v>
      </c>
      <c r="V1443" s="22"/>
      <c r="W1443" s="5"/>
      <c r="X1443" s="3"/>
      <c r="Y1443" s="5"/>
      <c r="Z1443" s="5"/>
      <c r="AA1443" s="5"/>
      <c r="AB1443" s="1"/>
      <c r="AC1443" s="5"/>
      <c r="AD1443" s="5"/>
      <c r="AE1443" s="5"/>
      <c r="AF1443" s="1"/>
      <c r="AG1443" s="3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</row>
    <row r="1444" spans="1:108" x14ac:dyDescent="0.2">
      <c r="A1444" s="112">
        <f t="shared" si="480"/>
        <v>41469</v>
      </c>
      <c r="B1444" s="104">
        <f t="shared" si="473"/>
        <v>131638.35191157999</v>
      </c>
      <c r="C1444" s="104">
        <f t="shared" si="481"/>
        <v>128459.81645486999</v>
      </c>
      <c r="D1444" s="132">
        <f t="shared" si="482"/>
        <v>41466</v>
      </c>
      <c r="E1444" s="105">
        <f t="shared" si="474"/>
        <v>3.77E-4</v>
      </c>
      <c r="F1444" s="106">
        <f t="shared" si="492"/>
        <v>4</v>
      </c>
      <c r="G1444" s="106">
        <f t="shared" si="487"/>
        <v>31</v>
      </c>
      <c r="H1444" s="104">
        <f t="shared" si="483"/>
        <v>1.00004863</v>
      </c>
      <c r="I1444" s="104">
        <f t="shared" si="484"/>
        <v>1.0235443799999999</v>
      </c>
      <c r="J1444" s="104">
        <f t="shared" si="476"/>
        <v>1.0235941500000001</v>
      </c>
      <c r="K1444" s="104">
        <f t="shared" si="477"/>
        <v>131490.71663327</v>
      </c>
      <c r="L1444" s="107">
        <f t="shared" si="488"/>
        <v>0</v>
      </c>
      <c r="M1444" s="105">
        <f t="shared" si="489"/>
        <v>0</v>
      </c>
      <c r="N1444" s="104">
        <f t="shared" si="490"/>
        <v>0</v>
      </c>
      <c r="O1444" s="113">
        <f t="shared" si="485"/>
        <v>0.11</v>
      </c>
      <c r="P1444" s="108">
        <f t="shared" si="475"/>
        <v>1.0011227810000001</v>
      </c>
      <c r="Q1444" s="104">
        <f t="shared" si="478"/>
        <v>147.63527830999999</v>
      </c>
      <c r="R1444" s="104">
        <f t="shared" si="479"/>
        <v>147.63527830999999</v>
      </c>
      <c r="S1444" s="109" t="s">
        <v>52</v>
      </c>
      <c r="T1444" s="110">
        <f t="shared" si="491"/>
        <v>41496</v>
      </c>
      <c r="U1444" s="111">
        <f t="shared" si="486"/>
        <v>0</v>
      </c>
      <c r="V1444" s="22"/>
      <c r="W1444" s="5"/>
      <c r="X1444" s="3"/>
      <c r="Y1444" s="5"/>
      <c r="Z1444" s="5"/>
      <c r="AA1444" s="5"/>
      <c r="AB1444" s="1"/>
      <c r="AC1444" s="5"/>
      <c r="AD1444" s="5"/>
      <c r="AE1444" s="5"/>
      <c r="AF1444" s="1"/>
      <c r="AG1444" s="3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</row>
    <row r="1445" spans="1:108" x14ac:dyDescent="0.2">
      <c r="A1445" s="112">
        <f t="shared" si="480"/>
        <v>41470</v>
      </c>
      <c r="B1445" s="104">
        <f t="shared" si="473"/>
        <v>131676.8881716</v>
      </c>
      <c r="C1445" s="104">
        <f t="shared" si="481"/>
        <v>128459.81645486999</v>
      </c>
      <c r="D1445" s="132">
        <f t="shared" si="482"/>
        <v>41466</v>
      </c>
      <c r="E1445" s="105">
        <f t="shared" si="474"/>
        <v>3.77E-4</v>
      </c>
      <c r="F1445" s="106">
        <f t="shared" si="492"/>
        <v>5</v>
      </c>
      <c r="G1445" s="106">
        <f t="shared" si="487"/>
        <v>31</v>
      </c>
      <c r="H1445" s="104">
        <f t="shared" si="483"/>
        <v>1.00006079</v>
      </c>
      <c r="I1445" s="104">
        <f t="shared" si="484"/>
        <v>1.0235443799999999</v>
      </c>
      <c r="J1445" s="104">
        <f t="shared" si="476"/>
        <v>1.0236065999999999</v>
      </c>
      <c r="K1445" s="104">
        <f t="shared" si="477"/>
        <v>131492.31595799001</v>
      </c>
      <c r="L1445" s="107">
        <f t="shared" si="488"/>
        <v>0</v>
      </c>
      <c r="M1445" s="105">
        <f t="shared" si="489"/>
        <v>0</v>
      </c>
      <c r="N1445" s="104">
        <f t="shared" si="490"/>
        <v>0</v>
      </c>
      <c r="O1445" s="113">
        <f t="shared" si="485"/>
        <v>0.11</v>
      </c>
      <c r="P1445" s="108">
        <f t="shared" si="475"/>
        <v>1.001403673</v>
      </c>
      <c r="Q1445" s="104">
        <f t="shared" si="478"/>
        <v>184.57221361000001</v>
      </c>
      <c r="R1445" s="104">
        <f t="shared" si="479"/>
        <v>184.57221361000001</v>
      </c>
      <c r="S1445" s="109" t="s">
        <v>52</v>
      </c>
      <c r="T1445" s="110">
        <f t="shared" si="491"/>
        <v>41496</v>
      </c>
      <c r="U1445" s="111">
        <f t="shared" si="486"/>
        <v>0</v>
      </c>
      <c r="V1445" s="22"/>
      <c r="W1445" s="5"/>
      <c r="X1445" s="3"/>
      <c r="Y1445" s="5"/>
      <c r="Z1445" s="5"/>
      <c r="AA1445" s="5"/>
      <c r="AB1445" s="1"/>
      <c r="AC1445" s="5"/>
      <c r="AD1445" s="5"/>
      <c r="AE1445" s="5"/>
      <c r="AF1445" s="1"/>
      <c r="AG1445" s="3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</row>
    <row r="1446" spans="1:108" x14ac:dyDescent="0.2">
      <c r="A1446" s="112">
        <f t="shared" si="480"/>
        <v>41471</v>
      </c>
      <c r="B1446" s="104">
        <f t="shared" si="473"/>
        <v>131715.43429985997</v>
      </c>
      <c r="C1446" s="104">
        <f t="shared" si="481"/>
        <v>128459.81645486999</v>
      </c>
      <c r="D1446" s="132">
        <f t="shared" si="482"/>
        <v>41466</v>
      </c>
      <c r="E1446" s="105">
        <f t="shared" si="474"/>
        <v>3.77E-4</v>
      </c>
      <c r="F1446" s="106">
        <f t="shared" si="492"/>
        <v>6</v>
      </c>
      <c r="G1446" s="106">
        <f t="shared" si="487"/>
        <v>31</v>
      </c>
      <c r="H1446" s="104">
        <f t="shared" si="483"/>
        <v>1.0000729500000001</v>
      </c>
      <c r="I1446" s="104">
        <f t="shared" si="484"/>
        <v>1.0235443799999999</v>
      </c>
      <c r="J1446" s="104">
        <f t="shared" si="476"/>
        <v>1.02361904</v>
      </c>
      <c r="K1446" s="104">
        <f t="shared" si="477"/>
        <v>131493.91399810999</v>
      </c>
      <c r="L1446" s="107">
        <f t="shared" si="488"/>
        <v>0</v>
      </c>
      <c r="M1446" s="105">
        <f t="shared" si="489"/>
        <v>0</v>
      </c>
      <c r="N1446" s="104">
        <f t="shared" si="490"/>
        <v>0</v>
      </c>
      <c r="O1446" s="113">
        <f t="shared" si="485"/>
        <v>0.11</v>
      </c>
      <c r="P1446" s="108">
        <f t="shared" si="475"/>
        <v>1.0016846429999999</v>
      </c>
      <c r="Q1446" s="104">
        <f t="shared" si="478"/>
        <v>221.52030174999999</v>
      </c>
      <c r="R1446" s="104">
        <f t="shared" si="479"/>
        <v>221.52030174999999</v>
      </c>
      <c r="S1446" s="109" t="s">
        <v>52</v>
      </c>
      <c r="T1446" s="110">
        <f t="shared" si="491"/>
        <v>41496</v>
      </c>
      <c r="U1446" s="111">
        <f t="shared" si="486"/>
        <v>0</v>
      </c>
      <c r="V1446" s="22"/>
      <c r="W1446" s="5"/>
      <c r="X1446" s="3"/>
      <c r="Y1446" s="5"/>
      <c r="Z1446" s="5"/>
      <c r="AA1446" s="5"/>
      <c r="AB1446" s="1"/>
      <c r="AC1446" s="5"/>
      <c r="AD1446" s="5"/>
      <c r="AE1446" s="5"/>
      <c r="AF1446" s="1"/>
      <c r="AG1446" s="3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</row>
    <row r="1447" spans="1:108" x14ac:dyDescent="0.2">
      <c r="A1447" s="112">
        <f t="shared" si="480"/>
        <v>41472</v>
      </c>
      <c r="B1447" s="104">
        <f t="shared" ref="B1447:B1510" si="493">IF(E1447&lt;0,"ND",(K1447+Q1447))</f>
        <v>131753.99313289003</v>
      </c>
      <c r="C1447" s="104">
        <f t="shared" si="481"/>
        <v>128459.81645486999</v>
      </c>
      <c r="D1447" s="132">
        <f t="shared" si="482"/>
        <v>41466</v>
      </c>
      <c r="E1447" s="105">
        <f t="shared" si="474"/>
        <v>3.77E-4</v>
      </c>
      <c r="F1447" s="106">
        <f t="shared" si="492"/>
        <v>7</v>
      </c>
      <c r="G1447" s="106">
        <f t="shared" si="487"/>
        <v>31</v>
      </c>
      <c r="H1447" s="104">
        <f t="shared" si="483"/>
        <v>1.0000851100000001</v>
      </c>
      <c r="I1447" s="104">
        <f t="shared" si="484"/>
        <v>1.0235443799999999</v>
      </c>
      <c r="J1447" s="104">
        <f t="shared" si="476"/>
        <v>1.0236314900000001</v>
      </c>
      <c r="K1447" s="104">
        <f t="shared" si="477"/>
        <v>131495.51332282001</v>
      </c>
      <c r="L1447" s="107">
        <f t="shared" si="488"/>
        <v>0</v>
      </c>
      <c r="M1447" s="105">
        <f t="shared" si="489"/>
        <v>0</v>
      </c>
      <c r="N1447" s="104">
        <f t="shared" si="490"/>
        <v>0</v>
      </c>
      <c r="O1447" s="113">
        <f t="shared" si="485"/>
        <v>0.11</v>
      </c>
      <c r="P1447" s="108">
        <f t="shared" si="475"/>
        <v>1.001965693</v>
      </c>
      <c r="Q1447" s="104">
        <f t="shared" si="478"/>
        <v>258.47981006999998</v>
      </c>
      <c r="R1447" s="104">
        <f t="shared" si="479"/>
        <v>258.47981006999998</v>
      </c>
      <c r="S1447" s="109" t="s">
        <v>52</v>
      </c>
      <c r="T1447" s="110">
        <f t="shared" si="491"/>
        <v>41496</v>
      </c>
      <c r="U1447" s="111">
        <f t="shared" si="486"/>
        <v>0</v>
      </c>
      <c r="V1447" s="22"/>
      <c r="W1447" s="5"/>
      <c r="X1447" s="3"/>
      <c r="Y1447" s="5"/>
      <c r="Z1447" s="5"/>
      <c r="AA1447" s="5"/>
      <c r="AB1447" s="1"/>
      <c r="AC1447" s="5"/>
      <c r="AD1447" s="5"/>
      <c r="AE1447" s="5"/>
      <c r="AF1447" s="1"/>
      <c r="AG1447" s="3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</row>
    <row r="1448" spans="1:108" x14ac:dyDescent="0.2">
      <c r="A1448" s="112">
        <f t="shared" si="480"/>
        <v>41473</v>
      </c>
      <c r="B1448" s="104">
        <f t="shared" si="493"/>
        <v>131792.56325317</v>
      </c>
      <c r="C1448" s="104">
        <f t="shared" si="481"/>
        <v>128459.81645486999</v>
      </c>
      <c r="D1448" s="132">
        <f t="shared" si="482"/>
        <v>41466</v>
      </c>
      <c r="E1448" s="105">
        <f t="shared" si="474"/>
        <v>3.77E-4</v>
      </c>
      <c r="F1448" s="106">
        <f t="shared" si="492"/>
        <v>8</v>
      </c>
      <c r="G1448" s="106">
        <f t="shared" si="487"/>
        <v>31</v>
      </c>
      <c r="H1448" s="104">
        <f t="shared" si="483"/>
        <v>1.0000972699999999</v>
      </c>
      <c r="I1448" s="104">
        <f t="shared" si="484"/>
        <v>1.0235443799999999</v>
      </c>
      <c r="J1448" s="104">
        <f t="shared" si="476"/>
        <v>1.0236439399999999</v>
      </c>
      <c r="K1448" s="104">
        <f t="shared" si="477"/>
        <v>131497.11264753999</v>
      </c>
      <c r="L1448" s="107">
        <f t="shared" si="488"/>
        <v>0</v>
      </c>
      <c r="M1448" s="105">
        <f t="shared" si="489"/>
        <v>0</v>
      </c>
      <c r="N1448" s="104">
        <f t="shared" si="490"/>
        <v>0</v>
      </c>
      <c r="O1448" s="113">
        <f t="shared" si="485"/>
        <v>0.11</v>
      </c>
      <c r="P1448" s="108">
        <f t="shared" si="475"/>
        <v>1.002246822</v>
      </c>
      <c r="Q1448" s="104">
        <f t="shared" si="478"/>
        <v>295.45060562999998</v>
      </c>
      <c r="R1448" s="104">
        <f t="shared" si="479"/>
        <v>295.45060562999998</v>
      </c>
      <c r="S1448" s="109" t="s">
        <v>52</v>
      </c>
      <c r="T1448" s="110">
        <f t="shared" si="491"/>
        <v>41496</v>
      </c>
      <c r="U1448" s="111">
        <f t="shared" si="486"/>
        <v>0</v>
      </c>
      <c r="V1448" s="22"/>
      <c r="W1448" s="5"/>
      <c r="X1448" s="3"/>
      <c r="Y1448" s="5"/>
      <c r="Z1448" s="5"/>
      <c r="AA1448" s="5"/>
      <c r="AB1448" s="1"/>
      <c r="AC1448" s="5"/>
      <c r="AD1448" s="5"/>
      <c r="AE1448" s="5"/>
      <c r="AF1448" s="1"/>
      <c r="AG1448" s="3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</row>
    <row r="1449" spans="1:108" x14ac:dyDescent="0.2">
      <c r="A1449" s="112">
        <f t="shared" si="480"/>
        <v>41474</v>
      </c>
      <c r="B1449" s="104">
        <f t="shared" si="493"/>
        <v>131831.14324172999</v>
      </c>
      <c r="C1449" s="104">
        <f t="shared" si="481"/>
        <v>128459.81645486999</v>
      </c>
      <c r="D1449" s="132">
        <f t="shared" si="482"/>
        <v>41466</v>
      </c>
      <c r="E1449" s="105">
        <f t="shared" si="474"/>
        <v>3.77E-4</v>
      </c>
      <c r="F1449" s="106">
        <f t="shared" si="492"/>
        <v>9</v>
      </c>
      <c r="G1449" s="106">
        <f t="shared" si="487"/>
        <v>31</v>
      </c>
      <c r="H1449" s="104">
        <f t="shared" si="483"/>
        <v>1.00010943</v>
      </c>
      <c r="I1449" s="104">
        <f t="shared" si="484"/>
        <v>1.0235443799999999</v>
      </c>
      <c r="J1449" s="104">
        <f t="shared" si="476"/>
        <v>1.02365638</v>
      </c>
      <c r="K1449" s="104">
        <f t="shared" si="477"/>
        <v>131498.71068764999</v>
      </c>
      <c r="L1449" s="107">
        <f t="shared" si="488"/>
        <v>0</v>
      </c>
      <c r="M1449" s="105">
        <f t="shared" si="489"/>
        <v>0</v>
      </c>
      <c r="N1449" s="104">
        <f t="shared" si="490"/>
        <v>0</v>
      </c>
      <c r="O1449" s="113">
        <f t="shared" si="485"/>
        <v>0.11</v>
      </c>
      <c r="P1449" s="108">
        <f t="shared" si="475"/>
        <v>1.002528029</v>
      </c>
      <c r="Q1449" s="104">
        <f t="shared" si="478"/>
        <v>332.43255407999999</v>
      </c>
      <c r="R1449" s="104">
        <f t="shared" si="479"/>
        <v>332.43255407999999</v>
      </c>
      <c r="S1449" s="109" t="s">
        <v>52</v>
      </c>
      <c r="T1449" s="110">
        <f t="shared" si="491"/>
        <v>41496</v>
      </c>
      <c r="U1449" s="111">
        <f t="shared" si="486"/>
        <v>0</v>
      </c>
      <c r="V1449" s="22"/>
      <c r="W1449" s="5"/>
      <c r="X1449" s="3"/>
      <c r="Y1449" s="5"/>
      <c r="Z1449" s="5"/>
      <c r="AA1449" s="5"/>
      <c r="AB1449" s="1"/>
      <c r="AC1449" s="5"/>
      <c r="AD1449" s="5"/>
      <c r="AE1449" s="5"/>
      <c r="AF1449" s="1"/>
      <c r="AG1449" s="3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</row>
    <row r="1450" spans="1:108" x14ac:dyDescent="0.2">
      <c r="A1450" s="112">
        <f t="shared" si="480"/>
        <v>41475</v>
      </c>
      <c r="B1450" s="104">
        <f t="shared" si="493"/>
        <v>131869.73593729001</v>
      </c>
      <c r="C1450" s="104">
        <f t="shared" si="481"/>
        <v>128459.81645486999</v>
      </c>
      <c r="D1450" s="132">
        <f t="shared" si="482"/>
        <v>41466</v>
      </c>
      <c r="E1450" s="105">
        <f t="shared" si="474"/>
        <v>3.77E-4</v>
      </c>
      <c r="F1450" s="106">
        <f t="shared" si="492"/>
        <v>10</v>
      </c>
      <c r="G1450" s="106">
        <f t="shared" si="487"/>
        <v>31</v>
      </c>
      <c r="H1450" s="104">
        <f t="shared" si="483"/>
        <v>1.00012159</v>
      </c>
      <c r="I1450" s="104">
        <f t="shared" si="484"/>
        <v>1.0235443799999999</v>
      </c>
      <c r="J1450" s="104">
        <f t="shared" si="476"/>
        <v>1.0236688300000001</v>
      </c>
      <c r="K1450" s="104">
        <f t="shared" si="477"/>
        <v>131500.31001237</v>
      </c>
      <c r="L1450" s="107">
        <f t="shared" si="488"/>
        <v>0</v>
      </c>
      <c r="M1450" s="105">
        <f t="shared" si="489"/>
        <v>0</v>
      </c>
      <c r="N1450" s="104">
        <f t="shared" si="490"/>
        <v>0</v>
      </c>
      <c r="O1450" s="113">
        <f t="shared" si="485"/>
        <v>0.11</v>
      </c>
      <c r="P1450" s="108">
        <f t="shared" si="475"/>
        <v>1.002809316</v>
      </c>
      <c r="Q1450" s="104">
        <f t="shared" si="478"/>
        <v>369.42592492</v>
      </c>
      <c r="R1450" s="104">
        <f t="shared" si="479"/>
        <v>369.42592492</v>
      </c>
      <c r="S1450" s="109" t="s">
        <v>52</v>
      </c>
      <c r="T1450" s="110">
        <f t="shared" si="491"/>
        <v>41496</v>
      </c>
      <c r="U1450" s="111">
        <f t="shared" si="486"/>
        <v>0</v>
      </c>
      <c r="V1450" s="22"/>
      <c r="W1450" s="5"/>
      <c r="X1450" s="3"/>
      <c r="Y1450" s="5"/>
      <c r="Z1450" s="5"/>
      <c r="AA1450" s="5"/>
      <c r="AB1450" s="1"/>
      <c r="AC1450" s="5"/>
      <c r="AD1450" s="5"/>
      <c r="AE1450" s="5"/>
      <c r="AF1450" s="1"/>
      <c r="AG1450" s="3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</row>
    <row r="1451" spans="1:108" x14ac:dyDescent="0.2">
      <c r="A1451" s="112">
        <f t="shared" si="480"/>
        <v>41476</v>
      </c>
      <c r="B1451" s="104">
        <f t="shared" si="493"/>
        <v>131908.33850116</v>
      </c>
      <c r="C1451" s="104">
        <f t="shared" si="481"/>
        <v>128459.81645486999</v>
      </c>
      <c r="D1451" s="132">
        <f t="shared" si="482"/>
        <v>41466</v>
      </c>
      <c r="E1451" s="105">
        <f t="shared" ref="E1451:E1514" si="494">IF(DAY(A1450)=$E$2,VLOOKUP(A1450,$AG$10:$AH$200,2),E1450)</f>
        <v>3.77E-4</v>
      </c>
      <c r="F1451" s="106">
        <f t="shared" si="492"/>
        <v>11</v>
      </c>
      <c r="G1451" s="106">
        <f t="shared" si="487"/>
        <v>31</v>
      </c>
      <c r="H1451" s="104">
        <f t="shared" si="483"/>
        <v>1.00013375</v>
      </c>
      <c r="I1451" s="104">
        <f t="shared" si="484"/>
        <v>1.0235443799999999</v>
      </c>
      <c r="J1451" s="104">
        <f t="shared" si="476"/>
        <v>1.02368127</v>
      </c>
      <c r="K1451" s="104">
        <f t="shared" si="477"/>
        <v>131501.90805247999</v>
      </c>
      <c r="L1451" s="107">
        <f t="shared" si="488"/>
        <v>0</v>
      </c>
      <c r="M1451" s="105">
        <f t="shared" si="489"/>
        <v>0</v>
      </c>
      <c r="N1451" s="104">
        <f t="shared" si="490"/>
        <v>0</v>
      </c>
      <c r="O1451" s="113">
        <f t="shared" si="485"/>
        <v>0.11</v>
      </c>
      <c r="P1451" s="108">
        <f t="shared" si="475"/>
        <v>1.003090681</v>
      </c>
      <c r="Q1451" s="104">
        <f t="shared" si="478"/>
        <v>406.43044867999998</v>
      </c>
      <c r="R1451" s="104">
        <f t="shared" si="479"/>
        <v>406.43044867999998</v>
      </c>
      <c r="S1451" s="109" t="s">
        <v>52</v>
      </c>
      <c r="T1451" s="110">
        <f t="shared" si="491"/>
        <v>41496</v>
      </c>
      <c r="U1451" s="111">
        <f t="shared" si="486"/>
        <v>0</v>
      </c>
      <c r="V1451" s="22"/>
      <c r="W1451" s="5"/>
      <c r="X1451" s="3"/>
      <c r="Y1451" s="5"/>
      <c r="Z1451" s="5"/>
      <c r="AA1451" s="5"/>
      <c r="AB1451" s="1"/>
      <c r="AC1451" s="5"/>
      <c r="AD1451" s="5"/>
      <c r="AE1451" s="5"/>
      <c r="AF1451" s="1"/>
      <c r="AG1451" s="3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</row>
    <row r="1452" spans="1:108" x14ac:dyDescent="0.2">
      <c r="A1452" s="112">
        <f t="shared" si="480"/>
        <v>41477</v>
      </c>
      <c r="B1452" s="104">
        <f t="shared" si="493"/>
        <v>131946.95364200999</v>
      </c>
      <c r="C1452" s="104">
        <f t="shared" si="481"/>
        <v>128459.81645486999</v>
      </c>
      <c r="D1452" s="132">
        <f t="shared" si="482"/>
        <v>41466</v>
      </c>
      <c r="E1452" s="105">
        <f t="shared" si="494"/>
        <v>3.77E-4</v>
      </c>
      <c r="F1452" s="106">
        <f t="shared" si="492"/>
        <v>12</v>
      </c>
      <c r="G1452" s="106">
        <f t="shared" si="487"/>
        <v>31</v>
      </c>
      <c r="H1452" s="104">
        <f t="shared" si="483"/>
        <v>1.0001459100000001</v>
      </c>
      <c r="I1452" s="104">
        <f t="shared" si="484"/>
        <v>1.0235443799999999</v>
      </c>
      <c r="J1452" s="104">
        <f t="shared" si="476"/>
        <v>1.02369372</v>
      </c>
      <c r="K1452" s="104">
        <f t="shared" si="477"/>
        <v>131503.5073772</v>
      </c>
      <c r="L1452" s="107">
        <f t="shared" si="488"/>
        <v>0</v>
      </c>
      <c r="M1452" s="105">
        <f t="shared" si="489"/>
        <v>0</v>
      </c>
      <c r="N1452" s="104">
        <f t="shared" si="490"/>
        <v>0</v>
      </c>
      <c r="O1452" s="113">
        <f t="shared" si="485"/>
        <v>0.11</v>
      </c>
      <c r="P1452" s="108">
        <f t="shared" si="475"/>
        <v>1.0033721250000001</v>
      </c>
      <c r="Q1452" s="104">
        <f t="shared" si="478"/>
        <v>443.44626481</v>
      </c>
      <c r="R1452" s="104">
        <f t="shared" si="479"/>
        <v>443.44626481</v>
      </c>
      <c r="S1452" s="109" t="s">
        <v>52</v>
      </c>
      <c r="T1452" s="110">
        <f t="shared" si="491"/>
        <v>41496</v>
      </c>
      <c r="U1452" s="111">
        <f t="shared" si="486"/>
        <v>0</v>
      </c>
      <c r="V1452" s="22"/>
      <c r="W1452" s="5"/>
      <c r="X1452" s="3"/>
      <c r="Y1452" s="5"/>
      <c r="Z1452" s="5"/>
      <c r="AA1452" s="5"/>
      <c r="AB1452" s="1"/>
      <c r="AC1452" s="5"/>
      <c r="AD1452" s="5"/>
      <c r="AE1452" s="5"/>
      <c r="AF1452" s="1"/>
      <c r="AG1452" s="3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</row>
    <row r="1453" spans="1:108" x14ac:dyDescent="0.2">
      <c r="A1453" s="112">
        <f t="shared" si="480"/>
        <v>41478</v>
      </c>
      <c r="B1453" s="104">
        <f t="shared" si="493"/>
        <v>131985.58007200001</v>
      </c>
      <c r="C1453" s="104">
        <f t="shared" si="481"/>
        <v>128459.81645486999</v>
      </c>
      <c r="D1453" s="132">
        <f t="shared" si="482"/>
        <v>41466</v>
      </c>
      <c r="E1453" s="105">
        <f t="shared" si="494"/>
        <v>3.77E-4</v>
      </c>
      <c r="F1453" s="106">
        <f t="shared" si="492"/>
        <v>13</v>
      </c>
      <c r="G1453" s="106">
        <f t="shared" si="487"/>
        <v>31</v>
      </c>
      <c r="H1453" s="104">
        <f t="shared" si="483"/>
        <v>1.0001580699999999</v>
      </c>
      <c r="I1453" s="104">
        <f t="shared" si="484"/>
        <v>1.0235443799999999</v>
      </c>
      <c r="J1453" s="104">
        <f t="shared" si="476"/>
        <v>1.0237061700000001</v>
      </c>
      <c r="K1453" s="104">
        <f t="shared" si="477"/>
        <v>131505.10670191</v>
      </c>
      <c r="L1453" s="107">
        <f t="shared" si="488"/>
        <v>0</v>
      </c>
      <c r="M1453" s="105">
        <f t="shared" si="489"/>
        <v>0</v>
      </c>
      <c r="N1453" s="104">
        <f t="shared" si="490"/>
        <v>0</v>
      </c>
      <c r="O1453" s="113">
        <f t="shared" si="485"/>
        <v>0.11</v>
      </c>
      <c r="P1453" s="108">
        <f t="shared" si="475"/>
        <v>1.003653648</v>
      </c>
      <c r="Q1453" s="104">
        <f t="shared" si="478"/>
        <v>480.47337009</v>
      </c>
      <c r="R1453" s="104">
        <f t="shared" si="479"/>
        <v>480.47337009</v>
      </c>
      <c r="S1453" s="109" t="s">
        <v>52</v>
      </c>
      <c r="T1453" s="110">
        <f t="shared" si="491"/>
        <v>41496</v>
      </c>
      <c r="U1453" s="111">
        <f t="shared" si="486"/>
        <v>0</v>
      </c>
      <c r="V1453" s="22"/>
      <c r="W1453" s="5"/>
      <c r="X1453" s="3"/>
      <c r="Y1453" s="5"/>
      <c r="Z1453" s="5"/>
      <c r="AA1453" s="5"/>
      <c r="AB1453" s="1"/>
      <c r="AC1453" s="5"/>
      <c r="AD1453" s="5"/>
      <c r="AE1453" s="5"/>
      <c r="AF1453" s="1"/>
      <c r="AG1453" s="3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</row>
    <row r="1454" spans="1:108" x14ac:dyDescent="0.2">
      <c r="A1454" s="112">
        <f t="shared" si="480"/>
        <v>41479</v>
      </c>
      <c r="B1454" s="104">
        <f t="shared" si="493"/>
        <v>132024.21779152</v>
      </c>
      <c r="C1454" s="104">
        <f t="shared" si="481"/>
        <v>128459.81645486999</v>
      </c>
      <c r="D1454" s="132">
        <f t="shared" si="482"/>
        <v>41466</v>
      </c>
      <c r="E1454" s="105">
        <f t="shared" si="494"/>
        <v>3.77E-4</v>
      </c>
      <c r="F1454" s="106">
        <f t="shared" si="492"/>
        <v>14</v>
      </c>
      <c r="G1454" s="106">
        <f t="shared" si="487"/>
        <v>31</v>
      </c>
      <c r="H1454" s="104">
        <f t="shared" si="483"/>
        <v>1.0001702400000001</v>
      </c>
      <c r="I1454" s="104">
        <f t="shared" si="484"/>
        <v>1.0235443799999999</v>
      </c>
      <c r="J1454" s="104">
        <f t="shared" si="476"/>
        <v>1.0237186199999999</v>
      </c>
      <c r="K1454" s="104">
        <f t="shared" si="477"/>
        <v>131506.70602663001</v>
      </c>
      <c r="L1454" s="107">
        <f t="shared" si="488"/>
        <v>0</v>
      </c>
      <c r="M1454" s="105">
        <f t="shared" si="489"/>
        <v>0</v>
      </c>
      <c r="N1454" s="104">
        <f t="shared" si="490"/>
        <v>0</v>
      </c>
      <c r="O1454" s="113">
        <f t="shared" si="485"/>
        <v>0.11</v>
      </c>
      <c r="P1454" s="108">
        <f t="shared" si="475"/>
        <v>1.0039352500000001</v>
      </c>
      <c r="Q1454" s="104">
        <f t="shared" si="478"/>
        <v>517.51176488999999</v>
      </c>
      <c r="R1454" s="104">
        <f t="shared" si="479"/>
        <v>517.51176488999999</v>
      </c>
      <c r="S1454" s="109" t="s">
        <v>52</v>
      </c>
      <c r="T1454" s="110">
        <f t="shared" si="491"/>
        <v>41496</v>
      </c>
      <c r="U1454" s="111">
        <f t="shared" si="486"/>
        <v>0</v>
      </c>
      <c r="V1454" s="22"/>
      <c r="W1454" s="5"/>
      <c r="X1454" s="3"/>
      <c r="Y1454" s="5"/>
      <c r="Z1454" s="5"/>
      <c r="AA1454" s="5"/>
      <c r="AB1454" s="1"/>
      <c r="AC1454" s="5"/>
      <c r="AD1454" s="5"/>
      <c r="AE1454" s="5"/>
      <c r="AF1454" s="1"/>
      <c r="AG1454" s="3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</row>
    <row r="1455" spans="1:108" x14ac:dyDescent="0.2">
      <c r="A1455" s="112">
        <f t="shared" si="480"/>
        <v>41480</v>
      </c>
      <c r="B1455" s="104">
        <f t="shared" si="493"/>
        <v>132062.86680093</v>
      </c>
      <c r="C1455" s="104">
        <f t="shared" si="481"/>
        <v>128459.81645486999</v>
      </c>
      <c r="D1455" s="132">
        <f t="shared" si="482"/>
        <v>41466</v>
      </c>
      <c r="E1455" s="105">
        <f t="shared" si="494"/>
        <v>3.77E-4</v>
      </c>
      <c r="F1455" s="106">
        <f t="shared" si="492"/>
        <v>15</v>
      </c>
      <c r="G1455" s="106">
        <f t="shared" si="487"/>
        <v>31</v>
      </c>
      <c r="H1455" s="104">
        <f t="shared" si="483"/>
        <v>1.0001823999999999</v>
      </c>
      <c r="I1455" s="104">
        <f t="shared" si="484"/>
        <v>1.0235443799999999</v>
      </c>
      <c r="J1455" s="104">
        <f t="shared" si="476"/>
        <v>1.02373107</v>
      </c>
      <c r="K1455" s="104">
        <f t="shared" si="477"/>
        <v>131508.30535134001</v>
      </c>
      <c r="L1455" s="107">
        <f t="shared" si="488"/>
        <v>0</v>
      </c>
      <c r="M1455" s="105">
        <f t="shared" si="489"/>
        <v>0</v>
      </c>
      <c r="N1455" s="104">
        <f t="shared" si="490"/>
        <v>0</v>
      </c>
      <c r="O1455" s="113">
        <f t="shared" si="485"/>
        <v>0.11</v>
      </c>
      <c r="P1455" s="108">
        <f t="shared" si="475"/>
        <v>1.004216931</v>
      </c>
      <c r="Q1455" s="104">
        <f t="shared" si="478"/>
        <v>554.56144959000005</v>
      </c>
      <c r="R1455" s="104">
        <f t="shared" si="479"/>
        <v>554.56144959000005</v>
      </c>
      <c r="S1455" s="109" t="s">
        <v>52</v>
      </c>
      <c r="T1455" s="110">
        <f t="shared" si="491"/>
        <v>41496</v>
      </c>
      <c r="U1455" s="111">
        <f t="shared" si="486"/>
        <v>0</v>
      </c>
      <c r="V1455" s="22"/>
      <c r="W1455" s="5"/>
      <c r="X1455" s="3"/>
      <c r="Y1455" s="5"/>
      <c r="Z1455" s="5"/>
      <c r="AA1455" s="5"/>
      <c r="AB1455" s="1"/>
      <c r="AC1455" s="5"/>
      <c r="AD1455" s="5"/>
      <c r="AE1455" s="5"/>
      <c r="AF1455" s="1"/>
      <c r="AG1455" s="3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</row>
    <row r="1456" spans="1:108" x14ac:dyDescent="0.2">
      <c r="A1456" s="112">
        <f t="shared" si="480"/>
        <v>41481</v>
      </c>
      <c r="B1456" s="104">
        <f t="shared" si="493"/>
        <v>132101.52723213998</v>
      </c>
      <c r="C1456" s="104">
        <f t="shared" si="481"/>
        <v>128459.81645486999</v>
      </c>
      <c r="D1456" s="132">
        <f t="shared" si="482"/>
        <v>41466</v>
      </c>
      <c r="E1456" s="105">
        <f t="shared" si="494"/>
        <v>3.77E-4</v>
      </c>
      <c r="F1456" s="106">
        <f t="shared" si="492"/>
        <v>16</v>
      </c>
      <c r="G1456" s="106">
        <f t="shared" si="487"/>
        <v>31</v>
      </c>
      <c r="H1456" s="104">
        <f t="shared" si="483"/>
        <v>1.00019456</v>
      </c>
      <c r="I1456" s="104">
        <f t="shared" si="484"/>
        <v>1.0235443799999999</v>
      </c>
      <c r="J1456" s="104">
        <f t="shared" si="476"/>
        <v>1.02374352</v>
      </c>
      <c r="K1456" s="104">
        <f t="shared" si="477"/>
        <v>131509.90467605999</v>
      </c>
      <c r="L1456" s="107">
        <f t="shared" si="488"/>
        <v>0</v>
      </c>
      <c r="M1456" s="105">
        <f t="shared" si="489"/>
        <v>0</v>
      </c>
      <c r="N1456" s="104">
        <f t="shared" si="490"/>
        <v>0</v>
      </c>
      <c r="O1456" s="113">
        <f t="shared" si="485"/>
        <v>0.11</v>
      </c>
      <c r="P1456" s="108">
        <f t="shared" si="475"/>
        <v>1.0044986920000001</v>
      </c>
      <c r="Q1456" s="104">
        <f t="shared" si="478"/>
        <v>591.62255607999998</v>
      </c>
      <c r="R1456" s="104">
        <f t="shared" si="479"/>
        <v>591.62255607999998</v>
      </c>
      <c r="S1456" s="109" t="s">
        <v>52</v>
      </c>
      <c r="T1456" s="110">
        <f t="shared" si="491"/>
        <v>41496</v>
      </c>
      <c r="U1456" s="111">
        <f t="shared" si="486"/>
        <v>0</v>
      </c>
      <c r="V1456" s="22"/>
      <c r="W1456" s="5"/>
      <c r="X1456" s="3"/>
      <c r="Y1456" s="5"/>
      <c r="Z1456" s="5"/>
      <c r="AA1456" s="5"/>
      <c r="AB1456" s="1"/>
      <c r="AC1456" s="5"/>
      <c r="AD1456" s="5"/>
      <c r="AE1456" s="5"/>
      <c r="AF1456" s="1"/>
      <c r="AG1456" s="3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</row>
    <row r="1457" spans="1:108" x14ac:dyDescent="0.2">
      <c r="A1457" s="112">
        <f t="shared" si="480"/>
        <v>41482</v>
      </c>
      <c r="B1457" s="104">
        <f t="shared" si="493"/>
        <v>132140.19753176</v>
      </c>
      <c r="C1457" s="104">
        <f t="shared" si="481"/>
        <v>128459.81645486999</v>
      </c>
      <c r="D1457" s="132">
        <f t="shared" si="482"/>
        <v>41466</v>
      </c>
      <c r="E1457" s="105">
        <f t="shared" si="494"/>
        <v>3.77E-4</v>
      </c>
      <c r="F1457" s="106">
        <f t="shared" si="492"/>
        <v>17</v>
      </c>
      <c r="G1457" s="106">
        <f t="shared" si="487"/>
        <v>31</v>
      </c>
      <c r="H1457" s="104">
        <f t="shared" si="483"/>
        <v>1.00020672</v>
      </c>
      <c r="I1457" s="104">
        <f t="shared" si="484"/>
        <v>1.0235443799999999</v>
      </c>
      <c r="J1457" s="104">
        <f t="shared" si="476"/>
        <v>1.0237559599999999</v>
      </c>
      <c r="K1457" s="104">
        <f t="shared" si="477"/>
        <v>131511.50271617001</v>
      </c>
      <c r="L1457" s="107">
        <f t="shared" si="488"/>
        <v>0</v>
      </c>
      <c r="M1457" s="105">
        <f t="shared" si="489"/>
        <v>0</v>
      </c>
      <c r="N1457" s="104">
        <f t="shared" si="490"/>
        <v>0</v>
      </c>
      <c r="O1457" s="113">
        <f t="shared" si="485"/>
        <v>0.11</v>
      </c>
      <c r="P1457" s="108">
        <f t="shared" si="475"/>
        <v>1.004780531</v>
      </c>
      <c r="Q1457" s="104">
        <f t="shared" si="478"/>
        <v>628.69481558999996</v>
      </c>
      <c r="R1457" s="104">
        <f t="shared" si="479"/>
        <v>628.69481558999996</v>
      </c>
      <c r="S1457" s="109" t="s">
        <v>52</v>
      </c>
      <c r="T1457" s="110">
        <f t="shared" si="491"/>
        <v>41496</v>
      </c>
      <c r="U1457" s="111">
        <f t="shared" si="486"/>
        <v>0</v>
      </c>
      <c r="V1457" s="22"/>
      <c r="W1457" s="5"/>
      <c r="X1457" s="3"/>
      <c r="Y1457" s="5"/>
      <c r="Z1457" s="5"/>
      <c r="AA1457" s="5"/>
      <c r="AB1457" s="1"/>
      <c r="AC1457" s="5"/>
      <c r="AD1457" s="5"/>
      <c r="AE1457" s="5"/>
      <c r="AF1457" s="1"/>
      <c r="AG1457" s="3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</row>
    <row r="1458" spans="1:108" x14ac:dyDescent="0.2">
      <c r="A1458" s="112">
        <f t="shared" si="480"/>
        <v>41483</v>
      </c>
      <c r="B1458" s="104">
        <f t="shared" si="493"/>
        <v>132178.8804128</v>
      </c>
      <c r="C1458" s="104">
        <f t="shared" si="481"/>
        <v>128459.81645486999</v>
      </c>
      <c r="D1458" s="132">
        <f t="shared" si="482"/>
        <v>41466</v>
      </c>
      <c r="E1458" s="105">
        <f t="shared" si="494"/>
        <v>3.77E-4</v>
      </c>
      <c r="F1458" s="106">
        <f t="shared" si="492"/>
        <v>18</v>
      </c>
      <c r="G1458" s="106">
        <f t="shared" si="487"/>
        <v>31</v>
      </c>
      <c r="H1458" s="104">
        <f t="shared" si="483"/>
        <v>1.00021888</v>
      </c>
      <c r="I1458" s="104">
        <f t="shared" si="484"/>
        <v>1.0235443799999999</v>
      </c>
      <c r="J1458" s="104">
        <f t="shared" si="476"/>
        <v>1.02376841</v>
      </c>
      <c r="K1458" s="104">
        <f t="shared" si="477"/>
        <v>131513.10204088999</v>
      </c>
      <c r="L1458" s="107">
        <f t="shared" si="488"/>
        <v>0</v>
      </c>
      <c r="M1458" s="105">
        <f t="shared" si="489"/>
        <v>0</v>
      </c>
      <c r="N1458" s="104">
        <f t="shared" si="490"/>
        <v>0</v>
      </c>
      <c r="O1458" s="113">
        <f t="shared" si="485"/>
        <v>0.11</v>
      </c>
      <c r="P1458" s="108">
        <f t="shared" si="475"/>
        <v>1.005062449</v>
      </c>
      <c r="Q1458" s="104">
        <f t="shared" si="478"/>
        <v>665.77837191000003</v>
      </c>
      <c r="R1458" s="104">
        <f t="shared" si="479"/>
        <v>665.77837191000003</v>
      </c>
      <c r="S1458" s="109" t="s">
        <v>52</v>
      </c>
      <c r="T1458" s="110">
        <f t="shared" si="491"/>
        <v>41496</v>
      </c>
      <c r="U1458" s="111">
        <f t="shared" si="486"/>
        <v>0</v>
      </c>
      <c r="V1458" s="22"/>
      <c r="W1458" s="5"/>
      <c r="X1458" s="3"/>
      <c r="Y1458" s="5"/>
      <c r="Z1458" s="5"/>
      <c r="AA1458" s="5"/>
      <c r="AB1458" s="1"/>
      <c r="AC1458" s="5"/>
      <c r="AD1458" s="5"/>
      <c r="AE1458" s="5"/>
      <c r="AF1458" s="1"/>
      <c r="AG1458" s="3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</row>
    <row r="1459" spans="1:108" x14ac:dyDescent="0.2">
      <c r="A1459" s="112">
        <f t="shared" si="480"/>
        <v>41484</v>
      </c>
      <c r="B1459" s="104">
        <f t="shared" si="493"/>
        <v>132217.57342530999</v>
      </c>
      <c r="C1459" s="104">
        <f t="shared" si="481"/>
        <v>128459.81645486999</v>
      </c>
      <c r="D1459" s="132">
        <f t="shared" si="482"/>
        <v>41466</v>
      </c>
      <c r="E1459" s="105">
        <f t="shared" si="494"/>
        <v>3.77E-4</v>
      </c>
      <c r="F1459" s="106">
        <f t="shared" si="492"/>
        <v>19</v>
      </c>
      <c r="G1459" s="106">
        <f t="shared" si="487"/>
        <v>31</v>
      </c>
      <c r="H1459" s="104">
        <f t="shared" si="483"/>
        <v>1.0002310400000001</v>
      </c>
      <c r="I1459" s="104">
        <f t="shared" si="484"/>
        <v>1.0235443799999999</v>
      </c>
      <c r="J1459" s="104">
        <f t="shared" si="476"/>
        <v>1.0237808500000001</v>
      </c>
      <c r="K1459" s="104">
        <f t="shared" si="477"/>
        <v>131514.70008101</v>
      </c>
      <c r="L1459" s="107">
        <f t="shared" si="488"/>
        <v>0</v>
      </c>
      <c r="M1459" s="105">
        <f t="shared" si="489"/>
        <v>0</v>
      </c>
      <c r="N1459" s="104">
        <f t="shared" si="490"/>
        <v>0</v>
      </c>
      <c r="O1459" s="113">
        <f t="shared" si="485"/>
        <v>0.11</v>
      </c>
      <c r="P1459" s="108">
        <f t="shared" si="475"/>
        <v>1.0053444469999999</v>
      </c>
      <c r="Q1459" s="104">
        <f t="shared" si="478"/>
        <v>702.87334429999999</v>
      </c>
      <c r="R1459" s="104">
        <f t="shared" si="479"/>
        <v>702.87334429999999</v>
      </c>
      <c r="S1459" s="109" t="s">
        <v>52</v>
      </c>
      <c r="T1459" s="110">
        <f t="shared" si="491"/>
        <v>41496</v>
      </c>
      <c r="U1459" s="111">
        <f t="shared" si="486"/>
        <v>0</v>
      </c>
      <c r="V1459" s="22"/>
      <c r="W1459" s="5"/>
      <c r="X1459" s="3"/>
      <c r="Y1459" s="5"/>
      <c r="Z1459" s="5"/>
      <c r="AA1459" s="5"/>
      <c r="AB1459" s="1"/>
      <c r="AC1459" s="5"/>
      <c r="AD1459" s="5"/>
      <c r="AE1459" s="5"/>
      <c r="AF1459" s="1"/>
      <c r="AG1459" s="3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</row>
    <row r="1460" spans="1:108" x14ac:dyDescent="0.2">
      <c r="A1460" s="112">
        <f t="shared" si="480"/>
        <v>41485</v>
      </c>
      <c r="B1460" s="104">
        <f t="shared" si="493"/>
        <v>132256.27888920001</v>
      </c>
      <c r="C1460" s="104">
        <f t="shared" si="481"/>
        <v>128459.81645486999</v>
      </c>
      <c r="D1460" s="132">
        <f t="shared" si="482"/>
        <v>41466</v>
      </c>
      <c r="E1460" s="105">
        <f t="shared" si="494"/>
        <v>3.77E-4</v>
      </c>
      <c r="F1460" s="106">
        <f t="shared" si="492"/>
        <v>20</v>
      </c>
      <c r="G1460" s="106">
        <f t="shared" si="487"/>
        <v>31</v>
      </c>
      <c r="H1460" s="104">
        <f t="shared" si="483"/>
        <v>1.0002432000000001</v>
      </c>
      <c r="I1460" s="104">
        <f t="shared" si="484"/>
        <v>1.0235443799999999</v>
      </c>
      <c r="J1460" s="104">
        <f t="shared" si="476"/>
        <v>1.0237932999999999</v>
      </c>
      <c r="K1460" s="104">
        <f t="shared" si="477"/>
        <v>131516.29940572</v>
      </c>
      <c r="L1460" s="107">
        <f t="shared" si="488"/>
        <v>0</v>
      </c>
      <c r="M1460" s="105">
        <f t="shared" si="489"/>
        <v>0</v>
      </c>
      <c r="N1460" s="104">
        <f t="shared" si="490"/>
        <v>0</v>
      </c>
      <c r="O1460" s="113">
        <f t="shared" si="485"/>
        <v>0.11</v>
      </c>
      <c r="P1460" s="108">
        <f t="shared" si="475"/>
        <v>1.0056265230000001</v>
      </c>
      <c r="Q1460" s="104">
        <f t="shared" si="478"/>
        <v>739.97948348</v>
      </c>
      <c r="R1460" s="104">
        <f t="shared" si="479"/>
        <v>739.97948348</v>
      </c>
      <c r="S1460" s="109" t="s">
        <v>52</v>
      </c>
      <c r="T1460" s="110">
        <f t="shared" si="491"/>
        <v>41496</v>
      </c>
      <c r="U1460" s="111">
        <f t="shared" si="486"/>
        <v>0</v>
      </c>
      <c r="V1460" s="22"/>
      <c r="W1460" s="5"/>
      <c r="X1460" s="3"/>
      <c r="Y1460" s="5"/>
      <c r="Z1460" s="5"/>
      <c r="AA1460" s="5"/>
      <c r="AB1460" s="1"/>
      <c r="AC1460" s="5"/>
      <c r="AD1460" s="5"/>
      <c r="AE1460" s="5"/>
      <c r="AF1460" s="1"/>
      <c r="AG1460" s="3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</row>
    <row r="1461" spans="1:108" x14ac:dyDescent="0.2">
      <c r="A1461" s="112">
        <f t="shared" si="480"/>
        <v>41486</v>
      </c>
      <c r="B1461" s="104">
        <f t="shared" si="493"/>
        <v>132294.99706897</v>
      </c>
      <c r="C1461" s="104">
        <f t="shared" si="481"/>
        <v>128459.81645486999</v>
      </c>
      <c r="D1461" s="132">
        <f t="shared" si="482"/>
        <v>41466</v>
      </c>
      <c r="E1461" s="105">
        <f t="shared" si="494"/>
        <v>3.77E-4</v>
      </c>
      <c r="F1461" s="106">
        <f t="shared" si="492"/>
        <v>21</v>
      </c>
      <c r="G1461" s="106">
        <f t="shared" si="487"/>
        <v>31</v>
      </c>
      <c r="H1461" s="104">
        <f t="shared" si="483"/>
        <v>1.0002553700000001</v>
      </c>
      <c r="I1461" s="104">
        <f t="shared" si="484"/>
        <v>1.0235443799999999</v>
      </c>
      <c r="J1461" s="104">
        <f t="shared" si="476"/>
        <v>1.0238057599999999</v>
      </c>
      <c r="K1461" s="104">
        <f t="shared" si="477"/>
        <v>131517.90001503</v>
      </c>
      <c r="L1461" s="107">
        <f t="shared" si="488"/>
        <v>0</v>
      </c>
      <c r="M1461" s="105">
        <f t="shared" si="489"/>
        <v>0</v>
      </c>
      <c r="N1461" s="104">
        <f t="shared" si="490"/>
        <v>0</v>
      </c>
      <c r="O1461" s="113">
        <f t="shared" si="485"/>
        <v>0.11</v>
      </c>
      <c r="P1461" s="108">
        <f t="shared" si="475"/>
        <v>1.005908679</v>
      </c>
      <c r="Q1461" s="104">
        <f t="shared" si="478"/>
        <v>777.09705394000002</v>
      </c>
      <c r="R1461" s="104">
        <f t="shared" si="479"/>
        <v>777.09705394000002</v>
      </c>
      <c r="S1461" s="109" t="s">
        <v>52</v>
      </c>
      <c r="T1461" s="110">
        <f t="shared" si="491"/>
        <v>41496</v>
      </c>
      <c r="U1461" s="111">
        <f t="shared" si="486"/>
        <v>0</v>
      </c>
      <c r="V1461" s="22"/>
      <c r="W1461" s="5"/>
      <c r="X1461" s="3"/>
      <c r="Y1461" s="5"/>
      <c r="Z1461" s="5"/>
      <c r="AA1461" s="5"/>
      <c r="AB1461" s="1"/>
      <c r="AC1461" s="5"/>
      <c r="AD1461" s="5"/>
      <c r="AE1461" s="5"/>
      <c r="AF1461" s="1"/>
      <c r="AG1461" s="3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</row>
    <row r="1462" spans="1:108" x14ac:dyDescent="0.2">
      <c r="A1462" s="112">
        <f t="shared" si="480"/>
        <v>41487</v>
      </c>
      <c r="B1462" s="104">
        <f t="shared" si="493"/>
        <v>132333.72395693001</v>
      </c>
      <c r="C1462" s="104">
        <f t="shared" si="481"/>
        <v>128459.81645486999</v>
      </c>
      <c r="D1462" s="132">
        <f t="shared" si="482"/>
        <v>41466</v>
      </c>
      <c r="E1462" s="105">
        <f t="shared" si="494"/>
        <v>3.77E-4</v>
      </c>
      <c r="F1462" s="106">
        <f t="shared" si="492"/>
        <v>22</v>
      </c>
      <c r="G1462" s="106">
        <f t="shared" si="487"/>
        <v>31</v>
      </c>
      <c r="H1462" s="104">
        <f t="shared" si="483"/>
        <v>1.0002675299999999</v>
      </c>
      <c r="I1462" s="104">
        <f t="shared" si="484"/>
        <v>1.0235443799999999</v>
      </c>
      <c r="J1462" s="104">
        <f t="shared" si="476"/>
        <v>1.0238182</v>
      </c>
      <c r="K1462" s="104">
        <f t="shared" si="477"/>
        <v>131519.49805515</v>
      </c>
      <c r="L1462" s="107">
        <f t="shared" si="488"/>
        <v>0</v>
      </c>
      <c r="M1462" s="105">
        <f t="shared" si="489"/>
        <v>0</v>
      </c>
      <c r="N1462" s="104">
        <f t="shared" si="490"/>
        <v>0</v>
      </c>
      <c r="O1462" s="113">
        <f t="shared" si="485"/>
        <v>0.11</v>
      </c>
      <c r="P1462" s="108">
        <f t="shared" si="475"/>
        <v>1.006190914</v>
      </c>
      <c r="Q1462" s="104">
        <f t="shared" si="478"/>
        <v>814.22590177999996</v>
      </c>
      <c r="R1462" s="104">
        <f t="shared" si="479"/>
        <v>814.22590177999996</v>
      </c>
      <c r="S1462" s="109" t="s">
        <v>52</v>
      </c>
      <c r="T1462" s="110">
        <f t="shared" si="491"/>
        <v>41496</v>
      </c>
      <c r="U1462" s="111">
        <f t="shared" si="486"/>
        <v>0</v>
      </c>
      <c r="V1462" s="22"/>
      <c r="W1462" s="5"/>
      <c r="X1462" s="3"/>
      <c r="Y1462" s="5"/>
      <c r="Z1462" s="5"/>
      <c r="AA1462" s="5"/>
      <c r="AB1462" s="1"/>
      <c r="AC1462" s="5"/>
      <c r="AD1462" s="5"/>
      <c r="AE1462" s="5"/>
      <c r="AF1462" s="1"/>
      <c r="AG1462" s="3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</row>
    <row r="1463" spans="1:108" x14ac:dyDescent="0.2">
      <c r="A1463" s="112">
        <f t="shared" si="480"/>
        <v>41488</v>
      </c>
      <c r="B1463" s="104">
        <f t="shared" si="493"/>
        <v>132372.46343002003</v>
      </c>
      <c r="C1463" s="104">
        <f t="shared" si="481"/>
        <v>128459.81645486999</v>
      </c>
      <c r="D1463" s="132">
        <f t="shared" si="482"/>
        <v>41466</v>
      </c>
      <c r="E1463" s="105">
        <f t="shared" si="494"/>
        <v>3.77E-4</v>
      </c>
      <c r="F1463" s="106">
        <f t="shared" si="492"/>
        <v>23</v>
      </c>
      <c r="G1463" s="106">
        <f t="shared" si="487"/>
        <v>31</v>
      </c>
      <c r="H1463" s="104">
        <f t="shared" si="483"/>
        <v>1.0002796899999999</v>
      </c>
      <c r="I1463" s="104">
        <f t="shared" si="484"/>
        <v>1.0235443799999999</v>
      </c>
      <c r="J1463" s="104">
        <f t="shared" si="476"/>
        <v>1.0238306500000001</v>
      </c>
      <c r="K1463" s="104">
        <f t="shared" si="477"/>
        <v>131521.09737987001</v>
      </c>
      <c r="L1463" s="107">
        <f t="shared" si="488"/>
        <v>0</v>
      </c>
      <c r="M1463" s="105">
        <f t="shared" si="489"/>
        <v>0</v>
      </c>
      <c r="N1463" s="104">
        <f t="shared" si="490"/>
        <v>0</v>
      </c>
      <c r="O1463" s="113">
        <f t="shared" si="485"/>
        <v>0.11</v>
      </c>
      <c r="P1463" s="108">
        <f t="shared" si="475"/>
        <v>1.0064732279999999</v>
      </c>
      <c r="Q1463" s="104">
        <f t="shared" si="478"/>
        <v>851.36605014999998</v>
      </c>
      <c r="R1463" s="104">
        <f t="shared" si="479"/>
        <v>851.36605014999998</v>
      </c>
      <c r="S1463" s="109" t="s">
        <v>52</v>
      </c>
      <c r="T1463" s="110">
        <f t="shared" si="491"/>
        <v>41496</v>
      </c>
      <c r="U1463" s="111">
        <f t="shared" si="486"/>
        <v>0</v>
      </c>
      <c r="V1463" s="22"/>
      <c r="W1463" s="5"/>
      <c r="X1463" s="3"/>
      <c r="Y1463" s="5"/>
      <c r="Z1463" s="5"/>
      <c r="AA1463" s="5"/>
      <c r="AB1463" s="1"/>
      <c r="AC1463" s="5"/>
      <c r="AD1463" s="5"/>
      <c r="AE1463" s="5"/>
      <c r="AF1463" s="1"/>
      <c r="AG1463" s="3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</row>
    <row r="1464" spans="1:108" x14ac:dyDescent="0.2">
      <c r="A1464" s="112">
        <f t="shared" si="480"/>
        <v>41489</v>
      </c>
      <c r="B1464" s="104">
        <f t="shared" si="493"/>
        <v>132411.21419641</v>
      </c>
      <c r="C1464" s="104">
        <f t="shared" si="481"/>
        <v>128459.81645486999</v>
      </c>
      <c r="D1464" s="132">
        <f t="shared" si="482"/>
        <v>41466</v>
      </c>
      <c r="E1464" s="105">
        <f t="shared" si="494"/>
        <v>3.77E-4</v>
      </c>
      <c r="F1464" s="106">
        <f t="shared" si="492"/>
        <v>24</v>
      </c>
      <c r="G1464" s="106">
        <f t="shared" si="487"/>
        <v>31</v>
      </c>
      <c r="H1464" s="104">
        <f t="shared" si="483"/>
        <v>1.00029185</v>
      </c>
      <c r="I1464" s="104">
        <f t="shared" si="484"/>
        <v>1.0235443799999999</v>
      </c>
      <c r="J1464" s="104">
        <f t="shared" si="476"/>
        <v>1.0238430999999999</v>
      </c>
      <c r="K1464" s="104">
        <f t="shared" si="477"/>
        <v>131522.69670458001</v>
      </c>
      <c r="L1464" s="107">
        <f t="shared" si="488"/>
        <v>0</v>
      </c>
      <c r="M1464" s="105">
        <f t="shared" si="489"/>
        <v>0</v>
      </c>
      <c r="N1464" s="104">
        <f t="shared" si="490"/>
        <v>0</v>
      </c>
      <c r="O1464" s="113">
        <f t="shared" si="485"/>
        <v>0.11</v>
      </c>
      <c r="P1464" s="108">
        <f t="shared" si="475"/>
        <v>1.0067556209999999</v>
      </c>
      <c r="Q1464" s="104">
        <f t="shared" si="478"/>
        <v>888.51749183000004</v>
      </c>
      <c r="R1464" s="104">
        <f t="shared" si="479"/>
        <v>888.51749183000004</v>
      </c>
      <c r="S1464" s="109" t="s">
        <v>52</v>
      </c>
      <c r="T1464" s="110">
        <f t="shared" si="491"/>
        <v>41496</v>
      </c>
      <c r="U1464" s="111">
        <f t="shared" si="486"/>
        <v>0</v>
      </c>
      <c r="V1464" s="22"/>
      <c r="W1464" s="5"/>
      <c r="X1464" s="3"/>
      <c r="Y1464" s="5"/>
      <c r="Z1464" s="5"/>
      <c r="AA1464" s="5"/>
      <c r="AB1464" s="1"/>
      <c r="AC1464" s="5"/>
      <c r="AD1464" s="5"/>
      <c r="AE1464" s="5"/>
      <c r="AF1464" s="1"/>
      <c r="AG1464" s="3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</row>
    <row r="1465" spans="1:108" x14ac:dyDescent="0.2">
      <c r="A1465" s="112">
        <f t="shared" si="480"/>
        <v>41490</v>
      </c>
      <c r="B1465" s="104">
        <f t="shared" si="493"/>
        <v>132449.97638802999</v>
      </c>
      <c r="C1465" s="104">
        <f t="shared" si="481"/>
        <v>128459.81645486999</v>
      </c>
      <c r="D1465" s="132">
        <f t="shared" si="482"/>
        <v>41466</v>
      </c>
      <c r="E1465" s="105">
        <f t="shared" si="494"/>
        <v>3.77E-4</v>
      </c>
      <c r="F1465" s="106">
        <f t="shared" si="492"/>
        <v>25</v>
      </c>
      <c r="G1465" s="106">
        <f t="shared" si="487"/>
        <v>31</v>
      </c>
      <c r="H1465" s="104">
        <f t="shared" si="483"/>
        <v>1.00030402</v>
      </c>
      <c r="I1465" s="104">
        <f t="shared" si="484"/>
        <v>1.0235443799999999</v>
      </c>
      <c r="J1465" s="104">
        <f t="shared" si="476"/>
        <v>1.0238555499999999</v>
      </c>
      <c r="K1465" s="104">
        <f t="shared" si="477"/>
        <v>131524.29602929999</v>
      </c>
      <c r="L1465" s="107">
        <f t="shared" si="488"/>
        <v>0</v>
      </c>
      <c r="M1465" s="105">
        <f t="shared" si="489"/>
        <v>0</v>
      </c>
      <c r="N1465" s="104">
        <f t="shared" si="490"/>
        <v>0</v>
      </c>
      <c r="O1465" s="113">
        <f t="shared" si="485"/>
        <v>0.11</v>
      </c>
      <c r="P1465" s="108">
        <f t="shared" si="475"/>
        <v>1.0070380940000001</v>
      </c>
      <c r="Q1465" s="104">
        <f t="shared" si="478"/>
        <v>925.68035872999997</v>
      </c>
      <c r="R1465" s="104">
        <f t="shared" si="479"/>
        <v>925.68035872999997</v>
      </c>
      <c r="S1465" s="109" t="s">
        <v>52</v>
      </c>
      <c r="T1465" s="110">
        <f t="shared" si="491"/>
        <v>41496</v>
      </c>
      <c r="U1465" s="111">
        <f t="shared" si="486"/>
        <v>0</v>
      </c>
      <c r="V1465" s="22"/>
      <c r="W1465" s="5"/>
      <c r="X1465" s="3"/>
      <c r="Y1465" s="5"/>
      <c r="Z1465" s="5"/>
      <c r="AA1465" s="5"/>
      <c r="AB1465" s="1"/>
      <c r="AC1465" s="5"/>
      <c r="AD1465" s="5"/>
      <c r="AE1465" s="5"/>
      <c r="AF1465" s="1"/>
      <c r="AG1465" s="3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</row>
    <row r="1466" spans="1:108" x14ac:dyDescent="0.2">
      <c r="A1466" s="112">
        <f t="shared" si="480"/>
        <v>41491</v>
      </c>
      <c r="B1466" s="104">
        <f t="shared" si="493"/>
        <v>132488.74974219999</v>
      </c>
      <c r="C1466" s="104">
        <f t="shared" si="481"/>
        <v>128459.81645486999</v>
      </c>
      <c r="D1466" s="132">
        <f t="shared" si="482"/>
        <v>41466</v>
      </c>
      <c r="E1466" s="105">
        <f t="shared" si="494"/>
        <v>3.77E-4</v>
      </c>
      <c r="F1466" s="106">
        <f t="shared" si="492"/>
        <v>26</v>
      </c>
      <c r="G1466" s="106">
        <f t="shared" si="487"/>
        <v>31</v>
      </c>
      <c r="H1466" s="104">
        <f t="shared" si="483"/>
        <v>1.00031618</v>
      </c>
      <c r="I1466" s="104">
        <f t="shared" si="484"/>
        <v>1.0235443799999999</v>
      </c>
      <c r="J1466" s="104">
        <f t="shared" si="476"/>
        <v>1.023868</v>
      </c>
      <c r="K1466" s="104">
        <f t="shared" si="477"/>
        <v>131525.89535400999</v>
      </c>
      <c r="L1466" s="107">
        <f t="shared" si="488"/>
        <v>0</v>
      </c>
      <c r="M1466" s="105">
        <f t="shared" si="489"/>
        <v>0</v>
      </c>
      <c r="N1466" s="104">
        <f t="shared" si="490"/>
        <v>0</v>
      </c>
      <c r="O1466" s="113">
        <f t="shared" si="485"/>
        <v>0.11</v>
      </c>
      <c r="P1466" s="108">
        <f t="shared" si="475"/>
        <v>1.0073206450000001</v>
      </c>
      <c r="Q1466" s="104">
        <f t="shared" si="478"/>
        <v>962.85438819000001</v>
      </c>
      <c r="R1466" s="104">
        <f t="shared" si="479"/>
        <v>962.85438819000001</v>
      </c>
      <c r="S1466" s="109" t="s">
        <v>52</v>
      </c>
      <c r="T1466" s="110">
        <f t="shared" si="491"/>
        <v>41496</v>
      </c>
      <c r="U1466" s="111">
        <f t="shared" si="486"/>
        <v>0</v>
      </c>
      <c r="V1466" s="22"/>
      <c r="W1466" s="5"/>
      <c r="X1466" s="3"/>
      <c r="Y1466" s="5"/>
      <c r="Z1466" s="5"/>
      <c r="AA1466" s="5"/>
      <c r="AB1466" s="1"/>
      <c r="AC1466" s="5"/>
      <c r="AD1466" s="5"/>
      <c r="AE1466" s="5"/>
      <c r="AF1466" s="1"/>
      <c r="AG1466" s="3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</row>
    <row r="1467" spans="1:108" x14ac:dyDescent="0.2">
      <c r="A1467" s="112">
        <f t="shared" si="480"/>
        <v>41492</v>
      </c>
      <c r="B1467" s="104">
        <f t="shared" si="493"/>
        <v>132527.53452235999</v>
      </c>
      <c r="C1467" s="104">
        <f t="shared" si="481"/>
        <v>128459.81645486999</v>
      </c>
      <c r="D1467" s="132">
        <f t="shared" si="482"/>
        <v>41466</v>
      </c>
      <c r="E1467" s="105">
        <f t="shared" si="494"/>
        <v>3.77E-4</v>
      </c>
      <c r="F1467" s="106">
        <f t="shared" si="492"/>
        <v>27</v>
      </c>
      <c r="G1467" s="106">
        <f t="shared" si="487"/>
        <v>31</v>
      </c>
      <c r="H1467" s="104">
        <f t="shared" si="483"/>
        <v>1.00032834</v>
      </c>
      <c r="I1467" s="104">
        <f t="shared" si="484"/>
        <v>1.0235443799999999</v>
      </c>
      <c r="J1467" s="104">
        <f t="shared" si="476"/>
        <v>1.0238804500000001</v>
      </c>
      <c r="K1467" s="104">
        <f t="shared" si="477"/>
        <v>131527.49467873</v>
      </c>
      <c r="L1467" s="107">
        <f t="shared" si="488"/>
        <v>0</v>
      </c>
      <c r="M1467" s="105">
        <f t="shared" si="489"/>
        <v>0</v>
      </c>
      <c r="N1467" s="104">
        <f t="shared" si="490"/>
        <v>0</v>
      </c>
      <c r="O1467" s="113">
        <f t="shared" si="485"/>
        <v>0.11</v>
      </c>
      <c r="P1467" s="108">
        <f t="shared" si="475"/>
        <v>1.007603276</v>
      </c>
      <c r="Q1467" s="104">
        <f t="shared" si="478"/>
        <v>1000.03984363</v>
      </c>
      <c r="R1467" s="104">
        <f t="shared" si="479"/>
        <v>1000.03984363</v>
      </c>
      <c r="S1467" s="109" t="s">
        <v>52</v>
      </c>
      <c r="T1467" s="110">
        <f t="shared" si="491"/>
        <v>41496</v>
      </c>
      <c r="U1467" s="111">
        <f t="shared" si="486"/>
        <v>0</v>
      </c>
      <c r="V1467" s="22"/>
      <c r="W1467" s="5"/>
      <c r="X1467" s="3"/>
      <c r="Y1467" s="5"/>
      <c r="Z1467" s="5"/>
      <c r="AA1467" s="5"/>
      <c r="AB1467" s="1"/>
      <c r="AC1467" s="5"/>
      <c r="AD1467" s="5"/>
      <c r="AE1467" s="5"/>
      <c r="AF1467" s="1"/>
      <c r="AG1467" s="3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</row>
    <row r="1468" spans="1:108" x14ac:dyDescent="0.2">
      <c r="A1468" s="112">
        <f t="shared" si="480"/>
        <v>41493</v>
      </c>
      <c r="B1468" s="104">
        <f t="shared" si="493"/>
        <v>132566.32943414</v>
      </c>
      <c r="C1468" s="104">
        <f t="shared" si="481"/>
        <v>128459.81645486999</v>
      </c>
      <c r="D1468" s="132">
        <f t="shared" si="482"/>
        <v>41466</v>
      </c>
      <c r="E1468" s="105">
        <f t="shared" si="494"/>
        <v>3.77E-4</v>
      </c>
      <c r="F1468" s="106">
        <f t="shared" si="492"/>
        <v>28</v>
      </c>
      <c r="G1468" s="106">
        <f t="shared" si="487"/>
        <v>31</v>
      </c>
      <c r="H1468" s="104">
        <f t="shared" si="483"/>
        <v>1.0003405000000001</v>
      </c>
      <c r="I1468" s="104">
        <f t="shared" si="484"/>
        <v>1.0235443799999999</v>
      </c>
      <c r="J1468" s="104">
        <f t="shared" si="476"/>
        <v>1.0238928899999999</v>
      </c>
      <c r="K1468" s="104">
        <f t="shared" si="477"/>
        <v>131529.09271883999</v>
      </c>
      <c r="L1468" s="107">
        <f t="shared" si="488"/>
        <v>0</v>
      </c>
      <c r="M1468" s="105">
        <f t="shared" si="489"/>
        <v>0</v>
      </c>
      <c r="N1468" s="104">
        <f t="shared" si="490"/>
        <v>0</v>
      </c>
      <c r="O1468" s="113">
        <f t="shared" si="485"/>
        <v>0.11</v>
      </c>
      <c r="P1468" s="108">
        <f t="shared" si="475"/>
        <v>1.0078859870000001</v>
      </c>
      <c r="Q1468" s="104">
        <f t="shared" si="478"/>
        <v>1037.2367153</v>
      </c>
      <c r="R1468" s="104">
        <f t="shared" si="479"/>
        <v>1037.2367153</v>
      </c>
      <c r="S1468" s="109" t="s">
        <v>52</v>
      </c>
      <c r="T1468" s="110">
        <f t="shared" si="491"/>
        <v>41496</v>
      </c>
      <c r="U1468" s="111">
        <f t="shared" si="486"/>
        <v>0</v>
      </c>
      <c r="V1468" s="22"/>
      <c r="W1468" s="5"/>
      <c r="X1468" s="3"/>
      <c r="Y1468" s="5"/>
      <c r="Z1468" s="5"/>
      <c r="AA1468" s="5"/>
      <c r="AB1468" s="1"/>
      <c r="AC1468" s="5"/>
      <c r="AD1468" s="5"/>
      <c r="AE1468" s="5"/>
      <c r="AF1468" s="1"/>
      <c r="AG1468" s="3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</row>
    <row r="1469" spans="1:108" x14ac:dyDescent="0.2">
      <c r="A1469" s="112">
        <f t="shared" si="480"/>
        <v>41494</v>
      </c>
      <c r="B1469" s="104">
        <f t="shared" si="493"/>
        <v>132605.13809907</v>
      </c>
      <c r="C1469" s="104">
        <f t="shared" si="481"/>
        <v>128459.81645486999</v>
      </c>
      <c r="D1469" s="132">
        <f t="shared" si="482"/>
        <v>41466</v>
      </c>
      <c r="E1469" s="105">
        <f t="shared" si="494"/>
        <v>3.77E-4</v>
      </c>
      <c r="F1469" s="106">
        <f t="shared" si="492"/>
        <v>29</v>
      </c>
      <c r="G1469" s="106">
        <f t="shared" si="487"/>
        <v>31</v>
      </c>
      <c r="H1469" s="104">
        <f t="shared" si="483"/>
        <v>1.0003526700000001</v>
      </c>
      <c r="I1469" s="104">
        <f t="shared" si="484"/>
        <v>1.0235443799999999</v>
      </c>
      <c r="J1469" s="104">
        <f t="shared" si="476"/>
        <v>1.0239053499999999</v>
      </c>
      <c r="K1469" s="104">
        <f t="shared" si="477"/>
        <v>131530.69332815</v>
      </c>
      <c r="L1469" s="107">
        <f t="shared" si="488"/>
        <v>0</v>
      </c>
      <c r="M1469" s="105">
        <f t="shared" si="489"/>
        <v>0</v>
      </c>
      <c r="N1469" s="104">
        <f t="shared" si="490"/>
        <v>0</v>
      </c>
      <c r="O1469" s="113">
        <f t="shared" si="485"/>
        <v>0.11</v>
      </c>
      <c r="P1469" s="108">
        <f t="shared" si="475"/>
        <v>1.008168776</v>
      </c>
      <c r="Q1469" s="104">
        <f t="shared" si="478"/>
        <v>1074.4447709200001</v>
      </c>
      <c r="R1469" s="104">
        <f t="shared" si="479"/>
        <v>1074.4447709200001</v>
      </c>
      <c r="S1469" s="109" t="s">
        <v>52</v>
      </c>
      <c r="T1469" s="110">
        <f t="shared" si="491"/>
        <v>41496</v>
      </c>
      <c r="U1469" s="111">
        <f t="shared" si="486"/>
        <v>0</v>
      </c>
      <c r="V1469" s="22"/>
      <c r="W1469" s="5"/>
      <c r="X1469" s="3"/>
      <c r="Y1469" s="5"/>
      <c r="Z1469" s="5"/>
      <c r="AA1469" s="5"/>
      <c r="AB1469" s="1"/>
      <c r="AC1469" s="5"/>
      <c r="AD1469" s="5"/>
      <c r="AE1469" s="5"/>
      <c r="AF1469" s="1"/>
      <c r="AG1469" s="3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</row>
    <row r="1470" spans="1:108" x14ac:dyDescent="0.2">
      <c r="A1470" s="112">
        <f t="shared" si="480"/>
        <v>41495</v>
      </c>
      <c r="B1470" s="104">
        <f t="shared" si="493"/>
        <v>132643.95560094999</v>
      </c>
      <c r="C1470" s="104">
        <f t="shared" si="481"/>
        <v>128459.81645486999</v>
      </c>
      <c r="D1470" s="132">
        <f t="shared" si="482"/>
        <v>41466</v>
      </c>
      <c r="E1470" s="105">
        <f t="shared" si="494"/>
        <v>3.77E-4</v>
      </c>
      <c r="F1470" s="106">
        <f t="shared" si="492"/>
        <v>30</v>
      </c>
      <c r="G1470" s="106">
        <f t="shared" si="487"/>
        <v>31</v>
      </c>
      <c r="H1470" s="104">
        <f t="shared" si="483"/>
        <v>1.0003648300000001</v>
      </c>
      <c r="I1470" s="104">
        <f t="shared" si="484"/>
        <v>1.0235443799999999</v>
      </c>
      <c r="J1470" s="104">
        <f t="shared" si="476"/>
        <v>1.02391779</v>
      </c>
      <c r="K1470" s="104">
        <f t="shared" si="477"/>
        <v>131532.29136827</v>
      </c>
      <c r="L1470" s="107">
        <f t="shared" si="488"/>
        <v>0</v>
      </c>
      <c r="M1470" s="105">
        <f t="shared" si="489"/>
        <v>0</v>
      </c>
      <c r="N1470" s="104">
        <f t="shared" si="490"/>
        <v>0</v>
      </c>
      <c r="O1470" s="113">
        <f t="shared" si="485"/>
        <v>0.11</v>
      </c>
      <c r="P1470" s="108">
        <f t="shared" si="475"/>
        <v>1.0084516450000001</v>
      </c>
      <c r="Q1470" s="104">
        <f t="shared" si="478"/>
        <v>1111.6642326799999</v>
      </c>
      <c r="R1470" s="104">
        <f t="shared" si="479"/>
        <v>1111.6642326799999</v>
      </c>
      <c r="S1470" s="109" t="s">
        <v>52</v>
      </c>
      <c r="T1470" s="110">
        <f t="shared" si="491"/>
        <v>41496</v>
      </c>
      <c r="U1470" s="111">
        <f t="shared" si="486"/>
        <v>0</v>
      </c>
      <c r="V1470" s="22"/>
      <c r="W1470" s="5"/>
      <c r="X1470" s="3"/>
      <c r="Y1470" s="5"/>
      <c r="Z1470" s="5"/>
      <c r="AA1470" s="5"/>
      <c r="AB1470" s="1"/>
      <c r="AC1470" s="5"/>
      <c r="AD1470" s="5"/>
      <c r="AE1470" s="5"/>
      <c r="AF1470" s="1"/>
      <c r="AG1470" s="3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</row>
    <row r="1471" spans="1:108" x14ac:dyDescent="0.2">
      <c r="A1471" s="112">
        <f t="shared" si="480"/>
        <v>41496</v>
      </c>
      <c r="B1471" s="104">
        <f t="shared" si="493"/>
        <v>132682.78712123999</v>
      </c>
      <c r="C1471" s="104">
        <f t="shared" si="481"/>
        <v>128459.81645486999</v>
      </c>
      <c r="D1471" s="132">
        <f t="shared" si="482"/>
        <v>41466</v>
      </c>
      <c r="E1471" s="105">
        <f t="shared" si="494"/>
        <v>3.77E-4</v>
      </c>
      <c r="F1471" s="106">
        <f t="shared" si="492"/>
        <v>31</v>
      </c>
      <c r="G1471" s="106">
        <f t="shared" si="487"/>
        <v>31</v>
      </c>
      <c r="H1471" s="104">
        <f t="shared" si="483"/>
        <v>1.0003770000000001</v>
      </c>
      <c r="I1471" s="104">
        <f t="shared" si="484"/>
        <v>1.0235443799999999</v>
      </c>
      <c r="J1471" s="104">
        <f t="shared" si="476"/>
        <v>1.02393025</v>
      </c>
      <c r="K1471" s="104">
        <f t="shared" si="477"/>
        <v>131533.89197758</v>
      </c>
      <c r="L1471" s="107">
        <f t="shared" si="488"/>
        <v>47</v>
      </c>
      <c r="M1471" s="105">
        <f t="shared" si="489"/>
        <v>1.014704256E-2</v>
      </c>
      <c r="N1471" s="104">
        <f t="shared" si="490"/>
        <v>1334.6799999699999</v>
      </c>
      <c r="O1471" s="113">
        <f t="shared" si="485"/>
        <v>0.11</v>
      </c>
      <c r="P1471" s="108">
        <f t="shared" si="475"/>
        <v>1.0087345940000001</v>
      </c>
      <c r="Q1471" s="104">
        <f t="shared" si="478"/>
        <v>1148.89514366</v>
      </c>
      <c r="R1471" s="104">
        <f t="shared" si="479"/>
        <v>2483.5751436299997</v>
      </c>
      <c r="S1471" s="109" t="s">
        <v>52</v>
      </c>
      <c r="T1471" s="110">
        <f t="shared" si="491"/>
        <v>41496</v>
      </c>
      <c r="U1471" s="111">
        <f t="shared" si="486"/>
        <v>130199.21197761</v>
      </c>
      <c r="V1471" s="22"/>
      <c r="W1471" s="5"/>
      <c r="X1471" s="3"/>
      <c r="Y1471" s="5"/>
      <c r="Z1471" s="5"/>
      <c r="AA1471" s="5"/>
      <c r="AB1471" s="1"/>
      <c r="AC1471" s="5"/>
      <c r="AD1471" s="5"/>
      <c r="AE1471" s="5"/>
      <c r="AF1471" s="1"/>
      <c r="AG1471" s="3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</row>
    <row r="1472" spans="1:108" x14ac:dyDescent="0.2">
      <c r="A1472" s="112">
        <f t="shared" si="480"/>
        <v>41497</v>
      </c>
      <c r="B1472" s="104">
        <f t="shared" si="493"/>
        <v>130235.74288190001</v>
      </c>
      <c r="C1472" s="104">
        <f t="shared" si="481"/>
        <v>127156.32923005999</v>
      </c>
      <c r="D1472" s="132">
        <f t="shared" si="482"/>
        <v>41497</v>
      </c>
      <c r="E1472" s="105">
        <f t="shared" si="494"/>
        <v>0</v>
      </c>
      <c r="F1472" s="106">
        <f t="shared" si="492"/>
        <v>1</v>
      </c>
      <c r="G1472" s="106">
        <f t="shared" si="487"/>
        <v>31</v>
      </c>
      <c r="H1472" s="104">
        <f t="shared" si="483"/>
        <v>1</v>
      </c>
      <c r="I1472" s="104">
        <f t="shared" si="484"/>
        <v>1.02393025</v>
      </c>
      <c r="J1472" s="104">
        <f t="shared" si="476"/>
        <v>1.02393025</v>
      </c>
      <c r="K1472" s="104">
        <f t="shared" si="477"/>
        <v>130199.21197761</v>
      </c>
      <c r="L1472" s="107">
        <f t="shared" si="488"/>
        <v>0</v>
      </c>
      <c r="M1472" s="105">
        <f t="shared" si="489"/>
        <v>0</v>
      </c>
      <c r="N1472" s="104">
        <f t="shared" si="490"/>
        <v>0</v>
      </c>
      <c r="O1472" s="113">
        <f t="shared" si="485"/>
        <v>0.11</v>
      </c>
      <c r="P1472" s="108">
        <f t="shared" si="475"/>
        <v>1.0002805770000001</v>
      </c>
      <c r="Q1472" s="104">
        <f t="shared" si="478"/>
        <v>36.530904290000002</v>
      </c>
      <c r="R1472" s="104">
        <f t="shared" si="479"/>
        <v>36.530904290000002</v>
      </c>
      <c r="S1472" s="109" t="s">
        <v>52</v>
      </c>
      <c r="T1472" s="110">
        <f t="shared" si="491"/>
        <v>41527</v>
      </c>
      <c r="U1472" s="111">
        <f t="shared" si="486"/>
        <v>0</v>
      </c>
      <c r="V1472" s="22"/>
      <c r="W1472" s="5"/>
      <c r="X1472" s="3"/>
      <c r="Y1472" s="5"/>
      <c r="Z1472" s="5"/>
      <c r="AA1472" s="5"/>
      <c r="AB1472" s="1"/>
      <c r="AC1472" s="5"/>
      <c r="AD1472" s="5"/>
      <c r="AE1472" s="5"/>
      <c r="AF1472" s="1"/>
      <c r="AG1472" s="3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</row>
    <row r="1473" spans="1:108" x14ac:dyDescent="0.2">
      <c r="A1473" s="112">
        <f t="shared" si="480"/>
        <v>41498</v>
      </c>
      <c r="B1473" s="104">
        <f t="shared" si="493"/>
        <v>130272.28407194</v>
      </c>
      <c r="C1473" s="104">
        <f t="shared" si="481"/>
        <v>127156.32923005999</v>
      </c>
      <c r="D1473" s="132">
        <f t="shared" si="482"/>
        <v>41497</v>
      </c>
      <c r="E1473" s="105">
        <f t="shared" si="494"/>
        <v>0</v>
      </c>
      <c r="F1473" s="106">
        <f t="shared" si="492"/>
        <v>2</v>
      </c>
      <c r="G1473" s="106">
        <f t="shared" si="487"/>
        <v>31</v>
      </c>
      <c r="H1473" s="104">
        <f t="shared" si="483"/>
        <v>1</v>
      </c>
      <c r="I1473" s="104">
        <f t="shared" si="484"/>
        <v>1.02393025</v>
      </c>
      <c r="J1473" s="104">
        <f t="shared" si="476"/>
        <v>1.02393025</v>
      </c>
      <c r="K1473" s="104">
        <f t="shared" si="477"/>
        <v>130199.21197761</v>
      </c>
      <c r="L1473" s="107">
        <f t="shared" si="488"/>
        <v>0</v>
      </c>
      <c r="M1473" s="105">
        <f t="shared" si="489"/>
        <v>0</v>
      </c>
      <c r="N1473" s="104">
        <f t="shared" si="490"/>
        <v>0</v>
      </c>
      <c r="O1473" s="113">
        <f t="shared" si="485"/>
        <v>0.11</v>
      </c>
      <c r="P1473" s="108">
        <f t="shared" si="475"/>
        <v>1.000561233</v>
      </c>
      <c r="Q1473" s="104">
        <f t="shared" si="478"/>
        <v>73.072094329999999</v>
      </c>
      <c r="R1473" s="104">
        <f t="shared" si="479"/>
        <v>73.072094329999999</v>
      </c>
      <c r="S1473" s="109" t="s">
        <v>52</v>
      </c>
      <c r="T1473" s="110">
        <f t="shared" si="491"/>
        <v>41527</v>
      </c>
      <c r="U1473" s="111">
        <f t="shared" si="486"/>
        <v>0</v>
      </c>
      <c r="V1473" s="22"/>
      <c r="W1473" s="5"/>
      <c r="X1473" s="3"/>
      <c r="Y1473" s="5"/>
      <c r="Z1473" s="5"/>
      <c r="AA1473" s="5"/>
      <c r="AB1473" s="1"/>
      <c r="AC1473" s="5"/>
      <c r="AD1473" s="5"/>
      <c r="AE1473" s="5"/>
      <c r="AF1473" s="1"/>
      <c r="AG1473" s="3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</row>
    <row r="1474" spans="1:108" x14ac:dyDescent="0.2">
      <c r="A1474" s="112">
        <f t="shared" si="480"/>
        <v>41499</v>
      </c>
      <c r="B1474" s="104">
        <f t="shared" si="493"/>
        <v>130308.83541752001</v>
      </c>
      <c r="C1474" s="104">
        <f t="shared" si="481"/>
        <v>127156.32923005999</v>
      </c>
      <c r="D1474" s="132">
        <f t="shared" si="482"/>
        <v>41497</v>
      </c>
      <c r="E1474" s="105">
        <f t="shared" si="494"/>
        <v>0</v>
      </c>
      <c r="F1474" s="106">
        <f t="shared" si="492"/>
        <v>3</v>
      </c>
      <c r="G1474" s="106">
        <f t="shared" si="487"/>
        <v>31</v>
      </c>
      <c r="H1474" s="104">
        <f t="shared" si="483"/>
        <v>1</v>
      </c>
      <c r="I1474" s="104">
        <f t="shared" si="484"/>
        <v>1.02393025</v>
      </c>
      <c r="J1474" s="104">
        <f t="shared" si="476"/>
        <v>1.02393025</v>
      </c>
      <c r="K1474" s="104">
        <f t="shared" si="477"/>
        <v>130199.21197761</v>
      </c>
      <c r="L1474" s="107">
        <f t="shared" si="488"/>
        <v>0</v>
      </c>
      <c r="M1474" s="105">
        <f t="shared" si="489"/>
        <v>0</v>
      </c>
      <c r="N1474" s="104">
        <f t="shared" si="490"/>
        <v>0</v>
      </c>
      <c r="O1474" s="113">
        <f t="shared" si="485"/>
        <v>0.11</v>
      </c>
      <c r="P1474" s="108">
        <f t="shared" si="475"/>
        <v>1.0008419669999999</v>
      </c>
      <c r="Q1474" s="104">
        <f t="shared" si="478"/>
        <v>109.62343991</v>
      </c>
      <c r="R1474" s="104">
        <f t="shared" si="479"/>
        <v>109.62343991</v>
      </c>
      <c r="S1474" s="109" t="s">
        <v>52</v>
      </c>
      <c r="T1474" s="110">
        <f t="shared" si="491"/>
        <v>41527</v>
      </c>
      <c r="U1474" s="111">
        <f t="shared" si="486"/>
        <v>0</v>
      </c>
      <c r="V1474" s="22"/>
      <c r="W1474" s="5"/>
      <c r="X1474" s="3"/>
      <c r="Y1474" s="5"/>
      <c r="Z1474" s="5"/>
      <c r="AA1474" s="5"/>
      <c r="AB1474" s="1"/>
      <c r="AC1474" s="5"/>
      <c r="AD1474" s="5"/>
      <c r="AE1474" s="5"/>
      <c r="AF1474" s="1"/>
      <c r="AG1474" s="3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</row>
    <row r="1475" spans="1:108" x14ac:dyDescent="0.2">
      <c r="A1475" s="112">
        <f t="shared" si="480"/>
        <v>41500</v>
      </c>
      <c r="B1475" s="104">
        <f t="shared" si="493"/>
        <v>130345.39717903</v>
      </c>
      <c r="C1475" s="104">
        <f t="shared" si="481"/>
        <v>127156.32923005999</v>
      </c>
      <c r="D1475" s="132">
        <f t="shared" si="482"/>
        <v>41497</v>
      </c>
      <c r="E1475" s="105">
        <f t="shared" si="494"/>
        <v>0</v>
      </c>
      <c r="F1475" s="106">
        <f t="shared" si="492"/>
        <v>4</v>
      </c>
      <c r="G1475" s="106">
        <f t="shared" si="487"/>
        <v>31</v>
      </c>
      <c r="H1475" s="104">
        <f t="shared" si="483"/>
        <v>1</v>
      </c>
      <c r="I1475" s="104">
        <f t="shared" si="484"/>
        <v>1.02393025</v>
      </c>
      <c r="J1475" s="104">
        <f t="shared" si="476"/>
        <v>1.02393025</v>
      </c>
      <c r="K1475" s="104">
        <f t="shared" si="477"/>
        <v>130199.21197761</v>
      </c>
      <c r="L1475" s="107">
        <f t="shared" si="488"/>
        <v>0</v>
      </c>
      <c r="M1475" s="105">
        <f t="shared" si="489"/>
        <v>0</v>
      </c>
      <c r="N1475" s="104">
        <f t="shared" si="490"/>
        <v>0</v>
      </c>
      <c r="O1475" s="113">
        <f t="shared" si="485"/>
        <v>0.11</v>
      </c>
      <c r="P1475" s="108">
        <f t="shared" si="475"/>
        <v>1.0011227810000001</v>
      </c>
      <c r="Q1475" s="104">
        <f t="shared" si="478"/>
        <v>146.18520142</v>
      </c>
      <c r="R1475" s="104">
        <f t="shared" si="479"/>
        <v>146.18520142</v>
      </c>
      <c r="S1475" s="109" t="s">
        <v>52</v>
      </c>
      <c r="T1475" s="110">
        <f t="shared" si="491"/>
        <v>41527</v>
      </c>
      <c r="U1475" s="111">
        <f t="shared" si="486"/>
        <v>0</v>
      </c>
      <c r="V1475" s="22"/>
      <c r="W1475" s="5"/>
      <c r="X1475" s="3"/>
      <c r="Y1475" s="5"/>
      <c r="Z1475" s="5"/>
      <c r="AA1475" s="5"/>
      <c r="AB1475" s="1"/>
      <c r="AC1475" s="5"/>
      <c r="AD1475" s="5"/>
      <c r="AE1475" s="5"/>
      <c r="AF1475" s="1"/>
      <c r="AG1475" s="3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</row>
    <row r="1476" spans="1:108" x14ac:dyDescent="0.2">
      <c r="A1476" s="112">
        <f t="shared" si="480"/>
        <v>41501</v>
      </c>
      <c r="B1476" s="104">
        <f t="shared" si="493"/>
        <v>130381.96909608001</v>
      </c>
      <c r="C1476" s="104">
        <f t="shared" si="481"/>
        <v>127156.32923005999</v>
      </c>
      <c r="D1476" s="132">
        <f t="shared" si="482"/>
        <v>41497</v>
      </c>
      <c r="E1476" s="105">
        <f t="shared" si="494"/>
        <v>0</v>
      </c>
      <c r="F1476" s="106">
        <f t="shared" si="492"/>
        <v>5</v>
      </c>
      <c r="G1476" s="106">
        <f t="shared" si="487"/>
        <v>31</v>
      </c>
      <c r="H1476" s="104">
        <f t="shared" si="483"/>
        <v>1</v>
      </c>
      <c r="I1476" s="104">
        <f t="shared" si="484"/>
        <v>1.02393025</v>
      </c>
      <c r="J1476" s="104">
        <f t="shared" si="476"/>
        <v>1.02393025</v>
      </c>
      <c r="K1476" s="104">
        <f t="shared" si="477"/>
        <v>130199.21197761</v>
      </c>
      <c r="L1476" s="107">
        <f t="shared" si="488"/>
        <v>0</v>
      </c>
      <c r="M1476" s="105">
        <f t="shared" si="489"/>
        <v>0</v>
      </c>
      <c r="N1476" s="104">
        <f t="shared" si="490"/>
        <v>0</v>
      </c>
      <c r="O1476" s="113">
        <f t="shared" si="485"/>
        <v>0.11</v>
      </c>
      <c r="P1476" s="108">
        <f t="shared" si="475"/>
        <v>1.001403673</v>
      </c>
      <c r="Q1476" s="104">
        <f t="shared" si="478"/>
        <v>182.75711846999999</v>
      </c>
      <c r="R1476" s="104">
        <f t="shared" si="479"/>
        <v>182.75711846999999</v>
      </c>
      <c r="S1476" s="109" t="s">
        <v>52</v>
      </c>
      <c r="T1476" s="110">
        <f t="shared" si="491"/>
        <v>41527</v>
      </c>
      <c r="U1476" s="111">
        <f t="shared" si="486"/>
        <v>0</v>
      </c>
      <c r="V1476" s="22"/>
      <c r="W1476" s="5"/>
      <c r="X1476" s="3"/>
      <c r="Y1476" s="5"/>
      <c r="Z1476" s="5"/>
      <c r="AA1476" s="5"/>
      <c r="AB1476" s="1"/>
      <c r="AC1476" s="5"/>
      <c r="AD1476" s="5"/>
      <c r="AE1476" s="5"/>
      <c r="AF1476" s="1"/>
      <c r="AG1476" s="3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</row>
    <row r="1477" spans="1:108" x14ac:dyDescent="0.2">
      <c r="A1477" s="112">
        <f t="shared" si="480"/>
        <v>41502</v>
      </c>
      <c r="B1477" s="104">
        <f t="shared" si="493"/>
        <v>130418.55116867</v>
      </c>
      <c r="C1477" s="104">
        <f t="shared" si="481"/>
        <v>127156.32923005999</v>
      </c>
      <c r="D1477" s="132">
        <f t="shared" si="482"/>
        <v>41497</v>
      </c>
      <c r="E1477" s="105">
        <f t="shared" si="494"/>
        <v>0</v>
      </c>
      <c r="F1477" s="106">
        <f t="shared" si="492"/>
        <v>6</v>
      </c>
      <c r="G1477" s="106">
        <f t="shared" si="487"/>
        <v>31</v>
      </c>
      <c r="H1477" s="104">
        <f t="shared" si="483"/>
        <v>1</v>
      </c>
      <c r="I1477" s="104">
        <f t="shared" si="484"/>
        <v>1.02393025</v>
      </c>
      <c r="J1477" s="104">
        <f t="shared" si="476"/>
        <v>1.02393025</v>
      </c>
      <c r="K1477" s="104">
        <f t="shared" si="477"/>
        <v>130199.21197761</v>
      </c>
      <c r="L1477" s="107">
        <f t="shared" si="488"/>
        <v>0</v>
      </c>
      <c r="M1477" s="105">
        <f t="shared" si="489"/>
        <v>0</v>
      </c>
      <c r="N1477" s="104">
        <f t="shared" si="490"/>
        <v>0</v>
      </c>
      <c r="O1477" s="113">
        <f t="shared" si="485"/>
        <v>0.11</v>
      </c>
      <c r="P1477" s="108">
        <f t="shared" si="475"/>
        <v>1.0016846429999999</v>
      </c>
      <c r="Q1477" s="104">
        <f t="shared" si="478"/>
        <v>219.33919105999999</v>
      </c>
      <c r="R1477" s="104">
        <f t="shared" si="479"/>
        <v>219.33919105999999</v>
      </c>
      <c r="S1477" s="109" t="s">
        <v>52</v>
      </c>
      <c r="T1477" s="110">
        <f t="shared" si="491"/>
        <v>41527</v>
      </c>
      <c r="U1477" s="111">
        <f t="shared" si="486"/>
        <v>0</v>
      </c>
      <c r="V1477" s="22"/>
      <c r="W1477" s="5"/>
      <c r="X1477" s="3"/>
      <c r="Y1477" s="5"/>
      <c r="Z1477" s="5"/>
      <c r="AA1477" s="5"/>
      <c r="AB1477" s="1"/>
      <c r="AC1477" s="5"/>
      <c r="AD1477" s="5"/>
      <c r="AE1477" s="5"/>
      <c r="AF1477" s="1"/>
      <c r="AG1477" s="3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</row>
    <row r="1478" spans="1:108" x14ac:dyDescent="0.2">
      <c r="A1478" s="112">
        <f t="shared" si="480"/>
        <v>41503</v>
      </c>
      <c r="B1478" s="104">
        <f t="shared" si="493"/>
        <v>130455.14365719</v>
      </c>
      <c r="C1478" s="104">
        <f t="shared" si="481"/>
        <v>127156.32923005999</v>
      </c>
      <c r="D1478" s="132">
        <f t="shared" si="482"/>
        <v>41497</v>
      </c>
      <c r="E1478" s="105">
        <f t="shared" si="494"/>
        <v>0</v>
      </c>
      <c r="F1478" s="106">
        <f t="shared" si="492"/>
        <v>7</v>
      </c>
      <c r="G1478" s="106">
        <f t="shared" si="487"/>
        <v>31</v>
      </c>
      <c r="H1478" s="104">
        <f t="shared" si="483"/>
        <v>1</v>
      </c>
      <c r="I1478" s="104">
        <f t="shared" si="484"/>
        <v>1.02393025</v>
      </c>
      <c r="J1478" s="104">
        <f t="shared" si="476"/>
        <v>1.02393025</v>
      </c>
      <c r="K1478" s="104">
        <f t="shared" si="477"/>
        <v>130199.21197761</v>
      </c>
      <c r="L1478" s="107">
        <f t="shared" si="488"/>
        <v>0</v>
      </c>
      <c r="M1478" s="105">
        <f t="shared" si="489"/>
        <v>0</v>
      </c>
      <c r="N1478" s="104">
        <f t="shared" si="490"/>
        <v>0</v>
      </c>
      <c r="O1478" s="113">
        <f t="shared" si="485"/>
        <v>0.11</v>
      </c>
      <c r="P1478" s="108">
        <f t="shared" si="475"/>
        <v>1.001965693</v>
      </c>
      <c r="Q1478" s="104">
        <f t="shared" si="478"/>
        <v>255.93167958000001</v>
      </c>
      <c r="R1478" s="104">
        <f t="shared" si="479"/>
        <v>255.93167958000001</v>
      </c>
      <c r="S1478" s="109" t="s">
        <v>52</v>
      </c>
      <c r="T1478" s="110">
        <f t="shared" si="491"/>
        <v>41527</v>
      </c>
      <c r="U1478" s="111">
        <f t="shared" si="486"/>
        <v>0</v>
      </c>
      <c r="V1478" s="22"/>
      <c r="W1478" s="5"/>
      <c r="X1478" s="3"/>
      <c r="Y1478" s="5"/>
      <c r="Z1478" s="5"/>
      <c r="AA1478" s="5"/>
      <c r="AB1478" s="1"/>
      <c r="AC1478" s="5"/>
      <c r="AD1478" s="5"/>
      <c r="AE1478" s="5"/>
      <c r="AF1478" s="1"/>
      <c r="AG1478" s="3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</row>
    <row r="1479" spans="1:108" x14ac:dyDescent="0.2">
      <c r="A1479" s="112">
        <f t="shared" si="480"/>
        <v>41504</v>
      </c>
      <c r="B1479" s="104">
        <f t="shared" si="493"/>
        <v>130491.74643146001</v>
      </c>
      <c r="C1479" s="104">
        <f t="shared" si="481"/>
        <v>127156.32923005999</v>
      </c>
      <c r="D1479" s="132">
        <f t="shared" si="482"/>
        <v>41497</v>
      </c>
      <c r="E1479" s="105">
        <f t="shared" si="494"/>
        <v>0</v>
      </c>
      <c r="F1479" s="106">
        <f t="shared" si="492"/>
        <v>8</v>
      </c>
      <c r="G1479" s="106">
        <f t="shared" si="487"/>
        <v>31</v>
      </c>
      <c r="H1479" s="104">
        <f t="shared" si="483"/>
        <v>1</v>
      </c>
      <c r="I1479" s="104">
        <f t="shared" si="484"/>
        <v>1.02393025</v>
      </c>
      <c r="J1479" s="104">
        <f t="shared" si="476"/>
        <v>1.02393025</v>
      </c>
      <c r="K1479" s="104">
        <f t="shared" si="477"/>
        <v>130199.21197761</v>
      </c>
      <c r="L1479" s="107">
        <f t="shared" si="488"/>
        <v>0</v>
      </c>
      <c r="M1479" s="105">
        <f t="shared" si="489"/>
        <v>0</v>
      </c>
      <c r="N1479" s="104">
        <f t="shared" si="490"/>
        <v>0</v>
      </c>
      <c r="O1479" s="113">
        <f t="shared" si="485"/>
        <v>0.11</v>
      </c>
      <c r="P1479" s="108">
        <f t="shared" si="475"/>
        <v>1.002246822</v>
      </c>
      <c r="Q1479" s="104">
        <f t="shared" si="478"/>
        <v>292.53445384999998</v>
      </c>
      <c r="R1479" s="104">
        <f t="shared" si="479"/>
        <v>292.53445384999998</v>
      </c>
      <c r="S1479" s="109" t="s">
        <v>52</v>
      </c>
      <c r="T1479" s="110">
        <f t="shared" si="491"/>
        <v>41527</v>
      </c>
      <c r="U1479" s="111">
        <f t="shared" si="486"/>
        <v>0</v>
      </c>
      <c r="V1479" s="22"/>
      <c r="W1479" s="5"/>
      <c r="X1479" s="3"/>
      <c r="Y1479" s="5"/>
      <c r="Z1479" s="5"/>
      <c r="AA1479" s="5"/>
      <c r="AB1479" s="1"/>
      <c r="AC1479" s="5"/>
      <c r="AD1479" s="5"/>
      <c r="AE1479" s="5"/>
      <c r="AF1479" s="1"/>
      <c r="AG1479" s="3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</row>
    <row r="1480" spans="1:108" x14ac:dyDescent="0.2">
      <c r="A1480" s="112">
        <f t="shared" si="480"/>
        <v>41505</v>
      </c>
      <c r="B1480" s="104">
        <f t="shared" si="493"/>
        <v>130528.35936125999</v>
      </c>
      <c r="C1480" s="104">
        <f t="shared" si="481"/>
        <v>127156.32923005999</v>
      </c>
      <c r="D1480" s="132">
        <f t="shared" si="482"/>
        <v>41497</v>
      </c>
      <c r="E1480" s="105">
        <f t="shared" si="494"/>
        <v>0</v>
      </c>
      <c r="F1480" s="106">
        <f t="shared" si="492"/>
        <v>9</v>
      </c>
      <c r="G1480" s="106">
        <f t="shared" si="487"/>
        <v>31</v>
      </c>
      <c r="H1480" s="104">
        <f t="shared" si="483"/>
        <v>1</v>
      </c>
      <c r="I1480" s="104">
        <f t="shared" si="484"/>
        <v>1.02393025</v>
      </c>
      <c r="J1480" s="104">
        <f t="shared" si="476"/>
        <v>1.02393025</v>
      </c>
      <c r="K1480" s="104">
        <f t="shared" si="477"/>
        <v>130199.21197761</v>
      </c>
      <c r="L1480" s="107">
        <f t="shared" si="488"/>
        <v>0</v>
      </c>
      <c r="M1480" s="105">
        <f t="shared" si="489"/>
        <v>0</v>
      </c>
      <c r="N1480" s="104">
        <f t="shared" si="490"/>
        <v>0</v>
      </c>
      <c r="O1480" s="113">
        <f t="shared" si="485"/>
        <v>0.11</v>
      </c>
      <c r="P1480" s="108">
        <f t="shared" ref="P1480:P1543" si="495">ROUND((1+O1480)^(30/360)^(F1480/G1480),9)</f>
        <v>1.002528029</v>
      </c>
      <c r="Q1480" s="104">
        <f t="shared" si="478"/>
        <v>329.14738364999999</v>
      </c>
      <c r="R1480" s="104">
        <f t="shared" si="479"/>
        <v>329.14738364999999</v>
      </c>
      <c r="S1480" s="109" t="s">
        <v>52</v>
      </c>
      <c r="T1480" s="110">
        <f t="shared" si="491"/>
        <v>41527</v>
      </c>
      <c r="U1480" s="111">
        <f t="shared" si="486"/>
        <v>0</v>
      </c>
      <c r="V1480" s="22"/>
      <c r="W1480" s="5"/>
      <c r="X1480" s="3"/>
      <c r="Y1480" s="5"/>
      <c r="Z1480" s="5"/>
      <c r="AA1480" s="5"/>
      <c r="AB1480" s="1"/>
      <c r="AC1480" s="5"/>
      <c r="AD1480" s="5"/>
      <c r="AE1480" s="5"/>
      <c r="AF1480" s="1"/>
      <c r="AG1480" s="3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</row>
    <row r="1481" spans="1:108" x14ac:dyDescent="0.2">
      <c r="A1481" s="112">
        <f t="shared" si="480"/>
        <v>41506</v>
      </c>
      <c r="B1481" s="104">
        <f t="shared" si="493"/>
        <v>130564.982707</v>
      </c>
      <c r="C1481" s="104">
        <f t="shared" si="481"/>
        <v>127156.32923005999</v>
      </c>
      <c r="D1481" s="132">
        <f t="shared" si="482"/>
        <v>41497</v>
      </c>
      <c r="E1481" s="105">
        <f t="shared" si="494"/>
        <v>0</v>
      </c>
      <c r="F1481" s="106">
        <f t="shared" si="492"/>
        <v>10</v>
      </c>
      <c r="G1481" s="106">
        <f t="shared" si="487"/>
        <v>31</v>
      </c>
      <c r="H1481" s="104">
        <f t="shared" si="483"/>
        <v>1</v>
      </c>
      <c r="I1481" s="104">
        <f t="shared" si="484"/>
        <v>1.02393025</v>
      </c>
      <c r="J1481" s="104">
        <f t="shared" si="476"/>
        <v>1.02393025</v>
      </c>
      <c r="K1481" s="104">
        <f t="shared" si="477"/>
        <v>130199.21197761</v>
      </c>
      <c r="L1481" s="107">
        <f t="shared" si="488"/>
        <v>0</v>
      </c>
      <c r="M1481" s="105">
        <f t="shared" si="489"/>
        <v>0</v>
      </c>
      <c r="N1481" s="104">
        <f t="shared" si="490"/>
        <v>0</v>
      </c>
      <c r="O1481" s="113">
        <f t="shared" si="485"/>
        <v>0.11</v>
      </c>
      <c r="P1481" s="108">
        <f t="shared" si="495"/>
        <v>1.002809316</v>
      </c>
      <c r="Q1481" s="104">
        <f t="shared" si="478"/>
        <v>365.77072938999999</v>
      </c>
      <c r="R1481" s="104">
        <f t="shared" si="479"/>
        <v>365.77072938999999</v>
      </c>
      <c r="S1481" s="109" t="s">
        <v>52</v>
      </c>
      <c r="T1481" s="110">
        <f t="shared" si="491"/>
        <v>41527</v>
      </c>
      <c r="U1481" s="111">
        <f t="shared" si="486"/>
        <v>0</v>
      </c>
      <c r="V1481" s="22"/>
      <c r="W1481" s="5"/>
      <c r="X1481" s="3"/>
      <c r="Y1481" s="5"/>
      <c r="Z1481" s="5"/>
      <c r="AA1481" s="5"/>
      <c r="AB1481" s="1"/>
      <c r="AC1481" s="5"/>
      <c r="AD1481" s="5"/>
      <c r="AE1481" s="5"/>
      <c r="AF1481" s="1"/>
      <c r="AG1481" s="3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</row>
    <row r="1482" spans="1:108" x14ac:dyDescent="0.2">
      <c r="A1482" s="112">
        <f t="shared" si="480"/>
        <v>41507</v>
      </c>
      <c r="B1482" s="104">
        <f t="shared" si="493"/>
        <v>130601.61620828</v>
      </c>
      <c r="C1482" s="104">
        <f t="shared" si="481"/>
        <v>127156.32923005999</v>
      </c>
      <c r="D1482" s="132">
        <f t="shared" si="482"/>
        <v>41497</v>
      </c>
      <c r="E1482" s="105">
        <f t="shared" si="494"/>
        <v>0</v>
      </c>
      <c r="F1482" s="106">
        <f t="shared" si="492"/>
        <v>11</v>
      </c>
      <c r="G1482" s="106">
        <f t="shared" si="487"/>
        <v>31</v>
      </c>
      <c r="H1482" s="104">
        <f t="shared" si="483"/>
        <v>1</v>
      </c>
      <c r="I1482" s="104">
        <f t="shared" si="484"/>
        <v>1.02393025</v>
      </c>
      <c r="J1482" s="104">
        <f t="shared" ref="J1482:J1545" si="496">TRUNC(H1482*I1482,8)</f>
        <v>1.02393025</v>
      </c>
      <c r="K1482" s="104">
        <f t="shared" ref="K1482:K1545" si="497">TRUNC(C1482*J1482,8)</f>
        <v>130199.21197761</v>
      </c>
      <c r="L1482" s="107">
        <f t="shared" si="488"/>
        <v>0</v>
      </c>
      <c r="M1482" s="105">
        <f t="shared" si="489"/>
        <v>0</v>
      </c>
      <c r="N1482" s="104">
        <f t="shared" si="490"/>
        <v>0</v>
      </c>
      <c r="O1482" s="113">
        <f t="shared" si="485"/>
        <v>0.11</v>
      </c>
      <c r="P1482" s="108">
        <f t="shared" si="495"/>
        <v>1.003090681</v>
      </c>
      <c r="Q1482" s="104">
        <f t="shared" ref="Q1482:Q1545" si="498">TRUNC((P1482-1)*K1482,8)</f>
        <v>402.40423067</v>
      </c>
      <c r="R1482" s="104">
        <f t="shared" ref="R1482:R1545" si="499">(N1482+Q1482)</f>
        <v>402.40423067</v>
      </c>
      <c r="S1482" s="109" t="s">
        <v>52</v>
      </c>
      <c r="T1482" s="110">
        <f t="shared" si="491"/>
        <v>41527</v>
      </c>
      <c r="U1482" s="111">
        <f t="shared" si="486"/>
        <v>0</v>
      </c>
      <c r="V1482" s="22"/>
      <c r="W1482" s="5"/>
      <c r="X1482" s="3"/>
      <c r="Y1482" s="5"/>
      <c r="Z1482" s="5"/>
      <c r="AA1482" s="5"/>
      <c r="AB1482" s="1"/>
      <c r="AC1482" s="5"/>
      <c r="AD1482" s="5"/>
      <c r="AE1482" s="5"/>
      <c r="AF1482" s="1"/>
      <c r="AG1482" s="3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</row>
    <row r="1483" spans="1:108" x14ac:dyDescent="0.2">
      <c r="A1483" s="112">
        <f t="shared" ref="A1483:A1546" si="500">(A1482+1)</f>
        <v>41508</v>
      </c>
      <c r="B1483" s="104">
        <f t="shared" si="493"/>
        <v>130638.2599953</v>
      </c>
      <c r="C1483" s="104">
        <f t="shared" ref="C1483:C1546" si="501">IF(DAY(A1482)=$E$2,VLOOKUP(A1482,X$10:Y$148,2),C1482)</f>
        <v>127156.32923005999</v>
      </c>
      <c r="D1483" s="132">
        <f t="shared" ref="D1483:D1546" si="502">IF(DAY(A1482)=$E$2,A1483,D1482)</f>
        <v>41497</v>
      </c>
      <c r="E1483" s="105">
        <f t="shared" si="494"/>
        <v>0</v>
      </c>
      <c r="F1483" s="106">
        <f t="shared" si="492"/>
        <v>12</v>
      </c>
      <c r="G1483" s="106">
        <f t="shared" si="487"/>
        <v>31</v>
      </c>
      <c r="H1483" s="104">
        <f t="shared" ref="H1483:H1546" si="503">TRUNC(((1+$E1483)^($F1483/$G1483)),8)</f>
        <v>1</v>
      </c>
      <c r="I1483" s="104">
        <f t="shared" ref="I1483:I1546" si="504">IF(DAY(A1482)=E$2,J1482,I1482)</f>
        <v>1.02393025</v>
      </c>
      <c r="J1483" s="104">
        <f t="shared" si="496"/>
        <v>1.02393025</v>
      </c>
      <c r="K1483" s="104">
        <f t="shared" si="497"/>
        <v>130199.21197761</v>
      </c>
      <c r="L1483" s="107">
        <f t="shared" si="488"/>
        <v>0</v>
      </c>
      <c r="M1483" s="105">
        <f t="shared" si="489"/>
        <v>0</v>
      </c>
      <c r="N1483" s="104">
        <f t="shared" si="490"/>
        <v>0</v>
      </c>
      <c r="O1483" s="113">
        <f t="shared" ref="O1483:O1546" si="505">(O1482)</f>
        <v>0.11</v>
      </c>
      <c r="P1483" s="108">
        <f t="shared" si="495"/>
        <v>1.0033721250000001</v>
      </c>
      <c r="Q1483" s="104">
        <f t="shared" si="498"/>
        <v>439.04801768999999</v>
      </c>
      <c r="R1483" s="104">
        <f t="shared" si="499"/>
        <v>439.04801768999999</v>
      </c>
      <c r="S1483" s="109" t="s">
        <v>52</v>
      </c>
      <c r="T1483" s="110">
        <f t="shared" si="491"/>
        <v>41527</v>
      </c>
      <c r="U1483" s="111">
        <f t="shared" ref="U1483:U1546" si="506">IF(L1483&gt;0,K1483-N1483,0)</f>
        <v>0</v>
      </c>
      <c r="V1483" s="22"/>
      <c r="W1483" s="5"/>
      <c r="X1483" s="3"/>
      <c r="Y1483" s="5"/>
      <c r="Z1483" s="5"/>
      <c r="AA1483" s="5"/>
      <c r="AB1483" s="1"/>
      <c r="AC1483" s="5"/>
      <c r="AD1483" s="5"/>
      <c r="AE1483" s="5"/>
      <c r="AF1483" s="1"/>
      <c r="AG1483" s="3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</row>
    <row r="1484" spans="1:108" x14ac:dyDescent="0.2">
      <c r="A1484" s="112">
        <f t="shared" si="500"/>
        <v>41509</v>
      </c>
      <c r="B1484" s="104">
        <f t="shared" si="493"/>
        <v>130674.91406805</v>
      </c>
      <c r="C1484" s="104">
        <f t="shared" si="501"/>
        <v>127156.32923005999</v>
      </c>
      <c r="D1484" s="132">
        <f t="shared" si="502"/>
        <v>41497</v>
      </c>
      <c r="E1484" s="105">
        <f t="shared" si="494"/>
        <v>0</v>
      </c>
      <c r="F1484" s="106">
        <f t="shared" si="492"/>
        <v>13</v>
      </c>
      <c r="G1484" s="106">
        <f t="shared" ref="G1484:G1547" si="507">IF(DAY(A1484)=E$2+1,DAY(EOMONTH(A1484,12)), IF(DAY(A1484)&lt;&gt;$E$2+1,G1483))</f>
        <v>31</v>
      </c>
      <c r="H1484" s="104">
        <f t="shared" si="503"/>
        <v>1</v>
      </c>
      <c r="I1484" s="104">
        <f t="shared" si="504"/>
        <v>1.02393025</v>
      </c>
      <c r="J1484" s="104">
        <f t="shared" si="496"/>
        <v>1.02393025</v>
      </c>
      <c r="K1484" s="104">
        <f t="shared" si="497"/>
        <v>130199.21197761</v>
      </c>
      <c r="L1484" s="107">
        <f t="shared" ref="L1484:L1547" si="508">IF(DAY(A1484)=E$2,VLOOKUP(A1484,$X$10:$AE$196,7),0)</f>
        <v>0</v>
      </c>
      <c r="M1484" s="105">
        <f t="shared" ref="M1484:M1547" si="509">IF(DAY(A1484)=E$2,VLOOKUP(A1484,$X$10:$AE$200,5),0)</f>
        <v>0</v>
      </c>
      <c r="N1484" s="104">
        <f t="shared" ref="N1484:N1547" si="510">IF(M1484&gt;0,TRUNC((M1484*K1484),8),0)</f>
        <v>0</v>
      </c>
      <c r="O1484" s="113">
        <f t="shared" si="505"/>
        <v>0.11</v>
      </c>
      <c r="P1484" s="108">
        <f t="shared" si="495"/>
        <v>1.003653648</v>
      </c>
      <c r="Q1484" s="104">
        <f t="shared" si="498"/>
        <v>475.70209044000001</v>
      </c>
      <c r="R1484" s="104">
        <f t="shared" si="499"/>
        <v>475.70209044000001</v>
      </c>
      <c r="S1484" s="109" t="s">
        <v>52</v>
      </c>
      <c r="T1484" s="110">
        <f t="shared" ref="T1484:T1547" si="511">IF(DAY(A1484)=E$2+1,VLOOKUP(A1483,$X$10:$AE$200,8),T1483)</f>
        <v>41527</v>
      </c>
      <c r="U1484" s="111">
        <f t="shared" si="506"/>
        <v>0</v>
      </c>
      <c r="V1484" s="22"/>
      <c r="W1484" s="5"/>
      <c r="X1484" s="3"/>
      <c r="Y1484" s="5"/>
      <c r="Z1484" s="5"/>
      <c r="AA1484" s="5"/>
      <c r="AB1484" s="1"/>
      <c r="AC1484" s="5"/>
      <c r="AD1484" s="5"/>
      <c r="AE1484" s="5"/>
      <c r="AF1484" s="1"/>
      <c r="AG1484" s="3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</row>
    <row r="1485" spans="1:108" x14ac:dyDescent="0.2">
      <c r="A1485" s="112">
        <f t="shared" si="500"/>
        <v>41510</v>
      </c>
      <c r="B1485" s="104">
        <f t="shared" si="493"/>
        <v>130711.57842654</v>
      </c>
      <c r="C1485" s="104">
        <f t="shared" si="501"/>
        <v>127156.32923005999</v>
      </c>
      <c r="D1485" s="132">
        <f t="shared" si="502"/>
        <v>41497</v>
      </c>
      <c r="E1485" s="105">
        <f t="shared" si="494"/>
        <v>0</v>
      </c>
      <c r="F1485" s="106">
        <f t="shared" si="492"/>
        <v>14</v>
      </c>
      <c r="G1485" s="106">
        <f t="shared" si="507"/>
        <v>31</v>
      </c>
      <c r="H1485" s="104">
        <f t="shared" si="503"/>
        <v>1</v>
      </c>
      <c r="I1485" s="104">
        <f t="shared" si="504"/>
        <v>1.02393025</v>
      </c>
      <c r="J1485" s="104">
        <f t="shared" si="496"/>
        <v>1.02393025</v>
      </c>
      <c r="K1485" s="104">
        <f t="shared" si="497"/>
        <v>130199.21197761</v>
      </c>
      <c r="L1485" s="107">
        <f t="shared" si="508"/>
        <v>0</v>
      </c>
      <c r="M1485" s="105">
        <f t="shared" si="509"/>
        <v>0</v>
      </c>
      <c r="N1485" s="104">
        <f t="shared" si="510"/>
        <v>0</v>
      </c>
      <c r="O1485" s="113">
        <f t="shared" si="505"/>
        <v>0.11</v>
      </c>
      <c r="P1485" s="108">
        <f t="shared" si="495"/>
        <v>1.0039352500000001</v>
      </c>
      <c r="Q1485" s="104">
        <f t="shared" si="498"/>
        <v>512.36644893000005</v>
      </c>
      <c r="R1485" s="104">
        <f t="shared" si="499"/>
        <v>512.36644893000005</v>
      </c>
      <c r="S1485" s="109" t="s">
        <v>52</v>
      </c>
      <c r="T1485" s="110">
        <f t="shared" si="511"/>
        <v>41527</v>
      </c>
      <c r="U1485" s="111">
        <f t="shared" si="506"/>
        <v>0</v>
      </c>
      <c r="V1485" s="22"/>
      <c r="W1485" s="5"/>
      <c r="X1485" s="3"/>
      <c r="Y1485" s="5"/>
      <c r="Z1485" s="5"/>
      <c r="AA1485" s="5"/>
      <c r="AB1485" s="1"/>
      <c r="AC1485" s="5"/>
      <c r="AD1485" s="5"/>
      <c r="AE1485" s="5"/>
      <c r="AF1485" s="1"/>
      <c r="AG1485" s="3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</row>
    <row r="1486" spans="1:108" x14ac:dyDescent="0.2">
      <c r="A1486" s="112">
        <f t="shared" si="500"/>
        <v>41511</v>
      </c>
      <c r="B1486" s="104">
        <f t="shared" si="493"/>
        <v>130748.25307077001</v>
      </c>
      <c r="C1486" s="104">
        <f t="shared" si="501"/>
        <v>127156.32923005999</v>
      </c>
      <c r="D1486" s="132">
        <f t="shared" si="502"/>
        <v>41497</v>
      </c>
      <c r="E1486" s="105">
        <f t="shared" si="494"/>
        <v>0</v>
      </c>
      <c r="F1486" s="106">
        <f t="shared" si="492"/>
        <v>15</v>
      </c>
      <c r="G1486" s="106">
        <f t="shared" si="507"/>
        <v>31</v>
      </c>
      <c r="H1486" s="104">
        <f t="shared" si="503"/>
        <v>1</v>
      </c>
      <c r="I1486" s="104">
        <f t="shared" si="504"/>
        <v>1.02393025</v>
      </c>
      <c r="J1486" s="104">
        <f t="shared" si="496"/>
        <v>1.02393025</v>
      </c>
      <c r="K1486" s="104">
        <f t="shared" si="497"/>
        <v>130199.21197761</v>
      </c>
      <c r="L1486" s="107">
        <f t="shared" si="508"/>
        <v>0</v>
      </c>
      <c r="M1486" s="105">
        <f t="shared" si="509"/>
        <v>0</v>
      </c>
      <c r="N1486" s="104">
        <f t="shared" si="510"/>
        <v>0</v>
      </c>
      <c r="O1486" s="113">
        <f t="shared" si="505"/>
        <v>0.11</v>
      </c>
      <c r="P1486" s="108">
        <f t="shared" si="495"/>
        <v>1.004216931</v>
      </c>
      <c r="Q1486" s="104">
        <f t="shared" si="498"/>
        <v>549.04109315999995</v>
      </c>
      <c r="R1486" s="104">
        <f t="shared" si="499"/>
        <v>549.04109315999995</v>
      </c>
      <c r="S1486" s="109" t="s">
        <v>52</v>
      </c>
      <c r="T1486" s="110">
        <f t="shared" si="511"/>
        <v>41527</v>
      </c>
      <c r="U1486" s="111">
        <f t="shared" si="506"/>
        <v>0</v>
      </c>
      <c r="V1486" s="22"/>
      <c r="W1486" s="5"/>
      <c r="X1486" s="3"/>
      <c r="Y1486" s="5"/>
      <c r="Z1486" s="5"/>
      <c r="AA1486" s="5"/>
      <c r="AB1486" s="1"/>
      <c r="AC1486" s="5"/>
      <c r="AD1486" s="5"/>
      <c r="AE1486" s="5"/>
      <c r="AF1486" s="1"/>
      <c r="AG1486" s="3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</row>
    <row r="1487" spans="1:108" x14ac:dyDescent="0.2">
      <c r="A1487" s="112">
        <f t="shared" si="500"/>
        <v>41512</v>
      </c>
      <c r="B1487" s="104">
        <f t="shared" si="493"/>
        <v>130784.93813093001</v>
      </c>
      <c r="C1487" s="104">
        <f t="shared" si="501"/>
        <v>127156.32923005999</v>
      </c>
      <c r="D1487" s="132">
        <f t="shared" si="502"/>
        <v>41497</v>
      </c>
      <c r="E1487" s="105">
        <f t="shared" si="494"/>
        <v>0</v>
      </c>
      <c r="F1487" s="106">
        <f t="shared" si="492"/>
        <v>16</v>
      </c>
      <c r="G1487" s="106">
        <f t="shared" si="507"/>
        <v>31</v>
      </c>
      <c r="H1487" s="104">
        <f t="shared" si="503"/>
        <v>1</v>
      </c>
      <c r="I1487" s="104">
        <f t="shared" si="504"/>
        <v>1.02393025</v>
      </c>
      <c r="J1487" s="104">
        <f t="shared" si="496"/>
        <v>1.02393025</v>
      </c>
      <c r="K1487" s="104">
        <f t="shared" si="497"/>
        <v>130199.21197761</v>
      </c>
      <c r="L1487" s="107">
        <f t="shared" si="508"/>
        <v>0</v>
      </c>
      <c r="M1487" s="105">
        <f t="shared" si="509"/>
        <v>0</v>
      </c>
      <c r="N1487" s="104">
        <f t="shared" si="510"/>
        <v>0</v>
      </c>
      <c r="O1487" s="113">
        <f t="shared" si="505"/>
        <v>0.11</v>
      </c>
      <c r="P1487" s="108">
        <f t="shared" si="495"/>
        <v>1.0044986920000001</v>
      </c>
      <c r="Q1487" s="104">
        <f t="shared" si="498"/>
        <v>585.72615331999998</v>
      </c>
      <c r="R1487" s="104">
        <f t="shared" si="499"/>
        <v>585.72615331999998</v>
      </c>
      <c r="S1487" s="109" t="s">
        <v>52</v>
      </c>
      <c r="T1487" s="110">
        <f t="shared" si="511"/>
        <v>41527</v>
      </c>
      <c r="U1487" s="111">
        <f t="shared" si="506"/>
        <v>0</v>
      </c>
      <c r="V1487" s="22"/>
      <c r="W1487" s="5"/>
      <c r="X1487" s="3"/>
      <c r="Y1487" s="5"/>
      <c r="Z1487" s="5"/>
      <c r="AA1487" s="5"/>
      <c r="AB1487" s="1"/>
      <c r="AC1487" s="5"/>
      <c r="AD1487" s="5"/>
      <c r="AE1487" s="5"/>
      <c r="AF1487" s="1"/>
      <c r="AG1487" s="3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</row>
    <row r="1488" spans="1:108" x14ac:dyDescent="0.2">
      <c r="A1488" s="112">
        <f t="shared" si="500"/>
        <v>41513</v>
      </c>
      <c r="B1488" s="104">
        <f t="shared" si="493"/>
        <v>130821.63334664</v>
      </c>
      <c r="C1488" s="104">
        <f t="shared" si="501"/>
        <v>127156.32923005999</v>
      </c>
      <c r="D1488" s="132">
        <f t="shared" si="502"/>
        <v>41497</v>
      </c>
      <c r="E1488" s="105">
        <f t="shared" si="494"/>
        <v>0</v>
      </c>
      <c r="F1488" s="106">
        <f t="shared" si="492"/>
        <v>17</v>
      </c>
      <c r="G1488" s="106">
        <f t="shared" si="507"/>
        <v>31</v>
      </c>
      <c r="H1488" s="104">
        <f t="shared" si="503"/>
        <v>1</v>
      </c>
      <c r="I1488" s="104">
        <f t="shared" si="504"/>
        <v>1.02393025</v>
      </c>
      <c r="J1488" s="104">
        <f t="shared" si="496"/>
        <v>1.02393025</v>
      </c>
      <c r="K1488" s="104">
        <f t="shared" si="497"/>
        <v>130199.21197761</v>
      </c>
      <c r="L1488" s="107">
        <f t="shared" si="508"/>
        <v>0</v>
      </c>
      <c r="M1488" s="105">
        <f t="shared" si="509"/>
        <v>0</v>
      </c>
      <c r="N1488" s="104">
        <f t="shared" si="510"/>
        <v>0</v>
      </c>
      <c r="O1488" s="113">
        <f t="shared" si="505"/>
        <v>0.11</v>
      </c>
      <c r="P1488" s="108">
        <f t="shared" si="495"/>
        <v>1.004780531</v>
      </c>
      <c r="Q1488" s="104">
        <f t="shared" si="498"/>
        <v>622.42136903000005</v>
      </c>
      <c r="R1488" s="104">
        <f t="shared" si="499"/>
        <v>622.42136903000005</v>
      </c>
      <c r="S1488" s="109" t="s">
        <v>52</v>
      </c>
      <c r="T1488" s="110">
        <f t="shared" si="511"/>
        <v>41527</v>
      </c>
      <c r="U1488" s="111">
        <f t="shared" si="506"/>
        <v>0</v>
      </c>
      <c r="V1488" s="22"/>
      <c r="W1488" s="5"/>
      <c r="X1488" s="3"/>
      <c r="Y1488" s="5"/>
      <c r="Z1488" s="5"/>
      <c r="AA1488" s="5"/>
      <c r="AB1488" s="1"/>
      <c r="AC1488" s="5"/>
      <c r="AD1488" s="5"/>
      <c r="AE1488" s="5"/>
      <c r="AF1488" s="1"/>
      <c r="AG1488" s="3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</row>
    <row r="1489" spans="1:108" x14ac:dyDescent="0.2">
      <c r="A1489" s="112">
        <f t="shared" si="500"/>
        <v>41514</v>
      </c>
      <c r="B1489" s="104">
        <f t="shared" si="493"/>
        <v>130858.33884808001</v>
      </c>
      <c r="C1489" s="104">
        <f t="shared" si="501"/>
        <v>127156.32923005999</v>
      </c>
      <c r="D1489" s="132">
        <f t="shared" si="502"/>
        <v>41497</v>
      </c>
      <c r="E1489" s="105">
        <f t="shared" si="494"/>
        <v>0</v>
      </c>
      <c r="F1489" s="106">
        <f t="shared" si="492"/>
        <v>18</v>
      </c>
      <c r="G1489" s="106">
        <f t="shared" si="507"/>
        <v>31</v>
      </c>
      <c r="H1489" s="104">
        <f t="shared" si="503"/>
        <v>1</v>
      </c>
      <c r="I1489" s="104">
        <f t="shared" si="504"/>
        <v>1.02393025</v>
      </c>
      <c r="J1489" s="104">
        <f t="shared" si="496"/>
        <v>1.02393025</v>
      </c>
      <c r="K1489" s="104">
        <f t="shared" si="497"/>
        <v>130199.21197761</v>
      </c>
      <c r="L1489" s="107">
        <f t="shared" si="508"/>
        <v>0</v>
      </c>
      <c r="M1489" s="105">
        <f t="shared" si="509"/>
        <v>0</v>
      </c>
      <c r="N1489" s="104">
        <f t="shared" si="510"/>
        <v>0</v>
      </c>
      <c r="O1489" s="113">
        <f t="shared" si="505"/>
        <v>0.11</v>
      </c>
      <c r="P1489" s="108">
        <f t="shared" si="495"/>
        <v>1.005062449</v>
      </c>
      <c r="Q1489" s="104">
        <f t="shared" si="498"/>
        <v>659.12687046999997</v>
      </c>
      <c r="R1489" s="104">
        <f t="shared" si="499"/>
        <v>659.12687046999997</v>
      </c>
      <c r="S1489" s="109" t="s">
        <v>52</v>
      </c>
      <c r="T1489" s="110">
        <f t="shared" si="511"/>
        <v>41527</v>
      </c>
      <c r="U1489" s="111">
        <f t="shared" si="506"/>
        <v>0</v>
      </c>
      <c r="V1489" s="22"/>
      <c r="W1489" s="5"/>
      <c r="X1489" s="3"/>
      <c r="Y1489" s="5"/>
      <c r="Z1489" s="5"/>
      <c r="AA1489" s="5"/>
      <c r="AB1489" s="1"/>
      <c r="AC1489" s="5"/>
      <c r="AD1489" s="5"/>
      <c r="AE1489" s="5"/>
      <c r="AF1489" s="1"/>
      <c r="AG1489" s="3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</row>
    <row r="1490" spans="1:108" x14ac:dyDescent="0.2">
      <c r="A1490" s="112">
        <f t="shared" si="500"/>
        <v>41515</v>
      </c>
      <c r="B1490" s="104">
        <f t="shared" si="493"/>
        <v>130895.05476545999</v>
      </c>
      <c r="C1490" s="104">
        <f t="shared" si="501"/>
        <v>127156.32923005999</v>
      </c>
      <c r="D1490" s="132">
        <f t="shared" si="502"/>
        <v>41497</v>
      </c>
      <c r="E1490" s="105">
        <f t="shared" si="494"/>
        <v>0</v>
      </c>
      <c r="F1490" s="106">
        <f t="shared" si="492"/>
        <v>19</v>
      </c>
      <c r="G1490" s="106">
        <f t="shared" si="507"/>
        <v>31</v>
      </c>
      <c r="H1490" s="104">
        <f t="shared" si="503"/>
        <v>1</v>
      </c>
      <c r="I1490" s="104">
        <f t="shared" si="504"/>
        <v>1.02393025</v>
      </c>
      <c r="J1490" s="104">
        <f t="shared" si="496"/>
        <v>1.02393025</v>
      </c>
      <c r="K1490" s="104">
        <f t="shared" si="497"/>
        <v>130199.21197761</v>
      </c>
      <c r="L1490" s="107">
        <f t="shared" si="508"/>
        <v>0</v>
      </c>
      <c r="M1490" s="105">
        <f t="shared" si="509"/>
        <v>0</v>
      </c>
      <c r="N1490" s="104">
        <f t="shared" si="510"/>
        <v>0</v>
      </c>
      <c r="O1490" s="113">
        <f t="shared" si="505"/>
        <v>0.11</v>
      </c>
      <c r="P1490" s="108">
        <f t="shared" si="495"/>
        <v>1.0053444469999999</v>
      </c>
      <c r="Q1490" s="104">
        <f t="shared" si="498"/>
        <v>695.84278785000004</v>
      </c>
      <c r="R1490" s="104">
        <f t="shared" si="499"/>
        <v>695.84278785000004</v>
      </c>
      <c r="S1490" s="109" t="s">
        <v>52</v>
      </c>
      <c r="T1490" s="110">
        <f t="shared" si="511"/>
        <v>41527</v>
      </c>
      <c r="U1490" s="111">
        <f t="shared" si="506"/>
        <v>0</v>
      </c>
      <c r="V1490" s="22"/>
      <c r="W1490" s="5"/>
      <c r="X1490" s="3"/>
      <c r="Y1490" s="5"/>
      <c r="Z1490" s="5"/>
      <c r="AA1490" s="5"/>
      <c r="AB1490" s="1"/>
      <c r="AC1490" s="5"/>
      <c r="AD1490" s="5"/>
      <c r="AE1490" s="5"/>
      <c r="AF1490" s="1"/>
      <c r="AG1490" s="3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</row>
    <row r="1491" spans="1:108" x14ac:dyDescent="0.2">
      <c r="A1491" s="112">
        <f t="shared" si="500"/>
        <v>41516</v>
      </c>
      <c r="B1491" s="104">
        <f t="shared" si="493"/>
        <v>130931.78083838</v>
      </c>
      <c r="C1491" s="104">
        <f t="shared" si="501"/>
        <v>127156.32923005999</v>
      </c>
      <c r="D1491" s="132">
        <f t="shared" si="502"/>
        <v>41497</v>
      </c>
      <c r="E1491" s="105">
        <f t="shared" si="494"/>
        <v>0</v>
      </c>
      <c r="F1491" s="106">
        <f t="shared" si="492"/>
        <v>20</v>
      </c>
      <c r="G1491" s="106">
        <f t="shared" si="507"/>
        <v>31</v>
      </c>
      <c r="H1491" s="104">
        <f t="shared" si="503"/>
        <v>1</v>
      </c>
      <c r="I1491" s="104">
        <f t="shared" si="504"/>
        <v>1.02393025</v>
      </c>
      <c r="J1491" s="104">
        <f t="shared" si="496"/>
        <v>1.02393025</v>
      </c>
      <c r="K1491" s="104">
        <f t="shared" si="497"/>
        <v>130199.21197761</v>
      </c>
      <c r="L1491" s="107">
        <f t="shared" si="508"/>
        <v>0</v>
      </c>
      <c r="M1491" s="105">
        <f t="shared" si="509"/>
        <v>0</v>
      </c>
      <c r="N1491" s="104">
        <f t="shared" si="510"/>
        <v>0</v>
      </c>
      <c r="O1491" s="113">
        <f t="shared" si="505"/>
        <v>0.11</v>
      </c>
      <c r="P1491" s="108">
        <f t="shared" si="495"/>
        <v>1.0056265230000001</v>
      </c>
      <c r="Q1491" s="104">
        <f t="shared" si="498"/>
        <v>732.56886077000001</v>
      </c>
      <c r="R1491" s="104">
        <f t="shared" si="499"/>
        <v>732.56886077000001</v>
      </c>
      <c r="S1491" s="109" t="s">
        <v>52</v>
      </c>
      <c r="T1491" s="110">
        <f t="shared" si="511"/>
        <v>41527</v>
      </c>
      <c r="U1491" s="111">
        <f t="shared" si="506"/>
        <v>0</v>
      </c>
      <c r="V1491" s="22"/>
      <c r="W1491" s="5"/>
      <c r="X1491" s="3"/>
      <c r="Y1491" s="5"/>
      <c r="Z1491" s="5"/>
      <c r="AA1491" s="5"/>
      <c r="AB1491" s="1"/>
      <c r="AC1491" s="5"/>
      <c r="AD1491" s="5"/>
      <c r="AE1491" s="5"/>
      <c r="AF1491" s="1"/>
      <c r="AG1491" s="3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</row>
    <row r="1492" spans="1:108" x14ac:dyDescent="0.2">
      <c r="A1492" s="112">
        <f t="shared" si="500"/>
        <v>41517</v>
      </c>
      <c r="B1492" s="104">
        <f t="shared" si="493"/>
        <v>130968.51732723</v>
      </c>
      <c r="C1492" s="104">
        <f t="shared" si="501"/>
        <v>127156.32923005999</v>
      </c>
      <c r="D1492" s="132">
        <f t="shared" si="502"/>
        <v>41497</v>
      </c>
      <c r="E1492" s="105">
        <f t="shared" si="494"/>
        <v>0</v>
      </c>
      <c r="F1492" s="106">
        <f t="shared" si="492"/>
        <v>21</v>
      </c>
      <c r="G1492" s="106">
        <f t="shared" si="507"/>
        <v>31</v>
      </c>
      <c r="H1492" s="104">
        <f t="shared" si="503"/>
        <v>1</v>
      </c>
      <c r="I1492" s="104">
        <f t="shared" si="504"/>
        <v>1.02393025</v>
      </c>
      <c r="J1492" s="104">
        <f t="shared" si="496"/>
        <v>1.02393025</v>
      </c>
      <c r="K1492" s="104">
        <f t="shared" si="497"/>
        <v>130199.21197761</v>
      </c>
      <c r="L1492" s="107">
        <f t="shared" si="508"/>
        <v>0</v>
      </c>
      <c r="M1492" s="105">
        <f t="shared" si="509"/>
        <v>0</v>
      </c>
      <c r="N1492" s="104">
        <f t="shared" si="510"/>
        <v>0</v>
      </c>
      <c r="O1492" s="113">
        <f t="shared" si="505"/>
        <v>0.11</v>
      </c>
      <c r="P1492" s="108">
        <f t="shared" si="495"/>
        <v>1.005908679</v>
      </c>
      <c r="Q1492" s="104">
        <f t="shared" si="498"/>
        <v>769.30534962000002</v>
      </c>
      <c r="R1492" s="104">
        <f t="shared" si="499"/>
        <v>769.30534962000002</v>
      </c>
      <c r="S1492" s="109" t="s">
        <v>52</v>
      </c>
      <c r="T1492" s="110">
        <f t="shared" si="511"/>
        <v>41527</v>
      </c>
      <c r="U1492" s="111">
        <f t="shared" si="506"/>
        <v>0</v>
      </c>
      <c r="V1492" s="22"/>
      <c r="W1492" s="5"/>
      <c r="X1492" s="3"/>
      <c r="Y1492" s="5"/>
      <c r="Z1492" s="5"/>
      <c r="AA1492" s="5"/>
      <c r="AB1492" s="1"/>
      <c r="AC1492" s="5"/>
      <c r="AD1492" s="5"/>
      <c r="AE1492" s="5"/>
      <c r="AF1492" s="1"/>
      <c r="AG1492" s="3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</row>
    <row r="1493" spans="1:108" x14ac:dyDescent="0.2">
      <c r="A1493" s="112">
        <f t="shared" si="500"/>
        <v>41518</v>
      </c>
      <c r="B1493" s="104">
        <f t="shared" si="493"/>
        <v>131005.26410183001</v>
      </c>
      <c r="C1493" s="104">
        <f t="shared" si="501"/>
        <v>127156.32923005999</v>
      </c>
      <c r="D1493" s="132">
        <f t="shared" si="502"/>
        <v>41497</v>
      </c>
      <c r="E1493" s="105">
        <f t="shared" si="494"/>
        <v>0</v>
      </c>
      <c r="F1493" s="106">
        <f t="shared" si="492"/>
        <v>22</v>
      </c>
      <c r="G1493" s="106">
        <f t="shared" si="507"/>
        <v>31</v>
      </c>
      <c r="H1493" s="104">
        <f t="shared" si="503"/>
        <v>1</v>
      </c>
      <c r="I1493" s="104">
        <f t="shared" si="504"/>
        <v>1.02393025</v>
      </c>
      <c r="J1493" s="104">
        <f t="shared" si="496"/>
        <v>1.02393025</v>
      </c>
      <c r="K1493" s="104">
        <f t="shared" si="497"/>
        <v>130199.21197761</v>
      </c>
      <c r="L1493" s="107">
        <f t="shared" si="508"/>
        <v>0</v>
      </c>
      <c r="M1493" s="105">
        <f t="shared" si="509"/>
        <v>0</v>
      </c>
      <c r="N1493" s="104">
        <f t="shared" si="510"/>
        <v>0</v>
      </c>
      <c r="O1493" s="113">
        <f t="shared" si="505"/>
        <v>0.11</v>
      </c>
      <c r="P1493" s="108">
        <f t="shared" si="495"/>
        <v>1.006190914</v>
      </c>
      <c r="Q1493" s="104">
        <f t="shared" si="498"/>
        <v>806.05212422</v>
      </c>
      <c r="R1493" s="104">
        <f t="shared" si="499"/>
        <v>806.05212422</v>
      </c>
      <c r="S1493" s="109" t="s">
        <v>52</v>
      </c>
      <c r="T1493" s="110">
        <f t="shared" si="511"/>
        <v>41527</v>
      </c>
      <c r="U1493" s="111">
        <f t="shared" si="506"/>
        <v>0</v>
      </c>
      <c r="V1493" s="22"/>
      <c r="W1493" s="5"/>
      <c r="X1493" s="3"/>
      <c r="Y1493" s="5"/>
      <c r="Z1493" s="5"/>
      <c r="AA1493" s="5"/>
      <c r="AB1493" s="1"/>
      <c r="AC1493" s="5"/>
      <c r="AD1493" s="5"/>
      <c r="AE1493" s="5"/>
      <c r="AF1493" s="1"/>
      <c r="AG1493" s="3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</row>
    <row r="1494" spans="1:108" x14ac:dyDescent="0.2">
      <c r="A1494" s="112">
        <f t="shared" si="500"/>
        <v>41519</v>
      </c>
      <c r="B1494" s="104">
        <f t="shared" si="493"/>
        <v>131042.02116216</v>
      </c>
      <c r="C1494" s="104">
        <f t="shared" si="501"/>
        <v>127156.32923005999</v>
      </c>
      <c r="D1494" s="132">
        <f t="shared" si="502"/>
        <v>41497</v>
      </c>
      <c r="E1494" s="105">
        <f t="shared" si="494"/>
        <v>0</v>
      </c>
      <c r="F1494" s="106">
        <f t="shared" si="492"/>
        <v>23</v>
      </c>
      <c r="G1494" s="106">
        <f t="shared" si="507"/>
        <v>31</v>
      </c>
      <c r="H1494" s="104">
        <f t="shared" si="503"/>
        <v>1</v>
      </c>
      <c r="I1494" s="104">
        <f t="shared" si="504"/>
        <v>1.02393025</v>
      </c>
      <c r="J1494" s="104">
        <f t="shared" si="496"/>
        <v>1.02393025</v>
      </c>
      <c r="K1494" s="104">
        <f t="shared" si="497"/>
        <v>130199.21197761</v>
      </c>
      <c r="L1494" s="107">
        <f t="shared" si="508"/>
        <v>0</v>
      </c>
      <c r="M1494" s="105">
        <f t="shared" si="509"/>
        <v>0</v>
      </c>
      <c r="N1494" s="104">
        <f t="shared" si="510"/>
        <v>0</v>
      </c>
      <c r="O1494" s="113">
        <f t="shared" si="505"/>
        <v>0.11</v>
      </c>
      <c r="P1494" s="108">
        <f t="shared" si="495"/>
        <v>1.0064732279999999</v>
      </c>
      <c r="Q1494" s="104">
        <f t="shared" si="498"/>
        <v>842.80918455000005</v>
      </c>
      <c r="R1494" s="104">
        <f t="shared" si="499"/>
        <v>842.80918455000005</v>
      </c>
      <c r="S1494" s="109" t="s">
        <v>52</v>
      </c>
      <c r="T1494" s="110">
        <f t="shared" si="511"/>
        <v>41527</v>
      </c>
      <c r="U1494" s="111">
        <f t="shared" si="506"/>
        <v>0</v>
      </c>
      <c r="V1494" s="22"/>
      <c r="W1494" s="5"/>
      <c r="X1494" s="3"/>
      <c r="Y1494" s="5"/>
      <c r="Z1494" s="5"/>
      <c r="AA1494" s="5"/>
      <c r="AB1494" s="1"/>
      <c r="AC1494" s="5"/>
      <c r="AD1494" s="5"/>
      <c r="AE1494" s="5"/>
      <c r="AF1494" s="1"/>
      <c r="AG1494" s="3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</row>
    <row r="1495" spans="1:108" x14ac:dyDescent="0.2">
      <c r="A1495" s="112">
        <f t="shared" si="500"/>
        <v>41520</v>
      </c>
      <c r="B1495" s="104">
        <f t="shared" si="493"/>
        <v>131078.78850821999</v>
      </c>
      <c r="C1495" s="104">
        <f t="shared" si="501"/>
        <v>127156.32923005999</v>
      </c>
      <c r="D1495" s="132">
        <f t="shared" si="502"/>
        <v>41497</v>
      </c>
      <c r="E1495" s="105">
        <f t="shared" si="494"/>
        <v>0</v>
      </c>
      <c r="F1495" s="106">
        <f t="shared" si="492"/>
        <v>24</v>
      </c>
      <c r="G1495" s="106">
        <f t="shared" si="507"/>
        <v>31</v>
      </c>
      <c r="H1495" s="104">
        <f t="shared" si="503"/>
        <v>1</v>
      </c>
      <c r="I1495" s="104">
        <f t="shared" si="504"/>
        <v>1.02393025</v>
      </c>
      <c r="J1495" s="104">
        <f t="shared" si="496"/>
        <v>1.02393025</v>
      </c>
      <c r="K1495" s="104">
        <f t="shared" si="497"/>
        <v>130199.21197761</v>
      </c>
      <c r="L1495" s="107">
        <f t="shared" si="508"/>
        <v>0</v>
      </c>
      <c r="M1495" s="105">
        <f t="shared" si="509"/>
        <v>0</v>
      </c>
      <c r="N1495" s="104">
        <f t="shared" si="510"/>
        <v>0</v>
      </c>
      <c r="O1495" s="113">
        <f t="shared" si="505"/>
        <v>0.11</v>
      </c>
      <c r="P1495" s="108">
        <f t="shared" si="495"/>
        <v>1.0067556209999999</v>
      </c>
      <c r="Q1495" s="104">
        <f t="shared" si="498"/>
        <v>879.57653060999996</v>
      </c>
      <c r="R1495" s="104">
        <f t="shared" si="499"/>
        <v>879.57653060999996</v>
      </c>
      <c r="S1495" s="109" t="s">
        <v>52</v>
      </c>
      <c r="T1495" s="110">
        <f t="shared" si="511"/>
        <v>41527</v>
      </c>
      <c r="U1495" s="111">
        <f t="shared" si="506"/>
        <v>0</v>
      </c>
      <c r="V1495" s="22"/>
      <c r="W1495" s="5"/>
      <c r="X1495" s="3"/>
      <c r="Y1495" s="5"/>
      <c r="Z1495" s="5"/>
      <c r="AA1495" s="5"/>
      <c r="AB1495" s="1"/>
      <c r="AC1495" s="5"/>
      <c r="AD1495" s="5"/>
      <c r="AE1495" s="5"/>
      <c r="AF1495" s="1"/>
      <c r="AG1495" s="3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</row>
    <row r="1496" spans="1:108" x14ac:dyDescent="0.2">
      <c r="A1496" s="112">
        <f t="shared" si="500"/>
        <v>41521</v>
      </c>
      <c r="B1496" s="104">
        <f t="shared" si="493"/>
        <v>131115.56627022999</v>
      </c>
      <c r="C1496" s="104">
        <f t="shared" si="501"/>
        <v>127156.32923005999</v>
      </c>
      <c r="D1496" s="132">
        <f t="shared" si="502"/>
        <v>41497</v>
      </c>
      <c r="E1496" s="105">
        <f t="shared" si="494"/>
        <v>0</v>
      </c>
      <c r="F1496" s="106">
        <f t="shared" si="492"/>
        <v>25</v>
      </c>
      <c r="G1496" s="106">
        <f t="shared" si="507"/>
        <v>31</v>
      </c>
      <c r="H1496" s="104">
        <f t="shared" si="503"/>
        <v>1</v>
      </c>
      <c r="I1496" s="104">
        <f t="shared" si="504"/>
        <v>1.02393025</v>
      </c>
      <c r="J1496" s="104">
        <f t="shared" si="496"/>
        <v>1.02393025</v>
      </c>
      <c r="K1496" s="104">
        <f t="shared" si="497"/>
        <v>130199.21197761</v>
      </c>
      <c r="L1496" s="107">
        <f t="shared" si="508"/>
        <v>0</v>
      </c>
      <c r="M1496" s="105">
        <f t="shared" si="509"/>
        <v>0</v>
      </c>
      <c r="N1496" s="104">
        <f t="shared" si="510"/>
        <v>0</v>
      </c>
      <c r="O1496" s="113">
        <f t="shared" si="505"/>
        <v>0.11</v>
      </c>
      <c r="P1496" s="108">
        <f t="shared" si="495"/>
        <v>1.0070380940000001</v>
      </c>
      <c r="Q1496" s="104">
        <f t="shared" si="498"/>
        <v>916.35429262000002</v>
      </c>
      <c r="R1496" s="104">
        <f t="shared" si="499"/>
        <v>916.35429262000002</v>
      </c>
      <c r="S1496" s="109" t="s">
        <v>52</v>
      </c>
      <c r="T1496" s="110">
        <f t="shared" si="511"/>
        <v>41527</v>
      </c>
      <c r="U1496" s="111">
        <f t="shared" si="506"/>
        <v>0</v>
      </c>
      <c r="V1496" s="22"/>
      <c r="W1496" s="5"/>
      <c r="X1496" s="3"/>
      <c r="Y1496" s="5"/>
      <c r="Z1496" s="5"/>
      <c r="AA1496" s="5"/>
      <c r="AB1496" s="1"/>
      <c r="AC1496" s="5"/>
      <c r="AD1496" s="5"/>
      <c r="AE1496" s="5"/>
      <c r="AF1496" s="1"/>
      <c r="AG1496" s="3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</row>
    <row r="1497" spans="1:108" x14ac:dyDescent="0.2">
      <c r="A1497" s="112">
        <f t="shared" si="500"/>
        <v>41522</v>
      </c>
      <c r="B1497" s="104">
        <f t="shared" si="493"/>
        <v>131152.35418776999</v>
      </c>
      <c r="C1497" s="104">
        <f t="shared" si="501"/>
        <v>127156.32923005999</v>
      </c>
      <c r="D1497" s="132">
        <f t="shared" si="502"/>
        <v>41497</v>
      </c>
      <c r="E1497" s="105">
        <f t="shared" si="494"/>
        <v>0</v>
      </c>
      <c r="F1497" s="106">
        <f t="shared" si="492"/>
        <v>26</v>
      </c>
      <c r="G1497" s="106">
        <f t="shared" si="507"/>
        <v>31</v>
      </c>
      <c r="H1497" s="104">
        <f t="shared" si="503"/>
        <v>1</v>
      </c>
      <c r="I1497" s="104">
        <f t="shared" si="504"/>
        <v>1.02393025</v>
      </c>
      <c r="J1497" s="104">
        <f t="shared" si="496"/>
        <v>1.02393025</v>
      </c>
      <c r="K1497" s="104">
        <f t="shared" si="497"/>
        <v>130199.21197761</v>
      </c>
      <c r="L1497" s="107">
        <f t="shared" si="508"/>
        <v>0</v>
      </c>
      <c r="M1497" s="105">
        <f t="shared" si="509"/>
        <v>0</v>
      </c>
      <c r="N1497" s="104">
        <f t="shared" si="510"/>
        <v>0</v>
      </c>
      <c r="O1497" s="113">
        <f t="shared" si="505"/>
        <v>0.11</v>
      </c>
      <c r="P1497" s="108">
        <f t="shared" si="495"/>
        <v>1.0073206450000001</v>
      </c>
      <c r="Q1497" s="104">
        <f t="shared" si="498"/>
        <v>953.14221015999999</v>
      </c>
      <c r="R1497" s="104">
        <f t="shared" si="499"/>
        <v>953.14221015999999</v>
      </c>
      <c r="S1497" s="109" t="s">
        <v>52</v>
      </c>
      <c r="T1497" s="110">
        <f t="shared" si="511"/>
        <v>41527</v>
      </c>
      <c r="U1497" s="111">
        <f t="shared" si="506"/>
        <v>0</v>
      </c>
      <c r="V1497" s="22"/>
      <c r="W1497" s="5"/>
      <c r="X1497" s="3"/>
      <c r="Y1497" s="5"/>
      <c r="Z1497" s="5"/>
      <c r="AA1497" s="5"/>
      <c r="AB1497" s="1"/>
      <c r="AC1497" s="5"/>
      <c r="AD1497" s="5"/>
      <c r="AE1497" s="5"/>
      <c r="AF1497" s="1"/>
      <c r="AG1497" s="3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</row>
    <row r="1498" spans="1:108" x14ac:dyDescent="0.2">
      <c r="A1498" s="112">
        <f t="shared" si="500"/>
        <v>41523</v>
      </c>
      <c r="B1498" s="104">
        <f t="shared" si="493"/>
        <v>131189.15252125001</v>
      </c>
      <c r="C1498" s="104">
        <f t="shared" si="501"/>
        <v>127156.32923005999</v>
      </c>
      <c r="D1498" s="132">
        <f t="shared" si="502"/>
        <v>41497</v>
      </c>
      <c r="E1498" s="105">
        <f t="shared" si="494"/>
        <v>0</v>
      </c>
      <c r="F1498" s="106">
        <f t="shared" si="492"/>
        <v>27</v>
      </c>
      <c r="G1498" s="106">
        <f t="shared" si="507"/>
        <v>31</v>
      </c>
      <c r="H1498" s="104">
        <f t="shared" si="503"/>
        <v>1</v>
      </c>
      <c r="I1498" s="104">
        <f t="shared" si="504"/>
        <v>1.02393025</v>
      </c>
      <c r="J1498" s="104">
        <f t="shared" si="496"/>
        <v>1.02393025</v>
      </c>
      <c r="K1498" s="104">
        <f t="shared" si="497"/>
        <v>130199.21197761</v>
      </c>
      <c r="L1498" s="107">
        <f t="shared" si="508"/>
        <v>0</v>
      </c>
      <c r="M1498" s="105">
        <f t="shared" si="509"/>
        <v>0</v>
      </c>
      <c r="N1498" s="104">
        <f t="shared" si="510"/>
        <v>0</v>
      </c>
      <c r="O1498" s="113">
        <f t="shared" si="505"/>
        <v>0.11</v>
      </c>
      <c r="P1498" s="108">
        <f t="shared" si="495"/>
        <v>1.007603276</v>
      </c>
      <c r="Q1498" s="104">
        <f t="shared" si="498"/>
        <v>989.94054363999999</v>
      </c>
      <c r="R1498" s="104">
        <f t="shared" si="499"/>
        <v>989.94054363999999</v>
      </c>
      <c r="S1498" s="109" t="s">
        <v>52</v>
      </c>
      <c r="T1498" s="110">
        <f t="shared" si="511"/>
        <v>41527</v>
      </c>
      <c r="U1498" s="111">
        <f t="shared" si="506"/>
        <v>0</v>
      </c>
      <c r="V1498" s="22"/>
      <c r="W1498" s="5"/>
      <c r="X1498" s="3"/>
      <c r="Y1498" s="5"/>
      <c r="Z1498" s="5"/>
      <c r="AA1498" s="5"/>
      <c r="AB1498" s="1"/>
      <c r="AC1498" s="5"/>
      <c r="AD1498" s="5"/>
      <c r="AE1498" s="5"/>
      <c r="AF1498" s="1"/>
      <c r="AG1498" s="3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</row>
    <row r="1499" spans="1:108" x14ac:dyDescent="0.2">
      <c r="A1499" s="112">
        <f t="shared" si="500"/>
        <v>41524</v>
      </c>
      <c r="B1499" s="104">
        <f t="shared" si="493"/>
        <v>131225.96127067</v>
      </c>
      <c r="C1499" s="104">
        <f t="shared" si="501"/>
        <v>127156.32923005999</v>
      </c>
      <c r="D1499" s="132">
        <f t="shared" si="502"/>
        <v>41497</v>
      </c>
      <c r="E1499" s="105">
        <f t="shared" si="494"/>
        <v>0</v>
      </c>
      <c r="F1499" s="106">
        <f t="shared" si="492"/>
        <v>28</v>
      </c>
      <c r="G1499" s="106">
        <f t="shared" si="507"/>
        <v>31</v>
      </c>
      <c r="H1499" s="104">
        <f t="shared" si="503"/>
        <v>1</v>
      </c>
      <c r="I1499" s="104">
        <f t="shared" si="504"/>
        <v>1.02393025</v>
      </c>
      <c r="J1499" s="104">
        <f t="shared" si="496"/>
        <v>1.02393025</v>
      </c>
      <c r="K1499" s="104">
        <f t="shared" si="497"/>
        <v>130199.21197761</v>
      </c>
      <c r="L1499" s="107">
        <f t="shared" si="508"/>
        <v>0</v>
      </c>
      <c r="M1499" s="105">
        <f t="shared" si="509"/>
        <v>0</v>
      </c>
      <c r="N1499" s="104">
        <f t="shared" si="510"/>
        <v>0</v>
      </c>
      <c r="O1499" s="113">
        <f t="shared" si="505"/>
        <v>0.11</v>
      </c>
      <c r="P1499" s="108">
        <f t="shared" si="495"/>
        <v>1.0078859870000001</v>
      </c>
      <c r="Q1499" s="104">
        <f t="shared" si="498"/>
        <v>1026.7492930599999</v>
      </c>
      <c r="R1499" s="104">
        <f t="shared" si="499"/>
        <v>1026.7492930599999</v>
      </c>
      <c r="S1499" s="109" t="s">
        <v>52</v>
      </c>
      <c r="T1499" s="110">
        <f t="shared" si="511"/>
        <v>41527</v>
      </c>
      <c r="U1499" s="111">
        <f t="shared" si="506"/>
        <v>0</v>
      </c>
      <c r="V1499" s="22"/>
      <c r="W1499" s="5"/>
      <c r="X1499" s="3"/>
      <c r="Y1499" s="5"/>
      <c r="Z1499" s="5"/>
      <c r="AA1499" s="5"/>
      <c r="AB1499" s="1"/>
      <c r="AC1499" s="5"/>
      <c r="AD1499" s="5"/>
      <c r="AE1499" s="5"/>
      <c r="AF1499" s="1"/>
      <c r="AG1499" s="3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</row>
    <row r="1500" spans="1:108" x14ac:dyDescent="0.2">
      <c r="A1500" s="112">
        <f t="shared" si="500"/>
        <v>41525</v>
      </c>
      <c r="B1500" s="104">
        <f t="shared" si="493"/>
        <v>131262.78017563</v>
      </c>
      <c r="C1500" s="104">
        <f t="shared" si="501"/>
        <v>127156.32923005999</v>
      </c>
      <c r="D1500" s="132">
        <f t="shared" si="502"/>
        <v>41497</v>
      </c>
      <c r="E1500" s="105">
        <f t="shared" si="494"/>
        <v>0</v>
      </c>
      <c r="F1500" s="106">
        <f t="shared" si="492"/>
        <v>29</v>
      </c>
      <c r="G1500" s="106">
        <f t="shared" si="507"/>
        <v>31</v>
      </c>
      <c r="H1500" s="104">
        <f t="shared" si="503"/>
        <v>1</v>
      </c>
      <c r="I1500" s="104">
        <f t="shared" si="504"/>
        <v>1.02393025</v>
      </c>
      <c r="J1500" s="104">
        <f t="shared" si="496"/>
        <v>1.02393025</v>
      </c>
      <c r="K1500" s="104">
        <f t="shared" si="497"/>
        <v>130199.21197761</v>
      </c>
      <c r="L1500" s="107">
        <f t="shared" si="508"/>
        <v>0</v>
      </c>
      <c r="M1500" s="105">
        <f t="shared" si="509"/>
        <v>0</v>
      </c>
      <c r="N1500" s="104">
        <f t="shared" si="510"/>
        <v>0</v>
      </c>
      <c r="O1500" s="113">
        <f t="shared" si="505"/>
        <v>0.11</v>
      </c>
      <c r="P1500" s="108">
        <f t="shared" si="495"/>
        <v>1.008168776</v>
      </c>
      <c r="Q1500" s="104">
        <f t="shared" si="498"/>
        <v>1063.56819802</v>
      </c>
      <c r="R1500" s="104">
        <f t="shared" si="499"/>
        <v>1063.56819802</v>
      </c>
      <c r="S1500" s="109" t="s">
        <v>52</v>
      </c>
      <c r="T1500" s="110">
        <f t="shared" si="511"/>
        <v>41527</v>
      </c>
      <c r="U1500" s="111">
        <f t="shared" si="506"/>
        <v>0</v>
      </c>
      <c r="V1500" s="22"/>
      <c r="W1500" s="5"/>
      <c r="X1500" s="3"/>
      <c r="Y1500" s="5"/>
      <c r="Z1500" s="5"/>
      <c r="AA1500" s="5"/>
      <c r="AB1500" s="1"/>
      <c r="AC1500" s="5"/>
      <c r="AD1500" s="5"/>
      <c r="AE1500" s="5"/>
      <c r="AF1500" s="1"/>
      <c r="AG1500" s="3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</row>
    <row r="1501" spans="1:108" x14ac:dyDescent="0.2">
      <c r="A1501" s="112">
        <f t="shared" si="500"/>
        <v>41526</v>
      </c>
      <c r="B1501" s="104">
        <f t="shared" si="493"/>
        <v>131299.60949651999</v>
      </c>
      <c r="C1501" s="104">
        <f t="shared" si="501"/>
        <v>127156.32923005999</v>
      </c>
      <c r="D1501" s="132">
        <f t="shared" si="502"/>
        <v>41497</v>
      </c>
      <c r="E1501" s="105">
        <f t="shared" si="494"/>
        <v>0</v>
      </c>
      <c r="F1501" s="106">
        <f t="shared" si="492"/>
        <v>30</v>
      </c>
      <c r="G1501" s="106">
        <f t="shared" si="507"/>
        <v>31</v>
      </c>
      <c r="H1501" s="104">
        <f t="shared" si="503"/>
        <v>1</v>
      </c>
      <c r="I1501" s="104">
        <f t="shared" si="504"/>
        <v>1.02393025</v>
      </c>
      <c r="J1501" s="104">
        <f t="shared" si="496"/>
        <v>1.02393025</v>
      </c>
      <c r="K1501" s="104">
        <f t="shared" si="497"/>
        <v>130199.21197761</v>
      </c>
      <c r="L1501" s="107">
        <f t="shared" si="508"/>
        <v>0</v>
      </c>
      <c r="M1501" s="105">
        <f t="shared" si="509"/>
        <v>0</v>
      </c>
      <c r="N1501" s="104">
        <f t="shared" si="510"/>
        <v>0</v>
      </c>
      <c r="O1501" s="113">
        <f t="shared" si="505"/>
        <v>0.11</v>
      </c>
      <c r="P1501" s="108">
        <f t="shared" si="495"/>
        <v>1.0084516450000001</v>
      </c>
      <c r="Q1501" s="104">
        <f t="shared" si="498"/>
        <v>1100.3975189099999</v>
      </c>
      <c r="R1501" s="104">
        <f t="shared" si="499"/>
        <v>1100.3975189099999</v>
      </c>
      <c r="S1501" s="109" t="s">
        <v>52</v>
      </c>
      <c r="T1501" s="110">
        <f t="shared" si="511"/>
        <v>41527</v>
      </c>
      <c r="U1501" s="111">
        <f t="shared" si="506"/>
        <v>0</v>
      </c>
      <c r="V1501" s="22"/>
      <c r="W1501" s="5"/>
      <c r="X1501" s="3"/>
      <c r="Y1501" s="5"/>
      <c r="Z1501" s="5"/>
      <c r="AA1501" s="5"/>
      <c r="AB1501" s="1"/>
      <c r="AC1501" s="5"/>
      <c r="AD1501" s="5"/>
      <c r="AE1501" s="5"/>
      <c r="AF1501" s="1"/>
      <c r="AG1501" s="3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</row>
    <row r="1502" spans="1:108" x14ac:dyDescent="0.2">
      <c r="A1502" s="112">
        <f t="shared" si="500"/>
        <v>41527</v>
      </c>
      <c r="B1502" s="104">
        <f t="shared" si="493"/>
        <v>131336.44923334999</v>
      </c>
      <c r="C1502" s="104">
        <f t="shared" si="501"/>
        <v>127156.32923005999</v>
      </c>
      <c r="D1502" s="132">
        <f t="shared" si="502"/>
        <v>41497</v>
      </c>
      <c r="E1502" s="105">
        <f t="shared" si="494"/>
        <v>0</v>
      </c>
      <c r="F1502" s="106">
        <f t="shared" si="492"/>
        <v>31</v>
      </c>
      <c r="G1502" s="106">
        <f t="shared" si="507"/>
        <v>31</v>
      </c>
      <c r="H1502" s="104">
        <f t="shared" si="503"/>
        <v>1</v>
      </c>
      <c r="I1502" s="104">
        <f t="shared" si="504"/>
        <v>1.02393025</v>
      </c>
      <c r="J1502" s="104">
        <f t="shared" si="496"/>
        <v>1.02393025</v>
      </c>
      <c r="K1502" s="104">
        <f t="shared" si="497"/>
        <v>130199.21197761</v>
      </c>
      <c r="L1502" s="107">
        <f t="shared" si="508"/>
        <v>48</v>
      </c>
      <c r="M1502" s="105">
        <f t="shared" si="509"/>
        <v>1.0157665165E-2</v>
      </c>
      <c r="N1502" s="104">
        <f t="shared" si="510"/>
        <v>1322.5200000100001</v>
      </c>
      <c r="O1502" s="113">
        <f t="shared" si="505"/>
        <v>0.11</v>
      </c>
      <c r="P1502" s="108">
        <f t="shared" si="495"/>
        <v>1.0087345940000001</v>
      </c>
      <c r="Q1502" s="104">
        <f t="shared" si="498"/>
        <v>1137.2372557399999</v>
      </c>
      <c r="R1502" s="104">
        <f t="shared" si="499"/>
        <v>2459.7572557499998</v>
      </c>
      <c r="S1502" s="109" t="s">
        <v>52</v>
      </c>
      <c r="T1502" s="110">
        <f t="shared" si="511"/>
        <v>41527</v>
      </c>
      <c r="U1502" s="111">
        <f t="shared" si="506"/>
        <v>128876.6919776</v>
      </c>
      <c r="V1502" s="22"/>
      <c r="W1502" s="8"/>
      <c r="X1502" s="2"/>
      <c r="Y1502" s="8"/>
      <c r="Z1502" s="8"/>
      <c r="AA1502" s="8"/>
      <c r="AB1502" s="9"/>
      <c r="AC1502" s="8"/>
      <c r="AD1502" s="8"/>
      <c r="AE1502" s="8"/>
      <c r="AF1502" s="9"/>
      <c r="AG1502" s="2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</row>
    <row r="1503" spans="1:108" x14ac:dyDescent="0.2">
      <c r="A1503" s="112">
        <f t="shared" si="500"/>
        <v>41528</v>
      </c>
      <c r="B1503" s="104">
        <f t="shared" si="493"/>
        <v>128914.73845132999</v>
      </c>
      <c r="C1503" s="104">
        <f t="shared" si="501"/>
        <v>125864.71781413999</v>
      </c>
      <c r="D1503" s="132">
        <f t="shared" si="502"/>
        <v>41528</v>
      </c>
      <c r="E1503" s="105">
        <f t="shared" si="494"/>
        <v>1.5899999999999999E-4</v>
      </c>
      <c r="F1503" s="106">
        <f t="shared" si="492"/>
        <v>1</v>
      </c>
      <c r="G1503" s="106">
        <f t="shared" si="507"/>
        <v>30</v>
      </c>
      <c r="H1503" s="104">
        <f t="shared" si="503"/>
        <v>1.00000529</v>
      </c>
      <c r="I1503" s="104">
        <f t="shared" si="504"/>
        <v>1.02393025</v>
      </c>
      <c r="J1503" s="104">
        <f t="shared" si="496"/>
        <v>1.02393566</v>
      </c>
      <c r="K1503" s="104">
        <f t="shared" si="497"/>
        <v>128877.37290572999</v>
      </c>
      <c r="L1503" s="107">
        <f t="shared" si="508"/>
        <v>0</v>
      </c>
      <c r="M1503" s="105">
        <f t="shared" si="509"/>
        <v>0</v>
      </c>
      <c r="N1503" s="104">
        <f t="shared" si="510"/>
        <v>0</v>
      </c>
      <c r="O1503" s="113">
        <f t="shared" si="505"/>
        <v>0.11</v>
      </c>
      <c r="P1503" s="108">
        <f t="shared" si="495"/>
        <v>1.000289931</v>
      </c>
      <c r="Q1503" s="104">
        <f t="shared" si="498"/>
        <v>37.365545599999997</v>
      </c>
      <c r="R1503" s="104">
        <f t="shared" si="499"/>
        <v>37.365545599999997</v>
      </c>
      <c r="S1503" s="109" t="s">
        <v>52</v>
      </c>
      <c r="T1503" s="110">
        <f t="shared" si="511"/>
        <v>41557</v>
      </c>
      <c r="U1503" s="111">
        <f t="shared" si="506"/>
        <v>0</v>
      </c>
      <c r="V1503" s="22"/>
      <c r="W1503" s="5"/>
      <c r="X1503" s="3"/>
      <c r="Y1503" s="5"/>
      <c r="Z1503" s="5"/>
      <c r="AA1503" s="5"/>
      <c r="AB1503" s="1"/>
      <c r="AC1503" s="5"/>
      <c r="AD1503" s="5"/>
      <c r="AE1503" s="5"/>
      <c r="AF1503" s="1"/>
      <c r="AG1503" s="3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</row>
    <row r="1504" spans="1:108" x14ac:dyDescent="0.2">
      <c r="A1504" s="112">
        <f t="shared" si="500"/>
        <v>41529</v>
      </c>
      <c r="B1504" s="104">
        <f t="shared" si="493"/>
        <v>128952.79866440999</v>
      </c>
      <c r="C1504" s="104">
        <f t="shared" si="501"/>
        <v>125864.71781413999</v>
      </c>
      <c r="D1504" s="132">
        <f t="shared" si="502"/>
        <v>41528</v>
      </c>
      <c r="E1504" s="105">
        <f t="shared" si="494"/>
        <v>1.5899999999999999E-4</v>
      </c>
      <c r="F1504" s="106">
        <f t="shared" si="492"/>
        <v>2</v>
      </c>
      <c r="G1504" s="106">
        <f t="shared" si="507"/>
        <v>30</v>
      </c>
      <c r="H1504" s="104">
        <f t="shared" si="503"/>
        <v>1.00001059</v>
      </c>
      <c r="I1504" s="104">
        <f t="shared" si="504"/>
        <v>1.02393025</v>
      </c>
      <c r="J1504" s="104">
        <f t="shared" si="496"/>
        <v>1.0239410900000001</v>
      </c>
      <c r="K1504" s="104">
        <f t="shared" si="497"/>
        <v>128878.05635114999</v>
      </c>
      <c r="L1504" s="107">
        <f t="shared" si="508"/>
        <v>0</v>
      </c>
      <c r="M1504" s="105">
        <f t="shared" si="509"/>
        <v>0</v>
      </c>
      <c r="N1504" s="104">
        <f t="shared" si="510"/>
        <v>0</v>
      </c>
      <c r="O1504" s="113">
        <f t="shared" si="505"/>
        <v>0.11</v>
      </c>
      <c r="P1504" s="108">
        <f t="shared" si="495"/>
        <v>1.000579946</v>
      </c>
      <c r="Q1504" s="104">
        <f t="shared" si="498"/>
        <v>74.742313260000003</v>
      </c>
      <c r="R1504" s="104">
        <f t="shared" si="499"/>
        <v>74.742313260000003</v>
      </c>
      <c r="S1504" s="109" t="s">
        <v>52</v>
      </c>
      <c r="T1504" s="110">
        <f t="shared" si="511"/>
        <v>41557</v>
      </c>
      <c r="U1504" s="111">
        <f t="shared" si="506"/>
        <v>0</v>
      </c>
      <c r="V1504" s="22"/>
      <c r="W1504" s="5"/>
      <c r="X1504" s="3"/>
      <c r="Y1504" s="5"/>
      <c r="Z1504" s="5"/>
      <c r="AA1504" s="5"/>
      <c r="AB1504" s="1"/>
      <c r="AC1504" s="5"/>
      <c r="AD1504" s="5"/>
      <c r="AE1504" s="5"/>
      <c r="AF1504" s="1"/>
      <c r="AG1504" s="3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</row>
    <row r="1505" spans="1:108" x14ac:dyDescent="0.2">
      <c r="A1505" s="112">
        <f t="shared" si="500"/>
        <v>41530</v>
      </c>
      <c r="B1505" s="104">
        <f t="shared" si="493"/>
        <v>128990.87009972999</v>
      </c>
      <c r="C1505" s="104">
        <f t="shared" si="501"/>
        <v>125864.71781413999</v>
      </c>
      <c r="D1505" s="132">
        <f t="shared" si="502"/>
        <v>41528</v>
      </c>
      <c r="E1505" s="105">
        <f t="shared" si="494"/>
        <v>1.5899999999999999E-4</v>
      </c>
      <c r="F1505" s="106">
        <f t="shared" si="492"/>
        <v>3</v>
      </c>
      <c r="G1505" s="106">
        <f t="shared" si="507"/>
        <v>30</v>
      </c>
      <c r="H1505" s="104">
        <f t="shared" si="503"/>
        <v>1.00001589</v>
      </c>
      <c r="I1505" s="104">
        <f t="shared" si="504"/>
        <v>1.02393025</v>
      </c>
      <c r="J1505" s="104">
        <f t="shared" si="496"/>
        <v>1.02394652</v>
      </c>
      <c r="K1505" s="104">
        <f t="shared" si="497"/>
        <v>128878.73979656999</v>
      </c>
      <c r="L1505" s="107">
        <f t="shared" si="508"/>
        <v>0</v>
      </c>
      <c r="M1505" s="105">
        <f t="shared" si="509"/>
        <v>0</v>
      </c>
      <c r="N1505" s="104">
        <f t="shared" si="510"/>
        <v>0</v>
      </c>
      <c r="O1505" s="113">
        <f t="shared" si="505"/>
        <v>0.11</v>
      </c>
      <c r="P1505" s="108">
        <f t="shared" si="495"/>
        <v>1.0008700450000001</v>
      </c>
      <c r="Q1505" s="104">
        <f t="shared" si="498"/>
        <v>112.13030316</v>
      </c>
      <c r="R1505" s="104">
        <f t="shared" si="499"/>
        <v>112.13030316</v>
      </c>
      <c r="S1505" s="109" t="s">
        <v>52</v>
      </c>
      <c r="T1505" s="110">
        <f t="shared" si="511"/>
        <v>41557</v>
      </c>
      <c r="U1505" s="111">
        <f t="shared" si="506"/>
        <v>0</v>
      </c>
      <c r="V1505" s="22"/>
      <c r="W1505" s="5"/>
      <c r="X1505" s="3"/>
      <c r="Y1505" s="5"/>
      <c r="Z1505" s="5"/>
      <c r="AA1505" s="5"/>
      <c r="AB1505" s="1"/>
      <c r="AC1505" s="5"/>
      <c r="AD1505" s="5"/>
      <c r="AE1505" s="5"/>
      <c r="AF1505" s="1"/>
      <c r="AG1505" s="3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</row>
    <row r="1506" spans="1:108" x14ac:dyDescent="0.2">
      <c r="A1506" s="112">
        <f t="shared" si="500"/>
        <v>41531</v>
      </c>
      <c r="B1506" s="104">
        <f t="shared" si="493"/>
        <v>129028.95149733999</v>
      </c>
      <c r="C1506" s="104">
        <f t="shared" si="501"/>
        <v>125864.71781413999</v>
      </c>
      <c r="D1506" s="132">
        <f t="shared" si="502"/>
        <v>41528</v>
      </c>
      <c r="E1506" s="105">
        <f t="shared" si="494"/>
        <v>1.5899999999999999E-4</v>
      </c>
      <c r="F1506" s="106">
        <f t="shared" si="492"/>
        <v>4</v>
      </c>
      <c r="G1506" s="106">
        <f t="shared" si="507"/>
        <v>30</v>
      </c>
      <c r="H1506" s="104">
        <f t="shared" si="503"/>
        <v>1.00002119</v>
      </c>
      <c r="I1506" s="104">
        <f t="shared" si="504"/>
        <v>1.02393025</v>
      </c>
      <c r="J1506" s="104">
        <f t="shared" si="496"/>
        <v>1.0239519399999999</v>
      </c>
      <c r="K1506" s="104">
        <f t="shared" si="497"/>
        <v>128879.42198334</v>
      </c>
      <c r="L1506" s="107">
        <f t="shared" si="508"/>
        <v>0</v>
      </c>
      <c r="M1506" s="105">
        <f t="shared" si="509"/>
        <v>0</v>
      </c>
      <c r="N1506" s="104">
        <f t="shared" si="510"/>
        <v>0</v>
      </c>
      <c r="O1506" s="113">
        <f t="shared" si="505"/>
        <v>0.11</v>
      </c>
      <c r="P1506" s="108">
        <f t="shared" si="495"/>
        <v>1.001160228</v>
      </c>
      <c r="Q1506" s="104">
        <f t="shared" si="498"/>
        <v>149.52951400000001</v>
      </c>
      <c r="R1506" s="104">
        <f t="shared" si="499"/>
        <v>149.52951400000001</v>
      </c>
      <c r="S1506" s="109" t="s">
        <v>52</v>
      </c>
      <c r="T1506" s="110">
        <f t="shared" si="511"/>
        <v>41557</v>
      </c>
      <c r="U1506" s="111">
        <f t="shared" si="506"/>
        <v>0</v>
      </c>
      <c r="V1506" s="22"/>
      <c r="W1506" s="5"/>
      <c r="X1506" s="3"/>
      <c r="Y1506" s="5"/>
      <c r="Z1506" s="5"/>
      <c r="AA1506" s="5"/>
      <c r="AB1506" s="1"/>
      <c r="AC1506" s="5"/>
      <c r="AD1506" s="5"/>
      <c r="AE1506" s="5"/>
      <c r="AF1506" s="1"/>
      <c r="AG1506" s="3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</row>
    <row r="1507" spans="1:108" x14ac:dyDescent="0.2">
      <c r="A1507" s="112">
        <f t="shared" si="500"/>
        <v>41532</v>
      </c>
      <c r="B1507" s="104">
        <f t="shared" si="493"/>
        <v>129067.04550615</v>
      </c>
      <c r="C1507" s="104">
        <f t="shared" si="501"/>
        <v>125864.71781413999</v>
      </c>
      <c r="D1507" s="132">
        <f t="shared" si="502"/>
        <v>41528</v>
      </c>
      <c r="E1507" s="105">
        <f t="shared" si="494"/>
        <v>1.5899999999999999E-4</v>
      </c>
      <c r="F1507" s="106">
        <f t="shared" ref="F1507:F1570" si="512">IF(DAY(A1507)=E$2+1,1,F1506+1)</f>
        <v>5</v>
      </c>
      <c r="G1507" s="106">
        <f t="shared" si="507"/>
        <v>30</v>
      </c>
      <c r="H1507" s="104">
        <f t="shared" si="503"/>
        <v>1.00002649</v>
      </c>
      <c r="I1507" s="104">
        <f t="shared" si="504"/>
        <v>1.02393025</v>
      </c>
      <c r="J1507" s="104">
        <f t="shared" si="496"/>
        <v>1.02395737</v>
      </c>
      <c r="K1507" s="104">
        <f t="shared" si="497"/>
        <v>128880.10542875</v>
      </c>
      <c r="L1507" s="107">
        <f t="shared" si="508"/>
        <v>0</v>
      </c>
      <c r="M1507" s="105">
        <f t="shared" si="509"/>
        <v>0</v>
      </c>
      <c r="N1507" s="104">
        <f t="shared" si="510"/>
        <v>0</v>
      </c>
      <c r="O1507" s="113">
        <f t="shared" si="505"/>
        <v>0.11</v>
      </c>
      <c r="P1507" s="108">
        <f t="shared" si="495"/>
        <v>1.0014504959999999</v>
      </c>
      <c r="Q1507" s="104">
        <f t="shared" si="498"/>
        <v>186.94007740000001</v>
      </c>
      <c r="R1507" s="104">
        <f t="shared" si="499"/>
        <v>186.94007740000001</v>
      </c>
      <c r="S1507" s="109" t="s">
        <v>52</v>
      </c>
      <c r="T1507" s="110">
        <f t="shared" si="511"/>
        <v>41557</v>
      </c>
      <c r="U1507" s="111">
        <f t="shared" si="506"/>
        <v>0</v>
      </c>
      <c r="V1507" s="22"/>
      <c r="W1507" s="5"/>
      <c r="X1507" s="3"/>
      <c r="Y1507" s="5"/>
      <c r="Z1507" s="5"/>
      <c r="AA1507" s="5"/>
      <c r="AB1507" s="1"/>
      <c r="AC1507" s="5"/>
      <c r="AD1507" s="5"/>
      <c r="AE1507" s="5"/>
      <c r="AF1507" s="1"/>
      <c r="AG1507" s="3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</row>
    <row r="1508" spans="1:108" x14ac:dyDescent="0.2">
      <c r="A1508" s="112">
        <f t="shared" si="500"/>
        <v>41533</v>
      </c>
      <c r="B1508" s="104">
        <f t="shared" si="493"/>
        <v>129105.15060882999</v>
      </c>
      <c r="C1508" s="104">
        <f t="shared" si="501"/>
        <v>125864.71781413999</v>
      </c>
      <c r="D1508" s="132">
        <f t="shared" si="502"/>
        <v>41528</v>
      </c>
      <c r="E1508" s="105">
        <f t="shared" si="494"/>
        <v>1.5899999999999999E-4</v>
      </c>
      <c r="F1508" s="106">
        <f t="shared" si="512"/>
        <v>6</v>
      </c>
      <c r="G1508" s="106">
        <f t="shared" si="507"/>
        <v>30</v>
      </c>
      <c r="H1508" s="104">
        <f t="shared" si="503"/>
        <v>1.00003179</v>
      </c>
      <c r="I1508" s="104">
        <f t="shared" si="504"/>
        <v>1.02393025</v>
      </c>
      <c r="J1508" s="104">
        <f t="shared" si="496"/>
        <v>1.0239628000000001</v>
      </c>
      <c r="K1508" s="104">
        <f t="shared" si="497"/>
        <v>128880.78887417</v>
      </c>
      <c r="L1508" s="107">
        <f t="shared" si="508"/>
        <v>0</v>
      </c>
      <c r="M1508" s="105">
        <f t="shared" si="509"/>
        <v>0</v>
      </c>
      <c r="N1508" s="104">
        <f t="shared" si="510"/>
        <v>0</v>
      </c>
      <c r="O1508" s="113">
        <f t="shared" si="505"/>
        <v>0.11</v>
      </c>
      <c r="P1508" s="108">
        <f t="shared" si="495"/>
        <v>1.001740847</v>
      </c>
      <c r="Q1508" s="104">
        <f t="shared" si="498"/>
        <v>224.36173466</v>
      </c>
      <c r="R1508" s="104">
        <f t="shared" si="499"/>
        <v>224.36173466</v>
      </c>
      <c r="S1508" s="109" t="s">
        <v>52</v>
      </c>
      <c r="T1508" s="110">
        <f t="shared" si="511"/>
        <v>41557</v>
      </c>
      <c r="U1508" s="111">
        <f t="shared" si="506"/>
        <v>0</v>
      </c>
      <c r="V1508" s="22"/>
      <c r="W1508" s="5"/>
      <c r="X1508" s="3"/>
      <c r="Y1508" s="5"/>
      <c r="Z1508" s="5"/>
      <c r="AA1508" s="5"/>
      <c r="AB1508" s="1"/>
      <c r="AC1508" s="5"/>
      <c r="AD1508" s="5"/>
      <c r="AE1508" s="5"/>
      <c r="AF1508" s="1"/>
      <c r="AG1508" s="3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</row>
    <row r="1509" spans="1:108" x14ac:dyDescent="0.2">
      <c r="A1509" s="112">
        <f t="shared" si="500"/>
        <v>41534</v>
      </c>
      <c r="B1509" s="104">
        <f t="shared" si="493"/>
        <v>129143.26580212</v>
      </c>
      <c r="C1509" s="104">
        <f t="shared" si="501"/>
        <v>125864.71781413999</v>
      </c>
      <c r="D1509" s="132">
        <f t="shared" si="502"/>
        <v>41528</v>
      </c>
      <c r="E1509" s="105">
        <f t="shared" si="494"/>
        <v>1.5899999999999999E-4</v>
      </c>
      <c r="F1509" s="106">
        <f t="shared" si="512"/>
        <v>7</v>
      </c>
      <c r="G1509" s="106">
        <f t="shared" si="507"/>
        <v>30</v>
      </c>
      <c r="H1509" s="104">
        <f t="shared" si="503"/>
        <v>1.00003709</v>
      </c>
      <c r="I1509" s="104">
        <f t="shared" si="504"/>
        <v>1.02393025</v>
      </c>
      <c r="J1509" s="104">
        <f t="shared" si="496"/>
        <v>1.02396822</v>
      </c>
      <c r="K1509" s="104">
        <f t="shared" si="497"/>
        <v>128881.47106094001</v>
      </c>
      <c r="L1509" s="107">
        <f t="shared" si="508"/>
        <v>0</v>
      </c>
      <c r="M1509" s="105">
        <f t="shared" si="509"/>
        <v>0</v>
      </c>
      <c r="N1509" s="104">
        <f t="shared" si="510"/>
        <v>0</v>
      </c>
      <c r="O1509" s="113">
        <f t="shared" si="505"/>
        <v>0.11</v>
      </c>
      <c r="P1509" s="108">
        <f t="shared" si="495"/>
        <v>1.002031283</v>
      </c>
      <c r="Q1509" s="104">
        <f t="shared" si="498"/>
        <v>261.79474118000002</v>
      </c>
      <c r="R1509" s="104">
        <f t="shared" si="499"/>
        <v>261.79474118000002</v>
      </c>
      <c r="S1509" s="109" t="s">
        <v>52</v>
      </c>
      <c r="T1509" s="110">
        <f t="shared" si="511"/>
        <v>41557</v>
      </c>
      <c r="U1509" s="111">
        <f t="shared" si="506"/>
        <v>0</v>
      </c>
      <c r="V1509" s="22"/>
      <c r="W1509" s="5"/>
      <c r="X1509" s="3"/>
      <c r="Y1509" s="5"/>
      <c r="Z1509" s="5"/>
      <c r="AA1509" s="5"/>
      <c r="AB1509" s="1"/>
      <c r="AC1509" s="5"/>
      <c r="AD1509" s="5"/>
      <c r="AE1509" s="5"/>
      <c r="AF1509" s="1"/>
      <c r="AG1509" s="3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</row>
    <row r="1510" spans="1:108" x14ac:dyDescent="0.2">
      <c r="A1510" s="112">
        <f t="shared" si="500"/>
        <v>41535</v>
      </c>
      <c r="B1510" s="104">
        <f t="shared" si="493"/>
        <v>129181.39347933</v>
      </c>
      <c r="C1510" s="104">
        <f t="shared" si="501"/>
        <v>125864.71781413999</v>
      </c>
      <c r="D1510" s="132">
        <f t="shared" si="502"/>
        <v>41528</v>
      </c>
      <c r="E1510" s="105">
        <f t="shared" si="494"/>
        <v>1.5899999999999999E-4</v>
      </c>
      <c r="F1510" s="106">
        <f t="shared" si="512"/>
        <v>8</v>
      </c>
      <c r="G1510" s="106">
        <f t="shared" si="507"/>
        <v>30</v>
      </c>
      <c r="H1510" s="104">
        <f t="shared" si="503"/>
        <v>1.0000423899999999</v>
      </c>
      <c r="I1510" s="104">
        <f t="shared" si="504"/>
        <v>1.02393025</v>
      </c>
      <c r="J1510" s="104">
        <f t="shared" si="496"/>
        <v>1.0239736500000001</v>
      </c>
      <c r="K1510" s="104">
        <f t="shared" si="497"/>
        <v>128882.15450636001</v>
      </c>
      <c r="L1510" s="107">
        <f t="shared" si="508"/>
        <v>0</v>
      </c>
      <c r="M1510" s="105">
        <f t="shared" si="509"/>
        <v>0</v>
      </c>
      <c r="N1510" s="104">
        <f t="shared" si="510"/>
        <v>0</v>
      </c>
      <c r="O1510" s="113">
        <f t="shared" si="505"/>
        <v>0.11</v>
      </c>
      <c r="P1510" s="108">
        <f t="shared" si="495"/>
        <v>1.0023218030000001</v>
      </c>
      <c r="Q1510" s="104">
        <f t="shared" si="498"/>
        <v>299.23897297000002</v>
      </c>
      <c r="R1510" s="104">
        <f t="shared" si="499"/>
        <v>299.23897297000002</v>
      </c>
      <c r="S1510" s="109" t="s">
        <v>52</v>
      </c>
      <c r="T1510" s="110">
        <f t="shared" si="511"/>
        <v>41557</v>
      </c>
      <c r="U1510" s="111">
        <f t="shared" si="506"/>
        <v>0</v>
      </c>
      <c r="V1510" s="22"/>
      <c r="W1510" s="5"/>
      <c r="X1510" s="3"/>
      <c r="Y1510" s="5"/>
      <c r="Z1510" s="5"/>
      <c r="AA1510" s="5"/>
      <c r="AB1510" s="1"/>
      <c r="AC1510" s="5"/>
      <c r="AD1510" s="5"/>
      <c r="AE1510" s="5"/>
      <c r="AF1510" s="1"/>
      <c r="AG1510" s="3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</row>
    <row r="1511" spans="1:108" x14ac:dyDescent="0.2">
      <c r="A1511" s="112">
        <f t="shared" si="500"/>
        <v>41536</v>
      </c>
      <c r="B1511" s="104">
        <f t="shared" ref="B1511:B1574" si="513">IF(E1511&lt;0,"ND",(K1511+Q1511))</f>
        <v>129219.53237982001</v>
      </c>
      <c r="C1511" s="104">
        <f t="shared" si="501"/>
        <v>125864.71781413999</v>
      </c>
      <c r="D1511" s="132">
        <f t="shared" si="502"/>
        <v>41528</v>
      </c>
      <c r="E1511" s="105">
        <f t="shared" si="494"/>
        <v>1.5899999999999999E-4</v>
      </c>
      <c r="F1511" s="106">
        <f t="shared" si="512"/>
        <v>9</v>
      </c>
      <c r="G1511" s="106">
        <f t="shared" si="507"/>
        <v>30</v>
      </c>
      <c r="H1511" s="104">
        <f t="shared" si="503"/>
        <v>1.0000476899999999</v>
      </c>
      <c r="I1511" s="104">
        <f t="shared" si="504"/>
        <v>1.02393025</v>
      </c>
      <c r="J1511" s="104">
        <f t="shared" si="496"/>
        <v>1.0239790799999999</v>
      </c>
      <c r="K1511" s="104">
        <f t="shared" si="497"/>
        <v>128882.83795178001</v>
      </c>
      <c r="L1511" s="107">
        <f t="shared" si="508"/>
        <v>0</v>
      </c>
      <c r="M1511" s="105">
        <f t="shared" si="509"/>
        <v>0</v>
      </c>
      <c r="N1511" s="104">
        <f t="shared" si="510"/>
        <v>0</v>
      </c>
      <c r="O1511" s="113">
        <f t="shared" si="505"/>
        <v>0.11</v>
      </c>
      <c r="P1511" s="108">
        <f t="shared" si="495"/>
        <v>1.002612407</v>
      </c>
      <c r="Q1511" s="104">
        <f t="shared" si="498"/>
        <v>336.69442803999999</v>
      </c>
      <c r="R1511" s="104">
        <f t="shared" si="499"/>
        <v>336.69442803999999</v>
      </c>
      <c r="S1511" s="109" t="s">
        <v>52</v>
      </c>
      <c r="T1511" s="110">
        <f t="shared" si="511"/>
        <v>41557</v>
      </c>
      <c r="U1511" s="111">
        <f t="shared" si="506"/>
        <v>0</v>
      </c>
      <c r="V1511" s="22"/>
      <c r="W1511" s="5"/>
      <c r="X1511" s="3"/>
      <c r="Y1511" s="5"/>
      <c r="Z1511" s="5"/>
      <c r="AA1511" s="5"/>
      <c r="AB1511" s="1"/>
      <c r="AC1511" s="5"/>
      <c r="AD1511" s="5"/>
      <c r="AE1511" s="5"/>
      <c r="AF1511" s="1"/>
      <c r="AG1511" s="3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</row>
    <row r="1512" spans="1:108" x14ac:dyDescent="0.2">
      <c r="A1512" s="112">
        <f t="shared" si="500"/>
        <v>41537</v>
      </c>
      <c r="B1512" s="104">
        <f t="shared" si="513"/>
        <v>129257.68124143999</v>
      </c>
      <c r="C1512" s="104">
        <f t="shared" si="501"/>
        <v>125864.71781413999</v>
      </c>
      <c r="D1512" s="132">
        <f t="shared" si="502"/>
        <v>41528</v>
      </c>
      <c r="E1512" s="105">
        <f t="shared" si="494"/>
        <v>1.5899999999999999E-4</v>
      </c>
      <c r="F1512" s="106">
        <f t="shared" si="512"/>
        <v>10</v>
      </c>
      <c r="G1512" s="106">
        <f t="shared" si="507"/>
        <v>30</v>
      </c>
      <c r="H1512" s="104">
        <f t="shared" si="503"/>
        <v>1.0000529899999999</v>
      </c>
      <c r="I1512" s="104">
        <f t="shared" si="504"/>
        <v>1.02393025</v>
      </c>
      <c r="J1512" s="104">
        <f t="shared" si="496"/>
        <v>1.0239845000000001</v>
      </c>
      <c r="K1512" s="104">
        <f t="shared" si="497"/>
        <v>128883.52013855</v>
      </c>
      <c r="L1512" s="107">
        <f t="shared" si="508"/>
        <v>0</v>
      </c>
      <c r="M1512" s="105">
        <f t="shared" si="509"/>
        <v>0</v>
      </c>
      <c r="N1512" s="104">
        <f t="shared" si="510"/>
        <v>0</v>
      </c>
      <c r="O1512" s="113">
        <f t="shared" si="505"/>
        <v>0.11</v>
      </c>
      <c r="P1512" s="108">
        <f t="shared" si="495"/>
        <v>1.002903095</v>
      </c>
      <c r="Q1512" s="104">
        <f t="shared" si="498"/>
        <v>374.16110289</v>
      </c>
      <c r="R1512" s="104">
        <f t="shared" si="499"/>
        <v>374.16110289</v>
      </c>
      <c r="S1512" s="109" t="s">
        <v>52</v>
      </c>
      <c r="T1512" s="110">
        <f t="shared" si="511"/>
        <v>41557</v>
      </c>
      <c r="U1512" s="111">
        <f t="shared" si="506"/>
        <v>0</v>
      </c>
      <c r="V1512" s="22"/>
      <c r="W1512" s="5"/>
      <c r="X1512" s="3"/>
      <c r="Y1512" s="5"/>
      <c r="Z1512" s="5"/>
      <c r="AA1512" s="5"/>
      <c r="AB1512" s="1"/>
      <c r="AC1512" s="5"/>
      <c r="AD1512" s="5"/>
      <c r="AE1512" s="5"/>
      <c r="AF1512" s="1"/>
      <c r="AG1512" s="3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</row>
    <row r="1513" spans="1:108" x14ac:dyDescent="0.2">
      <c r="A1513" s="112">
        <f t="shared" si="500"/>
        <v>41538</v>
      </c>
      <c r="B1513" s="104">
        <f t="shared" si="513"/>
        <v>129295.8427175</v>
      </c>
      <c r="C1513" s="104">
        <f t="shared" si="501"/>
        <v>125864.71781413999</v>
      </c>
      <c r="D1513" s="132">
        <f t="shared" si="502"/>
        <v>41528</v>
      </c>
      <c r="E1513" s="105">
        <f t="shared" si="494"/>
        <v>1.5899999999999999E-4</v>
      </c>
      <c r="F1513" s="106">
        <f t="shared" si="512"/>
        <v>11</v>
      </c>
      <c r="G1513" s="106">
        <f t="shared" si="507"/>
        <v>30</v>
      </c>
      <c r="H1513" s="104">
        <f t="shared" si="503"/>
        <v>1.0000582899999999</v>
      </c>
      <c r="I1513" s="104">
        <f t="shared" si="504"/>
        <v>1.02393025</v>
      </c>
      <c r="J1513" s="104">
        <f t="shared" si="496"/>
        <v>1.0239899299999999</v>
      </c>
      <c r="K1513" s="104">
        <f t="shared" si="497"/>
        <v>128884.20358397</v>
      </c>
      <c r="L1513" s="107">
        <f t="shared" si="508"/>
        <v>0</v>
      </c>
      <c r="M1513" s="105">
        <f t="shared" si="509"/>
        <v>0</v>
      </c>
      <c r="N1513" s="104">
        <f t="shared" si="510"/>
        <v>0</v>
      </c>
      <c r="O1513" s="113">
        <f t="shared" si="505"/>
        <v>0.11</v>
      </c>
      <c r="P1513" s="108">
        <f t="shared" si="495"/>
        <v>1.0031938680000001</v>
      </c>
      <c r="Q1513" s="104">
        <f t="shared" si="498"/>
        <v>411.63913352999998</v>
      </c>
      <c r="R1513" s="104">
        <f t="shared" si="499"/>
        <v>411.63913352999998</v>
      </c>
      <c r="S1513" s="109" t="s">
        <v>52</v>
      </c>
      <c r="T1513" s="110">
        <f t="shared" si="511"/>
        <v>41557</v>
      </c>
      <c r="U1513" s="111">
        <f t="shared" si="506"/>
        <v>0</v>
      </c>
      <c r="V1513" s="22"/>
      <c r="W1513" s="5"/>
      <c r="X1513" s="3"/>
      <c r="Y1513" s="5"/>
      <c r="Z1513" s="5"/>
      <c r="AA1513" s="5"/>
      <c r="AB1513" s="1"/>
      <c r="AC1513" s="5"/>
      <c r="AD1513" s="5"/>
      <c r="AE1513" s="5"/>
      <c r="AF1513" s="1"/>
      <c r="AG1513" s="3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</row>
    <row r="1514" spans="1:108" x14ac:dyDescent="0.2">
      <c r="A1514" s="112">
        <f t="shared" si="500"/>
        <v>41539</v>
      </c>
      <c r="B1514" s="104">
        <f t="shared" si="513"/>
        <v>129334.01541733</v>
      </c>
      <c r="C1514" s="104">
        <f t="shared" si="501"/>
        <v>125864.71781413999</v>
      </c>
      <c r="D1514" s="132">
        <f t="shared" si="502"/>
        <v>41528</v>
      </c>
      <c r="E1514" s="105">
        <f t="shared" si="494"/>
        <v>1.5899999999999999E-4</v>
      </c>
      <c r="F1514" s="106">
        <f t="shared" si="512"/>
        <v>12</v>
      </c>
      <c r="G1514" s="106">
        <f t="shared" si="507"/>
        <v>30</v>
      </c>
      <c r="H1514" s="104">
        <f t="shared" si="503"/>
        <v>1.0000635899999999</v>
      </c>
      <c r="I1514" s="104">
        <f t="shared" si="504"/>
        <v>1.02393025</v>
      </c>
      <c r="J1514" s="104">
        <f t="shared" si="496"/>
        <v>1.02399536</v>
      </c>
      <c r="K1514" s="104">
        <f t="shared" si="497"/>
        <v>128884.88702938</v>
      </c>
      <c r="L1514" s="107">
        <f t="shared" si="508"/>
        <v>0</v>
      </c>
      <c r="M1514" s="105">
        <f t="shared" si="509"/>
        <v>0</v>
      </c>
      <c r="N1514" s="104">
        <f t="shared" si="510"/>
        <v>0</v>
      </c>
      <c r="O1514" s="113">
        <f t="shared" si="505"/>
        <v>0.11</v>
      </c>
      <c r="P1514" s="108">
        <f t="shared" si="495"/>
        <v>1.0034847250000001</v>
      </c>
      <c r="Q1514" s="104">
        <f t="shared" si="498"/>
        <v>449.12838794999999</v>
      </c>
      <c r="R1514" s="104">
        <f t="shared" si="499"/>
        <v>449.12838794999999</v>
      </c>
      <c r="S1514" s="109" t="s">
        <v>52</v>
      </c>
      <c r="T1514" s="110">
        <f t="shared" si="511"/>
        <v>41557</v>
      </c>
      <c r="U1514" s="111">
        <f t="shared" si="506"/>
        <v>0</v>
      </c>
      <c r="V1514" s="22"/>
      <c r="W1514" s="5"/>
      <c r="X1514" s="3"/>
      <c r="Y1514" s="5"/>
      <c r="Z1514" s="5"/>
      <c r="AA1514" s="5"/>
      <c r="AB1514" s="1"/>
      <c r="AC1514" s="5"/>
      <c r="AD1514" s="5"/>
      <c r="AE1514" s="5"/>
      <c r="AF1514" s="1"/>
      <c r="AG1514" s="3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</row>
    <row r="1515" spans="1:108" x14ac:dyDescent="0.2">
      <c r="A1515" s="112">
        <f t="shared" si="500"/>
        <v>41540</v>
      </c>
      <c r="B1515" s="104">
        <f t="shared" si="513"/>
        <v>129372.19807773001</v>
      </c>
      <c r="C1515" s="104">
        <f t="shared" si="501"/>
        <v>125864.71781413999</v>
      </c>
      <c r="D1515" s="132">
        <f t="shared" si="502"/>
        <v>41528</v>
      </c>
      <c r="E1515" s="105">
        <f t="shared" ref="E1515:E1578" si="514">IF(DAY(A1514)=$E$2,VLOOKUP(A1514,$AG$10:$AH$200,2),E1514)</f>
        <v>1.5899999999999999E-4</v>
      </c>
      <c r="F1515" s="106">
        <f t="shared" si="512"/>
        <v>13</v>
      </c>
      <c r="G1515" s="106">
        <f t="shared" si="507"/>
        <v>30</v>
      </c>
      <c r="H1515" s="104">
        <f t="shared" si="503"/>
        <v>1.0000688900000001</v>
      </c>
      <c r="I1515" s="104">
        <f t="shared" si="504"/>
        <v>1.02393025</v>
      </c>
      <c r="J1515" s="104">
        <f t="shared" si="496"/>
        <v>1.0240007799999999</v>
      </c>
      <c r="K1515" s="104">
        <f t="shared" si="497"/>
        <v>128885.56921615</v>
      </c>
      <c r="L1515" s="107">
        <f t="shared" si="508"/>
        <v>0</v>
      </c>
      <c r="M1515" s="105">
        <f t="shared" si="509"/>
        <v>0</v>
      </c>
      <c r="N1515" s="104">
        <f t="shared" si="510"/>
        <v>0</v>
      </c>
      <c r="O1515" s="113">
        <f t="shared" si="505"/>
        <v>0.11</v>
      </c>
      <c r="P1515" s="108">
        <f t="shared" si="495"/>
        <v>1.0037756659999999</v>
      </c>
      <c r="Q1515" s="104">
        <f t="shared" si="498"/>
        <v>486.62886157999998</v>
      </c>
      <c r="R1515" s="104">
        <f t="shared" si="499"/>
        <v>486.62886157999998</v>
      </c>
      <c r="S1515" s="109" t="s">
        <v>52</v>
      </c>
      <c r="T1515" s="110">
        <f t="shared" si="511"/>
        <v>41557</v>
      </c>
      <c r="U1515" s="111">
        <f t="shared" si="506"/>
        <v>0</v>
      </c>
      <c r="V1515" s="22"/>
      <c r="W1515" s="5"/>
      <c r="X1515" s="3"/>
      <c r="Y1515" s="5"/>
      <c r="Z1515" s="5"/>
      <c r="AA1515" s="5"/>
      <c r="AB1515" s="1"/>
      <c r="AC1515" s="5"/>
      <c r="AD1515" s="5"/>
      <c r="AE1515" s="5"/>
      <c r="AF1515" s="1"/>
      <c r="AG1515" s="3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</row>
    <row r="1516" spans="1:108" x14ac:dyDescent="0.2">
      <c r="A1516" s="112">
        <f t="shared" si="500"/>
        <v>41541</v>
      </c>
      <c r="B1516" s="104">
        <f t="shared" si="513"/>
        <v>129410.39335417001</v>
      </c>
      <c r="C1516" s="104">
        <f t="shared" si="501"/>
        <v>125864.71781413999</v>
      </c>
      <c r="D1516" s="132">
        <f t="shared" si="502"/>
        <v>41528</v>
      </c>
      <c r="E1516" s="105">
        <f t="shared" si="514"/>
        <v>1.5899999999999999E-4</v>
      </c>
      <c r="F1516" s="106">
        <f t="shared" si="512"/>
        <v>14</v>
      </c>
      <c r="G1516" s="106">
        <f t="shared" si="507"/>
        <v>30</v>
      </c>
      <c r="H1516" s="104">
        <f t="shared" si="503"/>
        <v>1.0000741900000001</v>
      </c>
      <c r="I1516" s="104">
        <f t="shared" si="504"/>
        <v>1.02393025</v>
      </c>
      <c r="J1516" s="104">
        <f t="shared" si="496"/>
        <v>1.02400621</v>
      </c>
      <c r="K1516" s="104">
        <f t="shared" si="497"/>
        <v>128886.25266157</v>
      </c>
      <c r="L1516" s="107">
        <f t="shared" si="508"/>
        <v>0</v>
      </c>
      <c r="M1516" s="105">
        <f t="shared" si="509"/>
        <v>0</v>
      </c>
      <c r="N1516" s="104">
        <f t="shared" si="510"/>
        <v>0</v>
      </c>
      <c r="O1516" s="113">
        <f t="shared" si="505"/>
        <v>0.11</v>
      </c>
      <c r="P1516" s="108">
        <f t="shared" si="495"/>
        <v>1.0040666920000001</v>
      </c>
      <c r="Q1516" s="104">
        <f t="shared" si="498"/>
        <v>524.14069259999997</v>
      </c>
      <c r="R1516" s="104">
        <f t="shared" si="499"/>
        <v>524.14069259999997</v>
      </c>
      <c r="S1516" s="109" t="s">
        <v>52</v>
      </c>
      <c r="T1516" s="110">
        <f t="shared" si="511"/>
        <v>41557</v>
      </c>
      <c r="U1516" s="111">
        <f t="shared" si="506"/>
        <v>0</v>
      </c>
      <c r="V1516" s="22"/>
      <c r="W1516" s="5"/>
      <c r="X1516" s="3"/>
      <c r="Y1516" s="5"/>
      <c r="Z1516" s="5"/>
      <c r="AA1516" s="5"/>
      <c r="AB1516" s="1"/>
      <c r="AC1516" s="5"/>
      <c r="AD1516" s="5"/>
      <c r="AE1516" s="5"/>
      <c r="AF1516" s="1"/>
      <c r="AG1516" s="3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</row>
    <row r="1517" spans="1:108" x14ac:dyDescent="0.2">
      <c r="A1517" s="112">
        <f t="shared" si="500"/>
        <v>41542</v>
      </c>
      <c r="B1517" s="104">
        <f t="shared" si="513"/>
        <v>129448.59985493</v>
      </c>
      <c r="C1517" s="104">
        <f t="shared" si="501"/>
        <v>125864.71781413999</v>
      </c>
      <c r="D1517" s="132">
        <f t="shared" si="502"/>
        <v>41528</v>
      </c>
      <c r="E1517" s="105">
        <f t="shared" si="514"/>
        <v>1.5899999999999999E-4</v>
      </c>
      <c r="F1517" s="106">
        <f t="shared" si="512"/>
        <v>15</v>
      </c>
      <c r="G1517" s="106">
        <f t="shared" si="507"/>
        <v>30</v>
      </c>
      <c r="H1517" s="104">
        <f t="shared" si="503"/>
        <v>1.0000794900000001</v>
      </c>
      <c r="I1517" s="104">
        <f t="shared" si="504"/>
        <v>1.02393025</v>
      </c>
      <c r="J1517" s="104">
        <f t="shared" si="496"/>
        <v>1.0240116399999999</v>
      </c>
      <c r="K1517" s="104">
        <f t="shared" si="497"/>
        <v>128886.93610699</v>
      </c>
      <c r="L1517" s="107">
        <f t="shared" si="508"/>
        <v>0</v>
      </c>
      <c r="M1517" s="105">
        <f t="shared" si="509"/>
        <v>0</v>
      </c>
      <c r="N1517" s="104">
        <f t="shared" si="510"/>
        <v>0</v>
      </c>
      <c r="O1517" s="113">
        <f t="shared" si="505"/>
        <v>0.11</v>
      </c>
      <c r="P1517" s="108">
        <f t="shared" si="495"/>
        <v>1.0043578019999999</v>
      </c>
      <c r="Q1517" s="104">
        <f t="shared" si="498"/>
        <v>561.66374794000001</v>
      </c>
      <c r="R1517" s="104">
        <f t="shared" si="499"/>
        <v>561.66374794000001</v>
      </c>
      <c r="S1517" s="109" t="s">
        <v>52</v>
      </c>
      <c r="T1517" s="110">
        <f t="shared" si="511"/>
        <v>41557</v>
      </c>
      <c r="U1517" s="111">
        <f t="shared" si="506"/>
        <v>0</v>
      </c>
      <c r="V1517" s="22"/>
      <c r="W1517" s="5"/>
      <c r="X1517" s="3"/>
      <c r="Y1517" s="5"/>
      <c r="Z1517" s="5"/>
      <c r="AA1517" s="5"/>
      <c r="AB1517" s="1"/>
      <c r="AC1517" s="5"/>
      <c r="AD1517" s="5"/>
      <c r="AE1517" s="5"/>
      <c r="AF1517" s="1"/>
      <c r="AG1517" s="3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</row>
    <row r="1518" spans="1:108" x14ac:dyDescent="0.2">
      <c r="A1518" s="112">
        <f t="shared" si="500"/>
        <v>41543</v>
      </c>
      <c r="B1518" s="104">
        <f t="shared" si="513"/>
        <v>129486.81631564999</v>
      </c>
      <c r="C1518" s="104">
        <f t="shared" si="501"/>
        <v>125864.71781413999</v>
      </c>
      <c r="D1518" s="132">
        <f t="shared" si="502"/>
        <v>41528</v>
      </c>
      <c r="E1518" s="105">
        <f t="shared" si="514"/>
        <v>1.5899999999999999E-4</v>
      </c>
      <c r="F1518" s="106">
        <f t="shared" si="512"/>
        <v>16</v>
      </c>
      <c r="G1518" s="106">
        <f t="shared" si="507"/>
        <v>30</v>
      </c>
      <c r="H1518" s="104">
        <f t="shared" si="503"/>
        <v>1.0000847900000001</v>
      </c>
      <c r="I1518" s="104">
        <f t="shared" si="504"/>
        <v>1.02393025</v>
      </c>
      <c r="J1518" s="104">
        <f t="shared" si="496"/>
        <v>1.02401706</v>
      </c>
      <c r="K1518" s="104">
        <f t="shared" si="497"/>
        <v>128887.61829376</v>
      </c>
      <c r="L1518" s="107">
        <f t="shared" si="508"/>
        <v>0</v>
      </c>
      <c r="M1518" s="105">
        <f t="shared" si="509"/>
        <v>0</v>
      </c>
      <c r="N1518" s="104">
        <f t="shared" si="510"/>
        <v>0</v>
      </c>
      <c r="O1518" s="113">
        <f t="shared" si="505"/>
        <v>0.11</v>
      </c>
      <c r="P1518" s="108">
        <f t="shared" si="495"/>
        <v>1.004648996</v>
      </c>
      <c r="Q1518" s="104">
        <f t="shared" si="498"/>
        <v>599.19802188999995</v>
      </c>
      <c r="R1518" s="104">
        <f t="shared" si="499"/>
        <v>599.19802188999995</v>
      </c>
      <c r="S1518" s="109" t="s">
        <v>52</v>
      </c>
      <c r="T1518" s="110">
        <f t="shared" si="511"/>
        <v>41557</v>
      </c>
      <c r="U1518" s="111">
        <f t="shared" si="506"/>
        <v>0</v>
      </c>
      <c r="V1518" s="22"/>
      <c r="W1518" s="5"/>
      <c r="X1518" s="3"/>
      <c r="Y1518" s="5"/>
      <c r="Z1518" s="5"/>
      <c r="AA1518" s="5"/>
      <c r="AB1518" s="1"/>
      <c r="AC1518" s="5"/>
      <c r="AD1518" s="5"/>
      <c r="AE1518" s="5"/>
      <c r="AF1518" s="1"/>
      <c r="AG1518" s="3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</row>
    <row r="1519" spans="1:108" x14ac:dyDescent="0.2">
      <c r="A1519" s="112">
        <f t="shared" si="500"/>
        <v>41544</v>
      </c>
      <c r="B1519" s="104">
        <f t="shared" si="513"/>
        <v>129525.04539405</v>
      </c>
      <c r="C1519" s="104">
        <f t="shared" si="501"/>
        <v>125864.71781413999</v>
      </c>
      <c r="D1519" s="132">
        <f t="shared" si="502"/>
        <v>41528</v>
      </c>
      <c r="E1519" s="105">
        <f t="shared" si="514"/>
        <v>1.5899999999999999E-4</v>
      </c>
      <c r="F1519" s="106">
        <f t="shared" si="512"/>
        <v>17</v>
      </c>
      <c r="G1519" s="106">
        <f t="shared" si="507"/>
        <v>30</v>
      </c>
      <c r="H1519" s="104">
        <f t="shared" si="503"/>
        <v>1.00009009</v>
      </c>
      <c r="I1519" s="104">
        <f t="shared" si="504"/>
        <v>1.02393025</v>
      </c>
      <c r="J1519" s="104">
        <f t="shared" si="496"/>
        <v>1.0240224899999999</v>
      </c>
      <c r="K1519" s="104">
        <f t="shared" si="497"/>
        <v>128888.30173917999</v>
      </c>
      <c r="L1519" s="107">
        <f t="shared" si="508"/>
        <v>0</v>
      </c>
      <c r="M1519" s="105">
        <f t="shared" si="509"/>
        <v>0</v>
      </c>
      <c r="N1519" s="104">
        <f t="shared" si="510"/>
        <v>0</v>
      </c>
      <c r="O1519" s="113">
        <f t="shared" si="505"/>
        <v>0.11</v>
      </c>
      <c r="P1519" s="108">
        <f t="shared" si="495"/>
        <v>1.004940275</v>
      </c>
      <c r="Q1519" s="104">
        <f t="shared" si="498"/>
        <v>636.74365487</v>
      </c>
      <c r="R1519" s="104">
        <f t="shared" si="499"/>
        <v>636.74365487</v>
      </c>
      <c r="S1519" s="109" t="s">
        <v>52</v>
      </c>
      <c r="T1519" s="110">
        <f t="shared" si="511"/>
        <v>41557</v>
      </c>
      <c r="U1519" s="111">
        <f t="shared" si="506"/>
        <v>0</v>
      </c>
      <c r="V1519" s="22"/>
      <c r="W1519" s="5"/>
      <c r="X1519" s="3"/>
      <c r="Y1519" s="5"/>
      <c r="Z1519" s="5"/>
      <c r="AA1519" s="5"/>
      <c r="AB1519" s="1"/>
      <c r="AC1519" s="5"/>
      <c r="AD1519" s="5"/>
      <c r="AE1519" s="5"/>
      <c r="AF1519" s="1"/>
      <c r="AG1519" s="3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</row>
    <row r="1520" spans="1:108" x14ac:dyDescent="0.2">
      <c r="A1520" s="112">
        <f t="shared" si="500"/>
        <v>41545</v>
      </c>
      <c r="B1520" s="104">
        <f t="shared" si="513"/>
        <v>129563.28569727</v>
      </c>
      <c r="C1520" s="104">
        <f t="shared" si="501"/>
        <v>125864.71781413999</v>
      </c>
      <c r="D1520" s="132">
        <f t="shared" si="502"/>
        <v>41528</v>
      </c>
      <c r="E1520" s="105">
        <f t="shared" si="514"/>
        <v>1.5899999999999999E-4</v>
      </c>
      <c r="F1520" s="106">
        <f t="shared" si="512"/>
        <v>18</v>
      </c>
      <c r="G1520" s="106">
        <f t="shared" si="507"/>
        <v>30</v>
      </c>
      <c r="H1520" s="104">
        <f t="shared" si="503"/>
        <v>1.00009539</v>
      </c>
      <c r="I1520" s="104">
        <f t="shared" si="504"/>
        <v>1.02393025</v>
      </c>
      <c r="J1520" s="104">
        <f t="shared" si="496"/>
        <v>1.02402792</v>
      </c>
      <c r="K1520" s="104">
        <f t="shared" si="497"/>
        <v>128888.98518459999</v>
      </c>
      <c r="L1520" s="107">
        <f t="shared" si="508"/>
        <v>0</v>
      </c>
      <c r="M1520" s="105">
        <f t="shared" si="509"/>
        <v>0</v>
      </c>
      <c r="N1520" s="104">
        <f t="shared" si="510"/>
        <v>0</v>
      </c>
      <c r="O1520" s="113">
        <f t="shared" si="505"/>
        <v>0.11</v>
      </c>
      <c r="P1520" s="108">
        <f t="shared" si="495"/>
        <v>1.0052316379999999</v>
      </c>
      <c r="Q1520" s="104">
        <f t="shared" si="498"/>
        <v>674.30051266999999</v>
      </c>
      <c r="R1520" s="104">
        <f t="shared" si="499"/>
        <v>674.30051266999999</v>
      </c>
      <c r="S1520" s="109" t="s">
        <v>52</v>
      </c>
      <c r="T1520" s="110">
        <f t="shared" si="511"/>
        <v>41557</v>
      </c>
      <c r="U1520" s="111">
        <f t="shared" si="506"/>
        <v>0</v>
      </c>
      <c r="V1520" s="22"/>
      <c r="W1520" s="5"/>
      <c r="X1520" s="3"/>
      <c r="Y1520" s="5"/>
      <c r="Z1520" s="5"/>
      <c r="AA1520" s="5"/>
      <c r="AB1520" s="1"/>
      <c r="AC1520" s="5"/>
      <c r="AD1520" s="5"/>
      <c r="AE1520" s="5"/>
      <c r="AF1520" s="1"/>
      <c r="AG1520" s="3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</row>
    <row r="1521" spans="1:108" x14ac:dyDescent="0.2">
      <c r="A1521" s="112">
        <f t="shared" si="500"/>
        <v>41546</v>
      </c>
      <c r="B1521" s="104">
        <f t="shared" si="513"/>
        <v>129601.53608876999</v>
      </c>
      <c r="C1521" s="104">
        <f t="shared" si="501"/>
        <v>125864.71781413999</v>
      </c>
      <c r="D1521" s="132">
        <f t="shared" si="502"/>
        <v>41528</v>
      </c>
      <c r="E1521" s="105">
        <f t="shared" si="514"/>
        <v>1.5899999999999999E-4</v>
      </c>
      <c r="F1521" s="106">
        <f t="shared" si="512"/>
        <v>19</v>
      </c>
      <c r="G1521" s="106">
        <f t="shared" si="507"/>
        <v>30</v>
      </c>
      <c r="H1521" s="104">
        <f t="shared" si="503"/>
        <v>1.00010069</v>
      </c>
      <c r="I1521" s="104">
        <f t="shared" si="504"/>
        <v>1.02393025</v>
      </c>
      <c r="J1521" s="104">
        <f t="shared" si="496"/>
        <v>1.0240333399999999</v>
      </c>
      <c r="K1521" s="104">
        <f t="shared" si="497"/>
        <v>128889.66737137</v>
      </c>
      <c r="L1521" s="107">
        <f t="shared" si="508"/>
        <v>0</v>
      </c>
      <c r="M1521" s="105">
        <f t="shared" si="509"/>
        <v>0</v>
      </c>
      <c r="N1521" s="104">
        <f t="shared" si="510"/>
        <v>0</v>
      </c>
      <c r="O1521" s="113">
        <f t="shared" si="505"/>
        <v>0.11</v>
      </c>
      <c r="P1521" s="108">
        <f t="shared" si="495"/>
        <v>1.005523086</v>
      </c>
      <c r="Q1521" s="104">
        <f t="shared" si="498"/>
        <v>711.86871740000004</v>
      </c>
      <c r="R1521" s="104">
        <f t="shared" si="499"/>
        <v>711.86871740000004</v>
      </c>
      <c r="S1521" s="109" t="s">
        <v>52</v>
      </c>
      <c r="T1521" s="110">
        <f t="shared" si="511"/>
        <v>41557</v>
      </c>
      <c r="U1521" s="111">
        <f t="shared" si="506"/>
        <v>0</v>
      </c>
      <c r="V1521" s="22"/>
      <c r="W1521" s="5"/>
      <c r="X1521" s="3"/>
      <c r="Y1521" s="5"/>
      <c r="Z1521" s="5"/>
      <c r="AA1521" s="5"/>
      <c r="AB1521" s="1"/>
      <c r="AC1521" s="5"/>
      <c r="AD1521" s="5"/>
      <c r="AE1521" s="5"/>
      <c r="AF1521" s="1"/>
      <c r="AG1521" s="3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</row>
    <row r="1522" spans="1:108" x14ac:dyDescent="0.2">
      <c r="A1522" s="112">
        <f t="shared" si="500"/>
        <v>41547</v>
      </c>
      <c r="B1522" s="104">
        <f t="shared" si="513"/>
        <v>129639.79897066001</v>
      </c>
      <c r="C1522" s="104">
        <f t="shared" si="501"/>
        <v>125864.71781413999</v>
      </c>
      <c r="D1522" s="132">
        <f t="shared" si="502"/>
        <v>41528</v>
      </c>
      <c r="E1522" s="105">
        <f t="shared" si="514"/>
        <v>1.5899999999999999E-4</v>
      </c>
      <c r="F1522" s="106">
        <f t="shared" si="512"/>
        <v>20</v>
      </c>
      <c r="G1522" s="106">
        <f t="shared" si="507"/>
        <v>30</v>
      </c>
      <c r="H1522" s="104">
        <f t="shared" si="503"/>
        <v>1.00010599</v>
      </c>
      <c r="I1522" s="104">
        <f t="shared" si="504"/>
        <v>1.02393025</v>
      </c>
      <c r="J1522" s="104">
        <f t="shared" si="496"/>
        <v>1.02403877</v>
      </c>
      <c r="K1522" s="104">
        <f t="shared" si="497"/>
        <v>128890.35081678</v>
      </c>
      <c r="L1522" s="107">
        <f t="shared" si="508"/>
        <v>0</v>
      </c>
      <c r="M1522" s="105">
        <f t="shared" si="509"/>
        <v>0</v>
      </c>
      <c r="N1522" s="104">
        <f t="shared" si="510"/>
        <v>0</v>
      </c>
      <c r="O1522" s="113">
        <f t="shared" si="505"/>
        <v>0.11</v>
      </c>
      <c r="P1522" s="108">
        <f t="shared" si="495"/>
        <v>1.005814618</v>
      </c>
      <c r="Q1522" s="104">
        <f t="shared" si="498"/>
        <v>749.44815387999995</v>
      </c>
      <c r="R1522" s="104">
        <f t="shared" si="499"/>
        <v>749.44815387999995</v>
      </c>
      <c r="S1522" s="109" t="s">
        <v>52</v>
      </c>
      <c r="T1522" s="110">
        <f t="shared" si="511"/>
        <v>41557</v>
      </c>
      <c r="U1522" s="111">
        <f t="shared" si="506"/>
        <v>0</v>
      </c>
      <c r="V1522" s="22"/>
      <c r="W1522" s="5"/>
      <c r="X1522" s="3"/>
      <c r="Y1522" s="5"/>
      <c r="Z1522" s="5"/>
      <c r="AA1522" s="5"/>
      <c r="AB1522" s="1"/>
      <c r="AC1522" s="5"/>
      <c r="AD1522" s="5"/>
      <c r="AE1522" s="5"/>
      <c r="AF1522" s="1"/>
      <c r="AG1522" s="3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</row>
    <row r="1523" spans="1:108" x14ac:dyDescent="0.2">
      <c r="A1523" s="112">
        <f t="shared" si="500"/>
        <v>41548</v>
      </c>
      <c r="B1523" s="104">
        <f t="shared" si="513"/>
        <v>129678.07320679</v>
      </c>
      <c r="C1523" s="104">
        <f t="shared" si="501"/>
        <v>125864.71781413999</v>
      </c>
      <c r="D1523" s="132">
        <f t="shared" si="502"/>
        <v>41528</v>
      </c>
      <c r="E1523" s="105">
        <f t="shared" si="514"/>
        <v>1.5899999999999999E-4</v>
      </c>
      <c r="F1523" s="106">
        <f t="shared" si="512"/>
        <v>21</v>
      </c>
      <c r="G1523" s="106">
        <f t="shared" si="507"/>
        <v>30</v>
      </c>
      <c r="H1523" s="104">
        <f t="shared" si="503"/>
        <v>1.00011129</v>
      </c>
      <c r="I1523" s="104">
        <f t="shared" si="504"/>
        <v>1.02393025</v>
      </c>
      <c r="J1523" s="104">
        <f t="shared" si="496"/>
        <v>1.0240442000000001</v>
      </c>
      <c r="K1523" s="104">
        <f t="shared" si="497"/>
        <v>128891.0342622</v>
      </c>
      <c r="L1523" s="107">
        <f t="shared" si="508"/>
        <v>0</v>
      </c>
      <c r="M1523" s="105">
        <f t="shared" si="509"/>
        <v>0</v>
      </c>
      <c r="N1523" s="104">
        <f t="shared" si="510"/>
        <v>0</v>
      </c>
      <c r="O1523" s="113">
        <f t="shared" si="505"/>
        <v>0.11</v>
      </c>
      <c r="P1523" s="108">
        <f t="shared" si="495"/>
        <v>1.0061062350000001</v>
      </c>
      <c r="Q1523" s="104">
        <f t="shared" si="498"/>
        <v>787.03894459000003</v>
      </c>
      <c r="R1523" s="104">
        <f t="shared" si="499"/>
        <v>787.03894459000003</v>
      </c>
      <c r="S1523" s="109" t="s">
        <v>52</v>
      </c>
      <c r="T1523" s="110">
        <f t="shared" si="511"/>
        <v>41557</v>
      </c>
      <c r="U1523" s="111">
        <f t="shared" si="506"/>
        <v>0</v>
      </c>
      <c r="V1523" s="22"/>
      <c r="W1523" s="5"/>
      <c r="X1523" s="3"/>
      <c r="Y1523" s="5"/>
      <c r="Z1523" s="5"/>
      <c r="AA1523" s="5"/>
      <c r="AB1523" s="1"/>
      <c r="AC1523" s="5"/>
      <c r="AD1523" s="5"/>
      <c r="AE1523" s="5"/>
      <c r="AF1523" s="1"/>
      <c r="AG1523" s="3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</row>
    <row r="1524" spans="1:108" x14ac:dyDescent="0.2">
      <c r="A1524" s="112">
        <f t="shared" si="500"/>
        <v>41549</v>
      </c>
      <c r="B1524" s="104">
        <f t="shared" si="513"/>
        <v>129716.35866844001</v>
      </c>
      <c r="C1524" s="104">
        <f t="shared" si="501"/>
        <v>125864.71781413999</v>
      </c>
      <c r="D1524" s="132">
        <f t="shared" si="502"/>
        <v>41528</v>
      </c>
      <c r="E1524" s="105">
        <f t="shared" si="514"/>
        <v>1.5899999999999999E-4</v>
      </c>
      <c r="F1524" s="106">
        <f t="shared" si="512"/>
        <v>22</v>
      </c>
      <c r="G1524" s="106">
        <f t="shared" si="507"/>
        <v>30</v>
      </c>
      <c r="H1524" s="104">
        <f t="shared" si="503"/>
        <v>1.00011659</v>
      </c>
      <c r="I1524" s="104">
        <f t="shared" si="504"/>
        <v>1.02393025</v>
      </c>
      <c r="J1524" s="104">
        <f t="shared" si="496"/>
        <v>1.0240496299999999</v>
      </c>
      <c r="K1524" s="104">
        <f t="shared" si="497"/>
        <v>128891.71770762</v>
      </c>
      <c r="L1524" s="107">
        <f t="shared" si="508"/>
        <v>0</v>
      </c>
      <c r="M1524" s="105">
        <f t="shared" si="509"/>
        <v>0</v>
      </c>
      <c r="N1524" s="104">
        <f t="shared" si="510"/>
        <v>0</v>
      </c>
      <c r="O1524" s="113">
        <f t="shared" si="505"/>
        <v>0.11</v>
      </c>
      <c r="P1524" s="108">
        <f t="shared" si="495"/>
        <v>1.0063979359999999</v>
      </c>
      <c r="Q1524" s="104">
        <f t="shared" si="498"/>
        <v>824.64096082000003</v>
      </c>
      <c r="R1524" s="104">
        <f t="shared" si="499"/>
        <v>824.64096082000003</v>
      </c>
      <c r="S1524" s="109" t="s">
        <v>52</v>
      </c>
      <c r="T1524" s="110">
        <f t="shared" si="511"/>
        <v>41557</v>
      </c>
      <c r="U1524" s="111">
        <f t="shared" si="506"/>
        <v>0</v>
      </c>
      <c r="V1524" s="22"/>
      <c r="W1524" s="5"/>
      <c r="X1524" s="3"/>
      <c r="Y1524" s="5"/>
      <c r="Z1524" s="5"/>
      <c r="AA1524" s="5"/>
      <c r="AB1524" s="1"/>
      <c r="AC1524" s="5"/>
      <c r="AD1524" s="5"/>
      <c r="AE1524" s="5"/>
      <c r="AF1524" s="1"/>
      <c r="AG1524" s="3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</row>
    <row r="1525" spans="1:108" x14ac:dyDescent="0.2">
      <c r="A1525" s="112">
        <f t="shared" si="500"/>
        <v>41550</v>
      </c>
      <c r="B1525" s="104">
        <f t="shared" si="513"/>
        <v>129754.65421759</v>
      </c>
      <c r="C1525" s="104">
        <f t="shared" si="501"/>
        <v>125864.71781413999</v>
      </c>
      <c r="D1525" s="132">
        <f t="shared" si="502"/>
        <v>41528</v>
      </c>
      <c r="E1525" s="105">
        <f t="shared" si="514"/>
        <v>1.5899999999999999E-4</v>
      </c>
      <c r="F1525" s="106">
        <f t="shared" si="512"/>
        <v>23</v>
      </c>
      <c r="G1525" s="106">
        <f t="shared" si="507"/>
        <v>30</v>
      </c>
      <c r="H1525" s="104">
        <f t="shared" si="503"/>
        <v>1.00012189</v>
      </c>
      <c r="I1525" s="104">
        <f t="shared" si="504"/>
        <v>1.02393025</v>
      </c>
      <c r="J1525" s="104">
        <f t="shared" si="496"/>
        <v>1.0240550500000001</v>
      </c>
      <c r="K1525" s="104">
        <f t="shared" si="497"/>
        <v>128892.39989438999</v>
      </c>
      <c r="L1525" s="107">
        <f t="shared" si="508"/>
        <v>0</v>
      </c>
      <c r="M1525" s="105">
        <f t="shared" si="509"/>
        <v>0</v>
      </c>
      <c r="N1525" s="104">
        <f t="shared" si="510"/>
        <v>0</v>
      </c>
      <c r="O1525" s="113">
        <f t="shared" si="505"/>
        <v>0.11</v>
      </c>
      <c r="P1525" s="108">
        <f t="shared" si="495"/>
        <v>1.006689722</v>
      </c>
      <c r="Q1525" s="104">
        <f t="shared" si="498"/>
        <v>862.25432320000004</v>
      </c>
      <c r="R1525" s="104">
        <f t="shared" si="499"/>
        <v>862.25432320000004</v>
      </c>
      <c r="S1525" s="109" t="s">
        <v>52</v>
      </c>
      <c r="T1525" s="110">
        <f t="shared" si="511"/>
        <v>41557</v>
      </c>
      <c r="U1525" s="111">
        <f t="shared" si="506"/>
        <v>0</v>
      </c>
      <c r="V1525" s="22"/>
      <c r="W1525" s="5"/>
      <c r="X1525" s="3"/>
      <c r="Y1525" s="5"/>
      <c r="Z1525" s="5"/>
      <c r="AA1525" s="5"/>
      <c r="AB1525" s="1"/>
      <c r="AC1525" s="5"/>
      <c r="AD1525" s="5"/>
      <c r="AE1525" s="5"/>
      <c r="AF1525" s="1"/>
      <c r="AG1525" s="3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</row>
    <row r="1526" spans="1:108" x14ac:dyDescent="0.2">
      <c r="A1526" s="112">
        <f t="shared" si="500"/>
        <v>41551</v>
      </c>
      <c r="B1526" s="104">
        <f t="shared" si="513"/>
        <v>129792.96238819999</v>
      </c>
      <c r="C1526" s="104">
        <f t="shared" si="501"/>
        <v>125864.71781413999</v>
      </c>
      <c r="D1526" s="132">
        <f t="shared" si="502"/>
        <v>41528</v>
      </c>
      <c r="E1526" s="105">
        <f t="shared" si="514"/>
        <v>1.5899999999999999E-4</v>
      </c>
      <c r="F1526" s="106">
        <f t="shared" si="512"/>
        <v>24</v>
      </c>
      <c r="G1526" s="106">
        <f t="shared" si="507"/>
        <v>30</v>
      </c>
      <c r="H1526" s="104">
        <f t="shared" si="503"/>
        <v>1.0001271899999999</v>
      </c>
      <c r="I1526" s="104">
        <f t="shared" si="504"/>
        <v>1.02393025</v>
      </c>
      <c r="J1526" s="104">
        <f t="shared" si="496"/>
        <v>1.0240604799999999</v>
      </c>
      <c r="K1526" s="104">
        <f t="shared" si="497"/>
        <v>128893.08333980999</v>
      </c>
      <c r="L1526" s="107">
        <f t="shared" si="508"/>
        <v>0</v>
      </c>
      <c r="M1526" s="105">
        <f t="shared" si="509"/>
        <v>0</v>
      </c>
      <c r="N1526" s="104">
        <f t="shared" si="510"/>
        <v>0</v>
      </c>
      <c r="O1526" s="113">
        <f t="shared" si="505"/>
        <v>0.11</v>
      </c>
      <c r="P1526" s="108">
        <f t="shared" si="495"/>
        <v>1.0069815929999999</v>
      </c>
      <c r="Q1526" s="104">
        <f t="shared" si="498"/>
        <v>899.87904838999998</v>
      </c>
      <c r="R1526" s="104">
        <f t="shared" si="499"/>
        <v>899.87904838999998</v>
      </c>
      <c r="S1526" s="109" t="s">
        <v>52</v>
      </c>
      <c r="T1526" s="110">
        <f t="shared" si="511"/>
        <v>41557</v>
      </c>
      <c r="U1526" s="111">
        <f t="shared" si="506"/>
        <v>0</v>
      </c>
      <c r="V1526" s="22"/>
      <c r="W1526" s="5"/>
      <c r="X1526" s="3"/>
      <c r="Y1526" s="5"/>
      <c r="Z1526" s="5"/>
      <c r="AA1526" s="5"/>
      <c r="AB1526" s="1"/>
      <c r="AC1526" s="5"/>
      <c r="AD1526" s="5"/>
      <c r="AE1526" s="5"/>
      <c r="AF1526" s="1"/>
      <c r="AG1526" s="3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</row>
    <row r="1527" spans="1:108" x14ac:dyDescent="0.2">
      <c r="A1527" s="112">
        <f t="shared" si="500"/>
        <v>41552</v>
      </c>
      <c r="B1527" s="104">
        <f t="shared" si="513"/>
        <v>129831.28178483999</v>
      </c>
      <c r="C1527" s="104">
        <f t="shared" si="501"/>
        <v>125864.71781413999</v>
      </c>
      <c r="D1527" s="132">
        <f t="shared" si="502"/>
        <v>41528</v>
      </c>
      <c r="E1527" s="105">
        <f t="shared" si="514"/>
        <v>1.5899999999999999E-4</v>
      </c>
      <c r="F1527" s="106">
        <f t="shared" si="512"/>
        <v>25</v>
      </c>
      <c r="G1527" s="106">
        <f t="shared" si="507"/>
        <v>30</v>
      </c>
      <c r="H1527" s="104">
        <f t="shared" si="503"/>
        <v>1.0001324899999999</v>
      </c>
      <c r="I1527" s="104">
        <f t="shared" si="504"/>
        <v>1.02393025</v>
      </c>
      <c r="J1527" s="104">
        <f t="shared" si="496"/>
        <v>1.02406591</v>
      </c>
      <c r="K1527" s="104">
        <f t="shared" si="497"/>
        <v>128893.76678522999</v>
      </c>
      <c r="L1527" s="107">
        <f t="shared" si="508"/>
        <v>0</v>
      </c>
      <c r="M1527" s="105">
        <f t="shared" si="509"/>
        <v>0</v>
      </c>
      <c r="N1527" s="104">
        <f t="shared" si="510"/>
        <v>0</v>
      </c>
      <c r="O1527" s="113">
        <f t="shared" si="505"/>
        <v>0.11</v>
      </c>
      <c r="P1527" s="108">
        <f t="shared" si="495"/>
        <v>1.0072735479999999</v>
      </c>
      <c r="Q1527" s="104">
        <f t="shared" si="498"/>
        <v>937.51499961000002</v>
      </c>
      <c r="R1527" s="104">
        <f t="shared" si="499"/>
        <v>937.51499961000002</v>
      </c>
      <c r="S1527" s="109" t="s">
        <v>52</v>
      </c>
      <c r="T1527" s="110">
        <f t="shared" si="511"/>
        <v>41557</v>
      </c>
      <c r="U1527" s="111">
        <f t="shared" si="506"/>
        <v>0</v>
      </c>
      <c r="V1527" s="22"/>
      <c r="W1527" s="5"/>
      <c r="X1527" s="3"/>
      <c r="Y1527" s="5"/>
      <c r="Z1527" s="5"/>
      <c r="AA1527" s="5"/>
      <c r="AB1527" s="1"/>
      <c r="AC1527" s="5"/>
      <c r="AD1527" s="5"/>
      <c r="AE1527" s="5"/>
      <c r="AF1527" s="1"/>
      <c r="AG1527" s="3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</row>
    <row r="1528" spans="1:108" x14ac:dyDescent="0.2">
      <c r="A1528" s="112">
        <f t="shared" si="500"/>
        <v>41553</v>
      </c>
      <c r="B1528" s="104">
        <f t="shared" si="513"/>
        <v>129869.6112684</v>
      </c>
      <c r="C1528" s="104">
        <f t="shared" si="501"/>
        <v>125864.71781413999</v>
      </c>
      <c r="D1528" s="132">
        <f t="shared" si="502"/>
        <v>41528</v>
      </c>
      <c r="E1528" s="105">
        <f t="shared" si="514"/>
        <v>1.5899999999999999E-4</v>
      </c>
      <c r="F1528" s="106">
        <f t="shared" si="512"/>
        <v>26</v>
      </c>
      <c r="G1528" s="106">
        <f t="shared" si="507"/>
        <v>30</v>
      </c>
      <c r="H1528" s="104">
        <f t="shared" si="503"/>
        <v>1.0001377899999999</v>
      </c>
      <c r="I1528" s="104">
        <f t="shared" si="504"/>
        <v>1.02393025</v>
      </c>
      <c r="J1528" s="104">
        <f t="shared" si="496"/>
        <v>1.0240713299999999</v>
      </c>
      <c r="K1528" s="104">
        <f t="shared" si="497"/>
        <v>128894.448972</v>
      </c>
      <c r="L1528" s="107">
        <f t="shared" si="508"/>
        <v>0</v>
      </c>
      <c r="M1528" s="105">
        <f t="shared" si="509"/>
        <v>0</v>
      </c>
      <c r="N1528" s="104">
        <f t="shared" si="510"/>
        <v>0</v>
      </c>
      <c r="O1528" s="113">
        <f t="shared" si="505"/>
        <v>0.11</v>
      </c>
      <c r="P1528" s="108">
        <f t="shared" si="495"/>
        <v>1.0075655880000001</v>
      </c>
      <c r="Q1528" s="104">
        <f t="shared" si="498"/>
        <v>975.16229639999995</v>
      </c>
      <c r="R1528" s="104">
        <f t="shared" si="499"/>
        <v>975.16229639999995</v>
      </c>
      <c r="S1528" s="109" t="s">
        <v>52</v>
      </c>
      <c r="T1528" s="110">
        <f t="shared" si="511"/>
        <v>41557</v>
      </c>
      <c r="U1528" s="111">
        <f t="shared" si="506"/>
        <v>0</v>
      </c>
      <c r="V1528" s="22"/>
      <c r="W1528" s="5"/>
      <c r="X1528" s="3"/>
      <c r="Y1528" s="5"/>
      <c r="Z1528" s="5"/>
      <c r="AA1528" s="5"/>
      <c r="AB1528" s="1"/>
      <c r="AC1528" s="5"/>
      <c r="AD1528" s="5"/>
      <c r="AE1528" s="5"/>
      <c r="AF1528" s="1"/>
      <c r="AG1528" s="3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</row>
    <row r="1529" spans="1:108" x14ac:dyDescent="0.2">
      <c r="A1529" s="112">
        <f t="shared" si="500"/>
        <v>41554</v>
      </c>
      <c r="B1529" s="104">
        <f t="shared" si="513"/>
        <v>129907.95324613999</v>
      </c>
      <c r="C1529" s="104">
        <f t="shared" si="501"/>
        <v>125864.71781413999</v>
      </c>
      <c r="D1529" s="132">
        <f t="shared" si="502"/>
        <v>41528</v>
      </c>
      <c r="E1529" s="105">
        <f t="shared" si="514"/>
        <v>1.5899999999999999E-4</v>
      </c>
      <c r="F1529" s="106">
        <f t="shared" si="512"/>
        <v>27</v>
      </c>
      <c r="G1529" s="106">
        <f t="shared" si="507"/>
        <v>30</v>
      </c>
      <c r="H1529" s="104">
        <f t="shared" si="503"/>
        <v>1.0001430899999999</v>
      </c>
      <c r="I1529" s="104">
        <f t="shared" si="504"/>
        <v>1.02393025</v>
      </c>
      <c r="J1529" s="104">
        <f t="shared" si="496"/>
        <v>1.02407676</v>
      </c>
      <c r="K1529" s="104">
        <f t="shared" si="497"/>
        <v>128895.13241741</v>
      </c>
      <c r="L1529" s="107">
        <f t="shared" si="508"/>
        <v>0</v>
      </c>
      <c r="M1529" s="105">
        <f t="shared" si="509"/>
        <v>0</v>
      </c>
      <c r="N1529" s="104">
        <f t="shared" si="510"/>
        <v>0</v>
      </c>
      <c r="O1529" s="113">
        <f t="shared" si="505"/>
        <v>0.11</v>
      </c>
      <c r="P1529" s="108">
        <f t="shared" si="495"/>
        <v>1.0078577120000001</v>
      </c>
      <c r="Q1529" s="104">
        <f t="shared" si="498"/>
        <v>1012.82082873</v>
      </c>
      <c r="R1529" s="104">
        <f t="shared" si="499"/>
        <v>1012.82082873</v>
      </c>
      <c r="S1529" s="109" t="s">
        <v>52</v>
      </c>
      <c r="T1529" s="110">
        <f t="shared" si="511"/>
        <v>41557</v>
      </c>
      <c r="U1529" s="111">
        <f t="shared" si="506"/>
        <v>0</v>
      </c>
      <c r="V1529" s="22"/>
      <c r="W1529" s="5"/>
      <c r="X1529" s="3"/>
      <c r="Y1529" s="5"/>
      <c r="Z1529" s="5"/>
      <c r="AA1529" s="5"/>
      <c r="AB1529" s="1"/>
      <c r="AC1529" s="5"/>
      <c r="AD1529" s="5"/>
      <c r="AE1529" s="5"/>
      <c r="AF1529" s="1"/>
      <c r="AG1529" s="3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</row>
    <row r="1530" spans="1:108" x14ac:dyDescent="0.2">
      <c r="A1530" s="112">
        <f t="shared" si="500"/>
        <v>41555</v>
      </c>
      <c r="B1530" s="104">
        <f t="shared" si="513"/>
        <v>129946.30657934</v>
      </c>
      <c r="C1530" s="104">
        <f t="shared" si="501"/>
        <v>125864.71781413999</v>
      </c>
      <c r="D1530" s="132">
        <f t="shared" si="502"/>
        <v>41528</v>
      </c>
      <c r="E1530" s="105">
        <f t="shared" si="514"/>
        <v>1.5899999999999999E-4</v>
      </c>
      <c r="F1530" s="106">
        <f t="shared" si="512"/>
        <v>28</v>
      </c>
      <c r="G1530" s="106">
        <f t="shared" si="507"/>
        <v>30</v>
      </c>
      <c r="H1530" s="104">
        <f t="shared" si="503"/>
        <v>1.0001483900000001</v>
      </c>
      <c r="I1530" s="104">
        <f t="shared" si="504"/>
        <v>1.02393025</v>
      </c>
      <c r="J1530" s="104">
        <f t="shared" si="496"/>
        <v>1.0240821899999999</v>
      </c>
      <c r="K1530" s="104">
        <f t="shared" si="497"/>
        <v>128895.81586283</v>
      </c>
      <c r="L1530" s="107">
        <f t="shared" si="508"/>
        <v>0</v>
      </c>
      <c r="M1530" s="105">
        <f t="shared" si="509"/>
        <v>0</v>
      </c>
      <c r="N1530" s="104">
        <f t="shared" si="510"/>
        <v>0</v>
      </c>
      <c r="O1530" s="113">
        <f t="shared" si="505"/>
        <v>0.11</v>
      </c>
      <c r="P1530" s="108">
        <f t="shared" si="495"/>
        <v>1.008149921</v>
      </c>
      <c r="Q1530" s="104">
        <f t="shared" si="498"/>
        <v>1050.4907165100001</v>
      </c>
      <c r="R1530" s="104">
        <f t="shared" si="499"/>
        <v>1050.4907165100001</v>
      </c>
      <c r="S1530" s="109" t="s">
        <v>52</v>
      </c>
      <c r="T1530" s="110">
        <f t="shared" si="511"/>
        <v>41557</v>
      </c>
      <c r="U1530" s="111">
        <f t="shared" si="506"/>
        <v>0</v>
      </c>
      <c r="V1530" s="22"/>
      <c r="W1530" s="5"/>
      <c r="X1530" s="3"/>
      <c r="Y1530" s="5"/>
      <c r="Z1530" s="5"/>
      <c r="AA1530" s="5"/>
      <c r="AB1530" s="1"/>
      <c r="AC1530" s="5"/>
      <c r="AD1530" s="5"/>
      <c r="AE1530" s="5"/>
      <c r="AF1530" s="1"/>
      <c r="AG1530" s="3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</row>
    <row r="1531" spans="1:108" x14ac:dyDescent="0.2">
      <c r="A1531" s="112">
        <f t="shared" si="500"/>
        <v>41556</v>
      </c>
      <c r="B1531" s="104">
        <f t="shared" si="513"/>
        <v>129984.66999888001</v>
      </c>
      <c r="C1531" s="104">
        <f t="shared" si="501"/>
        <v>125864.71781413999</v>
      </c>
      <c r="D1531" s="132">
        <f t="shared" si="502"/>
        <v>41528</v>
      </c>
      <c r="E1531" s="105">
        <f t="shared" si="514"/>
        <v>1.5899999999999999E-4</v>
      </c>
      <c r="F1531" s="106">
        <f t="shared" si="512"/>
        <v>29</v>
      </c>
      <c r="G1531" s="106">
        <f t="shared" si="507"/>
        <v>30</v>
      </c>
      <c r="H1531" s="104">
        <f t="shared" si="503"/>
        <v>1.0001536900000001</v>
      </c>
      <c r="I1531" s="104">
        <f t="shared" si="504"/>
        <v>1.02393025</v>
      </c>
      <c r="J1531" s="104">
        <f t="shared" si="496"/>
        <v>1.02408761</v>
      </c>
      <c r="K1531" s="104">
        <f t="shared" si="497"/>
        <v>128896.49804960001</v>
      </c>
      <c r="L1531" s="107">
        <f t="shared" si="508"/>
        <v>0</v>
      </c>
      <c r="M1531" s="105">
        <f t="shared" si="509"/>
        <v>0</v>
      </c>
      <c r="N1531" s="104">
        <f t="shared" si="510"/>
        <v>0</v>
      </c>
      <c r="O1531" s="113">
        <f t="shared" si="505"/>
        <v>0.11</v>
      </c>
      <c r="P1531" s="108">
        <f t="shared" si="495"/>
        <v>1.0084422150000001</v>
      </c>
      <c r="Q1531" s="104">
        <f t="shared" si="498"/>
        <v>1088.17194928</v>
      </c>
      <c r="R1531" s="104">
        <f t="shared" si="499"/>
        <v>1088.17194928</v>
      </c>
      <c r="S1531" s="109" t="s">
        <v>52</v>
      </c>
      <c r="T1531" s="110">
        <f t="shared" si="511"/>
        <v>41557</v>
      </c>
      <c r="U1531" s="111">
        <f t="shared" si="506"/>
        <v>0</v>
      </c>
      <c r="V1531" s="22"/>
      <c r="W1531" s="5"/>
      <c r="X1531" s="3"/>
      <c r="Y1531" s="5"/>
      <c r="Z1531" s="5"/>
      <c r="AA1531" s="5"/>
      <c r="AB1531" s="1"/>
      <c r="AC1531" s="5"/>
      <c r="AD1531" s="5"/>
      <c r="AE1531" s="5"/>
      <c r="AF1531" s="1"/>
      <c r="AG1531" s="3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</row>
    <row r="1532" spans="1:108" x14ac:dyDescent="0.2">
      <c r="A1532" s="112">
        <f t="shared" si="500"/>
        <v>41557</v>
      </c>
      <c r="B1532" s="104">
        <f t="shared" si="513"/>
        <v>130023.04731276</v>
      </c>
      <c r="C1532" s="104">
        <f t="shared" si="501"/>
        <v>125864.71781413999</v>
      </c>
      <c r="D1532" s="132">
        <f t="shared" si="502"/>
        <v>41528</v>
      </c>
      <c r="E1532" s="105">
        <f t="shared" si="514"/>
        <v>1.5899999999999999E-4</v>
      </c>
      <c r="F1532" s="106">
        <f t="shared" si="512"/>
        <v>30</v>
      </c>
      <c r="G1532" s="106">
        <f t="shared" si="507"/>
        <v>30</v>
      </c>
      <c r="H1532" s="104">
        <f t="shared" si="503"/>
        <v>1.000159</v>
      </c>
      <c r="I1532" s="104">
        <f t="shared" si="504"/>
        <v>1.02393025</v>
      </c>
      <c r="J1532" s="104">
        <f t="shared" si="496"/>
        <v>1.0240930500000001</v>
      </c>
      <c r="K1532" s="104">
        <f t="shared" si="497"/>
        <v>128897.18275367</v>
      </c>
      <c r="L1532" s="107">
        <f t="shared" si="508"/>
        <v>49</v>
      </c>
      <c r="M1532" s="105">
        <f t="shared" si="509"/>
        <v>2.3656917356999999E-2</v>
      </c>
      <c r="N1532" s="104">
        <f t="shared" si="510"/>
        <v>3049.30999995</v>
      </c>
      <c r="O1532" s="113">
        <f t="shared" si="505"/>
        <v>0.11</v>
      </c>
      <c r="P1532" s="108">
        <f t="shared" si="495"/>
        <v>1.0087345940000001</v>
      </c>
      <c r="Q1532" s="104">
        <f t="shared" si="498"/>
        <v>1125.8645590900001</v>
      </c>
      <c r="R1532" s="104">
        <f t="shared" si="499"/>
        <v>4175.1745590400005</v>
      </c>
      <c r="S1532" s="109" t="s">
        <v>52</v>
      </c>
      <c r="T1532" s="110">
        <f t="shared" si="511"/>
        <v>41557</v>
      </c>
      <c r="U1532" s="111">
        <f t="shared" si="506"/>
        <v>125847.87275372</v>
      </c>
      <c r="V1532" s="22"/>
      <c r="W1532" s="8"/>
      <c r="X1532" s="2"/>
      <c r="Y1532" s="8"/>
      <c r="Z1532" s="8"/>
      <c r="AA1532" s="8"/>
      <c r="AB1532" s="9"/>
      <c r="AC1532" s="8"/>
      <c r="AD1532" s="8"/>
      <c r="AE1532" s="8"/>
      <c r="AF1532" s="9"/>
      <c r="AG1532" s="2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</row>
    <row r="1533" spans="1:108" x14ac:dyDescent="0.2">
      <c r="A1533" s="112">
        <f t="shared" si="500"/>
        <v>41558</v>
      </c>
      <c r="B1533" s="104">
        <f t="shared" si="513"/>
        <v>125885.99398988999</v>
      </c>
      <c r="C1533" s="104">
        <f t="shared" si="501"/>
        <v>122887.14658664999</v>
      </c>
      <c r="D1533" s="132">
        <f t="shared" si="502"/>
        <v>41558</v>
      </c>
      <c r="E1533" s="105">
        <f t="shared" si="514"/>
        <v>6.9300000000000004E-4</v>
      </c>
      <c r="F1533" s="106">
        <f t="shared" si="512"/>
        <v>1</v>
      </c>
      <c r="G1533" s="106">
        <f t="shared" si="507"/>
        <v>31</v>
      </c>
      <c r="H1533" s="104">
        <f t="shared" si="503"/>
        <v>1.0000223399999999</v>
      </c>
      <c r="I1533" s="104">
        <f t="shared" si="504"/>
        <v>1.0240930500000001</v>
      </c>
      <c r="J1533" s="104">
        <f t="shared" si="496"/>
        <v>1.0241159200000001</v>
      </c>
      <c r="K1533" s="104">
        <f t="shared" si="497"/>
        <v>125850.68318276</v>
      </c>
      <c r="L1533" s="107">
        <f t="shared" si="508"/>
        <v>0</v>
      </c>
      <c r="M1533" s="105">
        <f t="shared" si="509"/>
        <v>0</v>
      </c>
      <c r="N1533" s="104">
        <f t="shared" si="510"/>
        <v>0</v>
      </c>
      <c r="O1533" s="113">
        <f t="shared" si="505"/>
        <v>0.11</v>
      </c>
      <c r="P1533" s="108">
        <f t="shared" si="495"/>
        <v>1.0002805770000001</v>
      </c>
      <c r="Q1533" s="104">
        <f t="shared" si="498"/>
        <v>35.310807130000001</v>
      </c>
      <c r="R1533" s="104">
        <f t="shared" si="499"/>
        <v>35.310807130000001</v>
      </c>
      <c r="S1533" s="109" t="s">
        <v>52</v>
      </c>
      <c r="T1533" s="110">
        <f t="shared" si="511"/>
        <v>41588</v>
      </c>
      <c r="U1533" s="111">
        <f t="shared" si="506"/>
        <v>0</v>
      </c>
      <c r="V1533" s="22"/>
      <c r="W1533" s="5"/>
      <c r="X1533" s="3"/>
      <c r="Y1533" s="5"/>
      <c r="Z1533" s="5"/>
      <c r="AA1533" s="5"/>
      <c r="AB1533" s="1"/>
      <c r="AC1533" s="5"/>
      <c r="AD1533" s="5"/>
      <c r="AE1533" s="5"/>
      <c r="AF1533" s="1"/>
      <c r="AG1533" s="3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</row>
    <row r="1534" spans="1:108" x14ac:dyDescent="0.2">
      <c r="A1534" s="112">
        <f t="shared" si="500"/>
        <v>41559</v>
      </c>
      <c r="B1534" s="104">
        <f t="shared" si="513"/>
        <v>125924.12920468999</v>
      </c>
      <c r="C1534" s="104">
        <f t="shared" si="501"/>
        <v>122887.14658664999</v>
      </c>
      <c r="D1534" s="132">
        <f t="shared" si="502"/>
        <v>41558</v>
      </c>
      <c r="E1534" s="105">
        <f t="shared" si="514"/>
        <v>6.9300000000000004E-4</v>
      </c>
      <c r="F1534" s="106">
        <f t="shared" si="512"/>
        <v>2</v>
      </c>
      <c r="G1534" s="106">
        <f t="shared" si="507"/>
        <v>31</v>
      </c>
      <c r="H1534" s="104">
        <f t="shared" si="503"/>
        <v>1.00004469</v>
      </c>
      <c r="I1534" s="104">
        <f t="shared" si="504"/>
        <v>1.0240930500000001</v>
      </c>
      <c r="J1534" s="104">
        <f t="shared" si="496"/>
        <v>1.02413881</v>
      </c>
      <c r="K1534" s="104">
        <f t="shared" si="497"/>
        <v>125853.49606953999</v>
      </c>
      <c r="L1534" s="107">
        <f t="shared" si="508"/>
        <v>0</v>
      </c>
      <c r="M1534" s="105">
        <f t="shared" si="509"/>
        <v>0</v>
      </c>
      <c r="N1534" s="104">
        <f t="shared" si="510"/>
        <v>0</v>
      </c>
      <c r="O1534" s="113">
        <f t="shared" si="505"/>
        <v>0.11</v>
      </c>
      <c r="P1534" s="108">
        <f t="shared" si="495"/>
        <v>1.000561233</v>
      </c>
      <c r="Q1534" s="104">
        <f t="shared" si="498"/>
        <v>70.633135150000001</v>
      </c>
      <c r="R1534" s="104">
        <f t="shared" si="499"/>
        <v>70.633135150000001</v>
      </c>
      <c r="S1534" s="109" t="s">
        <v>52</v>
      </c>
      <c r="T1534" s="110">
        <f t="shared" si="511"/>
        <v>41588</v>
      </c>
      <c r="U1534" s="111">
        <f t="shared" si="506"/>
        <v>0</v>
      </c>
      <c r="V1534" s="22"/>
      <c r="W1534" s="5"/>
      <c r="X1534" s="3"/>
      <c r="Y1534" s="5"/>
      <c r="Z1534" s="5"/>
      <c r="AA1534" s="5"/>
      <c r="AB1534" s="1"/>
      <c r="AC1534" s="5"/>
      <c r="AD1534" s="5"/>
      <c r="AE1534" s="5"/>
      <c r="AF1534" s="1"/>
      <c r="AG1534" s="3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</row>
    <row r="1535" spans="1:108" x14ac:dyDescent="0.2">
      <c r="A1535" s="112">
        <f t="shared" si="500"/>
        <v>41560</v>
      </c>
      <c r="B1535" s="104">
        <f t="shared" si="513"/>
        <v>125962.27581521</v>
      </c>
      <c r="C1535" s="104">
        <f t="shared" si="501"/>
        <v>122887.14658664999</v>
      </c>
      <c r="D1535" s="132">
        <f t="shared" si="502"/>
        <v>41558</v>
      </c>
      <c r="E1535" s="105">
        <f t="shared" si="514"/>
        <v>6.9300000000000004E-4</v>
      </c>
      <c r="F1535" s="106">
        <f t="shared" si="512"/>
        <v>3</v>
      </c>
      <c r="G1535" s="106">
        <f t="shared" si="507"/>
        <v>31</v>
      </c>
      <c r="H1535" s="104">
        <f t="shared" si="503"/>
        <v>1.00006704</v>
      </c>
      <c r="I1535" s="104">
        <f t="shared" si="504"/>
        <v>1.0240930500000001</v>
      </c>
      <c r="J1535" s="104">
        <f t="shared" si="496"/>
        <v>1.0241617000000001</v>
      </c>
      <c r="K1535" s="104">
        <f t="shared" si="497"/>
        <v>125856.30895633</v>
      </c>
      <c r="L1535" s="107">
        <f t="shared" si="508"/>
        <v>0</v>
      </c>
      <c r="M1535" s="105">
        <f t="shared" si="509"/>
        <v>0</v>
      </c>
      <c r="N1535" s="104">
        <f t="shared" si="510"/>
        <v>0</v>
      </c>
      <c r="O1535" s="113">
        <f t="shared" si="505"/>
        <v>0.11</v>
      </c>
      <c r="P1535" s="108">
        <f t="shared" si="495"/>
        <v>1.0008419669999999</v>
      </c>
      <c r="Q1535" s="104">
        <f t="shared" si="498"/>
        <v>105.96685888</v>
      </c>
      <c r="R1535" s="104">
        <f t="shared" si="499"/>
        <v>105.96685888</v>
      </c>
      <c r="S1535" s="109" t="s">
        <v>52</v>
      </c>
      <c r="T1535" s="110">
        <f t="shared" si="511"/>
        <v>41588</v>
      </c>
      <c r="U1535" s="111">
        <f t="shared" si="506"/>
        <v>0</v>
      </c>
      <c r="V1535" s="22"/>
      <c r="W1535" s="5"/>
      <c r="X1535" s="3"/>
      <c r="Y1535" s="5"/>
      <c r="Z1535" s="5"/>
      <c r="AA1535" s="5"/>
      <c r="AB1535" s="1"/>
      <c r="AC1535" s="5"/>
      <c r="AD1535" s="5"/>
      <c r="AE1535" s="5"/>
      <c r="AF1535" s="1"/>
      <c r="AG1535" s="3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</row>
    <row r="1536" spans="1:108" x14ac:dyDescent="0.2">
      <c r="A1536" s="112">
        <f t="shared" si="500"/>
        <v>41561</v>
      </c>
      <c r="B1536" s="104">
        <f t="shared" si="513"/>
        <v>126000.43407379001</v>
      </c>
      <c r="C1536" s="104">
        <f t="shared" si="501"/>
        <v>122887.14658664999</v>
      </c>
      <c r="D1536" s="132">
        <f t="shared" si="502"/>
        <v>41558</v>
      </c>
      <c r="E1536" s="105">
        <f t="shared" si="514"/>
        <v>6.9300000000000004E-4</v>
      </c>
      <c r="F1536" s="106">
        <f t="shared" si="512"/>
        <v>4</v>
      </c>
      <c r="G1536" s="106">
        <f t="shared" si="507"/>
        <v>31</v>
      </c>
      <c r="H1536" s="104">
        <f t="shared" si="503"/>
        <v>1.0000893900000001</v>
      </c>
      <c r="I1536" s="104">
        <f t="shared" si="504"/>
        <v>1.0240930500000001</v>
      </c>
      <c r="J1536" s="104">
        <f t="shared" si="496"/>
        <v>1.02418459</v>
      </c>
      <c r="K1536" s="104">
        <f t="shared" si="497"/>
        <v>125859.12184311</v>
      </c>
      <c r="L1536" s="107">
        <f t="shared" si="508"/>
        <v>0</v>
      </c>
      <c r="M1536" s="105">
        <f t="shared" si="509"/>
        <v>0</v>
      </c>
      <c r="N1536" s="104">
        <f t="shared" si="510"/>
        <v>0</v>
      </c>
      <c r="O1536" s="113">
        <f t="shared" si="505"/>
        <v>0.11</v>
      </c>
      <c r="P1536" s="108">
        <f t="shared" si="495"/>
        <v>1.0011227810000001</v>
      </c>
      <c r="Q1536" s="104">
        <f t="shared" si="498"/>
        <v>141.31223068</v>
      </c>
      <c r="R1536" s="104">
        <f t="shared" si="499"/>
        <v>141.31223068</v>
      </c>
      <c r="S1536" s="109" t="s">
        <v>52</v>
      </c>
      <c r="T1536" s="110">
        <f t="shared" si="511"/>
        <v>41588</v>
      </c>
      <c r="U1536" s="111">
        <f t="shared" si="506"/>
        <v>0</v>
      </c>
      <c r="V1536" s="22"/>
      <c r="W1536" s="5"/>
      <c r="X1536" s="3"/>
      <c r="Y1536" s="5"/>
      <c r="Z1536" s="5"/>
      <c r="AA1536" s="5"/>
      <c r="AB1536" s="1"/>
      <c r="AC1536" s="5"/>
      <c r="AD1536" s="5"/>
      <c r="AE1536" s="5"/>
      <c r="AF1536" s="1"/>
      <c r="AG1536" s="3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</row>
    <row r="1537" spans="1:108" x14ac:dyDescent="0.2">
      <c r="A1537" s="112">
        <f t="shared" si="500"/>
        <v>41562</v>
      </c>
      <c r="B1537" s="104">
        <f t="shared" si="513"/>
        <v>126038.6037294</v>
      </c>
      <c r="C1537" s="104">
        <f t="shared" si="501"/>
        <v>122887.14658664999</v>
      </c>
      <c r="D1537" s="132">
        <f t="shared" si="502"/>
        <v>41558</v>
      </c>
      <c r="E1537" s="105">
        <f t="shared" si="514"/>
        <v>6.9300000000000004E-4</v>
      </c>
      <c r="F1537" s="106">
        <f t="shared" si="512"/>
        <v>5</v>
      </c>
      <c r="G1537" s="106">
        <f t="shared" si="507"/>
        <v>31</v>
      </c>
      <c r="H1537" s="104">
        <f t="shared" si="503"/>
        <v>1.0001117399999999</v>
      </c>
      <c r="I1537" s="104">
        <f t="shared" si="504"/>
        <v>1.0240930500000001</v>
      </c>
      <c r="J1537" s="104">
        <f t="shared" si="496"/>
        <v>1.0242074800000001</v>
      </c>
      <c r="K1537" s="104">
        <f t="shared" si="497"/>
        <v>125861.93472989999</v>
      </c>
      <c r="L1537" s="107">
        <f t="shared" si="508"/>
        <v>0</v>
      </c>
      <c r="M1537" s="105">
        <f t="shared" si="509"/>
        <v>0</v>
      </c>
      <c r="N1537" s="104">
        <f t="shared" si="510"/>
        <v>0</v>
      </c>
      <c r="O1537" s="113">
        <f t="shared" si="505"/>
        <v>0.11</v>
      </c>
      <c r="P1537" s="108">
        <f t="shared" si="495"/>
        <v>1.001403673</v>
      </c>
      <c r="Q1537" s="104">
        <f t="shared" si="498"/>
        <v>176.66899950000001</v>
      </c>
      <c r="R1537" s="104">
        <f t="shared" si="499"/>
        <v>176.66899950000001</v>
      </c>
      <c r="S1537" s="109" t="s">
        <v>52</v>
      </c>
      <c r="T1537" s="110">
        <f t="shared" si="511"/>
        <v>41588</v>
      </c>
      <c r="U1537" s="111">
        <f t="shared" si="506"/>
        <v>0</v>
      </c>
      <c r="V1537" s="22"/>
      <c r="W1537" s="5"/>
      <c r="X1537" s="3"/>
      <c r="Y1537" s="5"/>
      <c r="Z1537" s="5"/>
      <c r="AA1537" s="5"/>
      <c r="AB1537" s="1"/>
      <c r="AC1537" s="5"/>
      <c r="AD1537" s="5"/>
      <c r="AE1537" s="5"/>
      <c r="AF1537" s="1"/>
      <c r="AG1537" s="3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</row>
    <row r="1538" spans="1:108" x14ac:dyDescent="0.2">
      <c r="A1538" s="112">
        <f t="shared" si="500"/>
        <v>41563</v>
      </c>
      <c r="B1538" s="104">
        <f t="shared" si="513"/>
        <v>126076.78478269001</v>
      </c>
      <c r="C1538" s="104">
        <f t="shared" si="501"/>
        <v>122887.14658664999</v>
      </c>
      <c r="D1538" s="132">
        <f t="shared" si="502"/>
        <v>41558</v>
      </c>
      <c r="E1538" s="105">
        <f t="shared" si="514"/>
        <v>6.9300000000000004E-4</v>
      </c>
      <c r="F1538" s="106">
        <f t="shared" si="512"/>
        <v>6</v>
      </c>
      <c r="G1538" s="106">
        <f t="shared" si="507"/>
        <v>31</v>
      </c>
      <c r="H1538" s="104">
        <f t="shared" si="503"/>
        <v>1.00013409</v>
      </c>
      <c r="I1538" s="104">
        <f t="shared" si="504"/>
        <v>1.0240930500000001</v>
      </c>
      <c r="J1538" s="104">
        <f t="shared" si="496"/>
        <v>1.0242303699999999</v>
      </c>
      <c r="K1538" s="104">
        <f t="shared" si="497"/>
        <v>125864.74761668</v>
      </c>
      <c r="L1538" s="107">
        <f t="shared" si="508"/>
        <v>0</v>
      </c>
      <c r="M1538" s="105">
        <f t="shared" si="509"/>
        <v>0</v>
      </c>
      <c r="N1538" s="104">
        <f t="shared" si="510"/>
        <v>0</v>
      </c>
      <c r="O1538" s="113">
        <f t="shared" si="505"/>
        <v>0.11</v>
      </c>
      <c r="P1538" s="108">
        <f t="shared" si="495"/>
        <v>1.0016846429999999</v>
      </c>
      <c r="Q1538" s="104">
        <f t="shared" si="498"/>
        <v>212.03716600999999</v>
      </c>
      <c r="R1538" s="104">
        <f t="shared" si="499"/>
        <v>212.03716600999999</v>
      </c>
      <c r="S1538" s="109" t="s">
        <v>52</v>
      </c>
      <c r="T1538" s="110">
        <f t="shared" si="511"/>
        <v>41588</v>
      </c>
      <c r="U1538" s="111">
        <f t="shared" si="506"/>
        <v>0</v>
      </c>
      <c r="V1538" s="22"/>
      <c r="W1538" s="5"/>
      <c r="X1538" s="3"/>
      <c r="Y1538" s="5"/>
      <c r="Z1538" s="5"/>
      <c r="AA1538" s="5"/>
      <c r="AB1538" s="1"/>
      <c r="AC1538" s="5"/>
      <c r="AD1538" s="5"/>
      <c r="AE1538" s="5"/>
      <c r="AF1538" s="1"/>
      <c r="AG1538" s="3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</row>
    <row r="1539" spans="1:108" x14ac:dyDescent="0.2">
      <c r="A1539" s="112">
        <f t="shared" si="500"/>
        <v>41564</v>
      </c>
      <c r="B1539" s="104">
        <f t="shared" si="513"/>
        <v>126114.97625479</v>
      </c>
      <c r="C1539" s="104">
        <f t="shared" si="501"/>
        <v>122887.14658664999</v>
      </c>
      <c r="D1539" s="132">
        <f t="shared" si="502"/>
        <v>41558</v>
      </c>
      <c r="E1539" s="105">
        <f t="shared" si="514"/>
        <v>6.9300000000000004E-4</v>
      </c>
      <c r="F1539" s="106">
        <f t="shared" si="512"/>
        <v>7</v>
      </c>
      <c r="G1539" s="106">
        <f t="shared" si="507"/>
        <v>31</v>
      </c>
      <c r="H1539" s="104">
        <f t="shared" si="503"/>
        <v>1.00015644</v>
      </c>
      <c r="I1539" s="104">
        <f t="shared" si="504"/>
        <v>1.0240930500000001</v>
      </c>
      <c r="J1539" s="104">
        <f t="shared" si="496"/>
        <v>1.0242532499999999</v>
      </c>
      <c r="K1539" s="104">
        <f t="shared" si="497"/>
        <v>125867.5592746</v>
      </c>
      <c r="L1539" s="107">
        <f t="shared" si="508"/>
        <v>0</v>
      </c>
      <c r="M1539" s="105">
        <f t="shared" si="509"/>
        <v>0</v>
      </c>
      <c r="N1539" s="104">
        <f t="shared" si="510"/>
        <v>0</v>
      </c>
      <c r="O1539" s="113">
        <f t="shared" si="505"/>
        <v>0.11</v>
      </c>
      <c r="P1539" s="108">
        <f t="shared" si="495"/>
        <v>1.001965693</v>
      </c>
      <c r="Q1539" s="104">
        <f t="shared" si="498"/>
        <v>247.41698019</v>
      </c>
      <c r="R1539" s="104">
        <f t="shared" si="499"/>
        <v>247.41698019</v>
      </c>
      <c r="S1539" s="109" t="s">
        <v>52</v>
      </c>
      <c r="T1539" s="110">
        <f t="shared" si="511"/>
        <v>41588</v>
      </c>
      <c r="U1539" s="111">
        <f t="shared" si="506"/>
        <v>0</v>
      </c>
      <c r="V1539" s="22"/>
      <c r="W1539" s="5"/>
      <c r="X1539" s="3"/>
      <c r="Y1539" s="5"/>
      <c r="Z1539" s="5"/>
      <c r="AA1539" s="5"/>
      <c r="AB1539" s="1"/>
      <c r="AC1539" s="5"/>
      <c r="AD1539" s="5"/>
      <c r="AE1539" s="5"/>
      <c r="AF1539" s="1"/>
      <c r="AG1539" s="3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</row>
    <row r="1540" spans="1:108" x14ac:dyDescent="0.2">
      <c r="A1540" s="112">
        <f t="shared" si="500"/>
        <v>41565</v>
      </c>
      <c r="B1540" s="104">
        <f t="shared" si="513"/>
        <v>126153.1804827</v>
      </c>
      <c r="C1540" s="104">
        <f t="shared" si="501"/>
        <v>122887.14658664999</v>
      </c>
      <c r="D1540" s="132">
        <f t="shared" si="502"/>
        <v>41558</v>
      </c>
      <c r="E1540" s="105">
        <f t="shared" si="514"/>
        <v>6.9300000000000004E-4</v>
      </c>
      <c r="F1540" s="106">
        <f t="shared" si="512"/>
        <v>8</v>
      </c>
      <c r="G1540" s="106">
        <f t="shared" si="507"/>
        <v>31</v>
      </c>
      <c r="H1540" s="104">
        <f t="shared" si="503"/>
        <v>1.0001787900000001</v>
      </c>
      <c r="I1540" s="104">
        <f t="shared" si="504"/>
        <v>1.0240930500000001</v>
      </c>
      <c r="J1540" s="104">
        <f t="shared" si="496"/>
        <v>1.02427614</v>
      </c>
      <c r="K1540" s="104">
        <f t="shared" si="497"/>
        <v>125870.37216138</v>
      </c>
      <c r="L1540" s="107">
        <f t="shared" si="508"/>
        <v>0</v>
      </c>
      <c r="M1540" s="105">
        <f t="shared" si="509"/>
        <v>0</v>
      </c>
      <c r="N1540" s="104">
        <f t="shared" si="510"/>
        <v>0</v>
      </c>
      <c r="O1540" s="113">
        <f t="shared" si="505"/>
        <v>0.11</v>
      </c>
      <c r="P1540" s="108">
        <f t="shared" si="495"/>
        <v>1.002246822</v>
      </c>
      <c r="Q1540" s="104">
        <f t="shared" si="498"/>
        <v>282.80832132</v>
      </c>
      <c r="R1540" s="104">
        <f t="shared" si="499"/>
        <v>282.80832132</v>
      </c>
      <c r="S1540" s="109" t="s">
        <v>52</v>
      </c>
      <c r="T1540" s="110">
        <f t="shared" si="511"/>
        <v>41588</v>
      </c>
      <c r="U1540" s="111">
        <f t="shared" si="506"/>
        <v>0</v>
      </c>
      <c r="V1540" s="22"/>
      <c r="W1540" s="5"/>
      <c r="X1540" s="3"/>
      <c r="Y1540" s="5"/>
      <c r="Z1540" s="5"/>
      <c r="AA1540" s="5"/>
      <c r="AB1540" s="1"/>
      <c r="AC1540" s="5"/>
      <c r="AD1540" s="5"/>
      <c r="AE1540" s="5"/>
      <c r="AF1540" s="1"/>
      <c r="AG1540" s="3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</row>
    <row r="1541" spans="1:108" x14ac:dyDescent="0.2">
      <c r="A1541" s="112">
        <f t="shared" si="500"/>
        <v>41566</v>
      </c>
      <c r="B1541" s="104">
        <f t="shared" si="513"/>
        <v>126191.39611028999</v>
      </c>
      <c r="C1541" s="104">
        <f t="shared" si="501"/>
        <v>122887.14658664999</v>
      </c>
      <c r="D1541" s="132">
        <f t="shared" si="502"/>
        <v>41558</v>
      </c>
      <c r="E1541" s="105">
        <f t="shared" si="514"/>
        <v>6.9300000000000004E-4</v>
      </c>
      <c r="F1541" s="106">
        <f t="shared" si="512"/>
        <v>9</v>
      </c>
      <c r="G1541" s="106">
        <f t="shared" si="507"/>
        <v>31</v>
      </c>
      <c r="H1541" s="104">
        <f t="shared" si="503"/>
        <v>1.0002011399999999</v>
      </c>
      <c r="I1541" s="104">
        <f t="shared" si="504"/>
        <v>1.0240930500000001</v>
      </c>
      <c r="J1541" s="104">
        <f t="shared" si="496"/>
        <v>1.0242990300000001</v>
      </c>
      <c r="K1541" s="104">
        <f t="shared" si="497"/>
        <v>125873.18504816999</v>
      </c>
      <c r="L1541" s="107">
        <f t="shared" si="508"/>
        <v>0</v>
      </c>
      <c r="M1541" s="105">
        <f t="shared" si="509"/>
        <v>0</v>
      </c>
      <c r="N1541" s="104">
        <f t="shared" si="510"/>
        <v>0</v>
      </c>
      <c r="O1541" s="113">
        <f t="shared" si="505"/>
        <v>0.11</v>
      </c>
      <c r="P1541" s="108">
        <f t="shared" si="495"/>
        <v>1.002528029</v>
      </c>
      <c r="Q1541" s="104">
        <f t="shared" si="498"/>
        <v>318.21106212000001</v>
      </c>
      <c r="R1541" s="104">
        <f t="shared" si="499"/>
        <v>318.21106212000001</v>
      </c>
      <c r="S1541" s="109" t="s">
        <v>52</v>
      </c>
      <c r="T1541" s="110">
        <f t="shared" si="511"/>
        <v>41588</v>
      </c>
      <c r="U1541" s="111">
        <f t="shared" si="506"/>
        <v>0</v>
      </c>
      <c r="V1541" s="22"/>
      <c r="W1541" s="5"/>
      <c r="X1541" s="3"/>
      <c r="Y1541" s="5"/>
      <c r="Z1541" s="5"/>
      <c r="AA1541" s="5"/>
      <c r="AB1541" s="1"/>
      <c r="AC1541" s="5"/>
      <c r="AD1541" s="5"/>
      <c r="AE1541" s="5"/>
      <c r="AF1541" s="1"/>
      <c r="AG1541" s="3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</row>
    <row r="1542" spans="1:108" x14ac:dyDescent="0.2">
      <c r="A1542" s="112">
        <f t="shared" si="500"/>
        <v>41567</v>
      </c>
      <c r="B1542" s="104">
        <f t="shared" si="513"/>
        <v>126229.62338996</v>
      </c>
      <c r="C1542" s="104">
        <f t="shared" si="501"/>
        <v>122887.14658664999</v>
      </c>
      <c r="D1542" s="132">
        <f t="shared" si="502"/>
        <v>41558</v>
      </c>
      <c r="E1542" s="105">
        <f t="shared" si="514"/>
        <v>6.9300000000000004E-4</v>
      </c>
      <c r="F1542" s="106">
        <f t="shared" si="512"/>
        <v>10</v>
      </c>
      <c r="G1542" s="106">
        <f t="shared" si="507"/>
        <v>31</v>
      </c>
      <c r="H1542" s="104">
        <f t="shared" si="503"/>
        <v>1.00022349</v>
      </c>
      <c r="I1542" s="104">
        <f t="shared" si="504"/>
        <v>1.0240930500000001</v>
      </c>
      <c r="J1542" s="104">
        <f t="shared" si="496"/>
        <v>1.02432192</v>
      </c>
      <c r="K1542" s="104">
        <f t="shared" si="497"/>
        <v>125875.99793495001</v>
      </c>
      <c r="L1542" s="107">
        <f t="shared" si="508"/>
        <v>0</v>
      </c>
      <c r="M1542" s="105">
        <f t="shared" si="509"/>
        <v>0</v>
      </c>
      <c r="N1542" s="104">
        <f t="shared" si="510"/>
        <v>0</v>
      </c>
      <c r="O1542" s="113">
        <f t="shared" si="505"/>
        <v>0.11</v>
      </c>
      <c r="P1542" s="108">
        <f t="shared" si="495"/>
        <v>1.002809316</v>
      </c>
      <c r="Q1542" s="104">
        <f t="shared" si="498"/>
        <v>353.62545501</v>
      </c>
      <c r="R1542" s="104">
        <f t="shared" si="499"/>
        <v>353.62545501</v>
      </c>
      <c r="S1542" s="109" t="s">
        <v>52</v>
      </c>
      <c r="T1542" s="110">
        <f t="shared" si="511"/>
        <v>41588</v>
      </c>
      <c r="U1542" s="111">
        <f t="shared" si="506"/>
        <v>0</v>
      </c>
      <c r="V1542" s="22"/>
      <c r="W1542" s="5"/>
      <c r="X1542" s="3"/>
      <c r="Y1542" s="5"/>
      <c r="Z1542" s="5"/>
      <c r="AA1542" s="5"/>
      <c r="AB1542" s="1"/>
      <c r="AC1542" s="5"/>
      <c r="AD1542" s="5"/>
      <c r="AE1542" s="5"/>
      <c r="AF1542" s="1"/>
      <c r="AG1542" s="3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</row>
    <row r="1543" spans="1:108" x14ac:dyDescent="0.2">
      <c r="A1543" s="112">
        <f t="shared" si="500"/>
        <v>41568</v>
      </c>
      <c r="B1543" s="104">
        <f t="shared" si="513"/>
        <v>126267.86207064</v>
      </c>
      <c r="C1543" s="104">
        <f t="shared" si="501"/>
        <v>122887.14658664999</v>
      </c>
      <c r="D1543" s="132">
        <f t="shared" si="502"/>
        <v>41558</v>
      </c>
      <c r="E1543" s="105">
        <f t="shared" si="514"/>
        <v>6.9300000000000004E-4</v>
      </c>
      <c r="F1543" s="106">
        <f t="shared" si="512"/>
        <v>11</v>
      </c>
      <c r="G1543" s="106">
        <f t="shared" si="507"/>
        <v>31</v>
      </c>
      <c r="H1543" s="104">
        <f t="shared" si="503"/>
        <v>1.0002458400000001</v>
      </c>
      <c r="I1543" s="104">
        <f t="shared" si="504"/>
        <v>1.0240930500000001</v>
      </c>
      <c r="J1543" s="104">
        <f t="shared" si="496"/>
        <v>1.0243448100000001</v>
      </c>
      <c r="K1543" s="104">
        <f t="shared" si="497"/>
        <v>125878.81082174</v>
      </c>
      <c r="L1543" s="107">
        <f t="shared" si="508"/>
        <v>0</v>
      </c>
      <c r="M1543" s="105">
        <f t="shared" si="509"/>
        <v>0</v>
      </c>
      <c r="N1543" s="104">
        <f t="shared" si="510"/>
        <v>0</v>
      </c>
      <c r="O1543" s="113">
        <f t="shared" si="505"/>
        <v>0.11</v>
      </c>
      <c r="P1543" s="108">
        <f t="shared" si="495"/>
        <v>1.003090681</v>
      </c>
      <c r="Q1543" s="104">
        <f t="shared" si="498"/>
        <v>389.05124890000002</v>
      </c>
      <c r="R1543" s="104">
        <f t="shared" si="499"/>
        <v>389.05124890000002</v>
      </c>
      <c r="S1543" s="109" t="s">
        <v>52</v>
      </c>
      <c r="T1543" s="110">
        <f t="shared" si="511"/>
        <v>41588</v>
      </c>
      <c r="U1543" s="111">
        <f t="shared" si="506"/>
        <v>0</v>
      </c>
      <c r="V1543" s="22"/>
      <c r="W1543" s="5"/>
      <c r="X1543" s="3"/>
      <c r="Y1543" s="5"/>
      <c r="Z1543" s="5"/>
      <c r="AA1543" s="5"/>
      <c r="AB1543" s="1"/>
      <c r="AC1543" s="5"/>
      <c r="AD1543" s="5"/>
      <c r="AE1543" s="5"/>
      <c r="AF1543" s="1"/>
      <c r="AG1543" s="3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</row>
    <row r="1544" spans="1:108" x14ac:dyDescent="0.2">
      <c r="A1544" s="112">
        <f t="shared" si="500"/>
        <v>41569</v>
      </c>
      <c r="B1544" s="104">
        <f t="shared" si="513"/>
        <v>126306.11351189</v>
      </c>
      <c r="C1544" s="104">
        <f t="shared" si="501"/>
        <v>122887.14658664999</v>
      </c>
      <c r="D1544" s="132">
        <f t="shared" si="502"/>
        <v>41558</v>
      </c>
      <c r="E1544" s="105">
        <f t="shared" si="514"/>
        <v>6.9300000000000004E-4</v>
      </c>
      <c r="F1544" s="106">
        <f t="shared" si="512"/>
        <v>12</v>
      </c>
      <c r="G1544" s="106">
        <f t="shared" si="507"/>
        <v>31</v>
      </c>
      <c r="H1544" s="104">
        <f t="shared" si="503"/>
        <v>1.0002682000000001</v>
      </c>
      <c r="I1544" s="104">
        <f t="shared" si="504"/>
        <v>1.0240930500000001</v>
      </c>
      <c r="J1544" s="104">
        <f t="shared" si="496"/>
        <v>1.0243677099999999</v>
      </c>
      <c r="K1544" s="104">
        <f t="shared" si="497"/>
        <v>125881.6249374</v>
      </c>
      <c r="L1544" s="107">
        <f t="shared" si="508"/>
        <v>0</v>
      </c>
      <c r="M1544" s="105">
        <f t="shared" si="509"/>
        <v>0</v>
      </c>
      <c r="N1544" s="104">
        <f t="shared" si="510"/>
        <v>0</v>
      </c>
      <c r="O1544" s="113">
        <f t="shared" si="505"/>
        <v>0.11</v>
      </c>
      <c r="P1544" s="108">
        <f t="shared" ref="P1544:P1607" si="515">ROUND((1+O1544)^(30/360)^(F1544/G1544),9)</f>
        <v>1.0033721250000001</v>
      </c>
      <c r="Q1544" s="104">
        <f t="shared" si="498"/>
        <v>424.48857449000002</v>
      </c>
      <c r="R1544" s="104">
        <f t="shared" si="499"/>
        <v>424.48857449000002</v>
      </c>
      <c r="S1544" s="109" t="s">
        <v>52</v>
      </c>
      <c r="T1544" s="110">
        <f t="shared" si="511"/>
        <v>41588</v>
      </c>
      <c r="U1544" s="111">
        <f t="shared" si="506"/>
        <v>0</v>
      </c>
      <c r="V1544" s="22"/>
      <c r="W1544" s="5"/>
      <c r="X1544" s="3"/>
      <c r="Y1544" s="5"/>
      <c r="Z1544" s="5"/>
      <c r="AA1544" s="5"/>
      <c r="AB1544" s="1"/>
      <c r="AC1544" s="5"/>
      <c r="AD1544" s="5"/>
      <c r="AE1544" s="5"/>
      <c r="AF1544" s="1"/>
      <c r="AG1544" s="3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</row>
    <row r="1545" spans="1:108" x14ac:dyDescent="0.2">
      <c r="A1545" s="112">
        <f t="shared" si="500"/>
        <v>41570</v>
      </c>
      <c r="B1545" s="104">
        <f t="shared" si="513"/>
        <v>126344.37524866</v>
      </c>
      <c r="C1545" s="104">
        <f t="shared" si="501"/>
        <v>122887.14658664999</v>
      </c>
      <c r="D1545" s="132">
        <f t="shared" si="502"/>
        <v>41558</v>
      </c>
      <c r="E1545" s="105">
        <f t="shared" si="514"/>
        <v>6.9300000000000004E-4</v>
      </c>
      <c r="F1545" s="106">
        <f t="shared" si="512"/>
        <v>13</v>
      </c>
      <c r="G1545" s="106">
        <f t="shared" si="507"/>
        <v>31</v>
      </c>
      <c r="H1545" s="104">
        <f t="shared" si="503"/>
        <v>1.0002905499999999</v>
      </c>
      <c r="I1545" s="104">
        <f t="shared" si="504"/>
        <v>1.0240930500000001</v>
      </c>
      <c r="J1545" s="104">
        <f t="shared" si="496"/>
        <v>1.0243906</v>
      </c>
      <c r="K1545" s="104">
        <f t="shared" si="497"/>
        <v>125884.43782418</v>
      </c>
      <c r="L1545" s="107">
        <f t="shared" si="508"/>
        <v>0</v>
      </c>
      <c r="M1545" s="105">
        <f t="shared" si="509"/>
        <v>0</v>
      </c>
      <c r="N1545" s="104">
        <f t="shared" si="510"/>
        <v>0</v>
      </c>
      <c r="O1545" s="113">
        <f t="shared" si="505"/>
        <v>0.11</v>
      </c>
      <c r="P1545" s="108">
        <f t="shared" si="515"/>
        <v>1.003653648</v>
      </c>
      <c r="Q1545" s="104">
        <f t="shared" si="498"/>
        <v>459.93742448</v>
      </c>
      <c r="R1545" s="104">
        <f t="shared" si="499"/>
        <v>459.93742448</v>
      </c>
      <c r="S1545" s="109" t="s">
        <v>52</v>
      </c>
      <c r="T1545" s="110">
        <f t="shared" si="511"/>
        <v>41588</v>
      </c>
      <c r="U1545" s="111">
        <f t="shared" si="506"/>
        <v>0</v>
      </c>
      <c r="V1545" s="22"/>
      <c r="W1545" s="5"/>
      <c r="X1545" s="3"/>
      <c r="Y1545" s="5"/>
      <c r="Z1545" s="5"/>
      <c r="AA1545" s="5"/>
      <c r="AB1545" s="1"/>
      <c r="AC1545" s="5"/>
      <c r="AD1545" s="5"/>
      <c r="AE1545" s="5"/>
      <c r="AF1545" s="1"/>
      <c r="AG1545" s="3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</row>
    <row r="1546" spans="1:108" x14ac:dyDescent="0.2">
      <c r="A1546" s="112">
        <f t="shared" si="500"/>
        <v>41571</v>
      </c>
      <c r="B1546" s="104">
        <f t="shared" si="513"/>
        <v>126382.64728062</v>
      </c>
      <c r="C1546" s="104">
        <f t="shared" si="501"/>
        <v>122887.14658664999</v>
      </c>
      <c r="D1546" s="132">
        <f t="shared" si="502"/>
        <v>41558</v>
      </c>
      <c r="E1546" s="105">
        <f t="shared" si="514"/>
        <v>6.9300000000000004E-4</v>
      </c>
      <c r="F1546" s="106">
        <f t="shared" si="512"/>
        <v>14</v>
      </c>
      <c r="G1546" s="106">
        <f t="shared" si="507"/>
        <v>31</v>
      </c>
      <c r="H1546" s="104">
        <f t="shared" si="503"/>
        <v>1.0003128999999999</v>
      </c>
      <c r="I1546" s="104">
        <f t="shared" si="504"/>
        <v>1.0240930500000001</v>
      </c>
      <c r="J1546" s="104">
        <f t="shared" ref="J1546:J1609" si="516">TRUNC(H1546*I1546,8)</f>
        <v>1.02441348</v>
      </c>
      <c r="K1546" s="104">
        <f t="shared" ref="K1546:K1609" si="517">TRUNC(C1546*J1546,8)</f>
        <v>125887.2494821</v>
      </c>
      <c r="L1546" s="107">
        <f t="shared" si="508"/>
        <v>0</v>
      </c>
      <c r="M1546" s="105">
        <f t="shared" si="509"/>
        <v>0</v>
      </c>
      <c r="N1546" s="104">
        <f t="shared" si="510"/>
        <v>0</v>
      </c>
      <c r="O1546" s="113">
        <f t="shared" si="505"/>
        <v>0.11</v>
      </c>
      <c r="P1546" s="108">
        <f t="shared" si="515"/>
        <v>1.0039352500000001</v>
      </c>
      <c r="Q1546" s="104">
        <f t="shared" ref="Q1546:Q1609" si="518">TRUNC((P1546-1)*K1546,8)</f>
        <v>495.39779851999998</v>
      </c>
      <c r="R1546" s="104">
        <f t="shared" ref="R1546:R1609" si="519">(N1546+Q1546)</f>
        <v>495.39779851999998</v>
      </c>
      <c r="S1546" s="109" t="s">
        <v>52</v>
      </c>
      <c r="T1546" s="110">
        <f t="shared" si="511"/>
        <v>41588</v>
      </c>
      <c r="U1546" s="111">
        <f t="shared" si="506"/>
        <v>0</v>
      </c>
      <c r="V1546" s="22"/>
      <c r="W1546" s="5"/>
      <c r="X1546" s="3"/>
      <c r="Y1546" s="5"/>
      <c r="Z1546" s="5"/>
      <c r="AA1546" s="5"/>
      <c r="AB1546" s="1"/>
      <c r="AC1546" s="5"/>
      <c r="AD1546" s="5"/>
      <c r="AE1546" s="5"/>
      <c r="AF1546" s="1"/>
      <c r="AG1546" s="3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</row>
    <row r="1547" spans="1:108" x14ac:dyDescent="0.2">
      <c r="A1547" s="112">
        <f t="shared" ref="A1547:A1610" si="520">(A1546+1)</f>
        <v>41572</v>
      </c>
      <c r="B1547" s="104">
        <f t="shared" si="513"/>
        <v>126420.93330952001</v>
      </c>
      <c r="C1547" s="104">
        <f t="shared" ref="C1547:C1610" si="521">IF(DAY(A1546)=$E$2,VLOOKUP(A1546,X$10:Y$148,2),C1546)</f>
        <v>122887.14658664999</v>
      </c>
      <c r="D1547" s="132">
        <f t="shared" ref="D1547:D1610" si="522">IF(DAY(A1546)=$E$2,A1547,D1546)</f>
        <v>41558</v>
      </c>
      <c r="E1547" s="105">
        <f t="shared" si="514"/>
        <v>6.9300000000000004E-4</v>
      </c>
      <c r="F1547" s="106">
        <f t="shared" si="512"/>
        <v>15</v>
      </c>
      <c r="G1547" s="106">
        <f t="shared" si="507"/>
        <v>31</v>
      </c>
      <c r="H1547" s="104">
        <f t="shared" ref="H1547:H1610" si="523">TRUNC(((1+$E1547)^($F1547/$G1547)),8)</f>
        <v>1.0003352599999999</v>
      </c>
      <c r="I1547" s="104">
        <f t="shared" ref="I1547:I1610" si="524">IF(DAY(A1546)=E$2,J1546,I1546)</f>
        <v>1.0240930500000001</v>
      </c>
      <c r="J1547" s="104">
        <f t="shared" si="516"/>
        <v>1.02443638</v>
      </c>
      <c r="K1547" s="104">
        <f t="shared" si="517"/>
        <v>125890.06359775001</v>
      </c>
      <c r="L1547" s="107">
        <f t="shared" si="508"/>
        <v>0</v>
      </c>
      <c r="M1547" s="105">
        <f t="shared" si="509"/>
        <v>0</v>
      </c>
      <c r="N1547" s="104">
        <f t="shared" si="510"/>
        <v>0</v>
      </c>
      <c r="O1547" s="113">
        <f t="shared" ref="O1547:O1610" si="525">(O1546)</f>
        <v>0.11</v>
      </c>
      <c r="P1547" s="108">
        <f t="shared" si="515"/>
        <v>1.004216931</v>
      </c>
      <c r="Q1547" s="104">
        <f t="shared" si="518"/>
        <v>530.86971176999998</v>
      </c>
      <c r="R1547" s="104">
        <f t="shared" si="519"/>
        <v>530.86971176999998</v>
      </c>
      <c r="S1547" s="109" t="s">
        <v>52</v>
      </c>
      <c r="T1547" s="110">
        <f t="shared" si="511"/>
        <v>41588</v>
      </c>
      <c r="U1547" s="111">
        <f t="shared" ref="U1547:U1610" si="526">IF(L1547&gt;0,K1547-N1547,0)</f>
        <v>0</v>
      </c>
      <c r="V1547" s="22"/>
      <c r="W1547" s="5"/>
      <c r="X1547" s="3"/>
      <c r="Y1547" s="5"/>
      <c r="Z1547" s="5"/>
      <c r="AA1547" s="5"/>
      <c r="AB1547" s="1"/>
      <c r="AC1547" s="5"/>
      <c r="AD1547" s="5"/>
      <c r="AE1547" s="5"/>
      <c r="AF1547" s="1"/>
      <c r="AG1547" s="3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</row>
    <row r="1548" spans="1:108" x14ac:dyDescent="0.2">
      <c r="A1548" s="112">
        <f t="shared" si="520"/>
        <v>41573</v>
      </c>
      <c r="B1548" s="104">
        <f t="shared" si="513"/>
        <v>126459.22976083</v>
      </c>
      <c r="C1548" s="104">
        <f t="shared" si="521"/>
        <v>122887.14658664999</v>
      </c>
      <c r="D1548" s="132">
        <f t="shared" si="522"/>
        <v>41558</v>
      </c>
      <c r="E1548" s="105">
        <f t="shared" si="514"/>
        <v>6.9300000000000004E-4</v>
      </c>
      <c r="F1548" s="106">
        <f t="shared" si="512"/>
        <v>16</v>
      </c>
      <c r="G1548" s="106">
        <f t="shared" ref="G1548:G1611" si="527">IF(DAY(A1548)=E$2+1,DAY(EOMONTH(A1548,12)), IF(DAY(A1548)&lt;&gt;$E$2+1,G1547))</f>
        <v>31</v>
      </c>
      <c r="H1548" s="104">
        <f t="shared" si="523"/>
        <v>1.00035761</v>
      </c>
      <c r="I1548" s="104">
        <f t="shared" si="524"/>
        <v>1.0240930500000001</v>
      </c>
      <c r="J1548" s="104">
        <f t="shared" si="516"/>
        <v>1.0244592699999999</v>
      </c>
      <c r="K1548" s="104">
        <f t="shared" si="517"/>
        <v>125892.87648454</v>
      </c>
      <c r="L1548" s="107">
        <f t="shared" ref="L1548:L1611" si="528">IF(DAY(A1548)=E$2,VLOOKUP(A1548,$X$10:$AE$196,7),0)</f>
        <v>0</v>
      </c>
      <c r="M1548" s="105">
        <f t="shared" ref="M1548:M1611" si="529">IF(DAY(A1548)=E$2,VLOOKUP(A1548,$X$10:$AE$200,5),0)</f>
        <v>0</v>
      </c>
      <c r="N1548" s="104">
        <f t="shared" ref="N1548:N1611" si="530">IF(M1548&gt;0,TRUNC((M1548*K1548),8),0)</f>
        <v>0</v>
      </c>
      <c r="O1548" s="113">
        <f t="shared" si="525"/>
        <v>0.11</v>
      </c>
      <c r="P1548" s="108">
        <f t="shared" si="515"/>
        <v>1.0044986920000001</v>
      </c>
      <c r="Q1548" s="104">
        <f t="shared" si="518"/>
        <v>566.35327629000005</v>
      </c>
      <c r="R1548" s="104">
        <f t="shared" si="519"/>
        <v>566.35327629000005</v>
      </c>
      <c r="S1548" s="109" t="s">
        <v>52</v>
      </c>
      <c r="T1548" s="110">
        <f t="shared" ref="T1548:T1611" si="531">IF(DAY(A1548)=E$2+1,VLOOKUP(A1547,$X$10:$AE$200,8),T1547)</f>
        <v>41588</v>
      </c>
      <c r="U1548" s="111">
        <f t="shared" si="526"/>
        <v>0</v>
      </c>
      <c r="V1548" s="22"/>
      <c r="W1548" s="5"/>
      <c r="X1548" s="3"/>
      <c r="Y1548" s="5"/>
      <c r="Z1548" s="5"/>
      <c r="AA1548" s="5"/>
      <c r="AB1548" s="1"/>
      <c r="AC1548" s="5"/>
      <c r="AD1548" s="5"/>
      <c r="AE1548" s="5"/>
      <c r="AF1548" s="1"/>
      <c r="AG1548" s="3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</row>
    <row r="1549" spans="1:108" x14ac:dyDescent="0.2">
      <c r="A1549" s="112">
        <f t="shared" si="520"/>
        <v>41574</v>
      </c>
      <c r="B1549" s="104">
        <f t="shared" si="513"/>
        <v>126497.53885187001</v>
      </c>
      <c r="C1549" s="104">
        <f t="shared" si="521"/>
        <v>122887.14658664999</v>
      </c>
      <c r="D1549" s="132">
        <f t="shared" si="522"/>
        <v>41558</v>
      </c>
      <c r="E1549" s="105">
        <f t="shared" si="514"/>
        <v>6.9300000000000004E-4</v>
      </c>
      <c r="F1549" s="106">
        <f t="shared" si="512"/>
        <v>17</v>
      </c>
      <c r="G1549" s="106">
        <f t="shared" si="527"/>
        <v>31</v>
      </c>
      <c r="H1549" s="104">
        <f t="shared" si="523"/>
        <v>1.00037997</v>
      </c>
      <c r="I1549" s="104">
        <f t="shared" si="524"/>
        <v>1.0240930500000001</v>
      </c>
      <c r="J1549" s="104">
        <f t="shared" si="516"/>
        <v>1.02448217</v>
      </c>
      <c r="K1549" s="104">
        <f t="shared" si="517"/>
        <v>125895.69060019001</v>
      </c>
      <c r="L1549" s="107">
        <f t="shared" si="528"/>
        <v>0</v>
      </c>
      <c r="M1549" s="105">
        <f t="shared" si="529"/>
        <v>0</v>
      </c>
      <c r="N1549" s="104">
        <f t="shared" si="530"/>
        <v>0</v>
      </c>
      <c r="O1549" s="113">
        <f t="shared" si="525"/>
        <v>0.11</v>
      </c>
      <c r="P1549" s="108">
        <f t="shared" si="515"/>
        <v>1.004780531</v>
      </c>
      <c r="Q1549" s="104">
        <f t="shared" si="518"/>
        <v>601.84825167999998</v>
      </c>
      <c r="R1549" s="104">
        <f t="shared" si="519"/>
        <v>601.84825167999998</v>
      </c>
      <c r="S1549" s="109" t="s">
        <v>52</v>
      </c>
      <c r="T1549" s="110">
        <f t="shared" si="531"/>
        <v>41588</v>
      </c>
      <c r="U1549" s="111">
        <f t="shared" si="526"/>
        <v>0</v>
      </c>
      <c r="V1549" s="22"/>
      <c r="W1549" s="5"/>
      <c r="X1549" s="3"/>
      <c r="Y1549" s="5"/>
      <c r="Z1549" s="5"/>
      <c r="AA1549" s="5"/>
      <c r="AB1549" s="1"/>
      <c r="AC1549" s="5"/>
      <c r="AD1549" s="5"/>
      <c r="AE1549" s="5"/>
      <c r="AF1549" s="1"/>
      <c r="AG1549" s="3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</row>
    <row r="1550" spans="1:108" x14ac:dyDescent="0.2">
      <c r="A1550" s="112">
        <f t="shared" si="520"/>
        <v>41575</v>
      </c>
      <c r="B1550" s="104">
        <f t="shared" si="513"/>
        <v>126535.85824005</v>
      </c>
      <c r="C1550" s="104">
        <f t="shared" si="521"/>
        <v>122887.14658664999</v>
      </c>
      <c r="D1550" s="132">
        <f t="shared" si="522"/>
        <v>41558</v>
      </c>
      <c r="E1550" s="105">
        <f t="shared" si="514"/>
        <v>6.9300000000000004E-4</v>
      </c>
      <c r="F1550" s="106">
        <f t="shared" si="512"/>
        <v>18</v>
      </c>
      <c r="G1550" s="106">
        <f t="shared" si="527"/>
        <v>31</v>
      </c>
      <c r="H1550" s="104">
        <f t="shared" si="523"/>
        <v>1.0004023200000001</v>
      </c>
      <c r="I1550" s="104">
        <f t="shared" si="524"/>
        <v>1.0240930500000001</v>
      </c>
      <c r="J1550" s="104">
        <f t="shared" si="516"/>
        <v>1.0245050600000001</v>
      </c>
      <c r="K1550" s="104">
        <f t="shared" si="517"/>
        <v>125898.50348698</v>
      </c>
      <c r="L1550" s="107">
        <f t="shared" si="528"/>
        <v>0</v>
      </c>
      <c r="M1550" s="105">
        <f t="shared" si="529"/>
        <v>0</v>
      </c>
      <c r="N1550" s="104">
        <f t="shared" si="530"/>
        <v>0</v>
      </c>
      <c r="O1550" s="113">
        <f t="shared" si="525"/>
        <v>0.11</v>
      </c>
      <c r="P1550" s="108">
        <f t="shared" si="515"/>
        <v>1.005062449</v>
      </c>
      <c r="Q1550" s="104">
        <f t="shared" si="518"/>
        <v>637.35475307000002</v>
      </c>
      <c r="R1550" s="104">
        <f t="shared" si="519"/>
        <v>637.35475307000002</v>
      </c>
      <c r="S1550" s="109" t="s">
        <v>52</v>
      </c>
      <c r="T1550" s="110">
        <f t="shared" si="531"/>
        <v>41588</v>
      </c>
      <c r="U1550" s="111">
        <f t="shared" si="526"/>
        <v>0</v>
      </c>
      <c r="V1550" s="22"/>
      <c r="W1550" s="5"/>
      <c r="X1550" s="3"/>
      <c r="Y1550" s="5"/>
      <c r="Z1550" s="5"/>
      <c r="AA1550" s="5"/>
      <c r="AB1550" s="1"/>
      <c r="AC1550" s="5"/>
      <c r="AD1550" s="5"/>
      <c r="AE1550" s="5"/>
      <c r="AF1550" s="1"/>
      <c r="AG1550" s="3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</row>
    <row r="1551" spans="1:108" x14ac:dyDescent="0.2">
      <c r="A1551" s="112">
        <f t="shared" si="520"/>
        <v>41576</v>
      </c>
      <c r="B1551" s="104">
        <f t="shared" si="513"/>
        <v>126574.19052179001</v>
      </c>
      <c r="C1551" s="104">
        <f t="shared" si="521"/>
        <v>122887.14658664999</v>
      </c>
      <c r="D1551" s="132">
        <f t="shared" si="522"/>
        <v>41558</v>
      </c>
      <c r="E1551" s="105">
        <f t="shared" si="514"/>
        <v>6.9300000000000004E-4</v>
      </c>
      <c r="F1551" s="106">
        <f t="shared" si="512"/>
        <v>19</v>
      </c>
      <c r="G1551" s="106">
        <f t="shared" si="527"/>
        <v>31</v>
      </c>
      <c r="H1551" s="104">
        <f t="shared" si="523"/>
        <v>1.0004246800000001</v>
      </c>
      <c r="I1551" s="104">
        <f t="shared" si="524"/>
        <v>1.0240930500000001</v>
      </c>
      <c r="J1551" s="104">
        <f t="shared" si="516"/>
        <v>1.0245279599999999</v>
      </c>
      <c r="K1551" s="104">
        <f t="shared" si="517"/>
        <v>125901.31760264</v>
      </c>
      <c r="L1551" s="107">
        <f t="shared" si="528"/>
        <v>0</v>
      </c>
      <c r="M1551" s="105">
        <f t="shared" si="529"/>
        <v>0</v>
      </c>
      <c r="N1551" s="104">
        <f t="shared" si="530"/>
        <v>0</v>
      </c>
      <c r="O1551" s="113">
        <f t="shared" si="525"/>
        <v>0.11</v>
      </c>
      <c r="P1551" s="108">
        <f t="shared" si="515"/>
        <v>1.0053444469999999</v>
      </c>
      <c r="Q1551" s="104">
        <f t="shared" si="518"/>
        <v>672.87291915000003</v>
      </c>
      <c r="R1551" s="104">
        <f t="shared" si="519"/>
        <v>672.87291915000003</v>
      </c>
      <c r="S1551" s="109" t="s">
        <v>52</v>
      </c>
      <c r="T1551" s="110">
        <f t="shared" si="531"/>
        <v>41588</v>
      </c>
      <c r="U1551" s="111">
        <f t="shared" si="526"/>
        <v>0</v>
      </c>
      <c r="V1551" s="22"/>
      <c r="W1551" s="5"/>
      <c r="X1551" s="3"/>
      <c r="Y1551" s="5"/>
      <c r="Z1551" s="5"/>
      <c r="AA1551" s="5"/>
      <c r="AB1551" s="1"/>
      <c r="AC1551" s="5"/>
      <c r="AD1551" s="5"/>
      <c r="AE1551" s="5"/>
      <c r="AF1551" s="1"/>
      <c r="AG1551" s="3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</row>
    <row r="1552" spans="1:108" x14ac:dyDescent="0.2">
      <c r="A1552" s="112">
        <f t="shared" si="520"/>
        <v>41577</v>
      </c>
      <c r="B1552" s="104">
        <f t="shared" si="513"/>
        <v>126612.53421119</v>
      </c>
      <c r="C1552" s="104">
        <f t="shared" si="521"/>
        <v>122887.14658664999</v>
      </c>
      <c r="D1552" s="132">
        <f t="shared" si="522"/>
        <v>41558</v>
      </c>
      <c r="E1552" s="105">
        <f t="shared" si="514"/>
        <v>6.9300000000000004E-4</v>
      </c>
      <c r="F1552" s="106">
        <f t="shared" si="512"/>
        <v>20</v>
      </c>
      <c r="G1552" s="106">
        <f t="shared" si="527"/>
        <v>31</v>
      </c>
      <c r="H1552" s="104">
        <f t="shared" si="523"/>
        <v>1.0004470400000001</v>
      </c>
      <c r="I1552" s="104">
        <f t="shared" si="524"/>
        <v>1.0240930500000001</v>
      </c>
      <c r="J1552" s="104">
        <f t="shared" si="516"/>
        <v>1.02455086</v>
      </c>
      <c r="K1552" s="104">
        <f t="shared" si="517"/>
        <v>125904.13171828999</v>
      </c>
      <c r="L1552" s="107">
        <f t="shared" si="528"/>
        <v>0</v>
      </c>
      <c r="M1552" s="105">
        <f t="shared" si="529"/>
        <v>0</v>
      </c>
      <c r="N1552" s="104">
        <f t="shared" si="530"/>
        <v>0</v>
      </c>
      <c r="O1552" s="113">
        <f t="shared" si="525"/>
        <v>0.11</v>
      </c>
      <c r="P1552" s="108">
        <f t="shared" si="515"/>
        <v>1.0056265230000001</v>
      </c>
      <c r="Q1552" s="104">
        <f t="shared" si="518"/>
        <v>708.40249289999997</v>
      </c>
      <c r="R1552" s="104">
        <f t="shared" si="519"/>
        <v>708.40249289999997</v>
      </c>
      <c r="S1552" s="109" t="s">
        <v>52</v>
      </c>
      <c r="T1552" s="110">
        <f t="shared" si="531"/>
        <v>41588</v>
      </c>
      <c r="U1552" s="111">
        <f t="shared" si="526"/>
        <v>0</v>
      </c>
      <c r="V1552" s="22"/>
      <c r="W1552" s="5"/>
      <c r="X1552" s="3"/>
      <c r="Y1552" s="5"/>
      <c r="Z1552" s="5"/>
      <c r="AA1552" s="5"/>
      <c r="AB1552" s="1"/>
      <c r="AC1552" s="5"/>
      <c r="AD1552" s="5"/>
      <c r="AE1552" s="5"/>
      <c r="AF1552" s="1"/>
      <c r="AG1552" s="3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</row>
    <row r="1553" spans="1:108" x14ac:dyDescent="0.2">
      <c r="A1553" s="112">
        <f t="shared" si="520"/>
        <v>41578</v>
      </c>
      <c r="B1553" s="104">
        <f t="shared" si="513"/>
        <v>126650.88708849</v>
      </c>
      <c r="C1553" s="104">
        <f t="shared" si="521"/>
        <v>122887.14658664999</v>
      </c>
      <c r="D1553" s="132">
        <f t="shared" si="522"/>
        <v>41558</v>
      </c>
      <c r="E1553" s="105">
        <f t="shared" si="514"/>
        <v>6.9300000000000004E-4</v>
      </c>
      <c r="F1553" s="106">
        <f t="shared" si="512"/>
        <v>21</v>
      </c>
      <c r="G1553" s="106">
        <f t="shared" si="527"/>
        <v>31</v>
      </c>
      <c r="H1553" s="104">
        <f t="shared" si="523"/>
        <v>1.0004693899999999</v>
      </c>
      <c r="I1553" s="104">
        <f t="shared" si="524"/>
        <v>1.0240930500000001</v>
      </c>
      <c r="J1553" s="104">
        <f t="shared" si="516"/>
        <v>1.0245737399999999</v>
      </c>
      <c r="K1553" s="104">
        <f t="shared" si="517"/>
        <v>125906.94337620999</v>
      </c>
      <c r="L1553" s="107">
        <f t="shared" si="528"/>
        <v>0</v>
      </c>
      <c r="M1553" s="105">
        <f t="shared" si="529"/>
        <v>0</v>
      </c>
      <c r="N1553" s="104">
        <f t="shared" si="530"/>
        <v>0</v>
      </c>
      <c r="O1553" s="113">
        <f t="shared" si="525"/>
        <v>0.11</v>
      </c>
      <c r="P1553" s="108">
        <f t="shared" si="515"/>
        <v>1.005908679</v>
      </c>
      <c r="Q1553" s="104">
        <f t="shared" si="518"/>
        <v>743.94371228</v>
      </c>
      <c r="R1553" s="104">
        <f t="shared" si="519"/>
        <v>743.94371228</v>
      </c>
      <c r="S1553" s="109" t="s">
        <v>52</v>
      </c>
      <c r="T1553" s="110">
        <f t="shared" si="531"/>
        <v>41588</v>
      </c>
      <c r="U1553" s="111">
        <f t="shared" si="526"/>
        <v>0</v>
      </c>
      <c r="V1553" s="22"/>
      <c r="W1553" s="5"/>
      <c r="X1553" s="3"/>
      <c r="Y1553" s="5"/>
      <c r="Z1553" s="5"/>
      <c r="AA1553" s="5"/>
      <c r="AB1553" s="1"/>
      <c r="AC1553" s="5"/>
      <c r="AD1553" s="5"/>
      <c r="AE1553" s="5"/>
      <c r="AF1553" s="1"/>
      <c r="AG1553" s="3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</row>
    <row r="1554" spans="1:108" x14ac:dyDescent="0.2">
      <c r="A1554" s="112">
        <f t="shared" si="520"/>
        <v>41579</v>
      </c>
      <c r="B1554" s="104">
        <f t="shared" si="513"/>
        <v>126689.25397224999</v>
      </c>
      <c r="C1554" s="104">
        <f t="shared" si="521"/>
        <v>122887.14658664999</v>
      </c>
      <c r="D1554" s="132">
        <f t="shared" si="522"/>
        <v>41558</v>
      </c>
      <c r="E1554" s="105">
        <f t="shared" si="514"/>
        <v>6.9300000000000004E-4</v>
      </c>
      <c r="F1554" s="106">
        <f t="shared" si="512"/>
        <v>22</v>
      </c>
      <c r="G1554" s="106">
        <f t="shared" si="527"/>
        <v>31</v>
      </c>
      <c r="H1554" s="104">
        <f t="shared" si="523"/>
        <v>1.0004917499999999</v>
      </c>
      <c r="I1554" s="104">
        <f t="shared" si="524"/>
        <v>1.0240930500000001</v>
      </c>
      <c r="J1554" s="104">
        <f t="shared" si="516"/>
        <v>1.0245966399999999</v>
      </c>
      <c r="K1554" s="104">
        <f t="shared" si="517"/>
        <v>125909.75749186</v>
      </c>
      <c r="L1554" s="107">
        <f t="shared" si="528"/>
        <v>0</v>
      </c>
      <c r="M1554" s="105">
        <f t="shared" si="529"/>
        <v>0</v>
      </c>
      <c r="N1554" s="104">
        <f t="shared" si="530"/>
        <v>0</v>
      </c>
      <c r="O1554" s="113">
        <f t="shared" si="525"/>
        <v>0.11</v>
      </c>
      <c r="P1554" s="108">
        <f t="shared" si="515"/>
        <v>1.006190914</v>
      </c>
      <c r="Q1554" s="104">
        <f t="shared" si="518"/>
        <v>779.49648038999999</v>
      </c>
      <c r="R1554" s="104">
        <f t="shared" si="519"/>
        <v>779.49648038999999</v>
      </c>
      <c r="S1554" s="109" t="s">
        <v>52</v>
      </c>
      <c r="T1554" s="110">
        <f t="shared" si="531"/>
        <v>41588</v>
      </c>
      <c r="U1554" s="111">
        <f t="shared" si="526"/>
        <v>0</v>
      </c>
      <c r="V1554" s="22"/>
      <c r="W1554" s="5"/>
      <c r="X1554" s="3"/>
      <c r="Y1554" s="5"/>
      <c r="Z1554" s="5"/>
      <c r="AA1554" s="5"/>
      <c r="AB1554" s="1"/>
      <c r="AC1554" s="5"/>
      <c r="AD1554" s="5"/>
      <c r="AE1554" s="5"/>
      <c r="AF1554" s="1"/>
      <c r="AG1554" s="3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</row>
    <row r="1555" spans="1:108" x14ac:dyDescent="0.2">
      <c r="A1555" s="112">
        <f t="shared" si="520"/>
        <v>41580</v>
      </c>
      <c r="B1555" s="104">
        <f t="shared" si="513"/>
        <v>126727.6323916</v>
      </c>
      <c r="C1555" s="104">
        <f t="shared" si="521"/>
        <v>122887.14658664999</v>
      </c>
      <c r="D1555" s="132">
        <f t="shared" si="522"/>
        <v>41558</v>
      </c>
      <c r="E1555" s="105">
        <f t="shared" si="514"/>
        <v>6.9300000000000004E-4</v>
      </c>
      <c r="F1555" s="106">
        <f t="shared" si="512"/>
        <v>23</v>
      </c>
      <c r="G1555" s="106">
        <f t="shared" si="527"/>
        <v>31</v>
      </c>
      <c r="H1555" s="104">
        <f t="shared" si="523"/>
        <v>1.0005141099999999</v>
      </c>
      <c r="I1555" s="104">
        <f t="shared" si="524"/>
        <v>1.0240930500000001</v>
      </c>
      <c r="J1555" s="104">
        <f t="shared" si="516"/>
        <v>1.02461954</v>
      </c>
      <c r="K1555" s="104">
        <f t="shared" si="517"/>
        <v>125912.57160752</v>
      </c>
      <c r="L1555" s="107">
        <f t="shared" si="528"/>
        <v>0</v>
      </c>
      <c r="M1555" s="105">
        <f t="shared" si="529"/>
        <v>0</v>
      </c>
      <c r="N1555" s="104">
        <f t="shared" si="530"/>
        <v>0</v>
      </c>
      <c r="O1555" s="113">
        <f t="shared" si="525"/>
        <v>0.11</v>
      </c>
      <c r="P1555" s="108">
        <f t="shared" si="515"/>
        <v>1.0064732279999999</v>
      </c>
      <c r="Q1555" s="104">
        <f t="shared" si="518"/>
        <v>815.06078407999996</v>
      </c>
      <c r="R1555" s="104">
        <f t="shared" si="519"/>
        <v>815.06078407999996</v>
      </c>
      <c r="S1555" s="109" t="s">
        <v>52</v>
      </c>
      <c r="T1555" s="110">
        <f t="shared" si="531"/>
        <v>41588</v>
      </c>
      <c r="U1555" s="111">
        <f t="shared" si="526"/>
        <v>0</v>
      </c>
      <c r="V1555" s="22"/>
      <c r="W1555" s="5"/>
      <c r="X1555" s="3"/>
      <c r="Y1555" s="5"/>
      <c r="Z1555" s="5"/>
      <c r="AA1555" s="5"/>
      <c r="AB1555" s="1"/>
      <c r="AC1555" s="5"/>
      <c r="AD1555" s="5"/>
      <c r="AE1555" s="5"/>
      <c r="AF1555" s="1"/>
      <c r="AG1555" s="3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</row>
    <row r="1556" spans="1:108" x14ac:dyDescent="0.2">
      <c r="A1556" s="112">
        <f t="shared" si="520"/>
        <v>41581</v>
      </c>
      <c r="B1556" s="104">
        <f t="shared" si="513"/>
        <v>126766.02234719001</v>
      </c>
      <c r="C1556" s="104">
        <f t="shared" si="521"/>
        <v>122887.14658664999</v>
      </c>
      <c r="D1556" s="132">
        <f t="shared" si="522"/>
        <v>41558</v>
      </c>
      <c r="E1556" s="105">
        <f t="shared" si="514"/>
        <v>6.9300000000000004E-4</v>
      </c>
      <c r="F1556" s="106">
        <f t="shared" si="512"/>
        <v>24</v>
      </c>
      <c r="G1556" s="106">
        <f t="shared" si="527"/>
        <v>31</v>
      </c>
      <c r="H1556" s="104">
        <f t="shared" si="523"/>
        <v>1.0005364699999999</v>
      </c>
      <c r="I1556" s="104">
        <f t="shared" si="524"/>
        <v>1.0240930500000001</v>
      </c>
      <c r="J1556" s="104">
        <f t="shared" si="516"/>
        <v>1.02464244</v>
      </c>
      <c r="K1556" s="104">
        <f t="shared" si="517"/>
        <v>125915.38572318001</v>
      </c>
      <c r="L1556" s="107">
        <f t="shared" si="528"/>
        <v>0</v>
      </c>
      <c r="M1556" s="105">
        <f t="shared" si="529"/>
        <v>0</v>
      </c>
      <c r="N1556" s="104">
        <f t="shared" si="530"/>
        <v>0</v>
      </c>
      <c r="O1556" s="113">
        <f t="shared" si="525"/>
        <v>0.11</v>
      </c>
      <c r="P1556" s="108">
        <f t="shared" si="515"/>
        <v>1.0067556209999999</v>
      </c>
      <c r="Q1556" s="104">
        <f t="shared" si="518"/>
        <v>850.63662400999999</v>
      </c>
      <c r="R1556" s="104">
        <f t="shared" si="519"/>
        <v>850.63662400999999</v>
      </c>
      <c r="S1556" s="109" t="s">
        <v>52</v>
      </c>
      <c r="T1556" s="110">
        <f t="shared" si="531"/>
        <v>41588</v>
      </c>
      <c r="U1556" s="111">
        <f t="shared" si="526"/>
        <v>0</v>
      </c>
      <c r="V1556" s="22"/>
      <c r="W1556" s="5"/>
      <c r="X1556" s="3"/>
      <c r="Y1556" s="5"/>
      <c r="Z1556" s="5"/>
      <c r="AA1556" s="5"/>
      <c r="AB1556" s="1"/>
      <c r="AC1556" s="5"/>
      <c r="AD1556" s="5"/>
      <c r="AE1556" s="5"/>
      <c r="AF1556" s="1"/>
      <c r="AG1556" s="3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</row>
    <row r="1557" spans="1:108" x14ac:dyDescent="0.2">
      <c r="A1557" s="112">
        <f t="shared" si="520"/>
        <v>41582</v>
      </c>
      <c r="B1557" s="104">
        <f t="shared" si="513"/>
        <v>126804.42396561</v>
      </c>
      <c r="C1557" s="104">
        <f t="shared" si="521"/>
        <v>122887.14658664999</v>
      </c>
      <c r="D1557" s="132">
        <f t="shared" si="522"/>
        <v>41558</v>
      </c>
      <c r="E1557" s="105">
        <f t="shared" si="514"/>
        <v>6.9300000000000004E-4</v>
      </c>
      <c r="F1557" s="106">
        <f t="shared" si="512"/>
        <v>25</v>
      </c>
      <c r="G1557" s="106">
        <f t="shared" si="527"/>
        <v>31</v>
      </c>
      <c r="H1557" s="104">
        <f t="shared" si="523"/>
        <v>1.0005588299999999</v>
      </c>
      <c r="I1557" s="104">
        <f t="shared" si="524"/>
        <v>1.0240930500000001</v>
      </c>
      <c r="J1557" s="104">
        <f t="shared" si="516"/>
        <v>1.0246653400000001</v>
      </c>
      <c r="K1557" s="104">
        <f t="shared" si="517"/>
        <v>125918.19983884</v>
      </c>
      <c r="L1557" s="107">
        <f t="shared" si="528"/>
        <v>0</v>
      </c>
      <c r="M1557" s="105">
        <f t="shared" si="529"/>
        <v>0</v>
      </c>
      <c r="N1557" s="104">
        <f t="shared" si="530"/>
        <v>0</v>
      </c>
      <c r="O1557" s="113">
        <f t="shared" si="525"/>
        <v>0.11</v>
      </c>
      <c r="P1557" s="108">
        <f t="shared" si="515"/>
        <v>1.0070380940000001</v>
      </c>
      <c r="Q1557" s="104">
        <f t="shared" si="518"/>
        <v>886.22412677</v>
      </c>
      <c r="R1557" s="104">
        <f t="shared" si="519"/>
        <v>886.22412677</v>
      </c>
      <c r="S1557" s="109" t="s">
        <v>52</v>
      </c>
      <c r="T1557" s="110">
        <f t="shared" si="531"/>
        <v>41588</v>
      </c>
      <c r="U1557" s="111">
        <f t="shared" si="526"/>
        <v>0</v>
      </c>
      <c r="V1557" s="22"/>
      <c r="W1557" s="5"/>
      <c r="X1557" s="3"/>
      <c r="Y1557" s="5"/>
      <c r="Z1557" s="5"/>
      <c r="AA1557" s="5"/>
      <c r="AB1557" s="1"/>
      <c r="AC1557" s="5"/>
      <c r="AD1557" s="5"/>
      <c r="AE1557" s="5"/>
      <c r="AF1557" s="1"/>
      <c r="AG1557" s="3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</row>
    <row r="1558" spans="1:108" x14ac:dyDescent="0.2">
      <c r="A1558" s="112">
        <f t="shared" si="520"/>
        <v>41583</v>
      </c>
      <c r="B1558" s="104">
        <f t="shared" si="513"/>
        <v>126842.83699569</v>
      </c>
      <c r="C1558" s="104">
        <f t="shared" si="521"/>
        <v>122887.14658664999</v>
      </c>
      <c r="D1558" s="132">
        <f t="shared" si="522"/>
        <v>41558</v>
      </c>
      <c r="E1558" s="105">
        <f t="shared" si="514"/>
        <v>6.9300000000000004E-4</v>
      </c>
      <c r="F1558" s="106">
        <f t="shared" si="512"/>
        <v>26</v>
      </c>
      <c r="G1558" s="106">
        <f t="shared" si="527"/>
        <v>31</v>
      </c>
      <c r="H1558" s="104">
        <f t="shared" si="523"/>
        <v>1.0005811899999999</v>
      </c>
      <c r="I1558" s="104">
        <f t="shared" si="524"/>
        <v>1.0240930500000001</v>
      </c>
      <c r="J1558" s="104">
        <f t="shared" si="516"/>
        <v>1.0246882399999999</v>
      </c>
      <c r="K1558" s="104">
        <f t="shared" si="517"/>
        <v>125921.01395449</v>
      </c>
      <c r="L1558" s="107">
        <f t="shared" si="528"/>
        <v>0</v>
      </c>
      <c r="M1558" s="105">
        <f t="shared" si="529"/>
        <v>0</v>
      </c>
      <c r="N1558" s="104">
        <f t="shared" si="530"/>
        <v>0</v>
      </c>
      <c r="O1558" s="113">
        <f t="shared" si="525"/>
        <v>0.11</v>
      </c>
      <c r="P1558" s="108">
        <f t="shared" si="515"/>
        <v>1.0073206450000001</v>
      </c>
      <c r="Q1558" s="104">
        <f t="shared" si="518"/>
        <v>921.82304120000003</v>
      </c>
      <c r="R1558" s="104">
        <f t="shared" si="519"/>
        <v>921.82304120000003</v>
      </c>
      <c r="S1558" s="109" t="s">
        <v>52</v>
      </c>
      <c r="T1558" s="110">
        <f t="shared" si="531"/>
        <v>41588</v>
      </c>
      <c r="U1558" s="111">
        <f t="shared" si="526"/>
        <v>0</v>
      </c>
      <c r="V1558" s="22"/>
      <c r="W1558" s="5"/>
      <c r="X1558" s="3"/>
      <c r="Y1558" s="5"/>
      <c r="Z1558" s="5"/>
      <c r="AA1558" s="5"/>
      <c r="AB1558" s="1"/>
      <c r="AC1558" s="5"/>
      <c r="AD1558" s="5"/>
      <c r="AE1558" s="5"/>
      <c r="AF1558" s="1"/>
      <c r="AG1558" s="3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</row>
    <row r="1559" spans="1:108" x14ac:dyDescent="0.2">
      <c r="A1559" s="112">
        <f t="shared" si="520"/>
        <v>41584</v>
      </c>
      <c r="B1559" s="104">
        <f t="shared" si="513"/>
        <v>126881.26168994</v>
      </c>
      <c r="C1559" s="104">
        <f t="shared" si="521"/>
        <v>122887.14658664999</v>
      </c>
      <c r="D1559" s="132">
        <f t="shared" si="522"/>
        <v>41558</v>
      </c>
      <c r="E1559" s="105">
        <f t="shared" si="514"/>
        <v>6.9300000000000004E-4</v>
      </c>
      <c r="F1559" s="106">
        <f t="shared" si="512"/>
        <v>27</v>
      </c>
      <c r="G1559" s="106">
        <f t="shared" si="527"/>
        <v>31</v>
      </c>
      <c r="H1559" s="104">
        <f t="shared" si="523"/>
        <v>1.0006035499999999</v>
      </c>
      <c r="I1559" s="104">
        <f t="shared" si="524"/>
        <v>1.0240930500000001</v>
      </c>
      <c r="J1559" s="104">
        <f t="shared" si="516"/>
        <v>1.02471114</v>
      </c>
      <c r="K1559" s="104">
        <f t="shared" si="517"/>
        <v>125923.82807015</v>
      </c>
      <c r="L1559" s="107">
        <f t="shared" si="528"/>
        <v>0</v>
      </c>
      <c r="M1559" s="105">
        <f t="shared" si="529"/>
        <v>0</v>
      </c>
      <c r="N1559" s="104">
        <f t="shared" si="530"/>
        <v>0</v>
      </c>
      <c r="O1559" s="113">
        <f t="shared" si="525"/>
        <v>0.11</v>
      </c>
      <c r="P1559" s="108">
        <f t="shared" si="515"/>
        <v>1.007603276</v>
      </c>
      <c r="Q1559" s="104">
        <f t="shared" si="518"/>
        <v>957.43361978999997</v>
      </c>
      <c r="R1559" s="104">
        <f t="shared" si="519"/>
        <v>957.43361978999997</v>
      </c>
      <c r="S1559" s="109" t="s">
        <v>52</v>
      </c>
      <c r="T1559" s="110">
        <f t="shared" si="531"/>
        <v>41588</v>
      </c>
      <c r="U1559" s="111">
        <f t="shared" si="526"/>
        <v>0</v>
      </c>
      <c r="V1559" s="22"/>
      <c r="W1559" s="5"/>
      <c r="X1559" s="3"/>
      <c r="Y1559" s="5"/>
      <c r="Z1559" s="5"/>
      <c r="AA1559" s="5"/>
      <c r="AB1559" s="1"/>
      <c r="AC1559" s="5"/>
      <c r="AD1559" s="5"/>
      <c r="AE1559" s="5"/>
      <c r="AF1559" s="1"/>
      <c r="AG1559" s="3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</row>
    <row r="1560" spans="1:108" x14ac:dyDescent="0.2">
      <c r="A1560" s="112">
        <f t="shared" si="520"/>
        <v>41585</v>
      </c>
      <c r="B1560" s="104">
        <f t="shared" si="513"/>
        <v>126919.69804903999</v>
      </c>
      <c r="C1560" s="104">
        <f t="shared" si="521"/>
        <v>122887.14658664999</v>
      </c>
      <c r="D1560" s="132">
        <f t="shared" si="522"/>
        <v>41558</v>
      </c>
      <c r="E1560" s="105">
        <f t="shared" si="514"/>
        <v>6.9300000000000004E-4</v>
      </c>
      <c r="F1560" s="106">
        <f t="shared" si="512"/>
        <v>28</v>
      </c>
      <c r="G1560" s="106">
        <f t="shared" si="527"/>
        <v>31</v>
      </c>
      <c r="H1560" s="104">
        <f t="shared" si="523"/>
        <v>1.0006259099999999</v>
      </c>
      <c r="I1560" s="104">
        <f t="shared" si="524"/>
        <v>1.0240930500000001</v>
      </c>
      <c r="J1560" s="104">
        <f t="shared" si="516"/>
        <v>1.02473404</v>
      </c>
      <c r="K1560" s="104">
        <f t="shared" si="517"/>
        <v>125926.64218580999</v>
      </c>
      <c r="L1560" s="107">
        <f t="shared" si="528"/>
        <v>0</v>
      </c>
      <c r="M1560" s="105">
        <f t="shared" si="529"/>
        <v>0</v>
      </c>
      <c r="N1560" s="104">
        <f t="shared" si="530"/>
        <v>0</v>
      </c>
      <c r="O1560" s="113">
        <f t="shared" si="525"/>
        <v>0.11</v>
      </c>
      <c r="P1560" s="108">
        <f t="shared" si="515"/>
        <v>1.0078859870000001</v>
      </c>
      <c r="Q1560" s="104">
        <f t="shared" si="518"/>
        <v>993.05586323</v>
      </c>
      <c r="R1560" s="104">
        <f t="shared" si="519"/>
        <v>993.05586323</v>
      </c>
      <c r="S1560" s="109" t="s">
        <v>52</v>
      </c>
      <c r="T1560" s="110">
        <f t="shared" si="531"/>
        <v>41588</v>
      </c>
      <c r="U1560" s="111">
        <f t="shared" si="526"/>
        <v>0</v>
      </c>
      <c r="V1560" s="22"/>
      <c r="W1560" s="5"/>
      <c r="X1560" s="3"/>
      <c r="Y1560" s="5"/>
      <c r="Z1560" s="5"/>
      <c r="AA1560" s="5"/>
      <c r="AB1560" s="1"/>
      <c r="AC1560" s="5"/>
      <c r="AD1560" s="5"/>
      <c r="AE1560" s="5"/>
      <c r="AF1560" s="1"/>
      <c r="AG1560" s="3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</row>
    <row r="1561" spans="1:108" x14ac:dyDescent="0.2">
      <c r="A1561" s="112">
        <f t="shared" si="520"/>
        <v>41586</v>
      </c>
      <c r="B1561" s="104">
        <f t="shared" si="513"/>
        <v>126958.14458288001</v>
      </c>
      <c r="C1561" s="104">
        <f t="shared" si="521"/>
        <v>122887.14658664999</v>
      </c>
      <c r="D1561" s="132">
        <f t="shared" si="522"/>
        <v>41558</v>
      </c>
      <c r="E1561" s="105">
        <f t="shared" si="514"/>
        <v>6.9300000000000004E-4</v>
      </c>
      <c r="F1561" s="106">
        <f t="shared" si="512"/>
        <v>29</v>
      </c>
      <c r="G1561" s="106">
        <f t="shared" si="527"/>
        <v>31</v>
      </c>
      <c r="H1561" s="104">
        <f t="shared" si="523"/>
        <v>1.0006482699999999</v>
      </c>
      <c r="I1561" s="104">
        <f t="shared" si="524"/>
        <v>1.0240930500000001</v>
      </c>
      <c r="J1561" s="104">
        <f t="shared" si="516"/>
        <v>1.0247569299999999</v>
      </c>
      <c r="K1561" s="104">
        <f t="shared" si="517"/>
        <v>125929.45507259</v>
      </c>
      <c r="L1561" s="107">
        <f t="shared" si="528"/>
        <v>0</v>
      </c>
      <c r="M1561" s="105">
        <f t="shared" si="529"/>
        <v>0</v>
      </c>
      <c r="N1561" s="104">
        <f t="shared" si="530"/>
        <v>0</v>
      </c>
      <c r="O1561" s="113">
        <f t="shared" si="525"/>
        <v>0.11</v>
      </c>
      <c r="P1561" s="108">
        <f t="shared" si="515"/>
        <v>1.008168776</v>
      </c>
      <c r="Q1561" s="104">
        <f t="shared" si="518"/>
        <v>1028.68951029</v>
      </c>
      <c r="R1561" s="104">
        <f t="shared" si="519"/>
        <v>1028.68951029</v>
      </c>
      <c r="S1561" s="109" t="s">
        <v>52</v>
      </c>
      <c r="T1561" s="110">
        <f t="shared" si="531"/>
        <v>41588</v>
      </c>
      <c r="U1561" s="111">
        <f t="shared" si="526"/>
        <v>0</v>
      </c>
      <c r="V1561" s="22"/>
      <c r="W1561" s="5"/>
      <c r="X1561" s="3"/>
      <c r="Y1561" s="5"/>
      <c r="Z1561" s="5"/>
      <c r="AA1561" s="5"/>
      <c r="AB1561" s="1"/>
      <c r="AC1561" s="5"/>
      <c r="AD1561" s="5"/>
      <c r="AE1561" s="5"/>
      <c r="AF1561" s="1"/>
      <c r="AG1561" s="3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</row>
    <row r="1562" spans="1:108" x14ac:dyDescent="0.2">
      <c r="A1562" s="112">
        <f t="shared" si="520"/>
        <v>41587</v>
      </c>
      <c r="B1562" s="104">
        <f t="shared" si="513"/>
        <v>126996.60402146999</v>
      </c>
      <c r="C1562" s="104">
        <f t="shared" si="521"/>
        <v>122887.14658664999</v>
      </c>
      <c r="D1562" s="132">
        <f t="shared" si="522"/>
        <v>41558</v>
      </c>
      <c r="E1562" s="105">
        <f t="shared" si="514"/>
        <v>6.9300000000000004E-4</v>
      </c>
      <c r="F1562" s="106">
        <f t="shared" si="512"/>
        <v>30</v>
      </c>
      <c r="G1562" s="106">
        <f t="shared" si="527"/>
        <v>31</v>
      </c>
      <c r="H1562" s="104">
        <f t="shared" si="523"/>
        <v>1.0006706299999999</v>
      </c>
      <c r="I1562" s="104">
        <f t="shared" si="524"/>
        <v>1.0240930500000001</v>
      </c>
      <c r="J1562" s="104">
        <f t="shared" si="516"/>
        <v>1.0247798299999999</v>
      </c>
      <c r="K1562" s="104">
        <f t="shared" si="517"/>
        <v>125932.26918824999</v>
      </c>
      <c r="L1562" s="107">
        <f t="shared" si="528"/>
        <v>0</v>
      </c>
      <c r="M1562" s="105">
        <f t="shared" si="529"/>
        <v>0</v>
      </c>
      <c r="N1562" s="104">
        <f t="shared" si="530"/>
        <v>0</v>
      </c>
      <c r="O1562" s="113">
        <f t="shared" si="525"/>
        <v>0.11</v>
      </c>
      <c r="P1562" s="108">
        <f t="shared" si="515"/>
        <v>1.0084516450000001</v>
      </c>
      <c r="Q1562" s="104">
        <f t="shared" si="518"/>
        <v>1064.3348332200001</v>
      </c>
      <c r="R1562" s="104">
        <f t="shared" si="519"/>
        <v>1064.3348332200001</v>
      </c>
      <c r="S1562" s="109" t="s">
        <v>52</v>
      </c>
      <c r="T1562" s="110">
        <f t="shared" si="531"/>
        <v>41588</v>
      </c>
      <c r="U1562" s="111">
        <f t="shared" si="526"/>
        <v>0</v>
      </c>
      <c r="V1562" s="22"/>
      <c r="W1562" s="5"/>
      <c r="X1562" s="3"/>
      <c r="Y1562" s="5"/>
      <c r="Z1562" s="5"/>
      <c r="AA1562" s="5"/>
      <c r="AB1562" s="1"/>
      <c r="AC1562" s="5"/>
      <c r="AD1562" s="5"/>
      <c r="AE1562" s="5"/>
      <c r="AF1562" s="1"/>
      <c r="AG1562" s="3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</row>
    <row r="1563" spans="1:108" x14ac:dyDescent="0.2">
      <c r="A1563" s="112">
        <f t="shared" si="520"/>
        <v>41588</v>
      </c>
      <c r="B1563" s="104">
        <f t="shared" si="513"/>
        <v>127035.07636652001</v>
      </c>
      <c r="C1563" s="104">
        <f t="shared" si="521"/>
        <v>122887.14658664999</v>
      </c>
      <c r="D1563" s="132">
        <f t="shared" si="522"/>
        <v>41558</v>
      </c>
      <c r="E1563" s="105">
        <f t="shared" si="514"/>
        <v>6.9300000000000004E-4</v>
      </c>
      <c r="F1563" s="106">
        <f t="shared" si="512"/>
        <v>31</v>
      </c>
      <c r="G1563" s="106">
        <f t="shared" si="527"/>
        <v>31</v>
      </c>
      <c r="H1563" s="104">
        <f t="shared" si="523"/>
        <v>1.0006930000000001</v>
      </c>
      <c r="I1563" s="104">
        <f t="shared" si="524"/>
        <v>1.0240930500000001</v>
      </c>
      <c r="J1563" s="104">
        <f t="shared" si="516"/>
        <v>1.0248027399999999</v>
      </c>
      <c r="K1563" s="104">
        <f t="shared" si="517"/>
        <v>125935.08453278001</v>
      </c>
      <c r="L1563" s="107">
        <f t="shared" si="528"/>
        <v>50</v>
      </c>
      <c r="M1563" s="105">
        <f t="shared" si="529"/>
        <v>3.0065172179999999E-2</v>
      </c>
      <c r="N1563" s="104">
        <f t="shared" si="530"/>
        <v>3786.25999998</v>
      </c>
      <c r="O1563" s="113">
        <f t="shared" si="525"/>
        <v>0.11</v>
      </c>
      <c r="P1563" s="108">
        <f t="shared" si="515"/>
        <v>1.0087345940000001</v>
      </c>
      <c r="Q1563" s="104">
        <f t="shared" si="518"/>
        <v>1099.9918337399999</v>
      </c>
      <c r="R1563" s="104">
        <f t="shared" si="519"/>
        <v>4886.2518337199999</v>
      </c>
      <c r="S1563" s="109" t="s">
        <v>52</v>
      </c>
      <c r="T1563" s="110">
        <f t="shared" si="531"/>
        <v>41588</v>
      </c>
      <c r="U1563" s="111">
        <f t="shared" si="526"/>
        <v>122148.8245328</v>
      </c>
      <c r="V1563" s="22"/>
      <c r="W1563" s="8"/>
      <c r="X1563" s="2"/>
      <c r="Y1563" s="8"/>
      <c r="Z1563" s="8"/>
      <c r="AA1563" s="8"/>
      <c r="AB1563" s="9"/>
      <c r="AC1563" s="8"/>
      <c r="AD1563" s="8"/>
      <c r="AE1563" s="8"/>
      <c r="AF1563" s="9"/>
      <c r="AG1563" s="2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</row>
    <row r="1564" spans="1:108" x14ac:dyDescent="0.2">
      <c r="A1564" s="112">
        <f t="shared" si="520"/>
        <v>41589</v>
      </c>
      <c r="B1564" s="104">
        <f t="shared" si="513"/>
        <v>122184.98800971</v>
      </c>
      <c r="C1564" s="104">
        <f t="shared" si="521"/>
        <v>119192.52336581999</v>
      </c>
      <c r="D1564" s="132">
        <f t="shared" si="522"/>
        <v>41589</v>
      </c>
      <c r="E1564" s="105">
        <f t="shared" si="514"/>
        <v>1.84E-4</v>
      </c>
      <c r="F1564" s="106">
        <f t="shared" si="512"/>
        <v>1</v>
      </c>
      <c r="G1564" s="106">
        <f t="shared" si="527"/>
        <v>30</v>
      </c>
      <c r="H1564" s="104">
        <f t="shared" si="523"/>
        <v>1.00000613</v>
      </c>
      <c r="I1564" s="104">
        <f t="shared" si="524"/>
        <v>1.0248027399999999</v>
      </c>
      <c r="J1564" s="104">
        <f t="shared" si="516"/>
        <v>1.02480902</v>
      </c>
      <c r="K1564" s="104">
        <f t="shared" si="517"/>
        <v>122149.57306184999</v>
      </c>
      <c r="L1564" s="107">
        <f t="shared" si="528"/>
        <v>0</v>
      </c>
      <c r="M1564" s="105">
        <f t="shared" si="529"/>
        <v>0</v>
      </c>
      <c r="N1564" s="104">
        <f t="shared" si="530"/>
        <v>0</v>
      </c>
      <c r="O1564" s="113">
        <f t="shared" si="525"/>
        <v>0.11</v>
      </c>
      <c r="P1564" s="108">
        <f t="shared" si="515"/>
        <v>1.000289931</v>
      </c>
      <c r="Q1564" s="104">
        <f t="shared" si="518"/>
        <v>35.414947859999998</v>
      </c>
      <c r="R1564" s="104">
        <f t="shared" si="519"/>
        <v>35.414947859999998</v>
      </c>
      <c r="S1564" s="109" t="s">
        <v>52</v>
      </c>
      <c r="T1564" s="110">
        <f t="shared" si="531"/>
        <v>41618</v>
      </c>
      <c r="U1564" s="111">
        <f t="shared" si="526"/>
        <v>0</v>
      </c>
      <c r="V1564" s="22"/>
      <c r="W1564" s="5"/>
      <c r="X1564" s="3"/>
      <c r="Y1564" s="5"/>
      <c r="Z1564" s="5"/>
      <c r="AA1564" s="5"/>
      <c r="AB1564" s="1"/>
      <c r="AC1564" s="5"/>
      <c r="AD1564" s="5"/>
      <c r="AE1564" s="5"/>
      <c r="AF1564" s="1"/>
      <c r="AG1564" s="3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</row>
    <row r="1565" spans="1:108" x14ac:dyDescent="0.2">
      <c r="A1565" s="112">
        <f t="shared" si="520"/>
        <v>41590</v>
      </c>
      <c r="B1565" s="104">
        <f t="shared" si="513"/>
        <v>122221.16218129999</v>
      </c>
      <c r="C1565" s="104">
        <f t="shared" si="521"/>
        <v>119192.52336581999</v>
      </c>
      <c r="D1565" s="132">
        <f t="shared" si="522"/>
        <v>41589</v>
      </c>
      <c r="E1565" s="105">
        <f t="shared" si="514"/>
        <v>1.84E-4</v>
      </c>
      <c r="F1565" s="106">
        <f t="shared" si="512"/>
        <v>2</v>
      </c>
      <c r="G1565" s="106">
        <f t="shared" si="527"/>
        <v>30</v>
      </c>
      <c r="H1565" s="104">
        <f t="shared" si="523"/>
        <v>1.0000122600000001</v>
      </c>
      <c r="I1565" s="104">
        <f t="shared" si="524"/>
        <v>1.0248027399999999</v>
      </c>
      <c r="J1565" s="104">
        <f t="shared" si="516"/>
        <v>1.0248153</v>
      </c>
      <c r="K1565" s="104">
        <f t="shared" si="517"/>
        <v>122150.3215909</v>
      </c>
      <c r="L1565" s="107">
        <f t="shared" si="528"/>
        <v>0</v>
      </c>
      <c r="M1565" s="105">
        <f t="shared" si="529"/>
        <v>0</v>
      </c>
      <c r="N1565" s="104">
        <f t="shared" si="530"/>
        <v>0</v>
      </c>
      <c r="O1565" s="113">
        <f t="shared" si="525"/>
        <v>0.11</v>
      </c>
      <c r="P1565" s="108">
        <f t="shared" si="515"/>
        <v>1.000579946</v>
      </c>
      <c r="Q1565" s="104">
        <f t="shared" si="518"/>
        <v>70.840590399999996</v>
      </c>
      <c r="R1565" s="104">
        <f t="shared" si="519"/>
        <v>70.840590399999996</v>
      </c>
      <c r="S1565" s="109" t="s">
        <v>52</v>
      </c>
      <c r="T1565" s="110">
        <f t="shared" si="531"/>
        <v>41618</v>
      </c>
      <c r="U1565" s="111">
        <f t="shared" si="526"/>
        <v>0</v>
      </c>
      <c r="V1565" s="22"/>
      <c r="W1565" s="5"/>
      <c r="X1565" s="3"/>
      <c r="Y1565" s="5"/>
      <c r="Z1565" s="5"/>
      <c r="AA1565" s="5"/>
      <c r="AB1565" s="1"/>
      <c r="AC1565" s="5"/>
      <c r="AD1565" s="5"/>
      <c r="AE1565" s="5"/>
      <c r="AF1565" s="1"/>
      <c r="AG1565" s="3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</row>
    <row r="1566" spans="1:108" x14ac:dyDescent="0.2">
      <c r="A1566" s="112">
        <f t="shared" si="520"/>
        <v>41591</v>
      </c>
      <c r="B1566" s="104">
        <f t="shared" si="513"/>
        <v>122257.34704774001</v>
      </c>
      <c r="C1566" s="104">
        <f t="shared" si="521"/>
        <v>119192.52336581999</v>
      </c>
      <c r="D1566" s="132">
        <f t="shared" si="522"/>
        <v>41589</v>
      </c>
      <c r="E1566" s="105">
        <f t="shared" si="514"/>
        <v>1.84E-4</v>
      </c>
      <c r="F1566" s="106">
        <f t="shared" si="512"/>
        <v>3</v>
      </c>
      <c r="G1566" s="106">
        <f t="shared" si="527"/>
        <v>30</v>
      </c>
      <c r="H1566" s="104">
        <f t="shared" si="523"/>
        <v>1.0000183899999999</v>
      </c>
      <c r="I1566" s="104">
        <f t="shared" si="524"/>
        <v>1.0248027399999999</v>
      </c>
      <c r="J1566" s="104">
        <f t="shared" si="516"/>
        <v>1.02482158</v>
      </c>
      <c r="K1566" s="104">
        <f t="shared" si="517"/>
        <v>122151.07011994001</v>
      </c>
      <c r="L1566" s="107">
        <f t="shared" si="528"/>
        <v>0</v>
      </c>
      <c r="M1566" s="105">
        <f t="shared" si="529"/>
        <v>0</v>
      </c>
      <c r="N1566" s="104">
        <f t="shared" si="530"/>
        <v>0</v>
      </c>
      <c r="O1566" s="113">
        <f t="shared" si="525"/>
        <v>0.11</v>
      </c>
      <c r="P1566" s="108">
        <f t="shared" si="515"/>
        <v>1.0008700450000001</v>
      </c>
      <c r="Q1566" s="104">
        <f t="shared" si="518"/>
        <v>106.2769278</v>
      </c>
      <c r="R1566" s="104">
        <f t="shared" si="519"/>
        <v>106.2769278</v>
      </c>
      <c r="S1566" s="109" t="s">
        <v>52</v>
      </c>
      <c r="T1566" s="110">
        <f t="shared" si="531"/>
        <v>41618</v>
      </c>
      <c r="U1566" s="111">
        <f t="shared" si="526"/>
        <v>0</v>
      </c>
      <c r="V1566" s="22"/>
      <c r="W1566" s="5"/>
      <c r="X1566" s="3"/>
      <c r="Y1566" s="5"/>
      <c r="Z1566" s="5"/>
      <c r="AA1566" s="5"/>
      <c r="AB1566" s="1"/>
      <c r="AC1566" s="5"/>
      <c r="AD1566" s="5"/>
      <c r="AE1566" s="5"/>
      <c r="AF1566" s="1"/>
      <c r="AG1566" s="3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</row>
    <row r="1567" spans="1:108" x14ac:dyDescent="0.2">
      <c r="A1567" s="112">
        <f t="shared" si="520"/>
        <v>41592</v>
      </c>
      <c r="B1567" s="104">
        <f t="shared" si="513"/>
        <v>122293.54380254001</v>
      </c>
      <c r="C1567" s="104">
        <f t="shared" si="521"/>
        <v>119192.52336581999</v>
      </c>
      <c r="D1567" s="132">
        <f t="shared" si="522"/>
        <v>41589</v>
      </c>
      <c r="E1567" s="105">
        <f t="shared" si="514"/>
        <v>1.84E-4</v>
      </c>
      <c r="F1567" s="106">
        <f t="shared" si="512"/>
        <v>4</v>
      </c>
      <c r="G1567" s="106">
        <f t="shared" si="527"/>
        <v>30</v>
      </c>
      <c r="H1567" s="104">
        <f t="shared" si="523"/>
        <v>1.0000245299999999</v>
      </c>
      <c r="I1567" s="104">
        <f t="shared" si="524"/>
        <v>1.0248027399999999</v>
      </c>
      <c r="J1567" s="104">
        <f t="shared" si="516"/>
        <v>1.02482787</v>
      </c>
      <c r="K1567" s="104">
        <f t="shared" si="517"/>
        <v>122151.81984091</v>
      </c>
      <c r="L1567" s="107">
        <f t="shared" si="528"/>
        <v>0</v>
      </c>
      <c r="M1567" s="105">
        <f t="shared" si="529"/>
        <v>0</v>
      </c>
      <c r="N1567" s="104">
        <f t="shared" si="530"/>
        <v>0</v>
      </c>
      <c r="O1567" s="113">
        <f t="shared" si="525"/>
        <v>0.11</v>
      </c>
      <c r="P1567" s="108">
        <f t="shared" si="515"/>
        <v>1.001160228</v>
      </c>
      <c r="Q1567" s="104">
        <f t="shared" si="518"/>
        <v>141.72396162999999</v>
      </c>
      <c r="R1567" s="104">
        <f t="shared" si="519"/>
        <v>141.72396162999999</v>
      </c>
      <c r="S1567" s="109" t="s">
        <v>52</v>
      </c>
      <c r="T1567" s="110">
        <f t="shared" si="531"/>
        <v>41618</v>
      </c>
      <c r="U1567" s="111">
        <f t="shared" si="526"/>
        <v>0</v>
      </c>
      <c r="V1567" s="22"/>
      <c r="W1567" s="5"/>
      <c r="X1567" s="3"/>
      <c r="Y1567" s="5"/>
      <c r="Z1567" s="5"/>
      <c r="AA1567" s="5"/>
      <c r="AB1567" s="1"/>
      <c r="AC1567" s="5"/>
      <c r="AD1567" s="5"/>
      <c r="AE1567" s="5"/>
      <c r="AF1567" s="1"/>
      <c r="AG1567" s="3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</row>
    <row r="1568" spans="1:108" x14ac:dyDescent="0.2">
      <c r="A1568" s="112">
        <f t="shared" si="520"/>
        <v>41593</v>
      </c>
      <c r="B1568" s="104">
        <f t="shared" si="513"/>
        <v>122329.75137542</v>
      </c>
      <c r="C1568" s="104">
        <f t="shared" si="521"/>
        <v>119192.52336581999</v>
      </c>
      <c r="D1568" s="132">
        <f t="shared" si="522"/>
        <v>41589</v>
      </c>
      <c r="E1568" s="105">
        <f t="shared" si="514"/>
        <v>1.84E-4</v>
      </c>
      <c r="F1568" s="106">
        <f t="shared" si="512"/>
        <v>5</v>
      </c>
      <c r="G1568" s="106">
        <f t="shared" si="527"/>
        <v>30</v>
      </c>
      <c r="H1568" s="104">
        <f t="shared" si="523"/>
        <v>1.00003066</v>
      </c>
      <c r="I1568" s="104">
        <f t="shared" si="524"/>
        <v>1.0248027399999999</v>
      </c>
      <c r="J1568" s="104">
        <f t="shared" si="516"/>
        <v>1.0248341599999999</v>
      </c>
      <c r="K1568" s="104">
        <f t="shared" si="517"/>
        <v>122152.56956189001</v>
      </c>
      <c r="L1568" s="107">
        <f t="shared" si="528"/>
        <v>0</v>
      </c>
      <c r="M1568" s="105">
        <f t="shared" si="529"/>
        <v>0</v>
      </c>
      <c r="N1568" s="104">
        <f t="shared" si="530"/>
        <v>0</v>
      </c>
      <c r="O1568" s="113">
        <f t="shared" si="525"/>
        <v>0.11</v>
      </c>
      <c r="P1568" s="108">
        <f t="shared" si="515"/>
        <v>1.0014504959999999</v>
      </c>
      <c r="Q1568" s="104">
        <f t="shared" si="518"/>
        <v>177.18181353</v>
      </c>
      <c r="R1568" s="104">
        <f t="shared" si="519"/>
        <v>177.18181353</v>
      </c>
      <c r="S1568" s="109" t="s">
        <v>52</v>
      </c>
      <c r="T1568" s="110">
        <f t="shared" si="531"/>
        <v>41618</v>
      </c>
      <c r="U1568" s="111">
        <f t="shared" si="526"/>
        <v>0</v>
      </c>
      <c r="V1568" s="22"/>
      <c r="W1568" s="5"/>
      <c r="X1568" s="3"/>
      <c r="Y1568" s="5"/>
      <c r="Z1568" s="5"/>
      <c r="AA1568" s="5"/>
      <c r="AB1568" s="1"/>
      <c r="AC1568" s="5"/>
      <c r="AD1568" s="5"/>
      <c r="AE1568" s="5"/>
      <c r="AF1568" s="1"/>
      <c r="AG1568" s="3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</row>
    <row r="1569" spans="1:108" x14ac:dyDescent="0.2">
      <c r="A1569" s="112">
        <f t="shared" si="520"/>
        <v>41594</v>
      </c>
      <c r="B1569" s="104">
        <f t="shared" si="513"/>
        <v>122365.96832826</v>
      </c>
      <c r="C1569" s="104">
        <f t="shared" si="521"/>
        <v>119192.52336581999</v>
      </c>
      <c r="D1569" s="132">
        <f t="shared" si="522"/>
        <v>41589</v>
      </c>
      <c r="E1569" s="105">
        <f t="shared" si="514"/>
        <v>1.84E-4</v>
      </c>
      <c r="F1569" s="106">
        <f t="shared" si="512"/>
        <v>6</v>
      </c>
      <c r="G1569" s="106">
        <f t="shared" si="527"/>
        <v>30</v>
      </c>
      <c r="H1569" s="104">
        <f t="shared" si="523"/>
        <v>1.00003679</v>
      </c>
      <c r="I1569" s="104">
        <f t="shared" si="524"/>
        <v>1.0248027399999999</v>
      </c>
      <c r="J1569" s="104">
        <f t="shared" si="516"/>
        <v>1.02484044</v>
      </c>
      <c r="K1569" s="104">
        <f t="shared" si="517"/>
        <v>122153.31809093</v>
      </c>
      <c r="L1569" s="107">
        <f t="shared" si="528"/>
        <v>0</v>
      </c>
      <c r="M1569" s="105">
        <f t="shared" si="529"/>
        <v>0</v>
      </c>
      <c r="N1569" s="104">
        <f t="shared" si="530"/>
        <v>0</v>
      </c>
      <c r="O1569" s="113">
        <f t="shared" si="525"/>
        <v>0.11</v>
      </c>
      <c r="P1569" s="108">
        <f t="shared" si="515"/>
        <v>1.001740847</v>
      </c>
      <c r="Q1569" s="104">
        <f t="shared" si="518"/>
        <v>212.65023733000001</v>
      </c>
      <c r="R1569" s="104">
        <f t="shared" si="519"/>
        <v>212.65023733000001</v>
      </c>
      <c r="S1569" s="109" t="s">
        <v>52</v>
      </c>
      <c r="T1569" s="110">
        <f t="shared" si="531"/>
        <v>41618</v>
      </c>
      <c r="U1569" s="111">
        <f t="shared" si="526"/>
        <v>0</v>
      </c>
      <c r="V1569" s="22"/>
      <c r="W1569" s="5"/>
      <c r="X1569" s="3"/>
      <c r="Y1569" s="5"/>
      <c r="Z1569" s="5"/>
      <c r="AA1569" s="5"/>
      <c r="AB1569" s="1"/>
      <c r="AC1569" s="5"/>
      <c r="AD1569" s="5"/>
      <c r="AE1569" s="5"/>
      <c r="AF1569" s="1"/>
      <c r="AG1569" s="3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</row>
    <row r="1570" spans="1:108" x14ac:dyDescent="0.2">
      <c r="A1570" s="112">
        <f t="shared" si="520"/>
        <v>41595</v>
      </c>
      <c r="B1570" s="104">
        <f t="shared" si="513"/>
        <v>122402.19729321999</v>
      </c>
      <c r="C1570" s="104">
        <f t="shared" si="521"/>
        <v>119192.52336581999</v>
      </c>
      <c r="D1570" s="132">
        <f t="shared" si="522"/>
        <v>41589</v>
      </c>
      <c r="E1570" s="105">
        <f t="shared" si="514"/>
        <v>1.84E-4</v>
      </c>
      <c r="F1570" s="106">
        <f t="shared" si="512"/>
        <v>7</v>
      </c>
      <c r="G1570" s="106">
        <f t="shared" si="527"/>
        <v>30</v>
      </c>
      <c r="H1570" s="104">
        <f t="shared" si="523"/>
        <v>1.00004293</v>
      </c>
      <c r="I1570" s="104">
        <f t="shared" si="524"/>
        <v>1.0248027399999999</v>
      </c>
      <c r="J1570" s="104">
        <f t="shared" si="516"/>
        <v>1.0248467299999999</v>
      </c>
      <c r="K1570" s="104">
        <f t="shared" si="517"/>
        <v>122154.06781189999</v>
      </c>
      <c r="L1570" s="107">
        <f t="shared" si="528"/>
        <v>0</v>
      </c>
      <c r="M1570" s="105">
        <f t="shared" si="529"/>
        <v>0</v>
      </c>
      <c r="N1570" s="104">
        <f t="shared" si="530"/>
        <v>0</v>
      </c>
      <c r="O1570" s="113">
        <f t="shared" si="525"/>
        <v>0.11</v>
      </c>
      <c r="P1570" s="108">
        <f t="shared" si="515"/>
        <v>1.002031283</v>
      </c>
      <c r="Q1570" s="104">
        <f t="shared" si="518"/>
        <v>248.12948132</v>
      </c>
      <c r="R1570" s="104">
        <f t="shared" si="519"/>
        <v>248.12948132</v>
      </c>
      <c r="S1570" s="109" t="s">
        <v>52</v>
      </c>
      <c r="T1570" s="110">
        <f t="shared" si="531"/>
        <v>41618</v>
      </c>
      <c r="U1570" s="111">
        <f t="shared" si="526"/>
        <v>0</v>
      </c>
      <c r="V1570" s="22"/>
      <c r="W1570" s="5"/>
      <c r="X1570" s="3"/>
      <c r="Y1570" s="5"/>
      <c r="Z1570" s="5"/>
      <c r="AA1570" s="5"/>
      <c r="AB1570" s="1"/>
      <c r="AC1570" s="5"/>
      <c r="AD1570" s="5"/>
      <c r="AE1570" s="5"/>
      <c r="AF1570" s="1"/>
      <c r="AG1570" s="3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</row>
    <row r="1571" spans="1:108" x14ac:dyDescent="0.2">
      <c r="A1571" s="112">
        <f t="shared" si="520"/>
        <v>41596</v>
      </c>
      <c r="B1571" s="104">
        <f t="shared" si="513"/>
        <v>122438.43575999</v>
      </c>
      <c r="C1571" s="104">
        <f t="shared" si="521"/>
        <v>119192.52336581999</v>
      </c>
      <c r="D1571" s="132">
        <f t="shared" si="522"/>
        <v>41589</v>
      </c>
      <c r="E1571" s="105">
        <f t="shared" si="514"/>
        <v>1.84E-4</v>
      </c>
      <c r="F1571" s="106">
        <f t="shared" ref="F1571:F1634" si="532">IF(DAY(A1571)=E$2+1,1,F1570+1)</f>
        <v>8</v>
      </c>
      <c r="G1571" s="106">
        <f t="shared" si="527"/>
        <v>30</v>
      </c>
      <c r="H1571" s="104">
        <f t="shared" si="523"/>
        <v>1.00004906</v>
      </c>
      <c r="I1571" s="104">
        <f t="shared" si="524"/>
        <v>1.0248027399999999</v>
      </c>
      <c r="J1571" s="104">
        <f t="shared" si="516"/>
        <v>1.02485301</v>
      </c>
      <c r="K1571" s="104">
        <f t="shared" si="517"/>
        <v>122154.81634095</v>
      </c>
      <c r="L1571" s="107">
        <f t="shared" si="528"/>
        <v>0</v>
      </c>
      <c r="M1571" s="105">
        <f t="shared" si="529"/>
        <v>0</v>
      </c>
      <c r="N1571" s="104">
        <f t="shared" si="530"/>
        <v>0</v>
      </c>
      <c r="O1571" s="113">
        <f t="shared" si="525"/>
        <v>0.11</v>
      </c>
      <c r="P1571" s="108">
        <f t="shared" si="515"/>
        <v>1.0023218030000001</v>
      </c>
      <c r="Q1571" s="104">
        <f t="shared" si="518"/>
        <v>283.61941904000003</v>
      </c>
      <c r="R1571" s="104">
        <f t="shared" si="519"/>
        <v>283.61941904000003</v>
      </c>
      <c r="S1571" s="109" t="s">
        <v>52</v>
      </c>
      <c r="T1571" s="110">
        <f t="shared" si="531"/>
        <v>41618</v>
      </c>
      <c r="U1571" s="111">
        <f t="shared" si="526"/>
        <v>0</v>
      </c>
      <c r="V1571" s="22"/>
      <c r="W1571" s="5"/>
      <c r="X1571" s="3"/>
      <c r="Y1571" s="5"/>
      <c r="Z1571" s="5"/>
      <c r="AA1571" s="5"/>
      <c r="AB1571" s="1"/>
      <c r="AC1571" s="5"/>
      <c r="AD1571" s="5"/>
      <c r="AE1571" s="5"/>
      <c r="AF1571" s="1"/>
      <c r="AG1571" s="3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</row>
    <row r="1572" spans="1:108" x14ac:dyDescent="0.2">
      <c r="A1572" s="112">
        <f t="shared" si="520"/>
        <v>41597</v>
      </c>
      <c r="B1572" s="104">
        <f t="shared" si="513"/>
        <v>122474.68492275001</v>
      </c>
      <c r="C1572" s="104">
        <f t="shared" si="521"/>
        <v>119192.52336581999</v>
      </c>
      <c r="D1572" s="132">
        <f t="shared" si="522"/>
        <v>41589</v>
      </c>
      <c r="E1572" s="105">
        <f t="shared" si="514"/>
        <v>1.84E-4</v>
      </c>
      <c r="F1572" s="106">
        <f t="shared" si="532"/>
        <v>9</v>
      </c>
      <c r="G1572" s="106">
        <f t="shared" si="527"/>
        <v>30</v>
      </c>
      <c r="H1572" s="104">
        <f t="shared" si="523"/>
        <v>1.0000551900000001</v>
      </c>
      <c r="I1572" s="104">
        <f t="shared" si="524"/>
        <v>1.0248027399999999</v>
      </c>
      <c r="J1572" s="104">
        <f t="shared" si="516"/>
        <v>1.02485929</v>
      </c>
      <c r="K1572" s="104">
        <f t="shared" si="517"/>
        <v>122155.56487</v>
      </c>
      <c r="L1572" s="107">
        <f t="shared" si="528"/>
        <v>0</v>
      </c>
      <c r="M1572" s="105">
        <f t="shared" si="529"/>
        <v>0</v>
      </c>
      <c r="N1572" s="104">
        <f t="shared" si="530"/>
        <v>0</v>
      </c>
      <c r="O1572" s="113">
        <f t="shared" si="525"/>
        <v>0.11</v>
      </c>
      <c r="P1572" s="108">
        <f t="shared" si="515"/>
        <v>1.002612407</v>
      </c>
      <c r="Q1572" s="104">
        <f t="shared" si="518"/>
        <v>319.12005275000001</v>
      </c>
      <c r="R1572" s="104">
        <f t="shared" si="519"/>
        <v>319.12005275000001</v>
      </c>
      <c r="S1572" s="109" t="s">
        <v>52</v>
      </c>
      <c r="T1572" s="110">
        <f t="shared" si="531"/>
        <v>41618</v>
      </c>
      <c r="U1572" s="111">
        <f t="shared" si="526"/>
        <v>0</v>
      </c>
      <c r="V1572" s="22"/>
      <c r="W1572" s="5"/>
      <c r="X1572" s="3"/>
      <c r="Y1572" s="5"/>
      <c r="Z1572" s="5"/>
      <c r="AA1572" s="5"/>
      <c r="AB1572" s="1"/>
      <c r="AC1572" s="5"/>
      <c r="AD1572" s="5"/>
      <c r="AE1572" s="5"/>
      <c r="AF1572" s="1"/>
      <c r="AG1572" s="3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</row>
    <row r="1573" spans="1:108" x14ac:dyDescent="0.2">
      <c r="A1573" s="112">
        <f t="shared" si="520"/>
        <v>41598</v>
      </c>
      <c r="B1573" s="104">
        <f t="shared" si="513"/>
        <v>122510.94597706999</v>
      </c>
      <c r="C1573" s="104">
        <f t="shared" si="521"/>
        <v>119192.52336581999</v>
      </c>
      <c r="D1573" s="132">
        <f t="shared" si="522"/>
        <v>41589</v>
      </c>
      <c r="E1573" s="105">
        <f t="shared" si="514"/>
        <v>1.84E-4</v>
      </c>
      <c r="F1573" s="106">
        <f t="shared" si="532"/>
        <v>10</v>
      </c>
      <c r="G1573" s="106">
        <f t="shared" si="527"/>
        <v>30</v>
      </c>
      <c r="H1573" s="104">
        <f t="shared" si="523"/>
        <v>1.0000613199999999</v>
      </c>
      <c r="I1573" s="104">
        <f t="shared" si="524"/>
        <v>1.0248027399999999</v>
      </c>
      <c r="J1573" s="104">
        <f t="shared" si="516"/>
        <v>1.0248655799999999</v>
      </c>
      <c r="K1573" s="104">
        <f t="shared" si="517"/>
        <v>122156.31459097</v>
      </c>
      <c r="L1573" s="107">
        <f t="shared" si="528"/>
        <v>0</v>
      </c>
      <c r="M1573" s="105">
        <f t="shared" si="529"/>
        <v>0</v>
      </c>
      <c r="N1573" s="104">
        <f t="shared" si="530"/>
        <v>0</v>
      </c>
      <c r="O1573" s="113">
        <f t="shared" si="525"/>
        <v>0.11</v>
      </c>
      <c r="P1573" s="108">
        <f t="shared" si="515"/>
        <v>1.002903095</v>
      </c>
      <c r="Q1573" s="104">
        <f t="shared" si="518"/>
        <v>354.63138609999999</v>
      </c>
      <c r="R1573" s="104">
        <f t="shared" si="519"/>
        <v>354.63138609999999</v>
      </c>
      <c r="S1573" s="109" t="s">
        <v>52</v>
      </c>
      <c r="T1573" s="110">
        <f t="shared" si="531"/>
        <v>41618</v>
      </c>
      <c r="U1573" s="111">
        <f t="shared" si="526"/>
        <v>0</v>
      </c>
      <c r="V1573" s="22"/>
      <c r="W1573" s="5"/>
      <c r="X1573" s="3"/>
      <c r="Y1573" s="5"/>
      <c r="Z1573" s="5"/>
      <c r="AA1573" s="5"/>
      <c r="AB1573" s="1"/>
      <c r="AC1573" s="5"/>
      <c r="AD1573" s="5"/>
      <c r="AE1573" s="5"/>
      <c r="AF1573" s="1"/>
      <c r="AG1573" s="3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</row>
    <row r="1574" spans="1:108" x14ac:dyDescent="0.2">
      <c r="A1574" s="112">
        <f t="shared" si="520"/>
        <v>41599</v>
      </c>
      <c r="B1574" s="104">
        <f t="shared" si="513"/>
        <v>122547.21785061</v>
      </c>
      <c r="C1574" s="104">
        <f t="shared" si="521"/>
        <v>119192.52336581999</v>
      </c>
      <c r="D1574" s="132">
        <f t="shared" si="522"/>
        <v>41589</v>
      </c>
      <c r="E1574" s="105">
        <f t="shared" si="514"/>
        <v>1.84E-4</v>
      </c>
      <c r="F1574" s="106">
        <f t="shared" si="532"/>
        <v>11</v>
      </c>
      <c r="G1574" s="106">
        <f t="shared" si="527"/>
        <v>30</v>
      </c>
      <c r="H1574" s="104">
        <f t="shared" si="523"/>
        <v>1.0000674599999999</v>
      </c>
      <c r="I1574" s="104">
        <f t="shared" si="524"/>
        <v>1.0248027399999999</v>
      </c>
      <c r="J1574" s="104">
        <f t="shared" si="516"/>
        <v>1.0248718699999999</v>
      </c>
      <c r="K1574" s="104">
        <f t="shared" si="517"/>
        <v>122157.06431194</v>
      </c>
      <c r="L1574" s="107">
        <f t="shared" si="528"/>
        <v>0</v>
      </c>
      <c r="M1574" s="105">
        <f t="shared" si="529"/>
        <v>0</v>
      </c>
      <c r="N1574" s="104">
        <f t="shared" si="530"/>
        <v>0</v>
      </c>
      <c r="O1574" s="113">
        <f t="shared" si="525"/>
        <v>0.11</v>
      </c>
      <c r="P1574" s="108">
        <f t="shared" si="515"/>
        <v>1.0031938680000001</v>
      </c>
      <c r="Q1574" s="104">
        <f t="shared" si="518"/>
        <v>390.15353866999999</v>
      </c>
      <c r="R1574" s="104">
        <f t="shared" si="519"/>
        <v>390.15353866999999</v>
      </c>
      <c r="S1574" s="109" t="s">
        <v>52</v>
      </c>
      <c r="T1574" s="110">
        <f t="shared" si="531"/>
        <v>41618</v>
      </c>
      <c r="U1574" s="111">
        <f t="shared" si="526"/>
        <v>0</v>
      </c>
      <c r="V1574" s="22"/>
      <c r="W1574" s="5"/>
      <c r="X1574" s="3"/>
      <c r="Y1574" s="5"/>
      <c r="Z1574" s="5"/>
      <c r="AA1574" s="5"/>
      <c r="AB1574" s="1"/>
      <c r="AC1574" s="5"/>
      <c r="AD1574" s="5"/>
      <c r="AE1574" s="5"/>
      <c r="AF1574" s="1"/>
      <c r="AG1574" s="3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</row>
    <row r="1575" spans="1:108" x14ac:dyDescent="0.2">
      <c r="A1575" s="112">
        <f t="shared" si="520"/>
        <v>41600</v>
      </c>
      <c r="B1575" s="104">
        <f t="shared" ref="B1575:B1638" si="533">IF(E1575&lt;0,"ND",(K1575+Q1575))</f>
        <v>122583.49922534</v>
      </c>
      <c r="C1575" s="104">
        <f t="shared" si="521"/>
        <v>119192.52336581999</v>
      </c>
      <c r="D1575" s="132">
        <f t="shared" si="522"/>
        <v>41589</v>
      </c>
      <c r="E1575" s="105">
        <f t="shared" si="514"/>
        <v>1.84E-4</v>
      </c>
      <c r="F1575" s="106">
        <f t="shared" si="532"/>
        <v>12</v>
      </c>
      <c r="G1575" s="106">
        <f t="shared" si="527"/>
        <v>30</v>
      </c>
      <c r="H1575" s="104">
        <f t="shared" si="523"/>
        <v>1.00007359</v>
      </c>
      <c r="I1575" s="104">
        <f t="shared" si="524"/>
        <v>1.0248027399999999</v>
      </c>
      <c r="J1575" s="104">
        <f t="shared" si="516"/>
        <v>1.0248781499999999</v>
      </c>
      <c r="K1575" s="104">
        <f t="shared" si="517"/>
        <v>122157.81284098999</v>
      </c>
      <c r="L1575" s="107">
        <f t="shared" si="528"/>
        <v>0</v>
      </c>
      <c r="M1575" s="105">
        <f t="shared" si="529"/>
        <v>0</v>
      </c>
      <c r="N1575" s="104">
        <f t="shared" si="530"/>
        <v>0</v>
      </c>
      <c r="O1575" s="113">
        <f t="shared" si="525"/>
        <v>0.11</v>
      </c>
      <c r="P1575" s="108">
        <f t="shared" si="515"/>
        <v>1.0034847250000001</v>
      </c>
      <c r="Q1575" s="104">
        <f t="shared" si="518"/>
        <v>425.68638435000003</v>
      </c>
      <c r="R1575" s="104">
        <f t="shared" si="519"/>
        <v>425.68638435000003</v>
      </c>
      <c r="S1575" s="109" t="s">
        <v>52</v>
      </c>
      <c r="T1575" s="110">
        <f t="shared" si="531"/>
        <v>41618</v>
      </c>
      <c r="U1575" s="111">
        <f t="shared" si="526"/>
        <v>0</v>
      </c>
      <c r="V1575" s="22"/>
      <c r="W1575" s="5"/>
      <c r="X1575" s="3"/>
      <c r="Y1575" s="5"/>
      <c r="Z1575" s="5"/>
      <c r="AA1575" s="5"/>
      <c r="AB1575" s="1"/>
      <c r="AC1575" s="5"/>
      <c r="AD1575" s="5"/>
      <c r="AE1575" s="5"/>
      <c r="AF1575" s="1"/>
      <c r="AG1575" s="3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</row>
    <row r="1576" spans="1:108" x14ac:dyDescent="0.2">
      <c r="A1576" s="112">
        <f t="shared" si="520"/>
        <v>41601</v>
      </c>
      <c r="B1576" s="104">
        <f t="shared" si="533"/>
        <v>122619.79129681</v>
      </c>
      <c r="C1576" s="104">
        <f t="shared" si="521"/>
        <v>119192.52336581999</v>
      </c>
      <c r="D1576" s="132">
        <f t="shared" si="522"/>
        <v>41589</v>
      </c>
      <c r="E1576" s="105">
        <f t="shared" si="514"/>
        <v>1.84E-4</v>
      </c>
      <c r="F1576" s="106">
        <f t="shared" si="532"/>
        <v>13</v>
      </c>
      <c r="G1576" s="106">
        <f t="shared" si="527"/>
        <v>30</v>
      </c>
      <c r="H1576" s="104">
        <f t="shared" si="523"/>
        <v>1.00007972</v>
      </c>
      <c r="I1576" s="104">
        <f t="shared" si="524"/>
        <v>1.0248027399999999</v>
      </c>
      <c r="J1576" s="104">
        <f t="shared" si="516"/>
        <v>1.02488443</v>
      </c>
      <c r="K1576" s="104">
        <f t="shared" si="517"/>
        <v>122158.56137004</v>
      </c>
      <c r="L1576" s="107">
        <f t="shared" si="528"/>
        <v>0</v>
      </c>
      <c r="M1576" s="105">
        <f t="shared" si="529"/>
        <v>0</v>
      </c>
      <c r="N1576" s="104">
        <f t="shared" si="530"/>
        <v>0</v>
      </c>
      <c r="O1576" s="113">
        <f t="shared" si="525"/>
        <v>0.11</v>
      </c>
      <c r="P1576" s="108">
        <f t="shared" si="515"/>
        <v>1.0037756659999999</v>
      </c>
      <c r="Q1576" s="104">
        <f t="shared" si="518"/>
        <v>461.22992677000002</v>
      </c>
      <c r="R1576" s="104">
        <f t="shared" si="519"/>
        <v>461.22992677000002</v>
      </c>
      <c r="S1576" s="109" t="s">
        <v>52</v>
      </c>
      <c r="T1576" s="110">
        <f t="shared" si="531"/>
        <v>41618</v>
      </c>
      <c r="U1576" s="111">
        <f t="shared" si="526"/>
        <v>0</v>
      </c>
      <c r="V1576" s="22"/>
      <c r="W1576" s="5"/>
      <c r="X1576" s="3"/>
      <c r="Y1576" s="5"/>
      <c r="Z1576" s="5"/>
      <c r="AA1576" s="5"/>
      <c r="AB1576" s="1"/>
      <c r="AC1576" s="5"/>
      <c r="AD1576" s="5"/>
      <c r="AE1576" s="5"/>
      <c r="AF1576" s="1"/>
      <c r="AG1576" s="3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</row>
    <row r="1577" spans="1:108" x14ac:dyDescent="0.2">
      <c r="A1577" s="112">
        <f t="shared" si="520"/>
        <v>41602</v>
      </c>
      <c r="B1577" s="104">
        <f t="shared" si="533"/>
        <v>122656.09538413999</v>
      </c>
      <c r="C1577" s="104">
        <f t="shared" si="521"/>
        <v>119192.52336581999</v>
      </c>
      <c r="D1577" s="132">
        <f t="shared" si="522"/>
        <v>41589</v>
      </c>
      <c r="E1577" s="105">
        <f t="shared" si="514"/>
        <v>1.84E-4</v>
      </c>
      <c r="F1577" s="106">
        <f t="shared" si="532"/>
        <v>14</v>
      </c>
      <c r="G1577" s="106">
        <f t="shared" si="527"/>
        <v>30</v>
      </c>
      <c r="H1577" s="104">
        <f t="shared" si="523"/>
        <v>1.00008586</v>
      </c>
      <c r="I1577" s="104">
        <f t="shared" si="524"/>
        <v>1.0248027399999999</v>
      </c>
      <c r="J1577" s="104">
        <f t="shared" si="516"/>
        <v>1.0248907199999999</v>
      </c>
      <c r="K1577" s="104">
        <f t="shared" si="517"/>
        <v>122159.31109100999</v>
      </c>
      <c r="L1577" s="107">
        <f t="shared" si="528"/>
        <v>0</v>
      </c>
      <c r="M1577" s="105">
        <f t="shared" si="529"/>
        <v>0</v>
      </c>
      <c r="N1577" s="104">
        <f t="shared" si="530"/>
        <v>0</v>
      </c>
      <c r="O1577" s="113">
        <f t="shared" si="525"/>
        <v>0.11</v>
      </c>
      <c r="P1577" s="108">
        <f t="shared" si="515"/>
        <v>1.0040666920000001</v>
      </c>
      <c r="Q1577" s="104">
        <f t="shared" si="518"/>
        <v>496.78429312999998</v>
      </c>
      <c r="R1577" s="104">
        <f t="shared" si="519"/>
        <v>496.78429312999998</v>
      </c>
      <c r="S1577" s="109" t="s">
        <v>52</v>
      </c>
      <c r="T1577" s="110">
        <f t="shared" si="531"/>
        <v>41618</v>
      </c>
      <c r="U1577" s="111">
        <f t="shared" si="526"/>
        <v>0</v>
      </c>
      <c r="V1577" s="22"/>
      <c r="W1577" s="5"/>
      <c r="X1577" s="3"/>
      <c r="Y1577" s="5"/>
      <c r="Z1577" s="5"/>
      <c r="AA1577" s="5"/>
      <c r="AB1577" s="1"/>
      <c r="AC1577" s="5"/>
      <c r="AD1577" s="5"/>
      <c r="AE1577" s="5"/>
      <c r="AF1577" s="1"/>
      <c r="AG1577" s="3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</row>
    <row r="1578" spans="1:108" x14ac:dyDescent="0.2">
      <c r="A1578" s="112">
        <f t="shared" si="520"/>
        <v>41603</v>
      </c>
      <c r="B1578" s="104">
        <f t="shared" si="533"/>
        <v>122692.4101693</v>
      </c>
      <c r="C1578" s="104">
        <f t="shared" si="521"/>
        <v>119192.52336581999</v>
      </c>
      <c r="D1578" s="132">
        <f t="shared" si="522"/>
        <v>41589</v>
      </c>
      <c r="E1578" s="105">
        <f t="shared" si="514"/>
        <v>1.84E-4</v>
      </c>
      <c r="F1578" s="106">
        <f t="shared" si="532"/>
        <v>15</v>
      </c>
      <c r="G1578" s="106">
        <f t="shared" si="527"/>
        <v>30</v>
      </c>
      <c r="H1578" s="104">
        <f t="shared" si="523"/>
        <v>1.00009199</v>
      </c>
      <c r="I1578" s="104">
        <f t="shared" si="524"/>
        <v>1.0248027399999999</v>
      </c>
      <c r="J1578" s="104">
        <f t="shared" si="516"/>
        <v>1.0248970100000001</v>
      </c>
      <c r="K1578" s="104">
        <f t="shared" si="517"/>
        <v>122160.06081198</v>
      </c>
      <c r="L1578" s="107">
        <f t="shared" si="528"/>
        <v>0</v>
      </c>
      <c r="M1578" s="105">
        <f t="shared" si="529"/>
        <v>0</v>
      </c>
      <c r="N1578" s="104">
        <f t="shared" si="530"/>
        <v>0</v>
      </c>
      <c r="O1578" s="113">
        <f t="shared" si="525"/>
        <v>0.11</v>
      </c>
      <c r="P1578" s="108">
        <f t="shared" si="515"/>
        <v>1.0043578019999999</v>
      </c>
      <c r="Q1578" s="104">
        <f t="shared" si="518"/>
        <v>532.34935731999997</v>
      </c>
      <c r="R1578" s="104">
        <f t="shared" si="519"/>
        <v>532.34935731999997</v>
      </c>
      <c r="S1578" s="109" t="s">
        <v>52</v>
      </c>
      <c r="T1578" s="110">
        <f t="shared" si="531"/>
        <v>41618</v>
      </c>
      <c r="U1578" s="111">
        <f t="shared" si="526"/>
        <v>0</v>
      </c>
      <c r="V1578" s="22"/>
      <c r="W1578" s="5"/>
      <c r="X1578" s="3"/>
      <c r="Y1578" s="5"/>
      <c r="Z1578" s="5"/>
      <c r="AA1578" s="5"/>
      <c r="AB1578" s="1"/>
      <c r="AC1578" s="5"/>
      <c r="AD1578" s="5"/>
      <c r="AE1578" s="5"/>
      <c r="AF1578" s="1"/>
      <c r="AG1578" s="3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</row>
    <row r="1579" spans="1:108" x14ac:dyDescent="0.2">
      <c r="A1579" s="112">
        <f t="shared" si="520"/>
        <v>41604</v>
      </c>
      <c r="B1579" s="104">
        <f t="shared" si="533"/>
        <v>122728.73445501001</v>
      </c>
      <c r="C1579" s="104">
        <f t="shared" si="521"/>
        <v>119192.52336581999</v>
      </c>
      <c r="D1579" s="132">
        <f t="shared" si="522"/>
        <v>41589</v>
      </c>
      <c r="E1579" s="105">
        <f t="shared" ref="E1579:E1642" si="534">IF(DAY(A1578)=$E$2,VLOOKUP(A1578,$AG$10:$AH$200,2),E1578)</f>
        <v>1.84E-4</v>
      </c>
      <c r="F1579" s="106">
        <f t="shared" si="532"/>
        <v>16</v>
      </c>
      <c r="G1579" s="106">
        <f t="shared" si="527"/>
        <v>30</v>
      </c>
      <c r="H1579" s="104">
        <f t="shared" si="523"/>
        <v>1.0000981200000001</v>
      </c>
      <c r="I1579" s="104">
        <f t="shared" si="524"/>
        <v>1.0248027399999999</v>
      </c>
      <c r="J1579" s="104">
        <f t="shared" si="516"/>
        <v>1.0249032899999999</v>
      </c>
      <c r="K1579" s="104">
        <f t="shared" si="517"/>
        <v>122160.80934103001</v>
      </c>
      <c r="L1579" s="107">
        <f t="shared" si="528"/>
        <v>0</v>
      </c>
      <c r="M1579" s="105">
        <f t="shared" si="529"/>
        <v>0</v>
      </c>
      <c r="N1579" s="104">
        <f t="shared" si="530"/>
        <v>0</v>
      </c>
      <c r="O1579" s="113">
        <f t="shared" si="525"/>
        <v>0.11</v>
      </c>
      <c r="P1579" s="108">
        <f t="shared" si="515"/>
        <v>1.004648996</v>
      </c>
      <c r="Q1579" s="104">
        <f t="shared" si="518"/>
        <v>567.92511397999999</v>
      </c>
      <c r="R1579" s="104">
        <f t="shared" si="519"/>
        <v>567.92511397999999</v>
      </c>
      <c r="S1579" s="109" t="s">
        <v>52</v>
      </c>
      <c r="T1579" s="110">
        <f t="shared" si="531"/>
        <v>41618</v>
      </c>
      <c r="U1579" s="111">
        <f t="shared" si="526"/>
        <v>0</v>
      </c>
      <c r="V1579" s="22"/>
      <c r="W1579" s="5"/>
      <c r="X1579" s="3"/>
      <c r="Y1579" s="5"/>
      <c r="Z1579" s="5"/>
      <c r="AA1579" s="5"/>
      <c r="AB1579" s="1"/>
      <c r="AC1579" s="5"/>
      <c r="AD1579" s="5"/>
      <c r="AE1579" s="5"/>
      <c r="AF1579" s="1"/>
      <c r="AG1579" s="3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</row>
    <row r="1580" spans="1:108" x14ac:dyDescent="0.2">
      <c r="A1580" s="112">
        <f t="shared" si="520"/>
        <v>41605</v>
      </c>
      <c r="B1580" s="104">
        <f t="shared" si="533"/>
        <v>122765.07075819001</v>
      </c>
      <c r="C1580" s="104">
        <f t="shared" si="521"/>
        <v>119192.52336581999</v>
      </c>
      <c r="D1580" s="132">
        <f t="shared" si="522"/>
        <v>41589</v>
      </c>
      <c r="E1580" s="105">
        <f t="shared" si="534"/>
        <v>1.84E-4</v>
      </c>
      <c r="F1580" s="106">
        <f t="shared" si="532"/>
        <v>17</v>
      </c>
      <c r="G1580" s="106">
        <f t="shared" si="527"/>
        <v>30</v>
      </c>
      <c r="H1580" s="104">
        <f t="shared" si="523"/>
        <v>1.0001042600000001</v>
      </c>
      <c r="I1580" s="104">
        <f t="shared" si="524"/>
        <v>1.0248027399999999</v>
      </c>
      <c r="J1580" s="104">
        <f t="shared" si="516"/>
        <v>1.0249095800000001</v>
      </c>
      <c r="K1580" s="104">
        <f t="shared" si="517"/>
        <v>122161.559062</v>
      </c>
      <c r="L1580" s="107">
        <f t="shared" si="528"/>
        <v>0</v>
      </c>
      <c r="M1580" s="105">
        <f t="shared" si="529"/>
        <v>0</v>
      </c>
      <c r="N1580" s="104">
        <f t="shared" si="530"/>
        <v>0</v>
      </c>
      <c r="O1580" s="113">
        <f t="shared" si="525"/>
        <v>0.11</v>
      </c>
      <c r="P1580" s="108">
        <f t="shared" si="515"/>
        <v>1.004940275</v>
      </c>
      <c r="Q1580" s="104">
        <f t="shared" si="518"/>
        <v>603.51169618999995</v>
      </c>
      <c r="R1580" s="104">
        <f t="shared" si="519"/>
        <v>603.51169618999995</v>
      </c>
      <c r="S1580" s="109" t="s">
        <v>52</v>
      </c>
      <c r="T1580" s="110">
        <f t="shared" si="531"/>
        <v>41618</v>
      </c>
      <c r="U1580" s="111">
        <f t="shared" si="526"/>
        <v>0</v>
      </c>
      <c r="V1580" s="22"/>
      <c r="W1580" s="5"/>
      <c r="X1580" s="3"/>
      <c r="Y1580" s="5"/>
      <c r="Z1580" s="5"/>
      <c r="AA1580" s="5"/>
      <c r="AB1580" s="1"/>
      <c r="AC1580" s="5"/>
      <c r="AD1580" s="5"/>
      <c r="AE1580" s="5"/>
      <c r="AF1580" s="1"/>
      <c r="AG1580" s="3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</row>
    <row r="1581" spans="1:108" x14ac:dyDescent="0.2">
      <c r="A1581" s="112">
        <f t="shared" si="520"/>
        <v>41606</v>
      </c>
      <c r="B1581" s="104">
        <f t="shared" si="533"/>
        <v>122801.4165616</v>
      </c>
      <c r="C1581" s="104">
        <f t="shared" si="521"/>
        <v>119192.52336581999</v>
      </c>
      <c r="D1581" s="132">
        <f t="shared" si="522"/>
        <v>41589</v>
      </c>
      <c r="E1581" s="105">
        <f t="shared" si="534"/>
        <v>1.84E-4</v>
      </c>
      <c r="F1581" s="106">
        <f t="shared" si="532"/>
        <v>18</v>
      </c>
      <c r="G1581" s="106">
        <f t="shared" si="527"/>
        <v>30</v>
      </c>
      <c r="H1581" s="104">
        <f t="shared" si="523"/>
        <v>1.0001103899999999</v>
      </c>
      <c r="I1581" s="104">
        <f t="shared" si="524"/>
        <v>1.0248027399999999</v>
      </c>
      <c r="J1581" s="104">
        <f t="shared" si="516"/>
        <v>1.0249158599999999</v>
      </c>
      <c r="K1581" s="104">
        <f t="shared" si="517"/>
        <v>122162.30759103999</v>
      </c>
      <c r="L1581" s="107">
        <f t="shared" si="528"/>
        <v>0</v>
      </c>
      <c r="M1581" s="105">
        <f t="shared" si="529"/>
        <v>0</v>
      </c>
      <c r="N1581" s="104">
        <f t="shared" si="530"/>
        <v>0</v>
      </c>
      <c r="O1581" s="113">
        <f t="shared" si="525"/>
        <v>0.11</v>
      </c>
      <c r="P1581" s="108">
        <f t="shared" si="515"/>
        <v>1.0052316379999999</v>
      </c>
      <c r="Q1581" s="104">
        <f t="shared" si="518"/>
        <v>639.10897055999999</v>
      </c>
      <c r="R1581" s="104">
        <f t="shared" si="519"/>
        <v>639.10897055999999</v>
      </c>
      <c r="S1581" s="109" t="s">
        <v>52</v>
      </c>
      <c r="T1581" s="110">
        <f t="shared" si="531"/>
        <v>41618</v>
      </c>
      <c r="U1581" s="111">
        <f t="shared" si="526"/>
        <v>0</v>
      </c>
      <c r="V1581" s="22"/>
      <c r="W1581" s="5"/>
      <c r="X1581" s="3"/>
      <c r="Y1581" s="5"/>
      <c r="Z1581" s="5"/>
      <c r="AA1581" s="5"/>
      <c r="AB1581" s="1"/>
      <c r="AC1581" s="5"/>
      <c r="AD1581" s="5"/>
      <c r="AE1581" s="5"/>
      <c r="AF1581" s="1"/>
      <c r="AG1581" s="3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</row>
    <row r="1582" spans="1:108" x14ac:dyDescent="0.2">
      <c r="A1582" s="112">
        <f t="shared" si="520"/>
        <v>41607</v>
      </c>
      <c r="B1582" s="104">
        <f t="shared" si="533"/>
        <v>122837.77438356999</v>
      </c>
      <c r="C1582" s="104">
        <f t="shared" si="521"/>
        <v>119192.52336581999</v>
      </c>
      <c r="D1582" s="132">
        <f t="shared" si="522"/>
        <v>41589</v>
      </c>
      <c r="E1582" s="105">
        <f t="shared" si="534"/>
        <v>1.84E-4</v>
      </c>
      <c r="F1582" s="106">
        <f t="shared" si="532"/>
        <v>19</v>
      </c>
      <c r="G1582" s="106">
        <f t="shared" si="527"/>
        <v>30</v>
      </c>
      <c r="H1582" s="104">
        <f t="shared" si="523"/>
        <v>1.00011652</v>
      </c>
      <c r="I1582" s="104">
        <f t="shared" si="524"/>
        <v>1.0248027399999999</v>
      </c>
      <c r="J1582" s="104">
        <f t="shared" si="516"/>
        <v>1.0249221500000001</v>
      </c>
      <c r="K1582" s="104">
        <f t="shared" si="517"/>
        <v>122163.05731202</v>
      </c>
      <c r="L1582" s="107">
        <f t="shared" si="528"/>
        <v>0</v>
      </c>
      <c r="M1582" s="105">
        <f t="shared" si="529"/>
        <v>0</v>
      </c>
      <c r="N1582" s="104">
        <f t="shared" si="530"/>
        <v>0</v>
      </c>
      <c r="O1582" s="113">
        <f t="shared" si="525"/>
        <v>0.11</v>
      </c>
      <c r="P1582" s="108">
        <f t="shared" si="515"/>
        <v>1.005523086</v>
      </c>
      <c r="Q1582" s="104">
        <f t="shared" si="518"/>
        <v>674.71707155000001</v>
      </c>
      <c r="R1582" s="104">
        <f t="shared" si="519"/>
        <v>674.71707155000001</v>
      </c>
      <c r="S1582" s="109" t="s">
        <v>52</v>
      </c>
      <c r="T1582" s="110">
        <f t="shared" si="531"/>
        <v>41618</v>
      </c>
      <c r="U1582" s="111">
        <f t="shared" si="526"/>
        <v>0</v>
      </c>
      <c r="V1582" s="22"/>
      <c r="W1582" s="5"/>
      <c r="X1582" s="3"/>
      <c r="Y1582" s="5"/>
      <c r="Z1582" s="5"/>
      <c r="AA1582" s="5"/>
      <c r="AB1582" s="1"/>
      <c r="AC1582" s="5"/>
      <c r="AD1582" s="5"/>
      <c r="AE1582" s="5"/>
      <c r="AF1582" s="1"/>
      <c r="AG1582" s="3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</row>
    <row r="1583" spans="1:108" x14ac:dyDescent="0.2">
      <c r="A1583" s="112">
        <f t="shared" si="520"/>
        <v>41608</v>
      </c>
      <c r="B1583" s="104">
        <f t="shared" si="533"/>
        <v>122874.14290430999</v>
      </c>
      <c r="C1583" s="104">
        <f t="shared" si="521"/>
        <v>119192.52336581999</v>
      </c>
      <c r="D1583" s="132">
        <f t="shared" si="522"/>
        <v>41589</v>
      </c>
      <c r="E1583" s="105">
        <f t="shared" si="534"/>
        <v>1.84E-4</v>
      </c>
      <c r="F1583" s="106">
        <f t="shared" si="532"/>
        <v>20</v>
      </c>
      <c r="G1583" s="106">
        <f t="shared" si="527"/>
        <v>30</v>
      </c>
      <c r="H1583" s="104">
        <f t="shared" si="523"/>
        <v>1.0001226599999999</v>
      </c>
      <c r="I1583" s="104">
        <f t="shared" si="524"/>
        <v>1.0248027399999999</v>
      </c>
      <c r="J1583" s="104">
        <f t="shared" si="516"/>
        <v>1.0249284400000001</v>
      </c>
      <c r="K1583" s="104">
        <f t="shared" si="517"/>
        <v>122163.80703298999</v>
      </c>
      <c r="L1583" s="107">
        <f t="shared" si="528"/>
        <v>0</v>
      </c>
      <c r="M1583" s="105">
        <f t="shared" si="529"/>
        <v>0</v>
      </c>
      <c r="N1583" s="104">
        <f t="shared" si="530"/>
        <v>0</v>
      </c>
      <c r="O1583" s="113">
        <f t="shared" si="525"/>
        <v>0.11</v>
      </c>
      <c r="P1583" s="108">
        <f t="shared" si="515"/>
        <v>1.005814618</v>
      </c>
      <c r="Q1583" s="104">
        <f t="shared" si="518"/>
        <v>710.33587132000002</v>
      </c>
      <c r="R1583" s="104">
        <f t="shared" si="519"/>
        <v>710.33587132000002</v>
      </c>
      <c r="S1583" s="109" t="s">
        <v>52</v>
      </c>
      <c r="T1583" s="110">
        <f t="shared" si="531"/>
        <v>41618</v>
      </c>
      <c r="U1583" s="111">
        <f t="shared" si="526"/>
        <v>0</v>
      </c>
      <c r="V1583" s="22"/>
      <c r="W1583" s="5"/>
      <c r="X1583" s="3"/>
      <c r="Y1583" s="5"/>
      <c r="Z1583" s="5"/>
      <c r="AA1583" s="5"/>
      <c r="AB1583" s="1"/>
      <c r="AC1583" s="5"/>
      <c r="AD1583" s="5"/>
      <c r="AE1583" s="5"/>
      <c r="AF1583" s="1"/>
      <c r="AG1583" s="3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</row>
    <row r="1584" spans="1:108" x14ac:dyDescent="0.2">
      <c r="A1584" s="112">
        <f t="shared" si="520"/>
        <v>41609</v>
      </c>
      <c r="B1584" s="104">
        <f t="shared" si="533"/>
        <v>122910.52104697</v>
      </c>
      <c r="C1584" s="104">
        <f t="shared" si="521"/>
        <v>119192.52336581999</v>
      </c>
      <c r="D1584" s="132">
        <f t="shared" si="522"/>
        <v>41589</v>
      </c>
      <c r="E1584" s="105">
        <f t="shared" si="534"/>
        <v>1.84E-4</v>
      </c>
      <c r="F1584" s="106">
        <f t="shared" si="532"/>
        <v>21</v>
      </c>
      <c r="G1584" s="106">
        <f t="shared" si="527"/>
        <v>30</v>
      </c>
      <c r="H1584" s="104">
        <f t="shared" si="523"/>
        <v>1.00012879</v>
      </c>
      <c r="I1584" s="104">
        <f t="shared" si="524"/>
        <v>1.0248027399999999</v>
      </c>
      <c r="J1584" s="104">
        <f t="shared" si="516"/>
        <v>1.0249347200000001</v>
      </c>
      <c r="K1584" s="104">
        <f t="shared" si="517"/>
        <v>122164.55556204</v>
      </c>
      <c r="L1584" s="107">
        <f t="shared" si="528"/>
        <v>0</v>
      </c>
      <c r="M1584" s="105">
        <f t="shared" si="529"/>
        <v>0</v>
      </c>
      <c r="N1584" s="104">
        <f t="shared" si="530"/>
        <v>0</v>
      </c>
      <c r="O1584" s="113">
        <f t="shared" si="525"/>
        <v>0.11</v>
      </c>
      <c r="P1584" s="108">
        <f t="shared" si="515"/>
        <v>1.0061062350000001</v>
      </c>
      <c r="Q1584" s="104">
        <f t="shared" si="518"/>
        <v>745.96548493</v>
      </c>
      <c r="R1584" s="104">
        <f t="shared" si="519"/>
        <v>745.96548493</v>
      </c>
      <c r="S1584" s="109" t="s">
        <v>52</v>
      </c>
      <c r="T1584" s="110">
        <f t="shared" si="531"/>
        <v>41618</v>
      </c>
      <c r="U1584" s="111">
        <f t="shared" si="526"/>
        <v>0</v>
      </c>
      <c r="V1584" s="22"/>
      <c r="W1584" s="5"/>
      <c r="X1584" s="3"/>
      <c r="Y1584" s="5"/>
      <c r="Z1584" s="5"/>
      <c r="AA1584" s="5"/>
      <c r="AB1584" s="1"/>
      <c r="AC1584" s="5"/>
      <c r="AD1584" s="5"/>
      <c r="AE1584" s="5"/>
      <c r="AF1584" s="1"/>
      <c r="AG1584" s="3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</row>
    <row r="1585" spans="1:108" x14ac:dyDescent="0.2">
      <c r="A1585" s="112">
        <f t="shared" si="520"/>
        <v>41610</v>
      </c>
      <c r="B1585" s="104">
        <f t="shared" si="533"/>
        <v>122946.91108763001</v>
      </c>
      <c r="C1585" s="104">
        <f t="shared" si="521"/>
        <v>119192.52336581999</v>
      </c>
      <c r="D1585" s="132">
        <f t="shared" si="522"/>
        <v>41589</v>
      </c>
      <c r="E1585" s="105">
        <f t="shared" si="534"/>
        <v>1.84E-4</v>
      </c>
      <c r="F1585" s="106">
        <f t="shared" si="532"/>
        <v>22</v>
      </c>
      <c r="G1585" s="106">
        <f t="shared" si="527"/>
        <v>30</v>
      </c>
      <c r="H1585" s="104">
        <f t="shared" si="523"/>
        <v>1.00013493</v>
      </c>
      <c r="I1585" s="104">
        <f t="shared" si="524"/>
        <v>1.0248027399999999</v>
      </c>
      <c r="J1585" s="104">
        <f t="shared" si="516"/>
        <v>1.02494101</v>
      </c>
      <c r="K1585" s="104">
        <f t="shared" si="517"/>
        <v>122165.30528301001</v>
      </c>
      <c r="L1585" s="107">
        <f t="shared" si="528"/>
        <v>0</v>
      </c>
      <c r="M1585" s="105">
        <f t="shared" si="529"/>
        <v>0</v>
      </c>
      <c r="N1585" s="104">
        <f t="shared" si="530"/>
        <v>0</v>
      </c>
      <c r="O1585" s="113">
        <f t="shared" si="525"/>
        <v>0.11</v>
      </c>
      <c r="P1585" s="108">
        <f t="shared" si="515"/>
        <v>1.0063979359999999</v>
      </c>
      <c r="Q1585" s="104">
        <f t="shared" si="518"/>
        <v>781.60580461999996</v>
      </c>
      <c r="R1585" s="104">
        <f t="shared" si="519"/>
        <v>781.60580461999996</v>
      </c>
      <c r="S1585" s="109" t="s">
        <v>52</v>
      </c>
      <c r="T1585" s="110">
        <f t="shared" si="531"/>
        <v>41618</v>
      </c>
      <c r="U1585" s="111">
        <f t="shared" si="526"/>
        <v>0</v>
      </c>
      <c r="V1585" s="22"/>
      <c r="W1585" s="5"/>
      <c r="X1585" s="3"/>
      <c r="Y1585" s="5"/>
      <c r="Z1585" s="5"/>
      <c r="AA1585" s="5"/>
      <c r="AB1585" s="1"/>
      <c r="AC1585" s="5"/>
      <c r="AD1585" s="5"/>
      <c r="AE1585" s="5"/>
      <c r="AF1585" s="1"/>
      <c r="AG1585" s="3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</row>
    <row r="1586" spans="1:108" x14ac:dyDescent="0.2">
      <c r="A1586" s="112">
        <f t="shared" si="520"/>
        <v>41611</v>
      </c>
      <c r="B1586" s="104">
        <f t="shared" si="533"/>
        <v>122983.31074987999</v>
      </c>
      <c r="C1586" s="104">
        <f t="shared" si="521"/>
        <v>119192.52336581999</v>
      </c>
      <c r="D1586" s="132">
        <f t="shared" si="522"/>
        <v>41589</v>
      </c>
      <c r="E1586" s="105">
        <f t="shared" si="534"/>
        <v>1.84E-4</v>
      </c>
      <c r="F1586" s="106">
        <f t="shared" si="532"/>
        <v>23</v>
      </c>
      <c r="G1586" s="106">
        <f t="shared" si="527"/>
        <v>30</v>
      </c>
      <c r="H1586" s="104">
        <f t="shared" si="523"/>
        <v>1.00014106</v>
      </c>
      <c r="I1586" s="104">
        <f t="shared" si="524"/>
        <v>1.0248027399999999</v>
      </c>
      <c r="J1586" s="104">
        <f t="shared" si="516"/>
        <v>1.0249472900000001</v>
      </c>
      <c r="K1586" s="104">
        <f t="shared" si="517"/>
        <v>122166.05381205</v>
      </c>
      <c r="L1586" s="107">
        <f t="shared" si="528"/>
        <v>0</v>
      </c>
      <c r="M1586" s="105">
        <f t="shared" si="529"/>
        <v>0</v>
      </c>
      <c r="N1586" s="104">
        <f t="shared" si="530"/>
        <v>0</v>
      </c>
      <c r="O1586" s="113">
        <f t="shared" si="525"/>
        <v>0.11</v>
      </c>
      <c r="P1586" s="108">
        <f t="shared" si="515"/>
        <v>1.006689722</v>
      </c>
      <c r="Q1586" s="104">
        <f t="shared" si="518"/>
        <v>817.25693782999997</v>
      </c>
      <c r="R1586" s="104">
        <f t="shared" si="519"/>
        <v>817.25693782999997</v>
      </c>
      <c r="S1586" s="109" t="s">
        <v>52</v>
      </c>
      <c r="T1586" s="110">
        <f t="shared" si="531"/>
        <v>41618</v>
      </c>
      <c r="U1586" s="111">
        <f t="shared" si="526"/>
        <v>0</v>
      </c>
      <c r="V1586" s="22"/>
      <c r="W1586" s="5"/>
      <c r="X1586" s="3"/>
      <c r="Y1586" s="5"/>
      <c r="Z1586" s="5"/>
      <c r="AA1586" s="5"/>
      <c r="AB1586" s="1"/>
      <c r="AC1586" s="5"/>
      <c r="AD1586" s="5"/>
      <c r="AE1586" s="5"/>
      <c r="AF1586" s="1"/>
      <c r="AG1586" s="3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</row>
    <row r="1587" spans="1:108" x14ac:dyDescent="0.2">
      <c r="A1587" s="112">
        <f t="shared" si="520"/>
        <v>41612</v>
      </c>
      <c r="B1587" s="104">
        <f t="shared" si="533"/>
        <v>123019.72243340001</v>
      </c>
      <c r="C1587" s="104">
        <f t="shared" si="521"/>
        <v>119192.52336581999</v>
      </c>
      <c r="D1587" s="132">
        <f t="shared" si="522"/>
        <v>41589</v>
      </c>
      <c r="E1587" s="105">
        <f t="shared" si="534"/>
        <v>1.84E-4</v>
      </c>
      <c r="F1587" s="106">
        <f t="shared" si="532"/>
        <v>24</v>
      </c>
      <c r="G1587" s="106">
        <f t="shared" si="527"/>
        <v>30</v>
      </c>
      <c r="H1587" s="104">
        <f t="shared" si="523"/>
        <v>1.0001471900000001</v>
      </c>
      <c r="I1587" s="104">
        <f t="shared" si="524"/>
        <v>1.0248027399999999</v>
      </c>
      <c r="J1587" s="104">
        <f t="shared" si="516"/>
        <v>1.02495358</v>
      </c>
      <c r="K1587" s="104">
        <f t="shared" si="517"/>
        <v>122166.80353303</v>
      </c>
      <c r="L1587" s="107">
        <f t="shared" si="528"/>
        <v>0</v>
      </c>
      <c r="M1587" s="105">
        <f t="shared" si="529"/>
        <v>0</v>
      </c>
      <c r="N1587" s="104">
        <f t="shared" si="530"/>
        <v>0</v>
      </c>
      <c r="O1587" s="113">
        <f t="shared" si="525"/>
        <v>0.11</v>
      </c>
      <c r="P1587" s="108">
        <f t="shared" si="515"/>
        <v>1.0069815929999999</v>
      </c>
      <c r="Q1587" s="104">
        <f t="shared" si="518"/>
        <v>852.91890036999996</v>
      </c>
      <c r="R1587" s="104">
        <f t="shared" si="519"/>
        <v>852.91890036999996</v>
      </c>
      <c r="S1587" s="109" t="s">
        <v>52</v>
      </c>
      <c r="T1587" s="110">
        <f t="shared" si="531"/>
        <v>41618</v>
      </c>
      <c r="U1587" s="111">
        <f t="shared" si="526"/>
        <v>0</v>
      </c>
      <c r="V1587" s="22"/>
      <c r="W1587" s="5"/>
      <c r="X1587" s="3"/>
      <c r="Y1587" s="5"/>
      <c r="Z1587" s="5"/>
      <c r="AA1587" s="5"/>
      <c r="AB1587" s="1"/>
      <c r="AC1587" s="5"/>
      <c r="AD1587" s="5"/>
      <c r="AE1587" s="5"/>
      <c r="AF1587" s="1"/>
      <c r="AG1587" s="3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</row>
    <row r="1588" spans="1:108" x14ac:dyDescent="0.2">
      <c r="A1588" s="112">
        <f t="shared" si="520"/>
        <v>41613</v>
      </c>
      <c r="B1588" s="104">
        <f t="shared" si="533"/>
        <v>123056.14481663</v>
      </c>
      <c r="C1588" s="104">
        <f t="shared" si="521"/>
        <v>119192.52336581999</v>
      </c>
      <c r="D1588" s="132">
        <f t="shared" si="522"/>
        <v>41589</v>
      </c>
      <c r="E1588" s="105">
        <f t="shared" si="534"/>
        <v>1.84E-4</v>
      </c>
      <c r="F1588" s="106">
        <f t="shared" si="532"/>
        <v>25</v>
      </c>
      <c r="G1588" s="106">
        <f t="shared" si="527"/>
        <v>30</v>
      </c>
      <c r="H1588" s="104">
        <f t="shared" si="523"/>
        <v>1.0001533300000001</v>
      </c>
      <c r="I1588" s="104">
        <f t="shared" si="524"/>
        <v>1.0248027399999999</v>
      </c>
      <c r="J1588" s="104">
        <f t="shared" si="516"/>
        <v>1.02495987</v>
      </c>
      <c r="K1588" s="104">
        <f t="shared" si="517"/>
        <v>122167.553254</v>
      </c>
      <c r="L1588" s="107">
        <f t="shared" si="528"/>
        <v>0</v>
      </c>
      <c r="M1588" s="105">
        <f t="shared" si="529"/>
        <v>0</v>
      </c>
      <c r="N1588" s="104">
        <f t="shared" si="530"/>
        <v>0</v>
      </c>
      <c r="O1588" s="113">
        <f t="shared" si="525"/>
        <v>0.11</v>
      </c>
      <c r="P1588" s="108">
        <f t="shared" si="515"/>
        <v>1.0072735479999999</v>
      </c>
      <c r="Q1588" s="104">
        <f t="shared" si="518"/>
        <v>888.59156263</v>
      </c>
      <c r="R1588" s="104">
        <f t="shared" si="519"/>
        <v>888.59156263</v>
      </c>
      <c r="S1588" s="109" t="s">
        <v>52</v>
      </c>
      <c r="T1588" s="110">
        <f t="shared" si="531"/>
        <v>41618</v>
      </c>
      <c r="U1588" s="111">
        <f t="shared" si="526"/>
        <v>0</v>
      </c>
      <c r="V1588" s="22"/>
      <c r="W1588" s="5"/>
      <c r="X1588" s="3"/>
      <c r="Y1588" s="5"/>
      <c r="Z1588" s="5"/>
      <c r="AA1588" s="5"/>
      <c r="AB1588" s="1"/>
      <c r="AC1588" s="5"/>
      <c r="AD1588" s="5"/>
      <c r="AE1588" s="5"/>
      <c r="AF1588" s="1"/>
      <c r="AG1588" s="3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</row>
    <row r="1589" spans="1:108" x14ac:dyDescent="0.2">
      <c r="A1589" s="112">
        <f t="shared" si="520"/>
        <v>41614</v>
      </c>
      <c r="B1589" s="104">
        <f t="shared" si="533"/>
        <v>123092.57682100001</v>
      </c>
      <c r="C1589" s="104">
        <f t="shared" si="521"/>
        <v>119192.52336581999</v>
      </c>
      <c r="D1589" s="132">
        <f t="shared" si="522"/>
        <v>41589</v>
      </c>
      <c r="E1589" s="105">
        <f t="shared" si="534"/>
        <v>1.84E-4</v>
      </c>
      <c r="F1589" s="106">
        <f t="shared" si="532"/>
        <v>26</v>
      </c>
      <c r="G1589" s="106">
        <f t="shared" si="527"/>
        <v>30</v>
      </c>
      <c r="H1589" s="104">
        <f t="shared" si="523"/>
        <v>1.0001594599999999</v>
      </c>
      <c r="I1589" s="104">
        <f t="shared" si="524"/>
        <v>1.0248027399999999</v>
      </c>
      <c r="J1589" s="104">
        <f t="shared" si="516"/>
        <v>1.02496615</v>
      </c>
      <c r="K1589" s="104">
        <f t="shared" si="517"/>
        <v>122168.30178305</v>
      </c>
      <c r="L1589" s="107">
        <f t="shared" si="528"/>
        <v>0</v>
      </c>
      <c r="M1589" s="105">
        <f t="shared" si="529"/>
        <v>0</v>
      </c>
      <c r="N1589" s="104">
        <f t="shared" si="530"/>
        <v>0</v>
      </c>
      <c r="O1589" s="113">
        <f t="shared" si="525"/>
        <v>0.11</v>
      </c>
      <c r="P1589" s="108">
        <f t="shared" si="515"/>
        <v>1.0075655880000001</v>
      </c>
      <c r="Q1589" s="104">
        <f t="shared" si="518"/>
        <v>924.27503794999996</v>
      </c>
      <c r="R1589" s="104">
        <f t="shared" si="519"/>
        <v>924.27503794999996</v>
      </c>
      <c r="S1589" s="109" t="s">
        <v>52</v>
      </c>
      <c r="T1589" s="110">
        <f t="shared" si="531"/>
        <v>41618</v>
      </c>
      <c r="U1589" s="111">
        <f t="shared" si="526"/>
        <v>0</v>
      </c>
      <c r="V1589" s="22"/>
      <c r="W1589" s="5"/>
      <c r="X1589" s="3"/>
      <c r="Y1589" s="5"/>
      <c r="Z1589" s="5"/>
      <c r="AA1589" s="5"/>
      <c r="AB1589" s="1"/>
      <c r="AC1589" s="5"/>
      <c r="AD1589" s="5"/>
      <c r="AE1589" s="5"/>
      <c r="AF1589" s="1"/>
      <c r="AG1589" s="3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</row>
    <row r="1590" spans="1:108" x14ac:dyDescent="0.2">
      <c r="A1590" s="112">
        <f t="shared" si="520"/>
        <v>41615</v>
      </c>
      <c r="B1590" s="104">
        <f t="shared" si="533"/>
        <v>123129.01952474999</v>
      </c>
      <c r="C1590" s="104">
        <f t="shared" si="521"/>
        <v>119192.52336581999</v>
      </c>
      <c r="D1590" s="132">
        <f t="shared" si="522"/>
        <v>41589</v>
      </c>
      <c r="E1590" s="105">
        <f t="shared" si="534"/>
        <v>1.84E-4</v>
      </c>
      <c r="F1590" s="106">
        <f t="shared" si="532"/>
        <v>27</v>
      </c>
      <c r="G1590" s="106">
        <f t="shared" si="527"/>
        <v>30</v>
      </c>
      <c r="H1590" s="104">
        <f t="shared" si="523"/>
        <v>1.0001655899999999</v>
      </c>
      <c r="I1590" s="104">
        <f t="shared" si="524"/>
        <v>1.0248027399999999</v>
      </c>
      <c r="J1590" s="104">
        <f t="shared" si="516"/>
        <v>1.02497243</v>
      </c>
      <c r="K1590" s="104">
        <f t="shared" si="517"/>
        <v>122169.05031209</v>
      </c>
      <c r="L1590" s="107">
        <f t="shared" si="528"/>
        <v>0</v>
      </c>
      <c r="M1590" s="105">
        <f t="shared" si="529"/>
        <v>0</v>
      </c>
      <c r="N1590" s="104">
        <f t="shared" si="530"/>
        <v>0</v>
      </c>
      <c r="O1590" s="113">
        <f t="shared" si="525"/>
        <v>0.11</v>
      </c>
      <c r="P1590" s="108">
        <f t="shared" si="515"/>
        <v>1.0078577120000001</v>
      </c>
      <c r="Q1590" s="104">
        <f t="shared" si="518"/>
        <v>959.96921266000004</v>
      </c>
      <c r="R1590" s="104">
        <f t="shared" si="519"/>
        <v>959.96921266000004</v>
      </c>
      <c r="S1590" s="109" t="s">
        <v>52</v>
      </c>
      <c r="T1590" s="110">
        <f t="shared" si="531"/>
        <v>41618</v>
      </c>
      <c r="U1590" s="111">
        <f t="shared" si="526"/>
        <v>0</v>
      </c>
      <c r="V1590" s="22"/>
      <c r="W1590" s="5"/>
      <c r="X1590" s="3"/>
      <c r="Y1590" s="5"/>
      <c r="Z1590" s="5"/>
      <c r="AA1590" s="5"/>
      <c r="AB1590" s="1"/>
      <c r="AC1590" s="5"/>
      <c r="AD1590" s="5"/>
      <c r="AE1590" s="5"/>
      <c r="AF1590" s="1"/>
      <c r="AG1590" s="3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</row>
    <row r="1591" spans="1:108" x14ac:dyDescent="0.2">
      <c r="A1591" s="112">
        <f t="shared" si="520"/>
        <v>41616</v>
      </c>
      <c r="B1591" s="104">
        <f t="shared" si="533"/>
        <v>123165.47425191001</v>
      </c>
      <c r="C1591" s="104">
        <f t="shared" si="521"/>
        <v>119192.52336581999</v>
      </c>
      <c r="D1591" s="132">
        <f t="shared" si="522"/>
        <v>41589</v>
      </c>
      <c r="E1591" s="105">
        <f t="shared" si="534"/>
        <v>1.84E-4</v>
      </c>
      <c r="F1591" s="106">
        <f t="shared" si="532"/>
        <v>28</v>
      </c>
      <c r="G1591" s="106">
        <f t="shared" si="527"/>
        <v>30</v>
      </c>
      <c r="H1591" s="104">
        <f t="shared" si="523"/>
        <v>1.0001717299999999</v>
      </c>
      <c r="I1591" s="104">
        <f t="shared" si="524"/>
        <v>1.0248027399999999</v>
      </c>
      <c r="J1591" s="104">
        <f t="shared" si="516"/>
        <v>1.02497872</v>
      </c>
      <c r="K1591" s="104">
        <f t="shared" si="517"/>
        <v>122169.80003306</v>
      </c>
      <c r="L1591" s="107">
        <f t="shared" si="528"/>
        <v>0</v>
      </c>
      <c r="M1591" s="105">
        <f t="shared" si="529"/>
        <v>0</v>
      </c>
      <c r="N1591" s="104">
        <f t="shared" si="530"/>
        <v>0</v>
      </c>
      <c r="O1591" s="113">
        <f t="shared" si="525"/>
        <v>0.11</v>
      </c>
      <c r="P1591" s="108">
        <f t="shared" si="515"/>
        <v>1.008149921</v>
      </c>
      <c r="Q1591" s="104">
        <f t="shared" si="518"/>
        <v>995.67421884999999</v>
      </c>
      <c r="R1591" s="104">
        <f t="shared" si="519"/>
        <v>995.67421884999999</v>
      </c>
      <c r="S1591" s="109" t="s">
        <v>52</v>
      </c>
      <c r="T1591" s="110">
        <f t="shared" si="531"/>
        <v>41618</v>
      </c>
      <c r="U1591" s="111">
        <f t="shared" si="526"/>
        <v>0</v>
      </c>
      <c r="V1591" s="22"/>
      <c r="W1591" s="5"/>
      <c r="X1591" s="3"/>
      <c r="Y1591" s="5"/>
      <c r="Z1591" s="5"/>
      <c r="AA1591" s="5"/>
      <c r="AB1591" s="1"/>
      <c r="AC1591" s="5"/>
      <c r="AD1591" s="5"/>
      <c r="AE1591" s="5"/>
      <c r="AF1591" s="1"/>
      <c r="AG1591" s="3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</row>
    <row r="1592" spans="1:108" x14ac:dyDescent="0.2">
      <c r="A1592" s="112">
        <f t="shared" si="520"/>
        <v>41617</v>
      </c>
      <c r="B1592" s="104">
        <f t="shared" si="533"/>
        <v>123201.93980173</v>
      </c>
      <c r="C1592" s="104">
        <f t="shared" si="521"/>
        <v>119192.52336581999</v>
      </c>
      <c r="D1592" s="132">
        <f t="shared" si="522"/>
        <v>41589</v>
      </c>
      <c r="E1592" s="105">
        <f t="shared" si="534"/>
        <v>1.84E-4</v>
      </c>
      <c r="F1592" s="106">
        <f t="shared" si="532"/>
        <v>29</v>
      </c>
      <c r="G1592" s="106">
        <f t="shared" si="527"/>
        <v>30</v>
      </c>
      <c r="H1592" s="104">
        <f t="shared" si="523"/>
        <v>1.00017786</v>
      </c>
      <c r="I1592" s="104">
        <f t="shared" si="524"/>
        <v>1.0248027399999999</v>
      </c>
      <c r="J1592" s="104">
        <f t="shared" si="516"/>
        <v>1.02498501</v>
      </c>
      <c r="K1592" s="104">
        <f t="shared" si="517"/>
        <v>122170.54975404</v>
      </c>
      <c r="L1592" s="107">
        <f t="shared" si="528"/>
        <v>0</v>
      </c>
      <c r="M1592" s="105">
        <f t="shared" si="529"/>
        <v>0</v>
      </c>
      <c r="N1592" s="104">
        <f t="shared" si="530"/>
        <v>0</v>
      </c>
      <c r="O1592" s="113">
        <f t="shared" si="525"/>
        <v>0.11</v>
      </c>
      <c r="P1592" s="108">
        <f t="shared" si="515"/>
        <v>1.0084422150000001</v>
      </c>
      <c r="Q1592" s="104">
        <f t="shared" si="518"/>
        <v>1031.3900476900001</v>
      </c>
      <c r="R1592" s="104">
        <f t="shared" si="519"/>
        <v>1031.3900476900001</v>
      </c>
      <c r="S1592" s="109" t="s">
        <v>52</v>
      </c>
      <c r="T1592" s="110">
        <f t="shared" si="531"/>
        <v>41618</v>
      </c>
      <c r="U1592" s="111">
        <f t="shared" si="526"/>
        <v>0</v>
      </c>
      <c r="V1592" s="22"/>
      <c r="W1592" s="5"/>
      <c r="X1592" s="3"/>
      <c r="Y1592" s="5"/>
      <c r="Z1592" s="5"/>
      <c r="AA1592" s="5"/>
      <c r="AB1592" s="1"/>
      <c r="AC1592" s="5"/>
      <c r="AD1592" s="5"/>
      <c r="AE1592" s="5"/>
      <c r="AF1592" s="1"/>
      <c r="AG1592" s="3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</row>
    <row r="1593" spans="1:108" x14ac:dyDescent="0.2">
      <c r="A1593" s="112">
        <f t="shared" si="520"/>
        <v>41618</v>
      </c>
      <c r="B1593" s="104">
        <f t="shared" si="533"/>
        <v>123238.41617437001</v>
      </c>
      <c r="C1593" s="104">
        <f t="shared" si="521"/>
        <v>119192.52336581999</v>
      </c>
      <c r="D1593" s="132">
        <f t="shared" si="522"/>
        <v>41589</v>
      </c>
      <c r="E1593" s="105">
        <f t="shared" si="534"/>
        <v>1.84E-4</v>
      </c>
      <c r="F1593" s="106">
        <f t="shared" si="532"/>
        <v>30</v>
      </c>
      <c r="G1593" s="106">
        <f t="shared" si="527"/>
        <v>30</v>
      </c>
      <c r="H1593" s="104">
        <f t="shared" si="523"/>
        <v>1.000184</v>
      </c>
      <c r="I1593" s="104">
        <f t="shared" si="524"/>
        <v>1.0248027399999999</v>
      </c>
      <c r="J1593" s="104">
        <f t="shared" si="516"/>
        <v>1.0249912999999999</v>
      </c>
      <c r="K1593" s="104">
        <f t="shared" si="517"/>
        <v>122171.29947501</v>
      </c>
      <c r="L1593" s="107">
        <f t="shared" si="528"/>
        <v>51</v>
      </c>
      <c r="M1593" s="105">
        <f t="shared" si="529"/>
        <v>2.9759935562999999E-2</v>
      </c>
      <c r="N1593" s="104">
        <f t="shared" si="530"/>
        <v>3635.8100000200002</v>
      </c>
      <c r="O1593" s="113">
        <f t="shared" si="525"/>
        <v>0.11</v>
      </c>
      <c r="P1593" s="108">
        <f t="shared" si="515"/>
        <v>1.0087345940000001</v>
      </c>
      <c r="Q1593" s="104">
        <f t="shared" si="518"/>
        <v>1067.11669936</v>
      </c>
      <c r="R1593" s="104">
        <f t="shared" si="519"/>
        <v>4702.9266993800002</v>
      </c>
      <c r="S1593" s="109" t="s">
        <v>52</v>
      </c>
      <c r="T1593" s="110">
        <f t="shared" si="531"/>
        <v>41618</v>
      </c>
      <c r="U1593" s="111">
        <f t="shared" si="526"/>
        <v>118535.48947499</v>
      </c>
      <c r="V1593" s="22"/>
      <c r="W1593" s="8"/>
      <c r="X1593" s="2"/>
      <c r="Y1593" s="8"/>
      <c r="Z1593" s="8"/>
      <c r="AA1593" s="8"/>
      <c r="AB1593" s="9"/>
      <c r="AC1593" s="8"/>
      <c r="AD1593" s="8"/>
      <c r="AE1593" s="8"/>
      <c r="AF1593" s="9"/>
      <c r="AG1593" s="2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</row>
    <row r="1594" spans="1:108" x14ac:dyDescent="0.2">
      <c r="A1594" s="112">
        <f t="shared" si="520"/>
        <v>41619</v>
      </c>
      <c r="B1594" s="104">
        <f t="shared" si="533"/>
        <v>118571.29618915</v>
      </c>
      <c r="C1594" s="104">
        <f t="shared" si="521"/>
        <v>115645.36155086999</v>
      </c>
      <c r="D1594" s="132">
        <f t="shared" si="522"/>
        <v>41619</v>
      </c>
      <c r="E1594" s="105">
        <f t="shared" si="534"/>
        <v>6.6699999999999995E-4</v>
      </c>
      <c r="F1594" s="106">
        <f t="shared" si="532"/>
        <v>1</v>
      </c>
      <c r="G1594" s="106">
        <f t="shared" si="527"/>
        <v>31</v>
      </c>
      <c r="H1594" s="104">
        <f t="shared" si="523"/>
        <v>1.0000214999999999</v>
      </c>
      <c r="I1594" s="104">
        <f t="shared" si="524"/>
        <v>1.0249912999999999</v>
      </c>
      <c r="J1594" s="104">
        <f t="shared" si="516"/>
        <v>1.0250133299999999</v>
      </c>
      <c r="K1594" s="104">
        <f t="shared" si="517"/>
        <v>118538.03714231</v>
      </c>
      <c r="L1594" s="107">
        <f t="shared" si="528"/>
        <v>0</v>
      </c>
      <c r="M1594" s="105">
        <f t="shared" si="529"/>
        <v>0</v>
      </c>
      <c r="N1594" s="104">
        <f t="shared" si="530"/>
        <v>0</v>
      </c>
      <c r="O1594" s="113">
        <f t="shared" si="525"/>
        <v>0.11</v>
      </c>
      <c r="P1594" s="108">
        <f t="shared" si="515"/>
        <v>1.0002805770000001</v>
      </c>
      <c r="Q1594" s="104">
        <f t="shared" si="518"/>
        <v>33.259046840000003</v>
      </c>
      <c r="R1594" s="104">
        <f t="shared" si="519"/>
        <v>33.259046840000003</v>
      </c>
      <c r="S1594" s="109" t="s">
        <v>52</v>
      </c>
      <c r="T1594" s="110">
        <f t="shared" si="531"/>
        <v>41649</v>
      </c>
      <c r="U1594" s="111">
        <f t="shared" si="526"/>
        <v>0</v>
      </c>
      <c r="V1594" s="22"/>
      <c r="W1594" s="5"/>
      <c r="X1594" s="3"/>
      <c r="Y1594" s="5"/>
      <c r="Z1594" s="5"/>
      <c r="AA1594" s="5"/>
      <c r="AB1594" s="1"/>
      <c r="AC1594" s="5"/>
      <c r="AD1594" s="5"/>
      <c r="AE1594" s="5"/>
      <c r="AF1594" s="1"/>
      <c r="AG1594" s="3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</row>
    <row r="1595" spans="1:108" x14ac:dyDescent="0.2">
      <c r="A1595" s="112">
        <f t="shared" si="520"/>
        <v>41620</v>
      </c>
      <c r="B1595" s="104">
        <f t="shared" si="533"/>
        <v>118607.11601186001</v>
      </c>
      <c r="C1595" s="104">
        <f t="shared" si="521"/>
        <v>115645.36155086999</v>
      </c>
      <c r="D1595" s="132">
        <f t="shared" si="522"/>
        <v>41619</v>
      </c>
      <c r="E1595" s="105">
        <f t="shared" si="534"/>
        <v>6.6699999999999995E-4</v>
      </c>
      <c r="F1595" s="106">
        <f t="shared" si="532"/>
        <v>2</v>
      </c>
      <c r="G1595" s="106">
        <f t="shared" si="527"/>
        <v>31</v>
      </c>
      <c r="H1595" s="104">
        <f t="shared" si="523"/>
        <v>1.00004301</v>
      </c>
      <c r="I1595" s="104">
        <f t="shared" si="524"/>
        <v>1.0249912999999999</v>
      </c>
      <c r="J1595" s="104">
        <f t="shared" si="516"/>
        <v>1.0250353800000001</v>
      </c>
      <c r="K1595" s="104">
        <f t="shared" si="517"/>
        <v>118540.58712253001</v>
      </c>
      <c r="L1595" s="107">
        <f t="shared" si="528"/>
        <v>0</v>
      </c>
      <c r="M1595" s="105">
        <f t="shared" si="529"/>
        <v>0</v>
      </c>
      <c r="N1595" s="104">
        <f t="shared" si="530"/>
        <v>0</v>
      </c>
      <c r="O1595" s="113">
        <f t="shared" si="525"/>
        <v>0.11</v>
      </c>
      <c r="P1595" s="108">
        <f t="shared" si="515"/>
        <v>1.000561233</v>
      </c>
      <c r="Q1595" s="104">
        <f t="shared" si="518"/>
        <v>66.528889329999998</v>
      </c>
      <c r="R1595" s="104">
        <f t="shared" si="519"/>
        <v>66.528889329999998</v>
      </c>
      <c r="S1595" s="109" t="s">
        <v>52</v>
      </c>
      <c r="T1595" s="110">
        <f t="shared" si="531"/>
        <v>41649</v>
      </c>
      <c r="U1595" s="111">
        <f t="shared" si="526"/>
        <v>0</v>
      </c>
      <c r="V1595" s="22"/>
      <c r="W1595" s="5"/>
      <c r="X1595" s="3"/>
      <c r="Y1595" s="5"/>
      <c r="Z1595" s="5"/>
      <c r="AA1595" s="5"/>
      <c r="AB1595" s="1"/>
      <c r="AC1595" s="5"/>
      <c r="AD1595" s="5"/>
      <c r="AE1595" s="5"/>
      <c r="AF1595" s="1"/>
      <c r="AG1595" s="3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</row>
    <row r="1596" spans="1:108" x14ac:dyDescent="0.2">
      <c r="A1596" s="112">
        <f t="shared" si="520"/>
        <v>41621</v>
      </c>
      <c r="B1596" s="104">
        <f t="shared" si="533"/>
        <v>118642.94651225999</v>
      </c>
      <c r="C1596" s="104">
        <f t="shared" si="521"/>
        <v>115645.36155086999</v>
      </c>
      <c r="D1596" s="132">
        <f t="shared" si="522"/>
        <v>41619</v>
      </c>
      <c r="E1596" s="105">
        <f t="shared" si="534"/>
        <v>6.6699999999999995E-4</v>
      </c>
      <c r="F1596" s="106">
        <f t="shared" si="532"/>
        <v>3</v>
      </c>
      <c r="G1596" s="106">
        <f t="shared" si="527"/>
        <v>31</v>
      </c>
      <c r="H1596" s="104">
        <f t="shared" si="523"/>
        <v>1.00006452</v>
      </c>
      <c r="I1596" s="104">
        <f t="shared" si="524"/>
        <v>1.0249912999999999</v>
      </c>
      <c r="J1596" s="104">
        <f t="shared" si="516"/>
        <v>1.0250574299999999</v>
      </c>
      <c r="K1596" s="104">
        <f t="shared" si="517"/>
        <v>118543.13710275</v>
      </c>
      <c r="L1596" s="107">
        <f t="shared" si="528"/>
        <v>0</v>
      </c>
      <c r="M1596" s="105">
        <f t="shared" si="529"/>
        <v>0</v>
      </c>
      <c r="N1596" s="104">
        <f t="shared" si="530"/>
        <v>0</v>
      </c>
      <c r="O1596" s="113">
        <f t="shared" si="525"/>
        <v>0.11</v>
      </c>
      <c r="P1596" s="108">
        <f t="shared" si="515"/>
        <v>1.0008419669999999</v>
      </c>
      <c r="Q1596" s="104">
        <f t="shared" si="518"/>
        <v>99.809409509999995</v>
      </c>
      <c r="R1596" s="104">
        <f t="shared" si="519"/>
        <v>99.809409509999995</v>
      </c>
      <c r="S1596" s="109" t="s">
        <v>52</v>
      </c>
      <c r="T1596" s="110">
        <f t="shared" si="531"/>
        <v>41649</v>
      </c>
      <c r="U1596" s="111">
        <f t="shared" si="526"/>
        <v>0</v>
      </c>
      <c r="V1596" s="22"/>
      <c r="W1596" s="5"/>
      <c r="X1596" s="3"/>
      <c r="Y1596" s="5"/>
      <c r="Z1596" s="5"/>
      <c r="AA1596" s="5"/>
      <c r="AB1596" s="1"/>
      <c r="AC1596" s="5"/>
      <c r="AD1596" s="5"/>
      <c r="AE1596" s="5"/>
      <c r="AF1596" s="1"/>
      <c r="AG1596" s="3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</row>
    <row r="1597" spans="1:108" x14ac:dyDescent="0.2">
      <c r="A1597" s="112">
        <f t="shared" si="520"/>
        <v>41622</v>
      </c>
      <c r="B1597" s="104">
        <f t="shared" si="533"/>
        <v>118678.78792805001</v>
      </c>
      <c r="C1597" s="104">
        <f t="shared" si="521"/>
        <v>115645.36155086999</v>
      </c>
      <c r="D1597" s="132">
        <f t="shared" si="522"/>
        <v>41619</v>
      </c>
      <c r="E1597" s="105">
        <f t="shared" si="534"/>
        <v>6.6699999999999995E-4</v>
      </c>
      <c r="F1597" s="106">
        <f t="shared" si="532"/>
        <v>4</v>
      </c>
      <c r="G1597" s="106">
        <f t="shared" si="527"/>
        <v>31</v>
      </c>
      <c r="H1597" s="104">
        <f t="shared" si="523"/>
        <v>1.0000860300000001</v>
      </c>
      <c r="I1597" s="104">
        <f t="shared" si="524"/>
        <v>1.0249912999999999</v>
      </c>
      <c r="J1597" s="104">
        <f t="shared" si="516"/>
        <v>1.02507948</v>
      </c>
      <c r="K1597" s="104">
        <f t="shared" si="517"/>
        <v>118545.68708297001</v>
      </c>
      <c r="L1597" s="107">
        <f t="shared" si="528"/>
        <v>0</v>
      </c>
      <c r="M1597" s="105">
        <f t="shared" si="529"/>
        <v>0</v>
      </c>
      <c r="N1597" s="104">
        <f t="shared" si="530"/>
        <v>0</v>
      </c>
      <c r="O1597" s="113">
        <f t="shared" si="525"/>
        <v>0.11</v>
      </c>
      <c r="P1597" s="108">
        <f t="shared" si="515"/>
        <v>1.0011227810000001</v>
      </c>
      <c r="Q1597" s="104">
        <f t="shared" si="518"/>
        <v>133.10084508</v>
      </c>
      <c r="R1597" s="104">
        <f t="shared" si="519"/>
        <v>133.10084508</v>
      </c>
      <c r="S1597" s="109" t="s">
        <v>52</v>
      </c>
      <c r="T1597" s="110">
        <f t="shared" si="531"/>
        <v>41649</v>
      </c>
      <c r="U1597" s="111">
        <f t="shared" si="526"/>
        <v>0</v>
      </c>
      <c r="V1597" s="22"/>
      <c r="W1597" s="5"/>
      <c r="X1597" s="3"/>
      <c r="Y1597" s="5"/>
      <c r="Z1597" s="5"/>
      <c r="AA1597" s="5"/>
      <c r="AB1597" s="1"/>
      <c r="AC1597" s="5"/>
      <c r="AD1597" s="5"/>
      <c r="AE1597" s="5"/>
      <c r="AF1597" s="1"/>
      <c r="AG1597" s="3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</row>
    <row r="1598" spans="1:108" x14ac:dyDescent="0.2">
      <c r="A1598" s="112">
        <f t="shared" si="520"/>
        <v>41623</v>
      </c>
      <c r="B1598" s="104">
        <f t="shared" si="533"/>
        <v>118714.64002276</v>
      </c>
      <c r="C1598" s="104">
        <f t="shared" si="521"/>
        <v>115645.36155086999</v>
      </c>
      <c r="D1598" s="132">
        <f t="shared" si="522"/>
        <v>41619</v>
      </c>
      <c r="E1598" s="105">
        <f t="shared" si="534"/>
        <v>6.6699999999999995E-4</v>
      </c>
      <c r="F1598" s="106">
        <f t="shared" si="532"/>
        <v>5</v>
      </c>
      <c r="G1598" s="106">
        <f t="shared" si="527"/>
        <v>31</v>
      </c>
      <c r="H1598" s="104">
        <f t="shared" si="523"/>
        <v>1.0001075500000001</v>
      </c>
      <c r="I1598" s="104">
        <f t="shared" si="524"/>
        <v>1.0249912999999999</v>
      </c>
      <c r="J1598" s="104">
        <f t="shared" si="516"/>
        <v>1.0251015299999999</v>
      </c>
      <c r="K1598" s="104">
        <f t="shared" si="517"/>
        <v>118548.23706319999</v>
      </c>
      <c r="L1598" s="107">
        <f t="shared" si="528"/>
        <v>0</v>
      </c>
      <c r="M1598" s="105">
        <f t="shared" si="529"/>
        <v>0</v>
      </c>
      <c r="N1598" s="104">
        <f t="shared" si="530"/>
        <v>0</v>
      </c>
      <c r="O1598" s="113">
        <f t="shared" si="525"/>
        <v>0.11</v>
      </c>
      <c r="P1598" s="108">
        <f t="shared" si="515"/>
        <v>1.001403673</v>
      </c>
      <c r="Q1598" s="104">
        <f t="shared" si="518"/>
        <v>166.40295956</v>
      </c>
      <c r="R1598" s="104">
        <f t="shared" si="519"/>
        <v>166.40295956</v>
      </c>
      <c r="S1598" s="109" t="s">
        <v>52</v>
      </c>
      <c r="T1598" s="110">
        <f t="shared" si="531"/>
        <v>41649</v>
      </c>
      <c r="U1598" s="111">
        <f t="shared" si="526"/>
        <v>0</v>
      </c>
      <c r="V1598" s="22"/>
      <c r="W1598" s="5"/>
      <c r="X1598" s="3"/>
      <c r="Y1598" s="5"/>
      <c r="Z1598" s="5"/>
      <c r="AA1598" s="5"/>
      <c r="AB1598" s="1"/>
      <c r="AC1598" s="5"/>
      <c r="AD1598" s="5"/>
      <c r="AE1598" s="5"/>
      <c r="AF1598" s="1"/>
      <c r="AG1598" s="3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</row>
    <row r="1599" spans="1:108" x14ac:dyDescent="0.2">
      <c r="A1599" s="112">
        <f t="shared" si="520"/>
        <v>41624</v>
      </c>
      <c r="B1599" s="104">
        <f t="shared" si="533"/>
        <v>118750.50279695001</v>
      </c>
      <c r="C1599" s="104">
        <f t="shared" si="521"/>
        <v>115645.36155086999</v>
      </c>
      <c r="D1599" s="132">
        <f t="shared" si="522"/>
        <v>41619</v>
      </c>
      <c r="E1599" s="105">
        <f t="shared" si="534"/>
        <v>6.6699999999999995E-4</v>
      </c>
      <c r="F1599" s="106">
        <f t="shared" si="532"/>
        <v>6</v>
      </c>
      <c r="G1599" s="106">
        <f t="shared" si="527"/>
        <v>31</v>
      </c>
      <c r="H1599" s="104">
        <f t="shared" si="523"/>
        <v>1.0001290599999999</v>
      </c>
      <c r="I1599" s="104">
        <f t="shared" si="524"/>
        <v>1.0249912999999999</v>
      </c>
      <c r="J1599" s="104">
        <f t="shared" si="516"/>
        <v>1.02512358</v>
      </c>
      <c r="K1599" s="104">
        <f t="shared" si="517"/>
        <v>118550.78704342</v>
      </c>
      <c r="L1599" s="107">
        <f t="shared" si="528"/>
        <v>0</v>
      </c>
      <c r="M1599" s="105">
        <f t="shared" si="529"/>
        <v>0</v>
      </c>
      <c r="N1599" s="104">
        <f t="shared" si="530"/>
        <v>0</v>
      </c>
      <c r="O1599" s="113">
        <f t="shared" si="525"/>
        <v>0.11</v>
      </c>
      <c r="P1599" s="108">
        <f t="shared" si="515"/>
        <v>1.0016846429999999</v>
      </c>
      <c r="Q1599" s="104">
        <f t="shared" si="518"/>
        <v>199.71575353</v>
      </c>
      <c r="R1599" s="104">
        <f t="shared" si="519"/>
        <v>199.71575353</v>
      </c>
      <c r="S1599" s="109" t="s">
        <v>52</v>
      </c>
      <c r="T1599" s="110">
        <f t="shared" si="531"/>
        <v>41649</v>
      </c>
      <c r="U1599" s="111">
        <f t="shared" si="526"/>
        <v>0</v>
      </c>
      <c r="V1599" s="22"/>
      <c r="W1599" s="5"/>
      <c r="X1599" s="3"/>
      <c r="Y1599" s="5"/>
      <c r="Z1599" s="5"/>
      <c r="AA1599" s="5"/>
      <c r="AB1599" s="1"/>
      <c r="AC1599" s="5"/>
      <c r="AD1599" s="5"/>
      <c r="AE1599" s="5"/>
      <c r="AF1599" s="1"/>
      <c r="AG1599" s="3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</row>
    <row r="1600" spans="1:108" x14ac:dyDescent="0.2">
      <c r="A1600" s="112">
        <f t="shared" si="520"/>
        <v>41625</v>
      </c>
      <c r="B1600" s="104">
        <f t="shared" si="533"/>
        <v>118786.37648835</v>
      </c>
      <c r="C1600" s="104">
        <f t="shared" si="521"/>
        <v>115645.36155086999</v>
      </c>
      <c r="D1600" s="132">
        <f t="shared" si="522"/>
        <v>41619</v>
      </c>
      <c r="E1600" s="105">
        <f t="shared" si="534"/>
        <v>6.6699999999999995E-4</v>
      </c>
      <c r="F1600" s="106">
        <f t="shared" si="532"/>
        <v>7</v>
      </c>
      <c r="G1600" s="106">
        <f t="shared" si="527"/>
        <v>31</v>
      </c>
      <c r="H1600" s="104">
        <f t="shared" si="523"/>
        <v>1.00015057</v>
      </c>
      <c r="I1600" s="104">
        <f t="shared" si="524"/>
        <v>1.0249912999999999</v>
      </c>
      <c r="J1600" s="104">
        <f t="shared" si="516"/>
        <v>1.0251456299999999</v>
      </c>
      <c r="K1600" s="104">
        <f t="shared" si="517"/>
        <v>118553.33702363999</v>
      </c>
      <c r="L1600" s="107">
        <f t="shared" si="528"/>
        <v>0</v>
      </c>
      <c r="M1600" s="105">
        <f t="shared" si="529"/>
        <v>0</v>
      </c>
      <c r="N1600" s="104">
        <f t="shared" si="530"/>
        <v>0</v>
      </c>
      <c r="O1600" s="113">
        <f t="shared" si="525"/>
        <v>0.11</v>
      </c>
      <c r="P1600" s="108">
        <f t="shared" si="515"/>
        <v>1.001965693</v>
      </c>
      <c r="Q1600" s="104">
        <f t="shared" si="518"/>
        <v>233.03946471</v>
      </c>
      <c r="R1600" s="104">
        <f t="shared" si="519"/>
        <v>233.03946471</v>
      </c>
      <c r="S1600" s="109" t="s">
        <v>52</v>
      </c>
      <c r="T1600" s="110">
        <f t="shared" si="531"/>
        <v>41649</v>
      </c>
      <c r="U1600" s="111">
        <f t="shared" si="526"/>
        <v>0</v>
      </c>
      <c r="V1600" s="22"/>
      <c r="W1600" s="5"/>
      <c r="X1600" s="3"/>
      <c r="Y1600" s="5"/>
      <c r="Z1600" s="5"/>
      <c r="AA1600" s="5"/>
      <c r="AB1600" s="1"/>
      <c r="AC1600" s="5"/>
      <c r="AD1600" s="5"/>
      <c r="AE1600" s="5"/>
      <c r="AF1600" s="1"/>
      <c r="AG1600" s="3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</row>
    <row r="1601" spans="1:108" x14ac:dyDescent="0.2">
      <c r="A1601" s="112">
        <f t="shared" si="520"/>
        <v>41626</v>
      </c>
      <c r="B1601" s="104">
        <f t="shared" si="533"/>
        <v>118822.260979</v>
      </c>
      <c r="C1601" s="104">
        <f t="shared" si="521"/>
        <v>115645.36155086999</v>
      </c>
      <c r="D1601" s="132">
        <f t="shared" si="522"/>
        <v>41619</v>
      </c>
      <c r="E1601" s="105">
        <f t="shared" si="534"/>
        <v>6.6699999999999995E-4</v>
      </c>
      <c r="F1601" s="106">
        <f t="shared" si="532"/>
        <v>8</v>
      </c>
      <c r="G1601" s="106">
        <f t="shared" si="527"/>
        <v>31</v>
      </c>
      <c r="H1601" s="104">
        <f t="shared" si="523"/>
        <v>1.00017208</v>
      </c>
      <c r="I1601" s="104">
        <f t="shared" si="524"/>
        <v>1.0249912999999999</v>
      </c>
      <c r="J1601" s="104">
        <f t="shared" si="516"/>
        <v>1.02516768</v>
      </c>
      <c r="K1601" s="104">
        <f t="shared" si="517"/>
        <v>118555.88700386</v>
      </c>
      <c r="L1601" s="107">
        <f t="shared" si="528"/>
        <v>0</v>
      </c>
      <c r="M1601" s="105">
        <f t="shared" si="529"/>
        <v>0</v>
      </c>
      <c r="N1601" s="104">
        <f t="shared" si="530"/>
        <v>0</v>
      </c>
      <c r="O1601" s="113">
        <f t="shared" si="525"/>
        <v>0.11</v>
      </c>
      <c r="P1601" s="108">
        <f t="shared" si="515"/>
        <v>1.002246822</v>
      </c>
      <c r="Q1601" s="104">
        <f t="shared" si="518"/>
        <v>266.37397514000003</v>
      </c>
      <c r="R1601" s="104">
        <f t="shared" si="519"/>
        <v>266.37397514000003</v>
      </c>
      <c r="S1601" s="109" t="s">
        <v>52</v>
      </c>
      <c r="T1601" s="110">
        <f t="shared" si="531"/>
        <v>41649</v>
      </c>
      <c r="U1601" s="111">
        <f t="shared" si="526"/>
        <v>0</v>
      </c>
      <c r="V1601" s="22"/>
      <c r="W1601" s="5"/>
      <c r="X1601" s="3"/>
      <c r="Y1601" s="5"/>
      <c r="Z1601" s="5"/>
      <c r="AA1601" s="5"/>
      <c r="AB1601" s="1"/>
      <c r="AC1601" s="5"/>
      <c r="AD1601" s="5"/>
      <c r="AE1601" s="5"/>
      <c r="AF1601" s="1"/>
      <c r="AG1601" s="3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</row>
    <row r="1602" spans="1:108" x14ac:dyDescent="0.2">
      <c r="A1602" s="112">
        <f t="shared" si="520"/>
        <v>41627</v>
      </c>
      <c r="B1602" s="104">
        <f t="shared" si="533"/>
        <v>118858.15499159001</v>
      </c>
      <c r="C1602" s="104">
        <f t="shared" si="521"/>
        <v>115645.36155086999</v>
      </c>
      <c r="D1602" s="132">
        <f t="shared" si="522"/>
        <v>41619</v>
      </c>
      <c r="E1602" s="105">
        <f t="shared" si="534"/>
        <v>6.6699999999999995E-4</v>
      </c>
      <c r="F1602" s="106">
        <f t="shared" si="532"/>
        <v>9</v>
      </c>
      <c r="G1602" s="106">
        <f t="shared" si="527"/>
        <v>31</v>
      </c>
      <c r="H1602" s="104">
        <f t="shared" si="523"/>
        <v>1.0001935900000001</v>
      </c>
      <c r="I1602" s="104">
        <f t="shared" si="524"/>
        <v>1.0249912999999999</v>
      </c>
      <c r="J1602" s="104">
        <f t="shared" si="516"/>
        <v>1.02518972</v>
      </c>
      <c r="K1602" s="104">
        <f t="shared" si="517"/>
        <v>118558.43582763</v>
      </c>
      <c r="L1602" s="107">
        <f t="shared" si="528"/>
        <v>0</v>
      </c>
      <c r="M1602" s="105">
        <f t="shared" si="529"/>
        <v>0</v>
      </c>
      <c r="N1602" s="104">
        <f t="shared" si="530"/>
        <v>0</v>
      </c>
      <c r="O1602" s="113">
        <f t="shared" si="525"/>
        <v>0.11</v>
      </c>
      <c r="P1602" s="108">
        <f t="shared" si="515"/>
        <v>1.002528029</v>
      </c>
      <c r="Q1602" s="104">
        <f t="shared" si="518"/>
        <v>299.71916396</v>
      </c>
      <c r="R1602" s="104">
        <f t="shared" si="519"/>
        <v>299.71916396</v>
      </c>
      <c r="S1602" s="109" t="s">
        <v>52</v>
      </c>
      <c r="T1602" s="110">
        <f t="shared" si="531"/>
        <v>41649</v>
      </c>
      <c r="U1602" s="111">
        <f t="shared" si="526"/>
        <v>0</v>
      </c>
      <c r="V1602" s="22"/>
      <c r="W1602" s="5"/>
      <c r="X1602" s="3"/>
      <c r="Y1602" s="5"/>
      <c r="Z1602" s="5"/>
      <c r="AA1602" s="5"/>
      <c r="AB1602" s="1"/>
      <c r="AC1602" s="5"/>
      <c r="AD1602" s="5"/>
      <c r="AE1602" s="5"/>
      <c r="AF1602" s="1"/>
      <c r="AG1602" s="3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</row>
    <row r="1603" spans="1:108" x14ac:dyDescent="0.2">
      <c r="A1603" s="112">
        <f t="shared" si="520"/>
        <v>41628</v>
      </c>
      <c r="B1603" s="104">
        <f t="shared" si="533"/>
        <v>118894.06224196</v>
      </c>
      <c r="C1603" s="104">
        <f t="shared" si="521"/>
        <v>115645.36155086999</v>
      </c>
      <c r="D1603" s="132">
        <f t="shared" si="522"/>
        <v>41619</v>
      </c>
      <c r="E1603" s="105">
        <f t="shared" si="534"/>
        <v>6.6699999999999995E-4</v>
      </c>
      <c r="F1603" s="106">
        <f t="shared" si="532"/>
        <v>10</v>
      </c>
      <c r="G1603" s="106">
        <f t="shared" si="527"/>
        <v>31</v>
      </c>
      <c r="H1603" s="104">
        <f t="shared" si="523"/>
        <v>1.0002151100000001</v>
      </c>
      <c r="I1603" s="104">
        <f t="shared" si="524"/>
        <v>1.0249912999999999</v>
      </c>
      <c r="J1603" s="104">
        <f t="shared" si="516"/>
        <v>1.02521178</v>
      </c>
      <c r="K1603" s="104">
        <f t="shared" si="517"/>
        <v>118560.98696431</v>
      </c>
      <c r="L1603" s="107">
        <f t="shared" si="528"/>
        <v>0</v>
      </c>
      <c r="M1603" s="105">
        <f t="shared" si="529"/>
        <v>0</v>
      </c>
      <c r="N1603" s="104">
        <f t="shared" si="530"/>
        <v>0</v>
      </c>
      <c r="O1603" s="113">
        <f t="shared" si="525"/>
        <v>0.11</v>
      </c>
      <c r="P1603" s="108">
        <f t="shared" si="515"/>
        <v>1.002809316</v>
      </c>
      <c r="Q1603" s="104">
        <f t="shared" si="518"/>
        <v>333.07527764999998</v>
      </c>
      <c r="R1603" s="104">
        <f t="shared" si="519"/>
        <v>333.07527764999998</v>
      </c>
      <c r="S1603" s="109" t="s">
        <v>52</v>
      </c>
      <c r="T1603" s="110">
        <f t="shared" si="531"/>
        <v>41649</v>
      </c>
      <c r="U1603" s="111">
        <f t="shared" si="526"/>
        <v>0</v>
      </c>
      <c r="V1603" s="22"/>
      <c r="W1603" s="5"/>
      <c r="X1603" s="3"/>
      <c r="Y1603" s="5"/>
      <c r="Z1603" s="5"/>
      <c r="AA1603" s="5"/>
      <c r="AB1603" s="1"/>
      <c r="AC1603" s="5"/>
      <c r="AD1603" s="5"/>
      <c r="AE1603" s="5"/>
      <c r="AF1603" s="1"/>
      <c r="AG1603" s="3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</row>
    <row r="1604" spans="1:108" x14ac:dyDescent="0.2">
      <c r="A1604" s="112">
        <f t="shared" si="520"/>
        <v>41629</v>
      </c>
      <c r="B1604" s="104">
        <f t="shared" si="533"/>
        <v>118929.97901545001</v>
      </c>
      <c r="C1604" s="104">
        <f t="shared" si="521"/>
        <v>115645.36155086999</v>
      </c>
      <c r="D1604" s="132">
        <f t="shared" si="522"/>
        <v>41619</v>
      </c>
      <c r="E1604" s="105">
        <f t="shared" si="534"/>
        <v>6.6699999999999995E-4</v>
      </c>
      <c r="F1604" s="106">
        <f t="shared" si="532"/>
        <v>11</v>
      </c>
      <c r="G1604" s="106">
        <f t="shared" si="527"/>
        <v>31</v>
      </c>
      <c r="H1604" s="104">
        <f t="shared" si="523"/>
        <v>1.0002366199999999</v>
      </c>
      <c r="I1604" s="104">
        <f t="shared" si="524"/>
        <v>1.0249912999999999</v>
      </c>
      <c r="J1604" s="104">
        <f t="shared" si="516"/>
        <v>1.0252338299999999</v>
      </c>
      <c r="K1604" s="104">
        <f t="shared" si="517"/>
        <v>118563.53694453</v>
      </c>
      <c r="L1604" s="107">
        <f t="shared" si="528"/>
        <v>0</v>
      </c>
      <c r="M1604" s="105">
        <f t="shared" si="529"/>
        <v>0</v>
      </c>
      <c r="N1604" s="104">
        <f t="shared" si="530"/>
        <v>0</v>
      </c>
      <c r="O1604" s="113">
        <f t="shared" si="525"/>
        <v>0.11</v>
      </c>
      <c r="P1604" s="108">
        <f t="shared" si="515"/>
        <v>1.003090681</v>
      </c>
      <c r="Q1604" s="104">
        <f t="shared" si="518"/>
        <v>366.44207091999999</v>
      </c>
      <c r="R1604" s="104">
        <f t="shared" si="519"/>
        <v>366.44207091999999</v>
      </c>
      <c r="S1604" s="109" t="s">
        <v>52</v>
      </c>
      <c r="T1604" s="110">
        <f t="shared" si="531"/>
        <v>41649</v>
      </c>
      <c r="U1604" s="111">
        <f t="shared" si="526"/>
        <v>0</v>
      </c>
      <c r="V1604" s="22"/>
      <c r="W1604" s="5"/>
      <c r="X1604" s="3"/>
      <c r="Y1604" s="5"/>
      <c r="Z1604" s="5"/>
      <c r="AA1604" s="5"/>
      <c r="AB1604" s="1"/>
      <c r="AC1604" s="5"/>
      <c r="AD1604" s="5"/>
      <c r="AE1604" s="5"/>
      <c r="AF1604" s="1"/>
      <c r="AG1604" s="3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</row>
    <row r="1605" spans="1:108" x14ac:dyDescent="0.2">
      <c r="A1605" s="112">
        <f t="shared" si="520"/>
        <v>41630</v>
      </c>
      <c r="B1605" s="104">
        <f t="shared" si="533"/>
        <v>118965.90775097</v>
      </c>
      <c r="C1605" s="104">
        <f t="shared" si="521"/>
        <v>115645.36155086999</v>
      </c>
      <c r="D1605" s="132">
        <f t="shared" si="522"/>
        <v>41619</v>
      </c>
      <c r="E1605" s="105">
        <f t="shared" si="534"/>
        <v>6.6699999999999995E-4</v>
      </c>
      <c r="F1605" s="106">
        <f t="shared" si="532"/>
        <v>12</v>
      </c>
      <c r="G1605" s="106">
        <f t="shared" si="527"/>
        <v>31</v>
      </c>
      <c r="H1605" s="104">
        <f t="shared" si="523"/>
        <v>1.0002581399999999</v>
      </c>
      <c r="I1605" s="104">
        <f t="shared" si="524"/>
        <v>1.0249912999999999</v>
      </c>
      <c r="J1605" s="104">
        <f t="shared" si="516"/>
        <v>1.0252558899999999</v>
      </c>
      <c r="K1605" s="104">
        <f t="shared" si="517"/>
        <v>118566.0880812</v>
      </c>
      <c r="L1605" s="107">
        <f t="shared" si="528"/>
        <v>0</v>
      </c>
      <c r="M1605" s="105">
        <f t="shared" si="529"/>
        <v>0</v>
      </c>
      <c r="N1605" s="104">
        <f t="shared" si="530"/>
        <v>0</v>
      </c>
      <c r="O1605" s="113">
        <f t="shared" si="525"/>
        <v>0.11</v>
      </c>
      <c r="P1605" s="108">
        <f t="shared" si="515"/>
        <v>1.0033721250000001</v>
      </c>
      <c r="Q1605" s="104">
        <f t="shared" si="518"/>
        <v>399.81966977000002</v>
      </c>
      <c r="R1605" s="104">
        <f t="shared" si="519"/>
        <v>399.81966977000002</v>
      </c>
      <c r="S1605" s="109" t="s">
        <v>52</v>
      </c>
      <c r="T1605" s="110">
        <f t="shared" si="531"/>
        <v>41649</v>
      </c>
      <c r="U1605" s="111">
        <f t="shared" si="526"/>
        <v>0</v>
      </c>
      <c r="V1605" s="22"/>
      <c r="W1605" s="5"/>
      <c r="X1605" s="3"/>
      <c r="Y1605" s="5"/>
      <c r="Z1605" s="5"/>
      <c r="AA1605" s="5"/>
      <c r="AB1605" s="1"/>
      <c r="AC1605" s="5"/>
      <c r="AD1605" s="5"/>
      <c r="AE1605" s="5"/>
      <c r="AF1605" s="1"/>
      <c r="AG1605" s="3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</row>
    <row r="1606" spans="1:108" x14ac:dyDescent="0.2">
      <c r="A1606" s="112">
        <f t="shared" si="520"/>
        <v>41631</v>
      </c>
      <c r="B1606" s="104">
        <f t="shared" si="533"/>
        <v>119001.84496806</v>
      </c>
      <c r="C1606" s="104">
        <f t="shared" si="521"/>
        <v>115645.36155086999</v>
      </c>
      <c r="D1606" s="132">
        <f t="shared" si="522"/>
        <v>41619</v>
      </c>
      <c r="E1606" s="105">
        <f t="shared" si="534"/>
        <v>6.6699999999999995E-4</v>
      </c>
      <c r="F1606" s="106">
        <f t="shared" si="532"/>
        <v>13</v>
      </c>
      <c r="G1606" s="106">
        <f t="shared" si="527"/>
        <v>31</v>
      </c>
      <c r="H1606" s="104">
        <f t="shared" si="523"/>
        <v>1.00027965</v>
      </c>
      <c r="I1606" s="104">
        <f t="shared" si="524"/>
        <v>1.0249912999999999</v>
      </c>
      <c r="J1606" s="104">
        <f t="shared" si="516"/>
        <v>1.0252779299999999</v>
      </c>
      <c r="K1606" s="104">
        <f t="shared" si="517"/>
        <v>118568.63690497</v>
      </c>
      <c r="L1606" s="107">
        <f t="shared" si="528"/>
        <v>0</v>
      </c>
      <c r="M1606" s="105">
        <f t="shared" si="529"/>
        <v>0</v>
      </c>
      <c r="N1606" s="104">
        <f t="shared" si="530"/>
        <v>0</v>
      </c>
      <c r="O1606" s="113">
        <f t="shared" si="525"/>
        <v>0.11</v>
      </c>
      <c r="P1606" s="108">
        <f t="shared" si="515"/>
        <v>1.003653648</v>
      </c>
      <c r="Q1606" s="104">
        <f t="shared" si="518"/>
        <v>433.20806309</v>
      </c>
      <c r="R1606" s="104">
        <f t="shared" si="519"/>
        <v>433.20806309</v>
      </c>
      <c r="S1606" s="109" t="s">
        <v>52</v>
      </c>
      <c r="T1606" s="110">
        <f t="shared" si="531"/>
        <v>41649</v>
      </c>
      <c r="U1606" s="111">
        <f t="shared" si="526"/>
        <v>0</v>
      </c>
      <c r="V1606" s="22"/>
      <c r="W1606" s="5"/>
      <c r="X1606" s="3"/>
      <c r="Y1606" s="5"/>
      <c r="Z1606" s="5"/>
      <c r="AA1606" s="5"/>
      <c r="AB1606" s="1"/>
      <c r="AC1606" s="5"/>
      <c r="AD1606" s="5"/>
      <c r="AE1606" s="5"/>
      <c r="AF1606" s="1"/>
      <c r="AG1606" s="3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</row>
    <row r="1607" spans="1:108" x14ac:dyDescent="0.2">
      <c r="A1607" s="112">
        <f t="shared" si="520"/>
        <v>41632</v>
      </c>
      <c r="B1607" s="104">
        <f t="shared" si="533"/>
        <v>119037.79530939</v>
      </c>
      <c r="C1607" s="104">
        <f t="shared" si="521"/>
        <v>115645.36155086999</v>
      </c>
      <c r="D1607" s="132">
        <f t="shared" si="522"/>
        <v>41619</v>
      </c>
      <c r="E1607" s="105">
        <f t="shared" si="534"/>
        <v>6.6699999999999995E-4</v>
      </c>
      <c r="F1607" s="106">
        <f t="shared" si="532"/>
        <v>14</v>
      </c>
      <c r="G1607" s="106">
        <f t="shared" si="527"/>
        <v>31</v>
      </c>
      <c r="H1607" s="104">
        <f t="shared" si="523"/>
        <v>1.00030117</v>
      </c>
      <c r="I1607" s="104">
        <f t="shared" si="524"/>
        <v>1.0249912999999999</v>
      </c>
      <c r="J1607" s="104">
        <f t="shared" si="516"/>
        <v>1.0252999899999999</v>
      </c>
      <c r="K1607" s="104">
        <f t="shared" si="517"/>
        <v>118571.18804165001</v>
      </c>
      <c r="L1607" s="107">
        <f t="shared" si="528"/>
        <v>0</v>
      </c>
      <c r="M1607" s="105">
        <f t="shared" si="529"/>
        <v>0</v>
      </c>
      <c r="N1607" s="104">
        <f t="shared" si="530"/>
        <v>0</v>
      </c>
      <c r="O1607" s="113">
        <f t="shared" si="525"/>
        <v>0.11</v>
      </c>
      <c r="P1607" s="108">
        <f t="shared" si="515"/>
        <v>1.0039352500000001</v>
      </c>
      <c r="Q1607" s="104">
        <f t="shared" si="518"/>
        <v>466.60726774</v>
      </c>
      <c r="R1607" s="104">
        <f t="shared" si="519"/>
        <v>466.60726774</v>
      </c>
      <c r="S1607" s="109" t="s">
        <v>52</v>
      </c>
      <c r="T1607" s="110">
        <f t="shared" si="531"/>
        <v>41649</v>
      </c>
      <c r="U1607" s="111">
        <f t="shared" si="526"/>
        <v>0</v>
      </c>
      <c r="V1607" s="22"/>
      <c r="W1607" s="5"/>
      <c r="X1607" s="3"/>
      <c r="Y1607" s="5"/>
      <c r="Z1607" s="5"/>
      <c r="AA1607" s="5"/>
      <c r="AB1607" s="1"/>
      <c r="AC1607" s="5"/>
      <c r="AD1607" s="5"/>
      <c r="AE1607" s="5"/>
      <c r="AF1607" s="1"/>
      <c r="AG1607" s="3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</row>
    <row r="1608" spans="1:108" x14ac:dyDescent="0.2">
      <c r="A1608" s="112">
        <f t="shared" si="520"/>
        <v>41633</v>
      </c>
      <c r="B1608" s="104">
        <f t="shared" si="533"/>
        <v>119073.75529351999</v>
      </c>
      <c r="C1608" s="104">
        <f t="shared" si="521"/>
        <v>115645.36155086999</v>
      </c>
      <c r="D1608" s="132">
        <f t="shared" si="522"/>
        <v>41619</v>
      </c>
      <c r="E1608" s="105">
        <f t="shared" si="534"/>
        <v>6.6699999999999995E-4</v>
      </c>
      <c r="F1608" s="106">
        <f t="shared" si="532"/>
        <v>15</v>
      </c>
      <c r="G1608" s="106">
        <f t="shared" si="527"/>
        <v>31</v>
      </c>
      <c r="H1608" s="104">
        <f t="shared" si="523"/>
        <v>1.00032268</v>
      </c>
      <c r="I1608" s="104">
        <f t="shared" si="524"/>
        <v>1.0249912999999999</v>
      </c>
      <c r="J1608" s="104">
        <f t="shared" si="516"/>
        <v>1.02532204</v>
      </c>
      <c r="K1608" s="104">
        <f t="shared" si="517"/>
        <v>118573.73802187</v>
      </c>
      <c r="L1608" s="107">
        <f t="shared" si="528"/>
        <v>0</v>
      </c>
      <c r="M1608" s="105">
        <f t="shared" si="529"/>
        <v>0</v>
      </c>
      <c r="N1608" s="104">
        <f t="shared" si="530"/>
        <v>0</v>
      </c>
      <c r="O1608" s="113">
        <f t="shared" si="525"/>
        <v>0.11</v>
      </c>
      <c r="P1608" s="108">
        <f t="shared" ref="P1608:P1671" si="535">ROUND((1+O1608)^(30/360)^(F1608/G1608),9)</f>
        <v>1.004216931</v>
      </c>
      <c r="Q1608" s="104">
        <f t="shared" si="518"/>
        <v>500.01727165</v>
      </c>
      <c r="R1608" s="104">
        <f t="shared" si="519"/>
        <v>500.01727165</v>
      </c>
      <c r="S1608" s="109" t="s">
        <v>52</v>
      </c>
      <c r="T1608" s="110">
        <f t="shared" si="531"/>
        <v>41649</v>
      </c>
      <c r="U1608" s="111">
        <f t="shared" si="526"/>
        <v>0</v>
      </c>
      <c r="V1608" s="22"/>
      <c r="W1608" s="5"/>
      <c r="X1608" s="3"/>
      <c r="Y1608" s="5"/>
      <c r="Z1608" s="5"/>
      <c r="AA1608" s="5"/>
      <c r="AB1608" s="1"/>
      <c r="AC1608" s="5"/>
      <c r="AD1608" s="5"/>
      <c r="AE1608" s="5"/>
      <c r="AF1608" s="1"/>
      <c r="AG1608" s="3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</row>
    <row r="1609" spans="1:108" x14ac:dyDescent="0.2">
      <c r="A1609" s="112">
        <f t="shared" si="520"/>
        <v>41634</v>
      </c>
      <c r="B1609" s="104">
        <f t="shared" si="533"/>
        <v>119109.72736197</v>
      </c>
      <c r="C1609" s="104">
        <f t="shared" si="521"/>
        <v>115645.36155086999</v>
      </c>
      <c r="D1609" s="132">
        <f t="shared" si="522"/>
        <v>41619</v>
      </c>
      <c r="E1609" s="105">
        <f t="shared" si="534"/>
        <v>6.6699999999999995E-4</v>
      </c>
      <c r="F1609" s="106">
        <f t="shared" si="532"/>
        <v>16</v>
      </c>
      <c r="G1609" s="106">
        <f t="shared" si="527"/>
        <v>31</v>
      </c>
      <c r="H1609" s="104">
        <f t="shared" si="523"/>
        <v>1.0003442</v>
      </c>
      <c r="I1609" s="104">
        <f t="shared" si="524"/>
        <v>1.0249912999999999</v>
      </c>
      <c r="J1609" s="104">
        <f t="shared" si="516"/>
        <v>1.0253441000000001</v>
      </c>
      <c r="K1609" s="104">
        <f t="shared" si="517"/>
        <v>118576.28915855</v>
      </c>
      <c r="L1609" s="107">
        <f t="shared" si="528"/>
        <v>0</v>
      </c>
      <c r="M1609" s="105">
        <f t="shared" si="529"/>
        <v>0</v>
      </c>
      <c r="N1609" s="104">
        <f t="shared" si="530"/>
        <v>0</v>
      </c>
      <c r="O1609" s="113">
        <f t="shared" si="525"/>
        <v>0.11</v>
      </c>
      <c r="P1609" s="108">
        <f t="shared" si="535"/>
        <v>1.0044986920000001</v>
      </c>
      <c r="Q1609" s="104">
        <f t="shared" si="518"/>
        <v>533.43820342000004</v>
      </c>
      <c r="R1609" s="104">
        <f t="shared" si="519"/>
        <v>533.43820342000004</v>
      </c>
      <c r="S1609" s="109" t="s">
        <v>52</v>
      </c>
      <c r="T1609" s="110">
        <f t="shared" si="531"/>
        <v>41649</v>
      </c>
      <c r="U1609" s="111">
        <f t="shared" si="526"/>
        <v>0</v>
      </c>
      <c r="V1609" s="22"/>
      <c r="W1609" s="5"/>
      <c r="X1609" s="3"/>
      <c r="Y1609" s="5"/>
      <c r="Z1609" s="5"/>
      <c r="AA1609" s="5"/>
      <c r="AB1609" s="1"/>
      <c r="AC1609" s="5"/>
      <c r="AD1609" s="5"/>
      <c r="AE1609" s="5"/>
      <c r="AF1609" s="1"/>
      <c r="AG1609" s="3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</row>
    <row r="1610" spans="1:108" x14ac:dyDescent="0.2">
      <c r="A1610" s="112">
        <f t="shared" si="520"/>
        <v>41635</v>
      </c>
      <c r="B1610" s="104">
        <f t="shared" si="533"/>
        <v>119145.70779322999</v>
      </c>
      <c r="C1610" s="104">
        <f t="shared" si="521"/>
        <v>115645.36155086999</v>
      </c>
      <c r="D1610" s="132">
        <f t="shared" si="522"/>
        <v>41619</v>
      </c>
      <c r="E1610" s="105">
        <f t="shared" si="534"/>
        <v>6.6699999999999995E-4</v>
      </c>
      <c r="F1610" s="106">
        <f t="shared" si="532"/>
        <v>17</v>
      </c>
      <c r="G1610" s="106">
        <f t="shared" si="527"/>
        <v>31</v>
      </c>
      <c r="H1610" s="104">
        <f t="shared" si="523"/>
        <v>1.0003657100000001</v>
      </c>
      <c r="I1610" s="104">
        <f t="shared" si="524"/>
        <v>1.0249912999999999</v>
      </c>
      <c r="J1610" s="104">
        <f t="shared" ref="J1610:J1673" si="536">TRUNC(H1610*I1610,8)</f>
        <v>1.02536614</v>
      </c>
      <c r="K1610" s="104">
        <f t="shared" ref="K1610:K1673" si="537">TRUNC(C1610*J1610,8)</f>
        <v>118578.83798231999</v>
      </c>
      <c r="L1610" s="107">
        <f t="shared" si="528"/>
        <v>0</v>
      </c>
      <c r="M1610" s="105">
        <f t="shared" si="529"/>
        <v>0</v>
      </c>
      <c r="N1610" s="104">
        <f t="shared" si="530"/>
        <v>0</v>
      </c>
      <c r="O1610" s="113">
        <f t="shared" si="525"/>
        <v>0.11</v>
      </c>
      <c r="P1610" s="108">
        <f t="shared" si="535"/>
        <v>1.004780531</v>
      </c>
      <c r="Q1610" s="104">
        <f t="shared" ref="Q1610:Q1673" si="538">TRUNC((P1610-1)*K1610,8)</f>
        <v>566.86981090999996</v>
      </c>
      <c r="R1610" s="104">
        <f t="shared" ref="R1610:R1673" si="539">(N1610+Q1610)</f>
        <v>566.86981090999996</v>
      </c>
      <c r="S1610" s="109" t="s">
        <v>52</v>
      </c>
      <c r="T1610" s="110">
        <f t="shared" si="531"/>
        <v>41649</v>
      </c>
      <c r="U1610" s="111">
        <f t="shared" si="526"/>
        <v>0</v>
      </c>
      <c r="V1610" s="22"/>
      <c r="W1610" s="5"/>
      <c r="X1610" s="3"/>
      <c r="Y1610" s="5"/>
      <c r="Z1610" s="5"/>
      <c r="AA1610" s="5"/>
      <c r="AB1610" s="1"/>
      <c r="AC1610" s="5"/>
      <c r="AD1610" s="5"/>
      <c r="AE1610" s="5"/>
      <c r="AF1610" s="1"/>
      <c r="AG1610" s="3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</row>
    <row r="1611" spans="1:108" x14ac:dyDescent="0.2">
      <c r="A1611" s="112">
        <f t="shared" ref="A1611:A1674" si="540">(A1610+1)</f>
        <v>41636</v>
      </c>
      <c r="B1611" s="104">
        <f t="shared" si="533"/>
        <v>119181.70135375</v>
      </c>
      <c r="C1611" s="104">
        <f t="shared" ref="C1611:C1674" si="541">IF(DAY(A1610)=$E$2,VLOOKUP(A1610,X$10:Y$148,2),C1610)</f>
        <v>115645.36155086999</v>
      </c>
      <c r="D1611" s="132">
        <f t="shared" ref="D1611:D1674" si="542">IF(DAY(A1610)=$E$2,A1611,D1610)</f>
        <v>41619</v>
      </c>
      <c r="E1611" s="105">
        <f t="shared" si="534"/>
        <v>6.6699999999999995E-4</v>
      </c>
      <c r="F1611" s="106">
        <f t="shared" si="532"/>
        <v>18</v>
      </c>
      <c r="G1611" s="106">
        <f t="shared" si="527"/>
        <v>31</v>
      </c>
      <c r="H1611" s="104">
        <f t="shared" ref="H1611:H1674" si="543">TRUNC(((1+$E1611)^($F1611/$G1611)),8)</f>
        <v>1.0003872300000001</v>
      </c>
      <c r="I1611" s="104">
        <f t="shared" ref="I1611:I1674" si="544">IF(DAY(A1610)=E$2,J1610,I1610)</f>
        <v>1.0249912999999999</v>
      </c>
      <c r="J1611" s="104">
        <f t="shared" si="536"/>
        <v>1.0253882000000001</v>
      </c>
      <c r="K1611" s="104">
        <f t="shared" si="537"/>
        <v>118581.38911899</v>
      </c>
      <c r="L1611" s="107">
        <f t="shared" si="528"/>
        <v>0</v>
      </c>
      <c r="M1611" s="105">
        <f t="shared" si="529"/>
        <v>0</v>
      </c>
      <c r="N1611" s="104">
        <f t="shared" si="530"/>
        <v>0</v>
      </c>
      <c r="O1611" s="113">
        <f t="shared" ref="O1611:O1674" si="545">(O1610)</f>
        <v>0.11</v>
      </c>
      <c r="P1611" s="108">
        <f t="shared" si="535"/>
        <v>1.005062449</v>
      </c>
      <c r="Q1611" s="104">
        <f t="shared" si="538"/>
        <v>600.31223476000002</v>
      </c>
      <c r="R1611" s="104">
        <f t="shared" si="539"/>
        <v>600.31223476000002</v>
      </c>
      <c r="S1611" s="109" t="s">
        <v>52</v>
      </c>
      <c r="T1611" s="110">
        <f t="shared" si="531"/>
        <v>41649</v>
      </c>
      <c r="U1611" s="111">
        <f t="shared" ref="U1611:U1674" si="546">IF(L1611&gt;0,K1611-N1611,0)</f>
        <v>0</v>
      </c>
      <c r="V1611" s="22"/>
      <c r="W1611" s="5"/>
      <c r="X1611" s="3"/>
      <c r="Y1611" s="5"/>
      <c r="Z1611" s="5"/>
      <c r="AA1611" s="5"/>
      <c r="AB1611" s="1"/>
      <c r="AC1611" s="5"/>
      <c r="AD1611" s="5"/>
      <c r="AE1611" s="5"/>
      <c r="AF1611" s="1"/>
      <c r="AG1611" s="3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</row>
    <row r="1612" spans="1:108" x14ac:dyDescent="0.2">
      <c r="A1612" s="112">
        <f t="shared" si="540"/>
        <v>41637</v>
      </c>
      <c r="B1612" s="104">
        <f t="shared" si="533"/>
        <v>119217.70583940999</v>
      </c>
      <c r="C1612" s="104">
        <f t="shared" si="541"/>
        <v>115645.36155086999</v>
      </c>
      <c r="D1612" s="132">
        <f t="shared" si="542"/>
        <v>41619</v>
      </c>
      <c r="E1612" s="105">
        <f t="shared" si="534"/>
        <v>6.6699999999999995E-4</v>
      </c>
      <c r="F1612" s="106">
        <f t="shared" si="532"/>
        <v>19</v>
      </c>
      <c r="G1612" s="106">
        <f t="shared" ref="G1612:G1675" si="547">IF(DAY(A1612)=E$2+1,DAY(EOMONTH(A1612,12)), IF(DAY(A1612)&lt;&gt;$E$2+1,G1611))</f>
        <v>31</v>
      </c>
      <c r="H1612" s="104">
        <f t="shared" si="543"/>
        <v>1.0004087500000001</v>
      </c>
      <c r="I1612" s="104">
        <f t="shared" si="544"/>
        <v>1.0249912999999999</v>
      </c>
      <c r="J1612" s="104">
        <f t="shared" si="536"/>
        <v>1.0254102599999999</v>
      </c>
      <c r="K1612" s="104">
        <f t="shared" si="537"/>
        <v>118583.94025566999</v>
      </c>
      <c r="L1612" s="107">
        <f t="shared" ref="L1612:L1675" si="548">IF(DAY(A1612)=E$2,VLOOKUP(A1612,$X$10:$AE$196,7),0)</f>
        <v>0</v>
      </c>
      <c r="M1612" s="105">
        <f t="shared" ref="M1612:M1675" si="549">IF(DAY(A1612)=E$2,VLOOKUP(A1612,$X$10:$AE$200,5),0)</f>
        <v>0</v>
      </c>
      <c r="N1612" s="104">
        <f t="shared" ref="N1612:N1675" si="550">IF(M1612&gt;0,TRUNC((M1612*K1612),8),0)</f>
        <v>0</v>
      </c>
      <c r="O1612" s="113">
        <f t="shared" si="545"/>
        <v>0.11</v>
      </c>
      <c r="P1612" s="108">
        <f t="shared" si="535"/>
        <v>1.0053444469999999</v>
      </c>
      <c r="Q1612" s="104">
        <f t="shared" si="538"/>
        <v>633.76558374000001</v>
      </c>
      <c r="R1612" s="104">
        <f t="shared" si="539"/>
        <v>633.76558374000001</v>
      </c>
      <c r="S1612" s="109" t="s">
        <v>52</v>
      </c>
      <c r="T1612" s="110">
        <f t="shared" ref="T1612:T1675" si="551">IF(DAY(A1612)=E$2+1,VLOOKUP(A1611,$X$10:$AE$200,8),T1611)</f>
        <v>41649</v>
      </c>
      <c r="U1612" s="111">
        <f t="shared" si="546"/>
        <v>0</v>
      </c>
      <c r="V1612" s="22"/>
      <c r="W1612" s="5"/>
      <c r="X1612" s="3"/>
      <c r="Y1612" s="5"/>
      <c r="Z1612" s="5"/>
      <c r="AA1612" s="5"/>
      <c r="AB1612" s="1"/>
      <c r="AC1612" s="5"/>
      <c r="AD1612" s="5"/>
      <c r="AE1612" s="5"/>
      <c r="AF1612" s="1"/>
      <c r="AG1612" s="3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</row>
    <row r="1613" spans="1:108" x14ac:dyDescent="0.2">
      <c r="A1613" s="112">
        <f t="shared" si="540"/>
        <v>41638</v>
      </c>
      <c r="B1613" s="104">
        <f t="shared" si="533"/>
        <v>119253.72101364</v>
      </c>
      <c r="C1613" s="104">
        <f t="shared" si="541"/>
        <v>115645.36155086999</v>
      </c>
      <c r="D1613" s="132">
        <f t="shared" si="542"/>
        <v>41619</v>
      </c>
      <c r="E1613" s="105">
        <f t="shared" si="534"/>
        <v>6.6699999999999995E-4</v>
      </c>
      <c r="F1613" s="106">
        <f t="shared" si="532"/>
        <v>20</v>
      </c>
      <c r="G1613" s="106">
        <f t="shared" si="547"/>
        <v>31</v>
      </c>
      <c r="H1613" s="104">
        <f t="shared" si="543"/>
        <v>1.0004302700000001</v>
      </c>
      <c r="I1613" s="104">
        <f t="shared" si="544"/>
        <v>1.0249912999999999</v>
      </c>
      <c r="J1613" s="104">
        <f t="shared" si="536"/>
        <v>1.02543232</v>
      </c>
      <c r="K1613" s="104">
        <f t="shared" si="537"/>
        <v>118586.49139234</v>
      </c>
      <c r="L1613" s="107">
        <f t="shared" si="548"/>
        <v>0</v>
      </c>
      <c r="M1613" s="105">
        <f t="shared" si="549"/>
        <v>0</v>
      </c>
      <c r="N1613" s="104">
        <f t="shared" si="550"/>
        <v>0</v>
      </c>
      <c r="O1613" s="113">
        <f t="shared" si="545"/>
        <v>0.11</v>
      </c>
      <c r="P1613" s="108">
        <f t="shared" si="535"/>
        <v>1.0056265230000001</v>
      </c>
      <c r="Q1613" s="104">
        <f t="shared" si="538"/>
        <v>667.22962129999996</v>
      </c>
      <c r="R1613" s="104">
        <f t="shared" si="539"/>
        <v>667.22962129999996</v>
      </c>
      <c r="S1613" s="109" t="s">
        <v>52</v>
      </c>
      <c r="T1613" s="110">
        <f t="shared" si="551"/>
        <v>41649</v>
      </c>
      <c r="U1613" s="111">
        <f t="shared" si="546"/>
        <v>0</v>
      </c>
      <c r="V1613" s="22"/>
      <c r="W1613" s="5"/>
      <c r="X1613" s="3"/>
      <c r="Y1613" s="5"/>
      <c r="Z1613" s="5"/>
      <c r="AA1613" s="5"/>
      <c r="AB1613" s="1"/>
      <c r="AC1613" s="5"/>
      <c r="AD1613" s="5"/>
      <c r="AE1613" s="5"/>
      <c r="AF1613" s="1"/>
      <c r="AG1613" s="3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</row>
    <row r="1614" spans="1:108" x14ac:dyDescent="0.2">
      <c r="A1614" s="112">
        <f t="shared" si="540"/>
        <v>41639</v>
      </c>
      <c r="B1614" s="104">
        <f t="shared" si="533"/>
        <v>119289.74711423999</v>
      </c>
      <c r="C1614" s="104">
        <f t="shared" si="541"/>
        <v>115645.36155086999</v>
      </c>
      <c r="D1614" s="132">
        <f t="shared" si="542"/>
        <v>41619</v>
      </c>
      <c r="E1614" s="105">
        <f t="shared" si="534"/>
        <v>6.6699999999999995E-4</v>
      </c>
      <c r="F1614" s="106">
        <f t="shared" si="532"/>
        <v>21</v>
      </c>
      <c r="G1614" s="106">
        <f t="shared" si="547"/>
        <v>31</v>
      </c>
      <c r="H1614" s="104">
        <f t="shared" si="543"/>
        <v>1.0004517900000001</v>
      </c>
      <c r="I1614" s="104">
        <f t="shared" si="544"/>
        <v>1.0249912999999999</v>
      </c>
      <c r="J1614" s="104">
        <f t="shared" si="536"/>
        <v>1.02545438</v>
      </c>
      <c r="K1614" s="104">
        <f t="shared" si="537"/>
        <v>118589.04252901999</v>
      </c>
      <c r="L1614" s="107">
        <f t="shared" si="548"/>
        <v>0</v>
      </c>
      <c r="M1614" s="105">
        <f t="shared" si="549"/>
        <v>0</v>
      </c>
      <c r="N1614" s="104">
        <f t="shared" si="550"/>
        <v>0</v>
      </c>
      <c r="O1614" s="113">
        <f t="shared" si="545"/>
        <v>0.11</v>
      </c>
      <c r="P1614" s="108">
        <f t="shared" si="535"/>
        <v>1.005908679</v>
      </c>
      <c r="Q1614" s="104">
        <f t="shared" si="538"/>
        <v>700.70458522000001</v>
      </c>
      <c r="R1614" s="104">
        <f t="shared" si="539"/>
        <v>700.70458522000001</v>
      </c>
      <c r="S1614" s="109" t="s">
        <v>52</v>
      </c>
      <c r="T1614" s="110">
        <f t="shared" si="551"/>
        <v>41649</v>
      </c>
      <c r="U1614" s="111">
        <f t="shared" si="546"/>
        <v>0</v>
      </c>
      <c r="V1614" s="22"/>
      <c r="W1614" s="5"/>
      <c r="X1614" s="3"/>
      <c r="Y1614" s="5"/>
      <c r="Z1614" s="5"/>
      <c r="AA1614" s="5"/>
      <c r="AB1614" s="1"/>
      <c r="AC1614" s="5"/>
      <c r="AD1614" s="5"/>
      <c r="AE1614" s="5"/>
      <c r="AF1614" s="1"/>
      <c r="AG1614" s="3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</row>
    <row r="1615" spans="1:108" x14ac:dyDescent="0.2">
      <c r="A1615" s="112">
        <f t="shared" si="540"/>
        <v>41640</v>
      </c>
      <c r="B1615" s="104">
        <f t="shared" si="533"/>
        <v>119325.78169597</v>
      </c>
      <c r="C1615" s="104">
        <f t="shared" si="541"/>
        <v>115645.36155086999</v>
      </c>
      <c r="D1615" s="132">
        <f t="shared" si="542"/>
        <v>41619</v>
      </c>
      <c r="E1615" s="105">
        <f t="shared" si="534"/>
        <v>6.6699999999999995E-4</v>
      </c>
      <c r="F1615" s="106">
        <f t="shared" si="532"/>
        <v>22</v>
      </c>
      <c r="G1615" s="106">
        <f t="shared" si="547"/>
        <v>31</v>
      </c>
      <c r="H1615" s="104">
        <f t="shared" si="543"/>
        <v>1.0004732999999999</v>
      </c>
      <c r="I1615" s="104">
        <f t="shared" si="544"/>
        <v>1.0249912999999999</v>
      </c>
      <c r="J1615" s="104">
        <f t="shared" si="536"/>
        <v>1.0254764199999999</v>
      </c>
      <c r="K1615" s="104">
        <f t="shared" si="537"/>
        <v>118591.59135279</v>
      </c>
      <c r="L1615" s="107">
        <f t="shared" si="548"/>
        <v>0</v>
      </c>
      <c r="M1615" s="105">
        <f t="shared" si="549"/>
        <v>0</v>
      </c>
      <c r="N1615" s="104">
        <f t="shared" si="550"/>
        <v>0</v>
      </c>
      <c r="O1615" s="113">
        <f t="shared" si="545"/>
        <v>0.11</v>
      </c>
      <c r="P1615" s="108">
        <f t="shared" si="535"/>
        <v>1.006190914</v>
      </c>
      <c r="Q1615" s="104">
        <f t="shared" si="538"/>
        <v>734.19034318000001</v>
      </c>
      <c r="R1615" s="104">
        <f t="shared" si="539"/>
        <v>734.19034318000001</v>
      </c>
      <c r="S1615" s="109" t="s">
        <v>52</v>
      </c>
      <c r="T1615" s="110">
        <f t="shared" si="551"/>
        <v>41649</v>
      </c>
      <c r="U1615" s="111">
        <f t="shared" si="546"/>
        <v>0</v>
      </c>
      <c r="V1615" s="22"/>
      <c r="W1615" s="5"/>
      <c r="X1615" s="3"/>
      <c r="Y1615" s="5"/>
      <c r="Z1615" s="5"/>
      <c r="AA1615" s="5"/>
      <c r="AB1615" s="1"/>
      <c r="AC1615" s="5"/>
      <c r="AD1615" s="5"/>
      <c r="AE1615" s="5"/>
      <c r="AF1615" s="1"/>
      <c r="AG1615" s="3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</row>
    <row r="1616" spans="1:108" x14ac:dyDescent="0.2">
      <c r="A1616" s="112">
        <f t="shared" si="540"/>
        <v>41641</v>
      </c>
      <c r="B1616" s="104">
        <f t="shared" si="533"/>
        <v>119361.82941325</v>
      </c>
      <c r="C1616" s="104">
        <f t="shared" si="541"/>
        <v>115645.36155086999</v>
      </c>
      <c r="D1616" s="132">
        <f t="shared" si="542"/>
        <v>41619</v>
      </c>
      <c r="E1616" s="105">
        <f t="shared" si="534"/>
        <v>6.6699999999999995E-4</v>
      </c>
      <c r="F1616" s="106">
        <f t="shared" si="532"/>
        <v>23</v>
      </c>
      <c r="G1616" s="106">
        <f t="shared" si="547"/>
        <v>31</v>
      </c>
      <c r="H1616" s="104">
        <f t="shared" si="543"/>
        <v>1.0004948199999999</v>
      </c>
      <c r="I1616" s="104">
        <f t="shared" si="544"/>
        <v>1.0249912999999999</v>
      </c>
      <c r="J1616" s="104">
        <f t="shared" si="536"/>
        <v>1.02549848</v>
      </c>
      <c r="K1616" s="104">
        <f t="shared" si="537"/>
        <v>118594.14248946001</v>
      </c>
      <c r="L1616" s="107">
        <f t="shared" si="548"/>
        <v>0</v>
      </c>
      <c r="M1616" s="105">
        <f t="shared" si="549"/>
        <v>0</v>
      </c>
      <c r="N1616" s="104">
        <f t="shared" si="550"/>
        <v>0</v>
      </c>
      <c r="O1616" s="113">
        <f t="shared" si="545"/>
        <v>0.11</v>
      </c>
      <c r="P1616" s="108">
        <f t="shared" si="535"/>
        <v>1.0064732279999999</v>
      </c>
      <c r="Q1616" s="104">
        <f t="shared" si="538"/>
        <v>767.68692379000004</v>
      </c>
      <c r="R1616" s="104">
        <f t="shared" si="539"/>
        <v>767.68692379000004</v>
      </c>
      <c r="S1616" s="109" t="s">
        <v>52</v>
      </c>
      <c r="T1616" s="110">
        <f t="shared" si="551"/>
        <v>41649</v>
      </c>
      <c r="U1616" s="111">
        <f t="shared" si="546"/>
        <v>0</v>
      </c>
      <c r="V1616" s="22"/>
      <c r="W1616" s="5"/>
      <c r="X1616" s="3"/>
      <c r="Y1616" s="5"/>
      <c r="Z1616" s="5"/>
      <c r="AA1616" s="5"/>
      <c r="AB1616" s="1"/>
      <c r="AC1616" s="5"/>
      <c r="AD1616" s="5"/>
      <c r="AE1616" s="5"/>
      <c r="AF1616" s="1"/>
      <c r="AG1616" s="3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</row>
    <row r="1617" spans="1:108" x14ac:dyDescent="0.2">
      <c r="A1617" s="112">
        <f t="shared" si="540"/>
        <v>41642</v>
      </c>
      <c r="B1617" s="104">
        <f t="shared" si="533"/>
        <v>119397.88794012999</v>
      </c>
      <c r="C1617" s="104">
        <f t="shared" si="541"/>
        <v>115645.36155086999</v>
      </c>
      <c r="D1617" s="132">
        <f t="shared" si="542"/>
        <v>41619</v>
      </c>
      <c r="E1617" s="105">
        <f t="shared" si="534"/>
        <v>6.6699999999999995E-4</v>
      </c>
      <c r="F1617" s="106">
        <f t="shared" si="532"/>
        <v>24</v>
      </c>
      <c r="G1617" s="106">
        <f t="shared" si="547"/>
        <v>31</v>
      </c>
      <c r="H1617" s="104">
        <f t="shared" si="543"/>
        <v>1.0005163399999999</v>
      </c>
      <c r="I1617" s="104">
        <f t="shared" si="544"/>
        <v>1.0249912999999999</v>
      </c>
      <c r="J1617" s="104">
        <f t="shared" si="536"/>
        <v>1.02552054</v>
      </c>
      <c r="K1617" s="104">
        <f t="shared" si="537"/>
        <v>118596.69362614</v>
      </c>
      <c r="L1617" s="107">
        <f t="shared" si="548"/>
        <v>0</v>
      </c>
      <c r="M1617" s="105">
        <f t="shared" si="549"/>
        <v>0</v>
      </c>
      <c r="N1617" s="104">
        <f t="shared" si="550"/>
        <v>0</v>
      </c>
      <c r="O1617" s="113">
        <f t="shared" si="545"/>
        <v>0.11</v>
      </c>
      <c r="P1617" s="108">
        <f t="shared" si="535"/>
        <v>1.0067556209999999</v>
      </c>
      <c r="Q1617" s="104">
        <f t="shared" si="538"/>
        <v>801.19431398999996</v>
      </c>
      <c r="R1617" s="104">
        <f t="shared" si="539"/>
        <v>801.19431398999996</v>
      </c>
      <c r="S1617" s="109" t="s">
        <v>52</v>
      </c>
      <c r="T1617" s="110">
        <f t="shared" si="551"/>
        <v>41649</v>
      </c>
      <c r="U1617" s="111">
        <f t="shared" si="546"/>
        <v>0</v>
      </c>
      <c r="V1617" s="22"/>
      <c r="W1617" s="5"/>
      <c r="X1617" s="3"/>
      <c r="Y1617" s="5"/>
      <c r="Z1617" s="5"/>
      <c r="AA1617" s="5"/>
      <c r="AB1617" s="1"/>
      <c r="AC1617" s="5"/>
      <c r="AD1617" s="5"/>
      <c r="AE1617" s="5"/>
      <c r="AF1617" s="1"/>
      <c r="AG1617" s="3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</row>
    <row r="1618" spans="1:108" x14ac:dyDescent="0.2">
      <c r="A1618" s="112">
        <f t="shared" si="540"/>
        <v>41643</v>
      </c>
      <c r="B1618" s="104">
        <f t="shared" si="533"/>
        <v>119433.95739577</v>
      </c>
      <c r="C1618" s="104">
        <f t="shared" si="541"/>
        <v>115645.36155086999</v>
      </c>
      <c r="D1618" s="132">
        <f t="shared" si="542"/>
        <v>41619</v>
      </c>
      <c r="E1618" s="105">
        <f t="shared" si="534"/>
        <v>6.6699999999999995E-4</v>
      </c>
      <c r="F1618" s="106">
        <f t="shared" si="532"/>
        <v>25</v>
      </c>
      <c r="G1618" s="106">
        <f t="shared" si="547"/>
        <v>31</v>
      </c>
      <c r="H1618" s="104">
        <f t="shared" si="543"/>
        <v>1.0005378599999999</v>
      </c>
      <c r="I1618" s="104">
        <f t="shared" si="544"/>
        <v>1.0249912999999999</v>
      </c>
      <c r="J1618" s="104">
        <f t="shared" si="536"/>
        <v>1.0255426000000001</v>
      </c>
      <c r="K1618" s="104">
        <f t="shared" si="537"/>
        <v>118599.24476281001</v>
      </c>
      <c r="L1618" s="107">
        <f t="shared" si="548"/>
        <v>0</v>
      </c>
      <c r="M1618" s="105">
        <f t="shared" si="549"/>
        <v>0</v>
      </c>
      <c r="N1618" s="104">
        <f t="shared" si="550"/>
        <v>0</v>
      </c>
      <c r="O1618" s="113">
        <f t="shared" si="545"/>
        <v>0.11</v>
      </c>
      <c r="P1618" s="108">
        <f t="shared" si="535"/>
        <v>1.0070380940000001</v>
      </c>
      <c r="Q1618" s="104">
        <f t="shared" si="538"/>
        <v>834.71263295999995</v>
      </c>
      <c r="R1618" s="104">
        <f t="shared" si="539"/>
        <v>834.71263295999995</v>
      </c>
      <c r="S1618" s="109" t="s">
        <v>52</v>
      </c>
      <c r="T1618" s="110">
        <f t="shared" si="551"/>
        <v>41649</v>
      </c>
      <c r="U1618" s="111">
        <f t="shared" si="546"/>
        <v>0</v>
      </c>
      <c r="V1618" s="22"/>
      <c r="W1618" s="5"/>
      <c r="X1618" s="3"/>
      <c r="Y1618" s="5"/>
      <c r="Z1618" s="5"/>
      <c r="AA1618" s="5"/>
      <c r="AB1618" s="1"/>
      <c r="AC1618" s="5"/>
      <c r="AD1618" s="5"/>
      <c r="AE1618" s="5"/>
      <c r="AF1618" s="1"/>
      <c r="AG1618" s="3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</row>
    <row r="1619" spans="1:108" x14ac:dyDescent="0.2">
      <c r="A1619" s="112">
        <f t="shared" si="540"/>
        <v>41644</v>
      </c>
      <c r="B1619" s="104">
        <f t="shared" si="533"/>
        <v>119470.03637870999</v>
      </c>
      <c r="C1619" s="104">
        <f t="shared" si="541"/>
        <v>115645.36155086999</v>
      </c>
      <c r="D1619" s="132">
        <f t="shared" si="542"/>
        <v>41619</v>
      </c>
      <c r="E1619" s="105">
        <f t="shared" si="534"/>
        <v>6.6699999999999995E-4</v>
      </c>
      <c r="F1619" s="106">
        <f t="shared" si="532"/>
        <v>26</v>
      </c>
      <c r="G1619" s="106">
        <f t="shared" si="547"/>
        <v>31</v>
      </c>
      <c r="H1619" s="104">
        <f t="shared" si="543"/>
        <v>1.0005593800000001</v>
      </c>
      <c r="I1619" s="104">
        <f t="shared" si="544"/>
        <v>1.0249912999999999</v>
      </c>
      <c r="J1619" s="104">
        <f t="shared" si="536"/>
        <v>1.02556465</v>
      </c>
      <c r="K1619" s="104">
        <f t="shared" si="537"/>
        <v>118601.79474303999</v>
      </c>
      <c r="L1619" s="107">
        <f t="shared" si="548"/>
        <v>0</v>
      </c>
      <c r="M1619" s="105">
        <f t="shared" si="549"/>
        <v>0</v>
      </c>
      <c r="N1619" s="104">
        <f t="shared" si="550"/>
        <v>0</v>
      </c>
      <c r="O1619" s="113">
        <f t="shared" si="545"/>
        <v>0.11</v>
      </c>
      <c r="P1619" s="108">
        <f t="shared" si="535"/>
        <v>1.0073206450000001</v>
      </c>
      <c r="Q1619" s="104">
        <f t="shared" si="538"/>
        <v>868.24163567000005</v>
      </c>
      <c r="R1619" s="104">
        <f t="shared" si="539"/>
        <v>868.24163567000005</v>
      </c>
      <c r="S1619" s="109" t="s">
        <v>52</v>
      </c>
      <c r="T1619" s="110">
        <f t="shared" si="551"/>
        <v>41649</v>
      </c>
      <c r="U1619" s="111">
        <f t="shared" si="546"/>
        <v>0</v>
      </c>
      <c r="V1619" s="22"/>
      <c r="W1619" s="5"/>
      <c r="X1619" s="3"/>
      <c r="Y1619" s="5"/>
      <c r="Z1619" s="5"/>
      <c r="AA1619" s="5"/>
      <c r="AB1619" s="1"/>
      <c r="AC1619" s="5"/>
      <c r="AD1619" s="5"/>
      <c r="AE1619" s="5"/>
      <c r="AF1619" s="1"/>
      <c r="AG1619" s="3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</row>
    <row r="1620" spans="1:108" x14ac:dyDescent="0.2">
      <c r="A1620" s="112">
        <f t="shared" si="540"/>
        <v>41645</v>
      </c>
      <c r="B1620" s="104">
        <f t="shared" si="533"/>
        <v>119506.12862148001</v>
      </c>
      <c r="C1620" s="104">
        <f t="shared" si="541"/>
        <v>115645.36155086999</v>
      </c>
      <c r="D1620" s="132">
        <f t="shared" si="542"/>
        <v>41619</v>
      </c>
      <c r="E1620" s="105">
        <f t="shared" si="534"/>
        <v>6.6699999999999995E-4</v>
      </c>
      <c r="F1620" s="106">
        <f t="shared" si="532"/>
        <v>27</v>
      </c>
      <c r="G1620" s="106">
        <f t="shared" si="547"/>
        <v>31</v>
      </c>
      <c r="H1620" s="104">
        <f t="shared" si="543"/>
        <v>1.00058091</v>
      </c>
      <c r="I1620" s="104">
        <f t="shared" si="544"/>
        <v>1.0249912999999999</v>
      </c>
      <c r="J1620" s="104">
        <f t="shared" si="536"/>
        <v>1.02558672</v>
      </c>
      <c r="K1620" s="104">
        <f t="shared" si="537"/>
        <v>118604.34703617</v>
      </c>
      <c r="L1620" s="107">
        <f t="shared" si="548"/>
        <v>0</v>
      </c>
      <c r="M1620" s="105">
        <f t="shared" si="549"/>
        <v>0</v>
      </c>
      <c r="N1620" s="104">
        <f t="shared" si="550"/>
        <v>0</v>
      </c>
      <c r="O1620" s="113">
        <f t="shared" si="545"/>
        <v>0.11</v>
      </c>
      <c r="P1620" s="108">
        <f t="shared" si="535"/>
        <v>1.007603276</v>
      </c>
      <c r="Q1620" s="104">
        <f t="shared" si="538"/>
        <v>901.78158530999997</v>
      </c>
      <c r="R1620" s="104">
        <f t="shared" si="539"/>
        <v>901.78158530999997</v>
      </c>
      <c r="S1620" s="109" t="s">
        <v>52</v>
      </c>
      <c r="T1620" s="110">
        <f t="shared" si="551"/>
        <v>41649</v>
      </c>
      <c r="U1620" s="111">
        <f t="shared" si="546"/>
        <v>0</v>
      </c>
      <c r="V1620" s="22"/>
      <c r="W1620" s="5"/>
      <c r="X1620" s="3"/>
      <c r="Y1620" s="5"/>
      <c r="Z1620" s="5"/>
      <c r="AA1620" s="5"/>
      <c r="AB1620" s="1"/>
      <c r="AC1620" s="5"/>
      <c r="AD1620" s="5"/>
      <c r="AE1620" s="5"/>
      <c r="AF1620" s="1"/>
      <c r="AG1620" s="3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</row>
    <row r="1621" spans="1:108" x14ac:dyDescent="0.2">
      <c r="A1621" s="112">
        <f t="shared" si="540"/>
        <v>41646</v>
      </c>
      <c r="B1621" s="104">
        <f t="shared" si="533"/>
        <v>119542.23062993999</v>
      </c>
      <c r="C1621" s="104">
        <f t="shared" si="541"/>
        <v>115645.36155086999</v>
      </c>
      <c r="D1621" s="132">
        <f t="shared" si="542"/>
        <v>41619</v>
      </c>
      <c r="E1621" s="105">
        <f t="shared" si="534"/>
        <v>6.6699999999999995E-4</v>
      </c>
      <c r="F1621" s="106">
        <f t="shared" si="532"/>
        <v>28</v>
      </c>
      <c r="G1621" s="106">
        <f t="shared" si="547"/>
        <v>31</v>
      </c>
      <c r="H1621" s="104">
        <f t="shared" si="543"/>
        <v>1.00060243</v>
      </c>
      <c r="I1621" s="104">
        <f t="shared" si="544"/>
        <v>1.0249912999999999</v>
      </c>
      <c r="J1621" s="104">
        <f t="shared" si="536"/>
        <v>1.02560878</v>
      </c>
      <c r="K1621" s="104">
        <f t="shared" si="537"/>
        <v>118606.89817284</v>
      </c>
      <c r="L1621" s="107">
        <f t="shared" si="548"/>
        <v>0</v>
      </c>
      <c r="M1621" s="105">
        <f t="shared" si="549"/>
        <v>0</v>
      </c>
      <c r="N1621" s="104">
        <f t="shared" si="550"/>
        <v>0</v>
      </c>
      <c r="O1621" s="113">
        <f t="shared" si="545"/>
        <v>0.11</v>
      </c>
      <c r="P1621" s="108">
        <f t="shared" si="535"/>
        <v>1.0078859870000001</v>
      </c>
      <c r="Q1621" s="104">
        <f t="shared" si="538"/>
        <v>935.33245710000006</v>
      </c>
      <c r="R1621" s="104">
        <f t="shared" si="539"/>
        <v>935.33245710000006</v>
      </c>
      <c r="S1621" s="109" t="s">
        <v>52</v>
      </c>
      <c r="T1621" s="110">
        <f t="shared" si="551"/>
        <v>41649</v>
      </c>
      <c r="U1621" s="111">
        <f t="shared" si="546"/>
        <v>0</v>
      </c>
      <c r="V1621" s="22"/>
      <c r="W1621" s="5"/>
      <c r="X1621" s="3"/>
      <c r="Y1621" s="5"/>
      <c r="Z1621" s="5"/>
      <c r="AA1621" s="5"/>
      <c r="AB1621" s="1"/>
      <c r="AC1621" s="5"/>
      <c r="AD1621" s="5"/>
      <c r="AE1621" s="5"/>
      <c r="AF1621" s="1"/>
      <c r="AG1621" s="3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</row>
    <row r="1622" spans="1:108" x14ac:dyDescent="0.2">
      <c r="A1622" s="112">
        <f t="shared" si="540"/>
        <v>41647</v>
      </c>
      <c r="B1622" s="104">
        <f t="shared" si="533"/>
        <v>119578.34333241</v>
      </c>
      <c r="C1622" s="104">
        <f t="shared" si="541"/>
        <v>115645.36155086999</v>
      </c>
      <c r="D1622" s="132">
        <f t="shared" si="542"/>
        <v>41619</v>
      </c>
      <c r="E1622" s="105">
        <f t="shared" si="534"/>
        <v>6.6699999999999995E-4</v>
      </c>
      <c r="F1622" s="106">
        <f t="shared" si="532"/>
        <v>29</v>
      </c>
      <c r="G1622" s="106">
        <f t="shared" si="547"/>
        <v>31</v>
      </c>
      <c r="H1622" s="104">
        <f t="shared" si="543"/>
        <v>1.00062395</v>
      </c>
      <c r="I1622" s="104">
        <f t="shared" si="544"/>
        <v>1.0249912999999999</v>
      </c>
      <c r="J1622" s="104">
        <f t="shared" si="536"/>
        <v>1.02563084</v>
      </c>
      <c r="K1622" s="104">
        <f t="shared" si="537"/>
        <v>118609.44930952</v>
      </c>
      <c r="L1622" s="107">
        <f t="shared" si="548"/>
        <v>0</v>
      </c>
      <c r="M1622" s="105">
        <f t="shared" si="549"/>
        <v>0</v>
      </c>
      <c r="N1622" s="104">
        <f t="shared" si="550"/>
        <v>0</v>
      </c>
      <c r="O1622" s="113">
        <f t="shared" si="545"/>
        <v>0.11</v>
      </c>
      <c r="P1622" s="108">
        <f t="shared" si="535"/>
        <v>1.008168776</v>
      </c>
      <c r="Q1622" s="104">
        <f t="shared" si="538"/>
        <v>968.89402288999997</v>
      </c>
      <c r="R1622" s="104">
        <f t="shared" si="539"/>
        <v>968.89402288999997</v>
      </c>
      <c r="S1622" s="109" t="s">
        <v>52</v>
      </c>
      <c r="T1622" s="110">
        <f t="shared" si="551"/>
        <v>41649</v>
      </c>
      <c r="U1622" s="111">
        <f t="shared" si="546"/>
        <v>0</v>
      </c>
      <c r="V1622" s="22"/>
      <c r="W1622" s="5"/>
      <c r="X1622" s="3"/>
      <c r="Y1622" s="5"/>
      <c r="Z1622" s="5"/>
      <c r="AA1622" s="5"/>
      <c r="AB1622" s="1"/>
      <c r="AC1622" s="5"/>
      <c r="AD1622" s="5"/>
      <c r="AE1622" s="5"/>
      <c r="AF1622" s="1"/>
      <c r="AG1622" s="3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</row>
    <row r="1623" spans="1:108" x14ac:dyDescent="0.2">
      <c r="A1623" s="112">
        <f t="shared" si="540"/>
        <v>41648</v>
      </c>
      <c r="B1623" s="104">
        <f t="shared" si="533"/>
        <v>119614.4669667</v>
      </c>
      <c r="C1623" s="104">
        <f t="shared" si="541"/>
        <v>115645.36155086999</v>
      </c>
      <c r="D1623" s="132">
        <f t="shared" si="542"/>
        <v>41619</v>
      </c>
      <c r="E1623" s="105">
        <f t="shared" si="534"/>
        <v>6.6699999999999995E-4</v>
      </c>
      <c r="F1623" s="106">
        <f t="shared" si="532"/>
        <v>30</v>
      </c>
      <c r="G1623" s="106">
        <f t="shared" si="547"/>
        <v>31</v>
      </c>
      <c r="H1623" s="104">
        <f t="shared" si="543"/>
        <v>1.00064547</v>
      </c>
      <c r="I1623" s="104">
        <f t="shared" si="544"/>
        <v>1.0249912999999999</v>
      </c>
      <c r="J1623" s="104">
        <f t="shared" si="536"/>
        <v>1.0256529000000001</v>
      </c>
      <c r="K1623" s="104">
        <f t="shared" si="537"/>
        <v>118612.00044619</v>
      </c>
      <c r="L1623" s="107">
        <f t="shared" si="548"/>
        <v>0</v>
      </c>
      <c r="M1623" s="105">
        <f t="shared" si="549"/>
        <v>0</v>
      </c>
      <c r="N1623" s="104">
        <f t="shared" si="550"/>
        <v>0</v>
      </c>
      <c r="O1623" s="113">
        <f t="shared" si="545"/>
        <v>0.11</v>
      </c>
      <c r="P1623" s="108">
        <f t="shared" si="535"/>
        <v>1.0084516450000001</v>
      </c>
      <c r="Q1623" s="104">
        <f t="shared" si="538"/>
        <v>1002.46652051</v>
      </c>
      <c r="R1623" s="104">
        <f t="shared" si="539"/>
        <v>1002.46652051</v>
      </c>
      <c r="S1623" s="109" t="s">
        <v>52</v>
      </c>
      <c r="T1623" s="110">
        <f t="shared" si="551"/>
        <v>41649</v>
      </c>
      <c r="U1623" s="111">
        <f t="shared" si="546"/>
        <v>0</v>
      </c>
      <c r="V1623" s="22"/>
      <c r="W1623" s="5"/>
      <c r="X1623" s="3"/>
      <c r="Y1623" s="5"/>
      <c r="Z1623" s="5"/>
      <c r="AA1623" s="5"/>
      <c r="AB1623" s="1"/>
      <c r="AC1623" s="5"/>
      <c r="AD1623" s="5"/>
      <c r="AE1623" s="5"/>
      <c r="AF1623" s="1"/>
      <c r="AG1623" s="3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</row>
    <row r="1624" spans="1:108" x14ac:dyDescent="0.2">
      <c r="A1624" s="112">
        <f t="shared" si="540"/>
        <v>41649</v>
      </c>
      <c r="B1624" s="104">
        <f t="shared" si="533"/>
        <v>119650.60153343</v>
      </c>
      <c r="C1624" s="104">
        <f t="shared" si="541"/>
        <v>115645.36155086999</v>
      </c>
      <c r="D1624" s="132">
        <f t="shared" si="542"/>
        <v>41619</v>
      </c>
      <c r="E1624" s="105">
        <f t="shared" si="534"/>
        <v>6.6699999999999995E-4</v>
      </c>
      <c r="F1624" s="106">
        <f t="shared" si="532"/>
        <v>31</v>
      </c>
      <c r="G1624" s="106">
        <f t="shared" si="547"/>
        <v>31</v>
      </c>
      <c r="H1624" s="104">
        <f t="shared" si="543"/>
        <v>1.000667</v>
      </c>
      <c r="I1624" s="104">
        <f t="shared" si="544"/>
        <v>1.0249912999999999</v>
      </c>
      <c r="J1624" s="104">
        <f t="shared" si="536"/>
        <v>1.0256749599999999</v>
      </c>
      <c r="K1624" s="104">
        <f t="shared" si="537"/>
        <v>118614.55158287</v>
      </c>
      <c r="L1624" s="107">
        <f t="shared" si="548"/>
        <v>52</v>
      </c>
      <c r="M1624" s="105">
        <f t="shared" si="549"/>
        <v>2.099970001E-2</v>
      </c>
      <c r="N1624" s="104">
        <f t="shared" si="550"/>
        <v>2490.8700000600002</v>
      </c>
      <c r="O1624" s="113">
        <f t="shared" si="545"/>
        <v>0.11</v>
      </c>
      <c r="P1624" s="108">
        <f t="shared" si="535"/>
        <v>1.0087345940000001</v>
      </c>
      <c r="Q1624" s="104">
        <f t="shared" si="538"/>
        <v>1036.0499505600001</v>
      </c>
      <c r="R1624" s="104">
        <f t="shared" si="539"/>
        <v>3526.9199506200002</v>
      </c>
      <c r="S1624" s="109" t="s">
        <v>52</v>
      </c>
      <c r="T1624" s="110">
        <f t="shared" si="551"/>
        <v>41649</v>
      </c>
      <c r="U1624" s="111">
        <f t="shared" si="546"/>
        <v>116123.68158281001</v>
      </c>
      <c r="V1624" s="22"/>
      <c r="W1624" s="8"/>
      <c r="X1624" s="2"/>
      <c r="Y1624" s="8"/>
      <c r="Z1624" s="8"/>
      <c r="AA1624" s="8"/>
      <c r="AB1624" s="9"/>
      <c r="AC1624" s="8"/>
      <c r="AD1624" s="8"/>
      <c r="AE1624" s="8"/>
      <c r="AF1624" s="9"/>
      <c r="AG1624" s="2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</row>
    <row r="1625" spans="1:108" x14ac:dyDescent="0.2">
      <c r="A1625" s="112">
        <f t="shared" si="540"/>
        <v>41650</v>
      </c>
      <c r="B1625" s="104">
        <f t="shared" si="533"/>
        <v>116159.41605830999</v>
      </c>
      <c r="C1625" s="104">
        <f t="shared" si="541"/>
        <v>113216.84365075998</v>
      </c>
      <c r="D1625" s="132">
        <f t="shared" si="542"/>
        <v>41650</v>
      </c>
      <c r="E1625" s="105">
        <f t="shared" si="534"/>
        <v>8.4199999999999998E-4</v>
      </c>
      <c r="F1625" s="106">
        <f t="shared" si="532"/>
        <v>1</v>
      </c>
      <c r="G1625" s="106">
        <f t="shared" si="547"/>
        <v>31</v>
      </c>
      <c r="H1625" s="104">
        <f t="shared" si="543"/>
        <v>1.00002715</v>
      </c>
      <c r="I1625" s="104">
        <f t="shared" si="544"/>
        <v>1.0256749599999999</v>
      </c>
      <c r="J1625" s="104">
        <f t="shared" si="536"/>
        <v>1.0257027999999999</v>
      </c>
      <c r="K1625" s="104">
        <f t="shared" si="537"/>
        <v>116126.83353973999</v>
      </c>
      <c r="L1625" s="107">
        <f t="shared" si="548"/>
        <v>0</v>
      </c>
      <c r="M1625" s="105">
        <f t="shared" si="549"/>
        <v>0</v>
      </c>
      <c r="N1625" s="104">
        <f t="shared" si="550"/>
        <v>0</v>
      </c>
      <c r="O1625" s="113">
        <f t="shared" si="545"/>
        <v>0.11</v>
      </c>
      <c r="P1625" s="108">
        <f t="shared" si="535"/>
        <v>1.0002805770000001</v>
      </c>
      <c r="Q1625" s="104">
        <f t="shared" si="538"/>
        <v>32.582518569999998</v>
      </c>
      <c r="R1625" s="104">
        <f t="shared" si="539"/>
        <v>32.582518569999998</v>
      </c>
      <c r="S1625" s="109" t="s">
        <v>52</v>
      </c>
      <c r="T1625" s="110">
        <f t="shared" si="551"/>
        <v>41680</v>
      </c>
      <c r="U1625" s="111">
        <f t="shared" si="546"/>
        <v>0</v>
      </c>
      <c r="V1625" s="22"/>
      <c r="W1625" s="5"/>
      <c r="X1625" s="3"/>
      <c r="Y1625" s="5"/>
      <c r="Z1625" s="5"/>
      <c r="AA1625" s="5"/>
      <c r="AB1625" s="1"/>
      <c r="AC1625" s="5"/>
      <c r="AD1625" s="5"/>
      <c r="AE1625" s="5"/>
      <c r="AF1625" s="1"/>
      <c r="AG1625" s="3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</row>
    <row r="1626" spans="1:108" x14ac:dyDescent="0.2">
      <c r="A1626" s="112">
        <f t="shared" si="540"/>
        <v>41651</v>
      </c>
      <c r="B1626" s="104">
        <f t="shared" si="533"/>
        <v>116195.16260961999</v>
      </c>
      <c r="C1626" s="104">
        <f t="shared" si="541"/>
        <v>113216.84365075998</v>
      </c>
      <c r="D1626" s="132">
        <f t="shared" si="542"/>
        <v>41650</v>
      </c>
      <c r="E1626" s="105">
        <f t="shared" si="534"/>
        <v>8.4199999999999998E-4</v>
      </c>
      <c r="F1626" s="106">
        <f t="shared" si="532"/>
        <v>2</v>
      </c>
      <c r="G1626" s="106">
        <f t="shared" si="547"/>
        <v>31</v>
      </c>
      <c r="H1626" s="104">
        <f t="shared" si="543"/>
        <v>1.0000543</v>
      </c>
      <c r="I1626" s="104">
        <f t="shared" si="544"/>
        <v>1.0256749599999999</v>
      </c>
      <c r="J1626" s="104">
        <f t="shared" si="536"/>
        <v>1.0257306500000001</v>
      </c>
      <c r="K1626" s="104">
        <f t="shared" si="537"/>
        <v>116129.98662883999</v>
      </c>
      <c r="L1626" s="107">
        <f t="shared" si="548"/>
        <v>0</v>
      </c>
      <c r="M1626" s="105">
        <f t="shared" si="549"/>
        <v>0</v>
      </c>
      <c r="N1626" s="104">
        <f t="shared" si="550"/>
        <v>0</v>
      </c>
      <c r="O1626" s="113">
        <f t="shared" si="545"/>
        <v>0.11</v>
      </c>
      <c r="P1626" s="108">
        <f t="shared" si="535"/>
        <v>1.000561233</v>
      </c>
      <c r="Q1626" s="104">
        <f t="shared" si="538"/>
        <v>65.175980780000003</v>
      </c>
      <c r="R1626" s="104">
        <f t="shared" si="539"/>
        <v>65.175980780000003</v>
      </c>
      <c r="S1626" s="109" t="s">
        <v>52</v>
      </c>
      <c r="T1626" s="110">
        <f t="shared" si="551"/>
        <v>41680</v>
      </c>
      <c r="U1626" s="111">
        <f t="shared" si="546"/>
        <v>0</v>
      </c>
      <c r="V1626" s="22"/>
      <c r="W1626" s="5"/>
      <c r="X1626" s="3"/>
      <c r="Y1626" s="5"/>
      <c r="Z1626" s="5"/>
      <c r="AA1626" s="5"/>
      <c r="AB1626" s="1"/>
      <c r="AC1626" s="5"/>
      <c r="AD1626" s="5"/>
      <c r="AE1626" s="5"/>
      <c r="AF1626" s="1"/>
      <c r="AG1626" s="3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</row>
    <row r="1627" spans="1:108" x14ac:dyDescent="0.2">
      <c r="A1627" s="112">
        <f t="shared" si="540"/>
        <v>41652</v>
      </c>
      <c r="B1627" s="104">
        <f t="shared" si="533"/>
        <v>116230.91998917</v>
      </c>
      <c r="C1627" s="104">
        <f t="shared" si="541"/>
        <v>113216.84365075998</v>
      </c>
      <c r="D1627" s="132">
        <f t="shared" si="542"/>
        <v>41650</v>
      </c>
      <c r="E1627" s="105">
        <f t="shared" si="534"/>
        <v>8.4199999999999998E-4</v>
      </c>
      <c r="F1627" s="106">
        <f t="shared" si="532"/>
        <v>3</v>
      </c>
      <c r="G1627" s="106">
        <f t="shared" si="547"/>
        <v>31</v>
      </c>
      <c r="H1627" s="104">
        <f t="shared" si="543"/>
        <v>1.0000814499999999</v>
      </c>
      <c r="I1627" s="104">
        <f t="shared" si="544"/>
        <v>1.0256749599999999</v>
      </c>
      <c r="J1627" s="104">
        <f t="shared" si="536"/>
        <v>1.0257585</v>
      </c>
      <c r="K1627" s="104">
        <f t="shared" si="537"/>
        <v>116133.13971793</v>
      </c>
      <c r="L1627" s="107">
        <f t="shared" si="548"/>
        <v>0</v>
      </c>
      <c r="M1627" s="105">
        <f t="shared" si="549"/>
        <v>0</v>
      </c>
      <c r="N1627" s="104">
        <f t="shared" si="550"/>
        <v>0</v>
      </c>
      <c r="O1627" s="113">
        <f t="shared" si="545"/>
        <v>0.11</v>
      </c>
      <c r="P1627" s="108">
        <f t="shared" si="535"/>
        <v>1.0008419669999999</v>
      </c>
      <c r="Q1627" s="104">
        <f t="shared" si="538"/>
        <v>97.780271240000005</v>
      </c>
      <c r="R1627" s="104">
        <f t="shared" si="539"/>
        <v>97.780271240000005</v>
      </c>
      <c r="S1627" s="109" t="s">
        <v>52</v>
      </c>
      <c r="T1627" s="110">
        <f t="shared" si="551"/>
        <v>41680</v>
      </c>
      <c r="U1627" s="111">
        <f t="shared" si="546"/>
        <v>0</v>
      </c>
      <c r="V1627" s="22"/>
      <c r="W1627" s="5"/>
      <c r="X1627" s="3"/>
      <c r="Y1627" s="5"/>
      <c r="Z1627" s="5"/>
      <c r="AA1627" s="5"/>
      <c r="AB1627" s="1"/>
      <c r="AC1627" s="5"/>
      <c r="AD1627" s="5"/>
      <c r="AE1627" s="5"/>
      <c r="AF1627" s="1"/>
      <c r="AG1627" s="3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</row>
    <row r="1628" spans="1:108" x14ac:dyDescent="0.2">
      <c r="A1628" s="112">
        <f t="shared" si="540"/>
        <v>41653</v>
      </c>
      <c r="B1628" s="104">
        <f t="shared" si="533"/>
        <v>116266.68729655999</v>
      </c>
      <c r="C1628" s="104">
        <f t="shared" si="541"/>
        <v>113216.84365075998</v>
      </c>
      <c r="D1628" s="132">
        <f t="shared" si="542"/>
        <v>41650</v>
      </c>
      <c r="E1628" s="105">
        <f t="shared" si="534"/>
        <v>8.4199999999999998E-4</v>
      </c>
      <c r="F1628" s="106">
        <f t="shared" si="532"/>
        <v>4</v>
      </c>
      <c r="G1628" s="106">
        <f t="shared" si="547"/>
        <v>31</v>
      </c>
      <c r="H1628" s="104">
        <f t="shared" si="543"/>
        <v>1.0001085999999999</v>
      </c>
      <c r="I1628" s="104">
        <f t="shared" si="544"/>
        <v>1.0256749599999999</v>
      </c>
      <c r="J1628" s="104">
        <f t="shared" si="536"/>
        <v>1.02578634</v>
      </c>
      <c r="K1628" s="104">
        <f t="shared" si="537"/>
        <v>116136.29167486</v>
      </c>
      <c r="L1628" s="107">
        <f t="shared" si="548"/>
        <v>0</v>
      </c>
      <c r="M1628" s="105">
        <f t="shared" si="549"/>
        <v>0</v>
      </c>
      <c r="N1628" s="104">
        <f t="shared" si="550"/>
        <v>0</v>
      </c>
      <c r="O1628" s="113">
        <f t="shared" si="545"/>
        <v>0.11</v>
      </c>
      <c r="P1628" s="108">
        <f t="shared" si="535"/>
        <v>1.0011227810000001</v>
      </c>
      <c r="Q1628" s="104">
        <f t="shared" si="538"/>
        <v>130.39562169999999</v>
      </c>
      <c r="R1628" s="104">
        <f t="shared" si="539"/>
        <v>130.39562169999999</v>
      </c>
      <c r="S1628" s="109" t="s">
        <v>52</v>
      </c>
      <c r="T1628" s="110">
        <f t="shared" si="551"/>
        <v>41680</v>
      </c>
      <c r="U1628" s="111">
        <f t="shared" si="546"/>
        <v>0</v>
      </c>
      <c r="V1628" s="22"/>
      <c r="W1628" s="5"/>
      <c r="X1628" s="3"/>
      <c r="Y1628" s="5"/>
      <c r="Z1628" s="5"/>
      <c r="AA1628" s="5"/>
      <c r="AB1628" s="1"/>
      <c r="AC1628" s="5"/>
      <c r="AD1628" s="5"/>
      <c r="AE1628" s="5"/>
      <c r="AF1628" s="1"/>
      <c r="AG1628" s="3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</row>
    <row r="1629" spans="1:108" x14ac:dyDescent="0.2">
      <c r="A1629" s="112">
        <f t="shared" si="540"/>
        <v>41654</v>
      </c>
      <c r="B1629" s="104">
        <f t="shared" si="533"/>
        <v>116302.46656680999</v>
      </c>
      <c r="C1629" s="104">
        <f t="shared" si="541"/>
        <v>113216.84365075998</v>
      </c>
      <c r="D1629" s="132">
        <f t="shared" si="542"/>
        <v>41650</v>
      </c>
      <c r="E1629" s="105">
        <f t="shared" si="534"/>
        <v>8.4199999999999998E-4</v>
      </c>
      <c r="F1629" s="106">
        <f t="shared" si="532"/>
        <v>5</v>
      </c>
      <c r="G1629" s="106">
        <f t="shared" si="547"/>
        <v>31</v>
      </c>
      <c r="H1629" s="104">
        <f t="shared" si="543"/>
        <v>1.0001357500000001</v>
      </c>
      <c r="I1629" s="104">
        <f t="shared" si="544"/>
        <v>1.0256749599999999</v>
      </c>
      <c r="J1629" s="104">
        <f t="shared" si="536"/>
        <v>1.02581419</v>
      </c>
      <c r="K1629" s="104">
        <f t="shared" si="537"/>
        <v>116139.44476396</v>
      </c>
      <c r="L1629" s="107">
        <f t="shared" si="548"/>
        <v>0</v>
      </c>
      <c r="M1629" s="105">
        <f t="shared" si="549"/>
        <v>0</v>
      </c>
      <c r="N1629" s="104">
        <f t="shared" si="550"/>
        <v>0</v>
      </c>
      <c r="O1629" s="113">
        <f t="shared" si="545"/>
        <v>0.11</v>
      </c>
      <c r="P1629" s="108">
        <f t="shared" si="535"/>
        <v>1.001403673</v>
      </c>
      <c r="Q1629" s="104">
        <f t="shared" si="538"/>
        <v>163.02180285</v>
      </c>
      <c r="R1629" s="104">
        <f t="shared" si="539"/>
        <v>163.02180285</v>
      </c>
      <c r="S1629" s="109" t="s">
        <v>52</v>
      </c>
      <c r="T1629" s="110">
        <f t="shared" si="551"/>
        <v>41680</v>
      </c>
      <c r="U1629" s="111">
        <f t="shared" si="546"/>
        <v>0</v>
      </c>
      <c r="V1629" s="22"/>
      <c r="W1629" s="5"/>
      <c r="X1629" s="3"/>
      <c r="Y1629" s="5"/>
      <c r="Z1629" s="5"/>
      <c r="AA1629" s="5"/>
      <c r="AB1629" s="1"/>
      <c r="AC1629" s="5"/>
      <c r="AD1629" s="5"/>
      <c r="AE1629" s="5"/>
      <c r="AF1629" s="1"/>
      <c r="AG1629" s="3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</row>
    <row r="1630" spans="1:108" x14ac:dyDescent="0.2">
      <c r="A1630" s="112">
        <f t="shared" si="540"/>
        <v>41655</v>
      </c>
      <c r="B1630" s="104">
        <f t="shared" si="533"/>
        <v>116338.2578016</v>
      </c>
      <c r="C1630" s="104">
        <f t="shared" si="541"/>
        <v>113216.84365075998</v>
      </c>
      <c r="D1630" s="132">
        <f t="shared" si="542"/>
        <v>41650</v>
      </c>
      <c r="E1630" s="105">
        <f t="shared" si="534"/>
        <v>8.4199999999999998E-4</v>
      </c>
      <c r="F1630" s="106">
        <f t="shared" si="532"/>
        <v>6</v>
      </c>
      <c r="G1630" s="106">
        <f t="shared" si="547"/>
        <v>31</v>
      </c>
      <c r="H1630" s="104">
        <f t="shared" si="543"/>
        <v>1.00016291</v>
      </c>
      <c r="I1630" s="104">
        <f t="shared" si="544"/>
        <v>1.0256749599999999</v>
      </c>
      <c r="J1630" s="104">
        <f t="shared" si="536"/>
        <v>1.0258420500000001</v>
      </c>
      <c r="K1630" s="104">
        <f t="shared" si="537"/>
        <v>116142.59898522</v>
      </c>
      <c r="L1630" s="107">
        <f t="shared" si="548"/>
        <v>0</v>
      </c>
      <c r="M1630" s="105">
        <f t="shared" si="549"/>
        <v>0</v>
      </c>
      <c r="N1630" s="104">
        <f t="shared" si="550"/>
        <v>0</v>
      </c>
      <c r="O1630" s="113">
        <f t="shared" si="545"/>
        <v>0.11</v>
      </c>
      <c r="P1630" s="108">
        <f t="shared" si="535"/>
        <v>1.0016846429999999</v>
      </c>
      <c r="Q1630" s="104">
        <f t="shared" si="538"/>
        <v>195.65881637999999</v>
      </c>
      <c r="R1630" s="104">
        <f t="shared" si="539"/>
        <v>195.65881637999999</v>
      </c>
      <c r="S1630" s="109" t="s">
        <v>52</v>
      </c>
      <c r="T1630" s="110">
        <f t="shared" si="551"/>
        <v>41680</v>
      </c>
      <c r="U1630" s="111">
        <f t="shared" si="546"/>
        <v>0</v>
      </c>
      <c r="V1630" s="22"/>
      <c r="W1630" s="5"/>
      <c r="X1630" s="3"/>
      <c r="Y1630" s="5"/>
      <c r="Z1630" s="5"/>
      <c r="AA1630" s="5"/>
      <c r="AB1630" s="1"/>
      <c r="AC1630" s="5"/>
      <c r="AD1630" s="5"/>
      <c r="AE1630" s="5"/>
      <c r="AF1630" s="1"/>
      <c r="AG1630" s="3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</row>
    <row r="1631" spans="1:108" x14ac:dyDescent="0.2">
      <c r="A1631" s="112">
        <f t="shared" si="540"/>
        <v>41656</v>
      </c>
      <c r="B1631" s="104">
        <f t="shared" si="533"/>
        <v>116374.05783175</v>
      </c>
      <c r="C1631" s="104">
        <f t="shared" si="541"/>
        <v>113216.84365075998</v>
      </c>
      <c r="D1631" s="132">
        <f t="shared" si="542"/>
        <v>41650</v>
      </c>
      <c r="E1631" s="105">
        <f t="shared" si="534"/>
        <v>8.4199999999999998E-4</v>
      </c>
      <c r="F1631" s="106">
        <f t="shared" si="532"/>
        <v>7</v>
      </c>
      <c r="G1631" s="106">
        <f t="shared" si="547"/>
        <v>31</v>
      </c>
      <c r="H1631" s="104">
        <f t="shared" si="543"/>
        <v>1.00019006</v>
      </c>
      <c r="I1631" s="104">
        <f t="shared" si="544"/>
        <v>1.0256749599999999</v>
      </c>
      <c r="J1631" s="104">
        <f t="shared" si="536"/>
        <v>1.0258698900000001</v>
      </c>
      <c r="K1631" s="104">
        <f t="shared" si="537"/>
        <v>116145.75094215</v>
      </c>
      <c r="L1631" s="107">
        <f t="shared" si="548"/>
        <v>0</v>
      </c>
      <c r="M1631" s="105">
        <f t="shared" si="549"/>
        <v>0</v>
      </c>
      <c r="N1631" s="104">
        <f t="shared" si="550"/>
        <v>0</v>
      </c>
      <c r="O1631" s="113">
        <f t="shared" si="545"/>
        <v>0.11</v>
      </c>
      <c r="P1631" s="108">
        <f t="shared" si="535"/>
        <v>1.001965693</v>
      </c>
      <c r="Q1631" s="104">
        <f t="shared" si="538"/>
        <v>228.30688960000001</v>
      </c>
      <c r="R1631" s="104">
        <f t="shared" si="539"/>
        <v>228.30688960000001</v>
      </c>
      <c r="S1631" s="109" t="s">
        <v>52</v>
      </c>
      <c r="T1631" s="110">
        <f t="shared" si="551"/>
        <v>41680</v>
      </c>
      <c r="U1631" s="111">
        <f t="shared" si="546"/>
        <v>0</v>
      </c>
      <c r="V1631" s="22"/>
      <c r="W1631" s="5"/>
      <c r="X1631" s="3"/>
      <c r="Y1631" s="5"/>
      <c r="Z1631" s="5"/>
      <c r="AA1631" s="5"/>
      <c r="AB1631" s="1"/>
      <c r="AC1631" s="5"/>
      <c r="AD1631" s="5"/>
      <c r="AE1631" s="5"/>
      <c r="AF1631" s="1"/>
      <c r="AG1631" s="3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</row>
    <row r="1632" spans="1:108" x14ac:dyDescent="0.2">
      <c r="A1632" s="112">
        <f t="shared" si="540"/>
        <v>41657</v>
      </c>
      <c r="B1632" s="104">
        <f t="shared" si="533"/>
        <v>116409.8710788</v>
      </c>
      <c r="C1632" s="104">
        <f t="shared" si="541"/>
        <v>113216.84365075998</v>
      </c>
      <c r="D1632" s="132">
        <f t="shared" si="542"/>
        <v>41650</v>
      </c>
      <c r="E1632" s="105">
        <f t="shared" si="534"/>
        <v>8.4199999999999998E-4</v>
      </c>
      <c r="F1632" s="106">
        <f t="shared" si="532"/>
        <v>8</v>
      </c>
      <c r="G1632" s="106">
        <f t="shared" si="547"/>
        <v>31</v>
      </c>
      <c r="H1632" s="104">
        <f t="shared" si="543"/>
        <v>1.0002172199999999</v>
      </c>
      <c r="I1632" s="104">
        <f t="shared" si="544"/>
        <v>1.0256749599999999</v>
      </c>
      <c r="J1632" s="104">
        <f t="shared" si="536"/>
        <v>1.0258977499999999</v>
      </c>
      <c r="K1632" s="104">
        <f t="shared" si="537"/>
        <v>116148.90516341</v>
      </c>
      <c r="L1632" s="107">
        <f t="shared" si="548"/>
        <v>0</v>
      </c>
      <c r="M1632" s="105">
        <f t="shared" si="549"/>
        <v>0</v>
      </c>
      <c r="N1632" s="104">
        <f t="shared" si="550"/>
        <v>0</v>
      </c>
      <c r="O1632" s="113">
        <f t="shared" si="545"/>
        <v>0.11</v>
      </c>
      <c r="P1632" s="108">
        <f t="shared" si="535"/>
        <v>1.002246822</v>
      </c>
      <c r="Q1632" s="104">
        <f t="shared" si="538"/>
        <v>260.96591539000002</v>
      </c>
      <c r="R1632" s="104">
        <f t="shared" si="539"/>
        <v>260.96591539000002</v>
      </c>
      <c r="S1632" s="109" t="s">
        <v>52</v>
      </c>
      <c r="T1632" s="110">
        <f t="shared" si="551"/>
        <v>41680</v>
      </c>
      <c r="U1632" s="111">
        <f t="shared" si="546"/>
        <v>0</v>
      </c>
      <c r="V1632" s="22"/>
      <c r="W1632" s="5"/>
      <c r="X1632" s="3"/>
      <c r="Y1632" s="5"/>
      <c r="Z1632" s="5"/>
      <c r="AA1632" s="5"/>
      <c r="AB1632" s="1"/>
      <c r="AC1632" s="5"/>
      <c r="AD1632" s="5"/>
      <c r="AE1632" s="5"/>
      <c r="AF1632" s="1"/>
      <c r="AG1632" s="3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</row>
    <row r="1633" spans="1:108" x14ac:dyDescent="0.2">
      <c r="A1633" s="112">
        <f t="shared" si="540"/>
        <v>41658</v>
      </c>
      <c r="B1633" s="104">
        <f t="shared" si="533"/>
        <v>116445.69402418</v>
      </c>
      <c r="C1633" s="104">
        <f t="shared" si="541"/>
        <v>113216.84365075998</v>
      </c>
      <c r="D1633" s="132">
        <f t="shared" si="542"/>
        <v>41650</v>
      </c>
      <c r="E1633" s="105">
        <f t="shared" si="534"/>
        <v>8.4199999999999998E-4</v>
      </c>
      <c r="F1633" s="106">
        <f t="shared" si="532"/>
        <v>9</v>
      </c>
      <c r="G1633" s="106">
        <f t="shared" si="547"/>
        <v>31</v>
      </c>
      <c r="H1633" s="104">
        <f t="shared" si="543"/>
        <v>1.0002443700000001</v>
      </c>
      <c r="I1633" s="104">
        <f t="shared" si="544"/>
        <v>1.0256749599999999</v>
      </c>
      <c r="J1633" s="104">
        <f t="shared" si="536"/>
        <v>1.0259256000000001</v>
      </c>
      <c r="K1633" s="104">
        <f t="shared" si="537"/>
        <v>116152.05825251</v>
      </c>
      <c r="L1633" s="107">
        <f t="shared" si="548"/>
        <v>0</v>
      </c>
      <c r="M1633" s="105">
        <f t="shared" si="549"/>
        <v>0</v>
      </c>
      <c r="N1633" s="104">
        <f t="shared" si="550"/>
        <v>0</v>
      </c>
      <c r="O1633" s="113">
        <f t="shared" si="545"/>
        <v>0.11</v>
      </c>
      <c r="P1633" s="108">
        <f t="shared" si="535"/>
        <v>1.002528029</v>
      </c>
      <c r="Q1633" s="104">
        <f t="shared" si="538"/>
        <v>293.63577167</v>
      </c>
      <c r="R1633" s="104">
        <f t="shared" si="539"/>
        <v>293.63577167</v>
      </c>
      <c r="S1633" s="109" t="s">
        <v>52</v>
      </c>
      <c r="T1633" s="110">
        <f t="shared" si="551"/>
        <v>41680</v>
      </c>
      <c r="U1633" s="111">
        <f t="shared" si="546"/>
        <v>0</v>
      </c>
      <c r="V1633" s="22"/>
      <c r="W1633" s="5"/>
      <c r="X1633" s="3"/>
      <c r="Y1633" s="5"/>
      <c r="Z1633" s="5"/>
      <c r="AA1633" s="5"/>
      <c r="AB1633" s="1"/>
      <c r="AC1633" s="5"/>
      <c r="AD1633" s="5"/>
      <c r="AE1633" s="5"/>
      <c r="AF1633" s="1"/>
      <c r="AG1633" s="3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</row>
    <row r="1634" spans="1:108" x14ac:dyDescent="0.2">
      <c r="A1634" s="112">
        <f t="shared" si="540"/>
        <v>41659</v>
      </c>
      <c r="B1634" s="104">
        <f t="shared" si="533"/>
        <v>116481.52917065001</v>
      </c>
      <c r="C1634" s="104">
        <f t="shared" si="541"/>
        <v>113216.84365075998</v>
      </c>
      <c r="D1634" s="132">
        <f t="shared" si="542"/>
        <v>41650</v>
      </c>
      <c r="E1634" s="105">
        <f t="shared" si="534"/>
        <v>8.4199999999999998E-4</v>
      </c>
      <c r="F1634" s="106">
        <f t="shared" si="532"/>
        <v>10</v>
      </c>
      <c r="G1634" s="106">
        <f t="shared" si="547"/>
        <v>31</v>
      </c>
      <c r="H1634" s="104">
        <f t="shared" si="543"/>
        <v>1.00027153</v>
      </c>
      <c r="I1634" s="104">
        <f t="shared" si="544"/>
        <v>1.0256749599999999</v>
      </c>
      <c r="J1634" s="104">
        <f t="shared" si="536"/>
        <v>1.02595346</v>
      </c>
      <c r="K1634" s="104">
        <f t="shared" si="537"/>
        <v>116155.21247377001</v>
      </c>
      <c r="L1634" s="107">
        <f t="shared" si="548"/>
        <v>0</v>
      </c>
      <c r="M1634" s="105">
        <f t="shared" si="549"/>
        <v>0</v>
      </c>
      <c r="N1634" s="104">
        <f t="shared" si="550"/>
        <v>0</v>
      </c>
      <c r="O1634" s="113">
        <f t="shared" si="545"/>
        <v>0.11</v>
      </c>
      <c r="P1634" s="108">
        <f t="shared" si="535"/>
        <v>1.002809316</v>
      </c>
      <c r="Q1634" s="104">
        <f t="shared" si="538"/>
        <v>326.31669687999999</v>
      </c>
      <c r="R1634" s="104">
        <f t="shared" si="539"/>
        <v>326.31669687999999</v>
      </c>
      <c r="S1634" s="109" t="s">
        <v>52</v>
      </c>
      <c r="T1634" s="110">
        <f t="shared" si="551"/>
        <v>41680</v>
      </c>
      <c r="U1634" s="111">
        <f t="shared" si="546"/>
        <v>0</v>
      </c>
      <c r="V1634" s="22"/>
      <c r="W1634" s="5"/>
      <c r="X1634" s="3"/>
      <c r="Y1634" s="5"/>
      <c r="Z1634" s="5"/>
      <c r="AA1634" s="5"/>
      <c r="AB1634" s="1"/>
      <c r="AC1634" s="5"/>
      <c r="AD1634" s="5"/>
      <c r="AE1634" s="5"/>
      <c r="AF1634" s="1"/>
      <c r="AG1634" s="3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</row>
    <row r="1635" spans="1:108" x14ac:dyDescent="0.2">
      <c r="A1635" s="112">
        <f t="shared" si="540"/>
        <v>41660</v>
      </c>
      <c r="B1635" s="104">
        <f t="shared" si="533"/>
        <v>116517.3740163</v>
      </c>
      <c r="C1635" s="104">
        <f t="shared" si="541"/>
        <v>113216.84365075998</v>
      </c>
      <c r="D1635" s="132">
        <f t="shared" si="542"/>
        <v>41650</v>
      </c>
      <c r="E1635" s="105">
        <f t="shared" si="534"/>
        <v>8.4199999999999998E-4</v>
      </c>
      <c r="F1635" s="106">
        <f t="shared" ref="F1635:F1698" si="552">IF(DAY(A1635)=E$2+1,1,F1634+1)</f>
        <v>11</v>
      </c>
      <c r="G1635" s="106">
        <f t="shared" si="547"/>
        <v>31</v>
      </c>
      <c r="H1635" s="104">
        <f t="shared" si="543"/>
        <v>1.0002986899999999</v>
      </c>
      <c r="I1635" s="104">
        <f t="shared" si="544"/>
        <v>1.0256749599999999</v>
      </c>
      <c r="J1635" s="104">
        <f t="shared" si="536"/>
        <v>1.0259813099999999</v>
      </c>
      <c r="K1635" s="104">
        <f t="shared" si="537"/>
        <v>116158.36556287001</v>
      </c>
      <c r="L1635" s="107">
        <f t="shared" si="548"/>
        <v>0</v>
      </c>
      <c r="M1635" s="105">
        <f t="shared" si="549"/>
        <v>0</v>
      </c>
      <c r="N1635" s="104">
        <f t="shared" si="550"/>
        <v>0</v>
      </c>
      <c r="O1635" s="113">
        <f t="shared" si="545"/>
        <v>0.11</v>
      </c>
      <c r="P1635" s="108">
        <f t="shared" si="535"/>
        <v>1.003090681</v>
      </c>
      <c r="Q1635" s="104">
        <f t="shared" si="538"/>
        <v>359.00845342999997</v>
      </c>
      <c r="R1635" s="104">
        <f t="shared" si="539"/>
        <v>359.00845342999997</v>
      </c>
      <c r="S1635" s="109" t="s">
        <v>52</v>
      </c>
      <c r="T1635" s="110">
        <f t="shared" si="551"/>
        <v>41680</v>
      </c>
      <c r="U1635" s="111">
        <f t="shared" si="546"/>
        <v>0</v>
      </c>
      <c r="V1635" s="22"/>
      <c r="W1635" s="5"/>
      <c r="X1635" s="3"/>
      <c r="Y1635" s="5"/>
      <c r="Z1635" s="5"/>
      <c r="AA1635" s="5"/>
      <c r="AB1635" s="1"/>
      <c r="AC1635" s="5"/>
      <c r="AD1635" s="5"/>
      <c r="AE1635" s="5"/>
      <c r="AF1635" s="1"/>
      <c r="AG1635" s="3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</row>
    <row r="1636" spans="1:108" x14ac:dyDescent="0.2">
      <c r="A1636" s="112">
        <f t="shared" si="540"/>
        <v>41661</v>
      </c>
      <c r="B1636" s="104">
        <f t="shared" si="533"/>
        <v>116553.23094903</v>
      </c>
      <c r="C1636" s="104">
        <f t="shared" si="541"/>
        <v>113216.84365075998</v>
      </c>
      <c r="D1636" s="132">
        <f t="shared" si="542"/>
        <v>41650</v>
      </c>
      <c r="E1636" s="105">
        <f t="shared" si="534"/>
        <v>8.4199999999999998E-4</v>
      </c>
      <c r="F1636" s="106">
        <f t="shared" si="552"/>
        <v>12</v>
      </c>
      <c r="G1636" s="106">
        <f t="shared" si="547"/>
        <v>31</v>
      </c>
      <c r="H1636" s="104">
        <f t="shared" si="543"/>
        <v>1.0003258500000001</v>
      </c>
      <c r="I1636" s="104">
        <f t="shared" si="544"/>
        <v>1.0256749599999999</v>
      </c>
      <c r="J1636" s="104">
        <f t="shared" si="536"/>
        <v>1.02600917</v>
      </c>
      <c r="K1636" s="104">
        <f t="shared" si="537"/>
        <v>116161.51978413</v>
      </c>
      <c r="L1636" s="107">
        <f t="shared" si="548"/>
        <v>0</v>
      </c>
      <c r="M1636" s="105">
        <f t="shared" si="549"/>
        <v>0</v>
      </c>
      <c r="N1636" s="104">
        <f t="shared" si="550"/>
        <v>0</v>
      </c>
      <c r="O1636" s="113">
        <f t="shared" si="545"/>
        <v>0.11</v>
      </c>
      <c r="P1636" s="108">
        <f t="shared" si="535"/>
        <v>1.0033721250000001</v>
      </c>
      <c r="Q1636" s="104">
        <f t="shared" si="538"/>
        <v>391.71116489999997</v>
      </c>
      <c r="R1636" s="104">
        <f t="shared" si="539"/>
        <v>391.71116489999997</v>
      </c>
      <c r="S1636" s="109" t="s">
        <v>52</v>
      </c>
      <c r="T1636" s="110">
        <f t="shared" si="551"/>
        <v>41680</v>
      </c>
      <c r="U1636" s="111">
        <f t="shared" si="546"/>
        <v>0</v>
      </c>
      <c r="V1636" s="22"/>
      <c r="W1636" s="5"/>
      <c r="X1636" s="3"/>
      <c r="Y1636" s="5"/>
      <c r="Z1636" s="5"/>
      <c r="AA1636" s="5"/>
      <c r="AB1636" s="1"/>
      <c r="AC1636" s="5"/>
      <c r="AD1636" s="5"/>
      <c r="AE1636" s="5"/>
      <c r="AF1636" s="1"/>
      <c r="AG1636" s="3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</row>
    <row r="1637" spans="1:108" x14ac:dyDescent="0.2">
      <c r="A1637" s="112">
        <f t="shared" si="540"/>
        <v>41662</v>
      </c>
      <c r="B1637" s="104">
        <f t="shared" si="533"/>
        <v>116589.09883424999</v>
      </c>
      <c r="C1637" s="104">
        <f t="shared" si="541"/>
        <v>113216.84365075998</v>
      </c>
      <c r="D1637" s="132">
        <f t="shared" si="542"/>
        <v>41650</v>
      </c>
      <c r="E1637" s="105">
        <f t="shared" si="534"/>
        <v>8.4199999999999998E-4</v>
      </c>
      <c r="F1637" s="106">
        <f t="shared" si="552"/>
        <v>13</v>
      </c>
      <c r="G1637" s="106">
        <f t="shared" si="547"/>
        <v>31</v>
      </c>
      <c r="H1637" s="104">
        <f t="shared" si="543"/>
        <v>1.00035301</v>
      </c>
      <c r="I1637" s="104">
        <f t="shared" si="544"/>
        <v>1.0256749599999999</v>
      </c>
      <c r="J1637" s="104">
        <f t="shared" si="536"/>
        <v>1.0260370299999999</v>
      </c>
      <c r="K1637" s="104">
        <f t="shared" si="537"/>
        <v>116164.6740054</v>
      </c>
      <c r="L1637" s="107">
        <f t="shared" si="548"/>
        <v>0</v>
      </c>
      <c r="M1637" s="105">
        <f t="shared" si="549"/>
        <v>0</v>
      </c>
      <c r="N1637" s="104">
        <f t="shared" si="550"/>
        <v>0</v>
      </c>
      <c r="O1637" s="113">
        <f t="shared" si="545"/>
        <v>0.11</v>
      </c>
      <c r="P1637" s="108">
        <f t="shared" si="535"/>
        <v>1.003653648</v>
      </c>
      <c r="Q1637" s="104">
        <f t="shared" si="538"/>
        <v>424.42482884999998</v>
      </c>
      <c r="R1637" s="104">
        <f t="shared" si="539"/>
        <v>424.42482884999998</v>
      </c>
      <c r="S1637" s="109" t="s">
        <v>52</v>
      </c>
      <c r="T1637" s="110">
        <f t="shared" si="551"/>
        <v>41680</v>
      </c>
      <c r="U1637" s="111">
        <f t="shared" si="546"/>
        <v>0</v>
      </c>
      <c r="V1637" s="22"/>
      <c r="W1637" s="5"/>
      <c r="X1637" s="3"/>
      <c r="Y1637" s="5"/>
      <c r="Z1637" s="5"/>
      <c r="AA1637" s="5"/>
      <c r="AB1637" s="1"/>
      <c r="AC1637" s="5"/>
      <c r="AD1637" s="5"/>
      <c r="AE1637" s="5"/>
      <c r="AF1637" s="1"/>
      <c r="AG1637" s="3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</row>
    <row r="1638" spans="1:108" x14ac:dyDescent="0.2">
      <c r="A1638" s="112">
        <f t="shared" si="540"/>
        <v>41663</v>
      </c>
      <c r="B1638" s="104">
        <f t="shared" si="533"/>
        <v>116624.97767268</v>
      </c>
      <c r="C1638" s="104">
        <f t="shared" si="541"/>
        <v>113216.84365075998</v>
      </c>
      <c r="D1638" s="132">
        <f t="shared" si="542"/>
        <v>41650</v>
      </c>
      <c r="E1638" s="105">
        <f t="shared" si="534"/>
        <v>8.4199999999999998E-4</v>
      </c>
      <c r="F1638" s="106">
        <f t="shared" si="552"/>
        <v>14</v>
      </c>
      <c r="G1638" s="106">
        <f t="shared" si="547"/>
        <v>31</v>
      </c>
      <c r="H1638" s="104">
        <f t="shared" si="543"/>
        <v>1.0003801699999999</v>
      </c>
      <c r="I1638" s="104">
        <f t="shared" si="544"/>
        <v>1.0256749599999999</v>
      </c>
      <c r="J1638" s="104">
        <f t="shared" si="536"/>
        <v>1.02606489</v>
      </c>
      <c r="K1638" s="104">
        <f t="shared" si="537"/>
        <v>116167.82822666</v>
      </c>
      <c r="L1638" s="107">
        <f t="shared" si="548"/>
        <v>0</v>
      </c>
      <c r="M1638" s="105">
        <f t="shared" si="549"/>
        <v>0</v>
      </c>
      <c r="N1638" s="104">
        <f t="shared" si="550"/>
        <v>0</v>
      </c>
      <c r="O1638" s="113">
        <f t="shared" si="545"/>
        <v>0.11</v>
      </c>
      <c r="P1638" s="108">
        <f t="shared" si="535"/>
        <v>1.0039352500000001</v>
      </c>
      <c r="Q1638" s="104">
        <f t="shared" si="538"/>
        <v>457.14944602000003</v>
      </c>
      <c r="R1638" s="104">
        <f t="shared" si="539"/>
        <v>457.14944602000003</v>
      </c>
      <c r="S1638" s="109" t="s">
        <v>52</v>
      </c>
      <c r="T1638" s="110">
        <f t="shared" si="551"/>
        <v>41680</v>
      </c>
      <c r="U1638" s="111">
        <f t="shared" si="546"/>
        <v>0</v>
      </c>
      <c r="V1638" s="22"/>
      <c r="W1638" s="5"/>
      <c r="X1638" s="3"/>
      <c r="Y1638" s="5"/>
      <c r="Z1638" s="5"/>
      <c r="AA1638" s="5"/>
      <c r="AB1638" s="1"/>
      <c r="AC1638" s="5"/>
      <c r="AD1638" s="5"/>
      <c r="AE1638" s="5"/>
      <c r="AF1638" s="1"/>
      <c r="AG1638" s="3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</row>
    <row r="1639" spans="1:108" x14ac:dyDescent="0.2">
      <c r="A1639" s="112">
        <f t="shared" si="540"/>
        <v>41664</v>
      </c>
      <c r="B1639" s="104">
        <f t="shared" ref="B1639:B1702" si="553">IF(E1639&lt;0,"ND",(K1639+Q1639))</f>
        <v>116660.86632817</v>
      </c>
      <c r="C1639" s="104">
        <f t="shared" si="541"/>
        <v>113216.84365075998</v>
      </c>
      <c r="D1639" s="132">
        <f t="shared" si="542"/>
        <v>41650</v>
      </c>
      <c r="E1639" s="105">
        <f t="shared" si="534"/>
        <v>8.4199999999999998E-4</v>
      </c>
      <c r="F1639" s="106">
        <f t="shared" si="552"/>
        <v>15</v>
      </c>
      <c r="G1639" s="106">
        <f t="shared" si="547"/>
        <v>31</v>
      </c>
      <c r="H1639" s="104">
        <f t="shared" si="543"/>
        <v>1.00040733</v>
      </c>
      <c r="I1639" s="104">
        <f t="shared" si="544"/>
        <v>1.0256749599999999</v>
      </c>
      <c r="J1639" s="104">
        <f t="shared" si="536"/>
        <v>1.0260927399999999</v>
      </c>
      <c r="K1639" s="104">
        <f t="shared" si="537"/>
        <v>116170.98131576</v>
      </c>
      <c r="L1639" s="107">
        <f t="shared" si="548"/>
        <v>0</v>
      </c>
      <c r="M1639" s="105">
        <f t="shared" si="549"/>
        <v>0</v>
      </c>
      <c r="N1639" s="104">
        <f t="shared" si="550"/>
        <v>0</v>
      </c>
      <c r="O1639" s="113">
        <f t="shared" si="545"/>
        <v>0.11</v>
      </c>
      <c r="P1639" s="108">
        <f t="shared" si="535"/>
        <v>1.004216931</v>
      </c>
      <c r="Q1639" s="104">
        <f t="shared" si="538"/>
        <v>489.88501241</v>
      </c>
      <c r="R1639" s="104">
        <f t="shared" si="539"/>
        <v>489.88501241</v>
      </c>
      <c r="S1639" s="109" t="s">
        <v>52</v>
      </c>
      <c r="T1639" s="110">
        <f t="shared" si="551"/>
        <v>41680</v>
      </c>
      <c r="U1639" s="111">
        <f t="shared" si="546"/>
        <v>0</v>
      </c>
      <c r="V1639" s="22"/>
      <c r="W1639" s="5"/>
      <c r="X1639" s="3"/>
      <c r="Y1639" s="5"/>
      <c r="Z1639" s="5"/>
      <c r="AA1639" s="5"/>
      <c r="AB1639" s="1"/>
      <c r="AC1639" s="5"/>
      <c r="AD1639" s="5"/>
      <c r="AE1639" s="5"/>
      <c r="AF1639" s="1"/>
      <c r="AG1639" s="3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</row>
    <row r="1640" spans="1:108" x14ac:dyDescent="0.2">
      <c r="A1640" s="112">
        <f t="shared" si="540"/>
        <v>41665</v>
      </c>
      <c r="B1640" s="104">
        <f t="shared" si="553"/>
        <v>116696.76719116</v>
      </c>
      <c r="C1640" s="104">
        <f t="shared" si="541"/>
        <v>113216.84365075998</v>
      </c>
      <c r="D1640" s="132">
        <f t="shared" si="542"/>
        <v>41650</v>
      </c>
      <c r="E1640" s="105">
        <f t="shared" si="534"/>
        <v>8.4199999999999998E-4</v>
      </c>
      <c r="F1640" s="106">
        <f t="shared" si="552"/>
        <v>16</v>
      </c>
      <c r="G1640" s="106">
        <f t="shared" si="547"/>
        <v>31</v>
      </c>
      <c r="H1640" s="104">
        <f t="shared" si="543"/>
        <v>1.00043449</v>
      </c>
      <c r="I1640" s="104">
        <f t="shared" si="544"/>
        <v>1.0256749599999999</v>
      </c>
      <c r="J1640" s="104">
        <f t="shared" si="536"/>
        <v>1.0261206</v>
      </c>
      <c r="K1640" s="104">
        <f t="shared" si="537"/>
        <v>116174.13553702</v>
      </c>
      <c r="L1640" s="107">
        <f t="shared" si="548"/>
        <v>0</v>
      </c>
      <c r="M1640" s="105">
        <f t="shared" si="549"/>
        <v>0</v>
      </c>
      <c r="N1640" s="104">
        <f t="shared" si="550"/>
        <v>0</v>
      </c>
      <c r="O1640" s="113">
        <f t="shared" si="545"/>
        <v>0.11</v>
      </c>
      <c r="P1640" s="108">
        <f t="shared" si="535"/>
        <v>1.0044986920000001</v>
      </c>
      <c r="Q1640" s="104">
        <f t="shared" si="538"/>
        <v>522.63165414000002</v>
      </c>
      <c r="R1640" s="104">
        <f t="shared" si="539"/>
        <v>522.63165414000002</v>
      </c>
      <c r="S1640" s="109" t="s">
        <v>52</v>
      </c>
      <c r="T1640" s="110">
        <f t="shared" si="551"/>
        <v>41680</v>
      </c>
      <c r="U1640" s="111">
        <f t="shared" si="546"/>
        <v>0</v>
      </c>
      <c r="V1640" s="22"/>
      <c r="W1640" s="5"/>
      <c r="X1640" s="3"/>
      <c r="Y1640" s="5"/>
      <c r="Z1640" s="5"/>
      <c r="AA1640" s="5"/>
      <c r="AB1640" s="1"/>
      <c r="AC1640" s="5"/>
      <c r="AD1640" s="5"/>
      <c r="AE1640" s="5"/>
      <c r="AF1640" s="1"/>
      <c r="AG1640" s="3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</row>
    <row r="1641" spans="1:108" x14ac:dyDescent="0.2">
      <c r="A1641" s="112">
        <f t="shared" si="540"/>
        <v>41666</v>
      </c>
      <c r="B1641" s="104">
        <f t="shared" si="553"/>
        <v>116732.67889346</v>
      </c>
      <c r="C1641" s="104">
        <f t="shared" si="541"/>
        <v>113216.84365075998</v>
      </c>
      <c r="D1641" s="132">
        <f t="shared" si="542"/>
        <v>41650</v>
      </c>
      <c r="E1641" s="105">
        <f t="shared" si="534"/>
        <v>8.4199999999999998E-4</v>
      </c>
      <c r="F1641" s="106">
        <f t="shared" si="552"/>
        <v>17</v>
      </c>
      <c r="G1641" s="106">
        <f t="shared" si="547"/>
        <v>31</v>
      </c>
      <c r="H1641" s="104">
        <f t="shared" si="543"/>
        <v>1.0004616500000001</v>
      </c>
      <c r="I1641" s="104">
        <f t="shared" si="544"/>
        <v>1.0256749599999999</v>
      </c>
      <c r="J1641" s="104">
        <f t="shared" si="536"/>
        <v>1.0261484599999999</v>
      </c>
      <c r="K1641" s="104">
        <f t="shared" si="537"/>
        <v>116177.28975828001</v>
      </c>
      <c r="L1641" s="107">
        <f t="shared" si="548"/>
        <v>0</v>
      </c>
      <c r="M1641" s="105">
        <f t="shared" si="549"/>
        <v>0</v>
      </c>
      <c r="N1641" s="104">
        <f t="shared" si="550"/>
        <v>0</v>
      </c>
      <c r="O1641" s="113">
        <f t="shared" si="545"/>
        <v>0.11</v>
      </c>
      <c r="P1641" s="108">
        <f t="shared" si="535"/>
        <v>1.004780531</v>
      </c>
      <c r="Q1641" s="104">
        <f t="shared" si="538"/>
        <v>555.38913518000004</v>
      </c>
      <c r="R1641" s="104">
        <f t="shared" si="539"/>
        <v>555.38913518000004</v>
      </c>
      <c r="S1641" s="109" t="s">
        <v>52</v>
      </c>
      <c r="T1641" s="110">
        <f t="shared" si="551"/>
        <v>41680</v>
      </c>
      <c r="U1641" s="111">
        <f t="shared" si="546"/>
        <v>0</v>
      </c>
      <c r="V1641" s="22"/>
      <c r="W1641" s="5"/>
      <c r="X1641" s="3"/>
      <c r="Y1641" s="5"/>
      <c r="Z1641" s="5"/>
      <c r="AA1641" s="5"/>
      <c r="AB1641" s="1"/>
      <c r="AC1641" s="5"/>
      <c r="AD1641" s="5"/>
      <c r="AE1641" s="5"/>
      <c r="AF1641" s="1"/>
      <c r="AG1641" s="3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</row>
    <row r="1642" spans="1:108" x14ac:dyDescent="0.2">
      <c r="A1642" s="112">
        <f t="shared" si="540"/>
        <v>41667</v>
      </c>
      <c r="B1642" s="104">
        <f t="shared" si="553"/>
        <v>116768.60155199</v>
      </c>
      <c r="C1642" s="104">
        <f t="shared" si="541"/>
        <v>113216.84365075998</v>
      </c>
      <c r="D1642" s="132">
        <f t="shared" si="542"/>
        <v>41650</v>
      </c>
      <c r="E1642" s="105">
        <f t="shared" si="534"/>
        <v>8.4199999999999998E-4</v>
      </c>
      <c r="F1642" s="106">
        <f t="shared" si="552"/>
        <v>18</v>
      </c>
      <c r="G1642" s="106">
        <f t="shared" si="547"/>
        <v>31</v>
      </c>
      <c r="H1642" s="104">
        <f t="shared" si="543"/>
        <v>1.00048881</v>
      </c>
      <c r="I1642" s="104">
        <f t="shared" si="544"/>
        <v>1.0256749599999999</v>
      </c>
      <c r="J1642" s="104">
        <f t="shared" si="536"/>
        <v>1.02617632</v>
      </c>
      <c r="K1642" s="104">
        <f t="shared" si="537"/>
        <v>116180.44397954999</v>
      </c>
      <c r="L1642" s="107">
        <f t="shared" si="548"/>
        <v>0</v>
      </c>
      <c r="M1642" s="105">
        <f t="shared" si="549"/>
        <v>0</v>
      </c>
      <c r="N1642" s="104">
        <f t="shared" si="550"/>
        <v>0</v>
      </c>
      <c r="O1642" s="113">
        <f t="shared" si="545"/>
        <v>0.11</v>
      </c>
      <c r="P1642" s="108">
        <f t="shared" si="535"/>
        <v>1.005062449</v>
      </c>
      <c r="Q1642" s="104">
        <f t="shared" si="538"/>
        <v>588.15757243999997</v>
      </c>
      <c r="R1642" s="104">
        <f t="shared" si="539"/>
        <v>588.15757243999997</v>
      </c>
      <c r="S1642" s="109" t="s">
        <v>52</v>
      </c>
      <c r="T1642" s="110">
        <f t="shared" si="551"/>
        <v>41680</v>
      </c>
      <c r="U1642" s="111">
        <f t="shared" si="546"/>
        <v>0</v>
      </c>
      <c r="V1642" s="22"/>
      <c r="W1642" s="5"/>
      <c r="X1642" s="3"/>
      <c r="Y1642" s="5"/>
      <c r="Z1642" s="5"/>
      <c r="AA1642" s="5"/>
      <c r="AB1642" s="1"/>
      <c r="AC1642" s="5"/>
      <c r="AD1642" s="5"/>
      <c r="AE1642" s="5"/>
      <c r="AF1642" s="1"/>
      <c r="AG1642" s="3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</row>
    <row r="1643" spans="1:108" x14ac:dyDescent="0.2">
      <c r="A1643" s="112">
        <f t="shared" si="540"/>
        <v>41668</v>
      </c>
      <c r="B1643" s="104">
        <f t="shared" si="553"/>
        <v>116804.53528365999</v>
      </c>
      <c r="C1643" s="104">
        <f t="shared" si="541"/>
        <v>113216.84365075998</v>
      </c>
      <c r="D1643" s="132">
        <f t="shared" si="542"/>
        <v>41650</v>
      </c>
      <c r="E1643" s="105">
        <f t="shared" ref="E1643:E1706" si="554">IF(DAY(A1642)=$E$2,VLOOKUP(A1642,$AG$10:$AH$200,2),E1642)</f>
        <v>8.4199999999999998E-4</v>
      </c>
      <c r="F1643" s="106">
        <f t="shared" si="552"/>
        <v>19</v>
      </c>
      <c r="G1643" s="106">
        <f t="shared" si="547"/>
        <v>31</v>
      </c>
      <c r="H1643" s="104">
        <f t="shared" si="543"/>
        <v>1.0005159800000001</v>
      </c>
      <c r="I1643" s="104">
        <f t="shared" si="544"/>
        <v>1.0256749599999999</v>
      </c>
      <c r="J1643" s="104">
        <f t="shared" si="536"/>
        <v>1.0262041799999999</v>
      </c>
      <c r="K1643" s="104">
        <f t="shared" si="537"/>
        <v>116183.59820081</v>
      </c>
      <c r="L1643" s="107">
        <f t="shared" si="548"/>
        <v>0</v>
      </c>
      <c r="M1643" s="105">
        <f t="shared" si="549"/>
        <v>0</v>
      </c>
      <c r="N1643" s="104">
        <f t="shared" si="550"/>
        <v>0</v>
      </c>
      <c r="O1643" s="113">
        <f t="shared" si="545"/>
        <v>0.11</v>
      </c>
      <c r="P1643" s="108">
        <f t="shared" si="535"/>
        <v>1.0053444469999999</v>
      </c>
      <c r="Q1643" s="104">
        <f t="shared" si="538"/>
        <v>620.93708285000002</v>
      </c>
      <c r="R1643" s="104">
        <f t="shared" si="539"/>
        <v>620.93708285000002</v>
      </c>
      <c r="S1643" s="109" t="s">
        <v>52</v>
      </c>
      <c r="T1643" s="110">
        <f t="shared" si="551"/>
        <v>41680</v>
      </c>
      <c r="U1643" s="111">
        <f t="shared" si="546"/>
        <v>0</v>
      </c>
      <c r="V1643" s="22"/>
      <c r="W1643" s="5"/>
      <c r="X1643" s="3"/>
      <c r="Y1643" s="5"/>
      <c r="Z1643" s="5"/>
      <c r="AA1643" s="5"/>
      <c r="AB1643" s="1"/>
      <c r="AC1643" s="5"/>
      <c r="AD1643" s="5"/>
      <c r="AE1643" s="5"/>
      <c r="AF1643" s="1"/>
      <c r="AG1643" s="3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</row>
    <row r="1644" spans="1:108" x14ac:dyDescent="0.2">
      <c r="A1644" s="112">
        <f t="shared" si="540"/>
        <v>41669</v>
      </c>
      <c r="B1644" s="104">
        <f t="shared" si="553"/>
        <v>116840.47985686999</v>
      </c>
      <c r="C1644" s="104">
        <f t="shared" si="541"/>
        <v>113216.84365075998</v>
      </c>
      <c r="D1644" s="132">
        <f t="shared" si="542"/>
        <v>41650</v>
      </c>
      <c r="E1644" s="105">
        <f t="shared" si="554"/>
        <v>8.4199999999999998E-4</v>
      </c>
      <c r="F1644" s="106">
        <f t="shared" si="552"/>
        <v>20</v>
      </c>
      <c r="G1644" s="106">
        <f t="shared" si="547"/>
        <v>31</v>
      </c>
      <c r="H1644" s="104">
        <f t="shared" si="543"/>
        <v>1.00054314</v>
      </c>
      <c r="I1644" s="104">
        <f t="shared" si="544"/>
        <v>1.0256749599999999</v>
      </c>
      <c r="J1644" s="104">
        <f t="shared" si="536"/>
        <v>1.02623204</v>
      </c>
      <c r="K1644" s="104">
        <f t="shared" si="537"/>
        <v>116186.75242208</v>
      </c>
      <c r="L1644" s="107">
        <f t="shared" si="548"/>
        <v>0</v>
      </c>
      <c r="M1644" s="105">
        <f t="shared" si="549"/>
        <v>0</v>
      </c>
      <c r="N1644" s="104">
        <f t="shared" si="550"/>
        <v>0</v>
      </c>
      <c r="O1644" s="113">
        <f t="shared" si="545"/>
        <v>0.11</v>
      </c>
      <c r="P1644" s="108">
        <f t="shared" si="535"/>
        <v>1.0056265230000001</v>
      </c>
      <c r="Q1644" s="104">
        <f t="shared" si="538"/>
        <v>653.72743478999996</v>
      </c>
      <c r="R1644" s="104">
        <f t="shared" si="539"/>
        <v>653.72743478999996</v>
      </c>
      <c r="S1644" s="109" t="s">
        <v>52</v>
      </c>
      <c r="T1644" s="110">
        <f t="shared" si="551"/>
        <v>41680</v>
      </c>
      <c r="U1644" s="111">
        <f t="shared" si="546"/>
        <v>0</v>
      </c>
      <c r="V1644" s="22"/>
      <c r="W1644" s="5"/>
      <c r="X1644" s="3"/>
      <c r="Y1644" s="5"/>
      <c r="Z1644" s="5"/>
      <c r="AA1644" s="5"/>
      <c r="AB1644" s="1"/>
      <c r="AC1644" s="5"/>
      <c r="AD1644" s="5"/>
      <c r="AE1644" s="5"/>
      <c r="AF1644" s="1"/>
      <c r="AG1644" s="3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</row>
    <row r="1645" spans="1:108" x14ac:dyDescent="0.2">
      <c r="A1645" s="112">
        <f t="shared" si="540"/>
        <v>41670</v>
      </c>
      <c r="B1645" s="104">
        <f t="shared" si="553"/>
        <v>116876.43550473001</v>
      </c>
      <c r="C1645" s="104">
        <f t="shared" si="541"/>
        <v>113216.84365075998</v>
      </c>
      <c r="D1645" s="132">
        <f t="shared" si="542"/>
        <v>41650</v>
      </c>
      <c r="E1645" s="105">
        <f t="shared" si="554"/>
        <v>8.4199999999999998E-4</v>
      </c>
      <c r="F1645" s="106">
        <f t="shared" si="552"/>
        <v>21</v>
      </c>
      <c r="G1645" s="106">
        <f t="shared" si="547"/>
        <v>31</v>
      </c>
      <c r="H1645" s="104">
        <f t="shared" si="543"/>
        <v>1.0005702999999999</v>
      </c>
      <c r="I1645" s="104">
        <f t="shared" si="544"/>
        <v>1.0256749599999999</v>
      </c>
      <c r="J1645" s="104">
        <f t="shared" si="536"/>
        <v>1.0262598999999999</v>
      </c>
      <c r="K1645" s="104">
        <f t="shared" si="537"/>
        <v>116189.90664334</v>
      </c>
      <c r="L1645" s="107">
        <f t="shared" si="548"/>
        <v>0</v>
      </c>
      <c r="M1645" s="105">
        <f t="shared" si="549"/>
        <v>0</v>
      </c>
      <c r="N1645" s="104">
        <f t="shared" si="550"/>
        <v>0</v>
      </c>
      <c r="O1645" s="113">
        <f t="shared" si="545"/>
        <v>0.11</v>
      </c>
      <c r="P1645" s="108">
        <f t="shared" si="535"/>
        <v>1.005908679</v>
      </c>
      <c r="Q1645" s="104">
        <f t="shared" si="538"/>
        <v>686.52886138999997</v>
      </c>
      <c r="R1645" s="104">
        <f t="shared" si="539"/>
        <v>686.52886138999997</v>
      </c>
      <c r="S1645" s="109" t="s">
        <v>52</v>
      </c>
      <c r="T1645" s="110">
        <f t="shared" si="551"/>
        <v>41680</v>
      </c>
      <c r="U1645" s="111">
        <f t="shared" si="546"/>
        <v>0</v>
      </c>
      <c r="V1645" s="22"/>
      <c r="W1645" s="5"/>
      <c r="X1645" s="3"/>
      <c r="Y1645" s="5"/>
      <c r="Z1645" s="5"/>
      <c r="AA1645" s="5"/>
      <c r="AB1645" s="1"/>
      <c r="AC1645" s="5"/>
      <c r="AD1645" s="5"/>
      <c r="AE1645" s="5"/>
      <c r="AF1645" s="1"/>
      <c r="AG1645" s="3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</row>
    <row r="1646" spans="1:108" x14ac:dyDescent="0.2">
      <c r="A1646" s="112">
        <f t="shared" si="540"/>
        <v>41671</v>
      </c>
      <c r="B1646" s="104">
        <f t="shared" si="553"/>
        <v>116912.40325098</v>
      </c>
      <c r="C1646" s="104">
        <f t="shared" si="541"/>
        <v>113216.84365075998</v>
      </c>
      <c r="D1646" s="132">
        <f t="shared" si="542"/>
        <v>41650</v>
      </c>
      <c r="E1646" s="105">
        <f t="shared" si="554"/>
        <v>8.4199999999999998E-4</v>
      </c>
      <c r="F1646" s="106">
        <f t="shared" si="552"/>
        <v>22</v>
      </c>
      <c r="G1646" s="106">
        <f t="shared" si="547"/>
        <v>31</v>
      </c>
      <c r="H1646" s="104">
        <f t="shared" si="543"/>
        <v>1.00059747</v>
      </c>
      <c r="I1646" s="104">
        <f t="shared" si="544"/>
        <v>1.0256749599999999</v>
      </c>
      <c r="J1646" s="104">
        <f t="shared" si="536"/>
        <v>1.0262877699999999</v>
      </c>
      <c r="K1646" s="104">
        <f t="shared" si="537"/>
        <v>116193.06199677</v>
      </c>
      <c r="L1646" s="107">
        <f t="shared" si="548"/>
        <v>0</v>
      </c>
      <c r="M1646" s="105">
        <f t="shared" si="549"/>
        <v>0</v>
      </c>
      <c r="N1646" s="104">
        <f t="shared" si="550"/>
        <v>0</v>
      </c>
      <c r="O1646" s="113">
        <f t="shared" si="545"/>
        <v>0.11</v>
      </c>
      <c r="P1646" s="108">
        <f t="shared" si="535"/>
        <v>1.006190914</v>
      </c>
      <c r="Q1646" s="104">
        <f t="shared" si="538"/>
        <v>719.34125420999999</v>
      </c>
      <c r="R1646" s="104">
        <f t="shared" si="539"/>
        <v>719.34125420999999</v>
      </c>
      <c r="S1646" s="109" t="s">
        <v>52</v>
      </c>
      <c r="T1646" s="110">
        <f t="shared" si="551"/>
        <v>41680</v>
      </c>
      <c r="U1646" s="111">
        <f t="shared" si="546"/>
        <v>0</v>
      </c>
      <c r="V1646" s="22"/>
      <c r="W1646" s="5"/>
      <c r="X1646" s="3"/>
      <c r="Y1646" s="5"/>
      <c r="Z1646" s="5"/>
      <c r="AA1646" s="5"/>
      <c r="AB1646" s="1"/>
      <c r="AC1646" s="5"/>
      <c r="AD1646" s="5"/>
      <c r="AE1646" s="5"/>
      <c r="AF1646" s="1"/>
      <c r="AG1646" s="3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</row>
    <row r="1647" spans="1:108" x14ac:dyDescent="0.2">
      <c r="A1647" s="112">
        <f t="shared" si="540"/>
        <v>41672</v>
      </c>
      <c r="B1647" s="104">
        <f t="shared" si="553"/>
        <v>116948.38081835001</v>
      </c>
      <c r="C1647" s="104">
        <f t="shared" si="541"/>
        <v>113216.84365075998</v>
      </c>
      <c r="D1647" s="132">
        <f t="shared" si="542"/>
        <v>41650</v>
      </c>
      <c r="E1647" s="105">
        <f t="shared" si="554"/>
        <v>8.4199999999999998E-4</v>
      </c>
      <c r="F1647" s="106">
        <f t="shared" si="552"/>
        <v>23</v>
      </c>
      <c r="G1647" s="106">
        <f t="shared" si="547"/>
        <v>31</v>
      </c>
      <c r="H1647" s="104">
        <f t="shared" si="543"/>
        <v>1.0006246400000001</v>
      </c>
      <c r="I1647" s="104">
        <f t="shared" si="544"/>
        <v>1.0256749599999999</v>
      </c>
      <c r="J1647" s="104">
        <f t="shared" si="536"/>
        <v>1.02631563</v>
      </c>
      <c r="K1647" s="104">
        <f t="shared" si="537"/>
        <v>116196.21621804</v>
      </c>
      <c r="L1647" s="107">
        <f t="shared" si="548"/>
        <v>0</v>
      </c>
      <c r="M1647" s="105">
        <f t="shared" si="549"/>
        <v>0</v>
      </c>
      <c r="N1647" s="104">
        <f t="shared" si="550"/>
        <v>0</v>
      </c>
      <c r="O1647" s="113">
        <f t="shared" si="545"/>
        <v>0.11</v>
      </c>
      <c r="P1647" s="108">
        <f t="shared" si="535"/>
        <v>1.0064732279999999</v>
      </c>
      <c r="Q1647" s="104">
        <f t="shared" si="538"/>
        <v>752.16460030999997</v>
      </c>
      <c r="R1647" s="104">
        <f t="shared" si="539"/>
        <v>752.16460030999997</v>
      </c>
      <c r="S1647" s="109" t="s">
        <v>52</v>
      </c>
      <c r="T1647" s="110">
        <f t="shared" si="551"/>
        <v>41680</v>
      </c>
      <c r="U1647" s="111">
        <f t="shared" si="546"/>
        <v>0</v>
      </c>
      <c r="V1647" s="22"/>
      <c r="W1647" s="5"/>
      <c r="X1647" s="3"/>
      <c r="Y1647" s="5"/>
      <c r="Z1647" s="5"/>
      <c r="AA1647" s="5"/>
      <c r="AB1647" s="1"/>
      <c r="AC1647" s="5"/>
      <c r="AD1647" s="5"/>
      <c r="AE1647" s="5"/>
      <c r="AF1647" s="1"/>
      <c r="AG1647" s="3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</row>
    <row r="1648" spans="1:108" x14ac:dyDescent="0.2">
      <c r="A1648" s="112">
        <f t="shared" si="540"/>
        <v>41673</v>
      </c>
      <c r="B1648" s="104">
        <f t="shared" si="553"/>
        <v>116984.36934641999</v>
      </c>
      <c r="C1648" s="104">
        <f t="shared" si="541"/>
        <v>113216.84365075998</v>
      </c>
      <c r="D1648" s="132">
        <f t="shared" si="542"/>
        <v>41650</v>
      </c>
      <c r="E1648" s="105">
        <f t="shared" si="554"/>
        <v>8.4199999999999998E-4</v>
      </c>
      <c r="F1648" s="106">
        <f t="shared" si="552"/>
        <v>24</v>
      </c>
      <c r="G1648" s="106">
        <f t="shared" si="547"/>
        <v>31</v>
      </c>
      <c r="H1648" s="104">
        <f t="shared" si="543"/>
        <v>1.0006518</v>
      </c>
      <c r="I1648" s="104">
        <f t="shared" si="544"/>
        <v>1.0256749599999999</v>
      </c>
      <c r="J1648" s="104">
        <f t="shared" si="536"/>
        <v>1.0263434899999999</v>
      </c>
      <c r="K1648" s="104">
        <f t="shared" si="537"/>
        <v>116199.37043929999</v>
      </c>
      <c r="L1648" s="107">
        <f t="shared" si="548"/>
        <v>0</v>
      </c>
      <c r="M1648" s="105">
        <f t="shared" si="549"/>
        <v>0</v>
      </c>
      <c r="N1648" s="104">
        <f t="shared" si="550"/>
        <v>0</v>
      </c>
      <c r="O1648" s="113">
        <f t="shared" si="545"/>
        <v>0.11</v>
      </c>
      <c r="P1648" s="108">
        <f t="shared" si="535"/>
        <v>1.0067556209999999</v>
      </c>
      <c r="Q1648" s="104">
        <f t="shared" si="538"/>
        <v>784.99890712000001</v>
      </c>
      <c r="R1648" s="104">
        <f t="shared" si="539"/>
        <v>784.99890712000001</v>
      </c>
      <c r="S1648" s="109" t="s">
        <v>52</v>
      </c>
      <c r="T1648" s="110">
        <f t="shared" si="551"/>
        <v>41680</v>
      </c>
      <c r="U1648" s="111">
        <f t="shared" si="546"/>
        <v>0</v>
      </c>
      <c r="V1648" s="22"/>
      <c r="W1648" s="5"/>
      <c r="X1648" s="3"/>
      <c r="Y1648" s="5"/>
      <c r="Z1648" s="5"/>
      <c r="AA1648" s="5"/>
      <c r="AB1648" s="1"/>
      <c r="AC1648" s="5"/>
      <c r="AD1648" s="5"/>
      <c r="AE1648" s="5"/>
      <c r="AF1648" s="1"/>
      <c r="AG1648" s="3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</row>
    <row r="1649" spans="1:108" x14ac:dyDescent="0.2">
      <c r="A1649" s="112">
        <f t="shared" si="540"/>
        <v>41674</v>
      </c>
      <c r="B1649" s="104">
        <f t="shared" si="553"/>
        <v>117020.37009229</v>
      </c>
      <c r="C1649" s="104">
        <f t="shared" si="541"/>
        <v>113216.84365075998</v>
      </c>
      <c r="D1649" s="132">
        <f t="shared" si="542"/>
        <v>41650</v>
      </c>
      <c r="E1649" s="105">
        <f t="shared" si="554"/>
        <v>8.4199999999999998E-4</v>
      </c>
      <c r="F1649" s="106">
        <f t="shared" si="552"/>
        <v>25</v>
      </c>
      <c r="G1649" s="106">
        <f t="shared" si="547"/>
        <v>31</v>
      </c>
      <c r="H1649" s="104">
        <f t="shared" si="543"/>
        <v>1.0006789700000001</v>
      </c>
      <c r="I1649" s="104">
        <f t="shared" si="544"/>
        <v>1.0256749599999999</v>
      </c>
      <c r="J1649" s="104">
        <f t="shared" si="536"/>
        <v>1.02637136</v>
      </c>
      <c r="K1649" s="104">
        <f t="shared" si="537"/>
        <v>116202.52579273</v>
      </c>
      <c r="L1649" s="107">
        <f t="shared" si="548"/>
        <v>0</v>
      </c>
      <c r="M1649" s="105">
        <f t="shared" si="549"/>
        <v>0</v>
      </c>
      <c r="N1649" s="104">
        <f t="shared" si="550"/>
        <v>0</v>
      </c>
      <c r="O1649" s="113">
        <f t="shared" si="545"/>
        <v>0.11</v>
      </c>
      <c r="P1649" s="108">
        <f t="shared" si="535"/>
        <v>1.0070380940000001</v>
      </c>
      <c r="Q1649" s="104">
        <f t="shared" si="538"/>
        <v>817.84429955999997</v>
      </c>
      <c r="R1649" s="104">
        <f t="shared" si="539"/>
        <v>817.84429955999997</v>
      </c>
      <c r="S1649" s="109" t="s">
        <v>52</v>
      </c>
      <c r="T1649" s="110">
        <f t="shared" si="551"/>
        <v>41680</v>
      </c>
      <c r="U1649" s="111">
        <f t="shared" si="546"/>
        <v>0</v>
      </c>
      <c r="V1649" s="22"/>
      <c r="W1649" s="5"/>
      <c r="X1649" s="3"/>
      <c r="Y1649" s="5"/>
      <c r="Z1649" s="5"/>
      <c r="AA1649" s="5"/>
      <c r="AB1649" s="1"/>
      <c r="AC1649" s="5"/>
      <c r="AD1649" s="5"/>
      <c r="AE1649" s="5"/>
      <c r="AF1649" s="1"/>
      <c r="AG1649" s="3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</row>
    <row r="1650" spans="1:108" x14ac:dyDescent="0.2">
      <c r="A1650" s="112">
        <f t="shared" si="540"/>
        <v>41675</v>
      </c>
      <c r="B1650" s="104">
        <f t="shared" si="553"/>
        <v>117056.38168481999</v>
      </c>
      <c r="C1650" s="104">
        <f t="shared" si="541"/>
        <v>113216.84365075998</v>
      </c>
      <c r="D1650" s="132">
        <f t="shared" si="542"/>
        <v>41650</v>
      </c>
      <c r="E1650" s="105">
        <f t="shared" si="554"/>
        <v>8.4199999999999998E-4</v>
      </c>
      <c r="F1650" s="106">
        <f t="shared" si="552"/>
        <v>26</v>
      </c>
      <c r="G1650" s="106">
        <f t="shared" si="547"/>
        <v>31</v>
      </c>
      <c r="H1650" s="104">
        <f t="shared" si="543"/>
        <v>1.0007061399999999</v>
      </c>
      <c r="I1650" s="104">
        <f t="shared" si="544"/>
        <v>1.0256749599999999</v>
      </c>
      <c r="J1650" s="104">
        <f t="shared" si="536"/>
        <v>1.02639923</v>
      </c>
      <c r="K1650" s="104">
        <f t="shared" si="537"/>
        <v>116205.68114617</v>
      </c>
      <c r="L1650" s="107">
        <f t="shared" si="548"/>
        <v>0</v>
      </c>
      <c r="M1650" s="105">
        <f t="shared" si="549"/>
        <v>0</v>
      </c>
      <c r="N1650" s="104">
        <f t="shared" si="550"/>
        <v>0</v>
      </c>
      <c r="O1650" s="113">
        <f t="shared" si="545"/>
        <v>0.11</v>
      </c>
      <c r="P1650" s="108">
        <f t="shared" si="535"/>
        <v>1.0073206450000001</v>
      </c>
      <c r="Q1650" s="104">
        <f t="shared" si="538"/>
        <v>850.70053865</v>
      </c>
      <c r="R1650" s="104">
        <f t="shared" si="539"/>
        <v>850.70053865</v>
      </c>
      <c r="S1650" s="109" t="s">
        <v>52</v>
      </c>
      <c r="T1650" s="110">
        <f t="shared" si="551"/>
        <v>41680</v>
      </c>
      <c r="U1650" s="111">
        <f t="shared" si="546"/>
        <v>0</v>
      </c>
      <c r="V1650" s="22"/>
      <c r="W1650" s="5"/>
      <c r="X1650" s="3"/>
      <c r="Y1650" s="5"/>
      <c r="Z1650" s="5"/>
      <c r="AA1650" s="5"/>
      <c r="AB1650" s="1"/>
      <c r="AC1650" s="5"/>
      <c r="AD1650" s="5"/>
      <c r="AE1650" s="5"/>
      <c r="AF1650" s="1"/>
      <c r="AG1650" s="3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</row>
    <row r="1651" spans="1:108" x14ac:dyDescent="0.2">
      <c r="A1651" s="112">
        <f t="shared" si="540"/>
        <v>41676</v>
      </c>
      <c r="B1651" s="104">
        <f t="shared" si="553"/>
        <v>117092.40321636001</v>
      </c>
      <c r="C1651" s="104">
        <f t="shared" si="541"/>
        <v>113216.84365075998</v>
      </c>
      <c r="D1651" s="132">
        <f t="shared" si="542"/>
        <v>41650</v>
      </c>
      <c r="E1651" s="105">
        <f t="shared" si="554"/>
        <v>8.4199999999999998E-4</v>
      </c>
      <c r="F1651" s="106">
        <f t="shared" si="552"/>
        <v>27</v>
      </c>
      <c r="G1651" s="106">
        <f t="shared" si="547"/>
        <v>31</v>
      </c>
      <c r="H1651" s="104">
        <f t="shared" si="543"/>
        <v>1.00073331</v>
      </c>
      <c r="I1651" s="104">
        <f t="shared" si="544"/>
        <v>1.0256749599999999</v>
      </c>
      <c r="J1651" s="104">
        <f t="shared" si="536"/>
        <v>1.0264270900000001</v>
      </c>
      <c r="K1651" s="104">
        <f t="shared" si="537"/>
        <v>116208.83536743</v>
      </c>
      <c r="L1651" s="107">
        <f t="shared" si="548"/>
        <v>0</v>
      </c>
      <c r="M1651" s="105">
        <f t="shared" si="549"/>
        <v>0</v>
      </c>
      <c r="N1651" s="104">
        <f t="shared" si="550"/>
        <v>0</v>
      </c>
      <c r="O1651" s="113">
        <f t="shared" si="545"/>
        <v>0.11</v>
      </c>
      <c r="P1651" s="108">
        <f t="shared" si="535"/>
        <v>1.007603276</v>
      </c>
      <c r="Q1651" s="104">
        <f t="shared" si="538"/>
        <v>883.56784892999997</v>
      </c>
      <c r="R1651" s="104">
        <f t="shared" si="539"/>
        <v>883.56784892999997</v>
      </c>
      <c r="S1651" s="109" t="s">
        <v>52</v>
      </c>
      <c r="T1651" s="110">
        <f t="shared" si="551"/>
        <v>41680</v>
      </c>
      <c r="U1651" s="111">
        <f t="shared" si="546"/>
        <v>0</v>
      </c>
      <c r="V1651" s="22"/>
      <c r="W1651" s="5"/>
      <c r="X1651" s="3"/>
      <c r="Y1651" s="5"/>
      <c r="Z1651" s="5"/>
      <c r="AA1651" s="5"/>
      <c r="AB1651" s="1"/>
      <c r="AC1651" s="5"/>
      <c r="AD1651" s="5"/>
      <c r="AE1651" s="5"/>
      <c r="AF1651" s="1"/>
      <c r="AG1651" s="3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</row>
    <row r="1652" spans="1:108" x14ac:dyDescent="0.2">
      <c r="A1652" s="112">
        <f t="shared" si="540"/>
        <v>41677</v>
      </c>
      <c r="B1652" s="104">
        <f t="shared" si="553"/>
        <v>117128.43696892001</v>
      </c>
      <c r="C1652" s="104">
        <f t="shared" si="541"/>
        <v>113216.84365075998</v>
      </c>
      <c r="D1652" s="132">
        <f t="shared" si="542"/>
        <v>41650</v>
      </c>
      <c r="E1652" s="105">
        <f t="shared" si="554"/>
        <v>8.4199999999999998E-4</v>
      </c>
      <c r="F1652" s="106">
        <f t="shared" si="552"/>
        <v>28</v>
      </c>
      <c r="G1652" s="106">
        <f t="shared" si="547"/>
        <v>31</v>
      </c>
      <c r="H1652" s="104">
        <f t="shared" si="543"/>
        <v>1.0007604800000001</v>
      </c>
      <c r="I1652" s="104">
        <f t="shared" si="544"/>
        <v>1.0256749599999999</v>
      </c>
      <c r="J1652" s="104">
        <f t="shared" si="536"/>
        <v>1.0264549599999999</v>
      </c>
      <c r="K1652" s="104">
        <f t="shared" si="537"/>
        <v>116211.99072086001</v>
      </c>
      <c r="L1652" s="107">
        <f t="shared" si="548"/>
        <v>0</v>
      </c>
      <c r="M1652" s="105">
        <f t="shared" si="549"/>
        <v>0</v>
      </c>
      <c r="N1652" s="104">
        <f t="shared" si="550"/>
        <v>0</v>
      </c>
      <c r="O1652" s="113">
        <f t="shared" si="545"/>
        <v>0.11</v>
      </c>
      <c r="P1652" s="108">
        <f t="shared" si="535"/>
        <v>1.0078859870000001</v>
      </c>
      <c r="Q1652" s="104">
        <f t="shared" si="538"/>
        <v>916.44624806000002</v>
      </c>
      <c r="R1652" s="104">
        <f t="shared" si="539"/>
        <v>916.44624806000002</v>
      </c>
      <c r="S1652" s="109" t="s">
        <v>52</v>
      </c>
      <c r="T1652" s="110">
        <f t="shared" si="551"/>
        <v>41680</v>
      </c>
      <c r="U1652" s="111">
        <f t="shared" si="546"/>
        <v>0</v>
      </c>
      <c r="V1652" s="22"/>
      <c r="W1652" s="5"/>
      <c r="X1652" s="3"/>
      <c r="Y1652" s="5"/>
      <c r="Z1652" s="5"/>
      <c r="AA1652" s="5"/>
      <c r="AB1652" s="1"/>
      <c r="AC1652" s="5"/>
      <c r="AD1652" s="5"/>
      <c r="AE1652" s="5"/>
      <c r="AF1652" s="1"/>
      <c r="AG1652" s="3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</row>
    <row r="1653" spans="1:108" x14ac:dyDescent="0.2">
      <c r="A1653" s="112">
        <f t="shared" si="540"/>
        <v>41678</v>
      </c>
      <c r="B1653" s="104">
        <f t="shared" si="553"/>
        <v>117164.48157038001</v>
      </c>
      <c r="C1653" s="104">
        <f t="shared" si="541"/>
        <v>113216.84365075998</v>
      </c>
      <c r="D1653" s="132">
        <f t="shared" si="542"/>
        <v>41650</v>
      </c>
      <c r="E1653" s="105">
        <f t="shared" si="554"/>
        <v>8.4199999999999998E-4</v>
      </c>
      <c r="F1653" s="106">
        <f t="shared" si="552"/>
        <v>29</v>
      </c>
      <c r="G1653" s="106">
        <f t="shared" si="547"/>
        <v>31</v>
      </c>
      <c r="H1653" s="104">
        <f t="shared" si="543"/>
        <v>1.0007876499999999</v>
      </c>
      <c r="I1653" s="104">
        <f t="shared" si="544"/>
        <v>1.0256749599999999</v>
      </c>
      <c r="J1653" s="104">
        <f t="shared" si="536"/>
        <v>1.02648283</v>
      </c>
      <c r="K1653" s="104">
        <f t="shared" si="537"/>
        <v>116215.14607430001</v>
      </c>
      <c r="L1653" s="107">
        <f t="shared" si="548"/>
        <v>0</v>
      </c>
      <c r="M1653" s="105">
        <f t="shared" si="549"/>
        <v>0</v>
      </c>
      <c r="N1653" s="104">
        <f t="shared" si="550"/>
        <v>0</v>
      </c>
      <c r="O1653" s="113">
        <f t="shared" si="545"/>
        <v>0.11</v>
      </c>
      <c r="P1653" s="108">
        <f t="shared" si="535"/>
        <v>1.008168776</v>
      </c>
      <c r="Q1653" s="104">
        <f t="shared" si="538"/>
        <v>949.33549607999998</v>
      </c>
      <c r="R1653" s="104">
        <f t="shared" si="539"/>
        <v>949.33549607999998</v>
      </c>
      <c r="S1653" s="109" t="s">
        <v>52</v>
      </c>
      <c r="T1653" s="110">
        <f t="shared" si="551"/>
        <v>41680</v>
      </c>
      <c r="U1653" s="111">
        <f t="shared" si="546"/>
        <v>0</v>
      </c>
      <c r="V1653" s="22"/>
      <c r="W1653" s="5"/>
      <c r="X1653" s="3"/>
      <c r="Y1653" s="5"/>
      <c r="Z1653" s="5"/>
      <c r="AA1653" s="5"/>
      <c r="AB1653" s="1"/>
      <c r="AC1653" s="5"/>
      <c r="AD1653" s="5"/>
      <c r="AE1653" s="5"/>
      <c r="AF1653" s="1"/>
      <c r="AG1653" s="3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</row>
    <row r="1654" spans="1:108" x14ac:dyDescent="0.2">
      <c r="A1654" s="112">
        <f t="shared" si="540"/>
        <v>41679</v>
      </c>
      <c r="B1654" s="104">
        <f t="shared" si="553"/>
        <v>117200.53725389999</v>
      </c>
      <c r="C1654" s="104">
        <f t="shared" si="541"/>
        <v>113216.84365075998</v>
      </c>
      <c r="D1654" s="132">
        <f t="shared" si="542"/>
        <v>41650</v>
      </c>
      <c r="E1654" s="105">
        <f t="shared" si="554"/>
        <v>8.4199999999999998E-4</v>
      </c>
      <c r="F1654" s="106">
        <f t="shared" si="552"/>
        <v>30</v>
      </c>
      <c r="G1654" s="106">
        <f t="shared" si="547"/>
        <v>31</v>
      </c>
      <c r="H1654" s="104">
        <f t="shared" si="543"/>
        <v>1.00081482</v>
      </c>
      <c r="I1654" s="104">
        <f t="shared" si="544"/>
        <v>1.0256749599999999</v>
      </c>
      <c r="J1654" s="104">
        <f t="shared" si="536"/>
        <v>1.0265107</v>
      </c>
      <c r="K1654" s="104">
        <f t="shared" si="537"/>
        <v>116218.30142773</v>
      </c>
      <c r="L1654" s="107">
        <f t="shared" si="548"/>
        <v>0</v>
      </c>
      <c r="M1654" s="105">
        <f t="shared" si="549"/>
        <v>0</v>
      </c>
      <c r="N1654" s="104">
        <f t="shared" si="550"/>
        <v>0</v>
      </c>
      <c r="O1654" s="113">
        <f t="shared" si="545"/>
        <v>0.11</v>
      </c>
      <c r="P1654" s="108">
        <f t="shared" si="535"/>
        <v>1.0084516450000001</v>
      </c>
      <c r="Q1654" s="104">
        <f t="shared" si="538"/>
        <v>982.23582617</v>
      </c>
      <c r="R1654" s="104">
        <f t="shared" si="539"/>
        <v>982.23582617</v>
      </c>
      <c r="S1654" s="109" t="s">
        <v>52</v>
      </c>
      <c r="T1654" s="110">
        <f t="shared" si="551"/>
        <v>41680</v>
      </c>
      <c r="U1654" s="111">
        <f t="shared" si="546"/>
        <v>0</v>
      </c>
      <c r="V1654" s="22"/>
      <c r="W1654" s="5"/>
      <c r="X1654" s="3"/>
      <c r="Y1654" s="5"/>
      <c r="Z1654" s="5"/>
      <c r="AA1654" s="5"/>
      <c r="AB1654" s="1"/>
      <c r="AC1654" s="5"/>
      <c r="AD1654" s="5"/>
      <c r="AE1654" s="5"/>
      <c r="AF1654" s="1"/>
      <c r="AG1654" s="3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</row>
    <row r="1655" spans="1:108" x14ac:dyDescent="0.2">
      <c r="A1655" s="112">
        <f t="shared" si="540"/>
        <v>41680</v>
      </c>
      <c r="B1655" s="104">
        <f t="shared" si="553"/>
        <v>117236.60402022999</v>
      </c>
      <c r="C1655" s="104">
        <f t="shared" si="541"/>
        <v>113216.84365075998</v>
      </c>
      <c r="D1655" s="132">
        <f t="shared" si="542"/>
        <v>41650</v>
      </c>
      <c r="E1655" s="105">
        <f t="shared" si="554"/>
        <v>8.4199999999999998E-4</v>
      </c>
      <c r="F1655" s="106">
        <f t="shared" si="552"/>
        <v>31</v>
      </c>
      <c r="G1655" s="106">
        <f t="shared" si="547"/>
        <v>31</v>
      </c>
      <c r="H1655" s="104">
        <f t="shared" si="543"/>
        <v>1.000842</v>
      </c>
      <c r="I1655" s="104">
        <f t="shared" si="544"/>
        <v>1.0256749599999999</v>
      </c>
      <c r="J1655" s="104">
        <f t="shared" si="536"/>
        <v>1.02653857</v>
      </c>
      <c r="K1655" s="104">
        <f t="shared" si="537"/>
        <v>116221.45678116</v>
      </c>
      <c r="L1655" s="107">
        <f t="shared" si="548"/>
        <v>53</v>
      </c>
      <c r="M1655" s="105">
        <f t="shared" si="549"/>
        <v>2.8793564396000001E-2</v>
      </c>
      <c r="N1655" s="104">
        <f t="shared" si="550"/>
        <v>3346.4300000200001</v>
      </c>
      <c r="O1655" s="113">
        <f t="shared" si="545"/>
        <v>0.11</v>
      </c>
      <c r="P1655" s="108">
        <f t="shared" si="535"/>
        <v>1.0087345940000001</v>
      </c>
      <c r="Q1655" s="104">
        <f t="shared" si="538"/>
        <v>1015.14723907</v>
      </c>
      <c r="R1655" s="104">
        <f t="shared" si="539"/>
        <v>4361.5772390900001</v>
      </c>
      <c r="S1655" s="109" t="s">
        <v>52</v>
      </c>
      <c r="T1655" s="110">
        <f t="shared" si="551"/>
        <v>41680</v>
      </c>
      <c r="U1655" s="111">
        <f t="shared" si="546"/>
        <v>112875.02678114</v>
      </c>
      <c r="V1655" s="22"/>
      <c r="W1655" s="8"/>
      <c r="X1655" s="2"/>
      <c r="Y1655" s="8"/>
      <c r="Z1655" s="8"/>
      <c r="AA1655" s="8"/>
      <c r="AB1655" s="9"/>
      <c r="AC1655" s="8"/>
      <c r="AD1655" s="8"/>
      <c r="AE1655" s="8"/>
      <c r="AF1655" s="9"/>
      <c r="AG1655" s="2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</row>
    <row r="1656" spans="1:108" x14ac:dyDescent="0.2">
      <c r="A1656" s="112">
        <f t="shared" si="540"/>
        <v>41681</v>
      </c>
      <c r="B1656" s="104">
        <f>IF(E1656&lt;0,"ND",(K1656+Q1656))</f>
        <v>112910.13802711001</v>
      </c>
      <c r="C1656" s="104">
        <f>IF(DAY(A1655)=$E$2,VLOOKUP(A1655,X$10:Y$148,2),C1655)</f>
        <v>109956.92717238999</v>
      </c>
      <c r="D1656" s="132">
        <f t="shared" si="542"/>
        <v>41681</v>
      </c>
      <c r="E1656" s="105">
        <f t="shared" si="554"/>
        <v>1.2E-5</v>
      </c>
      <c r="F1656" s="106">
        <f t="shared" si="552"/>
        <v>1</v>
      </c>
      <c r="G1656" s="106">
        <f t="shared" si="547"/>
        <v>28</v>
      </c>
      <c r="H1656" s="104">
        <f t="shared" si="543"/>
        <v>1.0000004199999999</v>
      </c>
      <c r="I1656" s="104">
        <f t="shared" si="544"/>
        <v>1.02653857</v>
      </c>
      <c r="J1656" s="104">
        <f t="shared" si="536"/>
        <v>1.0265390000000001</v>
      </c>
      <c r="K1656" s="104">
        <f>TRUNC(C1656*J1656,8)</f>
        <v>112875.07406261</v>
      </c>
      <c r="L1656" s="107">
        <f t="shared" si="548"/>
        <v>0</v>
      </c>
      <c r="M1656" s="105">
        <f t="shared" si="549"/>
        <v>0</v>
      </c>
      <c r="N1656" s="104">
        <f t="shared" si="550"/>
        <v>0</v>
      </c>
      <c r="O1656" s="113">
        <f t="shared" si="545"/>
        <v>0.11</v>
      </c>
      <c r="P1656" s="108">
        <f t="shared" si="535"/>
        <v>1.000310644</v>
      </c>
      <c r="Q1656" s="104">
        <f t="shared" si="538"/>
        <v>35.063964499999997</v>
      </c>
      <c r="R1656" s="104">
        <f t="shared" si="539"/>
        <v>35.063964499999997</v>
      </c>
      <c r="S1656" s="109" t="s">
        <v>52</v>
      </c>
      <c r="T1656" s="110">
        <f t="shared" si="551"/>
        <v>41708</v>
      </c>
      <c r="U1656" s="111">
        <f t="shared" si="546"/>
        <v>0</v>
      </c>
      <c r="V1656" s="22"/>
      <c r="W1656" s="5"/>
      <c r="X1656" s="3"/>
      <c r="Y1656" s="5"/>
      <c r="Z1656" s="5"/>
      <c r="AA1656" s="5"/>
      <c r="AB1656" s="1"/>
      <c r="AC1656" s="5"/>
      <c r="AD1656" s="5"/>
      <c r="AE1656" s="5"/>
      <c r="AF1656" s="1"/>
      <c r="AG1656" s="3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</row>
    <row r="1657" spans="1:108" x14ac:dyDescent="0.2">
      <c r="A1657" s="112">
        <f t="shared" si="540"/>
        <v>41682</v>
      </c>
      <c r="B1657" s="104">
        <f t="shared" si="553"/>
        <v>112945.26123874</v>
      </c>
      <c r="C1657" s="104">
        <f t="shared" si="541"/>
        <v>109956.92717238999</v>
      </c>
      <c r="D1657" s="132">
        <f t="shared" si="542"/>
        <v>41681</v>
      </c>
      <c r="E1657" s="105">
        <f t="shared" si="554"/>
        <v>1.2E-5</v>
      </c>
      <c r="F1657" s="106">
        <f t="shared" si="552"/>
        <v>2</v>
      </c>
      <c r="G1657" s="106">
        <f t="shared" si="547"/>
        <v>28</v>
      </c>
      <c r="H1657" s="104">
        <f t="shared" si="543"/>
        <v>1.0000008499999999</v>
      </c>
      <c r="I1657" s="104">
        <f t="shared" si="544"/>
        <v>1.02653857</v>
      </c>
      <c r="J1657" s="104">
        <f t="shared" si="536"/>
        <v>1.0265394400000001</v>
      </c>
      <c r="K1657" s="104">
        <f t="shared" si="537"/>
        <v>112875.12244366</v>
      </c>
      <c r="L1657" s="107">
        <f t="shared" si="548"/>
        <v>0</v>
      </c>
      <c r="M1657" s="105">
        <f t="shared" si="549"/>
        <v>0</v>
      </c>
      <c r="N1657" s="104">
        <f t="shared" si="550"/>
        <v>0</v>
      </c>
      <c r="O1657" s="113">
        <f t="shared" si="545"/>
        <v>0.11</v>
      </c>
      <c r="P1657" s="108">
        <f t="shared" si="535"/>
        <v>1.000621384</v>
      </c>
      <c r="Q1657" s="104">
        <f t="shared" si="538"/>
        <v>70.138795079999994</v>
      </c>
      <c r="R1657" s="104">
        <f t="shared" si="539"/>
        <v>70.138795079999994</v>
      </c>
      <c r="S1657" s="109" t="s">
        <v>52</v>
      </c>
      <c r="T1657" s="110">
        <f t="shared" si="551"/>
        <v>41708</v>
      </c>
      <c r="U1657" s="111">
        <f t="shared" si="546"/>
        <v>0</v>
      </c>
      <c r="V1657" s="22"/>
      <c r="W1657" s="5"/>
      <c r="X1657" s="3"/>
      <c r="Y1657" s="5"/>
      <c r="Z1657" s="5"/>
      <c r="AA1657" s="5"/>
      <c r="AB1657" s="1"/>
      <c r="AC1657" s="5"/>
      <c r="AD1657" s="5"/>
      <c r="AE1657" s="5"/>
      <c r="AF1657" s="1"/>
      <c r="AG1657" s="3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</row>
    <row r="1658" spans="1:108" x14ac:dyDescent="0.2">
      <c r="A1658" s="112">
        <f t="shared" si="540"/>
        <v>41683</v>
      </c>
      <c r="B1658" s="104">
        <f t="shared" si="553"/>
        <v>112980.39531645</v>
      </c>
      <c r="C1658" s="104">
        <f t="shared" si="541"/>
        <v>109956.92717238999</v>
      </c>
      <c r="D1658" s="132">
        <f t="shared" si="542"/>
        <v>41681</v>
      </c>
      <c r="E1658" s="105">
        <f t="shared" si="554"/>
        <v>1.2E-5</v>
      </c>
      <c r="F1658" s="106">
        <f t="shared" si="552"/>
        <v>3</v>
      </c>
      <c r="G1658" s="106">
        <f t="shared" si="547"/>
        <v>28</v>
      </c>
      <c r="H1658" s="104">
        <f t="shared" si="543"/>
        <v>1.00000128</v>
      </c>
      <c r="I1658" s="104">
        <f t="shared" si="544"/>
        <v>1.02653857</v>
      </c>
      <c r="J1658" s="104">
        <f t="shared" si="536"/>
        <v>1.0265398800000001</v>
      </c>
      <c r="K1658" s="104">
        <f t="shared" si="537"/>
        <v>112875.17082471</v>
      </c>
      <c r="L1658" s="107">
        <f t="shared" si="548"/>
        <v>0</v>
      </c>
      <c r="M1658" s="105">
        <f t="shared" si="549"/>
        <v>0</v>
      </c>
      <c r="N1658" s="104">
        <f t="shared" si="550"/>
        <v>0</v>
      </c>
      <c r="O1658" s="113">
        <f t="shared" si="545"/>
        <v>0.11</v>
      </c>
      <c r="P1658" s="108">
        <f t="shared" si="535"/>
        <v>1.0009322199999999</v>
      </c>
      <c r="Q1658" s="104">
        <f t="shared" si="538"/>
        <v>105.22449174</v>
      </c>
      <c r="R1658" s="104">
        <f t="shared" si="539"/>
        <v>105.22449174</v>
      </c>
      <c r="S1658" s="109" t="s">
        <v>52</v>
      </c>
      <c r="T1658" s="110">
        <f t="shared" si="551"/>
        <v>41708</v>
      </c>
      <c r="U1658" s="111">
        <f t="shared" si="546"/>
        <v>0</v>
      </c>
      <c r="V1658" s="22"/>
      <c r="W1658" s="5"/>
      <c r="X1658" s="3"/>
      <c r="Y1658" s="5"/>
      <c r="Z1658" s="5"/>
      <c r="AA1658" s="5"/>
      <c r="AB1658" s="1"/>
      <c r="AC1658" s="5"/>
      <c r="AD1658" s="5"/>
      <c r="AE1658" s="5"/>
      <c r="AF1658" s="1"/>
      <c r="AG1658" s="3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</row>
    <row r="1659" spans="1:108" x14ac:dyDescent="0.2">
      <c r="A1659" s="112">
        <f t="shared" si="540"/>
        <v>41684</v>
      </c>
      <c r="B1659" s="104">
        <f t="shared" si="553"/>
        <v>113015.54037314</v>
      </c>
      <c r="C1659" s="104">
        <f t="shared" si="541"/>
        <v>109956.92717238999</v>
      </c>
      <c r="D1659" s="132">
        <f t="shared" si="542"/>
        <v>41681</v>
      </c>
      <c r="E1659" s="105">
        <f t="shared" si="554"/>
        <v>1.2E-5</v>
      </c>
      <c r="F1659" s="106">
        <f t="shared" si="552"/>
        <v>4</v>
      </c>
      <c r="G1659" s="106">
        <f t="shared" si="547"/>
        <v>28</v>
      </c>
      <c r="H1659" s="104">
        <f t="shared" si="543"/>
        <v>1.00000171</v>
      </c>
      <c r="I1659" s="104">
        <f t="shared" si="544"/>
        <v>1.02653857</v>
      </c>
      <c r="J1659" s="104">
        <f t="shared" si="536"/>
        <v>1.0265403200000001</v>
      </c>
      <c r="K1659" s="104">
        <f t="shared" si="537"/>
        <v>112875.21920576</v>
      </c>
      <c r="L1659" s="107">
        <f t="shared" si="548"/>
        <v>0</v>
      </c>
      <c r="M1659" s="105">
        <f t="shared" si="549"/>
        <v>0</v>
      </c>
      <c r="N1659" s="104">
        <f t="shared" si="550"/>
        <v>0</v>
      </c>
      <c r="O1659" s="113">
        <f t="shared" si="545"/>
        <v>0.11</v>
      </c>
      <c r="P1659" s="108">
        <f t="shared" si="535"/>
        <v>1.0012431530000001</v>
      </c>
      <c r="Q1659" s="104">
        <f t="shared" si="538"/>
        <v>140.32116737999999</v>
      </c>
      <c r="R1659" s="104">
        <f t="shared" si="539"/>
        <v>140.32116737999999</v>
      </c>
      <c r="S1659" s="109" t="s">
        <v>52</v>
      </c>
      <c r="T1659" s="110">
        <f t="shared" si="551"/>
        <v>41708</v>
      </c>
      <c r="U1659" s="111">
        <f t="shared" si="546"/>
        <v>0</v>
      </c>
      <c r="V1659" s="22"/>
      <c r="W1659" s="5"/>
      <c r="X1659" s="3"/>
      <c r="Y1659" s="5"/>
      <c r="Z1659" s="5"/>
      <c r="AA1659" s="5"/>
      <c r="AB1659" s="1"/>
      <c r="AC1659" s="5"/>
      <c r="AD1659" s="5"/>
      <c r="AE1659" s="5"/>
      <c r="AF1659" s="1"/>
      <c r="AG1659" s="3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</row>
    <row r="1660" spans="1:108" x14ac:dyDescent="0.2">
      <c r="A1660" s="112">
        <f t="shared" si="540"/>
        <v>41685</v>
      </c>
      <c r="B1660" s="104">
        <f t="shared" si="553"/>
        <v>113050.69640881001</v>
      </c>
      <c r="C1660" s="104">
        <f t="shared" si="541"/>
        <v>109956.92717238999</v>
      </c>
      <c r="D1660" s="132">
        <f t="shared" si="542"/>
        <v>41681</v>
      </c>
      <c r="E1660" s="105">
        <f t="shared" si="554"/>
        <v>1.2E-5</v>
      </c>
      <c r="F1660" s="106">
        <f t="shared" si="552"/>
        <v>5</v>
      </c>
      <c r="G1660" s="106">
        <f t="shared" si="547"/>
        <v>28</v>
      </c>
      <c r="H1660" s="104">
        <f t="shared" si="543"/>
        <v>1.0000021400000001</v>
      </c>
      <c r="I1660" s="104">
        <f t="shared" si="544"/>
        <v>1.02653857</v>
      </c>
      <c r="J1660" s="104">
        <f t="shared" si="536"/>
        <v>1.0265407600000001</v>
      </c>
      <c r="K1660" s="104">
        <f t="shared" si="537"/>
        <v>112875.26758681001</v>
      </c>
      <c r="L1660" s="107">
        <f t="shared" si="548"/>
        <v>0</v>
      </c>
      <c r="M1660" s="105">
        <f t="shared" si="549"/>
        <v>0</v>
      </c>
      <c r="N1660" s="104">
        <f t="shared" si="550"/>
        <v>0</v>
      </c>
      <c r="O1660" s="113">
        <f t="shared" si="545"/>
        <v>0.11</v>
      </c>
      <c r="P1660" s="108">
        <f t="shared" si="535"/>
        <v>1.0015541830000001</v>
      </c>
      <c r="Q1660" s="104">
        <f t="shared" si="538"/>
        <v>175.428822</v>
      </c>
      <c r="R1660" s="104">
        <f t="shared" si="539"/>
        <v>175.428822</v>
      </c>
      <c r="S1660" s="109" t="s">
        <v>52</v>
      </c>
      <c r="T1660" s="110">
        <f t="shared" si="551"/>
        <v>41708</v>
      </c>
      <c r="U1660" s="111">
        <f t="shared" si="546"/>
        <v>0</v>
      </c>
      <c r="V1660" s="22"/>
      <c r="W1660" s="5"/>
      <c r="X1660" s="3"/>
      <c r="Y1660" s="5"/>
      <c r="Z1660" s="5"/>
      <c r="AA1660" s="5"/>
      <c r="AB1660" s="1"/>
      <c r="AC1660" s="5"/>
      <c r="AD1660" s="5"/>
      <c r="AE1660" s="5"/>
      <c r="AF1660" s="1"/>
      <c r="AG1660" s="3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</row>
    <row r="1661" spans="1:108" x14ac:dyDescent="0.2">
      <c r="A1661" s="112">
        <f t="shared" si="540"/>
        <v>41686</v>
      </c>
      <c r="B1661" s="104">
        <f t="shared" si="553"/>
        <v>113085.86331059999</v>
      </c>
      <c r="C1661" s="104">
        <f t="shared" si="541"/>
        <v>109956.92717238999</v>
      </c>
      <c r="D1661" s="132">
        <f t="shared" si="542"/>
        <v>41681</v>
      </c>
      <c r="E1661" s="105">
        <f t="shared" si="554"/>
        <v>1.2E-5</v>
      </c>
      <c r="F1661" s="106">
        <f t="shared" si="552"/>
        <v>6</v>
      </c>
      <c r="G1661" s="106">
        <f t="shared" si="547"/>
        <v>28</v>
      </c>
      <c r="H1661" s="104">
        <f t="shared" si="543"/>
        <v>1.0000025699999999</v>
      </c>
      <c r="I1661" s="104">
        <f t="shared" si="544"/>
        <v>1.02653857</v>
      </c>
      <c r="J1661" s="104">
        <f t="shared" si="536"/>
        <v>1.0265412</v>
      </c>
      <c r="K1661" s="104">
        <f t="shared" si="537"/>
        <v>112875.31596784999</v>
      </c>
      <c r="L1661" s="107">
        <f t="shared" si="548"/>
        <v>0</v>
      </c>
      <c r="M1661" s="105">
        <f t="shared" si="549"/>
        <v>0</v>
      </c>
      <c r="N1661" s="104">
        <f t="shared" si="550"/>
        <v>0</v>
      </c>
      <c r="O1661" s="113">
        <f t="shared" si="545"/>
        <v>0.11</v>
      </c>
      <c r="P1661" s="108">
        <f t="shared" si="535"/>
        <v>1.001865309</v>
      </c>
      <c r="Q1661" s="104">
        <f t="shared" si="538"/>
        <v>210.54734275000001</v>
      </c>
      <c r="R1661" s="104">
        <f t="shared" si="539"/>
        <v>210.54734275000001</v>
      </c>
      <c r="S1661" s="109" t="s">
        <v>52</v>
      </c>
      <c r="T1661" s="110">
        <f t="shared" si="551"/>
        <v>41708</v>
      </c>
      <c r="U1661" s="111">
        <f t="shared" si="546"/>
        <v>0</v>
      </c>
      <c r="V1661" s="22"/>
      <c r="W1661" s="5"/>
      <c r="X1661" s="3"/>
      <c r="Y1661" s="5"/>
      <c r="Z1661" s="5"/>
      <c r="AA1661" s="5"/>
      <c r="AB1661" s="1"/>
      <c r="AC1661" s="5"/>
      <c r="AD1661" s="5"/>
      <c r="AE1661" s="5"/>
      <c r="AF1661" s="1"/>
      <c r="AG1661" s="3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</row>
    <row r="1662" spans="1:108" x14ac:dyDescent="0.2">
      <c r="A1662" s="112">
        <f t="shared" si="540"/>
        <v>41687</v>
      </c>
      <c r="B1662" s="104">
        <f t="shared" si="553"/>
        <v>113121.04008944999</v>
      </c>
      <c r="C1662" s="104">
        <f t="shared" si="541"/>
        <v>109956.92717238999</v>
      </c>
      <c r="D1662" s="132">
        <f t="shared" si="542"/>
        <v>41681</v>
      </c>
      <c r="E1662" s="105">
        <f t="shared" si="554"/>
        <v>1.2E-5</v>
      </c>
      <c r="F1662" s="106">
        <f t="shared" si="552"/>
        <v>7</v>
      </c>
      <c r="G1662" s="106">
        <f t="shared" si="547"/>
        <v>28</v>
      </c>
      <c r="H1662" s="104">
        <f t="shared" si="543"/>
        <v>1.00000299</v>
      </c>
      <c r="I1662" s="104">
        <f t="shared" si="544"/>
        <v>1.02653857</v>
      </c>
      <c r="J1662" s="104">
        <f t="shared" si="536"/>
        <v>1.0265416300000001</v>
      </c>
      <c r="K1662" s="104">
        <f t="shared" si="537"/>
        <v>112875.36324933</v>
      </c>
      <c r="L1662" s="107">
        <f t="shared" si="548"/>
        <v>0</v>
      </c>
      <c r="M1662" s="105">
        <f t="shared" si="549"/>
        <v>0</v>
      </c>
      <c r="N1662" s="104">
        <f t="shared" si="550"/>
        <v>0</v>
      </c>
      <c r="O1662" s="113">
        <f t="shared" si="545"/>
        <v>0.11</v>
      </c>
      <c r="P1662" s="108">
        <f t="shared" si="535"/>
        <v>1.002176532</v>
      </c>
      <c r="Q1662" s="104">
        <f t="shared" si="538"/>
        <v>245.67684012000001</v>
      </c>
      <c r="R1662" s="104">
        <f t="shared" si="539"/>
        <v>245.67684012000001</v>
      </c>
      <c r="S1662" s="109" t="s">
        <v>52</v>
      </c>
      <c r="T1662" s="110">
        <f t="shared" si="551"/>
        <v>41708</v>
      </c>
      <c r="U1662" s="111">
        <f t="shared" si="546"/>
        <v>0</v>
      </c>
      <c r="V1662" s="22"/>
      <c r="W1662" s="5"/>
      <c r="X1662" s="3"/>
      <c r="Y1662" s="5"/>
      <c r="Z1662" s="5"/>
      <c r="AA1662" s="5"/>
      <c r="AB1662" s="1"/>
      <c r="AC1662" s="5"/>
      <c r="AD1662" s="5"/>
      <c r="AE1662" s="5"/>
      <c r="AF1662" s="1"/>
      <c r="AG1662" s="3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</row>
    <row r="1663" spans="1:108" x14ac:dyDescent="0.2">
      <c r="A1663" s="112">
        <f t="shared" si="540"/>
        <v>41688</v>
      </c>
      <c r="B1663" s="104">
        <f t="shared" si="553"/>
        <v>113156.23005125999</v>
      </c>
      <c r="C1663" s="104">
        <f t="shared" si="541"/>
        <v>109956.92717238999</v>
      </c>
      <c r="D1663" s="132">
        <f t="shared" si="542"/>
        <v>41681</v>
      </c>
      <c r="E1663" s="105">
        <f t="shared" si="554"/>
        <v>1.2E-5</v>
      </c>
      <c r="F1663" s="106">
        <f t="shared" si="552"/>
        <v>8</v>
      </c>
      <c r="G1663" s="106">
        <f t="shared" si="547"/>
        <v>28</v>
      </c>
      <c r="H1663" s="104">
        <f t="shared" si="543"/>
        <v>1.0000034200000001</v>
      </c>
      <c r="I1663" s="104">
        <f t="shared" si="544"/>
        <v>1.02653857</v>
      </c>
      <c r="J1663" s="104">
        <f t="shared" si="536"/>
        <v>1.02654208</v>
      </c>
      <c r="K1663" s="104">
        <f t="shared" si="537"/>
        <v>112875.41272995</v>
      </c>
      <c r="L1663" s="107">
        <f t="shared" si="548"/>
        <v>0</v>
      </c>
      <c r="M1663" s="105">
        <f t="shared" si="549"/>
        <v>0</v>
      </c>
      <c r="N1663" s="104">
        <f t="shared" si="550"/>
        <v>0</v>
      </c>
      <c r="O1663" s="113">
        <f t="shared" si="545"/>
        <v>0.11</v>
      </c>
      <c r="P1663" s="108">
        <f t="shared" si="535"/>
        <v>1.002487852</v>
      </c>
      <c r="Q1663" s="104">
        <f t="shared" si="538"/>
        <v>280.81732131000001</v>
      </c>
      <c r="R1663" s="104">
        <f t="shared" si="539"/>
        <v>280.81732131000001</v>
      </c>
      <c r="S1663" s="109" t="s">
        <v>52</v>
      </c>
      <c r="T1663" s="110">
        <f t="shared" si="551"/>
        <v>41708</v>
      </c>
      <c r="U1663" s="111">
        <f t="shared" si="546"/>
        <v>0</v>
      </c>
      <c r="V1663" s="22"/>
      <c r="W1663" s="5"/>
      <c r="X1663" s="3"/>
      <c r="Y1663" s="5"/>
      <c r="Z1663" s="5"/>
      <c r="AA1663" s="5"/>
      <c r="AB1663" s="1"/>
      <c r="AC1663" s="5"/>
      <c r="AD1663" s="5"/>
      <c r="AE1663" s="5"/>
      <c r="AF1663" s="1"/>
      <c r="AG1663" s="3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</row>
    <row r="1664" spans="1:108" x14ac:dyDescent="0.2">
      <c r="A1664" s="112">
        <f t="shared" si="540"/>
        <v>41689</v>
      </c>
      <c r="B1664" s="104">
        <f t="shared" si="553"/>
        <v>113191.42977726999</v>
      </c>
      <c r="C1664" s="104">
        <f t="shared" si="541"/>
        <v>109956.92717238999</v>
      </c>
      <c r="D1664" s="132">
        <f t="shared" si="542"/>
        <v>41681</v>
      </c>
      <c r="E1664" s="105">
        <f t="shared" si="554"/>
        <v>1.2E-5</v>
      </c>
      <c r="F1664" s="106">
        <f t="shared" si="552"/>
        <v>9</v>
      </c>
      <c r="G1664" s="106">
        <f t="shared" si="547"/>
        <v>28</v>
      </c>
      <c r="H1664" s="104">
        <f t="shared" si="543"/>
        <v>1.0000038499999999</v>
      </c>
      <c r="I1664" s="104">
        <f t="shared" si="544"/>
        <v>1.02653857</v>
      </c>
      <c r="J1664" s="104">
        <f t="shared" si="536"/>
        <v>1.02654252</v>
      </c>
      <c r="K1664" s="104">
        <f t="shared" si="537"/>
        <v>112875.461111</v>
      </c>
      <c r="L1664" s="107">
        <f t="shared" si="548"/>
        <v>0</v>
      </c>
      <c r="M1664" s="105">
        <f t="shared" si="549"/>
        <v>0</v>
      </c>
      <c r="N1664" s="104">
        <f t="shared" si="550"/>
        <v>0</v>
      </c>
      <c r="O1664" s="113">
        <f t="shared" si="545"/>
        <v>0.11</v>
      </c>
      <c r="P1664" s="108">
        <f t="shared" si="535"/>
        <v>1.002799268</v>
      </c>
      <c r="Q1664" s="104">
        <f t="shared" si="538"/>
        <v>315.96866627000003</v>
      </c>
      <c r="R1664" s="104">
        <f t="shared" si="539"/>
        <v>315.96866627000003</v>
      </c>
      <c r="S1664" s="109" t="s">
        <v>52</v>
      </c>
      <c r="T1664" s="110">
        <f t="shared" si="551"/>
        <v>41708</v>
      </c>
      <c r="U1664" s="111">
        <f t="shared" si="546"/>
        <v>0</v>
      </c>
      <c r="V1664" s="22"/>
      <c r="W1664" s="5"/>
      <c r="X1664" s="3"/>
      <c r="Y1664" s="5"/>
      <c r="Z1664" s="5"/>
      <c r="AA1664" s="5"/>
      <c r="AB1664" s="1"/>
      <c r="AC1664" s="5"/>
      <c r="AD1664" s="5"/>
      <c r="AE1664" s="5"/>
      <c r="AF1664" s="1"/>
      <c r="AG1664" s="3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</row>
    <row r="1665" spans="1:108" x14ac:dyDescent="0.2">
      <c r="A1665" s="112">
        <f t="shared" si="540"/>
        <v>41690</v>
      </c>
      <c r="B1665" s="104">
        <f t="shared" si="553"/>
        <v>113226.64048233999</v>
      </c>
      <c r="C1665" s="104">
        <f t="shared" si="541"/>
        <v>109956.92717238999</v>
      </c>
      <c r="D1665" s="132">
        <f t="shared" si="542"/>
        <v>41681</v>
      </c>
      <c r="E1665" s="105">
        <f t="shared" si="554"/>
        <v>1.2E-5</v>
      </c>
      <c r="F1665" s="106">
        <f t="shared" si="552"/>
        <v>10</v>
      </c>
      <c r="G1665" s="106">
        <f t="shared" si="547"/>
        <v>28</v>
      </c>
      <c r="H1665" s="104">
        <f t="shared" si="543"/>
        <v>1.00000428</v>
      </c>
      <c r="I1665" s="104">
        <f t="shared" si="544"/>
        <v>1.02653857</v>
      </c>
      <c r="J1665" s="104">
        <f t="shared" si="536"/>
        <v>1.02654296</v>
      </c>
      <c r="K1665" s="104">
        <f t="shared" si="537"/>
        <v>112875.50949205</v>
      </c>
      <c r="L1665" s="107">
        <f t="shared" si="548"/>
        <v>0</v>
      </c>
      <c r="M1665" s="105">
        <f t="shared" si="549"/>
        <v>0</v>
      </c>
      <c r="N1665" s="104">
        <f t="shared" si="550"/>
        <v>0</v>
      </c>
      <c r="O1665" s="113">
        <f t="shared" si="545"/>
        <v>0.11</v>
      </c>
      <c r="P1665" s="108">
        <f t="shared" si="535"/>
        <v>1.003110781</v>
      </c>
      <c r="Q1665" s="104">
        <f t="shared" si="538"/>
        <v>351.13099029</v>
      </c>
      <c r="R1665" s="104">
        <f t="shared" si="539"/>
        <v>351.13099029</v>
      </c>
      <c r="S1665" s="109" t="s">
        <v>52</v>
      </c>
      <c r="T1665" s="110">
        <f t="shared" si="551"/>
        <v>41708</v>
      </c>
      <c r="U1665" s="111">
        <f t="shared" si="546"/>
        <v>0</v>
      </c>
      <c r="V1665" s="22"/>
      <c r="W1665" s="5"/>
      <c r="X1665" s="3"/>
      <c r="Y1665" s="5"/>
      <c r="Z1665" s="5"/>
      <c r="AA1665" s="5"/>
      <c r="AB1665" s="1"/>
      <c r="AC1665" s="5"/>
      <c r="AD1665" s="5"/>
      <c r="AE1665" s="5"/>
      <c r="AF1665" s="1"/>
      <c r="AG1665" s="3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</row>
    <row r="1666" spans="1:108" x14ac:dyDescent="0.2">
      <c r="A1666" s="112">
        <f t="shared" si="540"/>
        <v>41691</v>
      </c>
      <c r="B1666" s="104">
        <f t="shared" si="553"/>
        <v>113261.86216647</v>
      </c>
      <c r="C1666" s="104">
        <f t="shared" si="541"/>
        <v>109956.92717238999</v>
      </c>
      <c r="D1666" s="132">
        <f t="shared" si="542"/>
        <v>41681</v>
      </c>
      <c r="E1666" s="105">
        <f t="shared" si="554"/>
        <v>1.2E-5</v>
      </c>
      <c r="F1666" s="106">
        <f t="shared" si="552"/>
        <v>11</v>
      </c>
      <c r="G1666" s="106">
        <f t="shared" si="547"/>
        <v>28</v>
      </c>
      <c r="H1666" s="104">
        <f t="shared" si="543"/>
        <v>1.00000471</v>
      </c>
      <c r="I1666" s="104">
        <f t="shared" si="544"/>
        <v>1.02653857</v>
      </c>
      <c r="J1666" s="104">
        <f t="shared" si="536"/>
        <v>1.0265434</v>
      </c>
      <c r="K1666" s="104">
        <f t="shared" si="537"/>
        <v>112875.55787309</v>
      </c>
      <c r="L1666" s="107">
        <f t="shared" si="548"/>
        <v>0</v>
      </c>
      <c r="M1666" s="105">
        <f t="shared" si="549"/>
        <v>0</v>
      </c>
      <c r="N1666" s="104">
        <f t="shared" si="550"/>
        <v>0</v>
      </c>
      <c r="O1666" s="113">
        <f t="shared" si="545"/>
        <v>0.11</v>
      </c>
      <c r="P1666" s="108">
        <f t="shared" si="535"/>
        <v>1.003422391</v>
      </c>
      <c r="Q1666" s="104">
        <f t="shared" si="538"/>
        <v>386.30429337999999</v>
      </c>
      <c r="R1666" s="104">
        <f t="shared" si="539"/>
        <v>386.30429337999999</v>
      </c>
      <c r="S1666" s="109" t="s">
        <v>52</v>
      </c>
      <c r="T1666" s="110">
        <f t="shared" si="551"/>
        <v>41708</v>
      </c>
      <c r="U1666" s="111">
        <f t="shared" si="546"/>
        <v>0</v>
      </c>
      <c r="V1666" s="22"/>
      <c r="W1666" s="5"/>
      <c r="X1666" s="3"/>
      <c r="Y1666" s="5"/>
      <c r="Z1666" s="5"/>
      <c r="AA1666" s="5"/>
      <c r="AB1666" s="1"/>
      <c r="AC1666" s="5"/>
      <c r="AD1666" s="5"/>
      <c r="AE1666" s="5"/>
      <c r="AF1666" s="1"/>
      <c r="AG1666" s="3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</row>
    <row r="1667" spans="1:108" x14ac:dyDescent="0.2">
      <c r="A1667" s="112">
        <f t="shared" si="540"/>
        <v>41692</v>
      </c>
      <c r="B1667" s="104">
        <f t="shared" si="553"/>
        <v>113297.0948297</v>
      </c>
      <c r="C1667" s="104">
        <f t="shared" si="541"/>
        <v>109956.92717238999</v>
      </c>
      <c r="D1667" s="132">
        <f t="shared" si="542"/>
        <v>41681</v>
      </c>
      <c r="E1667" s="105">
        <f t="shared" si="554"/>
        <v>1.2E-5</v>
      </c>
      <c r="F1667" s="106">
        <f t="shared" si="552"/>
        <v>12</v>
      </c>
      <c r="G1667" s="106">
        <f t="shared" si="547"/>
        <v>28</v>
      </c>
      <c r="H1667" s="104">
        <f t="shared" si="543"/>
        <v>1.0000051400000001</v>
      </c>
      <c r="I1667" s="104">
        <f t="shared" si="544"/>
        <v>1.02653857</v>
      </c>
      <c r="J1667" s="104">
        <f t="shared" si="536"/>
        <v>1.02654384</v>
      </c>
      <c r="K1667" s="104">
        <f t="shared" si="537"/>
        <v>112875.60625414</v>
      </c>
      <c r="L1667" s="107">
        <f t="shared" si="548"/>
        <v>0</v>
      </c>
      <c r="M1667" s="105">
        <f t="shared" si="549"/>
        <v>0</v>
      </c>
      <c r="N1667" s="104">
        <f t="shared" si="550"/>
        <v>0</v>
      </c>
      <c r="O1667" s="113">
        <f t="shared" si="545"/>
        <v>0.11</v>
      </c>
      <c r="P1667" s="108">
        <f t="shared" si="535"/>
        <v>1.003734098</v>
      </c>
      <c r="Q1667" s="104">
        <f t="shared" si="538"/>
        <v>421.48857556000002</v>
      </c>
      <c r="R1667" s="104">
        <f t="shared" si="539"/>
        <v>421.48857556000002</v>
      </c>
      <c r="S1667" s="109" t="s">
        <v>52</v>
      </c>
      <c r="T1667" s="110">
        <f t="shared" si="551"/>
        <v>41708</v>
      </c>
      <c r="U1667" s="111">
        <f t="shared" si="546"/>
        <v>0</v>
      </c>
      <c r="V1667" s="22"/>
      <c r="W1667" s="5"/>
      <c r="X1667" s="3"/>
      <c r="Y1667" s="5"/>
      <c r="Z1667" s="5"/>
      <c r="AA1667" s="5"/>
      <c r="AB1667" s="1"/>
      <c r="AC1667" s="5"/>
      <c r="AD1667" s="5"/>
      <c r="AE1667" s="5"/>
      <c r="AF1667" s="1"/>
      <c r="AG1667" s="3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</row>
    <row r="1668" spans="1:108" x14ac:dyDescent="0.2">
      <c r="A1668" s="112">
        <f t="shared" si="540"/>
        <v>41693</v>
      </c>
      <c r="B1668" s="104">
        <f t="shared" si="553"/>
        <v>113332.33835915</v>
      </c>
      <c r="C1668" s="104">
        <f t="shared" si="541"/>
        <v>109956.92717238999</v>
      </c>
      <c r="D1668" s="132">
        <f t="shared" si="542"/>
        <v>41681</v>
      </c>
      <c r="E1668" s="105">
        <f t="shared" si="554"/>
        <v>1.2E-5</v>
      </c>
      <c r="F1668" s="106">
        <f t="shared" si="552"/>
        <v>13</v>
      </c>
      <c r="G1668" s="106">
        <f t="shared" si="547"/>
        <v>28</v>
      </c>
      <c r="H1668" s="104">
        <f t="shared" si="543"/>
        <v>1.0000055699999999</v>
      </c>
      <c r="I1668" s="104">
        <f t="shared" si="544"/>
        <v>1.02653857</v>
      </c>
      <c r="J1668" s="104">
        <f t="shared" si="536"/>
        <v>1.02654428</v>
      </c>
      <c r="K1668" s="104">
        <f t="shared" si="537"/>
        <v>112875.65463519</v>
      </c>
      <c r="L1668" s="107">
        <f t="shared" si="548"/>
        <v>0</v>
      </c>
      <c r="M1668" s="105">
        <f t="shared" si="549"/>
        <v>0</v>
      </c>
      <c r="N1668" s="104">
        <f t="shared" si="550"/>
        <v>0</v>
      </c>
      <c r="O1668" s="113">
        <f t="shared" si="545"/>
        <v>0.11</v>
      </c>
      <c r="P1668" s="108">
        <f t="shared" si="535"/>
        <v>1.004045901</v>
      </c>
      <c r="Q1668" s="104">
        <f t="shared" si="538"/>
        <v>456.68372396000001</v>
      </c>
      <c r="R1668" s="104">
        <f t="shared" si="539"/>
        <v>456.68372396000001</v>
      </c>
      <c r="S1668" s="109" t="s">
        <v>52</v>
      </c>
      <c r="T1668" s="110">
        <f t="shared" si="551"/>
        <v>41708</v>
      </c>
      <c r="U1668" s="111">
        <f t="shared" si="546"/>
        <v>0</v>
      </c>
      <c r="V1668" s="22"/>
      <c r="W1668" s="5"/>
      <c r="X1668" s="3"/>
      <c r="Y1668" s="5"/>
      <c r="Z1668" s="5"/>
      <c r="AA1668" s="5"/>
      <c r="AB1668" s="1"/>
      <c r="AC1668" s="5"/>
      <c r="AD1668" s="5"/>
      <c r="AE1668" s="5"/>
      <c r="AF1668" s="1"/>
      <c r="AG1668" s="3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</row>
    <row r="1669" spans="1:108" x14ac:dyDescent="0.2">
      <c r="A1669" s="112">
        <f t="shared" si="540"/>
        <v>41694</v>
      </c>
      <c r="B1669" s="104">
        <f t="shared" si="553"/>
        <v>113367.59187623</v>
      </c>
      <c r="C1669" s="104">
        <f t="shared" si="541"/>
        <v>109956.92717238999</v>
      </c>
      <c r="D1669" s="132">
        <f t="shared" si="542"/>
        <v>41681</v>
      </c>
      <c r="E1669" s="105">
        <f t="shared" si="554"/>
        <v>1.2E-5</v>
      </c>
      <c r="F1669" s="106">
        <f t="shared" si="552"/>
        <v>14</v>
      </c>
      <c r="G1669" s="106">
        <f t="shared" si="547"/>
        <v>28</v>
      </c>
      <c r="H1669" s="104">
        <f t="shared" si="543"/>
        <v>1.00000599</v>
      </c>
      <c r="I1669" s="104">
        <f t="shared" si="544"/>
        <v>1.02653857</v>
      </c>
      <c r="J1669" s="104">
        <f t="shared" si="536"/>
        <v>1.02654471</v>
      </c>
      <c r="K1669" s="104">
        <f t="shared" si="537"/>
        <v>112875.70191667</v>
      </c>
      <c r="L1669" s="107">
        <f t="shared" si="548"/>
        <v>0</v>
      </c>
      <c r="M1669" s="105">
        <f t="shared" si="549"/>
        <v>0</v>
      </c>
      <c r="N1669" s="104">
        <f t="shared" si="550"/>
        <v>0</v>
      </c>
      <c r="O1669" s="113">
        <f t="shared" si="545"/>
        <v>0.11</v>
      </c>
      <c r="P1669" s="108">
        <f t="shared" si="535"/>
        <v>1.0043578019999999</v>
      </c>
      <c r="Q1669" s="104">
        <f t="shared" si="538"/>
        <v>491.88995956000002</v>
      </c>
      <c r="R1669" s="104">
        <f t="shared" si="539"/>
        <v>491.88995956000002</v>
      </c>
      <c r="S1669" s="109" t="s">
        <v>52</v>
      </c>
      <c r="T1669" s="110">
        <f t="shared" si="551"/>
        <v>41708</v>
      </c>
      <c r="U1669" s="111">
        <f t="shared" si="546"/>
        <v>0</v>
      </c>
      <c r="V1669" s="22"/>
      <c r="W1669" s="5"/>
      <c r="X1669" s="3"/>
      <c r="Y1669" s="5"/>
      <c r="Z1669" s="5"/>
      <c r="AA1669" s="5"/>
      <c r="AB1669" s="1"/>
      <c r="AC1669" s="5"/>
      <c r="AD1669" s="5"/>
      <c r="AE1669" s="5"/>
      <c r="AF1669" s="1"/>
      <c r="AG1669" s="3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</row>
    <row r="1670" spans="1:108" x14ac:dyDescent="0.2">
      <c r="A1670" s="112">
        <f t="shared" si="540"/>
        <v>41695</v>
      </c>
      <c r="B1670" s="104">
        <f t="shared" si="553"/>
        <v>113402.85846826999</v>
      </c>
      <c r="C1670" s="104">
        <f t="shared" si="541"/>
        <v>109956.92717238999</v>
      </c>
      <c r="D1670" s="132">
        <f t="shared" si="542"/>
        <v>41681</v>
      </c>
      <c r="E1670" s="105">
        <f t="shared" si="554"/>
        <v>1.2E-5</v>
      </c>
      <c r="F1670" s="106">
        <f t="shared" si="552"/>
        <v>15</v>
      </c>
      <c r="G1670" s="106">
        <f t="shared" si="547"/>
        <v>28</v>
      </c>
      <c r="H1670" s="104">
        <f t="shared" si="543"/>
        <v>1.0000064200000001</v>
      </c>
      <c r="I1670" s="104">
        <f t="shared" si="544"/>
        <v>1.02653857</v>
      </c>
      <c r="J1670" s="104">
        <f t="shared" si="536"/>
        <v>1.02654516</v>
      </c>
      <c r="K1670" s="104">
        <f t="shared" si="537"/>
        <v>112875.75139727999</v>
      </c>
      <c r="L1670" s="107">
        <f t="shared" si="548"/>
        <v>0</v>
      </c>
      <c r="M1670" s="105">
        <f t="shared" si="549"/>
        <v>0</v>
      </c>
      <c r="N1670" s="104">
        <f t="shared" si="550"/>
        <v>0</v>
      </c>
      <c r="O1670" s="113">
        <f t="shared" si="545"/>
        <v>0.11</v>
      </c>
      <c r="P1670" s="108">
        <f t="shared" si="535"/>
        <v>1.004669799</v>
      </c>
      <c r="Q1670" s="104">
        <f t="shared" si="538"/>
        <v>527.10707099000001</v>
      </c>
      <c r="R1670" s="104">
        <f t="shared" si="539"/>
        <v>527.10707099000001</v>
      </c>
      <c r="S1670" s="109" t="s">
        <v>52</v>
      </c>
      <c r="T1670" s="110">
        <f t="shared" si="551"/>
        <v>41708</v>
      </c>
      <c r="U1670" s="111">
        <f t="shared" si="546"/>
        <v>0</v>
      </c>
      <c r="V1670" s="22"/>
      <c r="W1670" s="5"/>
      <c r="X1670" s="3"/>
      <c r="Y1670" s="5"/>
      <c r="Z1670" s="5"/>
      <c r="AA1670" s="5"/>
      <c r="AB1670" s="1"/>
      <c r="AC1670" s="5"/>
      <c r="AD1670" s="5"/>
      <c r="AE1670" s="5"/>
      <c r="AF1670" s="1"/>
      <c r="AG1670" s="3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</row>
    <row r="1671" spans="1:108" x14ac:dyDescent="0.2">
      <c r="A1671" s="112">
        <f t="shared" si="540"/>
        <v>41696</v>
      </c>
      <c r="B1671" s="104">
        <f t="shared" si="553"/>
        <v>113438.13493510999</v>
      </c>
      <c r="C1671" s="104">
        <f t="shared" si="541"/>
        <v>109956.92717238999</v>
      </c>
      <c r="D1671" s="132">
        <f t="shared" si="542"/>
        <v>41681</v>
      </c>
      <c r="E1671" s="105">
        <f t="shared" si="554"/>
        <v>1.2E-5</v>
      </c>
      <c r="F1671" s="106">
        <f t="shared" si="552"/>
        <v>16</v>
      </c>
      <c r="G1671" s="106">
        <f t="shared" si="547"/>
        <v>28</v>
      </c>
      <c r="H1671" s="104">
        <f t="shared" si="543"/>
        <v>1.0000068499999999</v>
      </c>
      <c r="I1671" s="104">
        <f t="shared" si="544"/>
        <v>1.02653857</v>
      </c>
      <c r="J1671" s="104">
        <f t="shared" si="536"/>
        <v>1.0265455999999999</v>
      </c>
      <c r="K1671" s="104">
        <f t="shared" si="537"/>
        <v>112875.79977832999</v>
      </c>
      <c r="L1671" s="107">
        <f t="shared" si="548"/>
        <v>0</v>
      </c>
      <c r="M1671" s="105">
        <f t="shared" si="549"/>
        <v>0</v>
      </c>
      <c r="N1671" s="104">
        <f t="shared" si="550"/>
        <v>0</v>
      </c>
      <c r="O1671" s="113">
        <f t="shared" si="545"/>
        <v>0.11</v>
      </c>
      <c r="P1671" s="108">
        <f t="shared" si="535"/>
        <v>1.0049818930000001</v>
      </c>
      <c r="Q1671" s="104">
        <f t="shared" si="538"/>
        <v>562.33515678000003</v>
      </c>
      <c r="R1671" s="104">
        <f t="shared" si="539"/>
        <v>562.33515678000003</v>
      </c>
      <c r="S1671" s="109" t="s">
        <v>52</v>
      </c>
      <c r="T1671" s="110">
        <f t="shared" si="551"/>
        <v>41708</v>
      </c>
      <c r="U1671" s="111">
        <f t="shared" si="546"/>
        <v>0</v>
      </c>
      <c r="V1671" s="22"/>
      <c r="W1671" s="5"/>
      <c r="X1671" s="3"/>
      <c r="Y1671" s="5"/>
      <c r="Z1671" s="5"/>
      <c r="AA1671" s="5"/>
      <c r="AB1671" s="1"/>
      <c r="AC1671" s="5"/>
      <c r="AD1671" s="5"/>
      <c r="AE1671" s="5"/>
      <c r="AF1671" s="1"/>
      <c r="AG1671" s="3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</row>
    <row r="1672" spans="1:108" x14ac:dyDescent="0.2">
      <c r="A1672" s="112">
        <f t="shared" si="540"/>
        <v>41697</v>
      </c>
      <c r="B1672" s="104">
        <f t="shared" si="553"/>
        <v>113473.4223811</v>
      </c>
      <c r="C1672" s="104">
        <f t="shared" si="541"/>
        <v>109956.92717238999</v>
      </c>
      <c r="D1672" s="132">
        <f t="shared" si="542"/>
        <v>41681</v>
      </c>
      <c r="E1672" s="105">
        <f t="shared" si="554"/>
        <v>1.2E-5</v>
      </c>
      <c r="F1672" s="106">
        <f t="shared" si="552"/>
        <v>17</v>
      </c>
      <c r="G1672" s="106">
        <f t="shared" si="547"/>
        <v>28</v>
      </c>
      <c r="H1672" s="104">
        <f t="shared" si="543"/>
        <v>1.0000072799999999</v>
      </c>
      <c r="I1672" s="104">
        <f t="shared" si="544"/>
        <v>1.02653857</v>
      </c>
      <c r="J1672" s="104">
        <f t="shared" si="536"/>
        <v>1.0265460399999999</v>
      </c>
      <c r="K1672" s="104">
        <f t="shared" si="537"/>
        <v>112875.84815938</v>
      </c>
      <c r="L1672" s="107">
        <f t="shared" si="548"/>
        <v>0</v>
      </c>
      <c r="M1672" s="105">
        <f t="shared" si="549"/>
        <v>0</v>
      </c>
      <c r="N1672" s="104">
        <f t="shared" si="550"/>
        <v>0</v>
      </c>
      <c r="O1672" s="113">
        <f t="shared" si="545"/>
        <v>0.11</v>
      </c>
      <c r="P1672" s="108">
        <f t="shared" ref="P1672:P1735" si="555">ROUND((1+O1672)^(30/360)^(F1672/G1672),9)</f>
        <v>1.005294084</v>
      </c>
      <c r="Q1672" s="104">
        <f t="shared" si="538"/>
        <v>597.57422171999997</v>
      </c>
      <c r="R1672" s="104">
        <f t="shared" si="539"/>
        <v>597.57422171999997</v>
      </c>
      <c r="S1672" s="109" t="s">
        <v>52</v>
      </c>
      <c r="T1672" s="110">
        <f t="shared" si="551"/>
        <v>41708</v>
      </c>
      <c r="U1672" s="111">
        <f t="shared" si="546"/>
        <v>0</v>
      </c>
      <c r="V1672" s="22"/>
      <c r="W1672" s="5"/>
      <c r="X1672" s="3"/>
      <c r="Y1672" s="5"/>
      <c r="Z1672" s="5"/>
      <c r="AA1672" s="5"/>
      <c r="AB1672" s="1"/>
      <c r="AC1672" s="5"/>
      <c r="AD1672" s="5"/>
      <c r="AE1672" s="5"/>
      <c r="AF1672" s="1"/>
      <c r="AG1672" s="3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</row>
    <row r="1673" spans="1:108" x14ac:dyDescent="0.2">
      <c r="A1673" s="112">
        <f t="shared" si="540"/>
        <v>41698</v>
      </c>
      <c r="B1673" s="104">
        <f t="shared" si="553"/>
        <v>113508.72080626</v>
      </c>
      <c r="C1673" s="104">
        <f t="shared" si="541"/>
        <v>109956.92717238999</v>
      </c>
      <c r="D1673" s="132">
        <f t="shared" si="542"/>
        <v>41681</v>
      </c>
      <c r="E1673" s="105">
        <f t="shared" si="554"/>
        <v>1.2E-5</v>
      </c>
      <c r="F1673" s="106">
        <f t="shared" si="552"/>
        <v>18</v>
      </c>
      <c r="G1673" s="106">
        <f t="shared" si="547"/>
        <v>28</v>
      </c>
      <c r="H1673" s="104">
        <f t="shared" si="543"/>
        <v>1.00000771</v>
      </c>
      <c r="I1673" s="104">
        <f t="shared" si="544"/>
        <v>1.02653857</v>
      </c>
      <c r="J1673" s="104">
        <f t="shared" si="536"/>
        <v>1.0265464799999999</v>
      </c>
      <c r="K1673" s="104">
        <f t="shared" si="537"/>
        <v>112875.89654043</v>
      </c>
      <c r="L1673" s="107">
        <f t="shared" si="548"/>
        <v>0</v>
      </c>
      <c r="M1673" s="105">
        <f t="shared" si="549"/>
        <v>0</v>
      </c>
      <c r="N1673" s="104">
        <f t="shared" si="550"/>
        <v>0</v>
      </c>
      <c r="O1673" s="113">
        <f t="shared" si="545"/>
        <v>0.11</v>
      </c>
      <c r="P1673" s="108">
        <f t="shared" si="555"/>
        <v>1.0056063719999999</v>
      </c>
      <c r="Q1673" s="104">
        <f t="shared" si="538"/>
        <v>632.82426582999994</v>
      </c>
      <c r="R1673" s="104">
        <f t="shared" si="539"/>
        <v>632.82426582999994</v>
      </c>
      <c r="S1673" s="109" t="s">
        <v>52</v>
      </c>
      <c r="T1673" s="110">
        <f t="shared" si="551"/>
        <v>41708</v>
      </c>
      <c r="U1673" s="111">
        <f t="shared" si="546"/>
        <v>0</v>
      </c>
      <c r="V1673" s="22"/>
      <c r="W1673" s="5"/>
      <c r="X1673" s="3"/>
      <c r="Y1673" s="5"/>
      <c r="Z1673" s="5"/>
      <c r="AA1673" s="5"/>
      <c r="AB1673" s="1"/>
      <c r="AC1673" s="5"/>
      <c r="AD1673" s="5"/>
      <c r="AE1673" s="5"/>
      <c r="AF1673" s="1"/>
      <c r="AG1673" s="3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</row>
    <row r="1674" spans="1:108" x14ac:dyDescent="0.2">
      <c r="A1674" s="112">
        <f t="shared" si="540"/>
        <v>41699</v>
      </c>
      <c r="B1674" s="104">
        <f t="shared" si="553"/>
        <v>113544.03021061</v>
      </c>
      <c r="C1674" s="104">
        <f t="shared" si="541"/>
        <v>109956.92717238999</v>
      </c>
      <c r="D1674" s="132">
        <f t="shared" si="542"/>
        <v>41681</v>
      </c>
      <c r="E1674" s="105">
        <f t="shared" si="554"/>
        <v>1.2E-5</v>
      </c>
      <c r="F1674" s="106">
        <f t="shared" si="552"/>
        <v>19</v>
      </c>
      <c r="G1674" s="106">
        <f t="shared" si="547"/>
        <v>28</v>
      </c>
      <c r="H1674" s="104">
        <f t="shared" si="543"/>
        <v>1.00000814</v>
      </c>
      <c r="I1674" s="104">
        <f t="shared" si="544"/>
        <v>1.02653857</v>
      </c>
      <c r="J1674" s="104">
        <f t="shared" ref="J1674:J1737" si="556">TRUNC(H1674*I1674,8)</f>
        <v>1.0265469199999999</v>
      </c>
      <c r="K1674" s="104">
        <f t="shared" ref="K1674:K1737" si="557">TRUNC(C1674*J1674,8)</f>
        <v>112875.94492148</v>
      </c>
      <c r="L1674" s="107">
        <f t="shared" si="548"/>
        <v>0</v>
      </c>
      <c r="M1674" s="105">
        <f t="shared" si="549"/>
        <v>0</v>
      </c>
      <c r="N1674" s="104">
        <f t="shared" si="550"/>
        <v>0</v>
      </c>
      <c r="O1674" s="113">
        <f t="shared" si="545"/>
        <v>0.11</v>
      </c>
      <c r="P1674" s="108">
        <f t="shared" si="555"/>
        <v>1.0059187570000001</v>
      </c>
      <c r="Q1674" s="104">
        <f t="shared" ref="Q1674:Q1737" si="558">TRUNC((P1674-1)*K1674,8)</f>
        <v>668.08528912999998</v>
      </c>
      <c r="R1674" s="104">
        <f t="shared" ref="R1674:R1737" si="559">(N1674+Q1674)</f>
        <v>668.08528912999998</v>
      </c>
      <c r="S1674" s="109" t="s">
        <v>52</v>
      </c>
      <c r="T1674" s="110">
        <f t="shared" si="551"/>
        <v>41708</v>
      </c>
      <c r="U1674" s="111">
        <f t="shared" si="546"/>
        <v>0</v>
      </c>
      <c r="V1674" s="22"/>
      <c r="W1674" s="5"/>
      <c r="X1674" s="3"/>
      <c r="Y1674" s="5"/>
      <c r="Z1674" s="5"/>
      <c r="AA1674" s="5"/>
      <c r="AB1674" s="1"/>
      <c r="AC1674" s="5"/>
      <c r="AD1674" s="5"/>
      <c r="AE1674" s="5"/>
      <c r="AF1674" s="1"/>
      <c r="AG1674" s="3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</row>
    <row r="1675" spans="1:108" x14ac:dyDescent="0.2">
      <c r="A1675" s="112">
        <f t="shared" ref="A1675:A1738" si="560">(A1674+1)</f>
        <v>41700</v>
      </c>
      <c r="B1675" s="104">
        <f t="shared" si="553"/>
        <v>113579.35070702</v>
      </c>
      <c r="C1675" s="104">
        <f t="shared" ref="C1675:C1738" si="561">IF(DAY(A1674)=$E$2,VLOOKUP(A1674,X$10:Y$148,2),C1674)</f>
        <v>109956.92717238999</v>
      </c>
      <c r="D1675" s="132">
        <f t="shared" ref="D1675:D1738" si="562">IF(DAY(A1674)=$E$2,A1675,D1674)</f>
        <v>41681</v>
      </c>
      <c r="E1675" s="105">
        <f t="shared" si="554"/>
        <v>1.2E-5</v>
      </c>
      <c r="F1675" s="106">
        <f t="shared" si="552"/>
        <v>20</v>
      </c>
      <c r="G1675" s="106">
        <f t="shared" si="547"/>
        <v>28</v>
      </c>
      <c r="H1675" s="104">
        <f t="shared" ref="H1675:H1738" si="563">TRUNC(((1+$E1675)^($F1675/$G1675)),8)</f>
        <v>1.0000085700000001</v>
      </c>
      <c r="I1675" s="104">
        <f t="shared" ref="I1675:I1738" si="564">IF(DAY(A1674)=E$2,J1674,I1674)</f>
        <v>1.02653857</v>
      </c>
      <c r="J1675" s="104">
        <f t="shared" si="556"/>
        <v>1.0265473599999999</v>
      </c>
      <c r="K1675" s="104">
        <f t="shared" si="557"/>
        <v>112875.99330252</v>
      </c>
      <c r="L1675" s="107">
        <f t="shared" si="548"/>
        <v>0</v>
      </c>
      <c r="M1675" s="105">
        <f t="shared" si="549"/>
        <v>0</v>
      </c>
      <c r="N1675" s="104">
        <f t="shared" si="550"/>
        <v>0</v>
      </c>
      <c r="O1675" s="113">
        <f t="shared" ref="O1675:O1738" si="565">(O1674)</f>
        <v>0.11</v>
      </c>
      <c r="P1675" s="108">
        <f t="shared" si="555"/>
        <v>1.00623124</v>
      </c>
      <c r="Q1675" s="104">
        <f t="shared" si="558"/>
        <v>703.35740450000003</v>
      </c>
      <c r="R1675" s="104">
        <f t="shared" si="559"/>
        <v>703.35740450000003</v>
      </c>
      <c r="S1675" s="109" t="s">
        <v>52</v>
      </c>
      <c r="T1675" s="110">
        <f t="shared" si="551"/>
        <v>41708</v>
      </c>
      <c r="U1675" s="111">
        <f t="shared" ref="U1675:U1738" si="566">IF(L1675&gt;0,K1675-N1675,0)</f>
        <v>0</v>
      </c>
      <c r="V1675" s="22"/>
      <c r="W1675" s="5"/>
      <c r="X1675" s="3"/>
      <c r="Y1675" s="5"/>
      <c r="Z1675" s="5"/>
      <c r="AA1675" s="5"/>
      <c r="AB1675" s="1"/>
      <c r="AC1675" s="5"/>
      <c r="AD1675" s="5"/>
      <c r="AE1675" s="5"/>
      <c r="AF1675" s="1"/>
      <c r="AG1675" s="3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</row>
    <row r="1676" spans="1:108" x14ac:dyDescent="0.2">
      <c r="A1676" s="112">
        <f t="shared" si="560"/>
        <v>41701</v>
      </c>
      <c r="B1676" s="104">
        <f t="shared" si="553"/>
        <v>113614.68096301</v>
      </c>
      <c r="C1676" s="104">
        <f t="shared" si="561"/>
        <v>109956.92717238999</v>
      </c>
      <c r="D1676" s="132">
        <f t="shared" si="562"/>
        <v>41681</v>
      </c>
      <c r="E1676" s="105">
        <f t="shared" si="554"/>
        <v>1.2E-5</v>
      </c>
      <c r="F1676" s="106">
        <f t="shared" si="552"/>
        <v>21</v>
      </c>
      <c r="G1676" s="106">
        <f t="shared" ref="G1676:G1739" si="567">IF(DAY(A1676)=E$2+1,DAY(EOMONTH(A1676,12)), IF(DAY(A1676)&lt;&gt;$E$2+1,G1675))</f>
        <v>28</v>
      </c>
      <c r="H1676" s="104">
        <f t="shared" si="563"/>
        <v>1.00000899</v>
      </c>
      <c r="I1676" s="104">
        <f t="shared" si="564"/>
        <v>1.02653857</v>
      </c>
      <c r="J1676" s="104">
        <f t="shared" si="556"/>
        <v>1.02654779</v>
      </c>
      <c r="K1676" s="104">
        <f t="shared" si="557"/>
        <v>112876.040584</v>
      </c>
      <c r="L1676" s="107">
        <f t="shared" ref="L1676:L1739" si="568">IF(DAY(A1676)=E$2,VLOOKUP(A1676,$X$10:$AE$196,7),0)</f>
        <v>0</v>
      </c>
      <c r="M1676" s="105">
        <f t="shared" ref="M1676:M1739" si="569">IF(DAY(A1676)=E$2,VLOOKUP(A1676,$X$10:$AE$200,5),0)</f>
        <v>0</v>
      </c>
      <c r="N1676" s="104">
        <f t="shared" ref="N1676:N1739" si="570">IF(M1676&gt;0,TRUNC((M1676*K1676),8),0)</f>
        <v>0</v>
      </c>
      <c r="O1676" s="113">
        <f t="shared" si="565"/>
        <v>0.11</v>
      </c>
      <c r="P1676" s="108">
        <f t="shared" si="555"/>
        <v>1.006543819</v>
      </c>
      <c r="Q1676" s="104">
        <f t="shared" si="558"/>
        <v>738.64037900999995</v>
      </c>
      <c r="R1676" s="104">
        <f t="shared" si="559"/>
        <v>738.64037900999995</v>
      </c>
      <c r="S1676" s="109" t="s">
        <v>52</v>
      </c>
      <c r="T1676" s="110">
        <f t="shared" ref="T1676:T1739" si="571">IF(DAY(A1676)=E$2+1,VLOOKUP(A1675,$X$10:$AE$200,8),T1675)</f>
        <v>41708</v>
      </c>
      <c r="U1676" s="111">
        <f t="shared" si="566"/>
        <v>0</v>
      </c>
      <c r="V1676" s="22"/>
      <c r="W1676" s="5"/>
      <c r="X1676" s="3"/>
      <c r="Y1676" s="5"/>
      <c r="Z1676" s="5"/>
      <c r="AA1676" s="5"/>
      <c r="AB1676" s="1"/>
      <c r="AC1676" s="5"/>
      <c r="AD1676" s="5"/>
      <c r="AE1676" s="5"/>
      <c r="AF1676" s="1"/>
      <c r="AG1676" s="3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</row>
    <row r="1677" spans="1:108" x14ac:dyDescent="0.2">
      <c r="A1677" s="112">
        <f t="shared" si="560"/>
        <v>41702</v>
      </c>
      <c r="B1677" s="104">
        <f t="shared" si="553"/>
        <v>113650.02330465001</v>
      </c>
      <c r="C1677" s="104">
        <f t="shared" si="561"/>
        <v>109956.92717238999</v>
      </c>
      <c r="D1677" s="132">
        <f t="shared" si="562"/>
        <v>41681</v>
      </c>
      <c r="E1677" s="105">
        <f t="shared" si="554"/>
        <v>1.2E-5</v>
      </c>
      <c r="F1677" s="106">
        <f t="shared" si="552"/>
        <v>22</v>
      </c>
      <c r="G1677" s="106">
        <f t="shared" si="567"/>
        <v>28</v>
      </c>
      <c r="H1677" s="104">
        <f t="shared" si="563"/>
        <v>1.00000942</v>
      </c>
      <c r="I1677" s="104">
        <f t="shared" si="564"/>
        <v>1.02653857</v>
      </c>
      <c r="J1677" s="104">
        <f t="shared" si="556"/>
        <v>1.02654823</v>
      </c>
      <c r="K1677" s="104">
        <f t="shared" si="557"/>
        <v>112876.08896505</v>
      </c>
      <c r="L1677" s="107">
        <f t="shared" si="568"/>
        <v>0</v>
      </c>
      <c r="M1677" s="105">
        <f t="shared" si="569"/>
        <v>0</v>
      </c>
      <c r="N1677" s="104">
        <f t="shared" si="570"/>
        <v>0</v>
      </c>
      <c r="O1677" s="113">
        <f t="shared" si="565"/>
        <v>0.11</v>
      </c>
      <c r="P1677" s="108">
        <f t="shared" si="555"/>
        <v>1.0068564950000001</v>
      </c>
      <c r="Q1677" s="104">
        <f t="shared" si="558"/>
        <v>773.93433960000004</v>
      </c>
      <c r="R1677" s="104">
        <f t="shared" si="559"/>
        <v>773.93433960000004</v>
      </c>
      <c r="S1677" s="109" t="s">
        <v>52</v>
      </c>
      <c r="T1677" s="110">
        <f t="shared" si="571"/>
        <v>41708</v>
      </c>
      <c r="U1677" s="111">
        <f t="shared" si="566"/>
        <v>0</v>
      </c>
      <c r="V1677" s="22"/>
      <c r="W1677" s="5"/>
      <c r="X1677" s="3"/>
      <c r="Y1677" s="5"/>
      <c r="Z1677" s="5"/>
      <c r="AA1677" s="5"/>
      <c r="AB1677" s="1"/>
      <c r="AC1677" s="5"/>
      <c r="AD1677" s="5"/>
      <c r="AE1677" s="5"/>
      <c r="AF1677" s="1"/>
      <c r="AG1677" s="3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</row>
    <row r="1678" spans="1:108" x14ac:dyDescent="0.2">
      <c r="A1678" s="112">
        <f t="shared" si="560"/>
        <v>41703</v>
      </c>
      <c r="B1678" s="104">
        <f t="shared" si="553"/>
        <v>113685.37784586</v>
      </c>
      <c r="C1678" s="104">
        <f t="shared" si="561"/>
        <v>109956.92717238999</v>
      </c>
      <c r="D1678" s="132">
        <f t="shared" si="562"/>
        <v>41681</v>
      </c>
      <c r="E1678" s="105">
        <f t="shared" si="554"/>
        <v>1.2E-5</v>
      </c>
      <c r="F1678" s="106">
        <f t="shared" si="552"/>
        <v>23</v>
      </c>
      <c r="G1678" s="106">
        <f t="shared" si="567"/>
        <v>28</v>
      </c>
      <c r="H1678" s="104">
        <f t="shared" si="563"/>
        <v>1.0000098500000001</v>
      </c>
      <c r="I1678" s="104">
        <f t="shared" si="564"/>
        <v>1.02653857</v>
      </c>
      <c r="J1678" s="104">
        <f t="shared" si="556"/>
        <v>1.0265486800000001</v>
      </c>
      <c r="K1678" s="104">
        <f t="shared" si="557"/>
        <v>112876.13844567</v>
      </c>
      <c r="L1678" s="107">
        <f t="shared" si="568"/>
        <v>0</v>
      </c>
      <c r="M1678" s="105">
        <f t="shared" si="569"/>
        <v>0</v>
      </c>
      <c r="N1678" s="104">
        <f t="shared" si="570"/>
        <v>0</v>
      </c>
      <c r="O1678" s="113">
        <f t="shared" si="565"/>
        <v>0.11</v>
      </c>
      <c r="P1678" s="108">
        <f t="shared" si="555"/>
        <v>1.007169269</v>
      </c>
      <c r="Q1678" s="104">
        <f t="shared" si="558"/>
        <v>809.23940018999997</v>
      </c>
      <c r="R1678" s="104">
        <f t="shared" si="559"/>
        <v>809.23940018999997</v>
      </c>
      <c r="S1678" s="109" t="s">
        <v>52</v>
      </c>
      <c r="T1678" s="110">
        <f t="shared" si="571"/>
        <v>41708</v>
      </c>
      <c r="U1678" s="111">
        <f t="shared" si="566"/>
        <v>0</v>
      </c>
      <c r="V1678" s="22"/>
      <c r="W1678" s="5"/>
      <c r="X1678" s="3"/>
      <c r="Y1678" s="5"/>
      <c r="Z1678" s="5"/>
      <c r="AA1678" s="5"/>
      <c r="AB1678" s="1"/>
      <c r="AC1678" s="5"/>
      <c r="AD1678" s="5"/>
      <c r="AE1678" s="5"/>
      <c r="AF1678" s="1"/>
      <c r="AG1678" s="3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</row>
    <row r="1679" spans="1:108" x14ac:dyDescent="0.2">
      <c r="A1679" s="112">
        <f t="shared" si="560"/>
        <v>41704</v>
      </c>
      <c r="B1679" s="104">
        <f t="shared" si="553"/>
        <v>113720.74214634001</v>
      </c>
      <c r="C1679" s="104">
        <f t="shared" si="561"/>
        <v>109956.92717238999</v>
      </c>
      <c r="D1679" s="132">
        <f t="shared" si="562"/>
        <v>41681</v>
      </c>
      <c r="E1679" s="105">
        <f t="shared" si="554"/>
        <v>1.2E-5</v>
      </c>
      <c r="F1679" s="106">
        <f t="shared" si="552"/>
        <v>24</v>
      </c>
      <c r="G1679" s="106">
        <f t="shared" si="567"/>
        <v>28</v>
      </c>
      <c r="H1679" s="104">
        <f t="shared" si="563"/>
        <v>1.0000102799999999</v>
      </c>
      <c r="I1679" s="104">
        <f t="shared" si="564"/>
        <v>1.02653857</v>
      </c>
      <c r="J1679" s="104">
        <f t="shared" si="556"/>
        <v>1.0265491200000001</v>
      </c>
      <c r="K1679" s="104">
        <f t="shared" si="557"/>
        <v>112876.18682672</v>
      </c>
      <c r="L1679" s="107">
        <f t="shared" si="568"/>
        <v>0</v>
      </c>
      <c r="M1679" s="105">
        <f t="shared" si="569"/>
        <v>0</v>
      </c>
      <c r="N1679" s="104">
        <f t="shared" si="570"/>
        <v>0</v>
      </c>
      <c r="O1679" s="113">
        <f t="shared" si="565"/>
        <v>0.11</v>
      </c>
      <c r="P1679" s="108">
        <f t="shared" si="555"/>
        <v>1.0074821389999999</v>
      </c>
      <c r="Q1679" s="104">
        <f t="shared" si="558"/>
        <v>844.55531961999998</v>
      </c>
      <c r="R1679" s="104">
        <f t="shared" si="559"/>
        <v>844.55531961999998</v>
      </c>
      <c r="S1679" s="109" t="s">
        <v>52</v>
      </c>
      <c r="T1679" s="110">
        <f t="shared" si="571"/>
        <v>41708</v>
      </c>
      <c r="U1679" s="111">
        <f t="shared" si="566"/>
        <v>0</v>
      </c>
      <c r="V1679" s="22"/>
      <c r="W1679" s="5"/>
      <c r="X1679" s="3"/>
      <c r="Y1679" s="5"/>
      <c r="Z1679" s="5"/>
      <c r="AA1679" s="5"/>
      <c r="AB1679" s="1"/>
      <c r="AC1679" s="5"/>
      <c r="AD1679" s="5"/>
      <c r="AE1679" s="5"/>
      <c r="AF1679" s="1"/>
      <c r="AG1679" s="3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</row>
    <row r="1680" spans="1:108" x14ac:dyDescent="0.2">
      <c r="A1680" s="112">
        <f t="shared" si="560"/>
        <v>41705</v>
      </c>
      <c r="B1680" s="104">
        <f t="shared" si="553"/>
        <v>113756.11753896</v>
      </c>
      <c r="C1680" s="104">
        <f t="shared" si="561"/>
        <v>109956.92717238999</v>
      </c>
      <c r="D1680" s="132">
        <f t="shared" si="562"/>
        <v>41681</v>
      </c>
      <c r="E1680" s="105">
        <f t="shared" si="554"/>
        <v>1.2E-5</v>
      </c>
      <c r="F1680" s="106">
        <f t="shared" si="552"/>
        <v>25</v>
      </c>
      <c r="G1680" s="106">
        <f t="shared" si="567"/>
        <v>28</v>
      </c>
      <c r="H1680" s="104">
        <f t="shared" si="563"/>
        <v>1.00001071</v>
      </c>
      <c r="I1680" s="104">
        <f t="shared" si="564"/>
        <v>1.02653857</v>
      </c>
      <c r="J1680" s="104">
        <f t="shared" si="556"/>
        <v>1.0265495600000001</v>
      </c>
      <c r="K1680" s="104">
        <f t="shared" si="557"/>
        <v>112876.23520775999</v>
      </c>
      <c r="L1680" s="107">
        <f t="shared" si="568"/>
        <v>0</v>
      </c>
      <c r="M1680" s="105">
        <f t="shared" si="569"/>
        <v>0</v>
      </c>
      <c r="N1680" s="104">
        <f t="shared" si="570"/>
        <v>0</v>
      </c>
      <c r="O1680" s="113">
        <f t="shared" si="565"/>
        <v>0.11</v>
      </c>
      <c r="P1680" s="108">
        <f t="shared" si="555"/>
        <v>1.007795107</v>
      </c>
      <c r="Q1680" s="104">
        <f t="shared" si="558"/>
        <v>879.88233119999995</v>
      </c>
      <c r="R1680" s="104">
        <f t="shared" si="559"/>
        <v>879.88233119999995</v>
      </c>
      <c r="S1680" s="109" t="s">
        <v>52</v>
      </c>
      <c r="T1680" s="110">
        <f t="shared" si="571"/>
        <v>41708</v>
      </c>
      <c r="U1680" s="111">
        <f t="shared" si="566"/>
        <v>0</v>
      </c>
      <c r="V1680" s="22"/>
      <c r="W1680" s="5"/>
      <c r="X1680" s="3"/>
      <c r="Y1680" s="5"/>
      <c r="Z1680" s="5"/>
      <c r="AA1680" s="5"/>
      <c r="AB1680" s="1"/>
      <c r="AC1680" s="5"/>
      <c r="AD1680" s="5"/>
      <c r="AE1680" s="5"/>
      <c r="AF1680" s="1"/>
      <c r="AG1680" s="3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</row>
    <row r="1681" spans="1:108" x14ac:dyDescent="0.2">
      <c r="A1681" s="112">
        <f t="shared" si="560"/>
        <v>41706</v>
      </c>
      <c r="B1681" s="104">
        <f t="shared" si="553"/>
        <v>113791.50391085999</v>
      </c>
      <c r="C1681" s="104">
        <f t="shared" si="561"/>
        <v>109956.92717238999</v>
      </c>
      <c r="D1681" s="132">
        <f t="shared" si="562"/>
        <v>41681</v>
      </c>
      <c r="E1681" s="105">
        <f t="shared" si="554"/>
        <v>1.2E-5</v>
      </c>
      <c r="F1681" s="106">
        <f t="shared" si="552"/>
        <v>26</v>
      </c>
      <c r="G1681" s="106">
        <f t="shared" si="567"/>
        <v>28</v>
      </c>
      <c r="H1681" s="104">
        <f t="shared" si="563"/>
        <v>1.00001114</v>
      </c>
      <c r="I1681" s="104">
        <f t="shared" si="564"/>
        <v>1.02653857</v>
      </c>
      <c r="J1681" s="104">
        <f t="shared" si="556"/>
        <v>1.0265500000000001</v>
      </c>
      <c r="K1681" s="104">
        <f t="shared" si="557"/>
        <v>112876.28358880999</v>
      </c>
      <c r="L1681" s="107">
        <f t="shared" si="568"/>
        <v>0</v>
      </c>
      <c r="M1681" s="105">
        <f t="shared" si="569"/>
        <v>0</v>
      </c>
      <c r="N1681" s="104">
        <f t="shared" si="570"/>
        <v>0</v>
      </c>
      <c r="O1681" s="113">
        <f t="shared" si="565"/>
        <v>0.11</v>
      </c>
      <c r="P1681" s="108">
        <f t="shared" si="555"/>
        <v>1.008108172</v>
      </c>
      <c r="Q1681" s="104">
        <f t="shared" si="558"/>
        <v>915.22032205000005</v>
      </c>
      <c r="R1681" s="104">
        <f t="shared" si="559"/>
        <v>915.22032205000005</v>
      </c>
      <c r="S1681" s="109" t="s">
        <v>52</v>
      </c>
      <c r="T1681" s="110">
        <f t="shared" si="571"/>
        <v>41708</v>
      </c>
      <c r="U1681" s="111">
        <f t="shared" si="566"/>
        <v>0</v>
      </c>
      <c r="V1681" s="22"/>
      <c r="W1681" s="5"/>
      <c r="X1681" s="3"/>
      <c r="Y1681" s="5"/>
      <c r="Z1681" s="5"/>
      <c r="AA1681" s="5"/>
      <c r="AB1681" s="1"/>
      <c r="AC1681" s="5"/>
      <c r="AD1681" s="5"/>
      <c r="AE1681" s="5"/>
      <c r="AF1681" s="1"/>
      <c r="AG1681" s="3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</row>
    <row r="1682" spans="1:108" x14ac:dyDescent="0.2">
      <c r="A1682" s="112">
        <f t="shared" si="560"/>
        <v>41707</v>
      </c>
      <c r="B1682" s="104">
        <f t="shared" si="553"/>
        <v>113826.90126206999</v>
      </c>
      <c r="C1682" s="104">
        <f t="shared" si="561"/>
        <v>109956.92717238999</v>
      </c>
      <c r="D1682" s="132">
        <f t="shared" si="562"/>
        <v>41681</v>
      </c>
      <c r="E1682" s="105">
        <f t="shared" si="554"/>
        <v>1.2E-5</v>
      </c>
      <c r="F1682" s="106">
        <f t="shared" si="552"/>
        <v>27</v>
      </c>
      <c r="G1682" s="106">
        <f t="shared" si="567"/>
        <v>28</v>
      </c>
      <c r="H1682" s="104">
        <f t="shared" si="563"/>
        <v>1.0000115700000001</v>
      </c>
      <c r="I1682" s="104">
        <f t="shared" si="564"/>
        <v>1.02653857</v>
      </c>
      <c r="J1682" s="104">
        <f t="shared" si="556"/>
        <v>1.0265504400000001</v>
      </c>
      <c r="K1682" s="104">
        <f t="shared" si="557"/>
        <v>112876.33196986</v>
      </c>
      <c r="L1682" s="107">
        <f t="shared" si="568"/>
        <v>0</v>
      </c>
      <c r="M1682" s="105">
        <f t="shared" si="569"/>
        <v>0</v>
      </c>
      <c r="N1682" s="104">
        <f t="shared" si="570"/>
        <v>0</v>
      </c>
      <c r="O1682" s="113">
        <f t="shared" si="565"/>
        <v>0.11</v>
      </c>
      <c r="P1682" s="108">
        <f t="shared" si="555"/>
        <v>1.0084213339999999</v>
      </c>
      <c r="Q1682" s="104">
        <f t="shared" si="558"/>
        <v>950.56929220999996</v>
      </c>
      <c r="R1682" s="104">
        <f t="shared" si="559"/>
        <v>950.56929220999996</v>
      </c>
      <c r="S1682" s="109" t="s">
        <v>52</v>
      </c>
      <c r="T1682" s="110">
        <f t="shared" si="571"/>
        <v>41708</v>
      </c>
      <c r="U1682" s="111">
        <f t="shared" si="566"/>
        <v>0</v>
      </c>
      <c r="V1682" s="22"/>
      <c r="W1682" s="5"/>
      <c r="X1682" s="3"/>
      <c r="Y1682" s="5"/>
      <c r="Z1682" s="5"/>
      <c r="AA1682" s="5"/>
      <c r="AB1682" s="1"/>
      <c r="AC1682" s="5"/>
      <c r="AD1682" s="5"/>
      <c r="AE1682" s="5"/>
      <c r="AF1682" s="1"/>
      <c r="AG1682" s="3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</row>
    <row r="1683" spans="1:108" x14ac:dyDescent="0.2">
      <c r="A1683" s="112">
        <f t="shared" si="560"/>
        <v>41708</v>
      </c>
      <c r="B1683" s="104">
        <f t="shared" si="553"/>
        <v>113862.30970545999</v>
      </c>
      <c r="C1683" s="104">
        <f t="shared" si="561"/>
        <v>109956.92717238999</v>
      </c>
      <c r="D1683" s="132">
        <f t="shared" si="562"/>
        <v>41681</v>
      </c>
      <c r="E1683" s="105">
        <f t="shared" si="554"/>
        <v>1.2E-5</v>
      </c>
      <c r="F1683" s="106">
        <f t="shared" si="552"/>
        <v>28</v>
      </c>
      <c r="G1683" s="106">
        <f t="shared" si="567"/>
        <v>28</v>
      </c>
      <c r="H1683" s="104">
        <f t="shared" si="563"/>
        <v>1.0000119999999999</v>
      </c>
      <c r="I1683" s="104">
        <f t="shared" si="564"/>
        <v>1.02653857</v>
      </c>
      <c r="J1683" s="104">
        <f t="shared" si="556"/>
        <v>1.0265508800000001</v>
      </c>
      <c r="K1683" s="104">
        <f t="shared" si="557"/>
        <v>112876.38035091</v>
      </c>
      <c r="L1683" s="107">
        <f t="shared" si="568"/>
        <v>54</v>
      </c>
      <c r="M1683" s="105">
        <f t="shared" si="569"/>
        <v>1.7656838338000001E-2</v>
      </c>
      <c r="N1683" s="104">
        <f t="shared" si="570"/>
        <v>1993.0400000300001</v>
      </c>
      <c r="O1683" s="113">
        <f t="shared" si="565"/>
        <v>0.11</v>
      </c>
      <c r="P1683" s="108">
        <f t="shared" si="555"/>
        <v>1.0087345940000001</v>
      </c>
      <c r="Q1683" s="104">
        <f t="shared" si="558"/>
        <v>985.92935454999997</v>
      </c>
      <c r="R1683" s="104">
        <f t="shared" si="559"/>
        <v>2978.9693545800001</v>
      </c>
      <c r="S1683" s="109" t="s">
        <v>52</v>
      </c>
      <c r="T1683" s="110">
        <f t="shared" si="571"/>
        <v>41708</v>
      </c>
      <c r="U1683" s="111">
        <f t="shared" si="566"/>
        <v>110883.34035088</v>
      </c>
      <c r="V1683" s="22"/>
      <c r="W1683" s="8"/>
      <c r="X1683" s="2"/>
      <c r="Y1683" s="8"/>
      <c r="Z1683" s="8"/>
      <c r="AA1683" s="8"/>
      <c r="AB1683" s="9"/>
      <c r="AC1683" s="8"/>
      <c r="AD1683" s="8"/>
      <c r="AE1683" s="8"/>
      <c r="AF1683" s="9"/>
      <c r="AG1683" s="2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</row>
    <row r="1684" spans="1:108" x14ac:dyDescent="0.2">
      <c r="A1684" s="112">
        <f t="shared" si="560"/>
        <v>41709</v>
      </c>
      <c r="B1684" s="104">
        <f t="shared" si="553"/>
        <v>110918.27648514</v>
      </c>
      <c r="C1684" s="104">
        <f>IF(DAY(A1683)=$E$2,VLOOKUP(A1683,X$10:Y$148,2),C1683)</f>
        <v>108015.43548516999</v>
      </c>
      <c r="D1684" s="132">
        <f t="shared" si="562"/>
        <v>41709</v>
      </c>
      <c r="E1684" s="105">
        <f t="shared" si="554"/>
        <v>1.07E-3</v>
      </c>
      <c r="F1684" s="106">
        <f t="shared" si="552"/>
        <v>1</v>
      </c>
      <c r="G1684" s="106">
        <f t="shared" si="567"/>
        <v>31</v>
      </c>
      <c r="H1684" s="104">
        <f t="shared" si="563"/>
        <v>1.00003449</v>
      </c>
      <c r="I1684" s="104">
        <f t="shared" si="564"/>
        <v>1.0265508800000001</v>
      </c>
      <c r="J1684" s="104">
        <f t="shared" si="556"/>
        <v>1.0265862800000001</v>
      </c>
      <c r="K1684" s="104">
        <f t="shared" si="557"/>
        <v>110887.1640973</v>
      </c>
      <c r="L1684" s="107">
        <f t="shared" si="568"/>
        <v>0</v>
      </c>
      <c r="M1684" s="105">
        <f t="shared" si="569"/>
        <v>0</v>
      </c>
      <c r="N1684" s="104">
        <f t="shared" si="570"/>
        <v>0</v>
      </c>
      <c r="O1684" s="113">
        <f t="shared" si="565"/>
        <v>0.11</v>
      </c>
      <c r="P1684" s="108">
        <f t="shared" si="555"/>
        <v>1.0002805770000001</v>
      </c>
      <c r="Q1684" s="104">
        <f t="shared" si="558"/>
        <v>31.11238784</v>
      </c>
      <c r="R1684" s="104">
        <f t="shared" si="559"/>
        <v>31.11238784</v>
      </c>
      <c r="S1684" s="109" t="s">
        <v>52</v>
      </c>
      <c r="T1684" s="110">
        <f t="shared" si="571"/>
        <v>41739</v>
      </c>
      <c r="U1684" s="111">
        <f t="shared" si="566"/>
        <v>0</v>
      </c>
      <c r="V1684" s="22"/>
      <c r="W1684" s="5"/>
      <c r="X1684" s="3"/>
      <c r="Y1684" s="5"/>
      <c r="Z1684" s="5"/>
      <c r="AA1684" s="5"/>
      <c r="AB1684" s="1"/>
      <c r="AC1684" s="5"/>
      <c r="AD1684" s="5"/>
      <c r="AE1684" s="5"/>
      <c r="AF1684" s="1"/>
      <c r="AG1684" s="3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</row>
    <row r="1685" spans="1:108" x14ac:dyDescent="0.2">
      <c r="A1685" s="112">
        <f t="shared" si="560"/>
        <v>41710</v>
      </c>
      <c r="B1685" s="104">
        <f t="shared" si="553"/>
        <v>110953.22568701</v>
      </c>
      <c r="C1685" s="104">
        <f t="shared" si="561"/>
        <v>108015.43548516999</v>
      </c>
      <c r="D1685" s="132">
        <f t="shared" si="562"/>
        <v>41709</v>
      </c>
      <c r="E1685" s="105">
        <f t="shared" si="554"/>
        <v>1.07E-3</v>
      </c>
      <c r="F1685" s="106">
        <f t="shared" si="552"/>
        <v>2</v>
      </c>
      <c r="G1685" s="106">
        <f t="shared" si="567"/>
        <v>31</v>
      </c>
      <c r="H1685" s="104">
        <f t="shared" si="563"/>
        <v>1.0000689899999999</v>
      </c>
      <c r="I1685" s="104">
        <f t="shared" si="564"/>
        <v>1.0265508800000001</v>
      </c>
      <c r="J1685" s="104">
        <f t="shared" si="556"/>
        <v>1.0266217</v>
      </c>
      <c r="K1685" s="104">
        <f t="shared" si="557"/>
        <v>110890.99000402</v>
      </c>
      <c r="L1685" s="107">
        <f t="shared" si="568"/>
        <v>0</v>
      </c>
      <c r="M1685" s="105">
        <f t="shared" si="569"/>
        <v>0</v>
      </c>
      <c r="N1685" s="104">
        <f t="shared" si="570"/>
        <v>0</v>
      </c>
      <c r="O1685" s="113">
        <f t="shared" si="565"/>
        <v>0.11</v>
      </c>
      <c r="P1685" s="108">
        <f t="shared" si="555"/>
        <v>1.000561233</v>
      </c>
      <c r="Q1685" s="104">
        <f t="shared" si="558"/>
        <v>62.235682990000001</v>
      </c>
      <c r="R1685" s="104">
        <f t="shared" si="559"/>
        <v>62.235682990000001</v>
      </c>
      <c r="S1685" s="109" t="s">
        <v>52</v>
      </c>
      <c r="T1685" s="110">
        <f t="shared" si="571"/>
        <v>41739</v>
      </c>
      <c r="U1685" s="111">
        <f t="shared" si="566"/>
        <v>0</v>
      </c>
      <c r="V1685" s="22"/>
      <c r="W1685" s="5"/>
      <c r="X1685" s="3"/>
      <c r="Y1685" s="5"/>
      <c r="Z1685" s="5"/>
      <c r="AA1685" s="5"/>
      <c r="AB1685" s="1"/>
      <c r="AC1685" s="5"/>
      <c r="AD1685" s="5"/>
      <c r="AE1685" s="5"/>
      <c r="AF1685" s="1"/>
      <c r="AG1685" s="3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</row>
    <row r="1686" spans="1:108" x14ac:dyDescent="0.2">
      <c r="A1686" s="112">
        <f t="shared" si="560"/>
        <v>41711</v>
      </c>
      <c r="B1686" s="104">
        <f t="shared" si="553"/>
        <v>110988.18460513999</v>
      </c>
      <c r="C1686" s="104">
        <f t="shared" si="561"/>
        <v>108015.43548516999</v>
      </c>
      <c r="D1686" s="132">
        <f t="shared" si="562"/>
        <v>41709</v>
      </c>
      <c r="E1686" s="105">
        <f t="shared" si="554"/>
        <v>1.07E-3</v>
      </c>
      <c r="F1686" s="106">
        <f t="shared" si="552"/>
        <v>3</v>
      </c>
      <c r="G1686" s="106">
        <f t="shared" si="567"/>
        <v>31</v>
      </c>
      <c r="H1686" s="104">
        <f t="shared" si="563"/>
        <v>1.0001034900000001</v>
      </c>
      <c r="I1686" s="104">
        <f t="shared" si="564"/>
        <v>1.0265508800000001</v>
      </c>
      <c r="J1686" s="104">
        <f t="shared" si="556"/>
        <v>1.0266571099999999</v>
      </c>
      <c r="K1686" s="104">
        <f t="shared" si="557"/>
        <v>110894.81483059</v>
      </c>
      <c r="L1686" s="107">
        <f t="shared" si="568"/>
        <v>0</v>
      </c>
      <c r="M1686" s="105">
        <f t="shared" si="569"/>
        <v>0</v>
      </c>
      <c r="N1686" s="104">
        <f t="shared" si="570"/>
        <v>0</v>
      </c>
      <c r="O1686" s="113">
        <f t="shared" si="565"/>
        <v>0.11</v>
      </c>
      <c r="P1686" s="108">
        <f t="shared" si="555"/>
        <v>1.0008419669999999</v>
      </c>
      <c r="Q1686" s="104">
        <f t="shared" si="558"/>
        <v>93.369774550000002</v>
      </c>
      <c r="R1686" s="104">
        <f t="shared" si="559"/>
        <v>93.369774550000002</v>
      </c>
      <c r="S1686" s="109" t="s">
        <v>52</v>
      </c>
      <c r="T1686" s="110">
        <f t="shared" si="571"/>
        <v>41739</v>
      </c>
      <c r="U1686" s="111">
        <f t="shared" si="566"/>
        <v>0</v>
      </c>
      <c r="V1686" s="22"/>
      <c r="W1686" s="5"/>
      <c r="X1686" s="3"/>
      <c r="Y1686" s="5"/>
      <c r="Z1686" s="5"/>
      <c r="AA1686" s="5"/>
      <c r="AB1686" s="1"/>
      <c r="AC1686" s="5"/>
      <c r="AD1686" s="5"/>
      <c r="AE1686" s="5"/>
      <c r="AF1686" s="1"/>
      <c r="AG1686" s="3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</row>
    <row r="1687" spans="1:108" x14ac:dyDescent="0.2">
      <c r="A1687" s="112">
        <f t="shared" si="560"/>
        <v>41712</v>
      </c>
      <c r="B1687" s="104">
        <f t="shared" si="553"/>
        <v>111023.15670542</v>
      </c>
      <c r="C1687" s="104">
        <f t="shared" si="561"/>
        <v>108015.43548516999</v>
      </c>
      <c r="D1687" s="132">
        <f t="shared" si="562"/>
        <v>41709</v>
      </c>
      <c r="E1687" s="105">
        <f t="shared" si="554"/>
        <v>1.07E-3</v>
      </c>
      <c r="F1687" s="106">
        <f t="shared" si="552"/>
        <v>4</v>
      </c>
      <c r="G1687" s="106">
        <f t="shared" si="567"/>
        <v>31</v>
      </c>
      <c r="H1687" s="104">
        <f t="shared" si="563"/>
        <v>1.000138</v>
      </c>
      <c r="I1687" s="104">
        <f t="shared" si="564"/>
        <v>1.0265508800000001</v>
      </c>
      <c r="J1687" s="104">
        <f t="shared" si="556"/>
        <v>1.02669254</v>
      </c>
      <c r="K1687" s="104">
        <f t="shared" si="557"/>
        <v>110898.64181746999</v>
      </c>
      <c r="L1687" s="107">
        <f t="shared" si="568"/>
        <v>0</v>
      </c>
      <c r="M1687" s="105">
        <f t="shared" si="569"/>
        <v>0</v>
      </c>
      <c r="N1687" s="104">
        <f t="shared" si="570"/>
        <v>0</v>
      </c>
      <c r="O1687" s="113">
        <f t="shared" si="565"/>
        <v>0.11</v>
      </c>
      <c r="P1687" s="108">
        <f t="shared" si="555"/>
        <v>1.0011227810000001</v>
      </c>
      <c r="Q1687" s="104">
        <f t="shared" si="558"/>
        <v>124.51488795</v>
      </c>
      <c r="R1687" s="104">
        <f t="shared" si="559"/>
        <v>124.51488795</v>
      </c>
      <c r="S1687" s="109" t="s">
        <v>52</v>
      </c>
      <c r="T1687" s="110">
        <f t="shared" si="571"/>
        <v>41739</v>
      </c>
      <c r="U1687" s="111">
        <f t="shared" si="566"/>
        <v>0</v>
      </c>
      <c r="V1687" s="22"/>
      <c r="W1687" s="5"/>
      <c r="X1687" s="3"/>
      <c r="Y1687" s="5"/>
      <c r="Z1687" s="5"/>
      <c r="AA1687" s="5"/>
      <c r="AB1687" s="1"/>
      <c r="AC1687" s="5"/>
      <c r="AD1687" s="5"/>
      <c r="AE1687" s="5"/>
      <c r="AF1687" s="1"/>
      <c r="AG1687" s="3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</row>
    <row r="1688" spans="1:108" x14ac:dyDescent="0.2">
      <c r="A1688" s="112">
        <f t="shared" si="560"/>
        <v>41713</v>
      </c>
      <c r="B1688" s="104">
        <f t="shared" si="553"/>
        <v>111058.13852377</v>
      </c>
      <c r="C1688" s="104">
        <f t="shared" si="561"/>
        <v>108015.43548516999</v>
      </c>
      <c r="D1688" s="132">
        <f t="shared" si="562"/>
        <v>41709</v>
      </c>
      <c r="E1688" s="105">
        <f t="shared" si="554"/>
        <v>1.07E-3</v>
      </c>
      <c r="F1688" s="106">
        <f t="shared" si="552"/>
        <v>5</v>
      </c>
      <c r="G1688" s="106">
        <f t="shared" si="567"/>
        <v>31</v>
      </c>
      <c r="H1688" s="104">
        <f t="shared" si="563"/>
        <v>1.0001724999999999</v>
      </c>
      <c r="I1688" s="104">
        <f t="shared" si="564"/>
        <v>1.0265508800000001</v>
      </c>
      <c r="J1688" s="104">
        <f t="shared" si="556"/>
        <v>1.0267279600000001</v>
      </c>
      <c r="K1688" s="104">
        <f t="shared" si="557"/>
        <v>110902.4677242</v>
      </c>
      <c r="L1688" s="107">
        <f t="shared" si="568"/>
        <v>0</v>
      </c>
      <c r="M1688" s="105">
        <f t="shared" si="569"/>
        <v>0</v>
      </c>
      <c r="N1688" s="104">
        <f t="shared" si="570"/>
        <v>0</v>
      </c>
      <c r="O1688" s="113">
        <f t="shared" si="565"/>
        <v>0.11</v>
      </c>
      <c r="P1688" s="108">
        <f t="shared" si="555"/>
        <v>1.001403673</v>
      </c>
      <c r="Q1688" s="104">
        <f t="shared" si="558"/>
        <v>155.67079957000001</v>
      </c>
      <c r="R1688" s="104">
        <f t="shared" si="559"/>
        <v>155.67079957000001</v>
      </c>
      <c r="S1688" s="109" t="s">
        <v>52</v>
      </c>
      <c r="T1688" s="110">
        <f t="shared" si="571"/>
        <v>41739</v>
      </c>
      <c r="U1688" s="111">
        <f t="shared" si="566"/>
        <v>0</v>
      </c>
      <c r="V1688" s="22"/>
      <c r="W1688" s="5"/>
      <c r="X1688" s="3"/>
      <c r="Y1688" s="5"/>
      <c r="Z1688" s="5"/>
      <c r="AA1688" s="5"/>
      <c r="AB1688" s="1"/>
      <c r="AC1688" s="5"/>
      <c r="AD1688" s="5"/>
      <c r="AE1688" s="5"/>
      <c r="AF1688" s="1"/>
      <c r="AG1688" s="3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</row>
    <row r="1689" spans="1:108" x14ac:dyDescent="0.2">
      <c r="A1689" s="112">
        <f t="shared" si="560"/>
        <v>41714</v>
      </c>
      <c r="B1689" s="104">
        <f t="shared" si="553"/>
        <v>111093.13006016999</v>
      </c>
      <c r="C1689" s="104">
        <f t="shared" si="561"/>
        <v>108015.43548516999</v>
      </c>
      <c r="D1689" s="132">
        <f t="shared" si="562"/>
        <v>41709</v>
      </c>
      <c r="E1689" s="105">
        <f t="shared" si="554"/>
        <v>1.07E-3</v>
      </c>
      <c r="F1689" s="106">
        <f t="shared" si="552"/>
        <v>6</v>
      </c>
      <c r="G1689" s="106">
        <f t="shared" si="567"/>
        <v>31</v>
      </c>
      <c r="H1689" s="104">
        <f t="shared" si="563"/>
        <v>1.0002070000000001</v>
      </c>
      <c r="I1689" s="104">
        <f t="shared" si="564"/>
        <v>1.0265508800000001</v>
      </c>
      <c r="J1689" s="104">
        <f t="shared" si="556"/>
        <v>1.0267633700000001</v>
      </c>
      <c r="K1689" s="104">
        <f t="shared" si="557"/>
        <v>110906.29255077</v>
      </c>
      <c r="L1689" s="107">
        <f t="shared" si="568"/>
        <v>0</v>
      </c>
      <c r="M1689" s="105">
        <f t="shared" si="569"/>
        <v>0</v>
      </c>
      <c r="N1689" s="104">
        <f t="shared" si="570"/>
        <v>0</v>
      </c>
      <c r="O1689" s="113">
        <f t="shared" si="565"/>
        <v>0.11</v>
      </c>
      <c r="P1689" s="108">
        <f t="shared" si="555"/>
        <v>1.0016846429999999</v>
      </c>
      <c r="Q1689" s="104">
        <f t="shared" si="558"/>
        <v>186.83750939999999</v>
      </c>
      <c r="R1689" s="104">
        <f t="shared" si="559"/>
        <v>186.83750939999999</v>
      </c>
      <c r="S1689" s="109" t="s">
        <v>52</v>
      </c>
      <c r="T1689" s="110">
        <f t="shared" si="571"/>
        <v>41739</v>
      </c>
      <c r="U1689" s="111">
        <f t="shared" si="566"/>
        <v>0</v>
      </c>
      <c r="V1689" s="22"/>
      <c r="W1689" s="5"/>
      <c r="X1689" s="3"/>
      <c r="Y1689" s="5"/>
      <c r="Z1689" s="5"/>
      <c r="AA1689" s="5"/>
      <c r="AB1689" s="1"/>
      <c r="AC1689" s="5"/>
      <c r="AD1689" s="5"/>
      <c r="AE1689" s="5"/>
      <c r="AF1689" s="1"/>
      <c r="AG1689" s="3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</row>
    <row r="1690" spans="1:108" x14ac:dyDescent="0.2">
      <c r="A1690" s="112">
        <f t="shared" si="560"/>
        <v>41715</v>
      </c>
      <c r="B1690" s="104">
        <f t="shared" si="553"/>
        <v>111128.13478325</v>
      </c>
      <c r="C1690" s="104">
        <f t="shared" si="561"/>
        <v>108015.43548516999</v>
      </c>
      <c r="D1690" s="132">
        <f t="shared" si="562"/>
        <v>41709</v>
      </c>
      <c r="E1690" s="105">
        <f t="shared" si="554"/>
        <v>1.07E-3</v>
      </c>
      <c r="F1690" s="106">
        <f t="shared" si="552"/>
        <v>7</v>
      </c>
      <c r="G1690" s="106">
        <f t="shared" si="567"/>
        <v>31</v>
      </c>
      <c r="H1690" s="104">
        <f t="shared" si="563"/>
        <v>1.0002415099999999</v>
      </c>
      <c r="I1690" s="104">
        <f t="shared" si="564"/>
        <v>1.0265508800000001</v>
      </c>
      <c r="J1690" s="104">
        <f t="shared" si="556"/>
        <v>1.0267987999999999</v>
      </c>
      <c r="K1690" s="104">
        <f t="shared" si="557"/>
        <v>110910.11953765</v>
      </c>
      <c r="L1690" s="107">
        <f t="shared" si="568"/>
        <v>0</v>
      </c>
      <c r="M1690" s="105">
        <f t="shared" si="569"/>
        <v>0</v>
      </c>
      <c r="N1690" s="104">
        <f t="shared" si="570"/>
        <v>0</v>
      </c>
      <c r="O1690" s="113">
        <f t="shared" si="565"/>
        <v>0.11</v>
      </c>
      <c r="P1690" s="108">
        <f t="shared" si="555"/>
        <v>1.001965693</v>
      </c>
      <c r="Q1690" s="104">
        <f t="shared" si="558"/>
        <v>218.01524559999999</v>
      </c>
      <c r="R1690" s="104">
        <f t="shared" si="559"/>
        <v>218.01524559999999</v>
      </c>
      <c r="S1690" s="109" t="s">
        <v>52</v>
      </c>
      <c r="T1690" s="110">
        <f t="shared" si="571"/>
        <v>41739</v>
      </c>
      <c r="U1690" s="111">
        <f t="shared" si="566"/>
        <v>0</v>
      </c>
      <c r="V1690" s="22"/>
      <c r="W1690" s="5"/>
      <c r="X1690" s="3"/>
      <c r="Y1690" s="5"/>
      <c r="Z1690" s="5"/>
      <c r="AA1690" s="5"/>
      <c r="AB1690" s="1"/>
      <c r="AC1690" s="5"/>
      <c r="AD1690" s="5"/>
      <c r="AE1690" s="5"/>
      <c r="AF1690" s="1"/>
      <c r="AG1690" s="3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</row>
    <row r="1691" spans="1:108" x14ac:dyDescent="0.2">
      <c r="A1691" s="112">
        <f t="shared" si="560"/>
        <v>41716</v>
      </c>
      <c r="B1691" s="104">
        <f t="shared" si="553"/>
        <v>111163.14825452001</v>
      </c>
      <c r="C1691" s="104">
        <f t="shared" si="561"/>
        <v>108015.43548516999</v>
      </c>
      <c r="D1691" s="132">
        <f t="shared" si="562"/>
        <v>41709</v>
      </c>
      <c r="E1691" s="105">
        <f t="shared" si="554"/>
        <v>1.07E-3</v>
      </c>
      <c r="F1691" s="106">
        <f t="shared" si="552"/>
        <v>8</v>
      </c>
      <c r="G1691" s="106">
        <f t="shared" si="567"/>
        <v>31</v>
      </c>
      <c r="H1691" s="104">
        <f t="shared" si="563"/>
        <v>1.0002760100000001</v>
      </c>
      <c r="I1691" s="104">
        <f t="shared" si="564"/>
        <v>1.0265508800000001</v>
      </c>
      <c r="J1691" s="104">
        <f t="shared" si="556"/>
        <v>1.0268342100000001</v>
      </c>
      <c r="K1691" s="104">
        <f t="shared" si="557"/>
        <v>110913.94436422001</v>
      </c>
      <c r="L1691" s="107">
        <f t="shared" si="568"/>
        <v>0</v>
      </c>
      <c r="M1691" s="105">
        <f t="shared" si="569"/>
        <v>0</v>
      </c>
      <c r="N1691" s="104">
        <f t="shared" si="570"/>
        <v>0</v>
      </c>
      <c r="O1691" s="113">
        <f t="shared" si="565"/>
        <v>0.11</v>
      </c>
      <c r="P1691" s="108">
        <f t="shared" si="555"/>
        <v>1.002246822</v>
      </c>
      <c r="Q1691" s="104">
        <f t="shared" si="558"/>
        <v>249.20389030000001</v>
      </c>
      <c r="R1691" s="104">
        <f t="shared" si="559"/>
        <v>249.20389030000001</v>
      </c>
      <c r="S1691" s="109" t="s">
        <v>52</v>
      </c>
      <c r="T1691" s="110">
        <f t="shared" si="571"/>
        <v>41739</v>
      </c>
      <c r="U1691" s="111">
        <f t="shared" si="566"/>
        <v>0</v>
      </c>
      <c r="V1691" s="22"/>
      <c r="W1691" s="5"/>
      <c r="X1691" s="3"/>
      <c r="Y1691" s="5"/>
      <c r="Z1691" s="5"/>
      <c r="AA1691" s="5"/>
      <c r="AB1691" s="1"/>
      <c r="AC1691" s="5"/>
      <c r="AD1691" s="5"/>
      <c r="AE1691" s="5"/>
      <c r="AF1691" s="1"/>
      <c r="AG1691" s="3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</row>
    <row r="1692" spans="1:108" x14ac:dyDescent="0.2">
      <c r="A1692" s="112">
        <f t="shared" si="560"/>
        <v>41717</v>
      </c>
      <c r="B1692" s="104">
        <f t="shared" si="553"/>
        <v>111198.17469369</v>
      </c>
      <c r="C1692" s="104">
        <f t="shared" si="561"/>
        <v>108015.43548516999</v>
      </c>
      <c r="D1692" s="132">
        <f t="shared" si="562"/>
        <v>41709</v>
      </c>
      <c r="E1692" s="105">
        <f t="shared" si="554"/>
        <v>1.07E-3</v>
      </c>
      <c r="F1692" s="106">
        <f t="shared" si="552"/>
        <v>9</v>
      </c>
      <c r="G1692" s="106">
        <f t="shared" si="567"/>
        <v>31</v>
      </c>
      <c r="H1692" s="104">
        <f t="shared" si="563"/>
        <v>1.00031052</v>
      </c>
      <c r="I1692" s="104">
        <f t="shared" si="564"/>
        <v>1.0265508800000001</v>
      </c>
      <c r="J1692" s="104">
        <f t="shared" si="556"/>
        <v>1.0268696399999999</v>
      </c>
      <c r="K1692" s="104">
        <f t="shared" si="557"/>
        <v>110917.7713511</v>
      </c>
      <c r="L1692" s="107">
        <f t="shared" si="568"/>
        <v>0</v>
      </c>
      <c r="M1692" s="105">
        <f t="shared" si="569"/>
        <v>0</v>
      </c>
      <c r="N1692" s="104">
        <f t="shared" si="570"/>
        <v>0</v>
      </c>
      <c r="O1692" s="113">
        <f t="shared" si="565"/>
        <v>0.11</v>
      </c>
      <c r="P1692" s="108">
        <f t="shared" si="555"/>
        <v>1.002528029</v>
      </c>
      <c r="Q1692" s="104">
        <f t="shared" si="558"/>
        <v>280.40334259000002</v>
      </c>
      <c r="R1692" s="104">
        <f t="shared" si="559"/>
        <v>280.40334259000002</v>
      </c>
      <c r="S1692" s="109" t="s">
        <v>52</v>
      </c>
      <c r="T1692" s="110">
        <f t="shared" si="571"/>
        <v>41739</v>
      </c>
      <c r="U1692" s="111">
        <f t="shared" si="566"/>
        <v>0</v>
      </c>
      <c r="V1692" s="22"/>
      <c r="W1692" s="5"/>
      <c r="X1692" s="3"/>
      <c r="Y1692" s="5"/>
      <c r="Z1692" s="5"/>
      <c r="AA1692" s="5"/>
      <c r="AB1692" s="1"/>
      <c r="AC1692" s="5"/>
      <c r="AD1692" s="5"/>
      <c r="AE1692" s="5"/>
      <c r="AF1692" s="1"/>
      <c r="AG1692" s="3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</row>
    <row r="1693" spans="1:108" x14ac:dyDescent="0.2">
      <c r="A1693" s="112">
        <f t="shared" si="560"/>
        <v>41718</v>
      </c>
      <c r="B1693" s="104">
        <f t="shared" si="553"/>
        <v>111233.21215892001</v>
      </c>
      <c r="C1693" s="104">
        <f t="shared" si="561"/>
        <v>108015.43548516999</v>
      </c>
      <c r="D1693" s="132">
        <f t="shared" si="562"/>
        <v>41709</v>
      </c>
      <c r="E1693" s="105">
        <f t="shared" si="554"/>
        <v>1.07E-3</v>
      </c>
      <c r="F1693" s="106">
        <f t="shared" si="552"/>
        <v>10</v>
      </c>
      <c r="G1693" s="106">
        <f t="shared" si="567"/>
        <v>31</v>
      </c>
      <c r="H1693" s="104">
        <f t="shared" si="563"/>
        <v>1.0003450300000001</v>
      </c>
      <c r="I1693" s="104">
        <f t="shared" si="564"/>
        <v>1.0265508800000001</v>
      </c>
      <c r="J1693" s="104">
        <f t="shared" si="556"/>
        <v>1.02690507</v>
      </c>
      <c r="K1693" s="104">
        <f t="shared" si="557"/>
        <v>110921.59833797</v>
      </c>
      <c r="L1693" s="107">
        <f t="shared" si="568"/>
        <v>0</v>
      </c>
      <c r="M1693" s="105">
        <f t="shared" si="569"/>
        <v>0</v>
      </c>
      <c r="N1693" s="104">
        <f t="shared" si="570"/>
        <v>0</v>
      </c>
      <c r="O1693" s="113">
        <f t="shared" si="565"/>
        <v>0.11</v>
      </c>
      <c r="P1693" s="108">
        <f t="shared" si="555"/>
        <v>1.002809316</v>
      </c>
      <c r="Q1693" s="104">
        <f t="shared" si="558"/>
        <v>311.61382094999999</v>
      </c>
      <c r="R1693" s="104">
        <f t="shared" si="559"/>
        <v>311.61382094999999</v>
      </c>
      <c r="S1693" s="109" t="s">
        <v>52</v>
      </c>
      <c r="T1693" s="110">
        <f t="shared" si="571"/>
        <v>41739</v>
      </c>
      <c r="U1693" s="111">
        <f t="shared" si="566"/>
        <v>0</v>
      </c>
      <c r="V1693" s="22"/>
      <c r="W1693" s="5"/>
      <c r="X1693" s="3"/>
      <c r="Y1693" s="5"/>
      <c r="Z1693" s="5"/>
      <c r="AA1693" s="5"/>
      <c r="AB1693" s="1"/>
      <c r="AC1693" s="5"/>
      <c r="AD1693" s="5"/>
      <c r="AE1693" s="5"/>
      <c r="AF1693" s="1"/>
      <c r="AG1693" s="3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</row>
    <row r="1694" spans="1:108" x14ac:dyDescent="0.2">
      <c r="A1694" s="112">
        <f t="shared" si="560"/>
        <v>41719</v>
      </c>
      <c r="B1694" s="104">
        <f t="shared" si="553"/>
        <v>111268.25934583</v>
      </c>
      <c r="C1694" s="104">
        <f t="shared" si="561"/>
        <v>108015.43548516999</v>
      </c>
      <c r="D1694" s="132">
        <f t="shared" si="562"/>
        <v>41709</v>
      </c>
      <c r="E1694" s="105">
        <f t="shared" si="554"/>
        <v>1.07E-3</v>
      </c>
      <c r="F1694" s="106">
        <f t="shared" si="552"/>
        <v>11</v>
      </c>
      <c r="G1694" s="106">
        <f t="shared" si="567"/>
        <v>31</v>
      </c>
      <c r="H1694" s="104">
        <f t="shared" si="563"/>
        <v>1.00037954</v>
      </c>
      <c r="I1694" s="104">
        <f t="shared" si="564"/>
        <v>1.0265508800000001</v>
      </c>
      <c r="J1694" s="104">
        <f t="shared" si="556"/>
        <v>1.0269404900000001</v>
      </c>
      <c r="K1694" s="104">
        <f t="shared" si="557"/>
        <v>110925.4242447</v>
      </c>
      <c r="L1694" s="107">
        <f t="shared" si="568"/>
        <v>0</v>
      </c>
      <c r="M1694" s="105">
        <f t="shared" si="569"/>
        <v>0</v>
      </c>
      <c r="N1694" s="104">
        <f t="shared" si="570"/>
        <v>0</v>
      </c>
      <c r="O1694" s="113">
        <f t="shared" si="565"/>
        <v>0.11</v>
      </c>
      <c r="P1694" s="108">
        <f t="shared" si="555"/>
        <v>1.003090681</v>
      </c>
      <c r="Q1694" s="104">
        <f t="shared" si="558"/>
        <v>342.83510113</v>
      </c>
      <c r="R1694" s="104">
        <f t="shared" si="559"/>
        <v>342.83510113</v>
      </c>
      <c r="S1694" s="109" t="s">
        <v>52</v>
      </c>
      <c r="T1694" s="110">
        <f t="shared" si="571"/>
        <v>41739</v>
      </c>
      <c r="U1694" s="111">
        <f t="shared" si="566"/>
        <v>0</v>
      </c>
      <c r="V1694" s="22"/>
      <c r="W1694" s="5"/>
      <c r="X1694" s="3"/>
      <c r="Y1694" s="5"/>
      <c r="Z1694" s="5"/>
      <c r="AA1694" s="5"/>
      <c r="AB1694" s="1"/>
      <c r="AC1694" s="5"/>
      <c r="AD1694" s="5"/>
      <c r="AE1694" s="5"/>
      <c r="AF1694" s="1"/>
      <c r="AG1694" s="3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</row>
    <row r="1695" spans="1:108" x14ac:dyDescent="0.2">
      <c r="A1695" s="112">
        <f t="shared" si="560"/>
        <v>41720</v>
      </c>
      <c r="B1695" s="104">
        <f t="shared" si="553"/>
        <v>111303.31853288</v>
      </c>
      <c r="C1695" s="104">
        <f t="shared" si="561"/>
        <v>108015.43548516999</v>
      </c>
      <c r="D1695" s="132">
        <f t="shared" si="562"/>
        <v>41709</v>
      </c>
      <c r="E1695" s="105">
        <f t="shared" si="554"/>
        <v>1.07E-3</v>
      </c>
      <c r="F1695" s="106">
        <f t="shared" si="552"/>
        <v>12</v>
      </c>
      <c r="G1695" s="106">
        <f t="shared" si="567"/>
        <v>31</v>
      </c>
      <c r="H1695" s="104">
        <f t="shared" si="563"/>
        <v>1.0004140500000001</v>
      </c>
      <c r="I1695" s="104">
        <f t="shared" si="564"/>
        <v>1.0265508800000001</v>
      </c>
      <c r="J1695" s="104">
        <f t="shared" si="556"/>
        <v>1.0269759199999999</v>
      </c>
      <c r="K1695" s="104">
        <f t="shared" si="557"/>
        <v>110929.25123158</v>
      </c>
      <c r="L1695" s="107">
        <f t="shared" si="568"/>
        <v>0</v>
      </c>
      <c r="M1695" s="105">
        <f t="shared" si="569"/>
        <v>0</v>
      </c>
      <c r="N1695" s="104">
        <f t="shared" si="570"/>
        <v>0</v>
      </c>
      <c r="O1695" s="113">
        <f t="shared" si="565"/>
        <v>0.11</v>
      </c>
      <c r="P1695" s="108">
        <f t="shared" si="555"/>
        <v>1.0033721250000001</v>
      </c>
      <c r="Q1695" s="104">
        <f t="shared" si="558"/>
        <v>374.0673013</v>
      </c>
      <c r="R1695" s="104">
        <f t="shared" si="559"/>
        <v>374.0673013</v>
      </c>
      <c r="S1695" s="109" t="s">
        <v>52</v>
      </c>
      <c r="T1695" s="110">
        <f t="shared" si="571"/>
        <v>41739</v>
      </c>
      <c r="U1695" s="111">
        <f t="shared" si="566"/>
        <v>0</v>
      </c>
      <c r="V1695" s="22"/>
      <c r="W1695" s="5"/>
      <c r="X1695" s="3"/>
      <c r="Y1695" s="5"/>
      <c r="Z1695" s="5"/>
      <c r="AA1695" s="5"/>
      <c r="AB1695" s="1"/>
      <c r="AC1695" s="5"/>
      <c r="AD1695" s="5"/>
      <c r="AE1695" s="5"/>
      <c r="AF1695" s="1"/>
      <c r="AG1695" s="3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</row>
    <row r="1696" spans="1:108" x14ac:dyDescent="0.2">
      <c r="A1696" s="112">
        <f t="shared" si="560"/>
        <v>41721</v>
      </c>
      <c r="B1696" s="104">
        <f t="shared" si="553"/>
        <v>111338.38863782</v>
      </c>
      <c r="C1696" s="104">
        <f t="shared" si="561"/>
        <v>108015.43548516999</v>
      </c>
      <c r="D1696" s="132">
        <f t="shared" si="562"/>
        <v>41709</v>
      </c>
      <c r="E1696" s="105">
        <f t="shared" si="554"/>
        <v>1.07E-3</v>
      </c>
      <c r="F1696" s="106">
        <f t="shared" si="552"/>
        <v>13</v>
      </c>
      <c r="G1696" s="106">
        <f t="shared" si="567"/>
        <v>31</v>
      </c>
      <c r="H1696" s="104">
        <f t="shared" si="563"/>
        <v>1.0004485700000001</v>
      </c>
      <c r="I1696" s="104">
        <f t="shared" si="564"/>
        <v>1.0265508800000001</v>
      </c>
      <c r="J1696" s="104">
        <f t="shared" si="556"/>
        <v>1.02701135</v>
      </c>
      <c r="K1696" s="104">
        <f t="shared" si="557"/>
        <v>110933.07821846</v>
      </c>
      <c r="L1696" s="107">
        <f t="shared" si="568"/>
        <v>0</v>
      </c>
      <c r="M1696" s="105">
        <f t="shared" si="569"/>
        <v>0</v>
      </c>
      <c r="N1696" s="104">
        <f t="shared" si="570"/>
        <v>0</v>
      </c>
      <c r="O1696" s="113">
        <f t="shared" si="565"/>
        <v>0.11</v>
      </c>
      <c r="P1696" s="108">
        <f t="shared" si="555"/>
        <v>1.003653648</v>
      </c>
      <c r="Q1696" s="104">
        <f t="shared" si="558"/>
        <v>405.31041936000003</v>
      </c>
      <c r="R1696" s="104">
        <f t="shared" si="559"/>
        <v>405.31041936000003</v>
      </c>
      <c r="S1696" s="109" t="s">
        <v>52</v>
      </c>
      <c r="T1696" s="110">
        <f t="shared" si="571"/>
        <v>41739</v>
      </c>
      <c r="U1696" s="111">
        <f t="shared" si="566"/>
        <v>0</v>
      </c>
      <c r="V1696" s="22"/>
      <c r="W1696" s="5"/>
      <c r="X1696" s="3"/>
      <c r="Y1696" s="5"/>
      <c r="Z1696" s="5"/>
      <c r="AA1696" s="5"/>
      <c r="AB1696" s="1"/>
      <c r="AC1696" s="5"/>
      <c r="AD1696" s="5"/>
      <c r="AE1696" s="5"/>
      <c r="AF1696" s="1"/>
      <c r="AG1696" s="3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</row>
    <row r="1697" spans="1:108" x14ac:dyDescent="0.2">
      <c r="A1697" s="112">
        <f t="shared" si="560"/>
        <v>41722</v>
      </c>
      <c r="B1697" s="104">
        <f t="shared" si="553"/>
        <v>111373.46966153999</v>
      </c>
      <c r="C1697" s="104">
        <f t="shared" si="561"/>
        <v>108015.43548516999</v>
      </c>
      <c r="D1697" s="132">
        <f t="shared" si="562"/>
        <v>41709</v>
      </c>
      <c r="E1697" s="105">
        <f t="shared" si="554"/>
        <v>1.07E-3</v>
      </c>
      <c r="F1697" s="106">
        <f t="shared" si="552"/>
        <v>14</v>
      </c>
      <c r="G1697" s="106">
        <f t="shared" si="567"/>
        <v>31</v>
      </c>
      <c r="H1697" s="104">
        <f t="shared" si="563"/>
        <v>1.00048308</v>
      </c>
      <c r="I1697" s="104">
        <f t="shared" si="564"/>
        <v>1.0265508800000001</v>
      </c>
      <c r="J1697" s="104">
        <f t="shared" si="556"/>
        <v>1.02704678</v>
      </c>
      <c r="K1697" s="104">
        <f t="shared" si="557"/>
        <v>110936.90520533999</v>
      </c>
      <c r="L1697" s="107">
        <f t="shared" si="568"/>
        <v>0</v>
      </c>
      <c r="M1697" s="105">
        <f t="shared" si="569"/>
        <v>0</v>
      </c>
      <c r="N1697" s="104">
        <f t="shared" si="570"/>
        <v>0</v>
      </c>
      <c r="O1697" s="113">
        <f t="shared" si="565"/>
        <v>0.11</v>
      </c>
      <c r="P1697" s="108">
        <f t="shared" si="555"/>
        <v>1.0039352500000001</v>
      </c>
      <c r="Q1697" s="104">
        <f t="shared" si="558"/>
        <v>436.5644562</v>
      </c>
      <c r="R1697" s="104">
        <f t="shared" si="559"/>
        <v>436.5644562</v>
      </c>
      <c r="S1697" s="109" t="s">
        <v>52</v>
      </c>
      <c r="T1697" s="110">
        <f t="shared" si="571"/>
        <v>41739</v>
      </c>
      <c r="U1697" s="111">
        <f t="shared" si="566"/>
        <v>0</v>
      </c>
      <c r="V1697" s="22"/>
      <c r="W1697" s="5"/>
      <c r="X1697" s="3"/>
      <c r="Y1697" s="5"/>
      <c r="Z1697" s="5"/>
      <c r="AA1697" s="5"/>
      <c r="AB1697" s="1"/>
      <c r="AC1697" s="5"/>
      <c r="AD1697" s="5"/>
      <c r="AE1697" s="5"/>
      <c r="AF1697" s="1"/>
      <c r="AG1697" s="3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</row>
    <row r="1698" spans="1:108" x14ac:dyDescent="0.2">
      <c r="A1698" s="112">
        <f t="shared" si="560"/>
        <v>41723</v>
      </c>
      <c r="B1698" s="104">
        <f t="shared" si="553"/>
        <v>111408.56160496001</v>
      </c>
      <c r="C1698" s="104">
        <f t="shared" si="561"/>
        <v>108015.43548516999</v>
      </c>
      <c r="D1698" s="132">
        <f t="shared" si="562"/>
        <v>41709</v>
      </c>
      <c r="E1698" s="105">
        <f t="shared" si="554"/>
        <v>1.07E-3</v>
      </c>
      <c r="F1698" s="106">
        <f t="shared" si="552"/>
        <v>15</v>
      </c>
      <c r="G1698" s="106">
        <f t="shared" si="567"/>
        <v>31</v>
      </c>
      <c r="H1698" s="104">
        <f t="shared" si="563"/>
        <v>1.0005175900000001</v>
      </c>
      <c r="I1698" s="104">
        <f t="shared" si="564"/>
        <v>1.0265508800000001</v>
      </c>
      <c r="J1698" s="104">
        <f t="shared" si="556"/>
        <v>1.0270822100000001</v>
      </c>
      <c r="K1698" s="104">
        <f t="shared" si="557"/>
        <v>110940.73219222001</v>
      </c>
      <c r="L1698" s="107">
        <f t="shared" si="568"/>
        <v>0</v>
      </c>
      <c r="M1698" s="105">
        <f t="shared" si="569"/>
        <v>0</v>
      </c>
      <c r="N1698" s="104">
        <f t="shared" si="570"/>
        <v>0</v>
      </c>
      <c r="O1698" s="113">
        <f t="shared" si="565"/>
        <v>0.11</v>
      </c>
      <c r="P1698" s="108">
        <f t="shared" si="555"/>
        <v>1.004216931</v>
      </c>
      <c r="Q1698" s="104">
        <f t="shared" si="558"/>
        <v>467.82941274000001</v>
      </c>
      <c r="R1698" s="104">
        <f t="shared" si="559"/>
        <v>467.82941274000001</v>
      </c>
      <c r="S1698" s="109" t="s">
        <v>52</v>
      </c>
      <c r="T1698" s="110">
        <f t="shared" si="571"/>
        <v>41739</v>
      </c>
      <c r="U1698" s="111">
        <f t="shared" si="566"/>
        <v>0</v>
      </c>
      <c r="V1698" s="22"/>
      <c r="W1698" s="5"/>
      <c r="X1698" s="3"/>
      <c r="Y1698" s="5"/>
      <c r="Z1698" s="5"/>
      <c r="AA1698" s="5"/>
      <c r="AB1698" s="1"/>
      <c r="AC1698" s="5"/>
      <c r="AD1698" s="5"/>
      <c r="AE1698" s="5"/>
      <c r="AF1698" s="1"/>
      <c r="AG1698" s="3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</row>
    <row r="1699" spans="1:108" x14ac:dyDescent="0.2">
      <c r="A1699" s="112">
        <f t="shared" si="560"/>
        <v>41724</v>
      </c>
      <c r="B1699" s="104">
        <f t="shared" si="553"/>
        <v>111443.66457992001</v>
      </c>
      <c r="C1699" s="104">
        <f t="shared" si="561"/>
        <v>108015.43548516999</v>
      </c>
      <c r="D1699" s="132">
        <f t="shared" si="562"/>
        <v>41709</v>
      </c>
      <c r="E1699" s="105">
        <f t="shared" si="554"/>
        <v>1.07E-3</v>
      </c>
      <c r="F1699" s="106">
        <f t="shared" ref="F1699:F1762" si="572">IF(DAY(A1699)=E$2+1,1,F1698+1)</f>
        <v>16</v>
      </c>
      <c r="G1699" s="106">
        <f t="shared" si="567"/>
        <v>31</v>
      </c>
      <c r="H1699" s="104">
        <f t="shared" si="563"/>
        <v>1.0005521100000001</v>
      </c>
      <c r="I1699" s="104">
        <f t="shared" si="564"/>
        <v>1.0265508800000001</v>
      </c>
      <c r="J1699" s="104">
        <f t="shared" si="556"/>
        <v>1.0271176399999999</v>
      </c>
      <c r="K1699" s="104">
        <f t="shared" si="557"/>
        <v>110944.5591791</v>
      </c>
      <c r="L1699" s="107">
        <f t="shared" si="568"/>
        <v>0</v>
      </c>
      <c r="M1699" s="105">
        <f t="shared" si="569"/>
        <v>0</v>
      </c>
      <c r="N1699" s="104">
        <f t="shared" si="570"/>
        <v>0</v>
      </c>
      <c r="O1699" s="113">
        <f t="shared" si="565"/>
        <v>0.11</v>
      </c>
      <c r="P1699" s="108">
        <f t="shared" si="555"/>
        <v>1.0044986920000001</v>
      </c>
      <c r="Q1699" s="104">
        <f t="shared" si="558"/>
        <v>499.10540082</v>
      </c>
      <c r="R1699" s="104">
        <f t="shared" si="559"/>
        <v>499.10540082</v>
      </c>
      <c r="S1699" s="109" t="s">
        <v>52</v>
      </c>
      <c r="T1699" s="110">
        <f t="shared" si="571"/>
        <v>41739</v>
      </c>
      <c r="U1699" s="111">
        <f t="shared" si="566"/>
        <v>0</v>
      </c>
      <c r="V1699" s="22"/>
      <c r="W1699" s="5"/>
      <c r="X1699" s="3"/>
      <c r="Y1699" s="5"/>
      <c r="Z1699" s="5"/>
      <c r="AA1699" s="5"/>
      <c r="AB1699" s="1"/>
      <c r="AC1699" s="5"/>
      <c r="AD1699" s="5"/>
      <c r="AE1699" s="5"/>
      <c r="AF1699" s="1"/>
      <c r="AG1699" s="3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</row>
    <row r="1700" spans="1:108" x14ac:dyDescent="0.2">
      <c r="A1700" s="112">
        <f t="shared" si="560"/>
        <v>41725</v>
      </c>
      <c r="B1700" s="104">
        <f t="shared" si="553"/>
        <v>111478.77945076</v>
      </c>
      <c r="C1700" s="104">
        <f t="shared" si="561"/>
        <v>108015.43548516999</v>
      </c>
      <c r="D1700" s="132">
        <f t="shared" si="562"/>
        <v>41709</v>
      </c>
      <c r="E1700" s="105">
        <f t="shared" si="554"/>
        <v>1.07E-3</v>
      </c>
      <c r="F1700" s="106">
        <f t="shared" si="572"/>
        <v>17</v>
      </c>
      <c r="G1700" s="106">
        <f t="shared" si="567"/>
        <v>31</v>
      </c>
      <c r="H1700" s="104">
        <f t="shared" si="563"/>
        <v>1.0005866299999999</v>
      </c>
      <c r="I1700" s="104">
        <f t="shared" si="564"/>
        <v>1.0265508800000001</v>
      </c>
      <c r="J1700" s="104">
        <f t="shared" si="556"/>
        <v>1.0271530799999999</v>
      </c>
      <c r="K1700" s="104">
        <f t="shared" si="557"/>
        <v>110948.38724613001</v>
      </c>
      <c r="L1700" s="107">
        <f t="shared" si="568"/>
        <v>0</v>
      </c>
      <c r="M1700" s="105">
        <f t="shared" si="569"/>
        <v>0</v>
      </c>
      <c r="N1700" s="104">
        <f t="shared" si="570"/>
        <v>0</v>
      </c>
      <c r="O1700" s="113">
        <f t="shared" si="565"/>
        <v>0.11</v>
      </c>
      <c r="P1700" s="108">
        <f t="shared" si="555"/>
        <v>1.004780531</v>
      </c>
      <c r="Q1700" s="104">
        <f t="shared" si="558"/>
        <v>530.39220463000004</v>
      </c>
      <c r="R1700" s="104">
        <f t="shared" si="559"/>
        <v>530.39220463000004</v>
      </c>
      <c r="S1700" s="109" t="s">
        <v>52</v>
      </c>
      <c r="T1700" s="110">
        <f t="shared" si="571"/>
        <v>41739</v>
      </c>
      <c r="U1700" s="111">
        <f t="shared" si="566"/>
        <v>0</v>
      </c>
      <c r="V1700" s="22"/>
      <c r="W1700" s="5"/>
      <c r="X1700" s="3"/>
      <c r="Y1700" s="5"/>
      <c r="Z1700" s="5"/>
      <c r="AA1700" s="5"/>
      <c r="AB1700" s="1"/>
      <c r="AC1700" s="5"/>
      <c r="AD1700" s="5"/>
      <c r="AE1700" s="5"/>
      <c r="AF1700" s="1"/>
      <c r="AG1700" s="3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</row>
    <row r="1701" spans="1:108" x14ac:dyDescent="0.2">
      <c r="A1701" s="112">
        <f t="shared" si="560"/>
        <v>41726</v>
      </c>
      <c r="B1701" s="104">
        <f t="shared" si="553"/>
        <v>111513.90524461001</v>
      </c>
      <c r="C1701" s="104">
        <f t="shared" si="561"/>
        <v>108015.43548516999</v>
      </c>
      <c r="D1701" s="132">
        <f t="shared" si="562"/>
        <v>41709</v>
      </c>
      <c r="E1701" s="105">
        <f t="shared" si="554"/>
        <v>1.07E-3</v>
      </c>
      <c r="F1701" s="106">
        <f t="shared" si="572"/>
        <v>18</v>
      </c>
      <c r="G1701" s="106">
        <f t="shared" si="567"/>
        <v>31</v>
      </c>
      <c r="H1701" s="104">
        <f t="shared" si="563"/>
        <v>1.00062115</v>
      </c>
      <c r="I1701" s="104">
        <f t="shared" si="564"/>
        <v>1.0265508800000001</v>
      </c>
      <c r="J1701" s="104">
        <f t="shared" si="556"/>
        <v>1.0271885199999999</v>
      </c>
      <c r="K1701" s="104">
        <f t="shared" si="557"/>
        <v>110952.21531316001</v>
      </c>
      <c r="L1701" s="107">
        <f t="shared" si="568"/>
        <v>0</v>
      </c>
      <c r="M1701" s="105">
        <f t="shared" si="569"/>
        <v>0</v>
      </c>
      <c r="N1701" s="104">
        <f t="shared" si="570"/>
        <v>0</v>
      </c>
      <c r="O1701" s="113">
        <f t="shared" si="565"/>
        <v>0.11</v>
      </c>
      <c r="P1701" s="108">
        <f t="shared" si="555"/>
        <v>1.005062449</v>
      </c>
      <c r="Q1701" s="104">
        <f t="shared" si="558"/>
        <v>561.68993145000002</v>
      </c>
      <c r="R1701" s="104">
        <f t="shared" si="559"/>
        <v>561.68993145000002</v>
      </c>
      <c r="S1701" s="109" t="s">
        <v>52</v>
      </c>
      <c r="T1701" s="110">
        <f t="shared" si="571"/>
        <v>41739</v>
      </c>
      <c r="U1701" s="111">
        <f t="shared" si="566"/>
        <v>0</v>
      </c>
      <c r="V1701" s="22"/>
      <c r="W1701" s="5"/>
      <c r="X1701" s="3"/>
      <c r="Y1701" s="5"/>
      <c r="Z1701" s="5"/>
      <c r="AA1701" s="5"/>
      <c r="AB1701" s="1"/>
      <c r="AC1701" s="5"/>
      <c r="AD1701" s="5"/>
      <c r="AE1701" s="5"/>
      <c r="AF1701" s="1"/>
      <c r="AG1701" s="3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</row>
    <row r="1702" spans="1:108" x14ac:dyDescent="0.2">
      <c r="A1702" s="112">
        <f t="shared" si="560"/>
        <v>41727</v>
      </c>
      <c r="B1702" s="104">
        <f t="shared" si="553"/>
        <v>111549.04098744001</v>
      </c>
      <c r="C1702" s="104">
        <f t="shared" si="561"/>
        <v>108015.43548516999</v>
      </c>
      <c r="D1702" s="132">
        <f t="shared" si="562"/>
        <v>41709</v>
      </c>
      <c r="E1702" s="105">
        <f t="shared" si="554"/>
        <v>1.07E-3</v>
      </c>
      <c r="F1702" s="106">
        <f t="shared" si="572"/>
        <v>19</v>
      </c>
      <c r="G1702" s="106">
        <f t="shared" si="567"/>
        <v>31</v>
      </c>
      <c r="H1702" s="104">
        <f t="shared" si="563"/>
        <v>1.00065567</v>
      </c>
      <c r="I1702" s="104">
        <f t="shared" si="564"/>
        <v>1.0265508800000001</v>
      </c>
      <c r="J1702" s="104">
        <f t="shared" si="556"/>
        <v>1.02722395</v>
      </c>
      <c r="K1702" s="104">
        <f t="shared" si="557"/>
        <v>110956.04230004</v>
      </c>
      <c r="L1702" s="107">
        <f t="shared" si="568"/>
        <v>0</v>
      </c>
      <c r="M1702" s="105">
        <f t="shared" si="569"/>
        <v>0</v>
      </c>
      <c r="N1702" s="104">
        <f t="shared" si="570"/>
        <v>0</v>
      </c>
      <c r="O1702" s="113">
        <f t="shared" si="565"/>
        <v>0.11</v>
      </c>
      <c r="P1702" s="108">
        <f t="shared" si="555"/>
        <v>1.0053444469999999</v>
      </c>
      <c r="Q1702" s="104">
        <f t="shared" si="558"/>
        <v>592.99868739999999</v>
      </c>
      <c r="R1702" s="104">
        <f t="shared" si="559"/>
        <v>592.99868739999999</v>
      </c>
      <c r="S1702" s="109" t="s">
        <v>52</v>
      </c>
      <c r="T1702" s="110">
        <f t="shared" si="571"/>
        <v>41739</v>
      </c>
      <c r="U1702" s="111">
        <f t="shared" si="566"/>
        <v>0</v>
      </c>
      <c r="V1702" s="22"/>
      <c r="W1702" s="5"/>
      <c r="X1702" s="3"/>
      <c r="Y1702" s="5"/>
      <c r="Z1702" s="5"/>
      <c r="AA1702" s="5"/>
      <c r="AB1702" s="1"/>
      <c r="AC1702" s="5"/>
      <c r="AD1702" s="5"/>
      <c r="AE1702" s="5"/>
      <c r="AF1702" s="1"/>
      <c r="AG1702" s="3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</row>
    <row r="1703" spans="1:108" x14ac:dyDescent="0.2">
      <c r="A1703" s="112">
        <f t="shared" si="560"/>
        <v>41728</v>
      </c>
      <c r="B1703" s="104">
        <f t="shared" ref="B1703:B1766" si="573">IF(E1703&lt;0,"ND",(K1703+Q1703))</f>
        <v>111584.18862977</v>
      </c>
      <c r="C1703" s="104">
        <f t="shared" si="561"/>
        <v>108015.43548516999</v>
      </c>
      <c r="D1703" s="132">
        <f t="shared" si="562"/>
        <v>41709</v>
      </c>
      <c r="E1703" s="105">
        <f t="shared" si="554"/>
        <v>1.07E-3</v>
      </c>
      <c r="F1703" s="106">
        <f t="shared" si="572"/>
        <v>20</v>
      </c>
      <c r="G1703" s="106">
        <f t="shared" si="567"/>
        <v>31</v>
      </c>
      <c r="H1703" s="104">
        <f t="shared" si="563"/>
        <v>1.00069019</v>
      </c>
      <c r="I1703" s="104">
        <f t="shared" si="564"/>
        <v>1.0265508800000001</v>
      </c>
      <c r="J1703" s="104">
        <f t="shared" si="556"/>
        <v>1.02725939</v>
      </c>
      <c r="K1703" s="104">
        <f t="shared" si="557"/>
        <v>110959.87036708</v>
      </c>
      <c r="L1703" s="107">
        <f t="shared" si="568"/>
        <v>0</v>
      </c>
      <c r="M1703" s="105">
        <f t="shared" si="569"/>
        <v>0</v>
      </c>
      <c r="N1703" s="104">
        <f t="shared" si="570"/>
        <v>0</v>
      </c>
      <c r="O1703" s="113">
        <f t="shared" si="565"/>
        <v>0.11</v>
      </c>
      <c r="P1703" s="108">
        <f t="shared" si="555"/>
        <v>1.0056265230000001</v>
      </c>
      <c r="Q1703" s="104">
        <f t="shared" si="558"/>
        <v>624.31826268999998</v>
      </c>
      <c r="R1703" s="104">
        <f t="shared" si="559"/>
        <v>624.31826268999998</v>
      </c>
      <c r="S1703" s="109" t="s">
        <v>52</v>
      </c>
      <c r="T1703" s="110">
        <f t="shared" si="571"/>
        <v>41739</v>
      </c>
      <c r="U1703" s="111">
        <f t="shared" si="566"/>
        <v>0</v>
      </c>
      <c r="V1703" s="22"/>
      <c r="W1703" s="5"/>
      <c r="X1703" s="3"/>
      <c r="Y1703" s="5"/>
      <c r="Z1703" s="5"/>
      <c r="AA1703" s="5"/>
      <c r="AB1703" s="1"/>
      <c r="AC1703" s="5"/>
      <c r="AD1703" s="5"/>
      <c r="AE1703" s="5"/>
      <c r="AF1703" s="1"/>
      <c r="AG1703" s="3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</row>
    <row r="1704" spans="1:108" x14ac:dyDescent="0.2">
      <c r="A1704" s="112">
        <f t="shared" si="560"/>
        <v>41729</v>
      </c>
      <c r="B1704" s="104">
        <f t="shared" si="573"/>
        <v>111619.3473088</v>
      </c>
      <c r="C1704" s="104">
        <f t="shared" si="561"/>
        <v>108015.43548516999</v>
      </c>
      <c r="D1704" s="132">
        <f t="shared" si="562"/>
        <v>41709</v>
      </c>
      <c r="E1704" s="105">
        <f t="shared" si="554"/>
        <v>1.07E-3</v>
      </c>
      <c r="F1704" s="106">
        <f t="shared" si="572"/>
        <v>21</v>
      </c>
      <c r="G1704" s="106">
        <f t="shared" si="567"/>
        <v>31</v>
      </c>
      <c r="H1704" s="104">
        <f t="shared" si="563"/>
        <v>1.0007247100000001</v>
      </c>
      <c r="I1704" s="104">
        <f t="shared" si="564"/>
        <v>1.0265508800000001</v>
      </c>
      <c r="J1704" s="104">
        <f t="shared" si="556"/>
        <v>1.02729483</v>
      </c>
      <c r="K1704" s="104">
        <f t="shared" si="557"/>
        <v>110963.69843411</v>
      </c>
      <c r="L1704" s="107">
        <f t="shared" si="568"/>
        <v>0</v>
      </c>
      <c r="M1704" s="105">
        <f t="shared" si="569"/>
        <v>0</v>
      </c>
      <c r="N1704" s="104">
        <f t="shared" si="570"/>
        <v>0</v>
      </c>
      <c r="O1704" s="113">
        <f t="shared" si="565"/>
        <v>0.11</v>
      </c>
      <c r="P1704" s="108">
        <f t="shared" si="555"/>
        <v>1.005908679</v>
      </c>
      <c r="Q1704" s="104">
        <f t="shared" si="558"/>
        <v>655.64887468999996</v>
      </c>
      <c r="R1704" s="104">
        <f t="shared" si="559"/>
        <v>655.64887468999996</v>
      </c>
      <c r="S1704" s="109" t="s">
        <v>52</v>
      </c>
      <c r="T1704" s="110">
        <f t="shared" si="571"/>
        <v>41739</v>
      </c>
      <c r="U1704" s="111">
        <f t="shared" si="566"/>
        <v>0</v>
      </c>
      <c r="V1704" s="22"/>
      <c r="W1704" s="5"/>
      <c r="X1704" s="3"/>
      <c r="Y1704" s="5"/>
      <c r="Z1704" s="5"/>
      <c r="AA1704" s="5"/>
      <c r="AB1704" s="1"/>
      <c r="AC1704" s="5"/>
      <c r="AD1704" s="5"/>
      <c r="AE1704" s="5"/>
      <c r="AF1704" s="1"/>
      <c r="AG1704" s="3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</row>
    <row r="1705" spans="1:108" x14ac:dyDescent="0.2">
      <c r="A1705" s="112">
        <f t="shared" si="560"/>
        <v>41730</v>
      </c>
      <c r="B1705" s="104">
        <f t="shared" si="573"/>
        <v>111654.51582766</v>
      </c>
      <c r="C1705" s="104">
        <f t="shared" si="561"/>
        <v>108015.43548516999</v>
      </c>
      <c r="D1705" s="132">
        <f t="shared" si="562"/>
        <v>41709</v>
      </c>
      <c r="E1705" s="105">
        <f t="shared" si="554"/>
        <v>1.07E-3</v>
      </c>
      <c r="F1705" s="106">
        <f t="shared" si="572"/>
        <v>22</v>
      </c>
      <c r="G1705" s="106">
        <f t="shared" si="567"/>
        <v>31</v>
      </c>
      <c r="H1705" s="104">
        <f t="shared" si="563"/>
        <v>1.0007592300000001</v>
      </c>
      <c r="I1705" s="104">
        <f t="shared" si="564"/>
        <v>1.0265508800000001</v>
      </c>
      <c r="J1705" s="104">
        <f t="shared" si="556"/>
        <v>1.0273302600000001</v>
      </c>
      <c r="K1705" s="104">
        <f t="shared" si="557"/>
        <v>110967.52542099</v>
      </c>
      <c r="L1705" s="107">
        <f t="shared" si="568"/>
        <v>0</v>
      </c>
      <c r="M1705" s="105">
        <f t="shared" si="569"/>
        <v>0</v>
      </c>
      <c r="N1705" s="104">
        <f t="shared" si="570"/>
        <v>0</v>
      </c>
      <c r="O1705" s="113">
        <f t="shared" si="565"/>
        <v>0.11</v>
      </c>
      <c r="P1705" s="108">
        <f t="shared" si="555"/>
        <v>1.006190914</v>
      </c>
      <c r="Q1705" s="104">
        <f t="shared" si="558"/>
        <v>686.99040666999997</v>
      </c>
      <c r="R1705" s="104">
        <f t="shared" si="559"/>
        <v>686.99040666999997</v>
      </c>
      <c r="S1705" s="109" t="s">
        <v>52</v>
      </c>
      <c r="T1705" s="110">
        <f t="shared" si="571"/>
        <v>41739</v>
      </c>
      <c r="U1705" s="111">
        <f t="shared" si="566"/>
        <v>0</v>
      </c>
      <c r="V1705" s="22"/>
      <c r="W1705" s="5"/>
      <c r="X1705" s="3"/>
      <c r="Y1705" s="5"/>
      <c r="Z1705" s="5"/>
      <c r="AA1705" s="5"/>
      <c r="AB1705" s="1"/>
      <c r="AC1705" s="5"/>
      <c r="AD1705" s="5"/>
      <c r="AE1705" s="5"/>
      <c r="AF1705" s="1"/>
      <c r="AG1705" s="3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</row>
    <row r="1706" spans="1:108" x14ac:dyDescent="0.2">
      <c r="A1706" s="112">
        <f t="shared" si="560"/>
        <v>41731</v>
      </c>
      <c r="B1706" s="104">
        <f t="shared" si="573"/>
        <v>111689.69744776</v>
      </c>
      <c r="C1706" s="104">
        <f t="shared" si="561"/>
        <v>108015.43548516999</v>
      </c>
      <c r="D1706" s="132">
        <f t="shared" si="562"/>
        <v>41709</v>
      </c>
      <c r="E1706" s="105">
        <f t="shared" si="554"/>
        <v>1.07E-3</v>
      </c>
      <c r="F1706" s="106">
        <f t="shared" si="572"/>
        <v>23</v>
      </c>
      <c r="G1706" s="106">
        <f t="shared" si="567"/>
        <v>31</v>
      </c>
      <c r="H1706" s="104">
        <f t="shared" si="563"/>
        <v>1.0007937600000001</v>
      </c>
      <c r="I1706" s="104">
        <f t="shared" si="564"/>
        <v>1.0265508800000001</v>
      </c>
      <c r="J1706" s="104">
        <f t="shared" si="556"/>
        <v>1.02736571</v>
      </c>
      <c r="K1706" s="104">
        <f t="shared" si="557"/>
        <v>110971.35456818</v>
      </c>
      <c r="L1706" s="107">
        <f t="shared" si="568"/>
        <v>0</v>
      </c>
      <c r="M1706" s="105">
        <f t="shared" si="569"/>
        <v>0</v>
      </c>
      <c r="N1706" s="104">
        <f t="shared" si="570"/>
        <v>0</v>
      </c>
      <c r="O1706" s="113">
        <f t="shared" si="565"/>
        <v>0.11</v>
      </c>
      <c r="P1706" s="108">
        <f t="shared" si="555"/>
        <v>1.0064732279999999</v>
      </c>
      <c r="Q1706" s="104">
        <f t="shared" si="558"/>
        <v>718.34287958000004</v>
      </c>
      <c r="R1706" s="104">
        <f t="shared" si="559"/>
        <v>718.34287958000004</v>
      </c>
      <c r="S1706" s="109" t="s">
        <v>52</v>
      </c>
      <c r="T1706" s="110">
        <f t="shared" si="571"/>
        <v>41739</v>
      </c>
      <c r="U1706" s="111">
        <f t="shared" si="566"/>
        <v>0</v>
      </c>
      <c r="V1706" s="22"/>
      <c r="W1706" s="5"/>
      <c r="X1706" s="3"/>
      <c r="Y1706" s="5"/>
      <c r="Z1706" s="5"/>
      <c r="AA1706" s="5"/>
      <c r="AB1706" s="1"/>
      <c r="AC1706" s="5"/>
      <c r="AD1706" s="5"/>
      <c r="AE1706" s="5"/>
      <c r="AF1706" s="1"/>
      <c r="AG1706" s="3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</row>
    <row r="1707" spans="1:108" x14ac:dyDescent="0.2">
      <c r="A1707" s="112">
        <f t="shared" si="560"/>
        <v>41732</v>
      </c>
      <c r="B1707" s="104">
        <f t="shared" si="573"/>
        <v>111724.88890949001</v>
      </c>
      <c r="C1707" s="104">
        <f t="shared" si="561"/>
        <v>108015.43548516999</v>
      </c>
      <c r="D1707" s="132">
        <f t="shared" si="562"/>
        <v>41709</v>
      </c>
      <c r="E1707" s="105">
        <f t="shared" ref="E1707:E1770" si="574">IF(DAY(A1706)=$E$2,VLOOKUP(A1706,$AG$10:$AH$200,2),E1706)</f>
        <v>1.07E-3</v>
      </c>
      <c r="F1707" s="106">
        <f t="shared" si="572"/>
        <v>24</v>
      </c>
      <c r="G1707" s="106">
        <f t="shared" si="567"/>
        <v>31</v>
      </c>
      <c r="H1707" s="104">
        <f t="shared" si="563"/>
        <v>1.0008282799999999</v>
      </c>
      <c r="I1707" s="104">
        <f t="shared" si="564"/>
        <v>1.0265508800000001</v>
      </c>
      <c r="J1707" s="104">
        <f t="shared" si="556"/>
        <v>1.02740115</v>
      </c>
      <c r="K1707" s="104">
        <f t="shared" si="557"/>
        <v>110975.18263521</v>
      </c>
      <c r="L1707" s="107">
        <f t="shared" si="568"/>
        <v>0</v>
      </c>
      <c r="M1707" s="105">
        <f t="shared" si="569"/>
        <v>0</v>
      </c>
      <c r="N1707" s="104">
        <f t="shared" si="570"/>
        <v>0</v>
      </c>
      <c r="O1707" s="113">
        <f t="shared" si="565"/>
        <v>0.11</v>
      </c>
      <c r="P1707" s="108">
        <f t="shared" si="555"/>
        <v>1.0067556209999999</v>
      </c>
      <c r="Q1707" s="104">
        <f t="shared" si="558"/>
        <v>749.70627428</v>
      </c>
      <c r="R1707" s="104">
        <f t="shared" si="559"/>
        <v>749.70627428</v>
      </c>
      <c r="S1707" s="109" t="s">
        <v>52</v>
      </c>
      <c r="T1707" s="110">
        <f t="shared" si="571"/>
        <v>41739</v>
      </c>
      <c r="U1707" s="111">
        <f t="shared" si="566"/>
        <v>0</v>
      </c>
      <c r="V1707" s="22"/>
      <c r="W1707" s="5"/>
      <c r="X1707" s="3"/>
      <c r="Y1707" s="5"/>
      <c r="Z1707" s="5"/>
      <c r="AA1707" s="5"/>
      <c r="AB1707" s="1"/>
      <c r="AC1707" s="5"/>
      <c r="AD1707" s="5"/>
      <c r="AE1707" s="5"/>
      <c r="AF1707" s="1"/>
      <c r="AG1707" s="3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</row>
    <row r="1708" spans="1:108" x14ac:dyDescent="0.2">
      <c r="A1708" s="112">
        <f t="shared" si="560"/>
        <v>41733</v>
      </c>
      <c r="B1708" s="104">
        <f t="shared" si="573"/>
        <v>111760.09141158001</v>
      </c>
      <c r="C1708" s="104">
        <f t="shared" si="561"/>
        <v>108015.43548516999</v>
      </c>
      <c r="D1708" s="132">
        <f t="shared" si="562"/>
        <v>41709</v>
      </c>
      <c r="E1708" s="105">
        <f t="shared" si="574"/>
        <v>1.07E-3</v>
      </c>
      <c r="F1708" s="106">
        <f t="shared" si="572"/>
        <v>25</v>
      </c>
      <c r="G1708" s="106">
        <f t="shared" si="567"/>
        <v>31</v>
      </c>
      <c r="H1708" s="104">
        <f t="shared" si="563"/>
        <v>1.0008628100000001</v>
      </c>
      <c r="I1708" s="104">
        <f t="shared" si="564"/>
        <v>1.0265508800000001</v>
      </c>
      <c r="J1708" s="104">
        <f t="shared" si="556"/>
        <v>1.02743659</v>
      </c>
      <c r="K1708" s="104">
        <f t="shared" si="557"/>
        <v>110979.01070224</v>
      </c>
      <c r="L1708" s="107">
        <f t="shared" si="568"/>
        <v>0</v>
      </c>
      <c r="M1708" s="105">
        <f t="shared" si="569"/>
        <v>0</v>
      </c>
      <c r="N1708" s="104">
        <f t="shared" si="570"/>
        <v>0</v>
      </c>
      <c r="O1708" s="113">
        <f t="shared" si="565"/>
        <v>0.11</v>
      </c>
      <c r="P1708" s="108">
        <f t="shared" si="555"/>
        <v>1.0070380940000001</v>
      </c>
      <c r="Q1708" s="104">
        <f t="shared" si="558"/>
        <v>781.08070934</v>
      </c>
      <c r="R1708" s="104">
        <f t="shared" si="559"/>
        <v>781.08070934</v>
      </c>
      <c r="S1708" s="109" t="s">
        <v>52</v>
      </c>
      <c r="T1708" s="110">
        <f t="shared" si="571"/>
        <v>41739</v>
      </c>
      <c r="U1708" s="111">
        <f t="shared" si="566"/>
        <v>0</v>
      </c>
      <c r="V1708" s="22"/>
      <c r="W1708" s="5"/>
      <c r="X1708" s="3"/>
      <c r="Y1708" s="5"/>
      <c r="Z1708" s="5"/>
      <c r="AA1708" s="5"/>
      <c r="AB1708" s="1"/>
      <c r="AC1708" s="5"/>
      <c r="AD1708" s="5"/>
      <c r="AE1708" s="5"/>
      <c r="AF1708" s="1"/>
      <c r="AG1708" s="3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</row>
    <row r="1709" spans="1:108" x14ac:dyDescent="0.2">
      <c r="A1709" s="112">
        <f t="shared" si="560"/>
        <v>41734</v>
      </c>
      <c r="B1709" s="104">
        <f t="shared" si="573"/>
        <v>111795.30582105</v>
      </c>
      <c r="C1709" s="104">
        <f t="shared" si="561"/>
        <v>108015.43548516999</v>
      </c>
      <c r="D1709" s="132">
        <f t="shared" si="562"/>
        <v>41709</v>
      </c>
      <c r="E1709" s="105">
        <f t="shared" si="574"/>
        <v>1.07E-3</v>
      </c>
      <c r="F1709" s="106">
        <f t="shared" si="572"/>
        <v>26</v>
      </c>
      <c r="G1709" s="106">
        <f t="shared" si="567"/>
        <v>31</v>
      </c>
      <c r="H1709" s="104">
        <f t="shared" si="563"/>
        <v>1.0008973400000001</v>
      </c>
      <c r="I1709" s="104">
        <f t="shared" si="564"/>
        <v>1.0265508800000001</v>
      </c>
      <c r="J1709" s="104">
        <f t="shared" si="556"/>
        <v>1.0274720399999999</v>
      </c>
      <c r="K1709" s="104">
        <f t="shared" si="557"/>
        <v>110982.83984943001</v>
      </c>
      <c r="L1709" s="107">
        <f t="shared" si="568"/>
        <v>0</v>
      </c>
      <c r="M1709" s="105">
        <f t="shared" si="569"/>
        <v>0</v>
      </c>
      <c r="N1709" s="104">
        <f t="shared" si="570"/>
        <v>0</v>
      </c>
      <c r="O1709" s="113">
        <f t="shared" si="565"/>
        <v>0.11</v>
      </c>
      <c r="P1709" s="108">
        <f t="shared" si="555"/>
        <v>1.0073206450000001</v>
      </c>
      <c r="Q1709" s="104">
        <f t="shared" si="558"/>
        <v>812.46597162</v>
      </c>
      <c r="R1709" s="104">
        <f t="shared" si="559"/>
        <v>812.46597162</v>
      </c>
      <c r="S1709" s="109" t="s">
        <v>52</v>
      </c>
      <c r="T1709" s="110">
        <f t="shared" si="571"/>
        <v>41739</v>
      </c>
      <c r="U1709" s="111">
        <f t="shared" si="566"/>
        <v>0</v>
      </c>
      <c r="V1709" s="22"/>
      <c r="W1709" s="5"/>
      <c r="X1709" s="3"/>
      <c r="Y1709" s="5"/>
      <c r="Z1709" s="5"/>
      <c r="AA1709" s="5"/>
      <c r="AB1709" s="1"/>
      <c r="AC1709" s="5"/>
      <c r="AD1709" s="5"/>
      <c r="AE1709" s="5"/>
      <c r="AF1709" s="1"/>
      <c r="AG1709" s="3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</row>
    <row r="1710" spans="1:108" x14ac:dyDescent="0.2">
      <c r="A1710" s="112">
        <f t="shared" si="560"/>
        <v>41735</v>
      </c>
      <c r="B1710" s="104">
        <f t="shared" si="573"/>
        <v>111830.53127332001</v>
      </c>
      <c r="C1710" s="104">
        <f t="shared" si="561"/>
        <v>108015.43548516999</v>
      </c>
      <c r="D1710" s="132">
        <f t="shared" si="562"/>
        <v>41709</v>
      </c>
      <c r="E1710" s="105">
        <f t="shared" si="574"/>
        <v>1.07E-3</v>
      </c>
      <c r="F1710" s="106">
        <f t="shared" si="572"/>
        <v>27</v>
      </c>
      <c r="G1710" s="106">
        <f t="shared" si="567"/>
        <v>31</v>
      </c>
      <c r="H1710" s="104">
        <f t="shared" si="563"/>
        <v>1.0009318700000001</v>
      </c>
      <c r="I1710" s="104">
        <f t="shared" si="564"/>
        <v>1.0265508800000001</v>
      </c>
      <c r="J1710" s="104">
        <f t="shared" si="556"/>
        <v>1.0275074900000001</v>
      </c>
      <c r="K1710" s="104">
        <f t="shared" si="557"/>
        <v>110986.66899662001</v>
      </c>
      <c r="L1710" s="107">
        <f t="shared" si="568"/>
        <v>0</v>
      </c>
      <c r="M1710" s="105">
        <f t="shared" si="569"/>
        <v>0</v>
      </c>
      <c r="N1710" s="104">
        <f t="shared" si="570"/>
        <v>0</v>
      </c>
      <c r="O1710" s="113">
        <f t="shared" si="565"/>
        <v>0.11</v>
      </c>
      <c r="P1710" s="108">
        <f t="shared" si="555"/>
        <v>1.007603276</v>
      </c>
      <c r="Q1710" s="104">
        <f t="shared" si="558"/>
        <v>843.86227670000005</v>
      </c>
      <c r="R1710" s="104">
        <f t="shared" si="559"/>
        <v>843.86227670000005</v>
      </c>
      <c r="S1710" s="109" t="s">
        <v>52</v>
      </c>
      <c r="T1710" s="110">
        <f t="shared" si="571"/>
        <v>41739</v>
      </c>
      <c r="U1710" s="111">
        <f t="shared" si="566"/>
        <v>0</v>
      </c>
      <c r="V1710" s="22"/>
      <c r="W1710" s="5"/>
      <c r="X1710" s="3"/>
      <c r="Y1710" s="5"/>
      <c r="Z1710" s="5"/>
      <c r="AA1710" s="5"/>
      <c r="AB1710" s="1"/>
      <c r="AC1710" s="5"/>
      <c r="AD1710" s="5"/>
      <c r="AE1710" s="5"/>
      <c r="AF1710" s="1"/>
      <c r="AG1710" s="3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</row>
    <row r="1711" spans="1:108" x14ac:dyDescent="0.2">
      <c r="A1711" s="112">
        <f t="shared" si="560"/>
        <v>41736</v>
      </c>
      <c r="B1711" s="104">
        <f t="shared" si="573"/>
        <v>111865.76668060999</v>
      </c>
      <c r="C1711" s="104">
        <f t="shared" si="561"/>
        <v>108015.43548516999</v>
      </c>
      <c r="D1711" s="132">
        <f t="shared" si="562"/>
        <v>41709</v>
      </c>
      <c r="E1711" s="105">
        <f t="shared" si="574"/>
        <v>1.07E-3</v>
      </c>
      <c r="F1711" s="106">
        <f t="shared" si="572"/>
        <v>28</v>
      </c>
      <c r="G1711" s="106">
        <f t="shared" si="567"/>
        <v>31</v>
      </c>
      <c r="H1711" s="104">
        <f t="shared" si="563"/>
        <v>1.0009664</v>
      </c>
      <c r="I1711" s="104">
        <f t="shared" si="564"/>
        <v>1.0265508800000001</v>
      </c>
      <c r="J1711" s="104">
        <f t="shared" si="556"/>
        <v>1.0275429300000001</v>
      </c>
      <c r="K1711" s="104">
        <f t="shared" si="557"/>
        <v>110990.49706364999</v>
      </c>
      <c r="L1711" s="107">
        <f t="shared" si="568"/>
        <v>0</v>
      </c>
      <c r="M1711" s="105">
        <f t="shared" si="569"/>
        <v>0</v>
      </c>
      <c r="N1711" s="104">
        <f t="shared" si="570"/>
        <v>0</v>
      </c>
      <c r="O1711" s="113">
        <f t="shared" si="565"/>
        <v>0.11</v>
      </c>
      <c r="P1711" s="108">
        <f t="shared" si="555"/>
        <v>1.0078859870000001</v>
      </c>
      <c r="Q1711" s="104">
        <f t="shared" si="558"/>
        <v>875.26961696000001</v>
      </c>
      <c r="R1711" s="104">
        <f t="shared" si="559"/>
        <v>875.26961696000001</v>
      </c>
      <c r="S1711" s="109" t="s">
        <v>52</v>
      </c>
      <c r="T1711" s="110">
        <f t="shared" si="571"/>
        <v>41739</v>
      </c>
      <c r="U1711" s="111">
        <f t="shared" si="566"/>
        <v>0</v>
      </c>
      <c r="V1711" s="22"/>
      <c r="W1711" s="5"/>
      <c r="X1711" s="3"/>
      <c r="Y1711" s="5"/>
      <c r="Z1711" s="5"/>
      <c r="AA1711" s="5"/>
      <c r="AB1711" s="1"/>
      <c r="AC1711" s="5"/>
      <c r="AD1711" s="5"/>
      <c r="AE1711" s="5"/>
      <c r="AF1711" s="1"/>
      <c r="AG1711" s="3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</row>
    <row r="1712" spans="1:108" x14ac:dyDescent="0.2">
      <c r="A1712" s="112">
        <f t="shared" si="560"/>
        <v>41737</v>
      </c>
      <c r="B1712" s="104">
        <f t="shared" si="573"/>
        <v>111901.01399892</v>
      </c>
      <c r="C1712" s="104">
        <f t="shared" si="561"/>
        <v>108015.43548516999</v>
      </c>
      <c r="D1712" s="132">
        <f t="shared" si="562"/>
        <v>41709</v>
      </c>
      <c r="E1712" s="105">
        <f t="shared" si="574"/>
        <v>1.07E-3</v>
      </c>
      <c r="F1712" s="106">
        <f t="shared" si="572"/>
        <v>29</v>
      </c>
      <c r="G1712" s="106">
        <f t="shared" si="567"/>
        <v>31</v>
      </c>
      <c r="H1712" s="104">
        <f t="shared" si="563"/>
        <v>1.00100093</v>
      </c>
      <c r="I1712" s="104">
        <f t="shared" si="564"/>
        <v>1.0265508800000001</v>
      </c>
      <c r="J1712" s="104">
        <f t="shared" si="556"/>
        <v>1.02757838</v>
      </c>
      <c r="K1712" s="104">
        <f t="shared" si="557"/>
        <v>110994.32621083999</v>
      </c>
      <c r="L1712" s="107">
        <f t="shared" si="568"/>
        <v>0</v>
      </c>
      <c r="M1712" s="105">
        <f t="shared" si="569"/>
        <v>0</v>
      </c>
      <c r="N1712" s="104">
        <f t="shared" si="570"/>
        <v>0</v>
      </c>
      <c r="O1712" s="113">
        <f t="shared" si="565"/>
        <v>0.11</v>
      </c>
      <c r="P1712" s="108">
        <f t="shared" si="555"/>
        <v>1.008168776</v>
      </c>
      <c r="Q1712" s="104">
        <f t="shared" si="558"/>
        <v>906.68778808000002</v>
      </c>
      <c r="R1712" s="104">
        <f t="shared" si="559"/>
        <v>906.68778808000002</v>
      </c>
      <c r="S1712" s="109" t="s">
        <v>52</v>
      </c>
      <c r="T1712" s="110">
        <f t="shared" si="571"/>
        <v>41739</v>
      </c>
      <c r="U1712" s="111">
        <f t="shared" si="566"/>
        <v>0</v>
      </c>
      <c r="V1712" s="22"/>
      <c r="W1712" s="5"/>
      <c r="X1712" s="3"/>
      <c r="Y1712" s="5"/>
      <c r="Z1712" s="5"/>
      <c r="AA1712" s="5"/>
      <c r="AB1712" s="1"/>
      <c r="AC1712" s="5"/>
      <c r="AD1712" s="5"/>
      <c r="AE1712" s="5"/>
      <c r="AF1712" s="1"/>
      <c r="AG1712" s="3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</row>
    <row r="1713" spans="1:108" x14ac:dyDescent="0.2">
      <c r="A1713" s="112">
        <f t="shared" si="560"/>
        <v>41738</v>
      </c>
      <c r="B1713" s="104">
        <f t="shared" si="573"/>
        <v>111936.27236276999</v>
      </c>
      <c r="C1713" s="104">
        <f t="shared" si="561"/>
        <v>108015.43548516999</v>
      </c>
      <c r="D1713" s="132">
        <f t="shared" si="562"/>
        <v>41709</v>
      </c>
      <c r="E1713" s="105">
        <f t="shared" si="574"/>
        <v>1.07E-3</v>
      </c>
      <c r="F1713" s="106">
        <f t="shared" si="572"/>
        <v>30</v>
      </c>
      <c r="G1713" s="106">
        <f t="shared" si="567"/>
        <v>31</v>
      </c>
      <c r="H1713" s="104">
        <f t="shared" si="563"/>
        <v>1.00103546</v>
      </c>
      <c r="I1713" s="104">
        <f t="shared" si="564"/>
        <v>1.0265508800000001</v>
      </c>
      <c r="J1713" s="104">
        <f t="shared" si="556"/>
        <v>1.02761383</v>
      </c>
      <c r="K1713" s="104">
        <f t="shared" si="557"/>
        <v>110998.15535803</v>
      </c>
      <c r="L1713" s="107">
        <f t="shared" si="568"/>
        <v>0</v>
      </c>
      <c r="M1713" s="105">
        <f t="shared" si="569"/>
        <v>0</v>
      </c>
      <c r="N1713" s="104">
        <f t="shared" si="570"/>
        <v>0</v>
      </c>
      <c r="O1713" s="113">
        <f t="shared" si="565"/>
        <v>0.11</v>
      </c>
      <c r="P1713" s="108">
        <f t="shared" si="555"/>
        <v>1.0084516450000001</v>
      </c>
      <c r="Q1713" s="104">
        <f t="shared" si="558"/>
        <v>938.11700473999997</v>
      </c>
      <c r="R1713" s="104">
        <f t="shared" si="559"/>
        <v>938.11700473999997</v>
      </c>
      <c r="S1713" s="109" t="s">
        <v>52</v>
      </c>
      <c r="T1713" s="110">
        <f t="shared" si="571"/>
        <v>41739</v>
      </c>
      <c r="U1713" s="111">
        <f t="shared" si="566"/>
        <v>0</v>
      </c>
      <c r="V1713" s="22"/>
      <c r="W1713" s="5"/>
      <c r="X1713" s="3"/>
      <c r="Y1713" s="5"/>
      <c r="Z1713" s="5"/>
      <c r="AA1713" s="5"/>
      <c r="AB1713" s="1"/>
      <c r="AC1713" s="5"/>
      <c r="AD1713" s="5"/>
      <c r="AE1713" s="5"/>
      <c r="AF1713" s="1"/>
      <c r="AG1713" s="3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</row>
    <row r="1714" spans="1:108" x14ac:dyDescent="0.2">
      <c r="A1714" s="112">
        <f t="shared" si="560"/>
        <v>41739</v>
      </c>
      <c r="B1714" s="104">
        <f t="shared" si="573"/>
        <v>111971.54177306</v>
      </c>
      <c r="C1714" s="104">
        <f t="shared" si="561"/>
        <v>108015.43548516999</v>
      </c>
      <c r="D1714" s="132">
        <f t="shared" si="562"/>
        <v>41709</v>
      </c>
      <c r="E1714" s="105">
        <f t="shared" si="574"/>
        <v>1.07E-3</v>
      </c>
      <c r="F1714" s="106">
        <f t="shared" si="572"/>
        <v>31</v>
      </c>
      <c r="G1714" s="106">
        <f t="shared" si="567"/>
        <v>31</v>
      </c>
      <c r="H1714" s="104">
        <f t="shared" si="563"/>
        <v>1.0010699999999999</v>
      </c>
      <c r="I1714" s="104">
        <f t="shared" si="564"/>
        <v>1.0265508800000001</v>
      </c>
      <c r="J1714" s="104">
        <f t="shared" si="556"/>
        <v>1.0276492800000001</v>
      </c>
      <c r="K1714" s="104">
        <f t="shared" si="557"/>
        <v>111001.98450522</v>
      </c>
      <c r="L1714" s="107">
        <f t="shared" si="568"/>
        <v>55</v>
      </c>
      <c r="M1714" s="105">
        <f t="shared" si="569"/>
        <v>1.1360968055E-2</v>
      </c>
      <c r="N1714" s="104">
        <f t="shared" si="570"/>
        <v>1261.0899999999999</v>
      </c>
      <c r="O1714" s="113">
        <f t="shared" si="565"/>
        <v>0.11</v>
      </c>
      <c r="P1714" s="108">
        <f t="shared" si="555"/>
        <v>1.0087345940000001</v>
      </c>
      <c r="Q1714" s="104">
        <f t="shared" si="558"/>
        <v>969.55726784000001</v>
      </c>
      <c r="R1714" s="104">
        <f t="shared" si="559"/>
        <v>2230.64726784</v>
      </c>
      <c r="S1714" s="109" t="s">
        <v>52</v>
      </c>
      <c r="T1714" s="110">
        <f t="shared" si="571"/>
        <v>41739</v>
      </c>
      <c r="U1714" s="111">
        <f t="shared" si="566"/>
        <v>109740.89450522</v>
      </c>
      <c r="V1714" s="22"/>
      <c r="W1714" s="5"/>
      <c r="X1714" s="3"/>
      <c r="Y1714" s="5"/>
      <c r="Z1714" s="5"/>
      <c r="AA1714" s="5"/>
      <c r="AB1714" s="1"/>
      <c r="AC1714" s="5"/>
      <c r="AD1714" s="5"/>
      <c r="AE1714" s="5"/>
      <c r="AF1714" s="1"/>
      <c r="AG1714" s="3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</row>
    <row r="1715" spans="1:108" x14ac:dyDescent="0.2">
      <c r="A1715" s="112">
        <f t="shared" si="560"/>
        <v>41740</v>
      </c>
      <c r="B1715" s="104">
        <f t="shared" si="573"/>
        <v>109772.91902181</v>
      </c>
      <c r="C1715" s="104">
        <f t="shared" si="561"/>
        <v>106788.27557317998</v>
      </c>
      <c r="D1715" s="132">
        <f t="shared" si="562"/>
        <v>41740</v>
      </c>
      <c r="E1715" s="105">
        <f t="shared" si="574"/>
        <v>5.7000000000000003E-5</v>
      </c>
      <c r="F1715" s="106">
        <f t="shared" si="572"/>
        <v>1</v>
      </c>
      <c r="G1715" s="106">
        <f t="shared" si="567"/>
        <v>30</v>
      </c>
      <c r="H1715" s="104">
        <f t="shared" si="563"/>
        <v>1.0000018900000001</v>
      </c>
      <c r="I1715" s="104">
        <f t="shared" si="564"/>
        <v>1.0276492800000001</v>
      </c>
      <c r="J1715" s="104">
        <f t="shared" si="556"/>
        <v>1.0276512200000001</v>
      </c>
      <c r="K1715" s="104">
        <f t="shared" si="557"/>
        <v>109741.10167447</v>
      </c>
      <c r="L1715" s="107">
        <f t="shared" si="568"/>
        <v>0</v>
      </c>
      <c r="M1715" s="105">
        <f t="shared" si="569"/>
        <v>0</v>
      </c>
      <c r="N1715" s="104">
        <f t="shared" si="570"/>
        <v>0</v>
      </c>
      <c r="O1715" s="113">
        <f t="shared" si="565"/>
        <v>0.11</v>
      </c>
      <c r="P1715" s="108">
        <f t="shared" si="555"/>
        <v>1.000289931</v>
      </c>
      <c r="Q1715" s="104">
        <f t="shared" si="558"/>
        <v>31.817347340000001</v>
      </c>
      <c r="R1715" s="104">
        <f t="shared" si="559"/>
        <v>31.817347340000001</v>
      </c>
      <c r="S1715" s="109" t="s">
        <v>52</v>
      </c>
      <c r="T1715" s="110">
        <f t="shared" si="571"/>
        <v>41769</v>
      </c>
      <c r="U1715" s="111">
        <f t="shared" si="566"/>
        <v>0</v>
      </c>
      <c r="V1715" s="22"/>
      <c r="W1715" s="5"/>
      <c r="X1715" s="3"/>
      <c r="Y1715" s="5"/>
      <c r="Z1715" s="5"/>
      <c r="AA1715" s="5"/>
      <c r="AB1715" s="1"/>
      <c r="AC1715" s="5"/>
      <c r="AD1715" s="5"/>
      <c r="AE1715" s="5"/>
      <c r="AF1715" s="1"/>
      <c r="AG1715" s="3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</row>
    <row r="1716" spans="1:108" x14ac:dyDescent="0.2">
      <c r="A1716" s="112">
        <f t="shared" si="560"/>
        <v>41741</v>
      </c>
      <c r="B1716" s="104">
        <f t="shared" si="573"/>
        <v>109804.95394532001</v>
      </c>
      <c r="C1716" s="104">
        <f t="shared" si="561"/>
        <v>106788.27557317998</v>
      </c>
      <c r="D1716" s="132">
        <f t="shared" si="562"/>
        <v>41740</v>
      </c>
      <c r="E1716" s="105">
        <f t="shared" si="574"/>
        <v>5.7000000000000003E-5</v>
      </c>
      <c r="F1716" s="106">
        <f t="shared" si="572"/>
        <v>2</v>
      </c>
      <c r="G1716" s="106">
        <f t="shared" si="567"/>
        <v>30</v>
      </c>
      <c r="H1716" s="104">
        <f t="shared" si="563"/>
        <v>1.0000037900000001</v>
      </c>
      <c r="I1716" s="104">
        <f t="shared" si="564"/>
        <v>1.0276492800000001</v>
      </c>
      <c r="J1716" s="104">
        <f t="shared" si="556"/>
        <v>1.02765317</v>
      </c>
      <c r="K1716" s="104">
        <f t="shared" si="557"/>
        <v>109741.30991161001</v>
      </c>
      <c r="L1716" s="107">
        <f t="shared" si="568"/>
        <v>0</v>
      </c>
      <c r="M1716" s="105">
        <f t="shared" si="569"/>
        <v>0</v>
      </c>
      <c r="N1716" s="104">
        <f t="shared" si="570"/>
        <v>0</v>
      </c>
      <c r="O1716" s="113">
        <f t="shared" si="565"/>
        <v>0.11</v>
      </c>
      <c r="P1716" s="108">
        <f t="shared" si="555"/>
        <v>1.000579946</v>
      </c>
      <c r="Q1716" s="104">
        <f t="shared" si="558"/>
        <v>63.644033710000002</v>
      </c>
      <c r="R1716" s="104">
        <f t="shared" si="559"/>
        <v>63.644033710000002</v>
      </c>
      <c r="S1716" s="109" t="s">
        <v>52</v>
      </c>
      <c r="T1716" s="110">
        <f t="shared" si="571"/>
        <v>41769</v>
      </c>
      <c r="U1716" s="111">
        <f t="shared" si="566"/>
        <v>0</v>
      </c>
      <c r="V1716" s="22"/>
      <c r="W1716" s="5"/>
      <c r="X1716" s="3"/>
      <c r="Y1716" s="5"/>
      <c r="Z1716" s="5"/>
      <c r="AA1716" s="5"/>
      <c r="AB1716" s="1"/>
      <c r="AC1716" s="5"/>
      <c r="AD1716" s="5"/>
      <c r="AE1716" s="5"/>
      <c r="AF1716" s="1"/>
      <c r="AG1716" s="3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</row>
    <row r="1717" spans="1:108" x14ac:dyDescent="0.2">
      <c r="A1717" s="112">
        <f t="shared" si="560"/>
        <v>41742</v>
      </c>
      <c r="B1717" s="104">
        <f t="shared" si="573"/>
        <v>109836.99820788999</v>
      </c>
      <c r="C1717" s="104">
        <f t="shared" si="561"/>
        <v>106788.27557317998</v>
      </c>
      <c r="D1717" s="132">
        <f t="shared" si="562"/>
        <v>41740</v>
      </c>
      <c r="E1717" s="105">
        <f t="shared" si="574"/>
        <v>5.7000000000000003E-5</v>
      </c>
      <c r="F1717" s="106">
        <f t="shared" si="572"/>
        <v>3</v>
      </c>
      <c r="G1717" s="106">
        <f t="shared" si="567"/>
        <v>30</v>
      </c>
      <c r="H1717" s="104">
        <f t="shared" si="563"/>
        <v>1.0000056900000001</v>
      </c>
      <c r="I1717" s="104">
        <f t="shared" si="564"/>
        <v>1.0276492800000001</v>
      </c>
      <c r="J1717" s="104">
        <f t="shared" si="556"/>
        <v>1.0276551199999999</v>
      </c>
      <c r="K1717" s="104">
        <f t="shared" si="557"/>
        <v>109741.51814874</v>
      </c>
      <c r="L1717" s="107">
        <f t="shared" si="568"/>
        <v>0</v>
      </c>
      <c r="M1717" s="105">
        <f t="shared" si="569"/>
        <v>0</v>
      </c>
      <c r="N1717" s="104">
        <f t="shared" si="570"/>
        <v>0</v>
      </c>
      <c r="O1717" s="113">
        <f t="shared" si="565"/>
        <v>0.11</v>
      </c>
      <c r="P1717" s="108">
        <f t="shared" si="555"/>
        <v>1.0008700450000001</v>
      </c>
      <c r="Q1717" s="104">
        <f t="shared" si="558"/>
        <v>95.480059150000002</v>
      </c>
      <c r="R1717" s="104">
        <f t="shared" si="559"/>
        <v>95.480059150000002</v>
      </c>
      <c r="S1717" s="109" t="s">
        <v>52</v>
      </c>
      <c r="T1717" s="110">
        <f t="shared" si="571"/>
        <v>41769</v>
      </c>
      <c r="U1717" s="111">
        <f t="shared" si="566"/>
        <v>0</v>
      </c>
      <c r="V1717" s="22"/>
      <c r="W1717" s="5"/>
      <c r="X1717" s="3"/>
      <c r="Y1717" s="5"/>
      <c r="Z1717" s="5"/>
      <c r="AA1717" s="5"/>
      <c r="AB1717" s="1"/>
      <c r="AC1717" s="5"/>
      <c r="AD1717" s="5"/>
      <c r="AE1717" s="5"/>
      <c r="AF1717" s="1"/>
      <c r="AG1717" s="3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</row>
    <row r="1718" spans="1:108" x14ac:dyDescent="0.2">
      <c r="A1718" s="112">
        <f t="shared" si="560"/>
        <v>41743</v>
      </c>
      <c r="B1718" s="104">
        <f t="shared" si="573"/>
        <v>109869.0518096</v>
      </c>
      <c r="C1718" s="104">
        <f t="shared" si="561"/>
        <v>106788.27557317998</v>
      </c>
      <c r="D1718" s="132">
        <f t="shared" si="562"/>
        <v>41740</v>
      </c>
      <c r="E1718" s="105">
        <f t="shared" si="574"/>
        <v>5.7000000000000003E-5</v>
      </c>
      <c r="F1718" s="106">
        <f t="shared" si="572"/>
        <v>4</v>
      </c>
      <c r="G1718" s="106">
        <f t="shared" si="567"/>
        <v>30</v>
      </c>
      <c r="H1718" s="104">
        <f t="shared" si="563"/>
        <v>1.0000075900000001</v>
      </c>
      <c r="I1718" s="104">
        <f t="shared" si="564"/>
        <v>1.0276492800000001</v>
      </c>
      <c r="J1718" s="104">
        <f t="shared" si="556"/>
        <v>1.0276570700000001</v>
      </c>
      <c r="K1718" s="104">
        <f t="shared" si="557"/>
        <v>109741.72638588</v>
      </c>
      <c r="L1718" s="107">
        <f t="shared" si="568"/>
        <v>0</v>
      </c>
      <c r="M1718" s="105">
        <f t="shared" si="569"/>
        <v>0</v>
      </c>
      <c r="N1718" s="104">
        <f t="shared" si="570"/>
        <v>0</v>
      </c>
      <c r="O1718" s="113">
        <f t="shared" si="565"/>
        <v>0.11</v>
      </c>
      <c r="P1718" s="108">
        <f t="shared" si="555"/>
        <v>1.001160228</v>
      </c>
      <c r="Q1718" s="104">
        <f t="shared" si="558"/>
        <v>127.32542372</v>
      </c>
      <c r="R1718" s="104">
        <f t="shared" si="559"/>
        <v>127.32542372</v>
      </c>
      <c r="S1718" s="109" t="s">
        <v>52</v>
      </c>
      <c r="T1718" s="110">
        <f t="shared" si="571"/>
        <v>41769</v>
      </c>
      <c r="U1718" s="111">
        <f t="shared" si="566"/>
        <v>0</v>
      </c>
      <c r="V1718" s="22"/>
      <c r="W1718" s="5"/>
      <c r="X1718" s="3"/>
      <c r="Y1718" s="5"/>
      <c r="Z1718" s="5"/>
      <c r="AA1718" s="5"/>
      <c r="AB1718" s="1"/>
      <c r="AC1718" s="5"/>
      <c r="AD1718" s="5"/>
      <c r="AE1718" s="5"/>
      <c r="AF1718" s="1"/>
      <c r="AG1718" s="3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</row>
    <row r="1719" spans="1:108" x14ac:dyDescent="0.2">
      <c r="A1719" s="112">
        <f t="shared" si="560"/>
        <v>41744</v>
      </c>
      <c r="B1719" s="104">
        <f t="shared" si="573"/>
        <v>109901.11592965001</v>
      </c>
      <c r="C1719" s="104">
        <f t="shared" si="561"/>
        <v>106788.27557317998</v>
      </c>
      <c r="D1719" s="132">
        <f t="shared" si="562"/>
        <v>41740</v>
      </c>
      <c r="E1719" s="105">
        <f t="shared" si="574"/>
        <v>5.7000000000000003E-5</v>
      </c>
      <c r="F1719" s="106">
        <f t="shared" si="572"/>
        <v>5</v>
      </c>
      <c r="G1719" s="106">
        <f t="shared" si="567"/>
        <v>30</v>
      </c>
      <c r="H1719" s="104">
        <f t="shared" si="563"/>
        <v>1.0000094900000001</v>
      </c>
      <c r="I1719" s="104">
        <f t="shared" si="564"/>
        <v>1.0276492800000001</v>
      </c>
      <c r="J1719" s="104">
        <f t="shared" si="556"/>
        <v>1.0276590299999999</v>
      </c>
      <c r="K1719" s="104">
        <f t="shared" si="557"/>
        <v>109741.93569090001</v>
      </c>
      <c r="L1719" s="107">
        <f t="shared" si="568"/>
        <v>0</v>
      </c>
      <c r="M1719" s="105">
        <f t="shared" si="569"/>
        <v>0</v>
      </c>
      <c r="N1719" s="104">
        <f t="shared" si="570"/>
        <v>0</v>
      </c>
      <c r="O1719" s="113">
        <f t="shared" si="565"/>
        <v>0.11</v>
      </c>
      <c r="P1719" s="108">
        <f t="shared" si="555"/>
        <v>1.0014504959999999</v>
      </c>
      <c r="Q1719" s="104">
        <f t="shared" si="558"/>
        <v>159.18023875</v>
      </c>
      <c r="R1719" s="104">
        <f t="shared" si="559"/>
        <v>159.18023875</v>
      </c>
      <c r="S1719" s="109" t="s">
        <v>52</v>
      </c>
      <c r="T1719" s="110">
        <f t="shared" si="571"/>
        <v>41769</v>
      </c>
      <c r="U1719" s="111">
        <f t="shared" si="566"/>
        <v>0</v>
      </c>
      <c r="V1719" s="22"/>
      <c r="W1719" s="5"/>
      <c r="X1719" s="3"/>
      <c r="Y1719" s="5"/>
      <c r="Z1719" s="5"/>
      <c r="AA1719" s="5"/>
      <c r="AB1719" s="1"/>
      <c r="AC1719" s="5"/>
      <c r="AD1719" s="5"/>
      <c r="AE1719" s="5"/>
      <c r="AF1719" s="1"/>
      <c r="AG1719" s="3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</row>
    <row r="1720" spans="1:108" x14ac:dyDescent="0.2">
      <c r="A1720" s="112">
        <f t="shared" si="560"/>
        <v>41745</v>
      </c>
      <c r="B1720" s="104">
        <f t="shared" si="573"/>
        <v>109933.18821006999</v>
      </c>
      <c r="C1720" s="104">
        <f t="shared" si="561"/>
        <v>106788.27557317998</v>
      </c>
      <c r="D1720" s="132">
        <f t="shared" si="562"/>
        <v>41740</v>
      </c>
      <c r="E1720" s="105">
        <f t="shared" si="574"/>
        <v>5.7000000000000003E-5</v>
      </c>
      <c r="F1720" s="106">
        <f t="shared" si="572"/>
        <v>6</v>
      </c>
      <c r="G1720" s="106">
        <f t="shared" si="567"/>
        <v>30</v>
      </c>
      <c r="H1720" s="104">
        <f t="shared" si="563"/>
        <v>1.0000113900000001</v>
      </c>
      <c r="I1720" s="104">
        <f t="shared" si="564"/>
        <v>1.0276492800000001</v>
      </c>
      <c r="J1720" s="104">
        <f t="shared" si="556"/>
        <v>1.0276609800000001</v>
      </c>
      <c r="K1720" s="104">
        <f t="shared" si="557"/>
        <v>109742.14392803999</v>
      </c>
      <c r="L1720" s="107">
        <f t="shared" si="568"/>
        <v>0</v>
      </c>
      <c r="M1720" s="105">
        <f t="shared" si="569"/>
        <v>0</v>
      </c>
      <c r="N1720" s="104">
        <f t="shared" si="570"/>
        <v>0</v>
      </c>
      <c r="O1720" s="113">
        <f t="shared" si="565"/>
        <v>0.11</v>
      </c>
      <c r="P1720" s="108">
        <f t="shared" si="555"/>
        <v>1.001740847</v>
      </c>
      <c r="Q1720" s="104">
        <f t="shared" si="558"/>
        <v>191.04428203000001</v>
      </c>
      <c r="R1720" s="104">
        <f t="shared" si="559"/>
        <v>191.04428203000001</v>
      </c>
      <c r="S1720" s="109" t="s">
        <v>52</v>
      </c>
      <c r="T1720" s="110">
        <f t="shared" si="571"/>
        <v>41769</v>
      </c>
      <c r="U1720" s="111">
        <f t="shared" si="566"/>
        <v>0</v>
      </c>
      <c r="V1720" s="22"/>
      <c r="W1720" s="5"/>
      <c r="X1720" s="3"/>
      <c r="Y1720" s="5"/>
      <c r="Z1720" s="5"/>
      <c r="AA1720" s="5"/>
      <c r="AB1720" s="1"/>
      <c r="AC1720" s="5"/>
      <c r="AD1720" s="5"/>
      <c r="AE1720" s="5"/>
      <c r="AF1720" s="1"/>
      <c r="AG1720" s="3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</row>
    <row r="1721" spans="1:108" x14ac:dyDescent="0.2">
      <c r="A1721" s="112">
        <f t="shared" si="560"/>
        <v>41746</v>
      </c>
      <c r="B1721" s="104">
        <f t="shared" si="573"/>
        <v>109965.26993950999</v>
      </c>
      <c r="C1721" s="104">
        <f t="shared" si="561"/>
        <v>106788.27557317998</v>
      </c>
      <c r="D1721" s="132">
        <f t="shared" si="562"/>
        <v>41740</v>
      </c>
      <c r="E1721" s="105">
        <f t="shared" si="574"/>
        <v>5.7000000000000003E-5</v>
      </c>
      <c r="F1721" s="106">
        <f t="shared" si="572"/>
        <v>7</v>
      </c>
      <c r="G1721" s="106">
        <f t="shared" si="567"/>
        <v>30</v>
      </c>
      <c r="H1721" s="104">
        <f t="shared" si="563"/>
        <v>1.0000132900000001</v>
      </c>
      <c r="I1721" s="104">
        <f t="shared" si="564"/>
        <v>1.0276492800000001</v>
      </c>
      <c r="J1721" s="104">
        <f t="shared" si="556"/>
        <v>1.02766293</v>
      </c>
      <c r="K1721" s="104">
        <f t="shared" si="557"/>
        <v>109742.35216518</v>
      </c>
      <c r="L1721" s="107">
        <f t="shared" si="568"/>
        <v>0</v>
      </c>
      <c r="M1721" s="105">
        <f t="shared" si="569"/>
        <v>0</v>
      </c>
      <c r="N1721" s="104">
        <f t="shared" si="570"/>
        <v>0</v>
      </c>
      <c r="O1721" s="113">
        <f t="shared" si="565"/>
        <v>0.11</v>
      </c>
      <c r="P1721" s="108">
        <f t="shared" si="555"/>
        <v>1.002031283</v>
      </c>
      <c r="Q1721" s="104">
        <f t="shared" si="558"/>
        <v>222.91777432999999</v>
      </c>
      <c r="R1721" s="104">
        <f t="shared" si="559"/>
        <v>222.91777432999999</v>
      </c>
      <c r="S1721" s="109" t="s">
        <v>52</v>
      </c>
      <c r="T1721" s="110">
        <f t="shared" si="571"/>
        <v>41769</v>
      </c>
      <c r="U1721" s="111">
        <f t="shared" si="566"/>
        <v>0</v>
      </c>
      <c r="V1721" s="22"/>
      <c r="W1721" s="5"/>
      <c r="X1721" s="3"/>
      <c r="Y1721" s="5"/>
      <c r="Z1721" s="5"/>
      <c r="AA1721" s="5"/>
      <c r="AB1721" s="1"/>
      <c r="AC1721" s="5"/>
      <c r="AD1721" s="5"/>
      <c r="AE1721" s="5"/>
      <c r="AF1721" s="1"/>
      <c r="AG1721" s="3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</row>
    <row r="1722" spans="1:108" x14ac:dyDescent="0.2">
      <c r="A1722" s="112">
        <f t="shared" si="560"/>
        <v>41747</v>
      </c>
      <c r="B1722" s="104">
        <f t="shared" si="573"/>
        <v>109997.36100827</v>
      </c>
      <c r="C1722" s="104">
        <f t="shared" si="561"/>
        <v>106788.27557317998</v>
      </c>
      <c r="D1722" s="132">
        <f t="shared" si="562"/>
        <v>41740</v>
      </c>
      <c r="E1722" s="105">
        <f t="shared" si="574"/>
        <v>5.7000000000000003E-5</v>
      </c>
      <c r="F1722" s="106">
        <f t="shared" si="572"/>
        <v>8</v>
      </c>
      <c r="G1722" s="106">
        <f t="shared" si="567"/>
        <v>30</v>
      </c>
      <c r="H1722" s="104">
        <f t="shared" si="563"/>
        <v>1.0000151900000001</v>
      </c>
      <c r="I1722" s="104">
        <f t="shared" si="564"/>
        <v>1.0276492800000001</v>
      </c>
      <c r="J1722" s="104">
        <f t="shared" si="556"/>
        <v>1.0276648799999999</v>
      </c>
      <c r="K1722" s="104">
        <f t="shared" si="557"/>
        <v>109742.56040231</v>
      </c>
      <c r="L1722" s="107">
        <f t="shared" si="568"/>
        <v>0</v>
      </c>
      <c r="M1722" s="105">
        <f t="shared" si="569"/>
        <v>0</v>
      </c>
      <c r="N1722" s="104">
        <f t="shared" si="570"/>
        <v>0</v>
      </c>
      <c r="O1722" s="113">
        <f t="shared" si="565"/>
        <v>0.11</v>
      </c>
      <c r="P1722" s="108">
        <f t="shared" si="555"/>
        <v>1.0023218030000001</v>
      </c>
      <c r="Q1722" s="104">
        <f t="shared" si="558"/>
        <v>254.80060596000001</v>
      </c>
      <c r="R1722" s="104">
        <f t="shared" si="559"/>
        <v>254.80060596000001</v>
      </c>
      <c r="S1722" s="109" t="s">
        <v>52</v>
      </c>
      <c r="T1722" s="110">
        <f t="shared" si="571"/>
        <v>41769</v>
      </c>
      <c r="U1722" s="111">
        <f t="shared" si="566"/>
        <v>0</v>
      </c>
      <c r="V1722" s="22"/>
      <c r="W1722" s="5"/>
      <c r="X1722" s="3"/>
      <c r="Y1722" s="5"/>
      <c r="Z1722" s="5"/>
      <c r="AA1722" s="5"/>
      <c r="AB1722" s="1"/>
      <c r="AC1722" s="5"/>
      <c r="AD1722" s="5"/>
      <c r="AE1722" s="5"/>
      <c r="AF1722" s="1"/>
      <c r="AG1722" s="3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</row>
    <row r="1723" spans="1:108" x14ac:dyDescent="0.2">
      <c r="A1723" s="112">
        <f t="shared" si="560"/>
        <v>41748</v>
      </c>
      <c r="B1723" s="104">
        <f t="shared" si="573"/>
        <v>110029.46248710999</v>
      </c>
      <c r="C1723" s="104">
        <f t="shared" si="561"/>
        <v>106788.27557317998</v>
      </c>
      <c r="D1723" s="132">
        <f t="shared" si="562"/>
        <v>41740</v>
      </c>
      <c r="E1723" s="105">
        <f t="shared" si="574"/>
        <v>5.7000000000000003E-5</v>
      </c>
      <c r="F1723" s="106">
        <f t="shared" si="572"/>
        <v>9</v>
      </c>
      <c r="G1723" s="106">
        <f t="shared" si="567"/>
        <v>30</v>
      </c>
      <c r="H1723" s="104">
        <f t="shared" si="563"/>
        <v>1.0000170900000001</v>
      </c>
      <c r="I1723" s="104">
        <f t="shared" si="564"/>
        <v>1.0276492800000001</v>
      </c>
      <c r="J1723" s="104">
        <f t="shared" si="556"/>
        <v>1.02766684</v>
      </c>
      <c r="K1723" s="104">
        <f t="shared" si="557"/>
        <v>109742.76970732999</v>
      </c>
      <c r="L1723" s="107">
        <f t="shared" si="568"/>
        <v>0</v>
      </c>
      <c r="M1723" s="105">
        <f t="shared" si="569"/>
        <v>0</v>
      </c>
      <c r="N1723" s="104">
        <f t="shared" si="570"/>
        <v>0</v>
      </c>
      <c r="O1723" s="113">
        <f t="shared" si="565"/>
        <v>0.11</v>
      </c>
      <c r="P1723" s="108">
        <f t="shared" si="555"/>
        <v>1.002612407</v>
      </c>
      <c r="Q1723" s="104">
        <f t="shared" si="558"/>
        <v>286.69277978000002</v>
      </c>
      <c r="R1723" s="104">
        <f t="shared" si="559"/>
        <v>286.69277978000002</v>
      </c>
      <c r="S1723" s="109" t="s">
        <v>52</v>
      </c>
      <c r="T1723" s="110">
        <f t="shared" si="571"/>
        <v>41769</v>
      </c>
      <c r="U1723" s="111">
        <f t="shared" si="566"/>
        <v>0</v>
      </c>
      <c r="V1723" s="22"/>
      <c r="W1723" s="5"/>
      <c r="X1723" s="3"/>
      <c r="Y1723" s="5"/>
      <c r="Z1723" s="5"/>
      <c r="AA1723" s="5"/>
      <c r="AB1723" s="1"/>
      <c r="AC1723" s="5"/>
      <c r="AD1723" s="5"/>
      <c r="AE1723" s="5"/>
      <c r="AF1723" s="1"/>
      <c r="AG1723" s="3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</row>
    <row r="1724" spans="1:108" x14ac:dyDescent="0.2">
      <c r="A1724" s="112">
        <f t="shared" si="560"/>
        <v>41749</v>
      </c>
      <c r="B1724" s="104">
        <f t="shared" si="573"/>
        <v>110061.57223501999</v>
      </c>
      <c r="C1724" s="104">
        <f t="shared" si="561"/>
        <v>106788.27557317998</v>
      </c>
      <c r="D1724" s="132">
        <f t="shared" si="562"/>
        <v>41740</v>
      </c>
      <c r="E1724" s="105">
        <f t="shared" si="574"/>
        <v>5.7000000000000003E-5</v>
      </c>
      <c r="F1724" s="106">
        <f t="shared" si="572"/>
        <v>10</v>
      </c>
      <c r="G1724" s="106">
        <f t="shared" si="567"/>
        <v>30</v>
      </c>
      <c r="H1724" s="104">
        <f t="shared" si="563"/>
        <v>1.0000189900000001</v>
      </c>
      <c r="I1724" s="104">
        <f t="shared" si="564"/>
        <v>1.0276492800000001</v>
      </c>
      <c r="J1724" s="104">
        <f t="shared" si="556"/>
        <v>1.0276687900000001</v>
      </c>
      <c r="K1724" s="104">
        <f t="shared" si="557"/>
        <v>109742.97794447</v>
      </c>
      <c r="L1724" s="107">
        <f t="shared" si="568"/>
        <v>0</v>
      </c>
      <c r="M1724" s="105">
        <f t="shared" si="569"/>
        <v>0</v>
      </c>
      <c r="N1724" s="104">
        <f t="shared" si="570"/>
        <v>0</v>
      </c>
      <c r="O1724" s="113">
        <f t="shared" si="565"/>
        <v>0.11</v>
      </c>
      <c r="P1724" s="108">
        <f t="shared" si="555"/>
        <v>1.002903095</v>
      </c>
      <c r="Q1724" s="104">
        <f t="shared" si="558"/>
        <v>318.59429054999998</v>
      </c>
      <c r="R1724" s="104">
        <f t="shared" si="559"/>
        <v>318.59429054999998</v>
      </c>
      <c r="S1724" s="109" t="s">
        <v>52</v>
      </c>
      <c r="T1724" s="110">
        <f t="shared" si="571"/>
        <v>41769</v>
      </c>
      <c r="U1724" s="111">
        <f t="shared" si="566"/>
        <v>0</v>
      </c>
      <c r="V1724" s="22"/>
      <c r="W1724" s="5"/>
      <c r="X1724" s="3"/>
      <c r="Y1724" s="5"/>
      <c r="Z1724" s="5"/>
      <c r="AA1724" s="5"/>
      <c r="AB1724" s="1"/>
      <c r="AC1724" s="5"/>
      <c r="AD1724" s="5"/>
      <c r="AE1724" s="5"/>
      <c r="AF1724" s="1"/>
      <c r="AG1724" s="3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</row>
    <row r="1725" spans="1:108" x14ac:dyDescent="0.2">
      <c r="A1725" s="112">
        <f t="shared" si="560"/>
        <v>41750</v>
      </c>
      <c r="B1725" s="104">
        <f t="shared" si="573"/>
        <v>110093.69143217</v>
      </c>
      <c r="C1725" s="104">
        <f t="shared" si="561"/>
        <v>106788.27557317998</v>
      </c>
      <c r="D1725" s="132">
        <f t="shared" si="562"/>
        <v>41740</v>
      </c>
      <c r="E1725" s="105">
        <f t="shared" si="574"/>
        <v>5.7000000000000003E-5</v>
      </c>
      <c r="F1725" s="106">
        <f t="shared" si="572"/>
        <v>11</v>
      </c>
      <c r="G1725" s="106">
        <f t="shared" si="567"/>
        <v>30</v>
      </c>
      <c r="H1725" s="104">
        <f t="shared" si="563"/>
        <v>1.0000208900000001</v>
      </c>
      <c r="I1725" s="104">
        <f t="shared" si="564"/>
        <v>1.0276492800000001</v>
      </c>
      <c r="J1725" s="104">
        <f t="shared" si="556"/>
        <v>1.02767074</v>
      </c>
      <c r="K1725" s="104">
        <f t="shared" si="557"/>
        <v>109743.18618161</v>
      </c>
      <c r="L1725" s="107">
        <f t="shared" si="568"/>
        <v>0</v>
      </c>
      <c r="M1725" s="105">
        <f t="shared" si="569"/>
        <v>0</v>
      </c>
      <c r="N1725" s="104">
        <f t="shared" si="570"/>
        <v>0</v>
      </c>
      <c r="O1725" s="113">
        <f t="shared" si="565"/>
        <v>0.11</v>
      </c>
      <c r="P1725" s="108">
        <f t="shared" si="555"/>
        <v>1.0031938680000001</v>
      </c>
      <c r="Q1725" s="104">
        <f t="shared" si="558"/>
        <v>350.50525055999998</v>
      </c>
      <c r="R1725" s="104">
        <f t="shared" si="559"/>
        <v>350.50525055999998</v>
      </c>
      <c r="S1725" s="109" t="s">
        <v>52</v>
      </c>
      <c r="T1725" s="110">
        <f t="shared" si="571"/>
        <v>41769</v>
      </c>
      <c r="U1725" s="111">
        <f t="shared" si="566"/>
        <v>0</v>
      </c>
      <c r="V1725" s="22"/>
      <c r="W1725" s="5"/>
      <c r="X1725" s="3"/>
      <c r="Y1725" s="5"/>
      <c r="Z1725" s="5"/>
      <c r="AA1725" s="5"/>
      <c r="AB1725" s="1"/>
      <c r="AC1725" s="5"/>
      <c r="AD1725" s="5"/>
      <c r="AE1725" s="5"/>
      <c r="AF1725" s="1"/>
      <c r="AG1725" s="3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</row>
    <row r="1726" spans="1:108" x14ac:dyDescent="0.2">
      <c r="A1726" s="112">
        <f t="shared" si="560"/>
        <v>41751</v>
      </c>
      <c r="B1726" s="104">
        <f t="shared" si="573"/>
        <v>110125.82104046001</v>
      </c>
      <c r="C1726" s="104">
        <f t="shared" si="561"/>
        <v>106788.27557317998</v>
      </c>
      <c r="D1726" s="132">
        <f t="shared" si="562"/>
        <v>41740</v>
      </c>
      <c r="E1726" s="105">
        <f t="shared" si="574"/>
        <v>5.7000000000000003E-5</v>
      </c>
      <c r="F1726" s="106">
        <f t="shared" si="572"/>
        <v>12</v>
      </c>
      <c r="G1726" s="106">
        <f t="shared" si="567"/>
        <v>30</v>
      </c>
      <c r="H1726" s="104">
        <f t="shared" si="563"/>
        <v>1.0000227900000001</v>
      </c>
      <c r="I1726" s="104">
        <f t="shared" si="564"/>
        <v>1.0276492800000001</v>
      </c>
      <c r="J1726" s="104">
        <f t="shared" si="556"/>
        <v>1.0276727000000001</v>
      </c>
      <c r="K1726" s="104">
        <f t="shared" si="557"/>
        <v>109743.39548663</v>
      </c>
      <c r="L1726" s="107">
        <f t="shared" si="568"/>
        <v>0</v>
      </c>
      <c r="M1726" s="105">
        <f t="shared" si="569"/>
        <v>0</v>
      </c>
      <c r="N1726" s="104">
        <f t="shared" si="570"/>
        <v>0</v>
      </c>
      <c r="O1726" s="113">
        <f t="shared" si="565"/>
        <v>0.11</v>
      </c>
      <c r="P1726" s="108">
        <f t="shared" si="555"/>
        <v>1.0034847250000001</v>
      </c>
      <c r="Q1726" s="104">
        <f t="shared" si="558"/>
        <v>382.42555383000001</v>
      </c>
      <c r="R1726" s="104">
        <f t="shared" si="559"/>
        <v>382.42555383000001</v>
      </c>
      <c r="S1726" s="109" t="s">
        <v>52</v>
      </c>
      <c r="T1726" s="110">
        <f t="shared" si="571"/>
        <v>41769</v>
      </c>
      <c r="U1726" s="111">
        <f t="shared" si="566"/>
        <v>0</v>
      </c>
      <c r="V1726" s="22"/>
      <c r="W1726" s="5"/>
      <c r="X1726" s="3"/>
      <c r="Y1726" s="5"/>
      <c r="Z1726" s="5"/>
      <c r="AA1726" s="5"/>
      <c r="AB1726" s="1"/>
      <c r="AC1726" s="5"/>
      <c r="AD1726" s="5"/>
      <c r="AE1726" s="5"/>
      <c r="AF1726" s="1"/>
      <c r="AG1726" s="3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</row>
    <row r="1727" spans="1:108" x14ac:dyDescent="0.2">
      <c r="A1727" s="112">
        <f t="shared" si="560"/>
        <v>41752</v>
      </c>
      <c r="B1727" s="104">
        <f t="shared" si="573"/>
        <v>110157.95891705999</v>
      </c>
      <c r="C1727" s="104">
        <f t="shared" si="561"/>
        <v>106788.27557317998</v>
      </c>
      <c r="D1727" s="132">
        <f t="shared" si="562"/>
        <v>41740</v>
      </c>
      <c r="E1727" s="105">
        <f t="shared" si="574"/>
        <v>5.7000000000000003E-5</v>
      </c>
      <c r="F1727" s="106">
        <f t="shared" si="572"/>
        <v>13</v>
      </c>
      <c r="G1727" s="106">
        <f t="shared" si="567"/>
        <v>30</v>
      </c>
      <c r="H1727" s="104">
        <f t="shared" si="563"/>
        <v>1.00002469</v>
      </c>
      <c r="I1727" s="104">
        <f t="shared" si="564"/>
        <v>1.0276492800000001</v>
      </c>
      <c r="J1727" s="104">
        <f t="shared" si="556"/>
        <v>1.02767465</v>
      </c>
      <c r="K1727" s="104">
        <f t="shared" si="557"/>
        <v>109743.60372376999</v>
      </c>
      <c r="L1727" s="107">
        <f t="shared" si="568"/>
        <v>0</v>
      </c>
      <c r="M1727" s="105">
        <f t="shared" si="569"/>
        <v>0</v>
      </c>
      <c r="N1727" s="104">
        <f t="shared" si="570"/>
        <v>0</v>
      </c>
      <c r="O1727" s="113">
        <f t="shared" si="565"/>
        <v>0.11</v>
      </c>
      <c r="P1727" s="108">
        <f t="shared" si="555"/>
        <v>1.0037756659999999</v>
      </c>
      <c r="Q1727" s="104">
        <f t="shared" si="558"/>
        <v>414.35519328999999</v>
      </c>
      <c r="R1727" s="104">
        <f t="shared" si="559"/>
        <v>414.35519328999999</v>
      </c>
      <c r="S1727" s="109" t="s">
        <v>52</v>
      </c>
      <c r="T1727" s="110">
        <f t="shared" si="571"/>
        <v>41769</v>
      </c>
      <c r="U1727" s="111">
        <f t="shared" si="566"/>
        <v>0</v>
      </c>
      <c r="V1727" s="22"/>
      <c r="W1727" s="5"/>
      <c r="X1727" s="3"/>
      <c r="Y1727" s="5"/>
      <c r="Z1727" s="5"/>
      <c r="AA1727" s="5"/>
      <c r="AB1727" s="1"/>
      <c r="AC1727" s="5"/>
      <c r="AD1727" s="5"/>
      <c r="AE1727" s="5"/>
      <c r="AF1727" s="1"/>
      <c r="AG1727" s="3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</row>
    <row r="1728" spans="1:108" x14ac:dyDescent="0.2">
      <c r="A1728" s="112">
        <f t="shared" si="560"/>
        <v>41753</v>
      </c>
      <c r="B1728" s="104">
        <f t="shared" si="573"/>
        <v>110190.10624305</v>
      </c>
      <c r="C1728" s="104">
        <f t="shared" si="561"/>
        <v>106788.27557317998</v>
      </c>
      <c r="D1728" s="132">
        <f t="shared" si="562"/>
        <v>41740</v>
      </c>
      <c r="E1728" s="105">
        <f t="shared" si="574"/>
        <v>5.7000000000000003E-5</v>
      </c>
      <c r="F1728" s="106">
        <f t="shared" si="572"/>
        <v>14</v>
      </c>
      <c r="G1728" s="106">
        <f t="shared" si="567"/>
        <v>30</v>
      </c>
      <c r="H1728" s="104">
        <f t="shared" si="563"/>
        <v>1.00002659</v>
      </c>
      <c r="I1728" s="104">
        <f t="shared" si="564"/>
        <v>1.0276492800000001</v>
      </c>
      <c r="J1728" s="104">
        <f t="shared" si="556"/>
        <v>1.0276765999999999</v>
      </c>
      <c r="K1728" s="104">
        <f t="shared" si="557"/>
        <v>109743.8119609</v>
      </c>
      <c r="L1728" s="107">
        <f t="shared" si="568"/>
        <v>0</v>
      </c>
      <c r="M1728" s="105">
        <f t="shared" si="569"/>
        <v>0</v>
      </c>
      <c r="N1728" s="104">
        <f t="shared" si="570"/>
        <v>0</v>
      </c>
      <c r="O1728" s="113">
        <f t="shared" si="565"/>
        <v>0.11</v>
      </c>
      <c r="P1728" s="108">
        <f t="shared" si="555"/>
        <v>1.0040666920000001</v>
      </c>
      <c r="Q1728" s="104">
        <f t="shared" si="558"/>
        <v>446.29428215000002</v>
      </c>
      <c r="R1728" s="104">
        <f t="shared" si="559"/>
        <v>446.29428215000002</v>
      </c>
      <c r="S1728" s="109" t="s">
        <v>52</v>
      </c>
      <c r="T1728" s="110">
        <f t="shared" si="571"/>
        <v>41769</v>
      </c>
      <c r="U1728" s="111">
        <f t="shared" si="566"/>
        <v>0</v>
      </c>
      <c r="V1728" s="22"/>
      <c r="W1728" s="5"/>
      <c r="X1728" s="3"/>
      <c r="Y1728" s="5"/>
      <c r="Z1728" s="5"/>
      <c r="AA1728" s="5"/>
      <c r="AB1728" s="1"/>
      <c r="AC1728" s="5"/>
      <c r="AD1728" s="5"/>
      <c r="AE1728" s="5"/>
      <c r="AF1728" s="1"/>
      <c r="AG1728" s="3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</row>
    <row r="1729" spans="1:108" x14ac:dyDescent="0.2">
      <c r="A1729" s="112">
        <f t="shared" si="560"/>
        <v>41754</v>
      </c>
      <c r="B1729" s="104">
        <f t="shared" si="573"/>
        <v>110222.26290874</v>
      </c>
      <c r="C1729" s="104">
        <f t="shared" si="561"/>
        <v>106788.27557317998</v>
      </c>
      <c r="D1729" s="132">
        <f t="shared" si="562"/>
        <v>41740</v>
      </c>
      <c r="E1729" s="105">
        <f t="shared" si="574"/>
        <v>5.7000000000000003E-5</v>
      </c>
      <c r="F1729" s="106">
        <f t="shared" si="572"/>
        <v>15</v>
      </c>
      <c r="G1729" s="106">
        <f t="shared" si="567"/>
        <v>30</v>
      </c>
      <c r="H1729" s="104">
        <f t="shared" si="563"/>
        <v>1.00002849</v>
      </c>
      <c r="I1729" s="104">
        <f t="shared" si="564"/>
        <v>1.0276492800000001</v>
      </c>
      <c r="J1729" s="104">
        <f t="shared" si="556"/>
        <v>1.0276785500000001</v>
      </c>
      <c r="K1729" s="104">
        <f t="shared" si="557"/>
        <v>109744.02019804</v>
      </c>
      <c r="L1729" s="107">
        <f t="shared" si="568"/>
        <v>0</v>
      </c>
      <c r="M1729" s="105">
        <f t="shared" si="569"/>
        <v>0</v>
      </c>
      <c r="N1729" s="104">
        <f t="shared" si="570"/>
        <v>0</v>
      </c>
      <c r="O1729" s="113">
        <f t="shared" si="565"/>
        <v>0.11</v>
      </c>
      <c r="P1729" s="108">
        <f t="shared" si="555"/>
        <v>1.0043578019999999</v>
      </c>
      <c r="Q1729" s="104">
        <f t="shared" si="558"/>
        <v>478.24271069999998</v>
      </c>
      <c r="R1729" s="104">
        <f t="shared" si="559"/>
        <v>478.24271069999998</v>
      </c>
      <c r="S1729" s="109" t="s">
        <v>52</v>
      </c>
      <c r="T1729" s="110">
        <f t="shared" si="571"/>
        <v>41769</v>
      </c>
      <c r="U1729" s="111">
        <f t="shared" si="566"/>
        <v>0</v>
      </c>
      <c r="V1729" s="22"/>
      <c r="W1729" s="5"/>
      <c r="X1729" s="3"/>
      <c r="Y1729" s="5"/>
      <c r="Z1729" s="5"/>
      <c r="AA1729" s="5"/>
      <c r="AB1729" s="1"/>
      <c r="AC1729" s="5"/>
      <c r="AD1729" s="5"/>
      <c r="AE1729" s="5"/>
      <c r="AF1729" s="1"/>
      <c r="AG1729" s="3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</row>
    <row r="1730" spans="1:108" x14ac:dyDescent="0.2">
      <c r="A1730" s="112">
        <f t="shared" si="560"/>
        <v>41755</v>
      </c>
      <c r="B1730" s="104">
        <f t="shared" si="573"/>
        <v>110254.42998704001</v>
      </c>
      <c r="C1730" s="104">
        <f t="shared" si="561"/>
        <v>106788.27557317998</v>
      </c>
      <c r="D1730" s="132">
        <f t="shared" si="562"/>
        <v>41740</v>
      </c>
      <c r="E1730" s="105">
        <f t="shared" si="574"/>
        <v>5.7000000000000003E-5</v>
      </c>
      <c r="F1730" s="106">
        <f t="shared" si="572"/>
        <v>16</v>
      </c>
      <c r="G1730" s="106">
        <f t="shared" si="567"/>
        <v>30</v>
      </c>
      <c r="H1730" s="104">
        <f t="shared" si="563"/>
        <v>1.00003039</v>
      </c>
      <c r="I1730" s="104">
        <f t="shared" si="564"/>
        <v>1.0276492800000001</v>
      </c>
      <c r="J1730" s="104">
        <f t="shared" si="556"/>
        <v>1.0276805099999999</v>
      </c>
      <c r="K1730" s="104">
        <f t="shared" si="557"/>
        <v>109744.22950306001</v>
      </c>
      <c r="L1730" s="107">
        <f t="shared" si="568"/>
        <v>0</v>
      </c>
      <c r="M1730" s="105">
        <f t="shared" si="569"/>
        <v>0</v>
      </c>
      <c r="N1730" s="104">
        <f t="shared" si="570"/>
        <v>0</v>
      </c>
      <c r="O1730" s="113">
        <f t="shared" si="565"/>
        <v>0.11</v>
      </c>
      <c r="P1730" s="108">
        <f t="shared" si="555"/>
        <v>1.004648996</v>
      </c>
      <c r="Q1730" s="104">
        <f t="shared" si="558"/>
        <v>510.20048398</v>
      </c>
      <c r="R1730" s="104">
        <f t="shared" si="559"/>
        <v>510.20048398</v>
      </c>
      <c r="S1730" s="109" t="s">
        <v>52</v>
      </c>
      <c r="T1730" s="110">
        <f t="shared" si="571"/>
        <v>41769</v>
      </c>
      <c r="U1730" s="111">
        <f t="shared" si="566"/>
        <v>0</v>
      </c>
      <c r="V1730" s="22"/>
      <c r="W1730" s="5"/>
      <c r="X1730" s="3"/>
      <c r="Y1730" s="5"/>
      <c r="Z1730" s="5"/>
      <c r="AA1730" s="5"/>
      <c r="AB1730" s="1"/>
      <c r="AC1730" s="5"/>
      <c r="AD1730" s="5"/>
      <c r="AE1730" s="5"/>
      <c r="AF1730" s="1"/>
      <c r="AG1730" s="3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</row>
    <row r="1731" spans="1:108" x14ac:dyDescent="0.2">
      <c r="A1731" s="112">
        <f t="shared" si="560"/>
        <v>41756</v>
      </c>
      <c r="B1731" s="104">
        <f t="shared" si="573"/>
        <v>110286.60544235</v>
      </c>
      <c r="C1731" s="104">
        <f t="shared" si="561"/>
        <v>106788.27557317998</v>
      </c>
      <c r="D1731" s="132">
        <f t="shared" si="562"/>
        <v>41740</v>
      </c>
      <c r="E1731" s="105">
        <f t="shared" si="574"/>
        <v>5.7000000000000003E-5</v>
      </c>
      <c r="F1731" s="106">
        <f t="shared" si="572"/>
        <v>17</v>
      </c>
      <c r="G1731" s="106">
        <f t="shared" si="567"/>
        <v>30</v>
      </c>
      <c r="H1731" s="104">
        <f t="shared" si="563"/>
        <v>1.00003229</v>
      </c>
      <c r="I1731" s="104">
        <f t="shared" si="564"/>
        <v>1.0276492800000001</v>
      </c>
      <c r="J1731" s="104">
        <f t="shared" si="556"/>
        <v>1.0276824600000001</v>
      </c>
      <c r="K1731" s="104">
        <f t="shared" si="557"/>
        <v>109744.4377402</v>
      </c>
      <c r="L1731" s="107">
        <f t="shared" si="568"/>
        <v>0</v>
      </c>
      <c r="M1731" s="105">
        <f t="shared" si="569"/>
        <v>0</v>
      </c>
      <c r="N1731" s="104">
        <f t="shared" si="570"/>
        <v>0</v>
      </c>
      <c r="O1731" s="113">
        <f t="shared" si="565"/>
        <v>0.11</v>
      </c>
      <c r="P1731" s="108">
        <f t="shared" si="555"/>
        <v>1.004940275</v>
      </c>
      <c r="Q1731" s="104">
        <f t="shared" si="558"/>
        <v>542.16770214999997</v>
      </c>
      <c r="R1731" s="104">
        <f t="shared" si="559"/>
        <v>542.16770214999997</v>
      </c>
      <c r="S1731" s="109" t="s">
        <v>52</v>
      </c>
      <c r="T1731" s="110">
        <f t="shared" si="571"/>
        <v>41769</v>
      </c>
      <c r="U1731" s="111">
        <f t="shared" si="566"/>
        <v>0</v>
      </c>
      <c r="V1731" s="22"/>
      <c r="W1731" s="5"/>
      <c r="X1731" s="3"/>
      <c r="Y1731" s="5"/>
      <c r="Z1731" s="5"/>
      <c r="AA1731" s="5"/>
      <c r="AB1731" s="1"/>
      <c r="AC1731" s="5"/>
      <c r="AD1731" s="5"/>
      <c r="AE1731" s="5"/>
      <c r="AF1731" s="1"/>
      <c r="AG1731" s="3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</row>
    <row r="1732" spans="1:108" x14ac:dyDescent="0.2">
      <c r="A1732" s="112">
        <f t="shared" si="560"/>
        <v>41757</v>
      </c>
      <c r="B1732" s="104">
        <f t="shared" si="573"/>
        <v>110318.79023753</v>
      </c>
      <c r="C1732" s="104">
        <f t="shared" si="561"/>
        <v>106788.27557317998</v>
      </c>
      <c r="D1732" s="132">
        <f t="shared" si="562"/>
        <v>41740</v>
      </c>
      <c r="E1732" s="105">
        <f t="shared" si="574"/>
        <v>5.7000000000000003E-5</v>
      </c>
      <c r="F1732" s="106">
        <f t="shared" si="572"/>
        <v>18</v>
      </c>
      <c r="G1732" s="106">
        <f t="shared" si="567"/>
        <v>30</v>
      </c>
      <c r="H1732" s="104">
        <f t="shared" si="563"/>
        <v>1.00003419</v>
      </c>
      <c r="I1732" s="104">
        <f t="shared" si="564"/>
        <v>1.0276492800000001</v>
      </c>
      <c r="J1732" s="104">
        <f t="shared" si="556"/>
        <v>1.02768441</v>
      </c>
      <c r="K1732" s="104">
        <f t="shared" si="557"/>
        <v>109744.64597734</v>
      </c>
      <c r="L1732" s="107">
        <f t="shared" si="568"/>
        <v>0</v>
      </c>
      <c r="M1732" s="105">
        <f t="shared" si="569"/>
        <v>0</v>
      </c>
      <c r="N1732" s="104">
        <f t="shared" si="570"/>
        <v>0</v>
      </c>
      <c r="O1732" s="113">
        <f t="shared" si="565"/>
        <v>0.11</v>
      </c>
      <c r="P1732" s="108">
        <f t="shared" si="555"/>
        <v>1.0052316379999999</v>
      </c>
      <c r="Q1732" s="104">
        <f t="shared" si="558"/>
        <v>574.14426018999995</v>
      </c>
      <c r="R1732" s="104">
        <f t="shared" si="559"/>
        <v>574.14426018999995</v>
      </c>
      <c r="S1732" s="109" t="s">
        <v>52</v>
      </c>
      <c r="T1732" s="110">
        <f t="shared" si="571"/>
        <v>41769</v>
      </c>
      <c r="U1732" s="111">
        <f t="shared" si="566"/>
        <v>0</v>
      </c>
      <c r="V1732" s="22"/>
      <c r="W1732" s="5"/>
      <c r="X1732" s="3"/>
      <c r="Y1732" s="5"/>
      <c r="Z1732" s="5"/>
      <c r="AA1732" s="5"/>
      <c r="AB1732" s="1"/>
      <c r="AC1732" s="5"/>
      <c r="AD1732" s="5"/>
      <c r="AE1732" s="5"/>
      <c r="AF1732" s="1"/>
      <c r="AG1732" s="3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</row>
    <row r="1733" spans="1:108" x14ac:dyDescent="0.2">
      <c r="A1733" s="112">
        <f t="shared" si="560"/>
        <v>41758</v>
      </c>
      <c r="B1733" s="104">
        <f t="shared" si="573"/>
        <v>110350.98448235</v>
      </c>
      <c r="C1733" s="104">
        <f t="shared" si="561"/>
        <v>106788.27557317998</v>
      </c>
      <c r="D1733" s="132">
        <f t="shared" si="562"/>
        <v>41740</v>
      </c>
      <c r="E1733" s="105">
        <f t="shared" si="574"/>
        <v>5.7000000000000003E-5</v>
      </c>
      <c r="F1733" s="106">
        <f t="shared" si="572"/>
        <v>19</v>
      </c>
      <c r="G1733" s="106">
        <f t="shared" si="567"/>
        <v>30</v>
      </c>
      <c r="H1733" s="104">
        <f t="shared" si="563"/>
        <v>1.00003609</v>
      </c>
      <c r="I1733" s="104">
        <f t="shared" si="564"/>
        <v>1.0276492800000001</v>
      </c>
      <c r="J1733" s="104">
        <f t="shared" si="556"/>
        <v>1.0276863599999999</v>
      </c>
      <c r="K1733" s="104">
        <f t="shared" si="557"/>
        <v>109744.85421447</v>
      </c>
      <c r="L1733" s="107">
        <f t="shared" si="568"/>
        <v>0</v>
      </c>
      <c r="M1733" s="105">
        <f t="shared" si="569"/>
        <v>0</v>
      </c>
      <c r="N1733" s="104">
        <f t="shared" si="570"/>
        <v>0</v>
      </c>
      <c r="O1733" s="113">
        <f t="shared" si="565"/>
        <v>0.11</v>
      </c>
      <c r="P1733" s="108">
        <f t="shared" si="555"/>
        <v>1.005523086</v>
      </c>
      <c r="Q1733" s="104">
        <f t="shared" si="558"/>
        <v>606.13026788000002</v>
      </c>
      <c r="R1733" s="104">
        <f t="shared" si="559"/>
        <v>606.13026788000002</v>
      </c>
      <c r="S1733" s="109" t="s">
        <v>52</v>
      </c>
      <c r="T1733" s="110">
        <f t="shared" si="571"/>
        <v>41769</v>
      </c>
      <c r="U1733" s="111">
        <f t="shared" si="566"/>
        <v>0</v>
      </c>
      <c r="V1733" s="22"/>
      <c r="W1733" s="5"/>
      <c r="X1733" s="3"/>
      <c r="Y1733" s="5"/>
      <c r="Z1733" s="5"/>
      <c r="AA1733" s="5"/>
      <c r="AB1733" s="1"/>
      <c r="AC1733" s="5"/>
      <c r="AD1733" s="5"/>
      <c r="AE1733" s="5"/>
      <c r="AF1733" s="1"/>
      <c r="AG1733" s="3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</row>
    <row r="1734" spans="1:108" x14ac:dyDescent="0.2">
      <c r="A1734" s="112">
        <f t="shared" si="560"/>
        <v>41759</v>
      </c>
      <c r="B1734" s="104">
        <f t="shared" si="573"/>
        <v>110383.18914124</v>
      </c>
      <c r="C1734" s="104">
        <f t="shared" si="561"/>
        <v>106788.27557317998</v>
      </c>
      <c r="D1734" s="132">
        <f t="shared" si="562"/>
        <v>41740</v>
      </c>
      <c r="E1734" s="105">
        <f t="shared" si="574"/>
        <v>5.7000000000000003E-5</v>
      </c>
      <c r="F1734" s="106">
        <f t="shared" si="572"/>
        <v>20</v>
      </c>
      <c r="G1734" s="106">
        <f t="shared" si="567"/>
        <v>30</v>
      </c>
      <c r="H1734" s="104">
        <f t="shared" si="563"/>
        <v>1.00003799</v>
      </c>
      <c r="I1734" s="104">
        <f t="shared" si="564"/>
        <v>1.0276492800000001</v>
      </c>
      <c r="J1734" s="104">
        <f t="shared" si="556"/>
        <v>1.02768832</v>
      </c>
      <c r="K1734" s="104">
        <f t="shared" si="557"/>
        <v>109745.06351949</v>
      </c>
      <c r="L1734" s="107">
        <f t="shared" si="568"/>
        <v>0</v>
      </c>
      <c r="M1734" s="105">
        <f t="shared" si="569"/>
        <v>0</v>
      </c>
      <c r="N1734" s="104">
        <f t="shared" si="570"/>
        <v>0</v>
      </c>
      <c r="O1734" s="113">
        <f t="shared" si="565"/>
        <v>0.11</v>
      </c>
      <c r="P1734" s="108">
        <f t="shared" si="555"/>
        <v>1.005814618</v>
      </c>
      <c r="Q1734" s="104">
        <f t="shared" si="558"/>
        <v>638.12562175000005</v>
      </c>
      <c r="R1734" s="104">
        <f t="shared" si="559"/>
        <v>638.12562175000005</v>
      </c>
      <c r="S1734" s="109" t="s">
        <v>52</v>
      </c>
      <c r="T1734" s="110">
        <f t="shared" si="571"/>
        <v>41769</v>
      </c>
      <c r="U1734" s="111">
        <f t="shared" si="566"/>
        <v>0</v>
      </c>
      <c r="V1734" s="22"/>
      <c r="W1734" s="5"/>
      <c r="X1734" s="3"/>
      <c r="Y1734" s="5"/>
      <c r="Z1734" s="5"/>
      <c r="AA1734" s="5"/>
      <c r="AB1734" s="1"/>
      <c r="AC1734" s="5"/>
      <c r="AD1734" s="5"/>
      <c r="AE1734" s="5"/>
      <c r="AF1734" s="1"/>
      <c r="AG1734" s="3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</row>
    <row r="1735" spans="1:108" x14ac:dyDescent="0.2">
      <c r="A1735" s="112">
        <f t="shared" si="560"/>
        <v>41760</v>
      </c>
      <c r="B1735" s="104">
        <f t="shared" si="573"/>
        <v>110415.40217611</v>
      </c>
      <c r="C1735" s="104">
        <f t="shared" si="561"/>
        <v>106788.27557317998</v>
      </c>
      <c r="D1735" s="132">
        <f t="shared" si="562"/>
        <v>41740</v>
      </c>
      <c r="E1735" s="105">
        <f t="shared" si="574"/>
        <v>5.7000000000000003E-5</v>
      </c>
      <c r="F1735" s="106">
        <f t="shared" si="572"/>
        <v>21</v>
      </c>
      <c r="G1735" s="106">
        <f t="shared" si="567"/>
        <v>30</v>
      </c>
      <c r="H1735" s="104">
        <f t="shared" si="563"/>
        <v>1.00003989</v>
      </c>
      <c r="I1735" s="104">
        <f t="shared" si="564"/>
        <v>1.0276492800000001</v>
      </c>
      <c r="J1735" s="104">
        <f t="shared" si="556"/>
        <v>1.0276902699999999</v>
      </c>
      <c r="K1735" s="104">
        <f t="shared" si="557"/>
        <v>109745.27175663</v>
      </c>
      <c r="L1735" s="107">
        <f t="shared" si="568"/>
        <v>0</v>
      </c>
      <c r="M1735" s="105">
        <f t="shared" si="569"/>
        <v>0</v>
      </c>
      <c r="N1735" s="104">
        <f t="shared" si="570"/>
        <v>0</v>
      </c>
      <c r="O1735" s="113">
        <f t="shared" si="565"/>
        <v>0.11</v>
      </c>
      <c r="P1735" s="108">
        <f t="shared" si="555"/>
        <v>1.0061062350000001</v>
      </c>
      <c r="Q1735" s="104">
        <f t="shared" si="558"/>
        <v>670.13041948</v>
      </c>
      <c r="R1735" s="104">
        <f t="shared" si="559"/>
        <v>670.13041948</v>
      </c>
      <c r="S1735" s="109" t="s">
        <v>52</v>
      </c>
      <c r="T1735" s="110">
        <f t="shared" si="571"/>
        <v>41769</v>
      </c>
      <c r="U1735" s="111">
        <f t="shared" si="566"/>
        <v>0</v>
      </c>
      <c r="V1735" s="22"/>
      <c r="W1735" s="5"/>
      <c r="X1735" s="3"/>
      <c r="Y1735" s="5"/>
      <c r="Z1735" s="5"/>
      <c r="AA1735" s="5"/>
      <c r="AB1735" s="1"/>
      <c r="AC1735" s="5"/>
      <c r="AD1735" s="5"/>
      <c r="AE1735" s="5"/>
      <c r="AF1735" s="1"/>
      <c r="AG1735" s="3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</row>
    <row r="1736" spans="1:108" x14ac:dyDescent="0.2">
      <c r="A1736" s="112">
        <f t="shared" si="560"/>
        <v>41761</v>
      </c>
      <c r="B1736" s="104">
        <f t="shared" si="573"/>
        <v>110447.62455105</v>
      </c>
      <c r="C1736" s="104">
        <f t="shared" si="561"/>
        <v>106788.27557317998</v>
      </c>
      <c r="D1736" s="132">
        <f t="shared" si="562"/>
        <v>41740</v>
      </c>
      <c r="E1736" s="105">
        <f t="shared" si="574"/>
        <v>5.7000000000000003E-5</v>
      </c>
      <c r="F1736" s="106">
        <f t="shared" si="572"/>
        <v>22</v>
      </c>
      <c r="G1736" s="106">
        <f t="shared" si="567"/>
        <v>30</v>
      </c>
      <c r="H1736" s="104">
        <f t="shared" si="563"/>
        <v>1.00004179</v>
      </c>
      <c r="I1736" s="104">
        <f t="shared" si="564"/>
        <v>1.0276492800000001</v>
      </c>
      <c r="J1736" s="104">
        <f t="shared" si="556"/>
        <v>1.02769222</v>
      </c>
      <c r="K1736" s="104">
        <f t="shared" si="557"/>
        <v>109745.47999377</v>
      </c>
      <c r="L1736" s="107">
        <f t="shared" si="568"/>
        <v>0</v>
      </c>
      <c r="M1736" s="105">
        <f t="shared" si="569"/>
        <v>0</v>
      </c>
      <c r="N1736" s="104">
        <f t="shared" si="570"/>
        <v>0</v>
      </c>
      <c r="O1736" s="113">
        <f t="shared" si="565"/>
        <v>0.11</v>
      </c>
      <c r="P1736" s="108">
        <f t="shared" ref="P1736:P1799" si="575">ROUND((1+O1736)^(30/360)^(F1736/G1736),9)</f>
        <v>1.0063979359999999</v>
      </c>
      <c r="Q1736" s="104">
        <f t="shared" si="558"/>
        <v>702.14455727999996</v>
      </c>
      <c r="R1736" s="104">
        <f t="shared" si="559"/>
        <v>702.14455727999996</v>
      </c>
      <c r="S1736" s="109" t="s">
        <v>52</v>
      </c>
      <c r="T1736" s="110">
        <f t="shared" si="571"/>
        <v>41769</v>
      </c>
      <c r="U1736" s="111">
        <f t="shared" si="566"/>
        <v>0</v>
      </c>
      <c r="V1736" s="22"/>
      <c r="W1736" s="5"/>
      <c r="X1736" s="3"/>
      <c r="Y1736" s="5"/>
      <c r="Z1736" s="5"/>
      <c r="AA1736" s="5"/>
      <c r="AB1736" s="1"/>
      <c r="AC1736" s="5"/>
      <c r="AD1736" s="5"/>
      <c r="AE1736" s="5"/>
      <c r="AF1736" s="1"/>
      <c r="AG1736" s="3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</row>
    <row r="1737" spans="1:108" x14ac:dyDescent="0.2">
      <c r="A1737" s="112">
        <f t="shared" si="560"/>
        <v>41762</v>
      </c>
      <c r="B1737" s="104">
        <f t="shared" si="573"/>
        <v>110479.85637587</v>
      </c>
      <c r="C1737" s="104">
        <f t="shared" si="561"/>
        <v>106788.27557317998</v>
      </c>
      <c r="D1737" s="132">
        <f t="shared" si="562"/>
        <v>41740</v>
      </c>
      <c r="E1737" s="105">
        <f t="shared" si="574"/>
        <v>5.7000000000000003E-5</v>
      </c>
      <c r="F1737" s="106">
        <f t="shared" si="572"/>
        <v>23</v>
      </c>
      <c r="G1737" s="106">
        <f t="shared" si="567"/>
        <v>30</v>
      </c>
      <c r="H1737" s="104">
        <f t="shared" si="563"/>
        <v>1.00004369</v>
      </c>
      <c r="I1737" s="104">
        <f t="shared" si="564"/>
        <v>1.0276492800000001</v>
      </c>
      <c r="J1737" s="104">
        <f t="shared" si="556"/>
        <v>1.02769417</v>
      </c>
      <c r="K1737" s="104">
        <f t="shared" si="557"/>
        <v>109745.68823091</v>
      </c>
      <c r="L1737" s="107">
        <f t="shared" si="568"/>
        <v>0</v>
      </c>
      <c r="M1737" s="105">
        <f t="shared" si="569"/>
        <v>0</v>
      </c>
      <c r="N1737" s="104">
        <f t="shared" si="570"/>
        <v>0</v>
      </c>
      <c r="O1737" s="113">
        <f t="shared" si="565"/>
        <v>0.11</v>
      </c>
      <c r="P1737" s="108">
        <f t="shared" si="575"/>
        <v>1.006689722</v>
      </c>
      <c r="Q1737" s="104">
        <f t="shared" si="558"/>
        <v>734.16814495999995</v>
      </c>
      <c r="R1737" s="104">
        <f t="shared" si="559"/>
        <v>734.16814495999995</v>
      </c>
      <c r="S1737" s="109" t="s">
        <v>52</v>
      </c>
      <c r="T1737" s="110">
        <f t="shared" si="571"/>
        <v>41769</v>
      </c>
      <c r="U1737" s="111">
        <f t="shared" si="566"/>
        <v>0</v>
      </c>
      <c r="V1737" s="22"/>
      <c r="W1737" s="5"/>
      <c r="X1737" s="3"/>
      <c r="Y1737" s="5"/>
      <c r="Z1737" s="5"/>
      <c r="AA1737" s="5"/>
      <c r="AB1737" s="1"/>
      <c r="AC1737" s="5"/>
      <c r="AD1737" s="5"/>
      <c r="AE1737" s="5"/>
      <c r="AF1737" s="1"/>
      <c r="AG1737" s="3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</row>
    <row r="1738" spans="1:108" x14ac:dyDescent="0.2">
      <c r="A1738" s="112">
        <f t="shared" si="560"/>
        <v>41763</v>
      </c>
      <c r="B1738" s="104">
        <f t="shared" si="573"/>
        <v>110512.09872594</v>
      </c>
      <c r="C1738" s="104">
        <f t="shared" si="561"/>
        <v>106788.27557317998</v>
      </c>
      <c r="D1738" s="132">
        <f t="shared" si="562"/>
        <v>41740</v>
      </c>
      <c r="E1738" s="105">
        <f t="shared" si="574"/>
        <v>5.7000000000000003E-5</v>
      </c>
      <c r="F1738" s="106">
        <f t="shared" si="572"/>
        <v>24</v>
      </c>
      <c r="G1738" s="106">
        <f t="shared" si="567"/>
        <v>30</v>
      </c>
      <c r="H1738" s="104">
        <f t="shared" si="563"/>
        <v>1.00004559</v>
      </c>
      <c r="I1738" s="104">
        <f t="shared" si="564"/>
        <v>1.0276492800000001</v>
      </c>
      <c r="J1738" s="104">
        <f t="shared" ref="J1738:J1801" si="576">TRUNC(H1738*I1738,8)</f>
        <v>1.02769613</v>
      </c>
      <c r="K1738" s="104">
        <f t="shared" ref="K1738:K1801" si="577">TRUNC(C1738*J1738,8)</f>
        <v>109745.89753592999</v>
      </c>
      <c r="L1738" s="107">
        <f t="shared" si="568"/>
        <v>0</v>
      </c>
      <c r="M1738" s="105">
        <f t="shared" si="569"/>
        <v>0</v>
      </c>
      <c r="N1738" s="104">
        <f t="shared" si="570"/>
        <v>0</v>
      </c>
      <c r="O1738" s="113">
        <f t="shared" si="565"/>
        <v>0.11</v>
      </c>
      <c r="P1738" s="108">
        <f t="shared" si="575"/>
        <v>1.0069815929999999</v>
      </c>
      <c r="Q1738" s="104">
        <f t="shared" ref="Q1738:Q1801" si="578">TRUNC((P1738-1)*K1738,8)</f>
        <v>766.20119001</v>
      </c>
      <c r="R1738" s="104">
        <f t="shared" ref="R1738:R1801" si="579">(N1738+Q1738)</f>
        <v>766.20119001</v>
      </c>
      <c r="S1738" s="109" t="s">
        <v>52</v>
      </c>
      <c r="T1738" s="110">
        <f t="shared" si="571"/>
        <v>41769</v>
      </c>
      <c r="U1738" s="111">
        <f t="shared" si="566"/>
        <v>0</v>
      </c>
      <c r="V1738" s="22"/>
      <c r="W1738" s="5"/>
      <c r="X1738" s="3"/>
      <c r="Y1738" s="5"/>
      <c r="Z1738" s="5"/>
      <c r="AA1738" s="5"/>
      <c r="AB1738" s="1"/>
      <c r="AC1738" s="5"/>
      <c r="AD1738" s="5"/>
      <c r="AE1738" s="5"/>
      <c r="AF1738" s="1"/>
      <c r="AG1738" s="3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</row>
    <row r="1739" spans="1:108" x14ac:dyDescent="0.2">
      <c r="A1739" s="112">
        <f t="shared" ref="A1739:A1802" si="580">(A1738+1)</f>
        <v>41764</v>
      </c>
      <c r="B1739" s="104">
        <f t="shared" si="573"/>
        <v>110544.34934121001</v>
      </c>
      <c r="C1739" s="104">
        <f t="shared" ref="C1739:C1802" si="581">IF(DAY(A1738)=$E$2,VLOOKUP(A1738,X$10:Y$148,2),C1738)</f>
        <v>106788.27557317998</v>
      </c>
      <c r="D1739" s="132">
        <f t="shared" ref="D1739:D1802" si="582">IF(DAY(A1738)=$E$2,A1739,D1738)</f>
        <v>41740</v>
      </c>
      <c r="E1739" s="105">
        <f t="shared" si="574"/>
        <v>5.7000000000000003E-5</v>
      </c>
      <c r="F1739" s="106">
        <f t="shared" si="572"/>
        <v>25</v>
      </c>
      <c r="G1739" s="106">
        <f t="shared" si="567"/>
        <v>30</v>
      </c>
      <c r="H1739" s="104">
        <f t="shared" ref="H1739:H1802" si="583">TRUNC(((1+$E1739)^($F1739/$G1739)),8)</f>
        <v>1.00004749</v>
      </c>
      <c r="I1739" s="104">
        <f t="shared" ref="I1739:I1802" si="584">IF(DAY(A1738)=E$2,J1738,I1738)</f>
        <v>1.0276492800000001</v>
      </c>
      <c r="J1739" s="104">
        <f t="shared" si="576"/>
        <v>1.02769808</v>
      </c>
      <c r="K1739" s="104">
        <f t="shared" si="577"/>
        <v>109746.10577306</v>
      </c>
      <c r="L1739" s="107">
        <f t="shared" si="568"/>
        <v>0</v>
      </c>
      <c r="M1739" s="105">
        <f t="shared" si="569"/>
        <v>0</v>
      </c>
      <c r="N1739" s="104">
        <f t="shared" si="570"/>
        <v>0</v>
      </c>
      <c r="O1739" s="113">
        <f t="shared" ref="O1739:O1802" si="585">(O1738)</f>
        <v>0.11</v>
      </c>
      <c r="P1739" s="108">
        <f t="shared" si="575"/>
        <v>1.0072735479999999</v>
      </c>
      <c r="Q1739" s="104">
        <f t="shared" si="578"/>
        <v>798.24356814999999</v>
      </c>
      <c r="R1739" s="104">
        <f t="shared" si="579"/>
        <v>798.24356814999999</v>
      </c>
      <c r="S1739" s="109" t="s">
        <v>52</v>
      </c>
      <c r="T1739" s="110">
        <f t="shared" si="571"/>
        <v>41769</v>
      </c>
      <c r="U1739" s="111">
        <f t="shared" ref="U1739:U1802" si="586">IF(L1739&gt;0,K1739-N1739,0)</f>
        <v>0</v>
      </c>
      <c r="V1739" s="22"/>
      <c r="W1739" s="5"/>
      <c r="X1739" s="3"/>
      <c r="Y1739" s="5"/>
      <c r="Z1739" s="5"/>
      <c r="AA1739" s="5"/>
      <c r="AB1739" s="1"/>
      <c r="AC1739" s="5"/>
      <c r="AD1739" s="5"/>
      <c r="AE1739" s="5"/>
      <c r="AF1739" s="1"/>
      <c r="AG1739" s="3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</row>
    <row r="1740" spans="1:108" x14ac:dyDescent="0.2">
      <c r="A1740" s="112">
        <f t="shared" si="580"/>
        <v>41765</v>
      </c>
      <c r="B1740" s="104">
        <f t="shared" si="573"/>
        <v>110576.60940651</v>
      </c>
      <c r="C1740" s="104">
        <f t="shared" si="581"/>
        <v>106788.27557317998</v>
      </c>
      <c r="D1740" s="132">
        <f t="shared" si="582"/>
        <v>41740</v>
      </c>
      <c r="E1740" s="105">
        <f t="shared" si="574"/>
        <v>5.7000000000000003E-5</v>
      </c>
      <c r="F1740" s="106">
        <f t="shared" si="572"/>
        <v>26</v>
      </c>
      <c r="G1740" s="106">
        <f t="shared" ref="G1740:G1803" si="587">IF(DAY(A1740)=E$2+1,DAY(EOMONTH(A1740,12)), IF(DAY(A1740)&lt;&gt;$E$2+1,G1739))</f>
        <v>30</v>
      </c>
      <c r="H1740" s="104">
        <f t="shared" si="583"/>
        <v>1.00004939</v>
      </c>
      <c r="I1740" s="104">
        <f t="shared" si="584"/>
        <v>1.0276492800000001</v>
      </c>
      <c r="J1740" s="104">
        <f t="shared" si="576"/>
        <v>1.0277000300000001</v>
      </c>
      <c r="K1740" s="104">
        <f t="shared" si="577"/>
        <v>109746.3140102</v>
      </c>
      <c r="L1740" s="107">
        <f t="shared" ref="L1740:L1803" si="588">IF(DAY(A1740)=E$2,VLOOKUP(A1740,$X$10:$AE$196,7),0)</f>
        <v>0</v>
      </c>
      <c r="M1740" s="105">
        <f t="shared" ref="M1740:M1803" si="589">IF(DAY(A1740)=E$2,VLOOKUP(A1740,$X$10:$AE$200,5),0)</f>
        <v>0</v>
      </c>
      <c r="N1740" s="104">
        <f t="shared" ref="N1740:N1803" si="590">IF(M1740&gt;0,TRUNC((M1740*K1740),8),0)</f>
        <v>0</v>
      </c>
      <c r="O1740" s="113">
        <f t="shared" si="585"/>
        <v>0.11</v>
      </c>
      <c r="P1740" s="108">
        <f t="shared" si="575"/>
        <v>1.0075655880000001</v>
      </c>
      <c r="Q1740" s="104">
        <f t="shared" si="578"/>
        <v>830.29539631</v>
      </c>
      <c r="R1740" s="104">
        <f t="shared" si="579"/>
        <v>830.29539631</v>
      </c>
      <c r="S1740" s="109" t="s">
        <v>52</v>
      </c>
      <c r="T1740" s="110">
        <f t="shared" ref="T1740:T1803" si="591">IF(DAY(A1740)=E$2+1,VLOOKUP(A1739,$X$10:$AE$200,8),T1739)</f>
        <v>41769</v>
      </c>
      <c r="U1740" s="111">
        <f t="shared" si="586"/>
        <v>0</v>
      </c>
      <c r="V1740" s="22"/>
      <c r="W1740" s="5"/>
      <c r="X1740" s="3"/>
      <c r="Y1740" s="5"/>
      <c r="Z1740" s="5"/>
      <c r="AA1740" s="5"/>
      <c r="AB1740" s="1"/>
      <c r="AC1740" s="5"/>
      <c r="AD1740" s="5"/>
      <c r="AE1740" s="5"/>
      <c r="AF1740" s="1"/>
      <c r="AG1740" s="3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</row>
    <row r="1741" spans="1:108" x14ac:dyDescent="0.2">
      <c r="A1741" s="112">
        <f t="shared" si="580"/>
        <v>41766</v>
      </c>
      <c r="B1741" s="104">
        <f t="shared" si="573"/>
        <v>110608.87881216001</v>
      </c>
      <c r="C1741" s="104">
        <f t="shared" si="581"/>
        <v>106788.27557317998</v>
      </c>
      <c r="D1741" s="132">
        <f t="shared" si="582"/>
        <v>41740</v>
      </c>
      <c r="E1741" s="105">
        <f t="shared" si="574"/>
        <v>5.7000000000000003E-5</v>
      </c>
      <c r="F1741" s="106">
        <f t="shared" si="572"/>
        <v>27</v>
      </c>
      <c r="G1741" s="106">
        <f t="shared" si="587"/>
        <v>30</v>
      </c>
      <c r="H1741" s="104">
        <f t="shared" si="583"/>
        <v>1.00005129</v>
      </c>
      <c r="I1741" s="104">
        <f t="shared" si="584"/>
        <v>1.0276492800000001</v>
      </c>
      <c r="J1741" s="104">
        <f t="shared" si="576"/>
        <v>1.02770198</v>
      </c>
      <c r="K1741" s="104">
        <f t="shared" si="577"/>
        <v>109746.52224734001</v>
      </c>
      <c r="L1741" s="107">
        <f t="shared" si="588"/>
        <v>0</v>
      </c>
      <c r="M1741" s="105">
        <f t="shared" si="589"/>
        <v>0</v>
      </c>
      <c r="N1741" s="104">
        <f t="shared" si="590"/>
        <v>0</v>
      </c>
      <c r="O1741" s="113">
        <f t="shared" si="585"/>
        <v>0.11</v>
      </c>
      <c r="P1741" s="108">
        <f t="shared" si="575"/>
        <v>1.0078577120000001</v>
      </c>
      <c r="Q1741" s="104">
        <f t="shared" si="578"/>
        <v>862.35656482000002</v>
      </c>
      <c r="R1741" s="104">
        <f t="shared" si="579"/>
        <v>862.35656482000002</v>
      </c>
      <c r="S1741" s="109" t="s">
        <v>52</v>
      </c>
      <c r="T1741" s="110">
        <f t="shared" si="591"/>
        <v>41769</v>
      </c>
      <c r="U1741" s="111">
        <f t="shared" si="586"/>
        <v>0</v>
      </c>
      <c r="V1741" s="22"/>
      <c r="W1741" s="5"/>
      <c r="X1741" s="3"/>
      <c r="Y1741" s="5"/>
      <c r="Z1741" s="5"/>
      <c r="AA1741" s="5"/>
      <c r="AB1741" s="1"/>
      <c r="AC1741" s="5"/>
      <c r="AD1741" s="5"/>
      <c r="AE1741" s="5"/>
      <c r="AF1741" s="1"/>
      <c r="AG1741" s="3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</row>
    <row r="1742" spans="1:108" x14ac:dyDescent="0.2">
      <c r="A1742" s="112">
        <f t="shared" si="580"/>
        <v>41767</v>
      </c>
      <c r="B1742" s="104">
        <f t="shared" si="573"/>
        <v>110641.15874451</v>
      </c>
      <c r="C1742" s="104">
        <f t="shared" si="581"/>
        <v>106788.27557317998</v>
      </c>
      <c r="D1742" s="132">
        <f t="shared" si="582"/>
        <v>41740</v>
      </c>
      <c r="E1742" s="105">
        <f t="shared" si="574"/>
        <v>5.7000000000000003E-5</v>
      </c>
      <c r="F1742" s="106">
        <f t="shared" si="572"/>
        <v>28</v>
      </c>
      <c r="G1742" s="106">
        <f t="shared" si="587"/>
        <v>30</v>
      </c>
      <c r="H1742" s="104">
        <f t="shared" si="583"/>
        <v>1.00005319</v>
      </c>
      <c r="I1742" s="104">
        <f t="shared" si="584"/>
        <v>1.0276492800000001</v>
      </c>
      <c r="J1742" s="104">
        <f t="shared" si="576"/>
        <v>1.0277039400000001</v>
      </c>
      <c r="K1742" s="104">
        <f t="shared" si="577"/>
        <v>109746.73155236</v>
      </c>
      <c r="L1742" s="107">
        <f t="shared" si="588"/>
        <v>0</v>
      </c>
      <c r="M1742" s="105">
        <f t="shared" si="589"/>
        <v>0</v>
      </c>
      <c r="N1742" s="104">
        <f t="shared" si="590"/>
        <v>0</v>
      </c>
      <c r="O1742" s="113">
        <f t="shared" si="585"/>
        <v>0.11</v>
      </c>
      <c r="P1742" s="108">
        <f t="shared" si="575"/>
        <v>1.008149921</v>
      </c>
      <c r="Q1742" s="104">
        <f t="shared" si="578"/>
        <v>894.42719215</v>
      </c>
      <c r="R1742" s="104">
        <f t="shared" si="579"/>
        <v>894.42719215</v>
      </c>
      <c r="S1742" s="109" t="s">
        <v>52</v>
      </c>
      <c r="T1742" s="110">
        <f t="shared" si="591"/>
        <v>41769</v>
      </c>
      <c r="U1742" s="111">
        <f t="shared" si="586"/>
        <v>0</v>
      </c>
      <c r="V1742" s="22"/>
      <c r="W1742" s="5"/>
      <c r="X1742" s="3"/>
      <c r="Y1742" s="5"/>
      <c r="Z1742" s="5"/>
      <c r="AA1742" s="5"/>
      <c r="AB1742" s="1"/>
      <c r="AC1742" s="5"/>
      <c r="AD1742" s="5"/>
      <c r="AE1742" s="5"/>
      <c r="AF1742" s="1"/>
      <c r="AG1742" s="3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</row>
    <row r="1743" spans="1:108" x14ac:dyDescent="0.2">
      <c r="A1743" s="112">
        <f t="shared" si="580"/>
        <v>41768</v>
      </c>
      <c r="B1743" s="104">
        <f t="shared" si="573"/>
        <v>110673.44705079</v>
      </c>
      <c r="C1743" s="104">
        <f t="shared" si="581"/>
        <v>106788.27557317998</v>
      </c>
      <c r="D1743" s="132">
        <f t="shared" si="582"/>
        <v>41740</v>
      </c>
      <c r="E1743" s="105">
        <f t="shared" si="574"/>
        <v>5.7000000000000003E-5</v>
      </c>
      <c r="F1743" s="106">
        <f t="shared" si="572"/>
        <v>29</v>
      </c>
      <c r="G1743" s="106">
        <f t="shared" si="587"/>
        <v>30</v>
      </c>
      <c r="H1743" s="104">
        <f t="shared" si="583"/>
        <v>1.00005509</v>
      </c>
      <c r="I1743" s="104">
        <f t="shared" si="584"/>
        <v>1.0276492800000001</v>
      </c>
      <c r="J1743" s="104">
        <f t="shared" si="576"/>
        <v>1.02770589</v>
      </c>
      <c r="K1743" s="104">
        <f t="shared" si="577"/>
        <v>109746.9397895</v>
      </c>
      <c r="L1743" s="107">
        <f t="shared" si="588"/>
        <v>0</v>
      </c>
      <c r="M1743" s="105">
        <f t="shared" si="589"/>
        <v>0</v>
      </c>
      <c r="N1743" s="104">
        <f t="shared" si="590"/>
        <v>0</v>
      </c>
      <c r="O1743" s="113">
        <f t="shared" si="585"/>
        <v>0.11</v>
      </c>
      <c r="P1743" s="108">
        <f t="shared" si="575"/>
        <v>1.0084422150000001</v>
      </c>
      <c r="Q1743" s="104">
        <f t="shared" si="578"/>
        <v>926.50726128999997</v>
      </c>
      <c r="R1743" s="104">
        <f t="shared" si="579"/>
        <v>926.50726128999997</v>
      </c>
      <c r="S1743" s="109" t="s">
        <v>52</v>
      </c>
      <c r="T1743" s="110">
        <f t="shared" si="591"/>
        <v>41769</v>
      </c>
      <c r="U1743" s="111">
        <f t="shared" si="586"/>
        <v>0</v>
      </c>
      <c r="V1743" s="22"/>
      <c r="W1743" s="5"/>
      <c r="X1743" s="3"/>
      <c r="Y1743" s="5"/>
      <c r="Z1743" s="5"/>
      <c r="AA1743" s="5"/>
      <c r="AB1743" s="1"/>
      <c r="AC1743" s="5"/>
      <c r="AD1743" s="5"/>
      <c r="AE1743" s="5"/>
      <c r="AF1743" s="1"/>
      <c r="AG1743" s="3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</row>
    <row r="1744" spans="1:108" x14ac:dyDescent="0.2">
      <c r="A1744" s="112">
        <f t="shared" si="580"/>
        <v>41769</v>
      </c>
      <c r="B1744" s="104">
        <f t="shared" si="573"/>
        <v>110705.74588451</v>
      </c>
      <c r="C1744" s="104">
        <f t="shared" si="581"/>
        <v>106788.27557317998</v>
      </c>
      <c r="D1744" s="132">
        <f t="shared" si="582"/>
        <v>41740</v>
      </c>
      <c r="E1744" s="105">
        <f t="shared" si="574"/>
        <v>5.7000000000000003E-5</v>
      </c>
      <c r="F1744" s="106">
        <f t="shared" si="572"/>
        <v>30</v>
      </c>
      <c r="G1744" s="106">
        <f t="shared" si="587"/>
        <v>30</v>
      </c>
      <c r="H1744" s="104">
        <f t="shared" si="583"/>
        <v>1.000057</v>
      </c>
      <c r="I1744" s="104">
        <f t="shared" si="584"/>
        <v>1.0276492800000001</v>
      </c>
      <c r="J1744" s="104">
        <f t="shared" si="576"/>
        <v>1.0277078500000001</v>
      </c>
      <c r="K1744" s="104">
        <f t="shared" si="577"/>
        <v>109747.14909452001</v>
      </c>
      <c r="L1744" s="107">
        <f t="shared" si="588"/>
        <v>56</v>
      </c>
      <c r="M1744" s="105">
        <f t="shared" si="589"/>
        <v>1.1520208137E-2</v>
      </c>
      <c r="N1744" s="104">
        <f t="shared" si="590"/>
        <v>1264.3100000100001</v>
      </c>
      <c r="O1744" s="113">
        <f t="shared" si="585"/>
        <v>0.11</v>
      </c>
      <c r="P1744" s="108">
        <f t="shared" si="575"/>
        <v>1.0087345940000001</v>
      </c>
      <c r="Q1744" s="104">
        <f t="shared" si="578"/>
        <v>958.59678999000005</v>
      </c>
      <c r="R1744" s="104">
        <f t="shared" si="579"/>
        <v>2222.90679</v>
      </c>
      <c r="S1744" s="109" t="s">
        <v>52</v>
      </c>
      <c r="T1744" s="110">
        <f t="shared" si="591"/>
        <v>41769</v>
      </c>
      <c r="U1744" s="111">
        <f t="shared" si="586"/>
        <v>108482.83909451001</v>
      </c>
      <c r="V1744" s="22"/>
      <c r="W1744" s="5"/>
      <c r="X1744" s="3"/>
      <c r="Y1744" s="5"/>
      <c r="Z1744" s="5"/>
      <c r="AA1744" s="5"/>
      <c r="AB1744" s="1"/>
      <c r="AC1744" s="5"/>
      <c r="AD1744" s="5"/>
      <c r="AE1744" s="5"/>
      <c r="AF1744" s="1"/>
      <c r="AG1744" s="3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</row>
    <row r="1745" spans="1:108" x14ac:dyDescent="0.2">
      <c r="A1745" s="112">
        <f t="shared" si="580"/>
        <v>41770</v>
      </c>
      <c r="B1745" s="104">
        <f t="shared" si="573"/>
        <v>108515.28516153</v>
      </c>
      <c r="C1745" s="104">
        <f t="shared" si="581"/>
        <v>105558.05241198998</v>
      </c>
      <c r="D1745" s="132">
        <f t="shared" si="582"/>
        <v>41770</v>
      </c>
      <c r="E1745" s="105">
        <f t="shared" si="574"/>
        <v>5.7399999999999997E-4</v>
      </c>
      <c r="F1745" s="106">
        <f t="shared" si="572"/>
        <v>1</v>
      </c>
      <c r="G1745" s="106">
        <f t="shared" si="587"/>
        <v>31</v>
      </c>
      <c r="H1745" s="104">
        <f t="shared" si="583"/>
        <v>1.0000185100000001</v>
      </c>
      <c r="I1745" s="104">
        <f t="shared" si="584"/>
        <v>1.0277078500000001</v>
      </c>
      <c r="J1745" s="104">
        <f t="shared" si="576"/>
        <v>1.02772687</v>
      </c>
      <c r="K1745" s="104">
        <f t="shared" si="577"/>
        <v>108484.84680867</v>
      </c>
      <c r="L1745" s="107">
        <f t="shared" si="588"/>
        <v>0</v>
      </c>
      <c r="M1745" s="105">
        <f t="shared" si="589"/>
        <v>0</v>
      </c>
      <c r="N1745" s="104">
        <f t="shared" si="590"/>
        <v>0</v>
      </c>
      <c r="O1745" s="113">
        <f t="shared" si="585"/>
        <v>0.11</v>
      </c>
      <c r="P1745" s="108">
        <f t="shared" si="575"/>
        <v>1.0002805770000001</v>
      </c>
      <c r="Q1745" s="104">
        <f t="shared" si="578"/>
        <v>30.438352859999998</v>
      </c>
      <c r="R1745" s="104">
        <f t="shared" si="579"/>
        <v>30.438352859999998</v>
      </c>
      <c r="S1745" s="109" t="s">
        <v>52</v>
      </c>
      <c r="T1745" s="110">
        <f t="shared" si="591"/>
        <v>41800</v>
      </c>
      <c r="U1745" s="111">
        <f t="shared" si="586"/>
        <v>0</v>
      </c>
      <c r="V1745" s="22"/>
      <c r="W1745" s="5"/>
      <c r="X1745" s="3"/>
      <c r="Y1745" s="5"/>
      <c r="Z1745" s="5"/>
      <c r="AA1745" s="5"/>
      <c r="AB1745" s="1"/>
      <c r="AC1745" s="5"/>
      <c r="AD1745" s="5"/>
      <c r="AE1745" s="5"/>
      <c r="AF1745" s="1"/>
      <c r="AG1745" s="3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</row>
    <row r="1746" spans="1:108" x14ac:dyDescent="0.2">
      <c r="A1746" s="112">
        <f t="shared" si="580"/>
        <v>41771</v>
      </c>
      <c r="B1746" s="104">
        <f t="shared" si="573"/>
        <v>108547.74092564</v>
      </c>
      <c r="C1746" s="104">
        <f t="shared" si="581"/>
        <v>105558.05241198998</v>
      </c>
      <c r="D1746" s="132">
        <f t="shared" si="582"/>
        <v>41770</v>
      </c>
      <c r="E1746" s="105">
        <f t="shared" si="574"/>
        <v>5.7399999999999997E-4</v>
      </c>
      <c r="F1746" s="106">
        <f t="shared" si="572"/>
        <v>2</v>
      </c>
      <c r="G1746" s="106">
        <f t="shared" si="587"/>
        <v>31</v>
      </c>
      <c r="H1746" s="104">
        <f t="shared" si="583"/>
        <v>1.0000370199999999</v>
      </c>
      <c r="I1746" s="104">
        <f t="shared" si="584"/>
        <v>1.0277078500000001</v>
      </c>
      <c r="J1746" s="104">
        <f t="shared" si="576"/>
        <v>1.0277458900000001</v>
      </c>
      <c r="K1746" s="104">
        <f t="shared" si="577"/>
        <v>108486.85452281999</v>
      </c>
      <c r="L1746" s="107">
        <f t="shared" si="588"/>
        <v>0</v>
      </c>
      <c r="M1746" s="105">
        <f t="shared" si="589"/>
        <v>0</v>
      </c>
      <c r="N1746" s="104">
        <f t="shared" si="590"/>
        <v>0</v>
      </c>
      <c r="O1746" s="113">
        <f t="shared" si="585"/>
        <v>0.11</v>
      </c>
      <c r="P1746" s="108">
        <f t="shared" si="575"/>
        <v>1.000561233</v>
      </c>
      <c r="Q1746" s="104">
        <f t="shared" si="578"/>
        <v>60.886402820000001</v>
      </c>
      <c r="R1746" s="104">
        <f t="shared" si="579"/>
        <v>60.886402820000001</v>
      </c>
      <c r="S1746" s="109" t="s">
        <v>52</v>
      </c>
      <c r="T1746" s="110">
        <f t="shared" si="591"/>
        <v>41800</v>
      </c>
      <c r="U1746" s="111">
        <f t="shared" si="586"/>
        <v>0</v>
      </c>
      <c r="V1746" s="22"/>
      <c r="W1746" s="5"/>
      <c r="X1746" s="3"/>
      <c r="Y1746" s="5"/>
      <c r="Z1746" s="5"/>
      <c r="AA1746" s="5"/>
      <c r="AB1746" s="1"/>
      <c r="AC1746" s="5"/>
      <c r="AD1746" s="5"/>
      <c r="AE1746" s="5"/>
      <c r="AF1746" s="1"/>
      <c r="AG1746" s="3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</row>
    <row r="1747" spans="1:108" x14ac:dyDescent="0.2">
      <c r="A1747" s="112">
        <f t="shared" si="580"/>
        <v>41772</v>
      </c>
      <c r="B1747" s="104">
        <f t="shared" si="573"/>
        <v>108580.20627885</v>
      </c>
      <c r="C1747" s="104">
        <f t="shared" si="581"/>
        <v>105558.05241198998</v>
      </c>
      <c r="D1747" s="132">
        <f t="shared" si="582"/>
        <v>41770</v>
      </c>
      <c r="E1747" s="105">
        <f t="shared" si="574"/>
        <v>5.7399999999999997E-4</v>
      </c>
      <c r="F1747" s="106">
        <f t="shared" si="572"/>
        <v>3</v>
      </c>
      <c r="G1747" s="106">
        <f t="shared" si="587"/>
        <v>31</v>
      </c>
      <c r="H1747" s="104">
        <f t="shared" si="583"/>
        <v>1.00005553</v>
      </c>
      <c r="I1747" s="104">
        <f t="shared" si="584"/>
        <v>1.0277078500000001</v>
      </c>
      <c r="J1747" s="104">
        <f t="shared" si="576"/>
        <v>1.0277649099999999</v>
      </c>
      <c r="K1747" s="104">
        <f t="shared" si="577"/>
        <v>108488.86223698</v>
      </c>
      <c r="L1747" s="107">
        <f t="shared" si="588"/>
        <v>0</v>
      </c>
      <c r="M1747" s="105">
        <f t="shared" si="589"/>
        <v>0</v>
      </c>
      <c r="N1747" s="104">
        <f t="shared" si="590"/>
        <v>0</v>
      </c>
      <c r="O1747" s="113">
        <f t="shared" si="585"/>
        <v>0.11</v>
      </c>
      <c r="P1747" s="108">
        <f t="shared" si="575"/>
        <v>1.0008419669999999</v>
      </c>
      <c r="Q1747" s="104">
        <f t="shared" si="578"/>
        <v>91.344041869999998</v>
      </c>
      <c r="R1747" s="104">
        <f t="shared" si="579"/>
        <v>91.344041869999998</v>
      </c>
      <c r="S1747" s="109" t="s">
        <v>52</v>
      </c>
      <c r="T1747" s="110">
        <f t="shared" si="591"/>
        <v>41800</v>
      </c>
      <c r="U1747" s="111">
        <f t="shared" si="586"/>
        <v>0</v>
      </c>
      <c r="V1747" s="22"/>
      <c r="W1747" s="5"/>
      <c r="X1747" s="3"/>
      <c r="Y1747" s="5"/>
      <c r="Z1747" s="5"/>
      <c r="AA1747" s="5"/>
      <c r="AB1747" s="1"/>
      <c r="AC1747" s="5"/>
      <c r="AD1747" s="5"/>
      <c r="AE1747" s="5"/>
      <c r="AF1747" s="1"/>
      <c r="AG1747" s="3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</row>
    <row r="1748" spans="1:108" x14ac:dyDescent="0.2">
      <c r="A1748" s="112">
        <f t="shared" si="580"/>
        <v>41773</v>
      </c>
      <c r="B1748" s="104">
        <f t="shared" si="573"/>
        <v>108612.68249535</v>
      </c>
      <c r="C1748" s="104">
        <f t="shared" si="581"/>
        <v>105558.05241198998</v>
      </c>
      <c r="D1748" s="132">
        <f t="shared" si="582"/>
        <v>41770</v>
      </c>
      <c r="E1748" s="105">
        <f t="shared" si="574"/>
        <v>5.7399999999999997E-4</v>
      </c>
      <c r="F1748" s="106">
        <f t="shared" si="572"/>
        <v>4</v>
      </c>
      <c r="G1748" s="106">
        <f t="shared" si="587"/>
        <v>31</v>
      </c>
      <c r="H1748" s="104">
        <f t="shared" si="583"/>
        <v>1.0000740400000001</v>
      </c>
      <c r="I1748" s="104">
        <f t="shared" si="584"/>
        <v>1.0277078500000001</v>
      </c>
      <c r="J1748" s="104">
        <f t="shared" si="576"/>
        <v>1.02778394</v>
      </c>
      <c r="K1748" s="104">
        <f t="shared" si="577"/>
        <v>108490.87100672</v>
      </c>
      <c r="L1748" s="107">
        <f t="shared" si="588"/>
        <v>0</v>
      </c>
      <c r="M1748" s="105">
        <f t="shared" si="589"/>
        <v>0</v>
      </c>
      <c r="N1748" s="104">
        <f t="shared" si="590"/>
        <v>0</v>
      </c>
      <c r="O1748" s="113">
        <f t="shared" si="585"/>
        <v>0.11</v>
      </c>
      <c r="P1748" s="108">
        <f t="shared" si="575"/>
        <v>1.0011227810000001</v>
      </c>
      <c r="Q1748" s="104">
        <f t="shared" si="578"/>
        <v>121.81148863</v>
      </c>
      <c r="R1748" s="104">
        <f t="shared" si="579"/>
        <v>121.81148863</v>
      </c>
      <c r="S1748" s="109" t="s">
        <v>52</v>
      </c>
      <c r="T1748" s="110">
        <f t="shared" si="591"/>
        <v>41800</v>
      </c>
      <c r="U1748" s="111">
        <f t="shared" si="586"/>
        <v>0</v>
      </c>
      <c r="V1748" s="22"/>
      <c r="W1748" s="5"/>
      <c r="X1748" s="3"/>
      <c r="Y1748" s="5"/>
      <c r="Z1748" s="5"/>
      <c r="AA1748" s="5"/>
      <c r="AB1748" s="1"/>
      <c r="AC1748" s="5"/>
      <c r="AD1748" s="5"/>
      <c r="AE1748" s="5"/>
      <c r="AF1748" s="1"/>
      <c r="AG1748" s="3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</row>
    <row r="1749" spans="1:108" x14ac:dyDescent="0.2">
      <c r="A1749" s="112">
        <f t="shared" si="580"/>
        <v>41774</v>
      </c>
      <c r="B1749" s="104">
        <f t="shared" si="573"/>
        <v>108645.16724541999</v>
      </c>
      <c r="C1749" s="104">
        <f t="shared" si="581"/>
        <v>105558.05241198998</v>
      </c>
      <c r="D1749" s="132">
        <f t="shared" si="582"/>
        <v>41770</v>
      </c>
      <c r="E1749" s="105">
        <f t="shared" si="574"/>
        <v>5.7399999999999997E-4</v>
      </c>
      <c r="F1749" s="106">
        <f t="shared" si="572"/>
        <v>5</v>
      </c>
      <c r="G1749" s="106">
        <f t="shared" si="587"/>
        <v>31</v>
      </c>
      <c r="H1749" s="104">
        <f t="shared" si="583"/>
        <v>1.00009255</v>
      </c>
      <c r="I1749" s="104">
        <f t="shared" si="584"/>
        <v>1.0277078500000001</v>
      </c>
      <c r="J1749" s="104">
        <f t="shared" si="576"/>
        <v>1.02780296</v>
      </c>
      <c r="K1749" s="104">
        <f t="shared" si="577"/>
        <v>108492.87872086999</v>
      </c>
      <c r="L1749" s="107">
        <f t="shared" si="588"/>
        <v>0</v>
      </c>
      <c r="M1749" s="105">
        <f t="shared" si="589"/>
        <v>0</v>
      </c>
      <c r="N1749" s="104">
        <f t="shared" si="590"/>
        <v>0</v>
      </c>
      <c r="O1749" s="113">
        <f t="shared" si="585"/>
        <v>0.11</v>
      </c>
      <c r="P1749" s="108">
        <f t="shared" si="575"/>
        <v>1.001403673</v>
      </c>
      <c r="Q1749" s="104">
        <f t="shared" si="578"/>
        <v>152.28852455000001</v>
      </c>
      <c r="R1749" s="104">
        <f t="shared" si="579"/>
        <v>152.28852455000001</v>
      </c>
      <c r="S1749" s="109" t="s">
        <v>52</v>
      </c>
      <c r="T1749" s="110">
        <f t="shared" si="591"/>
        <v>41800</v>
      </c>
      <c r="U1749" s="111">
        <f t="shared" si="586"/>
        <v>0</v>
      </c>
      <c r="V1749" s="22"/>
      <c r="W1749" s="5"/>
      <c r="X1749" s="3"/>
      <c r="Y1749" s="5"/>
      <c r="Z1749" s="5"/>
      <c r="AA1749" s="5"/>
      <c r="AB1749" s="1"/>
      <c r="AC1749" s="5"/>
      <c r="AD1749" s="5"/>
      <c r="AE1749" s="5"/>
      <c r="AF1749" s="1"/>
      <c r="AG1749" s="3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</row>
    <row r="1750" spans="1:108" x14ac:dyDescent="0.2">
      <c r="A1750" s="112">
        <f t="shared" si="580"/>
        <v>41775</v>
      </c>
      <c r="B1750" s="104">
        <f t="shared" si="573"/>
        <v>108677.66264334999</v>
      </c>
      <c r="C1750" s="104">
        <f t="shared" si="581"/>
        <v>105558.05241198998</v>
      </c>
      <c r="D1750" s="132">
        <f t="shared" si="582"/>
        <v>41770</v>
      </c>
      <c r="E1750" s="105">
        <f t="shared" si="574"/>
        <v>5.7399999999999997E-4</v>
      </c>
      <c r="F1750" s="106">
        <f t="shared" si="572"/>
        <v>6</v>
      </c>
      <c r="G1750" s="106">
        <f t="shared" si="587"/>
        <v>31</v>
      </c>
      <c r="H1750" s="104">
        <f t="shared" si="583"/>
        <v>1.00011107</v>
      </c>
      <c r="I1750" s="104">
        <f t="shared" si="584"/>
        <v>1.0277078500000001</v>
      </c>
      <c r="J1750" s="104">
        <f t="shared" si="576"/>
        <v>1.0278219900000001</v>
      </c>
      <c r="K1750" s="104">
        <f t="shared" si="577"/>
        <v>108494.88749061</v>
      </c>
      <c r="L1750" s="107">
        <f t="shared" si="588"/>
        <v>0</v>
      </c>
      <c r="M1750" s="105">
        <f t="shared" si="589"/>
        <v>0</v>
      </c>
      <c r="N1750" s="104">
        <f t="shared" si="590"/>
        <v>0</v>
      </c>
      <c r="O1750" s="113">
        <f t="shared" si="585"/>
        <v>0.11</v>
      </c>
      <c r="P1750" s="108">
        <f t="shared" si="575"/>
        <v>1.0016846429999999</v>
      </c>
      <c r="Q1750" s="104">
        <f t="shared" si="578"/>
        <v>182.77515274000001</v>
      </c>
      <c r="R1750" s="104">
        <f t="shared" si="579"/>
        <v>182.77515274000001</v>
      </c>
      <c r="S1750" s="109" t="s">
        <v>52</v>
      </c>
      <c r="T1750" s="110">
        <f t="shared" si="591"/>
        <v>41800</v>
      </c>
      <c r="U1750" s="111">
        <f t="shared" si="586"/>
        <v>0</v>
      </c>
      <c r="V1750" s="22"/>
      <c r="W1750" s="5"/>
      <c r="X1750" s="3"/>
      <c r="Y1750" s="5"/>
      <c r="Z1750" s="5"/>
      <c r="AA1750" s="5"/>
      <c r="AB1750" s="1"/>
      <c r="AC1750" s="5"/>
      <c r="AD1750" s="5"/>
      <c r="AE1750" s="5"/>
      <c r="AF1750" s="1"/>
      <c r="AG1750" s="3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</row>
    <row r="1751" spans="1:108" x14ac:dyDescent="0.2">
      <c r="A1751" s="112">
        <f t="shared" si="580"/>
        <v>41776</v>
      </c>
      <c r="B1751" s="104">
        <f t="shared" si="573"/>
        <v>108710.16784985</v>
      </c>
      <c r="C1751" s="104">
        <f t="shared" si="581"/>
        <v>105558.05241198998</v>
      </c>
      <c r="D1751" s="132">
        <f t="shared" si="582"/>
        <v>41770</v>
      </c>
      <c r="E1751" s="105">
        <f t="shared" si="574"/>
        <v>5.7399999999999997E-4</v>
      </c>
      <c r="F1751" s="106">
        <f t="shared" si="572"/>
        <v>7</v>
      </c>
      <c r="G1751" s="106">
        <f t="shared" si="587"/>
        <v>31</v>
      </c>
      <c r="H1751" s="104">
        <f t="shared" si="583"/>
        <v>1.0001295800000001</v>
      </c>
      <c r="I1751" s="104">
        <f t="shared" si="584"/>
        <v>1.0277078500000001</v>
      </c>
      <c r="J1751" s="104">
        <f t="shared" si="576"/>
        <v>1.0278410200000001</v>
      </c>
      <c r="K1751" s="104">
        <f t="shared" si="577"/>
        <v>108496.89626035</v>
      </c>
      <c r="L1751" s="107">
        <f t="shared" si="588"/>
        <v>0</v>
      </c>
      <c r="M1751" s="105">
        <f t="shared" si="589"/>
        <v>0</v>
      </c>
      <c r="N1751" s="104">
        <f t="shared" si="590"/>
        <v>0</v>
      </c>
      <c r="O1751" s="113">
        <f t="shared" si="585"/>
        <v>0.11</v>
      </c>
      <c r="P1751" s="108">
        <f t="shared" si="575"/>
        <v>1.001965693</v>
      </c>
      <c r="Q1751" s="104">
        <f t="shared" si="578"/>
        <v>213.2715895</v>
      </c>
      <c r="R1751" s="104">
        <f t="shared" si="579"/>
        <v>213.2715895</v>
      </c>
      <c r="S1751" s="109" t="s">
        <v>52</v>
      </c>
      <c r="T1751" s="110">
        <f t="shared" si="591"/>
        <v>41800</v>
      </c>
      <c r="U1751" s="111">
        <f t="shared" si="586"/>
        <v>0</v>
      </c>
      <c r="V1751" s="22"/>
      <c r="W1751" s="5"/>
      <c r="X1751" s="3"/>
      <c r="Y1751" s="5"/>
      <c r="Z1751" s="5"/>
      <c r="AA1751" s="5"/>
      <c r="AB1751" s="1"/>
      <c r="AC1751" s="5"/>
      <c r="AD1751" s="5"/>
      <c r="AE1751" s="5"/>
      <c r="AF1751" s="1"/>
      <c r="AG1751" s="3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</row>
    <row r="1752" spans="1:108" x14ac:dyDescent="0.2">
      <c r="A1752" s="112">
        <f t="shared" si="580"/>
        <v>41777</v>
      </c>
      <c r="B1752" s="104">
        <f t="shared" si="573"/>
        <v>108742.68169893</v>
      </c>
      <c r="C1752" s="104">
        <f t="shared" si="581"/>
        <v>105558.05241198998</v>
      </c>
      <c r="D1752" s="132">
        <f t="shared" si="582"/>
        <v>41770</v>
      </c>
      <c r="E1752" s="105">
        <f t="shared" si="574"/>
        <v>5.7399999999999997E-4</v>
      </c>
      <c r="F1752" s="106">
        <f t="shared" si="572"/>
        <v>8</v>
      </c>
      <c r="G1752" s="106">
        <f t="shared" si="587"/>
        <v>31</v>
      </c>
      <c r="H1752" s="104">
        <f t="shared" si="583"/>
        <v>1.0001480899999999</v>
      </c>
      <c r="I1752" s="104">
        <f t="shared" si="584"/>
        <v>1.0277078500000001</v>
      </c>
      <c r="J1752" s="104">
        <f t="shared" si="576"/>
        <v>1.02786004</v>
      </c>
      <c r="K1752" s="104">
        <f t="shared" si="577"/>
        <v>108498.90397451</v>
      </c>
      <c r="L1752" s="107">
        <f t="shared" si="588"/>
        <v>0</v>
      </c>
      <c r="M1752" s="105">
        <f t="shared" si="589"/>
        <v>0</v>
      </c>
      <c r="N1752" s="104">
        <f t="shared" si="590"/>
        <v>0</v>
      </c>
      <c r="O1752" s="113">
        <f t="shared" si="585"/>
        <v>0.11</v>
      </c>
      <c r="P1752" s="108">
        <f t="shared" si="575"/>
        <v>1.002246822</v>
      </c>
      <c r="Q1752" s="104">
        <f t="shared" si="578"/>
        <v>243.77772442</v>
      </c>
      <c r="R1752" s="104">
        <f t="shared" si="579"/>
        <v>243.77772442</v>
      </c>
      <c r="S1752" s="109" t="s">
        <v>52</v>
      </c>
      <c r="T1752" s="110">
        <f t="shared" si="591"/>
        <v>41800</v>
      </c>
      <c r="U1752" s="111">
        <f t="shared" si="586"/>
        <v>0</v>
      </c>
      <c r="V1752" s="22"/>
      <c r="W1752" s="5"/>
      <c r="X1752" s="3"/>
      <c r="Y1752" s="5"/>
      <c r="Z1752" s="5"/>
      <c r="AA1752" s="5"/>
      <c r="AB1752" s="1"/>
      <c r="AC1752" s="5"/>
      <c r="AD1752" s="5"/>
      <c r="AE1752" s="5"/>
      <c r="AF1752" s="1"/>
      <c r="AG1752" s="3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</row>
    <row r="1753" spans="1:108" x14ac:dyDescent="0.2">
      <c r="A1753" s="112">
        <f t="shared" si="580"/>
        <v>41778</v>
      </c>
      <c r="B1753" s="104">
        <f t="shared" si="573"/>
        <v>108775.20619818001</v>
      </c>
      <c r="C1753" s="104">
        <f t="shared" si="581"/>
        <v>105558.05241198998</v>
      </c>
      <c r="D1753" s="132">
        <f t="shared" si="582"/>
        <v>41770</v>
      </c>
      <c r="E1753" s="105">
        <f t="shared" si="574"/>
        <v>5.7399999999999997E-4</v>
      </c>
      <c r="F1753" s="106">
        <f t="shared" si="572"/>
        <v>9</v>
      </c>
      <c r="G1753" s="106">
        <f t="shared" si="587"/>
        <v>31</v>
      </c>
      <c r="H1753" s="104">
        <f t="shared" si="583"/>
        <v>1.00016661</v>
      </c>
      <c r="I1753" s="104">
        <f t="shared" si="584"/>
        <v>1.0277078500000001</v>
      </c>
      <c r="J1753" s="104">
        <f t="shared" si="576"/>
        <v>1.02787907</v>
      </c>
      <c r="K1753" s="104">
        <f t="shared" si="577"/>
        <v>108500.91274424001</v>
      </c>
      <c r="L1753" s="107">
        <f t="shared" si="588"/>
        <v>0</v>
      </c>
      <c r="M1753" s="105">
        <f t="shared" si="589"/>
        <v>0</v>
      </c>
      <c r="N1753" s="104">
        <f t="shared" si="590"/>
        <v>0</v>
      </c>
      <c r="O1753" s="113">
        <f t="shared" si="585"/>
        <v>0.11</v>
      </c>
      <c r="P1753" s="108">
        <f t="shared" si="575"/>
        <v>1.002528029</v>
      </c>
      <c r="Q1753" s="104">
        <f t="shared" si="578"/>
        <v>274.29345394000001</v>
      </c>
      <c r="R1753" s="104">
        <f t="shared" si="579"/>
        <v>274.29345394000001</v>
      </c>
      <c r="S1753" s="109" t="s">
        <v>52</v>
      </c>
      <c r="T1753" s="110">
        <f t="shared" si="591"/>
        <v>41800</v>
      </c>
      <c r="U1753" s="111">
        <f t="shared" si="586"/>
        <v>0</v>
      </c>
      <c r="V1753" s="22"/>
      <c r="W1753" s="5"/>
      <c r="X1753" s="3"/>
      <c r="Y1753" s="5"/>
      <c r="Z1753" s="5"/>
      <c r="AA1753" s="5"/>
      <c r="AB1753" s="1"/>
      <c r="AC1753" s="5"/>
      <c r="AD1753" s="5"/>
      <c r="AE1753" s="5"/>
      <c r="AF1753" s="1"/>
      <c r="AG1753" s="3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</row>
    <row r="1754" spans="1:108" x14ac:dyDescent="0.2">
      <c r="A1754" s="112">
        <f t="shared" si="580"/>
        <v>41779</v>
      </c>
      <c r="B1754" s="104">
        <f t="shared" si="573"/>
        <v>108807.73944889</v>
      </c>
      <c r="C1754" s="104">
        <f t="shared" si="581"/>
        <v>105558.05241198998</v>
      </c>
      <c r="D1754" s="132">
        <f t="shared" si="582"/>
        <v>41770</v>
      </c>
      <c r="E1754" s="105">
        <f t="shared" si="574"/>
        <v>5.7399999999999997E-4</v>
      </c>
      <c r="F1754" s="106">
        <f t="shared" si="572"/>
        <v>10</v>
      </c>
      <c r="G1754" s="106">
        <f t="shared" si="587"/>
        <v>31</v>
      </c>
      <c r="H1754" s="104">
        <f t="shared" si="583"/>
        <v>1.00018512</v>
      </c>
      <c r="I1754" s="104">
        <f t="shared" si="584"/>
        <v>1.0277078500000001</v>
      </c>
      <c r="J1754" s="104">
        <f t="shared" si="576"/>
        <v>1.0278980900000001</v>
      </c>
      <c r="K1754" s="104">
        <f t="shared" si="577"/>
        <v>108502.9204584</v>
      </c>
      <c r="L1754" s="107">
        <f t="shared" si="588"/>
        <v>0</v>
      </c>
      <c r="M1754" s="105">
        <f t="shared" si="589"/>
        <v>0</v>
      </c>
      <c r="N1754" s="104">
        <f t="shared" si="590"/>
        <v>0</v>
      </c>
      <c r="O1754" s="113">
        <f t="shared" si="585"/>
        <v>0.11</v>
      </c>
      <c r="P1754" s="108">
        <f t="shared" si="575"/>
        <v>1.002809316</v>
      </c>
      <c r="Q1754" s="104">
        <f t="shared" si="578"/>
        <v>304.81899048999998</v>
      </c>
      <c r="R1754" s="104">
        <f t="shared" si="579"/>
        <v>304.81899048999998</v>
      </c>
      <c r="S1754" s="109" t="s">
        <v>52</v>
      </c>
      <c r="T1754" s="110">
        <f t="shared" si="591"/>
        <v>41800</v>
      </c>
      <c r="U1754" s="111">
        <f t="shared" si="586"/>
        <v>0</v>
      </c>
      <c r="V1754" s="22"/>
      <c r="W1754" s="5"/>
      <c r="X1754" s="3"/>
      <c r="Y1754" s="5"/>
      <c r="Z1754" s="5"/>
      <c r="AA1754" s="5"/>
      <c r="AB1754" s="1"/>
      <c r="AC1754" s="5"/>
      <c r="AD1754" s="5"/>
      <c r="AE1754" s="5"/>
      <c r="AF1754" s="1"/>
      <c r="AG1754" s="3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</row>
    <row r="1755" spans="1:108" x14ac:dyDescent="0.2">
      <c r="A1755" s="112">
        <f t="shared" si="580"/>
        <v>41780</v>
      </c>
      <c r="B1755" s="104">
        <f t="shared" si="573"/>
        <v>108840.28335130999</v>
      </c>
      <c r="C1755" s="104">
        <f t="shared" si="581"/>
        <v>105558.05241198998</v>
      </c>
      <c r="D1755" s="132">
        <f t="shared" si="582"/>
        <v>41770</v>
      </c>
      <c r="E1755" s="105">
        <f t="shared" si="574"/>
        <v>5.7399999999999997E-4</v>
      </c>
      <c r="F1755" s="106">
        <f t="shared" si="572"/>
        <v>11</v>
      </c>
      <c r="G1755" s="106">
        <f t="shared" si="587"/>
        <v>31</v>
      </c>
      <c r="H1755" s="104">
        <f t="shared" si="583"/>
        <v>1.0002036299999999</v>
      </c>
      <c r="I1755" s="104">
        <f t="shared" si="584"/>
        <v>1.0277078500000001</v>
      </c>
      <c r="J1755" s="104">
        <f t="shared" si="576"/>
        <v>1.0279171199999999</v>
      </c>
      <c r="K1755" s="104">
        <f t="shared" si="577"/>
        <v>108504.92922814</v>
      </c>
      <c r="L1755" s="107">
        <f t="shared" si="588"/>
        <v>0</v>
      </c>
      <c r="M1755" s="105">
        <f t="shared" si="589"/>
        <v>0</v>
      </c>
      <c r="N1755" s="104">
        <f t="shared" si="590"/>
        <v>0</v>
      </c>
      <c r="O1755" s="113">
        <f t="shared" si="585"/>
        <v>0.11</v>
      </c>
      <c r="P1755" s="108">
        <f t="shared" si="575"/>
        <v>1.003090681</v>
      </c>
      <c r="Q1755" s="104">
        <f t="shared" si="578"/>
        <v>335.35412316999998</v>
      </c>
      <c r="R1755" s="104">
        <f t="shared" si="579"/>
        <v>335.35412316999998</v>
      </c>
      <c r="S1755" s="109" t="s">
        <v>52</v>
      </c>
      <c r="T1755" s="110">
        <f t="shared" si="591"/>
        <v>41800</v>
      </c>
      <c r="U1755" s="111">
        <f t="shared" si="586"/>
        <v>0</v>
      </c>
      <c r="V1755" s="22"/>
      <c r="W1755" s="5"/>
      <c r="X1755" s="3"/>
      <c r="Y1755" s="5"/>
      <c r="Z1755" s="5"/>
      <c r="AA1755" s="5"/>
      <c r="AB1755" s="1"/>
      <c r="AC1755" s="5"/>
      <c r="AD1755" s="5"/>
      <c r="AE1755" s="5"/>
      <c r="AF1755" s="1"/>
      <c r="AG1755" s="3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</row>
    <row r="1756" spans="1:108" x14ac:dyDescent="0.2">
      <c r="A1756" s="112">
        <f t="shared" si="580"/>
        <v>41781</v>
      </c>
      <c r="B1756" s="104">
        <f t="shared" si="573"/>
        <v>108872.83695616</v>
      </c>
      <c r="C1756" s="104">
        <f t="shared" si="581"/>
        <v>105558.05241198998</v>
      </c>
      <c r="D1756" s="132">
        <f t="shared" si="582"/>
        <v>41770</v>
      </c>
      <c r="E1756" s="105">
        <f t="shared" si="574"/>
        <v>5.7399999999999997E-4</v>
      </c>
      <c r="F1756" s="106">
        <f t="shared" si="572"/>
        <v>12</v>
      </c>
      <c r="G1756" s="106">
        <f t="shared" si="587"/>
        <v>31</v>
      </c>
      <c r="H1756" s="104">
        <f t="shared" si="583"/>
        <v>1.0002221499999999</v>
      </c>
      <c r="I1756" s="104">
        <f t="shared" si="584"/>
        <v>1.0277078500000001</v>
      </c>
      <c r="J1756" s="104">
        <f t="shared" si="576"/>
        <v>1.0279361499999999</v>
      </c>
      <c r="K1756" s="104">
        <f t="shared" si="577"/>
        <v>108506.93799787</v>
      </c>
      <c r="L1756" s="107">
        <f t="shared" si="588"/>
        <v>0</v>
      </c>
      <c r="M1756" s="105">
        <f t="shared" si="589"/>
        <v>0</v>
      </c>
      <c r="N1756" s="104">
        <f t="shared" si="590"/>
        <v>0</v>
      </c>
      <c r="O1756" s="113">
        <f t="shared" si="585"/>
        <v>0.11</v>
      </c>
      <c r="P1756" s="108">
        <f t="shared" si="575"/>
        <v>1.0033721250000001</v>
      </c>
      <c r="Q1756" s="104">
        <f t="shared" si="578"/>
        <v>365.89895829</v>
      </c>
      <c r="R1756" s="104">
        <f t="shared" si="579"/>
        <v>365.89895829</v>
      </c>
      <c r="S1756" s="109" t="s">
        <v>52</v>
      </c>
      <c r="T1756" s="110">
        <f t="shared" si="591"/>
        <v>41800</v>
      </c>
      <c r="U1756" s="111">
        <f t="shared" si="586"/>
        <v>0</v>
      </c>
      <c r="V1756" s="22"/>
      <c r="W1756" s="5"/>
      <c r="X1756" s="3"/>
      <c r="Y1756" s="5"/>
      <c r="Z1756" s="5"/>
      <c r="AA1756" s="5"/>
      <c r="AB1756" s="1"/>
      <c r="AC1756" s="5"/>
      <c r="AD1756" s="5"/>
      <c r="AE1756" s="5"/>
      <c r="AF1756" s="1"/>
      <c r="AG1756" s="3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</row>
    <row r="1757" spans="1:108" x14ac:dyDescent="0.2">
      <c r="A1757" s="112">
        <f t="shared" si="580"/>
        <v>41782</v>
      </c>
      <c r="B1757" s="104">
        <f t="shared" si="573"/>
        <v>108905.39920451</v>
      </c>
      <c r="C1757" s="104">
        <f t="shared" si="581"/>
        <v>105558.05241198998</v>
      </c>
      <c r="D1757" s="132">
        <f t="shared" si="582"/>
        <v>41770</v>
      </c>
      <c r="E1757" s="105">
        <f t="shared" si="574"/>
        <v>5.7399999999999997E-4</v>
      </c>
      <c r="F1757" s="106">
        <f t="shared" si="572"/>
        <v>13</v>
      </c>
      <c r="G1757" s="106">
        <f t="shared" si="587"/>
        <v>31</v>
      </c>
      <c r="H1757" s="104">
        <f t="shared" si="583"/>
        <v>1.00024066</v>
      </c>
      <c r="I1757" s="104">
        <f t="shared" si="584"/>
        <v>1.0277078500000001</v>
      </c>
      <c r="J1757" s="104">
        <f t="shared" si="576"/>
        <v>1.02795517</v>
      </c>
      <c r="K1757" s="104">
        <f t="shared" si="577"/>
        <v>108508.94571203001</v>
      </c>
      <c r="L1757" s="107">
        <f t="shared" si="588"/>
        <v>0</v>
      </c>
      <c r="M1757" s="105">
        <f t="shared" si="589"/>
        <v>0</v>
      </c>
      <c r="N1757" s="104">
        <f t="shared" si="590"/>
        <v>0</v>
      </c>
      <c r="O1757" s="113">
        <f t="shared" si="585"/>
        <v>0.11</v>
      </c>
      <c r="P1757" s="108">
        <f t="shared" si="575"/>
        <v>1.003653648</v>
      </c>
      <c r="Q1757" s="104">
        <f t="shared" si="578"/>
        <v>396.45349248000002</v>
      </c>
      <c r="R1757" s="104">
        <f t="shared" si="579"/>
        <v>396.45349248000002</v>
      </c>
      <c r="S1757" s="109" t="s">
        <v>52</v>
      </c>
      <c r="T1757" s="110">
        <f t="shared" si="591"/>
        <v>41800</v>
      </c>
      <c r="U1757" s="111">
        <f t="shared" si="586"/>
        <v>0</v>
      </c>
      <c r="V1757" s="22"/>
      <c r="W1757" s="5"/>
      <c r="X1757" s="3"/>
      <c r="Y1757" s="5"/>
      <c r="Z1757" s="5"/>
      <c r="AA1757" s="5"/>
      <c r="AB1757" s="1"/>
      <c r="AC1757" s="5"/>
      <c r="AD1757" s="5"/>
      <c r="AE1757" s="5"/>
      <c r="AF1757" s="1"/>
      <c r="AG1757" s="3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</row>
    <row r="1758" spans="1:108" x14ac:dyDescent="0.2">
      <c r="A1758" s="112">
        <f t="shared" si="580"/>
        <v>41783</v>
      </c>
      <c r="B1758" s="104">
        <f t="shared" si="573"/>
        <v>108937.97327512001</v>
      </c>
      <c r="C1758" s="104">
        <f t="shared" si="581"/>
        <v>105558.05241198998</v>
      </c>
      <c r="D1758" s="132">
        <f t="shared" si="582"/>
        <v>41770</v>
      </c>
      <c r="E1758" s="105">
        <f t="shared" si="574"/>
        <v>5.7399999999999997E-4</v>
      </c>
      <c r="F1758" s="106">
        <f t="shared" si="572"/>
        <v>14</v>
      </c>
      <c r="G1758" s="106">
        <f t="shared" si="587"/>
        <v>31</v>
      </c>
      <c r="H1758" s="104">
        <f t="shared" si="583"/>
        <v>1.00025918</v>
      </c>
      <c r="I1758" s="104">
        <f t="shared" si="584"/>
        <v>1.0277078500000001</v>
      </c>
      <c r="J1758" s="104">
        <f t="shared" si="576"/>
        <v>1.02797421</v>
      </c>
      <c r="K1758" s="104">
        <f t="shared" si="577"/>
        <v>108510.95553735</v>
      </c>
      <c r="L1758" s="107">
        <f t="shared" si="588"/>
        <v>0</v>
      </c>
      <c r="M1758" s="105">
        <f t="shared" si="589"/>
        <v>0</v>
      </c>
      <c r="N1758" s="104">
        <f t="shared" si="590"/>
        <v>0</v>
      </c>
      <c r="O1758" s="113">
        <f t="shared" si="585"/>
        <v>0.11</v>
      </c>
      <c r="P1758" s="108">
        <f t="shared" si="575"/>
        <v>1.0039352500000001</v>
      </c>
      <c r="Q1758" s="104">
        <f t="shared" si="578"/>
        <v>427.01773777</v>
      </c>
      <c r="R1758" s="104">
        <f t="shared" si="579"/>
        <v>427.01773777</v>
      </c>
      <c r="S1758" s="109" t="s">
        <v>52</v>
      </c>
      <c r="T1758" s="110">
        <f t="shared" si="591"/>
        <v>41800</v>
      </c>
      <c r="U1758" s="111">
        <f t="shared" si="586"/>
        <v>0</v>
      </c>
      <c r="V1758" s="22"/>
      <c r="W1758" s="5"/>
      <c r="X1758" s="3"/>
      <c r="Y1758" s="5"/>
      <c r="Z1758" s="5"/>
      <c r="AA1758" s="5"/>
      <c r="AB1758" s="1"/>
      <c r="AC1758" s="5"/>
      <c r="AD1758" s="5"/>
      <c r="AE1758" s="5"/>
      <c r="AF1758" s="1"/>
      <c r="AG1758" s="3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</row>
    <row r="1759" spans="1:108" x14ac:dyDescent="0.2">
      <c r="A1759" s="112">
        <f t="shared" si="580"/>
        <v>41784</v>
      </c>
      <c r="B1759" s="104">
        <f t="shared" si="573"/>
        <v>108970.55599017</v>
      </c>
      <c r="C1759" s="104">
        <f t="shared" si="581"/>
        <v>105558.05241198998</v>
      </c>
      <c r="D1759" s="132">
        <f t="shared" si="582"/>
        <v>41770</v>
      </c>
      <c r="E1759" s="105">
        <f t="shared" si="574"/>
        <v>5.7399999999999997E-4</v>
      </c>
      <c r="F1759" s="106">
        <f t="shared" si="572"/>
        <v>15</v>
      </c>
      <c r="G1759" s="106">
        <f t="shared" si="587"/>
        <v>31</v>
      </c>
      <c r="H1759" s="104">
        <f t="shared" si="583"/>
        <v>1.0002777</v>
      </c>
      <c r="I1759" s="104">
        <f t="shared" si="584"/>
        <v>1.0277078500000001</v>
      </c>
      <c r="J1759" s="104">
        <f t="shared" si="576"/>
        <v>1.02799324</v>
      </c>
      <c r="K1759" s="104">
        <f t="shared" si="577"/>
        <v>108512.96430709001</v>
      </c>
      <c r="L1759" s="107">
        <f t="shared" si="588"/>
        <v>0</v>
      </c>
      <c r="M1759" s="105">
        <f t="shared" si="589"/>
        <v>0</v>
      </c>
      <c r="N1759" s="104">
        <f t="shared" si="590"/>
        <v>0</v>
      </c>
      <c r="O1759" s="113">
        <f t="shared" si="585"/>
        <v>0.11</v>
      </c>
      <c r="P1759" s="108">
        <f t="shared" si="575"/>
        <v>1.004216931</v>
      </c>
      <c r="Q1759" s="104">
        <f t="shared" si="578"/>
        <v>457.59168308</v>
      </c>
      <c r="R1759" s="104">
        <f t="shared" si="579"/>
        <v>457.59168308</v>
      </c>
      <c r="S1759" s="109" t="s">
        <v>52</v>
      </c>
      <c r="T1759" s="110">
        <f t="shared" si="591"/>
        <v>41800</v>
      </c>
      <c r="U1759" s="111">
        <f t="shared" si="586"/>
        <v>0</v>
      </c>
      <c r="V1759" s="22"/>
      <c r="W1759" s="5"/>
      <c r="X1759" s="3"/>
      <c r="Y1759" s="5"/>
      <c r="Z1759" s="5"/>
      <c r="AA1759" s="5"/>
      <c r="AB1759" s="1"/>
      <c r="AC1759" s="5"/>
      <c r="AD1759" s="5"/>
      <c r="AE1759" s="5"/>
      <c r="AF1759" s="1"/>
      <c r="AG1759" s="3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</row>
    <row r="1760" spans="1:108" x14ac:dyDescent="0.2">
      <c r="A1760" s="112">
        <f t="shared" si="580"/>
        <v>41785</v>
      </c>
      <c r="B1760" s="104">
        <f t="shared" si="573"/>
        <v>109003.14745775</v>
      </c>
      <c r="C1760" s="104">
        <f t="shared" si="581"/>
        <v>105558.05241198998</v>
      </c>
      <c r="D1760" s="132">
        <f t="shared" si="582"/>
        <v>41770</v>
      </c>
      <c r="E1760" s="105">
        <f t="shared" si="574"/>
        <v>5.7399999999999997E-4</v>
      </c>
      <c r="F1760" s="106">
        <f t="shared" si="572"/>
        <v>16</v>
      </c>
      <c r="G1760" s="106">
        <f t="shared" si="587"/>
        <v>31</v>
      </c>
      <c r="H1760" s="104">
        <f t="shared" si="583"/>
        <v>1.0002962099999999</v>
      </c>
      <c r="I1760" s="104">
        <f t="shared" si="584"/>
        <v>1.0277078500000001</v>
      </c>
      <c r="J1760" s="104">
        <f t="shared" si="576"/>
        <v>1.0280122599999999</v>
      </c>
      <c r="K1760" s="104">
        <f t="shared" si="577"/>
        <v>108514.97202124</v>
      </c>
      <c r="L1760" s="107">
        <f t="shared" si="588"/>
        <v>0</v>
      </c>
      <c r="M1760" s="105">
        <f t="shared" si="589"/>
        <v>0</v>
      </c>
      <c r="N1760" s="104">
        <f t="shared" si="590"/>
        <v>0</v>
      </c>
      <c r="O1760" s="113">
        <f t="shared" si="585"/>
        <v>0.11</v>
      </c>
      <c r="P1760" s="108">
        <f t="shared" si="575"/>
        <v>1.0044986920000001</v>
      </c>
      <c r="Q1760" s="104">
        <f t="shared" si="578"/>
        <v>488.17543651</v>
      </c>
      <c r="R1760" s="104">
        <f t="shared" si="579"/>
        <v>488.17543651</v>
      </c>
      <c r="S1760" s="109" t="s">
        <v>52</v>
      </c>
      <c r="T1760" s="110">
        <f t="shared" si="591"/>
        <v>41800</v>
      </c>
      <c r="U1760" s="111">
        <f t="shared" si="586"/>
        <v>0</v>
      </c>
      <c r="V1760" s="22"/>
      <c r="W1760" s="5"/>
      <c r="X1760" s="3"/>
      <c r="Y1760" s="5"/>
      <c r="Z1760" s="5"/>
      <c r="AA1760" s="5"/>
      <c r="AB1760" s="1"/>
      <c r="AC1760" s="5"/>
      <c r="AD1760" s="5"/>
      <c r="AE1760" s="5"/>
      <c r="AF1760" s="1"/>
      <c r="AG1760" s="3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</row>
    <row r="1761" spans="1:108" x14ac:dyDescent="0.2">
      <c r="A1761" s="112">
        <f t="shared" si="580"/>
        <v>41786</v>
      </c>
      <c r="B1761" s="104">
        <f t="shared" si="573"/>
        <v>109035.7506423</v>
      </c>
      <c r="C1761" s="104">
        <f t="shared" si="581"/>
        <v>105558.05241198998</v>
      </c>
      <c r="D1761" s="132">
        <f t="shared" si="582"/>
        <v>41770</v>
      </c>
      <c r="E1761" s="105">
        <f t="shared" si="574"/>
        <v>5.7399999999999997E-4</v>
      </c>
      <c r="F1761" s="106">
        <f t="shared" si="572"/>
        <v>17</v>
      </c>
      <c r="G1761" s="106">
        <f t="shared" si="587"/>
        <v>31</v>
      </c>
      <c r="H1761" s="104">
        <f t="shared" si="583"/>
        <v>1.0003147299999999</v>
      </c>
      <c r="I1761" s="104">
        <f t="shared" si="584"/>
        <v>1.0277078500000001</v>
      </c>
      <c r="J1761" s="104">
        <f t="shared" si="576"/>
        <v>1.0280313000000001</v>
      </c>
      <c r="K1761" s="104">
        <f t="shared" si="577"/>
        <v>108516.98184656</v>
      </c>
      <c r="L1761" s="107">
        <f t="shared" si="588"/>
        <v>0</v>
      </c>
      <c r="M1761" s="105">
        <f t="shared" si="589"/>
        <v>0</v>
      </c>
      <c r="N1761" s="104">
        <f t="shared" si="590"/>
        <v>0</v>
      </c>
      <c r="O1761" s="113">
        <f t="shared" si="585"/>
        <v>0.11</v>
      </c>
      <c r="P1761" s="108">
        <f t="shared" si="575"/>
        <v>1.004780531</v>
      </c>
      <c r="Q1761" s="104">
        <f t="shared" si="578"/>
        <v>518.76879573999997</v>
      </c>
      <c r="R1761" s="104">
        <f t="shared" si="579"/>
        <v>518.76879573999997</v>
      </c>
      <c r="S1761" s="109" t="s">
        <v>52</v>
      </c>
      <c r="T1761" s="110">
        <f t="shared" si="591"/>
        <v>41800</v>
      </c>
      <c r="U1761" s="111">
        <f t="shared" si="586"/>
        <v>0</v>
      </c>
      <c r="V1761" s="22"/>
      <c r="W1761" s="5"/>
      <c r="X1761" s="3"/>
      <c r="Y1761" s="5"/>
      <c r="Z1761" s="5"/>
      <c r="AA1761" s="5"/>
      <c r="AB1761" s="1"/>
      <c r="AC1761" s="5"/>
      <c r="AD1761" s="5"/>
      <c r="AE1761" s="5"/>
      <c r="AF1761" s="1"/>
      <c r="AG1761" s="3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</row>
    <row r="1762" spans="1:108" x14ac:dyDescent="0.2">
      <c r="A1762" s="112">
        <f t="shared" si="580"/>
        <v>41787</v>
      </c>
      <c r="B1762" s="104">
        <f t="shared" si="573"/>
        <v>109068.36247182</v>
      </c>
      <c r="C1762" s="104">
        <f t="shared" si="581"/>
        <v>105558.05241198998</v>
      </c>
      <c r="D1762" s="132">
        <f t="shared" si="582"/>
        <v>41770</v>
      </c>
      <c r="E1762" s="105">
        <f t="shared" si="574"/>
        <v>5.7399999999999997E-4</v>
      </c>
      <c r="F1762" s="106">
        <f t="shared" si="572"/>
        <v>18</v>
      </c>
      <c r="G1762" s="106">
        <f t="shared" si="587"/>
        <v>31</v>
      </c>
      <c r="H1762" s="104">
        <f t="shared" si="583"/>
        <v>1.00033325</v>
      </c>
      <c r="I1762" s="104">
        <f t="shared" si="584"/>
        <v>1.0277078500000001</v>
      </c>
      <c r="J1762" s="104">
        <f t="shared" si="576"/>
        <v>1.0280503299999999</v>
      </c>
      <c r="K1762" s="104">
        <f t="shared" si="577"/>
        <v>108518.9906163</v>
      </c>
      <c r="L1762" s="107">
        <f t="shared" si="588"/>
        <v>0</v>
      </c>
      <c r="M1762" s="105">
        <f t="shared" si="589"/>
        <v>0</v>
      </c>
      <c r="N1762" s="104">
        <f t="shared" si="590"/>
        <v>0</v>
      </c>
      <c r="O1762" s="113">
        <f t="shared" si="585"/>
        <v>0.11</v>
      </c>
      <c r="P1762" s="108">
        <f t="shared" si="575"/>
        <v>1.005062449</v>
      </c>
      <c r="Q1762" s="104">
        <f t="shared" si="578"/>
        <v>549.37185552000005</v>
      </c>
      <c r="R1762" s="104">
        <f t="shared" si="579"/>
        <v>549.37185552000005</v>
      </c>
      <c r="S1762" s="109" t="s">
        <v>52</v>
      </c>
      <c r="T1762" s="110">
        <f t="shared" si="591"/>
        <v>41800</v>
      </c>
      <c r="U1762" s="111">
        <f t="shared" si="586"/>
        <v>0</v>
      </c>
      <c r="V1762" s="22"/>
      <c r="W1762" s="5"/>
      <c r="X1762" s="3"/>
      <c r="Y1762" s="5"/>
      <c r="Z1762" s="5"/>
      <c r="AA1762" s="5"/>
      <c r="AB1762" s="1"/>
      <c r="AC1762" s="5"/>
      <c r="AD1762" s="5"/>
      <c r="AE1762" s="5"/>
      <c r="AF1762" s="1"/>
      <c r="AG1762" s="3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</row>
    <row r="1763" spans="1:108" x14ac:dyDescent="0.2">
      <c r="A1763" s="112">
        <f t="shared" si="580"/>
        <v>41788</v>
      </c>
      <c r="B1763" s="104">
        <f t="shared" si="573"/>
        <v>109100.98305442001</v>
      </c>
      <c r="C1763" s="104">
        <f t="shared" si="581"/>
        <v>105558.05241198998</v>
      </c>
      <c r="D1763" s="132">
        <f t="shared" si="582"/>
        <v>41770</v>
      </c>
      <c r="E1763" s="105">
        <f t="shared" si="574"/>
        <v>5.7399999999999997E-4</v>
      </c>
      <c r="F1763" s="106">
        <f t="shared" ref="F1763:F1826" si="592">IF(DAY(A1763)=E$2+1,1,F1762+1)</f>
        <v>19</v>
      </c>
      <c r="G1763" s="106">
        <f t="shared" si="587"/>
        <v>31</v>
      </c>
      <c r="H1763" s="104">
        <f t="shared" si="583"/>
        <v>1.00035176</v>
      </c>
      <c r="I1763" s="104">
        <f t="shared" si="584"/>
        <v>1.0277078500000001</v>
      </c>
      <c r="J1763" s="104">
        <f t="shared" si="576"/>
        <v>1.02806935</v>
      </c>
      <c r="K1763" s="104">
        <f t="shared" si="577"/>
        <v>108520.99833046</v>
      </c>
      <c r="L1763" s="107">
        <f t="shared" si="588"/>
        <v>0</v>
      </c>
      <c r="M1763" s="105">
        <f t="shared" si="589"/>
        <v>0</v>
      </c>
      <c r="N1763" s="104">
        <f t="shared" si="590"/>
        <v>0</v>
      </c>
      <c r="O1763" s="113">
        <f t="shared" si="585"/>
        <v>0.11</v>
      </c>
      <c r="P1763" s="108">
        <f t="shared" si="575"/>
        <v>1.0053444469999999</v>
      </c>
      <c r="Q1763" s="104">
        <f t="shared" si="578"/>
        <v>579.98472396</v>
      </c>
      <c r="R1763" s="104">
        <f t="shared" si="579"/>
        <v>579.98472396</v>
      </c>
      <c r="S1763" s="109" t="s">
        <v>52</v>
      </c>
      <c r="T1763" s="110">
        <f t="shared" si="591"/>
        <v>41800</v>
      </c>
      <c r="U1763" s="111">
        <f t="shared" si="586"/>
        <v>0</v>
      </c>
      <c r="V1763" s="22"/>
      <c r="W1763" s="5"/>
      <c r="X1763" s="3"/>
      <c r="Y1763" s="5"/>
      <c r="Z1763" s="5"/>
      <c r="AA1763" s="5"/>
      <c r="AB1763" s="1"/>
      <c r="AC1763" s="5"/>
      <c r="AD1763" s="5"/>
      <c r="AE1763" s="5"/>
      <c r="AF1763" s="1"/>
      <c r="AG1763" s="3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</row>
    <row r="1764" spans="1:108" x14ac:dyDescent="0.2">
      <c r="A1764" s="112">
        <f t="shared" si="580"/>
        <v>41789</v>
      </c>
      <c r="B1764" s="104">
        <f t="shared" si="573"/>
        <v>109133.61429566001</v>
      </c>
      <c r="C1764" s="104">
        <f t="shared" si="581"/>
        <v>105558.05241198998</v>
      </c>
      <c r="D1764" s="132">
        <f t="shared" si="582"/>
        <v>41770</v>
      </c>
      <c r="E1764" s="105">
        <f t="shared" si="574"/>
        <v>5.7399999999999997E-4</v>
      </c>
      <c r="F1764" s="106">
        <f t="shared" si="592"/>
        <v>20</v>
      </c>
      <c r="G1764" s="106">
        <f t="shared" si="587"/>
        <v>31</v>
      </c>
      <c r="H1764" s="104">
        <f t="shared" si="583"/>
        <v>1.0003702800000001</v>
      </c>
      <c r="I1764" s="104">
        <f t="shared" si="584"/>
        <v>1.0277078500000001</v>
      </c>
      <c r="J1764" s="104">
        <f t="shared" si="576"/>
        <v>1.02808838</v>
      </c>
      <c r="K1764" s="104">
        <f t="shared" si="577"/>
        <v>108523.00710019001</v>
      </c>
      <c r="L1764" s="107">
        <f t="shared" si="588"/>
        <v>0</v>
      </c>
      <c r="M1764" s="105">
        <f t="shared" si="589"/>
        <v>0</v>
      </c>
      <c r="N1764" s="104">
        <f t="shared" si="590"/>
        <v>0</v>
      </c>
      <c r="O1764" s="113">
        <f t="shared" si="585"/>
        <v>0.11</v>
      </c>
      <c r="P1764" s="108">
        <f t="shared" si="575"/>
        <v>1.0056265230000001</v>
      </c>
      <c r="Q1764" s="104">
        <f t="shared" si="578"/>
        <v>610.60719546999997</v>
      </c>
      <c r="R1764" s="104">
        <f t="shared" si="579"/>
        <v>610.60719546999997</v>
      </c>
      <c r="S1764" s="109" t="s">
        <v>52</v>
      </c>
      <c r="T1764" s="110">
        <f t="shared" si="591"/>
        <v>41800</v>
      </c>
      <c r="U1764" s="111">
        <f t="shared" si="586"/>
        <v>0</v>
      </c>
      <c r="V1764" s="22"/>
      <c r="W1764" s="5"/>
      <c r="X1764" s="3"/>
      <c r="Y1764" s="5"/>
      <c r="Z1764" s="5"/>
      <c r="AA1764" s="5"/>
      <c r="AB1764" s="1"/>
      <c r="AC1764" s="5"/>
      <c r="AD1764" s="5"/>
      <c r="AE1764" s="5"/>
      <c r="AF1764" s="1"/>
      <c r="AG1764" s="3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</row>
    <row r="1765" spans="1:108" x14ac:dyDescent="0.2">
      <c r="A1765" s="112">
        <f t="shared" si="580"/>
        <v>41790</v>
      </c>
      <c r="B1765" s="104">
        <f t="shared" si="573"/>
        <v>109166.25641399001</v>
      </c>
      <c r="C1765" s="104">
        <f t="shared" si="581"/>
        <v>105558.05241198998</v>
      </c>
      <c r="D1765" s="132">
        <f t="shared" si="582"/>
        <v>41770</v>
      </c>
      <c r="E1765" s="105">
        <f t="shared" si="574"/>
        <v>5.7399999999999997E-4</v>
      </c>
      <c r="F1765" s="106">
        <f t="shared" si="592"/>
        <v>21</v>
      </c>
      <c r="G1765" s="106">
        <f t="shared" si="587"/>
        <v>31</v>
      </c>
      <c r="H1765" s="104">
        <f t="shared" si="583"/>
        <v>1.0003888000000001</v>
      </c>
      <c r="I1765" s="104">
        <f t="shared" si="584"/>
        <v>1.0277078500000001</v>
      </c>
      <c r="J1765" s="104">
        <f t="shared" si="576"/>
        <v>1.02810742</v>
      </c>
      <c r="K1765" s="104">
        <f t="shared" si="577"/>
        <v>108525.01692551</v>
      </c>
      <c r="L1765" s="107">
        <f t="shared" si="588"/>
        <v>0</v>
      </c>
      <c r="M1765" s="105">
        <f t="shared" si="589"/>
        <v>0</v>
      </c>
      <c r="N1765" s="104">
        <f t="shared" si="590"/>
        <v>0</v>
      </c>
      <c r="O1765" s="113">
        <f t="shared" si="585"/>
        <v>0.11</v>
      </c>
      <c r="P1765" s="108">
        <f t="shared" si="575"/>
        <v>1.005908679</v>
      </c>
      <c r="Q1765" s="104">
        <f t="shared" si="578"/>
        <v>641.23948847999998</v>
      </c>
      <c r="R1765" s="104">
        <f t="shared" si="579"/>
        <v>641.23948847999998</v>
      </c>
      <c r="S1765" s="109" t="s">
        <v>52</v>
      </c>
      <c r="T1765" s="110">
        <f t="shared" si="591"/>
        <v>41800</v>
      </c>
      <c r="U1765" s="111">
        <f t="shared" si="586"/>
        <v>0</v>
      </c>
      <c r="V1765" s="22"/>
      <c r="W1765" s="5"/>
      <c r="X1765" s="3"/>
      <c r="Y1765" s="5"/>
      <c r="Z1765" s="5"/>
      <c r="AA1765" s="5"/>
      <c r="AB1765" s="1"/>
      <c r="AC1765" s="5"/>
      <c r="AD1765" s="5"/>
      <c r="AE1765" s="5"/>
      <c r="AF1765" s="1"/>
      <c r="AG1765" s="3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</row>
    <row r="1766" spans="1:108" x14ac:dyDescent="0.2">
      <c r="A1766" s="112">
        <f t="shared" si="580"/>
        <v>41791</v>
      </c>
      <c r="B1766" s="104">
        <f t="shared" si="573"/>
        <v>109198.90717800001</v>
      </c>
      <c r="C1766" s="104">
        <f t="shared" si="581"/>
        <v>105558.05241198998</v>
      </c>
      <c r="D1766" s="132">
        <f t="shared" si="582"/>
        <v>41770</v>
      </c>
      <c r="E1766" s="105">
        <f t="shared" si="574"/>
        <v>5.7399999999999997E-4</v>
      </c>
      <c r="F1766" s="106">
        <f t="shared" si="592"/>
        <v>22</v>
      </c>
      <c r="G1766" s="106">
        <f t="shared" si="587"/>
        <v>31</v>
      </c>
      <c r="H1766" s="104">
        <f t="shared" si="583"/>
        <v>1.0004073200000001</v>
      </c>
      <c r="I1766" s="104">
        <f t="shared" si="584"/>
        <v>1.0277078500000001</v>
      </c>
      <c r="J1766" s="104">
        <f t="shared" si="576"/>
        <v>1.02812645</v>
      </c>
      <c r="K1766" s="104">
        <f t="shared" si="577"/>
        <v>108527.02569525001</v>
      </c>
      <c r="L1766" s="107">
        <f t="shared" si="588"/>
        <v>0</v>
      </c>
      <c r="M1766" s="105">
        <f t="shared" si="589"/>
        <v>0</v>
      </c>
      <c r="N1766" s="104">
        <f t="shared" si="590"/>
        <v>0</v>
      </c>
      <c r="O1766" s="113">
        <f t="shared" si="585"/>
        <v>0.11</v>
      </c>
      <c r="P1766" s="108">
        <f t="shared" si="575"/>
        <v>1.006190914</v>
      </c>
      <c r="Q1766" s="104">
        <f t="shared" si="578"/>
        <v>671.88148275000003</v>
      </c>
      <c r="R1766" s="104">
        <f t="shared" si="579"/>
        <v>671.88148275000003</v>
      </c>
      <c r="S1766" s="109" t="s">
        <v>52</v>
      </c>
      <c r="T1766" s="110">
        <f t="shared" si="591"/>
        <v>41800</v>
      </c>
      <c r="U1766" s="111">
        <f t="shared" si="586"/>
        <v>0</v>
      </c>
      <c r="V1766" s="22"/>
      <c r="W1766" s="5"/>
      <c r="X1766" s="3"/>
      <c r="Y1766" s="5"/>
      <c r="Z1766" s="5"/>
      <c r="AA1766" s="5"/>
      <c r="AB1766" s="1"/>
      <c r="AC1766" s="5"/>
      <c r="AD1766" s="5"/>
      <c r="AE1766" s="5"/>
      <c r="AF1766" s="1"/>
      <c r="AG1766" s="3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</row>
    <row r="1767" spans="1:108" x14ac:dyDescent="0.2">
      <c r="A1767" s="112">
        <f t="shared" si="580"/>
        <v>41792</v>
      </c>
      <c r="B1767" s="104">
        <f t="shared" ref="B1767:B1830" si="593">IF(E1767&lt;0,"ND",(K1767+Q1767))</f>
        <v>109231.56658728</v>
      </c>
      <c r="C1767" s="104">
        <f t="shared" si="581"/>
        <v>105558.05241198998</v>
      </c>
      <c r="D1767" s="132">
        <f t="shared" si="582"/>
        <v>41770</v>
      </c>
      <c r="E1767" s="105">
        <f t="shared" si="574"/>
        <v>5.7399999999999997E-4</v>
      </c>
      <c r="F1767" s="106">
        <f t="shared" si="592"/>
        <v>23</v>
      </c>
      <c r="G1767" s="106">
        <f t="shared" si="587"/>
        <v>31</v>
      </c>
      <c r="H1767" s="104">
        <f t="shared" si="583"/>
        <v>1.00042583</v>
      </c>
      <c r="I1767" s="104">
        <f t="shared" si="584"/>
        <v>1.0277078500000001</v>
      </c>
      <c r="J1767" s="104">
        <f t="shared" si="576"/>
        <v>1.0281454699999999</v>
      </c>
      <c r="K1767" s="104">
        <f t="shared" si="577"/>
        <v>108529.03340941</v>
      </c>
      <c r="L1767" s="107">
        <f t="shared" si="588"/>
        <v>0</v>
      </c>
      <c r="M1767" s="105">
        <f t="shared" si="589"/>
        <v>0</v>
      </c>
      <c r="N1767" s="104">
        <f t="shared" si="590"/>
        <v>0</v>
      </c>
      <c r="O1767" s="113">
        <f t="shared" si="585"/>
        <v>0.11</v>
      </c>
      <c r="P1767" s="108">
        <f t="shared" si="575"/>
        <v>1.0064732279999999</v>
      </c>
      <c r="Q1767" s="104">
        <f t="shared" si="578"/>
        <v>702.53317787000003</v>
      </c>
      <c r="R1767" s="104">
        <f t="shared" si="579"/>
        <v>702.53317787000003</v>
      </c>
      <c r="S1767" s="109" t="s">
        <v>52</v>
      </c>
      <c r="T1767" s="110">
        <f t="shared" si="591"/>
        <v>41800</v>
      </c>
      <c r="U1767" s="111">
        <f t="shared" si="586"/>
        <v>0</v>
      </c>
      <c r="V1767" s="22"/>
      <c r="W1767" s="5"/>
      <c r="X1767" s="3"/>
      <c r="Y1767" s="5"/>
      <c r="Z1767" s="5"/>
      <c r="AA1767" s="5"/>
      <c r="AB1767" s="1"/>
      <c r="AC1767" s="5"/>
      <c r="AD1767" s="5"/>
      <c r="AE1767" s="5"/>
      <c r="AF1767" s="1"/>
      <c r="AG1767" s="3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</row>
    <row r="1768" spans="1:108" x14ac:dyDescent="0.2">
      <c r="A1768" s="112">
        <f t="shared" si="580"/>
        <v>41793</v>
      </c>
      <c r="B1768" s="104">
        <f t="shared" si="593"/>
        <v>109264.23782954</v>
      </c>
      <c r="C1768" s="104">
        <f t="shared" si="581"/>
        <v>105558.05241198998</v>
      </c>
      <c r="D1768" s="132">
        <f t="shared" si="582"/>
        <v>41770</v>
      </c>
      <c r="E1768" s="105">
        <f t="shared" si="574"/>
        <v>5.7399999999999997E-4</v>
      </c>
      <c r="F1768" s="106">
        <f t="shared" si="592"/>
        <v>24</v>
      </c>
      <c r="G1768" s="106">
        <f t="shared" si="587"/>
        <v>31</v>
      </c>
      <c r="H1768" s="104">
        <f t="shared" si="583"/>
        <v>1.00044435</v>
      </c>
      <c r="I1768" s="104">
        <f t="shared" si="584"/>
        <v>1.0277078500000001</v>
      </c>
      <c r="J1768" s="104">
        <f t="shared" si="576"/>
        <v>1.0281645100000001</v>
      </c>
      <c r="K1768" s="104">
        <f t="shared" si="577"/>
        <v>108531.04323472</v>
      </c>
      <c r="L1768" s="107">
        <f t="shared" si="588"/>
        <v>0</v>
      </c>
      <c r="M1768" s="105">
        <f t="shared" si="589"/>
        <v>0</v>
      </c>
      <c r="N1768" s="104">
        <f t="shared" si="590"/>
        <v>0</v>
      </c>
      <c r="O1768" s="113">
        <f t="shared" si="585"/>
        <v>0.11</v>
      </c>
      <c r="P1768" s="108">
        <f t="shared" si="575"/>
        <v>1.0067556209999999</v>
      </c>
      <c r="Q1768" s="104">
        <f t="shared" si="578"/>
        <v>733.19459482000002</v>
      </c>
      <c r="R1768" s="104">
        <f t="shared" si="579"/>
        <v>733.19459482000002</v>
      </c>
      <c r="S1768" s="109" t="s">
        <v>52</v>
      </c>
      <c r="T1768" s="110">
        <f t="shared" si="591"/>
        <v>41800</v>
      </c>
      <c r="U1768" s="111">
        <f t="shared" si="586"/>
        <v>0</v>
      </c>
      <c r="V1768" s="22"/>
      <c r="W1768" s="5"/>
      <c r="X1768" s="3"/>
      <c r="Y1768" s="5"/>
      <c r="Z1768" s="5"/>
      <c r="AA1768" s="5"/>
      <c r="AB1768" s="1"/>
      <c r="AC1768" s="5"/>
      <c r="AD1768" s="5"/>
      <c r="AE1768" s="5"/>
      <c r="AF1768" s="1"/>
      <c r="AG1768" s="3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</row>
    <row r="1769" spans="1:108" x14ac:dyDescent="0.2">
      <c r="A1769" s="112">
        <f t="shared" si="580"/>
        <v>41794</v>
      </c>
      <c r="B1769" s="104">
        <f t="shared" si="593"/>
        <v>109296.91782657</v>
      </c>
      <c r="C1769" s="104">
        <f t="shared" si="581"/>
        <v>105558.05241198998</v>
      </c>
      <c r="D1769" s="132">
        <f t="shared" si="582"/>
        <v>41770</v>
      </c>
      <c r="E1769" s="105">
        <f t="shared" si="574"/>
        <v>5.7399999999999997E-4</v>
      </c>
      <c r="F1769" s="106">
        <f t="shared" si="592"/>
        <v>25</v>
      </c>
      <c r="G1769" s="106">
        <f t="shared" si="587"/>
        <v>31</v>
      </c>
      <c r="H1769" s="104">
        <f t="shared" si="583"/>
        <v>1.00046287</v>
      </c>
      <c r="I1769" s="104">
        <f t="shared" si="584"/>
        <v>1.0277078500000001</v>
      </c>
      <c r="J1769" s="104">
        <f t="shared" si="576"/>
        <v>1.0281835399999999</v>
      </c>
      <c r="K1769" s="104">
        <f t="shared" si="577"/>
        <v>108533.05200446</v>
      </c>
      <c r="L1769" s="107">
        <f t="shared" si="588"/>
        <v>0</v>
      </c>
      <c r="M1769" s="105">
        <f t="shared" si="589"/>
        <v>0</v>
      </c>
      <c r="N1769" s="104">
        <f t="shared" si="590"/>
        <v>0</v>
      </c>
      <c r="O1769" s="113">
        <f t="shared" si="585"/>
        <v>0.11</v>
      </c>
      <c r="P1769" s="108">
        <f t="shared" si="575"/>
        <v>1.0070380940000001</v>
      </c>
      <c r="Q1769" s="104">
        <f t="shared" si="578"/>
        <v>763.86582210999995</v>
      </c>
      <c r="R1769" s="104">
        <f t="shared" si="579"/>
        <v>763.86582210999995</v>
      </c>
      <c r="S1769" s="109" t="s">
        <v>52</v>
      </c>
      <c r="T1769" s="110">
        <f t="shared" si="591"/>
        <v>41800</v>
      </c>
      <c r="U1769" s="111">
        <f t="shared" si="586"/>
        <v>0</v>
      </c>
      <c r="V1769" s="22"/>
      <c r="W1769" s="5"/>
      <c r="X1769" s="3"/>
      <c r="Y1769" s="5"/>
      <c r="Z1769" s="5"/>
      <c r="AA1769" s="5"/>
      <c r="AB1769" s="1"/>
      <c r="AC1769" s="5"/>
      <c r="AD1769" s="5"/>
      <c r="AE1769" s="5"/>
      <c r="AF1769" s="1"/>
      <c r="AG1769" s="3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</row>
    <row r="1770" spans="1:108" x14ac:dyDescent="0.2">
      <c r="A1770" s="112">
        <f t="shared" si="580"/>
        <v>41795</v>
      </c>
      <c r="B1770" s="104">
        <f t="shared" si="593"/>
        <v>109329.60742417999</v>
      </c>
      <c r="C1770" s="104">
        <f t="shared" si="581"/>
        <v>105558.05241198998</v>
      </c>
      <c r="D1770" s="132">
        <f t="shared" si="582"/>
        <v>41770</v>
      </c>
      <c r="E1770" s="105">
        <f t="shared" si="574"/>
        <v>5.7399999999999997E-4</v>
      </c>
      <c r="F1770" s="106">
        <f t="shared" si="592"/>
        <v>26</v>
      </c>
      <c r="G1770" s="106">
        <f t="shared" si="587"/>
        <v>31</v>
      </c>
      <c r="H1770" s="104">
        <f t="shared" si="583"/>
        <v>1.00048139</v>
      </c>
      <c r="I1770" s="104">
        <f t="shared" si="584"/>
        <v>1.0277078500000001</v>
      </c>
      <c r="J1770" s="104">
        <f t="shared" si="576"/>
        <v>1.0282025699999999</v>
      </c>
      <c r="K1770" s="104">
        <f t="shared" si="577"/>
        <v>108535.0607742</v>
      </c>
      <c r="L1770" s="107">
        <f t="shared" si="588"/>
        <v>0</v>
      </c>
      <c r="M1770" s="105">
        <f t="shared" si="589"/>
        <v>0</v>
      </c>
      <c r="N1770" s="104">
        <f t="shared" si="590"/>
        <v>0</v>
      </c>
      <c r="O1770" s="113">
        <f t="shared" si="585"/>
        <v>0.11</v>
      </c>
      <c r="P1770" s="108">
        <f t="shared" si="575"/>
        <v>1.0073206450000001</v>
      </c>
      <c r="Q1770" s="104">
        <f t="shared" si="578"/>
        <v>794.54664997999998</v>
      </c>
      <c r="R1770" s="104">
        <f t="shared" si="579"/>
        <v>794.54664997999998</v>
      </c>
      <c r="S1770" s="109" t="s">
        <v>52</v>
      </c>
      <c r="T1770" s="110">
        <f t="shared" si="591"/>
        <v>41800</v>
      </c>
      <c r="U1770" s="111">
        <f t="shared" si="586"/>
        <v>0</v>
      </c>
      <c r="V1770" s="22"/>
      <c r="W1770" s="5"/>
      <c r="X1770" s="3"/>
      <c r="Y1770" s="5"/>
      <c r="Z1770" s="5"/>
      <c r="AA1770" s="5"/>
      <c r="AB1770" s="1"/>
      <c r="AC1770" s="5"/>
      <c r="AD1770" s="5"/>
      <c r="AE1770" s="5"/>
      <c r="AF1770" s="1"/>
      <c r="AG1770" s="3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</row>
    <row r="1771" spans="1:108" x14ac:dyDescent="0.2">
      <c r="A1771" s="112">
        <f t="shared" si="580"/>
        <v>41796</v>
      </c>
      <c r="B1771" s="104">
        <f t="shared" si="593"/>
        <v>109362.30790350999</v>
      </c>
      <c r="C1771" s="104">
        <f t="shared" si="581"/>
        <v>105558.05241198998</v>
      </c>
      <c r="D1771" s="132">
        <f t="shared" si="582"/>
        <v>41770</v>
      </c>
      <c r="E1771" s="105">
        <f t="shared" ref="E1771:E1834" si="594">IF(DAY(A1770)=$E$2,VLOOKUP(A1770,$AG$10:$AH$200,2),E1770)</f>
        <v>5.7399999999999997E-4</v>
      </c>
      <c r="F1771" s="106">
        <f t="shared" si="592"/>
        <v>27</v>
      </c>
      <c r="G1771" s="106">
        <f t="shared" si="587"/>
        <v>31</v>
      </c>
      <c r="H1771" s="104">
        <f t="shared" si="583"/>
        <v>1.00049991</v>
      </c>
      <c r="I1771" s="104">
        <f t="shared" si="584"/>
        <v>1.0277078500000001</v>
      </c>
      <c r="J1771" s="104">
        <f t="shared" si="576"/>
        <v>1.0282216099999999</v>
      </c>
      <c r="K1771" s="104">
        <f t="shared" si="577"/>
        <v>108537.07059952</v>
      </c>
      <c r="L1771" s="107">
        <f t="shared" si="588"/>
        <v>0</v>
      </c>
      <c r="M1771" s="105">
        <f t="shared" si="589"/>
        <v>0</v>
      </c>
      <c r="N1771" s="104">
        <f t="shared" si="590"/>
        <v>0</v>
      </c>
      <c r="O1771" s="113">
        <f t="shared" si="585"/>
        <v>0.11</v>
      </c>
      <c r="P1771" s="108">
        <f t="shared" si="575"/>
        <v>1.007603276</v>
      </c>
      <c r="Q1771" s="104">
        <f t="shared" si="578"/>
        <v>825.23730398999999</v>
      </c>
      <c r="R1771" s="104">
        <f t="shared" si="579"/>
        <v>825.23730398999999</v>
      </c>
      <c r="S1771" s="109" t="s">
        <v>52</v>
      </c>
      <c r="T1771" s="110">
        <f t="shared" si="591"/>
        <v>41800</v>
      </c>
      <c r="U1771" s="111">
        <f t="shared" si="586"/>
        <v>0</v>
      </c>
      <c r="V1771" s="22"/>
      <c r="W1771" s="5"/>
      <c r="X1771" s="3"/>
      <c r="Y1771" s="5"/>
      <c r="Z1771" s="5"/>
      <c r="AA1771" s="5"/>
      <c r="AB1771" s="1"/>
      <c r="AC1771" s="5"/>
      <c r="AD1771" s="5"/>
      <c r="AE1771" s="5"/>
      <c r="AF1771" s="1"/>
      <c r="AG1771" s="3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</row>
    <row r="1772" spans="1:108" x14ac:dyDescent="0.2">
      <c r="A1772" s="112">
        <f t="shared" si="580"/>
        <v>41797</v>
      </c>
      <c r="B1772" s="104">
        <f t="shared" si="593"/>
        <v>109395.01713814</v>
      </c>
      <c r="C1772" s="104">
        <f t="shared" si="581"/>
        <v>105558.05241198998</v>
      </c>
      <c r="D1772" s="132">
        <f t="shared" si="582"/>
        <v>41770</v>
      </c>
      <c r="E1772" s="105">
        <f t="shared" si="594"/>
        <v>5.7399999999999997E-4</v>
      </c>
      <c r="F1772" s="106">
        <f t="shared" si="592"/>
        <v>28</v>
      </c>
      <c r="G1772" s="106">
        <f t="shared" si="587"/>
        <v>31</v>
      </c>
      <c r="H1772" s="104">
        <f t="shared" si="583"/>
        <v>1.0005184300000001</v>
      </c>
      <c r="I1772" s="104">
        <f t="shared" si="584"/>
        <v>1.0277078500000001</v>
      </c>
      <c r="J1772" s="104">
        <f t="shared" si="576"/>
        <v>1.0282406399999999</v>
      </c>
      <c r="K1772" s="104">
        <f t="shared" si="577"/>
        <v>108539.07936925</v>
      </c>
      <c r="L1772" s="107">
        <f t="shared" si="588"/>
        <v>0</v>
      </c>
      <c r="M1772" s="105">
        <f t="shared" si="589"/>
        <v>0</v>
      </c>
      <c r="N1772" s="104">
        <f t="shared" si="590"/>
        <v>0</v>
      </c>
      <c r="O1772" s="113">
        <f t="shared" si="585"/>
        <v>0.11</v>
      </c>
      <c r="P1772" s="108">
        <f t="shared" si="575"/>
        <v>1.0078859870000001</v>
      </c>
      <c r="Q1772" s="104">
        <f t="shared" si="578"/>
        <v>855.93776889000003</v>
      </c>
      <c r="R1772" s="104">
        <f t="shared" si="579"/>
        <v>855.93776889000003</v>
      </c>
      <c r="S1772" s="109" t="s">
        <v>52</v>
      </c>
      <c r="T1772" s="110">
        <f t="shared" si="591"/>
        <v>41800</v>
      </c>
      <c r="U1772" s="111">
        <f t="shared" si="586"/>
        <v>0</v>
      </c>
      <c r="V1772" s="22"/>
      <c r="W1772" s="5"/>
      <c r="X1772" s="3"/>
      <c r="Y1772" s="5"/>
      <c r="Z1772" s="5"/>
      <c r="AA1772" s="5"/>
      <c r="AB1772" s="1"/>
      <c r="AC1772" s="5"/>
      <c r="AD1772" s="5"/>
      <c r="AE1772" s="5"/>
      <c r="AF1772" s="1"/>
      <c r="AG1772" s="3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</row>
    <row r="1773" spans="1:108" x14ac:dyDescent="0.2">
      <c r="A1773" s="112">
        <f t="shared" si="580"/>
        <v>41798</v>
      </c>
      <c r="B1773" s="104">
        <f t="shared" si="593"/>
        <v>109427.73597479</v>
      </c>
      <c r="C1773" s="104">
        <f t="shared" si="581"/>
        <v>105558.05241198998</v>
      </c>
      <c r="D1773" s="132">
        <f t="shared" si="582"/>
        <v>41770</v>
      </c>
      <c r="E1773" s="105">
        <f t="shared" si="594"/>
        <v>5.7399999999999997E-4</v>
      </c>
      <c r="F1773" s="106">
        <f t="shared" si="592"/>
        <v>29</v>
      </c>
      <c r="G1773" s="106">
        <f t="shared" si="587"/>
        <v>31</v>
      </c>
      <c r="H1773" s="104">
        <f t="shared" si="583"/>
        <v>1.0005369500000001</v>
      </c>
      <c r="I1773" s="104">
        <f t="shared" si="584"/>
        <v>1.0277078500000001</v>
      </c>
      <c r="J1773" s="104">
        <f t="shared" si="576"/>
        <v>1.02825967</v>
      </c>
      <c r="K1773" s="104">
        <f t="shared" si="577"/>
        <v>108541.08813899</v>
      </c>
      <c r="L1773" s="107">
        <f t="shared" si="588"/>
        <v>0</v>
      </c>
      <c r="M1773" s="105">
        <f t="shared" si="589"/>
        <v>0</v>
      </c>
      <c r="N1773" s="104">
        <f t="shared" si="590"/>
        <v>0</v>
      </c>
      <c r="O1773" s="113">
        <f t="shared" si="585"/>
        <v>0.11</v>
      </c>
      <c r="P1773" s="108">
        <f t="shared" si="575"/>
        <v>1.008168776</v>
      </c>
      <c r="Q1773" s="104">
        <f t="shared" si="578"/>
        <v>886.64783580000005</v>
      </c>
      <c r="R1773" s="104">
        <f t="shared" si="579"/>
        <v>886.64783580000005</v>
      </c>
      <c r="S1773" s="109" t="s">
        <v>52</v>
      </c>
      <c r="T1773" s="110">
        <f t="shared" si="591"/>
        <v>41800</v>
      </c>
      <c r="U1773" s="111">
        <f t="shared" si="586"/>
        <v>0</v>
      </c>
      <c r="V1773" s="22"/>
      <c r="W1773" s="5"/>
      <c r="X1773" s="3"/>
      <c r="Y1773" s="5"/>
      <c r="Z1773" s="5"/>
      <c r="AA1773" s="5"/>
      <c r="AB1773" s="1"/>
      <c r="AC1773" s="5"/>
      <c r="AD1773" s="5"/>
      <c r="AE1773" s="5"/>
      <c r="AF1773" s="1"/>
      <c r="AG1773" s="3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</row>
    <row r="1774" spans="1:108" x14ac:dyDescent="0.2">
      <c r="A1774" s="112">
        <f t="shared" si="580"/>
        <v>41799</v>
      </c>
      <c r="B1774" s="104">
        <f t="shared" si="593"/>
        <v>109460.4656955</v>
      </c>
      <c r="C1774" s="104">
        <f t="shared" si="581"/>
        <v>105558.05241198998</v>
      </c>
      <c r="D1774" s="132">
        <f t="shared" si="582"/>
        <v>41770</v>
      </c>
      <c r="E1774" s="105">
        <f t="shared" si="594"/>
        <v>5.7399999999999997E-4</v>
      </c>
      <c r="F1774" s="106">
        <f t="shared" si="592"/>
        <v>30</v>
      </c>
      <c r="G1774" s="106">
        <f t="shared" si="587"/>
        <v>31</v>
      </c>
      <c r="H1774" s="104">
        <f t="shared" si="583"/>
        <v>1.0005554699999999</v>
      </c>
      <c r="I1774" s="104">
        <f t="shared" si="584"/>
        <v>1.0277078500000001</v>
      </c>
      <c r="J1774" s="104">
        <f t="shared" si="576"/>
        <v>1.0282787099999999</v>
      </c>
      <c r="K1774" s="104">
        <f t="shared" si="577"/>
        <v>108543.09796431</v>
      </c>
      <c r="L1774" s="107">
        <f t="shared" si="588"/>
        <v>0</v>
      </c>
      <c r="M1774" s="105">
        <f t="shared" si="589"/>
        <v>0</v>
      </c>
      <c r="N1774" s="104">
        <f t="shared" si="590"/>
        <v>0</v>
      </c>
      <c r="O1774" s="113">
        <f t="shared" si="585"/>
        <v>0.11</v>
      </c>
      <c r="P1774" s="108">
        <f t="shared" si="575"/>
        <v>1.0084516450000001</v>
      </c>
      <c r="Q1774" s="104">
        <f t="shared" si="578"/>
        <v>917.36773118999997</v>
      </c>
      <c r="R1774" s="104">
        <f t="shared" si="579"/>
        <v>917.36773118999997</v>
      </c>
      <c r="S1774" s="109" t="s">
        <v>52</v>
      </c>
      <c r="T1774" s="110">
        <f t="shared" si="591"/>
        <v>41800</v>
      </c>
      <c r="U1774" s="111">
        <f t="shared" si="586"/>
        <v>0</v>
      </c>
      <c r="V1774" s="22"/>
      <c r="W1774" s="5"/>
      <c r="X1774" s="3"/>
      <c r="Y1774" s="5"/>
      <c r="Z1774" s="5"/>
      <c r="AA1774" s="5"/>
      <c r="AB1774" s="1"/>
      <c r="AC1774" s="5"/>
      <c r="AD1774" s="5"/>
      <c r="AE1774" s="5"/>
      <c r="AF1774" s="1"/>
      <c r="AG1774" s="3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</row>
    <row r="1775" spans="1:108" x14ac:dyDescent="0.2">
      <c r="A1775" s="112">
        <f t="shared" si="580"/>
        <v>41800</v>
      </c>
      <c r="B1775" s="104">
        <f t="shared" si="593"/>
        <v>109493.20523685</v>
      </c>
      <c r="C1775" s="104">
        <f t="shared" si="581"/>
        <v>105558.05241198998</v>
      </c>
      <c r="D1775" s="132">
        <f t="shared" si="582"/>
        <v>41770</v>
      </c>
      <c r="E1775" s="105">
        <f t="shared" si="594"/>
        <v>5.7399999999999997E-4</v>
      </c>
      <c r="F1775" s="106">
        <f t="shared" si="592"/>
        <v>31</v>
      </c>
      <c r="G1775" s="106">
        <f t="shared" si="587"/>
        <v>31</v>
      </c>
      <c r="H1775" s="104">
        <f t="shared" si="583"/>
        <v>1.0005740000000001</v>
      </c>
      <c r="I1775" s="104">
        <f t="shared" si="584"/>
        <v>1.0277078500000001</v>
      </c>
      <c r="J1775" s="104">
        <f t="shared" si="576"/>
        <v>1.0282977499999999</v>
      </c>
      <c r="K1775" s="104">
        <f t="shared" si="577"/>
        <v>108545.10778963</v>
      </c>
      <c r="L1775" s="107">
        <f t="shared" si="588"/>
        <v>57</v>
      </c>
      <c r="M1775" s="105">
        <f t="shared" si="589"/>
        <v>1.1673841101000001E-2</v>
      </c>
      <c r="N1775" s="104">
        <f t="shared" si="590"/>
        <v>1267.13834062</v>
      </c>
      <c r="O1775" s="113">
        <f t="shared" si="585"/>
        <v>0.11</v>
      </c>
      <c r="P1775" s="108">
        <f t="shared" si="575"/>
        <v>1.0087345940000001</v>
      </c>
      <c r="Q1775" s="104">
        <f t="shared" si="578"/>
        <v>948.09744722000005</v>
      </c>
      <c r="R1775" s="104">
        <f t="shared" si="579"/>
        <v>2215.2357878399998</v>
      </c>
      <c r="S1775" s="109" t="s">
        <v>52</v>
      </c>
      <c r="T1775" s="110">
        <f t="shared" si="591"/>
        <v>41800</v>
      </c>
      <c r="U1775" s="111">
        <f t="shared" si="586"/>
        <v>107277.96944900999</v>
      </c>
      <c r="V1775" s="22"/>
      <c r="W1775" s="5"/>
      <c r="X1775" s="3"/>
      <c r="Y1775" s="5"/>
      <c r="Z1775" s="5"/>
      <c r="AA1775" s="5"/>
      <c r="AB1775" s="1"/>
      <c r="AC1775" s="5"/>
      <c r="AD1775" s="5"/>
      <c r="AE1775" s="5"/>
      <c r="AF1775" s="1"/>
      <c r="AG1775" s="3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</row>
    <row r="1776" spans="1:108" x14ac:dyDescent="0.2">
      <c r="A1776" s="112">
        <f t="shared" si="580"/>
        <v>41801</v>
      </c>
      <c r="B1776" s="104">
        <f t="shared" si="593"/>
        <v>107311.30274636</v>
      </c>
      <c r="C1776" s="104">
        <f t="shared" si="581"/>
        <v>104325.78448120998</v>
      </c>
      <c r="D1776" s="132">
        <f t="shared" si="582"/>
        <v>41801</v>
      </c>
      <c r="E1776" s="105">
        <f t="shared" si="594"/>
        <v>6.2399999999999999E-4</v>
      </c>
      <c r="F1776" s="106">
        <f t="shared" si="592"/>
        <v>1</v>
      </c>
      <c r="G1776" s="106">
        <f t="shared" si="587"/>
        <v>30</v>
      </c>
      <c r="H1776" s="104">
        <f t="shared" si="583"/>
        <v>1.00002079</v>
      </c>
      <c r="I1776" s="104">
        <f t="shared" si="584"/>
        <v>1.0282977499999999</v>
      </c>
      <c r="J1776" s="104">
        <f t="shared" si="576"/>
        <v>1.0283191199999999</v>
      </c>
      <c r="K1776" s="104">
        <f t="shared" si="577"/>
        <v>107280.19889102</v>
      </c>
      <c r="L1776" s="107">
        <f t="shared" si="588"/>
        <v>0</v>
      </c>
      <c r="M1776" s="105">
        <f t="shared" si="589"/>
        <v>0</v>
      </c>
      <c r="N1776" s="104">
        <f t="shared" si="590"/>
        <v>0</v>
      </c>
      <c r="O1776" s="113">
        <f t="shared" si="585"/>
        <v>0.11</v>
      </c>
      <c r="P1776" s="108">
        <f t="shared" si="575"/>
        <v>1.000289931</v>
      </c>
      <c r="Q1776" s="104">
        <f t="shared" si="578"/>
        <v>31.103855339999999</v>
      </c>
      <c r="R1776" s="104">
        <f t="shared" si="579"/>
        <v>31.103855339999999</v>
      </c>
      <c r="S1776" s="109" t="s">
        <v>52</v>
      </c>
      <c r="T1776" s="110">
        <f t="shared" si="591"/>
        <v>41830</v>
      </c>
      <c r="U1776" s="111">
        <f t="shared" si="586"/>
        <v>0</v>
      </c>
      <c r="V1776" s="22"/>
      <c r="W1776" s="5"/>
      <c r="X1776" s="3"/>
      <c r="Y1776" s="5"/>
      <c r="Z1776" s="5"/>
      <c r="AA1776" s="5"/>
      <c r="AB1776" s="1"/>
      <c r="AC1776" s="5"/>
      <c r="AD1776" s="5"/>
      <c r="AE1776" s="5"/>
      <c r="AF1776" s="1"/>
      <c r="AG1776" s="3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</row>
    <row r="1777" spans="1:108" x14ac:dyDescent="0.2">
      <c r="A1777" s="112">
        <f t="shared" si="580"/>
        <v>41802</v>
      </c>
      <c r="B1777" s="104">
        <f t="shared" si="593"/>
        <v>107344.64739208001</v>
      </c>
      <c r="C1777" s="104">
        <f t="shared" si="581"/>
        <v>104325.78448120998</v>
      </c>
      <c r="D1777" s="132">
        <f t="shared" si="582"/>
        <v>41801</v>
      </c>
      <c r="E1777" s="105">
        <f t="shared" si="594"/>
        <v>6.2399999999999999E-4</v>
      </c>
      <c r="F1777" s="106">
        <f t="shared" si="592"/>
        <v>2</v>
      </c>
      <c r="G1777" s="106">
        <f t="shared" si="587"/>
        <v>30</v>
      </c>
      <c r="H1777" s="104">
        <f t="shared" si="583"/>
        <v>1.00004158</v>
      </c>
      <c r="I1777" s="104">
        <f t="shared" si="584"/>
        <v>1.0282977499999999</v>
      </c>
      <c r="J1777" s="104">
        <f t="shared" si="576"/>
        <v>1.0283405000000001</v>
      </c>
      <c r="K1777" s="104">
        <f t="shared" si="577"/>
        <v>107282.4293763</v>
      </c>
      <c r="L1777" s="107">
        <f t="shared" si="588"/>
        <v>0</v>
      </c>
      <c r="M1777" s="105">
        <f t="shared" si="589"/>
        <v>0</v>
      </c>
      <c r="N1777" s="104">
        <f t="shared" si="590"/>
        <v>0</v>
      </c>
      <c r="O1777" s="113">
        <f t="shared" si="585"/>
        <v>0.11</v>
      </c>
      <c r="P1777" s="108">
        <f t="shared" si="575"/>
        <v>1.000579946</v>
      </c>
      <c r="Q1777" s="104">
        <f t="shared" si="578"/>
        <v>62.218015780000002</v>
      </c>
      <c r="R1777" s="104">
        <f t="shared" si="579"/>
        <v>62.218015780000002</v>
      </c>
      <c r="S1777" s="109" t="s">
        <v>52</v>
      </c>
      <c r="T1777" s="110">
        <f t="shared" si="591"/>
        <v>41830</v>
      </c>
      <c r="U1777" s="111">
        <f t="shared" si="586"/>
        <v>0</v>
      </c>
      <c r="V1777" s="22"/>
      <c r="W1777" s="5"/>
      <c r="X1777" s="3"/>
      <c r="Y1777" s="5"/>
      <c r="Z1777" s="5"/>
      <c r="AA1777" s="5"/>
      <c r="AB1777" s="1"/>
      <c r="AC1777" s="5"/>
      <c r="AD1777" s="5"/>
      <c r="AE1777" s="5"/>
      <c r="AF1777" s="1"/>
      <c r="AG1777" s="3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</row>
    <row r="1778" spans="1:108" x14ac:dyDescent="0.2">
      <c r="A1778" s="112">
        <f t="shared" si="580"/>
        <v>41803</v>
      </c>
      <c r="B1778" s="104">
        <f t="shared" si="593"/>
        <v>107378.00338762</v>
      </c>
      <c r="C1778" s="104">
        <f t="shared" si="581"/>
        <v>104325.78448120998</v>
      </c>
      <c r="D1778" s="132">
        <f t="shared" si="582"/>
        <v>41801</v>
      </c>
      <c r="E1778" s="105">
        <f t="shared" si="594"/>
        <v>6.2399999999999999E-4</v>
      </c>
      <c r="F1778" s="106">
        <f t="shared" si="592"/>
        <v>3</v>
      </c>
      <c r="G1778" s="106">
        <f t="shared" si="587"/>
        <v>30</v>
      </c>
      <c r="H1778" s="104">
        <f t="shared" si="583"/>
        <v>1.0000623799999999</v>
      </c>
      <c r="I1778" s="104">
        <f t="shared" si="584"/>
        <v>1.0282977499999999</v>
      </c>
      <c r="J1778" s="104">
        <f t="shared" si="576"/>
        <v>1.02836189</v>
      </c>
      <c r="K1778" s="104">
        <f t="shared" si="577"/>
        <v>107284.66090483</v>
      </c>
      <c r="L1778" s="107">
        <f t="shared" si="588"/>
        <v>0</v>
      </c>
      <c r="M1778" s="105">
        <f t="shared" si="589"/>
        <v>0</v>
      </c>
      <c r="N1778" s="104">
        <f t="shared" si="590"/>
        <v>0</v>
      </c>
      <c r="O1778" s="113">
        <f t="shared" si="585"/>
        <v>0.11</v>
      </c>
      <c r="P1778" s="108">
        <f t="shared" si="575"/>
        <v>1.0008700450000001</v>
      </c>
      <c r="Q1778" s="104">
        <f t="shared" si="578"/>
        <v>93.342482790000005</v>
      </c>
      <c r="R1778" s="104">
        <f t="shared" si="579"/>
        <v>93.342482790000005</v>
      </c>
      <c r="S1778" s="109" t="s">
        <v>52</v>
      </c>
      <c r="T1778" s="110">
        <f t="shared" si="591"/>
        <v>41830</v>
      </c>
      <c r="U1778" s="111">
        <f t="shared" si="586"/>
        <v>0</v>
      </c>
      <c r="V1778" s="22"/>
      <c r="W1778" s="5"/>
      <c r="X1778" s="3"/>
      <c r="Y1778" s="5"/>
      <c r="Z1778" s="5"/>
      <c r="AA1778" s="5"/>
      <c r="AB1778" s="1"/>
      <c r="AC1778" s="5"/>
      <c r="AD1778" s="5"/>
      <c r="AE1778" s="5"/>
      <c r="AF1778" s="1"/>
      <c r="AG1778" s="3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</row>
    <row r="1779" spans="1:108" x14ac:dyDescent="0.2">
      <c r="A1779" s="112">
        <f t="shared" si="580"/>
        <v>41804</v>
      </c>
      <c r="B1779" s="104">
        <f t="shared" si="593"/>
        <v>107411.36864552001</v>
      </c>
      <c r="C1779" s="104">
        <f t="shared" si="581"/>
        <v>104325.78448120998</v>
      </c>
      <c r="D1779" s="132">
        <f t="shared" si="582"/>
        <v>41801</v>
      </c>
      <c r="E1779" s="105">
        <f t="shared" si="594"/>
        <v>6.2399999999999999E-4</v>
      </c>
      <c r="F1779" s="106">
        <f t="shared" si="592"/>
        <v>4</v>
      </c>
      <c r="G1779" s="106">
        <f t="shared" si="587"/>
        <v>30</v>
      </c>
      <c r="H1779" s="104">
        <f t="shared" si="583"/>
        <v>1.0000831699999999</v>
      </c>
      <c r="I1779" s="104">
        <f t="shared" si="584"/>
        <v>1.0282977499999999</v>
      </c>
      <c r="J1779" s="104">
        <f t="shared" si="576"/>
        <v>1.02838327</v>
      </c>
      <c r="K1779" s="104">
        <f t="shared" si="577"/>
        <v>107286.89139010001</v>
      </c>
      <c r="L1779" s="107">
        <f t="shared" si="588"/>
        <v>0</v>
      </c>
      <c r="M1779" s="105">
        <f t="shared" si="589"/>
        <v>0</v>
      </c>
      <c r="N1779" s="104">
        <f t="shared" si="590"/>
        <v>0</v>
      </c>
      <c r="O1779" s="113">
        <f t="shared" si="585"/>
        <v>0.11</v>
      </c>
      <c r="P1779" s="108">
        <f t="shared" si="575"/>
        <v>1.001160228</v>
      </c>
      <c r="Q1779" s="104">
        <f t="shared" si="578"/>
        <v>124.47725542000001</v>
      </c>
      <c r="R1779" s="104">
        <f t="shared" si="579"/>
        <v>124.47725542000001</v>
      </c>
      <c r="S1779" s="109" t="s">
        <v>52</v>
      </c>
      <c r="T1779" s="110">
        <f t="shared" si="591"/>
        <v>41830</v>
      </c>
      <c r="U1779" s="111">
        <f t="shared" si="586"/>
        <v>0</v>
      </c>
      <c r="V1779" s="22"/>
      <c r="W1779" s="5"/>
      <c r="X1779" s="3"/>
      <c r="Y1779" s="5"/>
      <c r="Z1779" s="5"/>
      <c r="AA1779" s="5"/>
      <c r="AB1779" s="1"/>
      <c r="AC1779" s="5"/>
      <c r="AD1779" s="5"/>
      <c r="AE1779" s="5"/>
      <c r="AF1779" s="1"/>
      <c r="AG1779" s="3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</row>
    <row r="1780" spans="1:108" x14ac:dyDescent="0.2">
      <c r="A1780" s="112">
        <f t="shared" si="580"/>
        <v>41805</v>
      </c>
      <c r="B1780" s="104">
        <f t="shared" si="593"/>
        <v>107444.74536226</v>
      </c>
      <c r="C1780" s="104">
        <f t="shared" si="581"/>
        <v>104325.78448120998</v>
      </c>
      <c r="D1780" s="132">
        <f t="shared" si="582"/>
        <v>41801</v>
      </c>
      <c r="E1780" s="105">
        <f t="shared" si="594"/>
        <v>6.2399999999999999E-4</v>
      </c>
      <c r="F1780" s="106">
        <f t="shared" si="592"/>
        <v>5</v>
      </c>
      <c r="G1780" s="106">
        <f t="shared" si="587"/>
        <v>30</v>
      </c>
      <c r="H1780" s="104">
        <f t="shared" si="583"/>
        <v>1.0001039700000001</v>
      </c>
      <c r="I1780" s="104">
        <f t="shared" si="584"/>
        <v>1.0282977499999999</v>
      </c>
      <c r="J1780" s="104">
        <f t="shared" si="576"/>
        <v>1.0284046600000001</v>
      </c>
      <c r="K1780" s="104">
        <f t="shared" si="577"/>
        <v>107289.12291863</v>
      </c>
      <c r="L1780" s="107">
        <f t="shared" si="588"/>
        <v>0</v>
      </c>
      <c r="M1780" s="105">
        <f t="shared" si="589"/>
        <v>0</v>
      </c>
      <c r="N1780" s="104">
        <f t="shared" si="590"/>
        <v>0</v>
      </c>
      <c r="O1780" s="113">
        <f t="shared" si="585"/>
        <v>0.11</v>
      </c>
      <c r="P1780" s="108">
        <f t="shared" si="575"/>
        <v>1.0014504959999999</v>
      </c>
      <c r="Q1780" s="104">
        <f t="shared" si="578"/>
        <v>155.62244362999999</v>
      </c>
      <c r="R1780" s="104">
        <f t="shared" si="579"/>
        <v>155.62244362999999</v>
      </c>
      <c r="S1780" s="109" t="s">
        <v>52</v>
      </c>
      <c r="T1780" s="110">
        <f t="shared" si="591"/>
        <v>41830</v>
      </c>
      <c r="U1780" s="111">
        <f t="shared" si="586"/>
        <v>0</v>
      </c>
      <c r="V1780" s="22"/>
      <c r="W1780" s="5"/>
      <c r="X1780" s="3"/>
      <c r="Y1780" s="5"/>
      <c r="Z1780" s="5"/>
      <c r="AA1780" s="5"/>
      <c r="AB1780" s="1"/>
      <c r="AC1780" s="5"/>
      <c r="AD1780" s="5"/>
      <c r="AE1780" s="5"/>
      <c r="AF1780" s="1"/>
      <c r="AG1780" s="3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</row>
    <row r="1781" spans="1:108" x14ac:dyDescent="0.2">
      <c r="A1781" s="112">
        <f t="shared" si="580"/>
        <v>41806</v>
      </c>
      <c r="B1781" s="104">
        <f t="shared" si="593"/>
        <v>107478.13123458999</v>
      </c>
      <c r="C1781" s="104">
        <f t="shared" si="581"/>
        <v>104325.78448120998</v>
      </c>
      <c r="D1781" s="132">
        <f t="shared" si="582"/>
        <v>41801</v>
      </c>
      <c r="E1781" s="105">
        <f t="shared" si="594"/>
        <v>6.2399999999999999E-4</v>
      </c>
      <c r="F1781" s="106">
        <f t="shared" si="592"/>
        <v>6</v>
      </c>
      <c r="G1781" s="106">
        <f t="shared" si="587"/>
        <v>30</v>
      </c>
      <c r="H1781" s="104">
        <f t="shared" si="583"/>
        <v>1.0001247600000001</v>
      </c>
      <c r="I1781" s="104">
        <f t="shared" si="584"/>
        <v>1.0282977499999999</v>
      </c>
      <c r="J1781" s="104">
        <f t="shared" si="576"/>
        <v>1.02842604</v>
      </c>
      <c r="K1781" s="104">
        <f t="shared" si="577"/>
        <v>107291.35340389999</v>
      </c>
      <c r="L1781" s="107">
        <f t="shared" si="588"/>
        <v>0</v>
      </c>
      <c r="M1781" s="105">
        <f t="shared" si="589"/>
        <v>0</v>
      </c>
      <c r="N1781" s="104">
        <f t="shared" si="590"/>
        <v>0</v>
      </c>
      <c r="O1781" s="113">
        <f t="shared" si="585"/>
        <v>0.11</v>
      </c>
      <c r="P1781" s="108">
        <f t="shared" si="575"/>
        <v>1.001740847</v>
      </c>
      <c r="Q1781" s="104">
        <f t="shared" si="578"/>
        <v>186.77783069</v>
      </c>
      <c r="R1781" s="104">
        <f t="shared" si="579"/>
        <v>186.77783069</v>
      </c>
      <c r="S1781" s="109" t="s">
        <v>52</v>
      </c>
      <c r="T1781" s="110">
        <f t="shared" si="591"/>
        <v>41830</v>
      </c>
      <c r="U1781" s="111">
        <f t="shared" si="586"/>
        <v>0</v>
      </c>
      <c r="V1781" s="22"/>
      <c r="W1781" s="5"/>
      <c r="X1781" s="3"/>
      <c r="Y1781" s="5"/>
      <c r="Z1781" s="5"/>
      <c r="AA1781" s="5"/>
      <c r="AB1781" s="1"/>
      <c r="AC1781" s="5"/>
      <c r="AD1781" s="5"/>
      <c r="AE1781" s="5"/>
      <c r="AF1781" s="1"/>
      <c r="AG1781" s="3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</row>
    <row r="1782" spans="1:108" x14ac:dyDescent="0.2">
      <c r="A1782" s="112">
        <f t="shared" si="580"/>
        <v>41807</v>
      </c>
      <c r="B1782" s="104">
        <f t="shared" si="593"/>
        <v>107511.52752213</v>
      </c>
      <c r="C1782" s="104">
        <f t="shared" si="581"/>
        <v>104325.78448120998</v>
      </c>
      <c r="D1782" s="132">
        <f t="shared" si="582"/>
        <v>41801</v>
      </c>
      <c r="E1782" s="105">
        <f t="shared" si="594"/>
        <v>6.2399999999999999E-4</v>
      </c>
      <c r="F1782" s="106">
        <f t="shared" si="592"/>
        <v>7</v>
      </c>
      <c r="G1782" s="106">
        <f t="shared" si="587"/>
        <v>30</v>
      </c>
      <c r="H1782" s="104">
        <f t="shared" si="583"/>
        <v>1.00014556</v>
      </c>
      <c r="I1782" s="104">
        <f t="shared" si="584"/>
        <v>1.0282977499999999</v>
      </c>
      <c r="J1782" s="104">
        <f t="shared" si="576"/>
        <v>1.02844742</v>
      </c>
      <c r="K1782" s="104">
        <f t="shared" si="577"/>
        <v>107293.58388917</v>
      </c>
      <c r="L1782" s="107">
        <f t="shared" si="588"/>
        <v>0</v>
      </c>
      <c r="M1782" s="105">
        <f t="shared" si="589"/>
        <v>0</v>
      </c>
      <c r="N1782" s="104">
        <f t="shared" si="590"/>
        <v>0</v>
      </c>
      <c r="O1782" s="113">
        <f t="shared" si="585"/>
        <v>0.11</v>
      </c>
      <c r="P1782" s="108">
        <f t="shared" si="575"/>
        <v>1.002031283</v>
      </c>
      <c r="Q1782" s="104">
        <f t="shared" si="578"/>
        <v>217.94363296</v>
      </c>
      <c r="R1782" s="104">
        <f t="shared" si="579"/>
        <v>217.94363296</v>
      </c>
      <c r="S1782" s="109" t="s">
        <v>52</v>
      </c>
      <c r="T1782" s="110">
        <f t="shared" si="591"/>
        <v>41830</v>
      </c>
      <c r="U1782" s="111">
        <f t="shared" si="586"/>
        <v>0</v>
      </c>
      <c r="V1782" s="22"/>
      <c r="W1782" s="5"/>
      <c r="X1782" s="3"/>
      <c r="Y1782" s="5"/>
      <c r="Z1782" s="5"/>
      <c r="AA1782" s="5"/>
      <c r="AB1782" s="1"/>
      <c r="AC1782" s="5"/>
      <c r="AD1782" s="5"/>
      <c r="AE1782" s="5"/>
      <c r="AF1782" s="1"/>
      <c r="AG1782" s="3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</row>
    <row r="1783" spans="1:108" x14ac:dyDescent="0.2">
      <c r="A1783" s="112">
        <f t="shared" si="580"/>
        <v>41808</v>
      </c>
      <c r="B1783" s="104">
        <f t="shared" si="593"/>
        <v>107544.93516382</v>
      </c>
      <c r="C1783" s="104">
        <f t="shared" si="581"/>
        <v>104325.78448120998</v>
      </c>
      <c r="D1783" s="132">
        <f t="shared" si="582"/>
        <v>41801</v>
      </c>
      <c r="E1783" s="105">
        <f t="shared" si="594"/>
        <v>6.2399999999999999E-4</v>
      </c>
      <c r="F1783" s="106">
        <f t="shared" si="592"/>
        <v>8</v>
      </c>
      <c r="G1783" s="106">
        <f t="shared" si="587"/>
        <v>30</v>
      </c>
      <c r="H1783" s="104">
        <f t="shared" si="583"/>
        <v>1.0001663599999999</v>
      </c>
      <c r="I1783" s="104">
        <f t="shared" si="584"/>
        <v>1.0282977499999999</v>
      </c>
      <c r="J1783" s="104">
        <f t="shared" si="576"/>
        <v>1.0284688099999999</v>
      </c>
      <c r="K1783" s="104">
        <f t="shared" si="577"/>
        <v>107295.8154177</v>
      </c>
      <c r="L1783" s="107">
        <f t="shared" si="588"/>
        <v>0</v>
      </c>
      <c r="M1783" s="105">
        <f t="shared" si="589"/>
        <v>0</v>
      </c>
      <c r="N1783" s="104">
        <f t="shared" si="590"/>
        <v>0</v>
      </c>
      <c r="O1783" s="113">
        <f t="shared" si="585"/>
        <v>0.11</v>
      </c>
      <c r="P1783" s="108">
        <f t="shared" si="575"/>
        <v>1.0023218030000001</v>
      </c>
      <c r="Q1783" s="104">
        <f t="shared" si="578"/>
        <v>249.11974612</v>
      </c>
      <c r="R1783" s="104">
        <f t="shared" si="579"/>
        <v>249.11974612</v>
      </c>
      <c r="S1783" s="109" t="s">
        <v>52</v>
      </c>
      <c r="T1783" s="110">
        <f t="shared" si="591"/>
        <v>41830</v>
      </c>
      <c r="U1783" s="111">
        <f t="shared" si="586"/>
        <v>0</v>
      </c>
      <c r="V1783" s="22"/>
      <c r="W1783" s="5"/>
      <c r="X1783" s="3"/>
      <c r="Y1783" s="5"/>
      <c r="Z1783" s="5"/>
      <c r="AA1783" s="5"/>
      <c r="AB1783" s="1"/>
      <c r="AC1783" s="5"/>
      <c r="AD1783" s="5"/>
      <c r="AE1783" s="5"/>
      <c r="AF1783" s="1"/>
      <c r="AG1783" s="3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</row>
    <row r="1784" spans="1:108" x14ac:dyDescent="0.2">
      <c r="A1784" s="112">
        <f t="shared" si="580"/>
        <v>41809</v>
      </c>
      <c r="B1784" s="104">
        <f t="shared" si="593"/>
        <v>107578.35206917</v>
      </c>
      <c r="C1784" s="104">
        <f t="shared" si="581"/>
        <v>104325.78448120998</v>
      </c>
      <c r="D1784" s="132">
        <f t="shared" si="582"/>
        <v>41801</v>
      </c>
      <c r="E1784" s="105">
        <f t="shared" si="594"/>
        <v>6.2399999999999999E-4</v>
      </c>
      <c r="F1784" s="106">
        <f t="shared" si="592"/>
        <v>9</v>
      </c>
      <c r="G1784" s="106">
        <f t="shared" si="587"/>
        <v>30</v>
      </c>
      <c r="H1784" s="104">
        <f t="shared" si="583"/>
        <v>1.0001871499999999</v>
      </c>
      <c r="I1784" s="104">
        <f t="shared" si="584"/>
        <v>1.0282977499999999</v>
      </c>
      <c r="J1784" s="104">
        <f t="shared" si="576"/>
        <v>1.0284901900000001</v>
      </c>
      <c r="K1784" s="104">
        <f t="shared" si="577"/>
        <v>107298.04590297</v>
      </c>
      <c r="L1784" s="107">
        <f t="shared" si="588"/>
        <v>0</v>
      </c>
      <c r="M1784" s="105">
        <f t="shared" si="589"/>
        <v>0</v>
      </c>
      <c r="N1784" s="104">
        <f t="shared" si="590"/>
        <v>0</v>
      </c>
      <c r="O1784" s="113">
        <f t="shared" si="585"/>
        <v>0.11</v>
      </c>
      <c r="P1784" s="108">
        <f t="shared" si="575"/>
        <v>1.002612407</v>
      </c>
      <c r="Q1784" s="104">
        <f t="shared" si="578"/>
        <v>280.30616620000001</v>
      </c>
      <c r="R1784" s="104">
        <f t="shared" si="579"/>
        <v>280.30616620000001</v>
      </c>
      <c r="S1784" s="109" t="s">
        <v>52</v>
      </c>
      <c r="T1784" s="110">
        <f t="shared" si="591"/>
        <v>41830</v>
      </c>
      <c r="U1784" s="111">
        <f t="shared" si="586"/>
        <v>0</v>
      </c>
      <c r="V1784" s="22"/>
      <c r="W1784" s="5"/>
      <c r="X1784" s="3"/>
      <c r="Y1784" s="5"/>
      <c r="Z1784" s="5"/>
      <c r="AA1784" s="5"/>
      <c r="AB1784" s="1"/>
      <c r="AC1784" s="5"/>
      <c r="AD1784" s="5"/>
      <c r="AE1784" s="5"/>
      <c r="AF1784" s="1"/>
      <c r="AG1784" s="3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</row>
    <row r="1785" spans="1:108" x14ac:dyDescent="0.2">
      <c r="A1785" s="112">
        <f t="shared" si="580"/>
        <v>41810</v>
      </c>
      <c r="B1785" s="104">
        <f t="shared" si="593"/>
        <v>107611.7803304</v>
      </c>
      <c r="C1785" s="104">
        <f t="shared" si="581"/>
        <v>104325.78448120998</v>
      </c>
      <c r="D1785" s="132">
        <f t="shared" si="582"/>
        <v>41801</v>
      </c>
      <c r="E1785" s="105">
        <f t="shared" si="594"/>
        <v>6.2399999999999999E-4</v>
      </c>
      <c r="F1785" s="106">
        <f t="shared" si="592"/>
        <v>10</v>
      </c>
      <c r="G1785" s="106">
        <f t="shared" si="587"/>
        <v>30</v>
      </c>
      <c r="H1785" s="104">
        <f t="shared" si="583"/>
        <v>1.0002079500000001</v>
      </c>
      <c r="I1785" s="104">
        <f t="shared" si="584"/>
        <v>1.0282977499999999</v>
      </c>
      <c r="J1785" s="104">
        <f t="shared" si="576"/>
        <v>1.02851158</v>
      </c>
      <c r="K1785" s="104">
        <f t="shared" si="577"/>
        <v>107300.2774315</v>
      </c>
      <c r="L1785" s="107">
        <f t="shared" si="588"/>
        <v>0</v>
      </c>
      <c r="M1785" s="105">
        <f t="shared" si="589"/>
        <v>0</v>
      </c>
      <c r="N1785" s="104">
        <f t="shared" si="590"/>
        <v>0</v>
      </c>
      <c r="O1785" s="113">
        <f t="shared" si="585"/>
        <v>0.11</v>
      </c>
      <c r="P1785" s="108">
        <f t="shared" si="575"/>
        <v>1.002903095</v>
      </c>
      <c r="Q1785" s="104">
        <f t="shared" si="578"/>
        <v>311.50289889999999</v>
      </c>
      <c r="R1785" s="104">
        <f t="shared" si="579"/>
        <v>311.50289889999999</v>
      </c>
      <c r="S1785" s="109" t="s">
        <v>52</v>
      </c>
      <c r="T1785" s="110">
        <f t="shared" si="591"/>
        <v>41830</v>
      </c>
      <c r="U1785" s="111">
        <f t="shared" si="586"/>
        <v>0</v>
      </c>
      <c r="V1785" s="22"/>
      <c r="W1785" s="5"/>
      <c r="X1785" s="3"/>
      <c r="Y1785" s="5"/>
      <c r="Z1785" s="5"/>
      <c r="AA1785" s="5"/>
      <c r="AB1785" s="1"/>
      <c r="AC1785" s="5"/>
      <c r="AD1785" s="5"/>
      <c r="AE1785" s="5"/>
      <c r="AF1785" s="1"/>
      <c r="AG1785" s="3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</row>
    <row r="1786" spans="1:108" x14ac:dyDescent="0.2">
      <c r="A1786" s="112">
        <f t="shared" si="580"/>
        <v>41811</v>
      </c>
      <c r="B1786" s="104">
        <f t="shared" si="593"/>
        <v>107645.21900971</v>
      </c>
      <c r="C1786" s="104">
        <f t="shared" si="581"/>
        <v>104325.78448120998</v>
      </c>
      <c r="D1786" s="132">
        <f t="shared" si="582"/>
        <v>41801</v>
      </c>
      <c r="E1786" s="105">
        <f t="shared" si="594"/>
        <v>6.2399999999999999E-4</v>
      </c>
      <c r="F1786" s="106">
        <f t="shared" si="592"/>
        <v>11</v>
      </c>
      <c r="G1786" s="106">
        <f t="shared" si="587"/>
        <v>30</v>
      </c>
      <c r="H1786" s="104">
        <f t="shared" si="583"/>
        <v>1.00022875</v>
      </c>
      <c r="I1786" s="104">
        <f t="shared" si="584"/>
        <v>1.0282977499999999</v>
      </c>
      <c r="J1786" s="104">
        <f t="shared" si="576"/>
        <v>1.0285329700000001</v>
      </c>
      <c r="K1786" s="104">
        <f t="shared" si="577"/>
        <v>107302.50896003</v>
      </c>
      <c r="L1786" s="107">
        <f t="shared" si="588"/>
        <v>0</v>
      </c>
      <c r="M1786" s="105">
        <f t="shared" si="589"/>
        <v>0</v>
      </c>
      <c r="N1786" s="104">
        <f t="shared" si="590"/>
        <v>0</v>
      </c>
      <c r="O1786" s="113">
        <f t="shared" si="585"/>
        <v>0.11</v>
      </c>
      <c r="P1786" s="108">
        <f t="shared" si="575"/>
        <v>1.0031938680000001</v>
      </c>
      <c r="Q1786" s="104">
        <f t="shared" si="578"/>
        <v>342.71004968</v>
      </c>
      <c r="R1786" s="104">
        <f t="shared" si="579"/>
        <v>342.71004968</v>
      </c>
      <c r="S1786" s="109" t="s">
        <v>52</v>
      </c>
      <c r="T1786" s="110">
        <f t="shared" si="591"/>
        <v>41830</v>
      </c>
      <c r="U1786" s="111">
        <f t="shared" si="586"/>
        <v>0</v>
      </c>
      <c r="V1786" s="22"/>
      <c r="W1786" s="5"/>
      <c r="X1786" s="3"/>
      <c r="Y1786" s="5"/>
      <c r="Z1786" s="5"/>
      <c r="AA1786" s="5"/>
      <c r="AB1786" s="1"/>
      <c r="AC1786" s="5"/>
      <c r="AD1786" s="5"/>
      <c r="AE1786" s="5"/>
      <c r="AF1786" s="1"/>
      <c r="AG1786" s="3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</row>
    <row r="1787" spans="1:108" x14ac:dyDescent="0.2">
      <c r="A1787" s="112">
        <f t="shared" si="580"/>
        <v>41812</v>
      </c>
      <c r="B1787" s="104">
        <f t="shared" si="593"/>
        <v>107678.66800034999</v>
      </c>
      <c r="C1787" s="104">
        <f t="shared" si="581"/>
        <v>104325.78448120998</v>
      </c>
      <c r="D1787" s="132">
        <f t="shared" si="582"/>
        <v>41801</v>
      </c>
      <c r="E1787" s="105">
        <f t="shared" si="594"/>
        <v>6.2399999999999999E-4</v>
      </c>
      <c r="F1787" s="106">
        <f t="shared" si="592"/>
        <v>12</v>
      </c>
      <c r="G1787" s="106">
        <f t="shared" si="587"/>
        <v>30</v>
      </c>
      <c r="H1787" s="104">
        <f t="shared" si="583"/>
        <v>1.0002495499999999</v>
      </c>
      <c r="I1787" s="104">
        <f t="shared" si="584"/>
        <v>1.0282977499999999</v>
      </c>
      <c r="J1787" s="104">
        <f t="shared" si="576"/>
        <v>1.02855436</v>
      </c>
      <c r="K1787" s="104">
        <f t="shared" si="577"/>
        <v>107304.74048856</v>
      </c>
      <c r="L1787" s="107">
        <f t="shared" si="588"/>
        <v>0</v>
      </c>
      <c r="M1787" s="105">
        <f t="shared" si="589"/>
        <v>0</v>
      </c>
      <c r="N1787" s="104">
        <f t="shared" si="590"/>
        <v>0</v>
      </c>
      <c r="O1787" s="113">
        <f t="shared" si="585"/>
        <v>0.11</v>
      </c>
      <c r="P1787" s="108">
        <f t="shared" si="575"/>
        <v>1.0034847250000001</v>
      </c>
      <c r="Q1787" s="104">
        <f t="shared" si="578"/>
        <v>373.92751178999998</v>
      </c>
      <c r="R1787" s="104">
        <f t="shared" si="579"/>
        <v>373.92751178999998</v>
      </c>
      <c r="S1787" s="109" t="s">
        <v>52</v>
      </c>
      <c r="T1787" s="110">
        <f t="shared" si="591"/>
        <v>41830</v>
      </c>
      <c r="U1787" s="111">
        <f t="shared" si="586"/>
        <v>0</v>
      </c>
      <c r="V1787" s="22"/>
      <c r="W1787" s="5"/>
      <c r="X1787" s="3"/>
      <c r="Y1787" s="5"/>
      <c r="Z1787" s="5"/>
      <c r="AA1787" s="5"/>
      <c r="AB1787" s="1"/>
      <c r="AC1787" s="5"/>
      <c r="AD1787" s="5"/>
      <c r="AE1787" s="5"/>
      <c r="AF1787" s="1"/>
      <c r="AG1787" s="3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</row>
    <row r="1788" spans="1:108" x14ac:dyDescent="0.2">
      <c r="A1788" s="112">
        <f t="shared" si="580"/>
        <v>41813</v>
      </c>
      <c r="B1788" s="104">
        <f t="shared" si="593"/>
        <v>107712.12730289</v>
      </c>
      <c r="C1788" s="104">
        <f t="shared" si="581"/>
        <v>104325.78448120998</v>
      </c>
      <c r="D1788" s="132">
        <f t="shared" si="582"/>
        <v>41801</v>
      </c>
      <c r="E1788" s="105">
        <f t="shared" si="594"/>
        <v>6.2399999999999999E-4</v>
      </c>
      <c r="F1788" s="106">
        <f t="shared" si="592"/>
        <v>13</v>
      </c>
      <c r="G1788" s="106">
        <f t="shared" si="587"/>
        <v>30</v>
      </c>
      <c r="H1788" s="104">
        <f t="shared" si="583"/>
        <v>1.0002703500000001</v>
      </c>
      <c r="I1788" s="104">
        <f t="shared" si="584"/>
        <v>1.0282977499999999</v>
      </c>
      <c r="J1788" s="104">
        <f t="shared" si="576"/>
        <v>1.0285757499999999</v>
      </c>
      <c r="K1788" s="104">
        <f t="shared" si="577"/>
        <v>107306.97201709</v>
      </c>
      <c r="L1788" s="107">
        <f t="shared" si="588"/>
        <v>0</v>
      </c>
      <c r="M1788" s="105">
        <f t="shared" si="589"/>
        <v>0</v>
      </c>
      <c r="N1788" s="104">
        <f t="shared" si="590"/>
        <v>0</v>
      </c>
      <c r="O1788" s="113">
        <f t="shared" si="585"/>
        <v>0.11</v>
      </c>
      <c r="P1788" s="108">
        <f t="shared" si="575"/>
        <v>1.0037756659999999</v>
      </c>
      <c r="Q1788" s="104">
        <f t="shared" si="578"/>
        <v>405.1552858</v>
      </c>
      <c r="R1788" s="104">
        <f t="shared" si="579"/>
        <v>405.1552858</v>
      </c>
      <c r="S1788" s="109" t="s">
        <v>52</v>
      </c>
      <c r="T1788" s="110">
        <f t="shared" si="591"/>
        <v>41830</v>
      </c>
      <c r="U1788" s="111">
        <f t="shared" si="586"/>
        <v>0</v>
      </c>
      <c r="V1788" s="22"/>
      <c r="W1788" s="5"/>
      <c r="X1788" s="3"/>
      <c r="Y1788" s="5"/>
      <c r="Z1788" s="5"/>
      <c r="AA1788" s="5"/>
      <c r="AB1788" s="1"/>
      <c r="AC1788" s="5"/>
      <c r="AD1788" s="5"/>
      <c r="AE1788" s="5"/>
      <c r="AF1788" s="1"/>
      <c r="AG1788" s="3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</row>
    <row r="1789" spans="1:108" x14ac:dyDescent="0.2">
      <c r="A1789" s="112">
        <f t="shared" si="580"/>
        <v>41814</v>
      </c>
      <c r="B1789" s="104">
        <f t="shared" si="593"/>
        <v>107745.59597770999</v>
      </c>
      <c r="C1789" s="104">
        <f t="shared" si="581"/>
        <v>104325.78448120998</v>
      </c>
      <c r="D1789" s="132">
        <f t="shared" si="582"/>
        <v>41801</v>
      </c>
      <c r="E1789" s="105">
        <f t="shared" si="594"/>
        <v>6.2399999999999999E-4</v>
      </c>
      <c r="F1789" s="106">
        <f t="shared" si="592"/>
        <v>14</v>
      </c>
      <c r="G1789" s="106">
        <f t="shared" si="587"/>
        <v>30</v>
      </c>
      <c r="H1789" s="104">
        <f t="shared" si="583"/>
        <v>1.00029115</v>
      </c>
      <c r="I1789" s="104">
        <f t="shared" si="584"/>
        <v>1.0282977499999999</v>
      </c>
      <c r="J1789" s="104">
        <f t="shared" si="576"/>
        <v>1.0285971300000001</v>
      </c>
      <c r="K1789" s="104">
        <f t="shared" si="577"/>
        <v>107309.20250237</v>
      </c>
      <c r="L1789" s="107">
        <f t="shared" si="588"/>
        <v>0</v>
      </c>
      <c r="M1789" s="105">
        <f t="shared" si="589"/>
        <v>0</v>
      </c>
      <c r="N1789" s="104">
        <f t="shared" si="590"/>
        <v>0</v>
      </c>
      <c r="O1789" s="113">
        <f t="shared" si="585"/>
        <v>0.11</v>
      </c>
      <c r="P1789" s="108">
        <f t="shared" si="575"/>
        <v>1.0040666920000001</v>
      </c>
      <c r="Q1789" s="104">
        <f t="shared" si="578"/>
        <v>436.39347534000001</v>
      </c>
      <c r="R1789" s="104">
        <f t="shared" si="579"/>
        <v>436.39347534000001</v>
      </c>
      <c r="S1789" s="109" t="s">
        <v>52</v>
      </c>
      <c r="T1789" s="110">
        <f t="shared" si="591"/>
        <v>41830</v>
      </c>
      <c r="U1789" s="111">
        <f t="shared" si="586"/>
        <v>0</v>
      </c>
      <c r="V1789" s="22"/>
      <c r="W1789" s="5"/>
      <c r="X1789" s="3"/>
      <c r="Y1789" s="5"/>
      <c r="Z1789" s="5"/>
      <c r="AA1789" s="5"/>
      <c r="AB1789" s="1"/>
      <c r="AC1789" s="5"/>
      <c r="AD1789" s="5"/>
      <c r="AE1789" s="5"/>
      <c r="AF1789" s="1"/>
      <c r="AG1789" s="3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</row>
    <row r="1790" spans="1:108" x14ac:dyDescent="0.2">
      <c r="A1790" s="112">
        <f t="shared" si="580"/>
        <v>41815</v>
      </c>
      <c r="B1790" s="104">
        <f t="shared" si="593"/>
        <v>107779.07601274</v>
      </c>
      <c r="C1790" s="104">
        <f t="shared" si="581"/>
        <v>104325.78448120998</v>
      </c>
      <c r="D1790" s="132">
        <f t="shared" si="582"/>
        <v>41801</v>
      </c>
      <c r="E1790" s="105">
        <f t="shared" si="594"/>
        <v>6.2399999999999999E-4</v>
      </c>
      <c r="F1790" s="106">
        <f t="shared" si="592"/>
        <v>15</v>
      </c>
      <c r="G1790" s="106">
        <f t="shared" si="587"/>
        <v>30</v>
      </c>
      <c r="H1790" s="104">
        <f t="shared" si="583"/>
        <v>1.0003119499999999</v>
      </c>
      <c r="I1790" s="104">
        <f t="shared" si="584"/>
        <v>1.0282977499999999</v>
      </c>
      <c r="J1790" s="104">
        <f t="shared" si="576"/>
        <v>1.02861852</v>
      </c>
      <c r="K1790" s="104">
        <f t="shared" si="577"/>
        <v>107311.4340309</v>
      </c>
      <c r="L1790" s="107">
        <f t="shared" si="588"/>
        <v>0</v>
      </c>
      <c r="M1790" s="105">
        <f t="shared" si="589"/>
        <v>0</v>
      </c>
      <c r="N1790" s="104">
        <f t="shared" si="590"/>
        <v>0</v>
      </c>
      <c r="O1790" s="113">
        <f t="shared" si="585"/>
        <v>0.11</v>
      </c>
      <c r="P1790" s="108">
        <f t="shared" si="575"/>
        <v>1.0043578019999999</v>
      </c>
      <c r="Q1790" s="104">
        <f t="shared" si="578"/>
        <v>467.64198184000003</v>
      </c>
      <c r="R1790" s="104">
        <f t="shared" si="579"/>
        <v>467.64198184000003</v>
      </c>
      <c r="S1790" s="109" t="s">
        <v>52</v>
      </c>
      <c r="T1790" s="110">
        <f t="shared" si="591"/>
        <v>41830</v>
      </c>
      <c r="U1790" s="111">
        <f t="shared" si="586"/>
        <v>0</v>
      </c>
      <c r="V1790" s="22"/>
      <c r="W1790" s="5"/>
      <c r="X1790" s="3"/>
      <c r="Y1790" s="5"/>
      <c r="Z1790" s="5"/>
      <c r="AA1790" s="5"/>
      <c r="AB1790" s="1"/>
      <c r="AC1790" s="5"/>
      <c r="AD1790" s="5"/>
      <c r="AE1790" s="5"/>
      <c r="AF1790" s="1"/>
      <c r="AG1790" s="3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</row>
    <row r="1791" spans="1:108" x14ac:dyDescent="0.2">
      <c r="A1791" s="112">
        <f t="shared" si="580"/>
        <v>41816</v>
      </c>
      <c r="B1791" s="104">
        <f t="shared" si="593"/>
        <v>107812.56636135999</v>
      </c>
      <c r="C1791" s="104">
        <f t="shared" si="581"/>
        <v>104325.78448120998</v>
      </c>
      <c r="D1791" s="132">
        <f t="shared" si="582"/>
        <v>41801</v>
      </c>
      <c r="E1791" s="105">
        <f t="shared" si="594"/>
        <v>6.2399999999999999E-4</v>
      </c>
      <c r="F1791" s="106">
        <f t="shared" si="592"/>
        <v>16</v>
      </c>
      <c r="G1791" s="106">
        <f t="shared" si="587"/>
        <v>30</v>
      </c>
      <c r="H1791" s="104">
        <f t="shared" si="583"/>
        <v>1.0003327500000001</v>
      </c>
      <c r="I1791" s="104">
        <f t="shared" si="584"/>
        <v>1.0282977499999999</v>
      </c>
      <c r="J1791" s="104">
        <f t="shared" si="576"/>
        <v>1.0286399100000001</v>
      </c>
      <c r="K1791" s="104">
        <f t="shared" si="577"/>
        <v>107313.66555943</v>
      </c>
      <c r="L1791" s="107">
        <f t="shared" si="588"/>
        <v>0</v>
      </c>
      <c r="M1791" s="105">
        <f t="shared" si="589"/>
        <v>0</v>
      </c>
      <c r="N1791" s="104">
        <f t="shared" si="590"/>
        <v>0</v>
      </c>
      <c r="O1791" s="113">
        <f t="shared" si="585"/>
        <v>0.11</v>
      </c>
      <c r="P1791" s="108">
        <f t="shared" si="575"/>
        <v>1.004648996</v>
      </c>
      <c r="Q1791" s="104">
        <f t="shared" si="578"/>
        <v>498.90080193</v>
      </c>
      <c r="R1791" s="104">
        <f t="shared" si="579"/>
        <v>498.90080193</v>
      </c>
      <c r="S1791" s="109" t="s">
        <v>52</v>
      </c>
      <c r="T1791" s="110">
        <f t="shared" si="591"/>
        <v>41830</v>
      </c>
      <c r="U1791" s="111">
        <f t="shared" si="586"/>
        <v>0</v>
      </c>
      <c r="V1791" s="22"/>
      <c r="W1791" s="5"/>
      <c r="X1791" s="3"/>
      <c r="Y1791" s="5"/>
      <c r="Z1791" s="5"/>
      <c r="AA1791" s="5"/>
      <c r="AB1791" s="1"/>
      <c r="AC1791" s="5"/>
      <c r="AD1791" s="5"/>
      <c r="AE1791" s="5"/>
      <c r="AF1791" s="1"/>
      <c r="AG1791" s="3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</row>
    <row r="1792" spans="1:108" x14ac:dyDescent="0.2">
      <c r="A1792" s="112">
        <f t="shared" si="580"/>
        <v>41817</v>
      </c>
      <c r="B1792" s="104">
        <f t="shared" si="593"/>
        <v>107846.06713144</v>
      </c>
      <c r="C1792" s="104">
        <f t="shared" si="581"/>
        <v>104325.78448120998</v>
      </c>
      <c r="D1792" s="132">
        <f t="shared" si="582"/>
        <v>41801</v>
      </c>
      <c r="E1792" s="105">
        <f t="shared" si="594"/>
        <v>6.2399999999999999E-4</v>
      </c>
      <c r="F1792" s="106">
        <f t="shared" si="592"/>
        <v>17</v>
      </c>
      <c r="G1792" s="106">
        <f t="shared" si="587"/>
        <v>30</v>
      </c>
      <c r="H1792" s="104">
        <f t="shared" si="583"/>
        <v>1.00035355</v>
      </c>
      <c r="I1792" s="104">
        <f t="shared" si="584"/>
        <v>1.0282977499999999</v>
      </c>
      <c r="J1792" s="104">
        <f t="shared" si="576"/>
        <v>1.0286613</v>
      </c>
      <c r="K1792" s="104">
        <f t="shared" si="577"/>
        <v>107315.89708795999</v>
      </c>
      <c r="L1792" s="107">
        <f t="shared" si="588"/>
        <v>0</v>
      </c>
      <c r="M1792" s="105">
        <f t="shared" si="589"/>
        <v>0</v>
      </c>
      <c r="N1792" s="104">
        <f t="shared" si="590"/>
        <v>0</v>
      </c>
      <c r="O1792" s="113">
        <f t="shared" si="585"/>
        <v>0.11</v>
      </c>
      <c r="P1792" s="108">
        <f t="shared" si="575"/>
        <v>1.004940275</v>
      </c>
      <c r="Q1792" s="104">
        <f t="shared" si="578"/>
        <v>530.17004348</v>
      </c>
      <c r="R1792" s="104">
        <f t="shared" si="579"/>
        <v>530.17004348</v>
      </c>
      <c r="S1792" s="109" t="s">
        <v>52</v>
      </c>
      <c r="T1792" s="110">
        <f t="shared" si="591"/>
        <v>41830</v>
      </c>
      <c r="U1792" s="111">
        <f t="shared" si="586"/>
        <v>0</v>
      </c>
      <c r="V1792" s="22"/>
      <c r="W1792" s="5"/>
      <c r="X1792" s="3"/>
      <c r="Y1792" s="5"/>
      <c r="Z1792" s="5"/>
      <c r="AA1792" s="5"/>
      <c r="AB1792" s="1"/>
      <c r="AC1792" s="5"/>
      <c r="AD1792" s="5"/>
      <c r="AE1792" s="5"/>
      <c r="AF1792" s="1"/>
      <c r="AG1792" s="3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</row>
    <row r="1793" spans="1:108" x14ac:dyDescent="0.2">
      <c r="A1793" s="112">
        <f t="shared" si="580"/>
        <v>41818</v>
      </c>
      <c r="B1793" s="104">
        <f t="shared" si="593"/>
        <v>107879.57821624</v>
      </c>
      <c r="C1793" s="104">
        <f t="shared" si="581"/>
        <v>104325.78448120998</v>
      </c>
      <c r="D1793" s="132">
        <f t="shared" si="582"/>
        <v>41801</v>
      </c>
      <c r="E1793" s="105">
        <f t="shared" si="594"/>
        <v>6.2399999999999999E-4</v>
      </c>
      <c r="F1793" s="106">
        <f t="shared" si="592"/>
        <v>18</v>
      </c>
      <c r="G1793" s="106">
        <f t="shared" si="587"/>
        <v>30</v>
      </c>
      <c r="H1793" s="104">
        <f t="shared" si="583"/>
        <v>1.00037435</v>
      </c>
      <c r="I1793" s="104">
        <f t="shared" si="584"/>
        <v>1.0282977499999999</v>
      </c>
      <c r="J1793" s="104">
        <f t="shared" si="576"/>
        <v>1.0286826899999999</v>
      </c>
      <c r="K1793" s="104">
        <f t="shared" si="577"/>
        <v>107318.12861648999</v>
      </c>
      <c r="L1793" s="107">
        <f t="shared" si="588"/>
        <v>0</v>
      </c>
      <c r="M1793" s="105">
        <f t="shared" si="589"/>
        <v>0</v>
      </c>
      <c r="N1793" s="104">
        <f t="shared" si="590"/>
        <v>0</v>
      </c>
      <c r="O1793" s="113">
        <f t="shared" si="585"/>
        <v>0.11</v>
      </c>
      <c r="P1793" s="108">
        <f t="shared" si="575"/>
        <v>1.0052316379999999</v>
      </c>
      <c r="Q1793" s="104">
        <f t="shared" si="578"/>
        <v>561.44959974999995</v>
      </c>
      <c r="R1793" s="104">
        <f t="shared" si="579"/>
        <v>561.44959974999995</v>
      </c>
      <c r="S1793" s="109" t="s">
        <v>52</v>
      </c>
      <c r="T1793" s="110">
        <f t="shared" si="591"/>
        <v>41830</v>
      </c>
      <c r="U1793" s="111">
        <f t="shared" si="586"/>
        <v>0</v>
      </c>
      <c r="V1793" s="22"/>
      <c r="W1793" s="5"/>
      <c r="X1793" s="3"/>
      <c r="Y1793" s="5"/>
      <c r="Z1793" s="5"/>
      <c r="AA1793" s="5"/>
      <c r="AB1793" s="1"/>
      <c r="AC1793" s="5"/>
      <c r="AD1793" s="5"/>
      <c r="AE1793" s="5"/>
      <c r="AF1793" s="1"/>
      <c r="AG1793" s="3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</row>
    <row r="1794" spans="1:108" x14ac:dyDescent="0.2">
      <c r="A1794" s="112">
        <f t="shared" si="580"/>
        <v>41819</v>
      </c>
      <c r="B1794" s="104">
        <f t="shared" si="593"/>
        <v>107913.09972365</v>
      </c>
      <c r="C1794" s="104">
        <f t="shared" si="581"/>
        <v>104325.78448120998</v>
      </c>
      <c r="D1794" s="132">
        <f t="shared" si="582"/>
        <v>41801</v>
      </c>
      <c r="E1794" s="105">
        <f t="shared" si="594"/>
        <v>6.2399999999999999E-4</v>
      </c>
      <c r="F1794" s="106">
        <f t="shared" si="592"/>
        <v>19</v>
      </c>
      <c r="G1794" s="106">
        <f t="shared" si="587"/>
        <v>30</v>
      </c>
      <c r="H1794" s="104">
        <f t="shared" si="583"/>
        <v>1.0003951499999999</v>
      </c>
      <c r="I1794" s="104">
        <f t="shared" si="584"/>
        <v>1.0282977499999999</v>
      </c>
      <c r="J1794" s="104">
        <f t="shared" si="576"/>
        <v>1.02870408</v>
      </c>
      <c r="K1794" s="104">
        <f t="shared" si="577"/>
        <v>107320.36014501999</v>
      </c>
      <c r="L1794" s="107">
        <f t="shared" si="588"/>
        <v>0</v>
      </c>
      <c r="M1794" s="105">
        <f t="shared" si="589"/>
        <v>0</v>
      </c>
      <c r="N1794" s="104">
        <f t="shared" si="590"/>
        <v>0</v>
      </c>
      <c r="O1794" s="113">
        <f t="shared" si="585"/>
        <v>0.11</v>
      </c>
      <c r="P1794" s="108">
        <f t="shared" si="575"/>
        <v>1.005523086</v>
      </c>
      <c r="Q1794" s="104">
        <f t="shared" si="578"/>
        <v>592.73957862999998</v>
      </c>
      <c r="R1794" s="104">
        <f t="shared" si="579"/>
        <v>592.73957862999998</v>
      </c>
      <c r="S1794" s="109" t="s">
        <v>52</v>
      </c>
      <c r="T1794" s="110">
        <f t="shared" si="591"/>
        <v>41830</v>
      </c>
      <c r="U1794" s="111">
        <f t="shared" si="586"/>
        <v>0</v>
      </c>
      <c r="V1794" s="22"/>
      <c r="W1794" s="5"/>
      <c r="X1794" s="3"/>
      <c r="Y1794" s="5"/>
      <c r="Z1794" s="5"/>
      <c r="AA1794" s="5"/>
      <c r="AB1794" s="1"/>
      <c r="AC1794" s="5"/>
      <c r="AD1794" s="5"/>
      <c r="AE1794" s="5"/>
      <c r="AF1794" s="1"/>
      <c r="AG1794" s="3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</row>
    <row r="1795" spans="1:108" x14ac:dyDescent="0.2">
      <c r="A1795" s="112">
        <f t="shared" si="580"/>
        <v>41820</v>
      </c>
      <c r="B1795" s="104">
        <f t="shared" si="593"/>
        <v>107946.63154690001</v>
      </c>
      <c r="C1795" s="104">
        <f t="shared" si="581"/>
        <v>104325.78448120998</v>
      </c>
      <c r="D1795" s="132">
        <f t="shared" si="582"/>
        <v>41801</v>
      </c>
      <c r="E1795" s="105">
        <f t="shared" si="594"/>
        <v>6.2399999999999999E-4</v>
      </c>
      <c r="F1795" s="106">
        <f t="shared" si="592"/>
        <v>20</v>
      </c>
      <c r="G1795" s="106">
        <f t="shared" si="587"/>
        <v>30</v>
      </c>
      <c r="H1795" s="104">
        <f t="shared" si="583"/>
        <v>1.0004159500000001</v>
      </c>
      <c r="I1795" s="104">
        <f t="shared" si="584"/>
        <v>1.0282977499999999</v>
      </c>
      <c r="J1795" s="104">
        <f t="shared" si="576"/>
        <v>1.0287254699999999</v>
      </c>
      <c r="K1795" s="104">
        <f t="shared" si="577"/>
        <v>107322.59167355001</v>
      </c>
      <c r="L1795" s="107">
        <f t="shared" si="588"/>
        <v>0</v>
      </c>
      <c r="M1795" s="105">
        <f t="shared" si="589"/>
        <v>0</v>
      </c>
      <c r="N1795" s="104">
        <f t="shared" si="590"/>
        <v>0</v>
      </c>
      <c r="O1795" s="113">
        <f t="shared" si="585"/>
        <v>0.11</v>
      </c>
      <c r="P1795" s="108">
        <f t="shared" si="575"/>
        <v>1.005814618</v>
      </c>
      <c r="Q1795" s="104">
        <f t="shared" si="578"/>
        <v>624.03987334999999</v>
      </c>
      <c r="R1795" s="104">
        <f t="shared" si="579"/>
        <v>624.03987334999999</v>
      </c>
      <c r="S1795" s="109" t="s">
        <v>52</v>
      </c>
      <c r="T1795" s="110">
        <f t="shared" si="591"/>
        <v>41830</v>
      </c>
      <c r="U1795" s="111">
        <f t="shared" si="586"/>
        <v>0</v>
      </c>
      <c r="V1795" s="22"/>
      <c r="W1795" s="5"/>
      <c r="X1795" s="3"/>
      <c r="Y1795" s="5"/>
      <c r="Z1795" s="5"/>
      <c r="AA1795" s="5"/>
      <c r="AB1795" s="1"/>
      <c r="AC1795" s="5"/>
      <c r="AD1795" s="5"/>
      <c r="AE1795" s="5"/>
      <c r="AF1795" s="1"/>
      <c r="AG1795" s="3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</row>
    <row r="1796" spans="1:108" x14ac:dyDescent="0.2">
      <c r="A1796" s="112">
        <f t="shared" si="580"/>
        <v>41821</v>
      </c>
      <c r="B1796" s="104">
        <f t="shared" si="593"/>
        <v>107980.17274425</v>
      </c>
      <c r="C1796" s="104">
        <f t="shared" si="581"/>
        <v>104325.78448120998</v>
      </c>
      <c r="D1796" s="132">
        <f t="shared" si="582"/>
        <v>41801</v>
      </c>
      <c r="E1796" s="105">
        <f t="shared" si="594"/>
        <v>6.2399999999999999E-4</v>
      </c>
      <c r="F1796" s="106">
        <f t="shared" si="592"/>
        <v>21</v>
      </c>
      <c r="G1796" s="106">
        <f t="shared" si="587"/>
        <v>30</v>
      </c>
      <c r="H1796" s="104">
        <f t="shared" si="583"/>
        <v>1.00043675</v>
      </c>
      <c r="I1796" s="104">
        <f t="shared" si="584"/>
        <v>1.0282977499999999</v>
      </c>
      <c r="J1796" s="104">
        <f t="shared" si="576"/>
        <v>1.0287468500000001</v>
      </c>
      <c r="K1796" s="104">
        <f t="shared" si="577"/>
        <v>107324.82215882</v>
      </c>
      <c r="L1796" s="107">
        <f t="shared" si="588"/>
        <v>0</v>
      </c>
      <c r="M1796" s="105">
        <f t="shared" si="589"/>
        <v>0</v>
      </c>
      <c r="N1796" s="104">
        <f t="shared" si="590"/>
        <v>0</v>
      </c>
      <c r="O1796" s="113">
        <f t="shared" si="585"/>
        <v>0.11</v>
      </c>
      <c r="P1796" s="108">
        <f t="shared" si="575"/>
        <v>1.0061062350000001</v>
      </c>
      <c r="Q1796" s="104">
        <f t="shared" si="578"/>
        <v>655.35058543000002</v>
      </c>
      <c r="R1796" s="104">
        <f t="shared" si="579"/>
        <v>655.35058543000002</v>
      </c>
      <c r="S1796" s="109" t="s">
        <v>52</v>
      </c>
      <c r="T1796" s="110">
        <f t="shared" si="591"/>
        <v>41830</v>
      </c>
      <c r="U1796" s="111">
        <f t="shared" si="586"/>
        <v>0</v>
      </c>
      <c r="V1796" s="22"/>
      <c r="W1796" s="5"/>
      <c r="X1796" s="3"/>
      <c r="Y1796" s="5"/>
      <c r="Z1796" s="5"/>
      <c r="AA1796" s="5"/>
      <c r="AB1796" s="1"/>
      <c r="AC1796" s="5"/>
      <c r="AD1796" s="5"/>
      <c r="AE1796" s="5"/>
      <c r="AF1796" s="1"/>
      <c r="AG1796" s="3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</row>
    <row r="1797" spans="1:108" x14ac:dyDescent="0.2">
      <c r="A1797" s="112">
        <f t="shared" si="580"/>
        <v>41822</v>
      </c>
      <c r="B1797" s="104">
        <f t="shared" si="593"/>
        <v>108013.72635784</v>
      </c>
      <c r="C1797" s="104">
        <f t="shared" si="581"/>
        <v>104325.78448120998</v>
      </c>
      <c r="D1797" s="132">
        <f t="shared" si="582"/>
        <v>41801</v>
      </c>
      <c r="E1797" s="105">
        <f t="shared" si="594"/>
        <v>6.2399999999999999E-4</v>
      </c>
      <c r="F1797" s="106">
        <f t="shared" si="592"/>
        <v>22</v>
      </c>
      <c r="G1797" s="106">
        <f t="shared" si="587"/>
        <v>30</v>
      </c>
      <c r="H1797" s="104">
        <f t="shared" si="583"/>
        <v>1.0004575600000001</v>
      </c>
      <c r="I1797" s="104">
        <f t="shared" si="584"/>
        <v>1.0282977499999999</v>
      </c>
      <c r="J1797" s="104">
        <f t="shared" si="576"/>
        <v>1.0287682499999999</v>
      </c>
      <c r="K1797" s="104">
        <f t="shared" si="577"/>
        <v>107327.05473061001</v>
      </c>
      <c r="L1797" s="107">
        <f t="shared" si="588"/>
        <v>0</v>
      </c>
      <c r="M1797" s="105">
        <f t="shared" si="589"/>
        <v>0</v>
      </c>
      <c r="N1797" s="104">
        <f t="shared" si="590"/>
        <v>0</v>
      </c>
      <c r="O1797" s="113">
        <f t="shared" si="585"/>
        <v>0.11</v>
      </c>
      <c r="P1797" s="108">
        <f t="shared" si="575"/>
        <v>1.0063979359999999</v>
      </c>
      <c r="Q1797" s="104">
        <f t="shared" si="578"/>
        <v>686.67162723000001</v>
      </c>
      <c r="R1797" s="104">
        <f t="shared" si="579"/>
        <v>686.67162723000001</v>
      </c>
      <c r="S1797" s="109" t="s">
        <v>52</v>
      </c>
      <c r="T1797" s="110">
        <f t="shared" si="591"/>
        <v>41830</v>
      </c>
      <c r="U1797" s="111">
        <f t="shared" si="586"/>
        <v>0</v>
      </c>
      <c r="V1797" s="22"/>
      <c r="W1797" s="5"/>
      <c r="X1797" s="3"/>
      <c r="Y1797" s="5"/>
      <c r="Z1797" s="5"/>
      <c r="AA1797" s="5"/>
      <c r="AB1797" s="1"/>
      <c r="AC1797" s="5"/>
      <c r="AD1797" s="5"/>
      <c r="AE1797" s="5"/>
      <c r="AF1797" s="1"/>
      <c r="AG1797" s="3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</row>
    <row r="1798" spans="1:108" x14ac:dyDescent="0.2">
      <c r="A1798" s="112">
        <f t="shared" si="580"/>
        <v>41823</v>
      </c>
      <c r="B1798" s="104">
        <f t="shared" si="593"/>
        <v>108047.28934667</v>
      </c>
      <c r="C1798" s="104">
        <f t="shared" si="581"/>
        <v>104325.78448120998</v>
      </c>
      <c r="D1798" s="132">
        <f t="shared" si="582"/>
        <v>41801</v>
      </c>
      <c r="E1798" s="105">
        <f t="shared" si="594"/>
        <v>6.2399999999999999E-4</v>
      </c>
      <c r="F1798" s="106">
        <f t="shared" si="592"/>
        <v>23</v>
      </c>
      <c r="G1798" s="106">
        <f t="shared" si="587"/>
        <v>30</v>
      </c>
      <c r="H1798" s="104">
        <f t="shared" si="583"/>
        <v>1.00047836</v>
      </c>
      <c r="I1798" s="104">
        <f t="shared" si="584"/>
        <v>1.0282977499999999</v>
      </c>
      <c r="J1798" s="104">
        <f t="shared" si="576"/>
        <v>1.0287896400000001</v>
      </c>
      <c r="K1798" s="104">
        <f t="shared" si="577"/>
        <v>107329.28625914</v>
      </c>
      <c r="L1798" s="107">
        <f t="shared" si="588"/>
        <v>0</v>
      </c>
      <c r="M1798" s="105">
        <f t="shared" si="589"/>
        <v>0</v>
      </c>
      <c r="N1798" s="104">
        <f t="shared" si="590"/>
        <v>0</v>
      </c>
      <c r="O1798" s="113">
        <f t="shared" si="585"/>
        <v>0.11</v>
      </c>
      <c r="P1798" s="108">
        <f t="shared" si="575"/>
        <v>1.006689722</v>
      </c>
      <c r="Q1798" s="104">
        <f t="shared" si="578"/>
        <v>718.00308753000002</v>
      </c>
      <c r="R1798" s="104">
        <f t="shared" si="579"/>
        <v>718.00308753000002</v>
      </c>
      <c r="S1798" s="109" t="s">
        <v>52</v>
      </c>
      <c r="T1798" s="110">
        <f t="shared" si="591"/>
        <v>41830</v>
      </c>
      <c r="U1798" s="111">
        <f t="shared" si="586"/>
        <v>0</v>
      </c>
      <c r="V1798" s="22"/>
      <c r="W1798" s="5"/>
      <c r="X1798" s="3"/>
      <c r="Y1798" s="5"/>
      <c r="Z1798" s="5"/>
      <c r="AA1798" s="5"/>
      <c r="AB1798" s="1"/>
      <c r="AC1798" s="5"/>
      <c r="AD1798" s="5"/>
      <c r="AE1798" s="5"/>
      <c r="AF1798" s="1"/>
      <c r="AG1798" s="3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</row>
    <row r="1799" spans="1:108" x14ac:dyDescent="0.2">
      <c r="A1799" s="112">
        <f t="shared" si="580"/>
        <v>41824</v>
      </c>
      <c r="B1799" s="104">
        <f t="shared" si="593"/>
        <v>108080.86276093</v>
      </c>
      <c r="C1799" s="104">
        <f t="shared" si="581"/>
        <v>104325.78448120998</v>
      </c>
      <c r="D1799" s="132">
        <f t="shared" si="582"/>
        <v>41801</v>
      </c>
      <c r="E1799" s="105">
        <f t="shared" si="594"/>
        <v>6.2399999999999999E-4</v>
      </c>
      <c r="F1799" s="106">
        <f t="shared" si="592"/>
        <v>24</v>
      </c>
      <c r="G1799" s="106">
        <f t="shared" si="587"/>
        <v>30</v>
      </c>
      <c r="H1799" s="104">
        <f t="shared" si="583"/>
        <v>1.0004991599999999</v>
      </c>
      <c r="I1799" s="104">
        <f t="shared" si="584"/>
        <v>1.0282977499999999</v>
      </c>
      <c r="J1799" s="104">
        <f t="shared" si="576"/>
        <v>1.02881103</v>
      </c>
      <c r="K1799" s="104">
        <f t="shared" si="577"/>
        <v>107331.51778767</v>
      </c>
      <c r="L1799" s="107">
        <f t="shared" si="588"/>
        <v>0</v>
      </c>
      <c r="M1799" s="105">
        <f t="shared" si="589"/>
        <v>0</v>
      </c>
      <c r="N1799" s="104">
        <f t="shared" si="590"/>
        <v>0</v>
      </c>
      <c r="O1799" s="113">
        <f t="shared" si="585"/>
        <v>0.11</v>
      </c>
      <c r="P1799" s="108">
        <f t="shared" si="575"/>
        <v>1.0069815929999999</v>
      </c>
      <c r="Q1799" s="104">
        <f t="shared" si="578"/>
        <v>749.34497325999996</v>
      </c>
      <c r="R1799" s="104">
        <f t="shared" si="579"/>
        <v>749.34497325999996</v>
      </c>
      <c r="S1799" s="109" t="s">
        <v>52</v>
      </c>
      <c r="T1799" s="110">
        <f t="shared" si="591"/>
        <v>41830</v>
      </c>
      <c r="U1799" s="111">
        <f t="shared" si="586"/>
        <v>0</v>
      </c>
      <c r="V1799" s="22"/>
      <c r="W1799" s="5"/>
      <c r="X1799" s="3"/>
      <c r="Y1799" s="5"/>
      <c r="Z1799" s="5"/>
      <c r="AA1799" s="5"/>
      <c r="AB1799" s="1"/>
      <c r="AC1799" s="5"/>
      <c r="AD1799" s="5"/>
      <c r="AE1799" s="5"/>
      <c r="AF1799" s="1"/>
      <c r="AG1799" s="3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</row>
    <row r="1800" spans="1:108" x14ac:dyDescent="0.2">
      <c r="A1800" s="112">
        <f t="shared" si="580"/>
        <v>41825</v>
      </c>
      <c r="B1800" s="104">
        <f t="shared" si="593"/>
        <v>108114.44754471</v>
      </c>
      <c r="C1800" s="104">
        <f t="shared" si="581"/>
        <v>104325.78448120998</v>
      </c>
      <c r="D1800" s="132">
        <f t="shared" si="582"/>
        <v>41801</v>
      </c>
      <c r="E1800" s="105">
        <f t="shared" si="594"/>
        <v>6.2399999999999999E-4</v>
      </c>
      <c r="F1800" s="106">
        <f t="shared" si="592"/>
        <v>25</v>
      </c>
      <c r="G1800" s="106">
        <f t="shared" si="587"/>
        <v>30</v>
      </c>
      <c r="H1800" s="104">
        <f t="shared" si="583"/>
        <v>1.00051997</v>
      </c>
      <c r="I1800" s="104">
        <f t="shared" si="584"/>
        <v>1.0282977499999999</v>
      </c>
      <c r="J1800" s="104">
        <f t="shared" si="576"/>
        <v>1.02883243</v>
      </c>
      <c r="K1800" s="104">
        <f t="shared" si="577"/>
        <v>107333.75035946</v>
      </c>
      <c r="L1800" s="107">
        <f t="shared" si="588"/>
        <v>0</v>
      </c>
      <c r="M1800" s="105">
        <f t="shared" si="589"/>
        <v>0</v>
      </c>
      <c r="N1800" s="104">
        <f t="shared" si="590"/>
        <v>0</v>
      </c>
      <c r="O1800" s="113">
        <f t="shared" si="585"/>
        <v>0.11</v>
      </c>
      <c r="P1800" s="108">
        <f t="shared" ref="P1800:P1863" si="595">ROUND((1+O1800)^(30/360)^(F1800/G1800),9)</f>
        <v>1.0072735479999999</v>
      </c>
      <c r="Q1800" s="104">
        <f t="shared" si="578"/>
        <v>780.69718524999996</v>
      </c>
      <c r="R1800" s="104">
        <f t="shared" si="579"/>
        <v>780.69718524999996</v>
      </c>
      <c r="S1800" s="109" t="s">
        <v>52</v>
      </c>
      <c r="T1800" s="110">
        <f t="shared" si="591"/>
        <v>41830</v>
      </c>
      <c r="U1800" s="111">
        <f t="shared" si="586"/>
        <v>0</v>
      </c>
      <c r="V1800" s="22"/>
      <c r="W1800" s="5"/>
      <c r="X1800" s="3"/>
      <c r="Y1800" s="5"/>
      <c r="Z1800" s="5"/>
      <c r="AA1800" s="5"/>
      <c r="AB1800" s="1"/>
      <c r="AC1800" s="5"/>
      <c r="AD1800" s="5"/>
      <c r="AE1800" s="5"/>
      <c r="AF1800" s="1"/>
      <c r="AG1800" s="3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</row>
    <row r="1801" spans="1:108" x14ac:dyDescent="0.2">
      <c r="A1801" s="112">
        <f t="shared" si="580"/>
        <v>41826</v>
      </c>
      <c r="B1801" s="104">
        <f t="shared" si="593"/>
        <v>108148.04170453</v>
      </c>
      <c r="C1801" s="104">
        <f t="shared" si="581"/>
        <v>104325.78448120998</v>
      </c>
      <c r="D1801" s="132">
        <f t="shared" si="582"/>
        <v>41801</v>
      </c>
      <c r="E1801" s="105">
        <f t="shared" si="594"/>
        <v>6.2399999999999999E-4</v>
      </c>
      <c r="F1801" s="106">
        <f t="shared" si="592"/>
        <v>26</v>
      </c>
      <c r="G1801" s="106">
        <f t="shared" si="587"/>
        <v>30</v>
      </c>
      <c r="H1801" s="104">
        <f t="shared" si="583"/>
        <v>1.00054077</v>
      </c>
      <c r="I1801" s="104">
        <f t="shared" si="584"/>
        <v>1.0282977499999999</v>
      </c>
      <c r="J1801" s="104">
        <f t="shared" si="576"/>
        <v>1.0288538199999999</v>
      </c>
      <c r="K1801" s="104">
        <f t="shared" si="577"/>
        <v>107335.98188799</v>
      </c>
      <c r="L1801" s="107">
        <f t="shared" si="588"/>
        <v>0</v>
      </c>
      <c r="M1801" s="105">
        <f t="shared" si="589"/>
        <v>0</v>
      </c>
      <c r="N1801" s="104">
        <f t="shared" si="590"/>
        <v>0</v>
      </c>
      <c r="O1801" s="113">
        <f t="shared" si="585"/>
        <v>0.11</v>
      </c>
      <c r="P1801" s="108">
        <f t="shared" si="595"/>
        <v>1.0075655880000001</v>
      </c>
      <c r="Q1801" s="104">
        <f t="shared" si="578"/>
        <v>812.05981654000004</v>
      </c>
      <c r="R1801" s="104">
        <f t="shared" si="579"/>
        <v>812.05981654000004</v>
      </c>
      <c r="S1801" s="109" t="s">
        <v>52</v>
      </c>
      <c r="T1801" s="110">
        <f t="shared" si="591"/>
        <v>41830</v>
      </c>
      <c r="U1801" s="111">
        <f t="shared" si="586"/>
        <v>0</v>
      </c>
      <c r="V1801" s="22"/>
      <c r="W1801" s="5"/>
      <c r="X1801" s="3"/>
      <c r="Y1801" s="5"/>
      <c r="Z1801" s="5"/>
      <c r="AA1801" s="5"/>
      <c r="AB1801" s="1"/>
      <c r="AC1801" s="5"/>
      <c r="AD1801" s="5"/>
      <c r="AE1801" s="5"/>
      <c r="AF1801" s="1"/>
      <c r="AG1801" s="3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</row>
    <row r="1802" spans="1:108" x14ac:dyDescent="0.2">
      <c r="A1802" s="112">
        <f t="shared" si="580"/>
        <v>41827</v>
      </c>
      <c r="B1802" s="104">
        <f t="shared" si="593"/>
        <v>108181.64723557999</v>
      </c>
      <c r="C1802" s="104">
        <f t="shared" si="581"/>
        <v>104325.78448120998</v>
      </c>
      <c r="D1802" s="132">
        <f t="shared" si="582"/>
        <v>41801</v>
      </c>
      <c r="E1802" s="105">
        <f t="shared" si="594"/>
        <v>6.2399999999999999E-4</v>
      </c>
      <c r="F1802" s="106">
        <f t="shared" si="592"/>
        <v>27</v>
      </c>
      <c r="G1802" s="106">
        <f t="shared" si="587"/>
        <v>30</v>
      </c>
      <c r="H1802" s="104">
        <f t="shared" si="583"/>
        <v>1.0005615800000001</v>
      </c>
      <c r="I1802" s="104">
        <f t="shared" si="584"/>
        <v>1.0282977499999999</v>
      </c>
      <c r="J1802" s="104">
        <f t="shared" ref="J1802:J1865" si="596">TRUNC(H1802*I1802,8)</f>
        <v>1.02887522</v>
      </c>
      <c r="K1802" s="104">
        <f t="shared" ref="K1802:K1865" si="597">TRUNC(C1802*J1802,8)</f>
        <v>107338.21445977</v>
      </c>
      <c r="L1802" s="107">
        <f t="shared" si="588"/>
        <v>0</v>
      </c>
      <c r="M1802" s="105">
        <f t="shared" si="589"/>
        <v>0</v>
      </c>
      <c r="N1802" s="104">
        <f t="shared" si="590"/>
        <v>0</v>
      </c>
      <c r="O1802" s="113">
        <f t="shared" si="585"/>
        <v>0.11</v>
      </c>
      <c r="P1802" s="108">
        <f t="shared" si="595"/>
        <v>1.0078577120000001</v>
      </c>
      <c r="Q1802" s="104">
        <f t="shared" ref="Q1802:Q1865" si="598">TRUNC((P1802-1)*K1802,8)</f>
        <v>843.43277580999995</v>
      </c>
      <c r="R1802" s="104">
        <f t="shared" ref="R1802:R1865" si="599">(N1802+Q1802)</f>
        <v>843.43277580999995</v>
      </c>
      <c r="S1802" s="109" t="s">
        <v>52</v>
      </c>
      <c r="T1802" s="110">
        <f t="shared" si="591"/>
        <v>41830</v>
      </c>
      <c r="U1802" s="111">
        <f t="shared" si="586"/>
        <v>0</v>
      </c>
      <c r="V1802" s="22"/>
      <c r="W1802" s="5"/>
      <c r="X1802" s="3"/>
      <c r="Y1802" s="5"/>
      <c r="Z1802" s="5"/>
      <c r="AA1802" s="5"/>
      <c r="AB1802" s="1"/>
      <c r="AC1802" s="5"/>
      <c r="AD1802" s="5"/>
      <c r="AE1802" s="5"/>
      <c r="AF1802" s="1"/>
      <c r="AG1802" s="3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</row>
    <row r="1803" spans="1:108" x14ac:dyDescent="0.2">
      <c r="A1803" s="112">
        <f t="shared" ref="A1803:A1866" si="600">(A1802+1)</f>
        <v>41828</v>
      </c>
      <c r="B1803" s="104">
        <f t="shared" si="593"/>
        <v>108215.2621432</v>
      </c>
      <c r="C1803" s="104">
        <f t="shared" ref="C1803:C1866" si="601">IF(DAY(A1802)=$E$2,VLOOKUP(A1802,X$10:Y$148,2),C1802)</f>
        <v>104325.78448120998</v>
      </c>
      <c r="D1803" s="132">
        <f t="shared" ref="D1803:D1866" si="602">IF(DAY(A1802)=$E$2,A1803,D1802)</f>
        <v>41801</v>
      </c>
      <c r="E1803" s="105">
        <f t="shared" si="594"/>
        <v>6.2399999999999999E-4</v>
      </c>
      <c r="F1803" s="106">
        <f t="shared" si="592"/>
        <v>28</v>
      </c>
      <c r="G1803" s="106">
        <f t="shared" si="587"/>
        <v>30</v>
      </c>
      <c r="H1803" s="104">
        <f t="shared" ref="H1803:H1866" si="603">TRUNC(((1+$E1803)^($F1803/$G1803)),8)</f>
        <v>1.00058238</v>
      </c>
      <c r="I1803" s="104">
        <f t="shared" ref="I1803:I1866" si="604">IF(DAY(A1802)=E$2,J1802,I1802)</f>
        <v>1.0282977499999999</v>
      </c>
      <c r="J1803" s="104">
        <f t="shared" si="596"/>
        <v>1.0288966100000001</v>
      </c>
      <c r="K1803" s="104">
        <f t="shared" si="597"/>
        <v>107340.44598829999</v>
      </c>
      <c r="L1803" s="107">
        <f t="shared" si="588"/>
        <v>0</v>
      </c>
      <c r="M1803" s="105">
        <f t="shared" si="589"/>
        <v>0</v>
      </c>
      <c r="N1803" s="104">
        <f t="shared" si="590"/>
        <v>0</v>
      </c>
      <c r="O1803" s="113">
        <f t="shared" ref="O1803:O1866" si="605">(O1802)</f>
        <v>0.11</v>
      </c>
      <c r="P1803" s="108">
        <f t="shared" si="595"/>
        <v>1.008149921</v>
      </c>
      <c r="Q1803" s="104">
        <f t="shared" si="598"/>
        <v>874.81615490000002</v>
      </c>
      <c r="R1803" s="104">
        <f t="shared" si="599"/>
        <v>874.81615490000002</v>
      </c>
      <c r="S1803" s="109" t="s">
        <v>52</v>
      </c>
      <c r="T1803" s="110">
        <f t="shared" si="591"/>
        <v>41830</v>
      </c>
      <c r="U1803" s="111">
        <f t="shared" ref="U1803:U1866" si="606">IF(L1803&gt;0,K1803-N1803,0)</f>
        <v>0</v>
      </c>
      <c r="V1803" s="22"/>
      <c r="W1803" s="5"/>
      <c r="X1803" s="3"/>
      <c r="Y1803" s="5"/>
      <c r="Z1803" s="5"/>
      <c r="AA1803" s="5"/>
      <c r="AB1803" s="1"/>
      <c r="AC1803" s="5"/>
      <c r="AD1803" s="5"/>
      <c r="AE1803" s="5"/>
      <c r="AF1803" s="1"/>
      <c r="AG1803" s="3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</row>
    <row r="1804" spans="1:108" x14ac:dyDescent="0.2">
      <c r="A1804" s="112">
        <f t="shared" si="600"/>
        <v>41829</v>
      </c>
      <c r="B1804" s="104">
        <f t="shared" si="593"/>
        <v>108248.8874791</v>
      </c>
      <c r="C1804" s="104">
        <f t="shared" si="601"/>
        <v>104325.78448120998</v>
      </c>
      <c r="D1804" s="132">
        <f t="shared" si="602"/>
        <v>41801</v>
      </c>
      <c r="E1804" s="105">
        <f t="shared" si="594"/>
        <v>6.2399999999999999E-4</v>
      </c>
      <c r="F1804" s="106">
        <f t="shared" si="592"/>
        <v>29</v>
      </c>
      <c r="G1804" s="106">
        <f t="shared" ref="G1804:G1867" si="607">IF(DAY(A1804)=E$2+1,DAY(EOMONTH(A1804,12)), IF(DAY(A1804)&lt;&gt;$E$2+1,G1803))</f>
        <v>30</v>
      </c>
      <c r="H1804" s="104">
        <f t="shared" si="603"/>
        <v>1.0006031900000001</v>
      </c>
      <c r="I1804" s="104">
        <f t="shared" si="604"/>
        <v>1.0282977499999999</v>
      </c>
      <c r="J1804" s="104">
        <f t="shared" si="596"/>
        <v>1.028918</v>
      </c>
      <c r="K1804" s="104">
        <f t="shared" si="597"/>
        <v>107342.67751682999</v>
      </c>
      <c r="L1804" s="107">
        <f t="shared" ref="L1804:L1867" si="608">IF(DAY(A1804)=E$2,VLOOKUP(A1804,$X$10:$AE$196,7),0)</f>
        <v>0</v>
      </c>
      <c r="M1804" s="105">
        <f t="shared" ref="M1804:M1867" si="609">IF(DAY(A1804)=E$2,VLOOKUP(A1804,$X$10:$AE$200,5),0)</f>
        <v>0</v>
      </c>
      <c r="N1804" s="104">
        <f t="shared" ref="N1804:N1867" si="610">IF(M1804&gt;0,TRUNC((M1804*K1804),8),0)</f>
        <v>0</v>
      </c>
      <c r="O1804" s="113">
        <f t="shared" si="605"/>
        <v>0.11</v>
      </c>
      <c r="P1804" s="108">
        <f t="shared" si="595"/>
        <v>1.0084422150000001</v>
      </c>
      <c r="Q1804" s="104">
        <f t="shared" si="598"/>
        <v>906.20996227000001</v>
      </c>
      <c r="R1804" s="104">
        <f t="shared" si="599"/>
        <v>906.20996227000001</v>
      </c>
      <c r="S1804" s="109" t="s">
        <v>52</v>
      </c>
      <c r="T1804" s="110">
        <f t="shared" ref="T1804:T1867" si="611">IF(DAY(A1804)=E$2+1,VLOOKUP(A1803,$X$10:$AE$200,8),T1803)</f>
        <v>41830</v>
      </c>
      <c r="U1804" s="111">
        <f t="shared" si="606"/>
        <v>0</v>
      </c>
      <c r="V1804" s="22"/>
      <c r="W1804" s="5"/>
      <c r="X1804" s="3"/>
      <c r="Y1804" s="5"/>
      <c r="Z1804" s="5"/>
      <c r="AA1804" s="5"/>
      <c r="AB1804" s="1"/>
      <c r="AC1804" s="5"/>
      <c r="AD1804" s="5"/>
      <c r="AE1804" s="5"/>
      <c r="AF1804" s="1"/>
      <c r="AG1804" s="3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</row>
    <row r="1805" spans="1:108" x14ac:dyDescent="0.2">
      <c r="A1805" s="112">
        <f t="shared" si="600"/>
        <v>41830</v>
      </c>
      <c r="B1805" s="104">
        <f t="shared" si="593"/>
        <v>108282.52429621</v>
      </c>
      <c r="C1805" s="104">
        <f t="shared" si="601"/>
        <v>104325.78448120998</v>
      </c>
      <c r="D1805" s="132">
        <f t="shared" si="602"/>
        <v>41801</v>
      </c>
      <c r="E1805" s="105">
        <f t="shared" si="594"/>
        <v>6.2399999999999999E-4</v>
      </c>
      <c r="F1805" s="106">
        <f t="shared" si="592"/>
        <v>30</v>
      </c>
      <c r="G1805" s="106">
        <f t="shared" si="607"/>
        <v>30</v>
      </c>
      <c r="H1805" s="104">
        <f t="shared" si="603"/>
        <v>1.000624</v>
      </c>
      <c r="I1805" s="104">
        <f t="shared" si="604"/>
        <v>1.0282977499999999</v>
      </c>
      <c r="J1805" s="104">
        <f t="shared" si="596"/>
        <v>1.0289394000000001</v>
      </c>
      <c r="K1805" s="104">
        <f t="shared" si="597"/>
        <v>107344.91008862</v>
      </c>
      <c r="L1805" s="107">
        <f t="shared" si="608"/>
        <v>58</v>
      </c>
      <c r="M1805" s="105">
        <f t="shared" si="609"/>
        <v>1.7016153161999999E-2</v>
      </c>
      <c r="N1805" s="104">
        <f t="shared" si="610"/>
        <v>1826.5974312200001</v>
      </c>
      <c r="O1805" s="113">
        <f t="shared" si="605"/>
        <v>0.11</v>
      </c>
      <c r="P1805" s="108">
        <f t="shared" si="595"/>
        <v>1.0087345940000001</v>
      </c>
      <c r="Q1805" s="104">
        <f t="shared" si="598"/>
        <v>937.61420758999998</v>
      </c>
      <c r="R1805" s="104">
        <f t="shared" si="599"/>
        <v>2764.2116388100003</v>
      </c>
      <c r="S1805" s="109" t="s">
        <v>52</v>
      </c>
      <c r="T1805" s="110">
        <f t="shared" si="611"/>
        <v>41830</v>
      </c>
      <c r="U1805" s="111">
        <f t="shared" si="606"/>
        <v>105518.31265740001</v>
      </c>
      <c r="V1805" s="22"/>
      <c r="W1805" s="5"/>
      <c r="X1805" s="3"/>
      <c r="Y1805" s="5"/>
      <c r="Z1805" s="5"/>
      <c r="AA1805" s="5"/>
      <c r="AB1805" s="1"/>
      <c r="AC1805" s="5"/>
      <c r="AD1805" s="5"/>
      <c r="AE1805" s="5"/>
      <c r="AF1805" s="1"/>
      <c r="AG1805" s="3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</row>
    <row r="1806" spans="1:108" s="12" customFormat="1" x14ac:dyDescent="0.2">
      <c r="A1806" s="112">
        <f t="shared" si="600"/>
        <v>41831</v>
      </c>
      <c r="B1806" s="104">
        <f>IF(E1806&lt;0,"ND",(K1806+Q1806))</f>
        <v>105551.08939622999</v>
      </c>
      <c r="C1806" s="104">
        <f>IF(DAY(A1805)=$E$2,VLOOKUP(A1805,X$10:Y$148,2),C1805)</f>
        <v>102550.56095373997</v>
      </c>
      <c r="D1806" s="132">
        <f t="shared" si="602"/>
        <v>41831</v>
      </c>
      <c r="E1806" s="105">
        <f t="shared" si="594"/>
        <v>9.3199999999999999E-4</v>
      </c>
      <c r="F1806" s="106">
        <f t="shared" si="592"/>
        <v>1</v>
      </c>
      <c r="G1806" s="106">
        <f t="shared" si="607"/>
        <v>31</v>
      </c>
      <c r="H1806" s="104">
        <f t="shared" si="603"/>
        <v>1.0000300499999999</v>
      </c>
      <c r="I1806" s="104">
        <f t="shared" si="604"/>
        <v>1.0289394000000001</v>
      </c>
      <c r="J1806" s="104">
        <f t="shared" si="596"/>
        <v>1.0289703100000001</v>
      </c>
      <c r="K1806" s="104">
        <f>TRUNC(C1806*J1806,8)</f>
        <v>105521.48249523999</v>
      </c>
      <c r="L1806" s="107">
        <f t="shared" si="608"/>
        <v>0</v>
      </c>
      <c r="M1806" s="105">
        <f t="shared" si="609"/>
        <v>0</v>
      </c>
      <c r="N1806" s="104">
        <f t="shared" si="610"/>
        <v>0</v>
      </c>
      <c r="O1806" s="113">
        <f t="shared" si="605"/>
        <v>0.11</v>
      </c>
      <c r="P1806" s="108">
        <f t="shared" si="595"/>
        <v>1.0002805770000001</v>
      </c>
      <c r="Q1806" s="104">
        <f t="shared" si="598"/>
        <v>29.60690099</v>
      </c>
      <c r="R1806" s="104">
        <f t="shared" si="599"/>
        <v>29.60690099</v>
      </c>
      <c r="S1806" s="109" t="s">
        <v>52</v>
      </c>
      <c r="T1806" s="110">
        <f t="shared" si="611"/>
        <v>41861</v>
      </c>
      <c r="U1806" s="111">
        <f t="shared" si="606"/>
        <v>0</v>
      </c>
      <c r="V1806" s="22"/>
      <c r="W1806" s="11"/>
      <c r="X1806" s="10"/>
      <c r="Y1806" s="11"/>
      <c r="Z1806" s="11"/>
      <c r="AA1806" s="11"/>
      <c r="AB1806" s="4"/>
      <c r="AC1806" s="11"/>
      <c r="AD1806" s="11"/>
      <c r="AE1806" s="11"/>
      <c r="AF1806" s="4"/>
      <c r="AG1806" s="10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</row>
    <row r="1807" spans="1:108" x14ac:dyDescent="0.2">
      <c r="A1807" s="112">
        <f t="shared" si="600"/>
        <v>41832</v>
      </c>
      <c r="B1807" s="104">
        <f t="shared" si="593"/>
        <v>105583.87727635</v>
      </c>
      <c r="C1807" s="104">
        <f t="shared" si="601"/>
        <v>102550.56095373997</v>
      </c>
      <c r="D1807" s="132">
        <f t="shared" si="602"/>
        <v>41831</v>
      </c>
      <c r="E1807" s="105">
        <f t="shared" si="594"/>
        <v>9.3199999999999999E-4</v>
      </c>
      <c r="F1807" s="106">
        <f t="shared" si="592"/>
        <v>2</v>
      </c>
      <c r="G1807" s="106">
        <f t="shared" si="607"/>
        <v>31</v>
      </c>
      <c r="H1807" s="104">
        <f t="shared" si="603"/>
        <v>1.0000601</v>
      </c>
      <c r="I1807" s="104">
        <f t="shared" si="604"/>
        <v>1.0289394000000001</v>
      </c>
      <c r="J1807" s="104">
        <f t="shared" si="596"/>
        <v>1.02900123</v>
      </c>
      <c r="K1807" s="104">
        <f t="shared" si="597"/>
        <v>105524.65335858001</v>
      </c>
      <c r="L1807" s="107">
        <f t="shared" si="608"/>
        <v>0</v>
      </c>
      <c r="M1807" s="105">
        <f t="shared" si="609"/>
        <v>0</v>
      </c>
      <c r="N1807" s="104">
        <f t="shared" si="610"/>
        <v>0</v>
      </c>
      <c r="O1807" s="113">
        <f t="shared" si="605"/>
        <v>0.11</v>
      </c>
      <c r="P1807" s="108">
        <f t="shared" si="595"/>
        <v>1.000561233</v>
      </c>
      <c r="Q1807" s="104">
        <f t="shared" si="598"/>
        <v>59.22391777</v>
      </c>
      <c r="R1807" s="104">
        <f t="shared" si="599"/>
        <v>59.22391777</v>
      </c>
      <c r="S1807" s="109" t="s">
        <v>52</v>
      </c>
      <c r="T1807" s="110">
        <f t="shared" si="611"/>
        <v>41861</v>
      </c>
      <c r="U1807" s="111">
        <f t="shared" si="606"/>
        <v>0</v>
      </c>
      <c r="V1807" s="22"/>
      <c r="W1807" s="5"/>
      <c r="X1807" s="3"/>
      <c r="Y1807" s="5"/>
      <c r="Z1807" s="5"/>
      <c r="AA1807" s="5"/>
      <c r="AB1807" s="1"/>
      <c r="AC1807" s="5"/>
      <c r="AD1807" s="5"/>
      <c r="AE1807" s="5"/>
      <c r="AF1807" s="1"/>
      <c r="AG1807" s="3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</row>
    <row r="1808" spans="1:108" x14ac:dyDescent="0.2">
      <c r="A1808" s="112">
        <f t="shared" si="600"/>
        <v>41833</v>
      </c>
      <c r="B1808" s="104">
        <f t="shared" si="593"/>
        <v>105616.6751675</v>
      </c>
      <c r="C1808" s="104">
        <f t="shared" si="601"/>
        <v>102550.56095373997</v>
      </c>
      <c r="D1808" s="132">
        <f t="shared" si="602"/>
        <v>41831</v>
      </c>
      <c r="E1808" s="105">
        <f t="shared" si="594"/>
        <v>9.3199999999999999E-4</v>
      </c>
      <c r="F1808" s="106">
        <f t="shared" si="592"/>
        <v>3</v>
      </c>
      <c r="G1808" s="106">
        <f t="shared" si="607"/>
        <v>31</v>
      </c>
      <c r="H1808" s="104">
        <f t="shared" si="603"/>
        <v>1.0000901499999999</v>
      </c>
      <c r="I1808" s="104">
        <f t="shared" si="604"/>
        <v>1.0289394000000001</v>
      </c>
      <c r="J1808" s="104">
        <f t="shared" si="596"/>
        <v>1.0290321499999999</v>
      </c>
      <c r="K1808" s="104">
        <f t="shared" si="597"/>
        <v>105527.82422193</v>
      </c>
      <c r="L1808" s="107">
        <f t="shared" si="608"/>
        <v>0</v>
      </c>
      <c r="M1808" s="105">
        <f t="shared" si="609"/>
        <v>0</v>
      </c>
      <c r="N1808" s="104">
        <f t="shared" si="610"/>
        <v>0</v>
      </c>
      <c r="O1808" s="113">
        <f t="shared" si="605"/>
        <v>0.11</v>
      </c>
      <c r="P1808" s="108">
        <f t="shared" si="595"/>
        <v>1.0008419669999999</v>
      </c>
      <c r="Q1808" s="104">
        <f t="shared" si="598"/>
        <v>88.850945569999993</v>
      </c>
      <c r="R1808" s="104">
        <f t="shared" si="599"/>
        <v>88.850945569999993</v>
      </c>
      <c r="S1808" s="109" t="s">
        <v>52</v>
      </c>
      <c r="T1808" s="110">
        <f t="shared" si="611"/>
        <v>41861</v>
      </c>
      <c r="U1808" s="111">
        <f t="shared" si="606"/>
        <v>0</v>
      </c>
      <c r="V1808" s="22"/>
      <c r="W1808" s="5"/>
      <c r="X1808" s="3"/>
      <c r="Y1808" s="5"/>
      <c r="Z1808" s="5"/>
      <c r="AA1808" s="5"/>
      <c r="AB1808" s="1"/>
      <c r="AC1808" s="5"/>
      <c r="AD1808" s="5"/>
      <c r="AE1808" s="5"/>
      <c r="AF1808" s="1"/>
      <c r="AG1808" s="3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</row>
    <row r="1809" spans="1:108" x14ac:dyDescent="0.2">
      <c r="A1809" s="112">
        <f t="shared" si="600"/>
        <v>41834</v>
      </c>
      <c r="B1809" s="104">
        <f t="shared" si="593"/>
        <v>105649.48328145999</v>
      </c>
      <c r="C1809" s="104">
        <f t="shared" si="601"/>
        <v>102550.56095373997</v>
      </c>
      <c r="D1809" s="132">
        <f t="shared" si="602"/>
        <v>41831</v>
      </c>
      <c r="E1809" s="105">
        <f t="shared" si="594"/>
        <v>9.3199999999999999E-4</v>
      </c>
      <c r="F1809" s="106">
        <f t="shared" si="592"/>
        <v>4</v>
      </c>
      <c r="G1809" s="106">
        <f t="shared" si="607"/>
        <v>31</v>
      </c>
      <c r="H1809" s="104">
        <f t="shared" si="603"/>
        <v>1.0001202</v>
      </c>
      <c r="I1809" s="104">
        <f t="shared" si="604"/>
        <v>1.0289394000000001</v>
      </c>
      <c r="J1809" s="104">
        <f t="shared" si="596"/>
        <v>1.0290630700000001</v>
      </c>
      <c r="K1809" s="104">
        <f t="shared" si="597"/>
        <v>105530.99508527</v>
      </c>
      <c r="L1809" s="107">
        <f t="shared" si="608"/>
        <v>0</v>
      </c>
      <c r="M1809" s="105">
        <f t="shared" si="609"/>
        <v>0</v>
      </c>
      <c r="N1809" s="104">
        <f t="shared" si="610"/>
        <v>0</v>
      </c>
      <c r="O1809" s="113">
        <f t="shared" si="605"/>
        <v>0.11</v>
      </c>
      <c r="P1809" s="108">
        <f t="shared" si="595"/>
        <v>1.0011227810000001</v>
      </c>
      <c r="Q1809" s="104">
        <f t="shared" si="598"/>
        <v>118.48819619</v>
      </c>
      <c r="R1809" s="104">
        <f t="shared" si="599"/>
        <v>118.48819619</v>
      </c>
      <c r="S1809" s="109" t="s">
        <v>52</v>
      </c>
      <c r="T1809" s="110">
        <f t="shared" si="611"/>
        <v>41861</v>
      </c>
      <c r="U1809" s="111">
        <f t="shared" si="606"/>
        <v>0</v>
      </c>
      <c r="V1809" s="22"/>
      <c r="W1809" s="5"/>
      <c r="X1809" s="3"/>
      <c r="Y1809" s="5"/>
      <c r="Z1809" s="5"/>
      <c r="AA1809" s="5"/>
      <c r="AB1809" s="1"/>
      <c r="AC1809" s="5"/>
      <c r="AD1809" s="5"/>
      <c r="AE1809" s="5"/>
      <c r="AF1809" s="1"/>
      <c r="AG1809" s="3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</row>
    <row r="1810" spans="1:108" x14ac:dyDescent="0.2">
      <c r="A1810" s="112">
        <f t="shared" si="600"/>
        <v>41835</v>
      </c>
      <c r="B1810" s="104">
        <f t="shared" si="593"/>
        <v>105682.30243487</v>
      </c>
      <c r="C1810" s="104">
        <f t="shared" si="601"/>
        <v>102550.56095373997</v>
      </c>
      <c r="D1810" s="132">
        <f t="shared" si="602"/>
        <v>41831</v>
      </c>
      <c r="E1810" s="105">
        <f t="shared" si="594"/>
        <v>9.3199999999999999E-4</v>
      </c>
      <c r="F1810" s="106">
        <f t="shared" si="592"/>
        <v>5</v>
      </c>
      <c r="G1810" s="106">
        <f t="shared" si="607"/>
        <v>31</v>
      </c>
      <c r="H1810" s="104">
        <f t="shared" si="603"/>
        <v>1.0001502600000001</v>
      </c>
      <c r="I1810" s="104">
        <f t="shared" si="604"/>
        <v>1.0289394000000001</v>
      </c>
      <c r="J1810" s="104">
        <f t="shared" si="596"/>
        <v>1.029094</v>
      </c>
      <c r="K1810" s="104">
        <f t="shared" si="597"/>
        <v>105534.16697412</v>
      </c>
      <c r="L1810" s="107">
        <f t="shared" si="608"/>
        <v>0</v>
      </c>
      <c r="M1810" s="105">
        <f t="shared" si="609"/>
        <v>0</v>
      </c>
      <c r="N1810" s="104">
        <f t="shared" si="610"/>
        <v>0</v>
      </c>
      <c r="O1810" s="113">
        <f t="shared" si="605"/>
        <v>0.11</v>
      </c>
      <c r="P1810" s="108">
        <f t="shared" si="595"/>
        <v>1.001403673</v>
      </c>
      <c r="Q1810" s="104">
        <f t="shared" si="598"/>
        <v>148.13546074999999</v>
      </c>
      <c r="R1810" s="104">
        <f t="shared" si="599"/>
        <v>148.13546074999999</v>
      </c>
      <c r="S1810" s="109" t="s">
        <v>52</v>
      </c>
      <c r="T1810" s="110">
        <f t="shared" si="611"/>
        <v>41861</v>
      </c>
      <c r="U1810" s="111">
        <f t="shared" si="606"/>
        <v>0</v>
      </c>
      <c r="V1810" s="22"/>
      <c r="W1810" s="5"/>
      <c r="X1810" s="3"/>
      <c r="Y1810" s="5"/>
      <c r="Z1810" s="5"/>
      <c r="AA1810" s="5"/>
      <c r="AB1810" s="1"/>
      <c r="AC1810" s="5"/>
      <c r="AD1810" s="5"/>
      <c r="AE1810" s="5"/>
      <c r="AF1810" s="1"/>
      <c r="AG1810" s="3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</row>
    <row r="1811" spans="1:108" x14ac:dyDescent="0.2">
      <c r="A1811" s="112">
        <f t="shared" si="600"/>
        <v>41836</v>
      </c>
      <c r="B1811" s="104">
        <f t="shared" si="593"/>
        <v>105715.13057488999</v>
      </c>
      <c r="C1811" s="104">
        <f t="shared" si="601"/>
        <v>102550.56095373997</v>
      </c>
      <c r="D1811" s="132">
        <f t="shared" si="602"/>
        <v>41831</v>
      </c>
      <c r="E1811" s="105">
        <f t="shared" si="594"/>
        <v>9.3199999999999999E-4</v>
      </c>
      <c r="F1811" s="106">
        <f t="shared" si="592"/>
        <v>6</v>
      </c>
      <c r="G1811" s="106">
        <f t="shared" si="607"/>
        <v>31</v>
      </c>
      <c r="H1811" s="104">
        <f t="shared" si="603"/>
        <v>1.00018031</v>
      </c>
      <c r="I1811" s="104">
        <f t="shared" si="604"/>
        <v>1.0289394000000001</v>
      </c>
      <c r="J1811" s="104">
        <f t="shared" si="596"/>
        <v>1.0291249200000001</v>
      </c>
      <c r="K1811" s="104">
        <f t="shared" si="597"/>
        <v>105537.33783747</v>
      </c>
      <c r="L1811" s="107">
        <f t="shared" si="608"/>
        <v>0</v>
      </c>
      <c r="M1811" s="105">
        <f t="shared" si="609"/>
        <v>0</v>
      </c>
      <c r="N1811" s="104">
        <f t="shared" si="610"/>
        <v>0</v>
      </c>
      <c r="O1811" s="113">
        <f t="shared" si="605"/>
        <v>0.11</v>
      </c>
      <c r="P1811" s="108">
        <f t="shared" si="595"/>
        <v>1.0016846429999999</v>
      </c>
      <c r="Q1811" s="104">
        <f t="shared" si="598"/>
        <v>177.79273742000001</v>
      </c>
      <c r="R1811" s="104">
        <f t="shared" si="599"/>
        <v>177.79273742000001</v>
      </c>
      <c r="S1811" s="109" t="s">
        <v>52</v>
      </c>
      <c r="T1811" s="110">
        <f t="shared" si="611"/>
        <v>41861</v>
      </c>
      <c r="U1811" s="111">
        <f t="shared" si="606"/>
        <v>0</v>
      </c>
      <c r="V1811" s="22"/>
      <c r="W1811" s="5"/>
      <c r="X1811" s="3"/>
      <c r="Y1811" s="5"/>
      <c r="Z1811" s="5"/>
      <c r="AA1811" s="5"/>
      <c r="AB1811" s="1"/>
      <c r="AC1811" s="5"/>
      <c r="AD1811" s="5"/>
      <c r="AE1811" s="5"/>
      <c r="AF1811" s="1"/>
      <c r="AG1811" s="3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</row>
    <row r="1812" spans="1:108" x14ac:dyDescent="0.2">
      <c r="A1812" s="112">
        <f t="shared" si="600"/>
        <v>41837</v>
      </c>
      <c r="B1812" s="104">
        <f t="shared" si="593"/>
        <v>105747.9699675</v>
      </c>
      <c r="C1812" s="104">
        <f t="shared" si="601"/>
        <v>102550.56095373997</v>
      </c>
      <c r="D1812" s="132">
        <f t="shared" si="602"/>
        <v>41831</v>
      </c>
      <c r="E1812" s="105">
        <f t="shared" si="594"/>
        <v>9.3199999999999999E-4</v>
      </c>
      <c r="F1812" s="106">
        <f t="shared" si="592"/>
        <v>7</v>
      </c>
      <c r="G1812" s="106">
        <f t="shared" si="607"/>
        <v>31</v>
      </c>
      <c r="H1812" s="104">
        <f t="shared" si="603"/>
        <v>1.00021037</v>
      </c>
      <c r="I1812" s="104">
        <f t="shared" si="604"/>
        <v>1.0289394000000001</v>
      </c>
      <c r="J1812" s="104">
        <f t="shared" si="596"/>
        <v>1.02915585</v>
      </c>
      <c r="K1812" s="104">
        <f t="shared" si="597"/>
        <v>105540.50972632</v>
      </c>
      <c r="L1812" s="107">
        <f t="shared" si="608"/>
        <v>0</v>
      </c>
      <c r="M1812" s="105">
        <f t="shared" si="609"/>
        <v>0</v>
      </c>
      <c r="N1812" s="104">
        <f t="shared" si="610"/>
        <v>0</v>
      </c>
      <c r="O1812" s="113">
        <f t="shared" si="605"/>
        <v>0.11</v>
      </c>
      <c r="P1812" s="108">
        <f t="shared" si="595"/>
        <v>1.001965693</v>
      </c>
      <c r="Q1812" s="104">
        <f t="shared" si="598"/>
        <v>207.46024118</v>
      </c>
      <c r="R1812" s="104">
        <f t="shared" si="599"/>
        <v>207.46024118</v>
      </c>
      <c r="S1812" s="109" t="s">
        <v>52</v>
      </c>
      <c r="T1812" s="110">
        <f t="shared" si="611"/>
        <v>41861</v>
      </c>
      <c r="U1812" s="111">
        <f t="shared" si="606"/>
        <v>0</v>
      </c>
      <c r="V1812" s="22"/>
      <c r="W1812" s="5"/>
      <c r="X1812" s="3"/>
      <c r="Y1812" s="5"/>
      <c r="Z1812" s="5"/>
      <c r="AA1812" s="5"/>
      <c r="AB1812" s="1"/>
      <c r="AC1812" s="5"/>
      <c r="AD1812" s="5"/>
      <c r="AE1812" s="5"/>
      <c r="AF1812" s="1"/>
      <c r="AG1812" s="3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</row>
    <row r="1813" spans="1:108" x14ac:dyDescent="0.2">
      <c r="A1813" s="112">
        <f t="shared" si="600"/>
        <v>41838</v>
      </c>
      <c r="B1813" s="104">
        <f t="shared" si="593"/>
        <v>105780.81948098</v>
      </c>
      <c r="C1813" s="104">
        <f t="shared" si="601"/>
        <v>102550.56095373997</v>
      </c>
      <c r="D1813" s="132">
        <f t="shared" si="602"/>
        <v>41831</v>
      </c>
      <c r="E1813" s="105">
        <f t="shared" si="594"/>
        <v>9.3199999999999999E-4</v>
      </c>
      <c r="F1813" s="106">
        <f t="shared" si="592"/>
        <v>8</v>
      </c>
      <c r="G1813" s="106">
        <f t="shared" si="607"/>
        <v>31</v>
      </c>
      <c r="H1813" s="104">
        <f t="shared" si="603"/>
        <v>1.0002404300000001</v>
      </c>
      <c r="I1813" s="104">
        <f t="shared" si="604"/>
        <v>1.0289394000000001</v>
      </c>
      <c r="J1813" s="104">
        <f t="shared" si="596"/>
        <v>1.0291867800000001</v>
      </c>
      <c r="K1813" s="104">
        <f t="shared" si="597"/>
        <v>105543.68161517</v>
      </c>
      <c r="L1813" s="107">
        <f t="shared" si="608"/>
        <v>0</v>
      </c>
      <c r="M1813" s="105">
        <f t="shared" si="609"/>
        <v>0</v>
      </c>
      <c r="N1813" s="104">
        <f t="shared" si="610"/>
        <v>0</v>
      </c>
      <c r="O1813" s="113">
        <f t="shared" si="605"/>
        <v>0.11</v>
      </c>
      <c r="P1813" s="108">
        <f t="shared" si="595"/>
        <v>1.002246822</v>
      </c>
      <c r="Q1813" s="104">
        <f t="shared" si="598"/>
        <v>237.13786580999999</v>
      </c>
      <c r="R1813" s="104">
        <f t="shared" si="599"/>
        <v>237.13786580999999</v>
      </c>
      <c r="S1813" s="109" t="s">
        <v>52</v>
      </c>
      <c r="T1813" s="110">
        <f t="shared" si="611"/>
        <v>41861</v>
      </c>
      <c r="U1813" s="111">
        <f t="shared" si="606"/>
        <v>0</v>
      </c>
      <c r="V1813" s="22"/>
      <c r="W1813" s="5"/>
      <c r="X1813" s="3"/>
      <c r="Y1813" s="5"/>
      <c r="Z1813" s="5"/>
      <c r="AA1813" s="5"/>
      <c r="AB1813" s="1"/>
      <c r="AC1813" s="5"/>
      <c r="AD1813" s="5"/>
      <c r="AE1813" s="5"/>
      <c r="AF1813" s="1"/>
      <c r="AG1813" s="3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</row>
    <row r="1814" spans="1:108" x14ac:dyDescent="0.2">
      <c r="A1814" s="112">
        <f t="shared" si="600"/>
        <v>41839</v>
      </c>
      <c r="B1814" s="104">
        <f t="shared" si="593"/>
        <v>105813.67901052999</v>
      </c>
      <c r="C1814" s="104">
        <f t="shared" si="601"/>
        <v>102550.56095373997</v>
      </c>
      <c r="D1814" s="132">
        <f t="shared" si="602"/>
        <v>41831</v>
      </c>
      <c r="E1814" s="105">
        <f t="shared" si="594"/>
        <v>9.3199999999999999E-4</v>
      </c>
      <c r="F1814" s="106">
        <f t="shared" si="592"/>
        <v>9</v>
      </c>
      <c r="G1814" s="106">
        <f t="shared" si="607"/>
        <v>31</v>
      </c>
      <c r="H1814" s="104">
        <f t="shared" si="603"/>
        <v>1.0002704899999999</v>
      </c>
      <c r="I1814" s="104">
        <f t="shared" si="604"/>
        <v>1.0289394000000001</v>
      </c>
      <c r="J1814" s="104">
        <f t="shared" si="596"/>
        <v>1.02921771</v>
      </c>
      <c r="K1814" s="104">
        <f t="shared" si="597"/>
        <v>105546.85350401999</v>
      </c>
      <c r="L1814" s="107">
        <f t="shared" si="608"/>
        <v>0</v>
      </c>
      <c r="M1814" s="105">
        <f t="shared" si="609"/>
        <v>0</v>
      </c>
      <c r="N1814" s="104">
        <f t="shared" si="610"/>
        <v>0</v>
      </c>
      <c r="O1814" s="113">
        <f t="shared" si="605"/>
        <v>0.11</v>
      </c>
      <c r="P1814" s="108">
        <f t="shared" si="595"/>
        <v>1.002528029</v>
      </c>
      <c r="Q1814" s="104">
        <f t="shared" si="598"/>
        <v>266.82550651000003</v>
      </c>
      <c r="R1814" s="104">
        <f t="shared" si="599"/>
        <v>266.82550651000003</v>
      </c>
      <c r="S1814" s="109" t="s">
        <v>52</v>
      </c>
      <c r="T1814" s="110">
        <f t="shared" si="611"/>
        <v>41861</v>
      </c>
      <c r="U1814" s="111">
        <f t="shared" si="606"/>
        <v>0</v>
      </c>
      <c r="V1814" s="22"/>
      <c r="W1814" s="5"/>
      <c r="X1814" s="3"/>
      <c r="Y1814" s="5"/>
      <c r="Z1814" s="5"/>
      <c r="AA1814" s="5"/>
      <c r="AB1814" s="1"/>
      <c r="AC1814" s="5"/>
      <c r="AD1814" s="5"/>
      <c r="AE1814" s="5"/>
      <c r="AF1814" s="1"/>
      <c r="AG1814" s="3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</row>
    <row r="1815" spans="1:108" x14ac:dyDescent="0.2">
      <c r="A1815" s="112">
        <f t="shared" si="600"/>
        <v>41840</v>
      </c>
      <c r="B1815" s="104">
        <f t="shared" si="593"/>
        <v>105846.54876799999</v>
      </c>
      <c r="C1815" s="104">
        <f t="shared" si="601"/>
        <v>102550.56095373997</v>
      </c>
      <c r="D1815" s="132">
        <f t="shared" si="602"/>
        <v>41831</v>
      </c>
      <c r="E1815" s="105">
        <f t="shared" si="594"/>
        <v>9.3199999999999999E-4</v>
      </c>
      <c r="F1815" s="106">
        <f t="shared" si="592"/>
        <v>10</v>
      </c>
      <c r="G1815" s="106">
        <f t="shared" si="607"/>
        <v>31</v>
      </c>
      <c r="H1815" s="104">
        <f t="shared" si="603"/>
        <v>1.00030055</v>
      </c>
      <c r="I1815" s="104">
        <f t="shared" si="604"/>
        <v>1.0289394000000001</v>
      </c>
      <c r="J1815" s="104">
        <f t="shared" si="596"/>
        <v>1.02924864</v>
      </c>
      <c r="K1815" s="104">
        <f t="shared" si="597"/>
        <v>105550.02539287</v>
      </c>
      <c r="L1815" s="107">
        <f t="shared" si="608"/>
        <v>0</v>
      </c>
      <c r="M1815" s="105">
        <f t="shared" si="609"/>
        <v>0</v>
      </c>
      <c r="N1815" s="104">
        <f t="shared" si="610"/>
        <v>0</v>
      </c>
      <c r="O1815" s="113">
        <f t="shared" si="605"/>
        <v>0.11</v>
      </c>
      <c r="P1815" s="108">
        <f t="shared" si="595"/>
        <v>1.002809316</v>
      </c>
      <c r="Q1815" s="104">
        <f t="shared" si="598"/>
        <v>296.52337512999998</v>
      </c>
      <c r="R1815" s="104">
        <f t="shared" si="599"/>
        <v>296.52337512999998</v>
      </c>
      <c r="S1815" s="109" t="s">
        <v>52</v>
      </c>
      <c r="T1815" s="110">
        <f t="shared" si="611"/>
        <v>41861</v>
      </c>
      <c r="U1815" s="111">
        <f t="shared" si="606"/>
        <v>0</v>
      </c>
      <c r="V1815" s="22"/>
      <c r="W1815" s="5"/>
      <c r="X1815" s="3"/>
      <c r="Y1815" s="5"/>
      <c r="Z1815" s="5"/>
      <c r="AA1815" s="5"/>
      <c r="AB1815" s="1"/>
      <c r="AC1815" s="5"/>
      <c r="AD1815" s="5"/>
      <c r="AE1815" s="5"/>
      <c r="AF1815" s="1"/>
      <c r="AG1815" s="3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</row>
    <row r="1816" spans="1:108" x14ac:dyDescent="0.2">
      <c r="A1816" s="112">
        <f t="shared" si="600"/>
        <v>41841</v>
      </c>
      <c r="B1816" s="104">
        <f t="shared" si="593"/>
        <v>105879.42854304001</v>
      </c>
      <c r="C1816" s="104">
        <f t="shared" si="601"/>
        <v>102550.56095373997</v>
      </c>
      <c r="D1816" s="132">
        <f t="shared" si="602"/>
        <v>41831</v>
      </c>
      <c r="E1816" s="105">
        <f t="shared" si="594"/>
        <v>9.3199999999999999E-4</v>
      </c>
      <c r="F1816" s="106">
        <f t="shared" si="592"/>
        <v>11</v>
      </c>
      <c r="G1816" s="106">
        <f t="shared" si="607"/>
        <v>31</v>
      </c>
      <c r="H1816" s="104">
        <f t="shared" si="603"/>
        <v>1.00033061</v>
      </c>
      <c r="I1816" s="104">
        <f t="shared" si="604"/>
        <v>1.0289394000000001</v>
      </c>
      <c r="J1816" s="104">
        <f t="shared" si="596"/>
        <v>1.0292795699999999</v>
      </c>
      <c r="K1816" s="104">
        <f t="shared" si="597"/>
        <v>105553.19728172</v>
      </c>
      <c r="L1816" s="107">
        <f t="shared" si="608"/>
        <v>0</v>
      </c>
      <c r="M1816" s="105">
        <f t="shared" si="609"/>
        <v>0</v>
      </c>
      <c r="N1816" s="104">
        <f t="shared" si="610"/>
        <v>0</v>
      </c>
      <c r="O1816" s="113">
        <f t="shared" si="605"/>
        <v>0.11</v>
      </c>
      <c r="P1816" s="108">
        <f t="shared" si="595"/>
        <v>1.003090681</v>
      </c>
      <c r="Q1816" s="104">
        <f t="shared" si="598"/>
        <v>326.23126131999999</v>
      </c>
      <c r="R1816" s="104">
        <f t="shared" si="599"/>
        <v>326.23126131999999</v>
      </c>
      <c r="S1816" s="109" t="s">
        <v>52</v>
      </c>
      <c r="T1816" s="110">
        <f t="shared" si="611"/>
        <v>41861</v>
      </c>
      <c r="U1816" s="111">
        <f t="shared" si="606"/>
        <v>0</v>
      </c>
      <c r="V1816" s="22"/>
      <c r="W1816" s="5"/>
      <c r="X1816" s="3"/>
      <c r="Y1816" s="5"/>
      <c r="Z1816" s="5"/>
      <c r="AA1816" s="5"/>
      <c r="AB1816" s="1"/>
      <c r="AC1816" s="5"/>
      <c r="AD1816" s="5"/>
      <c r="AE1816" s="5"/>
      <c r="AF1816" s="1"/>
      <c r="AG1816" s="3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</row>
    <row r="1817" spans="1:108" x14ac:dyDescent="0.2">
      <c r="A1817" s="112">
        <f t="shared" si="600"/>
        <v>41842</v>
      </c>
      <c r="B1817" s="104">
        <f t="shared" si="593"/>
        <v>105912.31844195</v>
      </c>
      <c r="C1817" s="104">
        <f t="shared" si="601"/>
        <v>102550.56095373997</v>
      </c>
      <c r="D1817" s="132">
        <f t="shared" si="602"/>
        <v>41831</v>
      </c>
      <c r="E1817" s="105">
        <f t="shared" si="594"/>
        <v>9.3199999999999999E-4</v>
      </c>
      <c r="F1817" s="106">
        <f t="shared" si="592"/>
        <v>12</v>
      </c>
      <c r="G1817" s="106">
        <f t="shared" si="607"/>
        <v>31</v>
      </c>
      <c r="H1817" s="104">
        <f t="shared" si="603"/>
        <v>1.0003606700000001</v>
      </c>
      <c r="I1817" s="104">
        <f t="shared" si="604"/>
        <v>1.0289394000000001</v>
      </c>
      <c r="J1817" s="104">
        <f t="shared" si="596"/>
        <v>1.0293105</v>
      </c>
      <c r="K1817" s="104">
        <f t="shared" si="597"/>
        <v>105556.36917057</v>
      </c>
      <c r="L1817" s="107">
        <f t="shared" si="608"/>
        <v>0</v>
      </c>
      <c r="M1817" s="105">
        <f t="shared" si="609"/>
        <v>0</v>
      </c>
      <c r="N1817" s="104">
        <f t="shared" si="610"/>
        <v>0</v>
      </c>
      <c r="O1817" s="113">
        <f t="shared" si="605"/>
        <v>0.11</v>
      </c>
      <c r="P1817" s="108">
        <f t="shared" si="595"/>
        <v>1.0033721250000001</v>
      </c>
      <c r="Q1817" s="104">
        <f t="shared" si="598"/>
        <v>355.94927138000003</v>
      </c>
      <c r="R1817" s="104">
        <f t="shared" si="599"/>
        <v>355.94927138000003</v>
      </c>
      <c r="S1817" s="109" t="s">
        <v>52</v>
      </c>
      <c r="T1817" s="110">
        <f t="shared" si="611"/>
        <v>41861</v>
      </c>
      <c r="U1817" s="111">
        <f t="shared" si="606"/>
        <v>0</v>
      </c>
      <c r="V1817" s="22"/>
      <c r="W1817" s="5"/>
      <c r="X1817" s="3"/>
      <c r="Y1817" s="5"/>
      <c r="Z1817" s="5"/>
      <c r="AA1817" s="5"/>
      <c r="AB1817" s="1"/>
      <c r="AC1817" s="5"/>
      <c r="AD1817" s="5"/>
      <c r="AE1817" s="5"/>
      <c r="AF1817" s="1"/>
      <c r="AG1817" s="3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</row>
    <row r="1818" spans="1:108" x14ac:dyDescent="0.2">
      <c r="A1818" s="112">
        <f t="shared" si="600"/>
        <v>41843</v>
      </c>
      <c r="B1818" s="104">
        <f t="shared" si="593"/>
        <v>105945.21846548999</v>
      </c>
      <c r="C1818" s="104">
        <f t="shared" si="601"/>
        <v>102550.56095373997</v>
      </c>
      <c r="D1818" s="132">
        <f t="shared" si="602"/>
        <v>41831</v>
      </c>
      <c r="E1818" s="105">
        <f t="shared" si="594"/>
        <v>9.3199999999999999E-4</v>
      </c>
      <c r="F1818" s="106">
        <f t="shared" si="592"/>
        <v>13</v>
      </c>
      <c r="G1818" s="106">
        <f t="shared" si="607"/>
        <v>31</v>
      </c>
      <c r="H1818" s="104">
        <f t="shared" si="603"/>
        <v>1.0003907299999999</v>
      </c>
      <c r="I1818" s="104">
        <f t="shared" si="604"/>
        <v>1.0289394000000001</v>
      </c>
      <c r="J1818" s="104">
        <f t="shared" si="596"/>
        <v>1.0293414299999999</v>
      </c>
      <c r="K1818" s="104">
        <f t="shared" si="597"/>
        <v>105559.54105941999</v>
      </c>
      <c r="L1818" s="107">
        <f t="shared" si="608"/>
        <v>0</v>
      </c>
      <c r="M1818" s="105">
        <f t="shared" si="609"/>
        <v>0</v>
      </c>
      <c r="N1818" s="104">
        <f t="shared" si="610"/>
        <v>0</v>
      </c>
      <c r="O1818" s="113">
        <f t="shared" si="605"/>
        <v>0.11</v>
      </c>
      <c r="P1818" s="108">
        <f t="shared" si="595"/>
        <v>1.003653648</v>
      </c>
      <c r="Q1818" s="104">
        <f t="shared" si="598"/>
        <v>385.67740607000002</v>
      </c>
      <c r="R1818" s="104">
        <f t="shared" si="599"/>
        <v>385.67740607000002</v>
      </c>
      <c r="S1818" s="109" t="s">
        <v>52</v>
      </c>
      <c r="T1818" s="110">
        <f t="shared" si="611"/>
        <v>41861</v>
      </c>
      <c r="U1818" s="111">
        <f t="shared" si="606"/>
        <v>0</v>
      </c>
      <c r="V1818" s="22"/>
      <c r="W1818" s="5"/>
      <c r="X1818" s="3"/>
      <c r="Y1818" s="5"/>
      <c r="Z1818" s="5"/>
      <c r="AA1818" s="5"/>
      <c r="AB1818" s="1"/>
      <c r="AC1818" s="5"/>
      <c r="AD1818" s="5"/>
      <c r="AE1818" s="5"/>
      <c r="AF1818" s="1"/>
      <c r="AG1818" s="3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</row>
    <row r="1819" spans="1:108" x14ac:dyDescent="0.2">
      <c r="A1819" s="112">
        <f t="shared" si="600"/>
        <v>41844</v>
      </c>
      <c r="B1819" s="104">
        <f t="shared" si="593"/>
        <v>105978.12861438999</v>
      </c>
      <c r="C1819" s="104">
        <f t="shared" si="601"/>
        <v>102550.56095373997</v>
      </c>
      <c r="D1819" s="132">
        <f t="shared" si="602"/>
        <v>41831</v>
      </c>
      <c r="E1819" s="105">
        <f t="shared" si="594"/>
        <v>9.3199999999999999E-4</v>
      </c>
      <c r="F1819" s="106">
        <f t="shared" si="592"/>
        <v>14</v>
      </c>
      <c r="G1819" s="106">
        <f t="shared" si="607"/>
        <v>31</v>
      </c>
      <c r="H1819" s="104">
        <f t="shared" si="603"/>
        <v>1.0004207899999999</v>
      </c>
      <c r="I1819" s="104">
        <f t="shared" si="604"/>
        <v>1.0289394000000001</v>
      </c>
      <c r="J1819" s="104">
        <f t="shared" si="596"/>
        <v>1.02937236</v>
      </c>
      <c r="K1819" s="104">
        <f t="shared" si="597"/>
        <v>105562.71294827</v>
      </c>
      <c r="L1819" s="107">
        <f t="shared" si="608"/>
        <v>0</v>
      </c>
      <c r="M1819" s="105">
        <f t="shared" si="609"/>
        <v>0</v>
      </c>
      <c r="N1819" s="104">
        <f t="shared" si="610"/>
        <v>0</v>
      </c>
      <c r="O1819" s="113">
        <f t="shared" si="605"/>
        <v>0.11</v>
      </c>
      <c r="P1819" s="108">
        <f t="shared" si="595"/>
        <v>1.0039352500000001</v>
      </c>
      <c r="Q1819" s="104">
        <f t="shared" si="598"/>
        <v>415.41566612000003</v>
      </c>
      <c r="R1819" s="104">
        <f t="shared" si="599"/>
        <v>415.41566612000003</v>
      </c>
      <c r="S1819" s="109" t="s">
        <v>52</v>
      </c>
      <c r="T1819" s="110">
        <f t="shared" si="611"/>
        <v>41861</v>
      </c>
      <c r="U1819" s="111">
        <f t="shared" si="606"/>
        <v>0</v>
      </c>
      <c r="V1819" s="22"/>
      <c r="W1819" s="5"/>
      <c r="X1819" s="3"/>
      <c r="Y1819" s="5"/>
      <c r="Z1819" s="5"/>
      <c r="AA1819" s="5"/>
      <c r="AB1819" s="1"/>
      <c r="AC1819" s="5"/>
      <c r="AD1819" s="5"/>
      <c r="AE1819" s="5"/>
      <c r="AF1819" s="1"/>
      <c r="AG1819" s="3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</row>
    <row r="1820" spans="1:108" x14ac:dyDescent="0.2">
      <c r="A1820" s="112">
        <f t="shared" si="600"/>
        <v>41845</v>
      </c>
      <c r="B1820" s="104">
        <f t="shared" si="593"/>
        <v>106011.04888943001</v>
      </c>
      <c r="C1820" s="104">
        <f t="shared" si="601"/>
        <v>102550.56095373997</v>
      </c>
      <c r="D1820" s="132">
        <f t="shared" si="602"/>
        <v>41831</v>
      </c>
      <c r="E1820" s="105">
        <f t="shared" si="594"/>
        <v>9.3199999999999999E-4</v>
      </c>
      <c r="F1820" s="106">
        <f t="shared" si="592"/>
        <v>15</v>
      </c>
      <c r="G1820" s="106">
        <f t="shared" si="607"/>
        <v>31</v>
      </c>
      <c r="H1820" s="104">
        <f t="shared" si="603"/>
        <v>1.00045085</v>
      </c>
      <c r="I1820" s="104">
        <f t="shared" si="604"/>
        <v>1.0289394000000001</v>
      </c>
      <c r="J1820" s="104">
        <f t="shared" si="596"/>
        <v>1.0294032900000001</v>
      </c>
      <c r="K1820" s="104">
        <f t="shared" si="597"/>
        <v>105565.88483712</v>
      </c>
      <c r="L1820" s="107">
        <f t="shared" si="608"/>
        <v>0</v>
      </c>
      <c r="M1820" s="105">
        <f t="shared" si="609"/>
        <v>0</v>
      </c>
      <c r="N1820" s="104">
        <f t="shared" si="610"/>
        <v>0</v>
      </c>
      <c r="O1820" s="113">
        <f t="shared" si="605"/>
        <v>0.11</v>
      </c>
      <c r="P1820" s="108">
        <f t="shared" si="595"/>
        <v>1.004216931</v>
      </c>
      <c r="Q1820" s="104">
        <f t="shared" si="598"/>
        <v>445.16405230999999</v>
      </c>
      <c r="R1820" s="104">
        <f t="shared" si="599"/>
        <v>445.16405230999999</v>
      </c>
      <c r="S1820" s="109" t="s">
        <v>52</v>
      </c>
      <c r="T1820" s="110">
        <f t="shared" si="611"/>
        <v>41861</v>
      </c>
      <c r="U1820" s="111">
        <f t="shared" si="606"/>
        <v>0</v>
      </c>
      <c r="V1820" s="22"/>
      <c r="W1820" s="5"/>
      <c r="X1820" s="3"/>
      <c r="Y1820" s="5"/>
      <c r="Z1820" s="5"/>
      <c r="AA1820" s="5"/>
      <c r="AB1820" s="1"/>
      <c r="AC1820" s="5"/>
      <c r="AD1820" s="5"/>
      <c r="AE1820" s="5"/>
      <c r="AF1820" s="1"/>
      <c r="AG1820" s="3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</row>
    <row r="1821" spans="1:108" x14ac:dyDescent="0.2">
      <c r="A1821" s="112">
        <f t="shared" si="600"/>
        <v>41846</v>
      </c>
      <c r="B1821" s="104">
        <f t="shared" si="593"/>
        <v>106043.98042702999</v>
      </c>
      <c r="C1821" s="104">
        <f t="shared" si="601"/>
        <v>102550.56095373997</v>
      </c>
      <c r="D1821" s="132">
        <f t="shared" si="602"/>
        <v>41831</v>
      </c>
      <c r="E1821" s="105">
        <f t="shared" si="594"/>
        <v>9.3199999999999999E-4</v>
      </c>
      <c r="F1821" s="106">
        <f t="shared" si="592"/>
        <v>16</v>
      </c>
      <c r="G1821" s="106">
        <f t="shared" si="607"/>
        <v>31</v>
      </c>
      <c r="H1821" s="104">
        <f t="shared" si="603"/>
        <v>1.00048092</v>
      </c>
      <c r="I1821" s="104">
        <f t="shared" si="604"/>
        <v>1.0289394000000001</v>
      </c>
      <c r="J1821" s="104">
        <f t="shared" si="596"/>
        <v>1.0294342299999999</v>
      </c>
      <c r="K1821" s="104">
        <f t="shared" si="597"/>
        <v>105569.05775148</v>
      </c>
      <c r="L1821" s="107">
        <f t="shared" si="608"/>
        <v>0</v>
      </c>
      <c r="M1821" s="105">
        <f t="shared" si="609"/>
        <v>0</v>
      </c>
      <c r="N1821" s="104">
        <f t="shared" si="610"/>
        <v>0</v>
      </c>
      <c r="O1821" s="113">
        <f t="shared" si="605"/>
        <v>0.11</v>
      </c>
      <c r="P1821" s="108">
        <f t="shared" si="595"/>
        <v>1.0044986920000001</v>
      </c>
      <c r="Q1821" s="104">
        <f t="shared" si="598"/>
        <v>474.92267555000001</v>
      </c>
      <c r="R1821" s="104">
        <f t="shared" si="599"/>
        <v>474.92267555000001</v>
      </c>
      <c r="S1821" s="109" t="s">
        <v>52</v>
      </c>
      <c r="T1821" s="110">
        <f t="shared" si="611"/>
        <v>41861</v>
      </c>
      <c r="U1821" s="111">
        <f t="shared" si="606"/>
        <v>0</v>
      </c>
      <c r="V1821" s="22"/>
      <c r="W1821" s="5"/>
      <c r="X1821" s="3"/>
      <c r="Y1821" s="5"/>
      <c r="Z1821" s="5"/>
      <c r="AA1821" s="5"/>
      <c r="AB1821" s="1"/>
      <c r="AC1821" s="5"/>
      <c r="AD1821" s="5"/>
      <c r="AE1821" s="5"/>
      <c r="AF1821" s="1"/>
      <c r="AG1821" s="3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</row>
    <row r="1822" spans="1:108" x14ac:dyDescent="0.2">
      <c r="A1822" s="112">
        <f t="shared" si="600"/>
        <v>41847</v>
      </c>
      <c r="B1822" s="104">
        <f t="shared" si="593"/>
        <v>106076.92095686001</v>
      </c>
      <c r="C1822" s="104">
        <f t="shared" si="601"/>
        <v>102550.56095373997</v>
      </c>
      <c r="D1822" s="132">
        <f t="shared" si="602"/>
        <v>41831</v>
      </c>
      <c r="E1822" s="105">
        <f t="shared" si="594"/>
        <v>9.3199999999999999E-4</v>
      </c>
      <c r="F1822" s="106">
        <f t="shared" si="592"/>
        <v>17</v>
      </c>
      <c r="G1822" s="106">
        <f t="shared" si="607"/>
        <v>31</v>
      </c>
      <c r="H1822" s="104">
        <f t="shared" si="603"/>
        <v>1.00051098</v>
      </c>
      <c r="I1822" s="104">
        <f t="shared" si="604"/>
        <v>1.0289394000000001</v>
      </c>
      <c r="J1822" s="104">
        <f t="shared" si="596"/>
        <v>1.02946516</v>
      </c>
      <c r="K1822" s="104">
        <f t="shared" si="597"/>
        <v>105572.22964033</v>
      </c>
      <c r="L1822" s="107">
        <f t="shared" si="608"/>
        <v>0</v>
      </c>
      <c r="M1822" s="105">
        <f t="shared" si="609"/>
        <v>0</v>
      </c>
      <c r="N1822" s="104">
        <f t="shared" si="610"/>
        <v>0</v>
      </c>
      <c r="O1822" s="113">
        <f t="shared" si="605"/>
        <v>0.11</v>
      </c>
      <c r="P1822" s="108">
        <f t="shared" si="595"/>
        <v>1.004780531</v>
      </c>
      <c r="Q1822" s="104">
        <f t="shared" si="598"/>
        <v>504.69131652999999</v>
      </c>
      <c r="R1822" s="104">
        <f t="shared" si="599"/>
        <v>504.69131652999999</v>
      </c>
      <c r="S1822" s="109" t="s">
        <v>52</v>
      </c>
      <c r="T1822" s="110">
        <f t="shared" si="611"/>
        <v>41861</v>
      </c>
      <c r="U1822" s="111">
        <f t="shared" si="606"/>
        <v>0</v>
      </c>
      <c r="V1822" s="22"/>
      <c r="W1822" s="5"/>
      <c r="X1822" s="3"/>
      <c r="Y1822" s="5"/>
      <c r="Z1822" s="5"/>
      <c r="AA1822" s="5"/>
      <c r="AB1822" s="1"/>
      <c r="AC1822" s="5"/>
      <c r="AD1822" s="5"/>
      <c r="AE1822" s="5"/>
      <c r="AF1822" s="1"/>
      <c r="AG1822" s="3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</row>
    <row r="1823" spans="1:108" x14ac:dyDescent="0.2">
      <c r="A1823" s="112">
        <f t="shared" si="600"/>
        <v>41848</v>
      </c>
      <c r="B1823" s="104">
        <f t="shared" si="593"/>
        <v>106109.87264576</v>
      </c>
      <c r="C1823" s="104">
        <f t="shared" si="601"/>
        <v>102550.56095373997</v>
      </c>
      <c r="D1823" s="132">
        <f t="shared" si="602"/>
        <v>41831</v>
      </c>
      <c r="E1823" s="105">
        <f t="shared" si="594"/>
        <v>9.3199999999999999E-4</v>
      </c>
      <c r="F1823" s="106">
        <f t="shared" si="592"/>
        <v>18</v>
      </c>
      <c r="G1823" s="106">
        <f t="shared" si="607"/>
        <v>31</v>
      </c>
      <c r="H1823" s="104">
        <f t="shared" si="603"/>
        <v>1.00054105</v>
      </c>
      <c r="I1823" s="104">
        <f t="shared" si="604"/>
        <v>1.0289394000000001</v>
      </c>
      <c r="J1823" s="104">
        <f t="shared" si="596"/>
        <v>1.0294961</v>
      </c>
      <c r="K1823" s="104">
        <f t="shared" si="597"/>
        <v>105575.40255468</v>
      </c>
      <c r="L1823" s="107">
        <f t="shared" si="608"/>
        <v>0</v>
      </c>
      <c r="M1823" s="105">
        <f t="shared" si="609"/>
        <v>0</v>
      </c>
      <c r="N1823" s="104">
        <f t="shared" si="610"/>
        <v>0</v>
      </c>
      <c r="O1823" s="113">
        <f t="shared" si="605"/>
        <v>0.11</v>
      </c>
      <c r="P1823" s="108">
        <f t="shared" si="595"/>
        <v>1.005062449</v>
      </c>
      <c r="Q1823" s="104">
        <f t="shared" si="598"/>
        <v>534.47009107999997</v>
      </c>
      <c r="R1823" s="104">
        <f t="shared" si="599"/>
        <v>534.47009107999997</v>
      </c>
      <c r="S1823" s="109" t="s">
        <v>52</v>
      </c>
      <c r="T1823" s="110">
        <f t="shared" si="611"/>
        <v>41861</v>
      </c>
      <c r="U1823" s="111">
        <f t="shared" si="606"/>
        <v>0</v>
      </c>
      <c r="V1823" s="22"/>
      <c r="W1823" s="5"/>
      <c r="X1823" s="3"/>
      <c r="Y1823" s="5"/>
      <c r="Z1823" s="5"/>
      <c r="AA1823" s="5"/>
      <c r="AB1823" s="1"/>
      <c r="AC1823" s="5"/>
      <c r="AD1823" s="5"/>
      <c r="AE1823" s="5"/>
      <c r="AF1823" s="1"/>
      <c r="AG1823" s="3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</row>
    <row r="1824" spans="1:108" x14ac:dyDescent="0.2">
      <c r="A1824" s="112">
        <f t="shared" si="600"/>
        <v>41849</v>
      </c>
      <c r="B1824" s="104">
        <f t="shared" si="593"/>
        <v>106142.83456996</v>
      </c>
      <c r="C1824" s="104">
        <f t="shared" si="601"/>
        <v>102550.56095373997</v>
      </c>
      <c r="D1824" s="132">
        <f t="shared" si="602"/>
        <v>41831</v>
      </c>
      <c r="E1824" s="105">
        <f t="shared" si="594"/>
        <v>9.3199999999999999E-4</v>
      </c>
      <c r="F1824" s="106">
        <f t="shared" si="592"/>
        <v>19</v>
      </c>
      <c r="G1824" s="106">
        <f t="shared" si="607"/>
        <v>31</v>
      </c>
      <c r="H1824" s="104">
        <f t="shared" si="603"/>
        <v>1.00057112</v>
      </c>
      <c r="I1824" s="104">
        <f t="shared" si="604"/>
        <v>1.0289394000000001</v>
      </c>
      <c r="J1824" s="104">
        <f t="shared" si="596"/>
        <v>1.0295270400000001</v>
      </c>
      <c r="K1824" s="104">
        <f t="shared" si="597"/>
        <v>105578.57546904001</v>
      </c>
      <c r="L1824" s="107">
        <f t="shared" si="608"/>
        <v>0</v>
      </c>
      <c r="M1824" s="105">
        <f t="shared" si="609"/>
        <v>0</v>
      </c>
      <c r="N1824" s="104">
        <f t="shared" si="610"/>
        <v>0</v>
      </c>
      <c r="O1824" s="113">
        <f t="shared" si="605"/>
        <v>0.11</v>
      </c>
      <c r="P1824" s="108">
        <f t="shared" si="595"/>
        <v>1.0053444469999999</v>
      </c>
      <c r="Q1824" s="104">
        <f t="shared" si="598"/>
        <v>564.25910092000004</v>
      </c>
      <c r="R1824" s="104">
        <f t="shared" si="599"/>
        <v>564.25910092000004</v>
      </c>
      <c r="S1824" s="109" t="s">
        <v>52</v>
      </c>
      <c r="T1824" s="110">
        <f t="shared" si="611"/>
        <v>41861</v>
      </c>
      <c r="U1824" s="111">
        <f t="shared" si="606"/>
        <v>0</v>
      </c>
      <c r="V1824" s="22"/>
      <c r="W1824" s="5"/>
      <c r="X1824" s="3"/>
      <c r="Y1824" s="5"/>
      <c r="Z1824" s="5"/>
      <c r="AA1824" s="5"/>
      <c r="AB1824" s="1"/>
      <c r="AC1824" s="5"/>
      <c r="AD1824" s="5"/>
      <c r="AE1824" s="5"/>
      <c r="AF1824" s="1"/>
      <c r="AG1824" s="3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</row>
    <row r="1825" spans="1:108" x14ac:dyDescent="0.2">
      <c r="A1825" s="112">
        <f t="shared" si="600"/>
        <v>41850</v>
      </c>
      <c r="B1825" s="104">
        <f t="shared" si="593"/>
        <v>106175.80651904001</v>
      </c>
      <c r="C1825" s="104">
        <f t="shared" si="601"/>
        <v>102550.56095373997</v>
      </c>
      <c r="D1825" s="132">
        <f t="shared" si="602"/>
        <v>41831</v>
      </c>
      <c r="E1825" s="105">
        <f t="shared" si="594"/>
        <v>9.3199999999999999E-4</v>
      </c>
      <c r="F1825" s="106">
        <f t="shared" si="592"/>
        <v>20</v>
      </c>
      <c r="G1825" s="106">
        <f t="shared" si="607"/>
        <v>31</v>
      </c>
      <c r="H1825" s="104">
        <f t="shared" si="603"/>
        <v>1.00060119</v>
      </c>
      <c r="I1825" s="104">
        <f t="shared" si="604"/>
        <v>1.0289394000000001</v>
      </c>
      <c r="J1825" s="104">
        <f t="shared" si="596"/>
        <v>1.0295579800000001</v>
      </c>
      <c r="K1825" s="104">
        <f t="shared" si="597"/>
        <v>105581.74838339</v>
      </c>
      <c r="L1825" s="107">
        <f t="shared" si="608"/>
        <v>0</v>
      </c>
      <c r="M1825" s="105">
        <f t="shared" si="609"/>
        <v>0</v>
      </c>
      <c r="N1825" s="104">
        <f t="shared" si="610"/>
        <v>0</v>
      </c>
      <c r="O1825" s="113">
        <f t="shared" si="605"/>
        <v>0.11</v>
      </c>
      <c r="P1825" s="108">
        <f t="shared" si="595"/>
        <v>1.0056265230000001</v>
      </c>
      <c r="Q1825" s="104">
        <f t="shared" si="598"/>
        <v>594.05813565000005</v>
      </c>
      <c r="R1825" s="104">
        <f t="shared" si="599"/>
        <v>594.05813565000005</v>
      </c>
      <c r="S1825" s="109" t="s">
        <v>52</v>
      </c>
      <c r="T1825" s="110">
        <f t="shared" si="611"/>
        <v>41861</v>
      </c>
      <c r="U1825" s="111">
        <f t="shared" si="606"/>
        <v>0</v>
      </c>
      <c r="V1825" s="22"/>
      <c r="W1825" s="5"/>
      <c r="X1825" s="3"/>
      <c r="Y1825" s="5"/>
      <c r="Z1825" s="5"/>
      <c r="AA1825" s="5"/>
      <c r="AB1825" s="1"/>
      <c r="AC1825" s="5"/>
      <c r="AD1825" s="5"/>
      <c r="AE1825" s="5"/>
      <c r="AF1825" s="1"/>
      <c r="AG1825" s="3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</row>
    <row r="1826" spans="1:108" x14ac:dyDescent="0.2">
      <c r="A1826" s="112">
        <f t="shared" si="600"/>
        <v>41851</v>
      </c>
      <c r="B1826" s="104">
        <f t="shared" si="593"/>
        <v>106208.78767337001</v>
      </c>
      <c r="C1826" s="104">
        <f t="shared" si="601"/>
        <v>102550.56095373997</v>
      </c>
      <c r="D1826" s="132">
        <f t="shared" si="602"/>
        <v>41831</v>
      </c>
      <c r="E1826" s="105">
        <f t="shared" si="594"/>
        <v>9.3199999999999999E-4</v>
      </c>
      <c r="F1826" s="106">
        <f t="shared" si="592"/>
        <v>21</v>
      </c>
      <c r="G1826" s="106">
        <f t="shared" si="607"/>
        <v>31</v>
      </c>
      <c r="H1826" s="104">
        <f t="shared" si="603"/>
        <v>1.0006312500000001</v>
      </c>
      <c r="I1826" s="104">
        <f t="shared" si="604"/>
        <v>1.0289394000000001</v>
      </c>
      <c r="J1826" s="104">
        <f t="shared" si="596"/>
        <v>1.02958891</v>
      </c>
      <c r="K1826" s="104">
        <f t="shared" si="597"/>
        <v>105584.92027225</v>
      </c>
      <c r="L1826" s="107">
        <f t="shared" si="608"/>
        <v>0</v>
      </c>
      <c r="M1826" s="105">
        <f t="shared" si="609"/>
        <v>0</v>
      </c>
      <c r="N1826" s="104">
        <f t="shared" si="610"/>
        <v>0</v>
      </c>
      <c r="O1826" s="113">
        <f t="shared" si="605"/>
        <v>0.11</v>
      </c>
      <c r="P1826" s="108">
        <f t="shared" si="595"/>
        <v>1.005908679</v>
      </c>
      <c r="Q1826" s="104">
        <f t="shared" si="598"/>
        <v>623.86740111999995</v>
      </c>
      <c r="R1826" s="104">
        <f t="shared" si="599"/>
        <v>623.86740111999995</v>
      </c>
      <c r="S1826" s="109" t="s">
        <v>52</v>
      </c>
      <c r="T1826" s="110">
        <f t="shared" si="611"/>
        <v>41861</v>
      </c>
      <c r="U1826" s="111">
        <f t="shared" si="606"/>
        <v>0</v>
      </c>
      <c r="V1826" s="22"/>
      <c r="W1826" s="5"/>
      <c r="X1826" s="3"/>
      <c r="Y1826" s="5"/>
      <c r="Z1826" s="5"/>
      <c r="AA1826" s="5"/>
      <c r="AB1826" s="1"/>
      <c r="AC1826" s="5"/>
      <c r="AD1826" s="5"/>
      <c r="AE1826" s="5"/>
      <c r="AF1826" s="1"/>
      <c r="AG1826" s="3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</row>
    <row r="1827" spans="1:108" x14ac:dyDescent="0.2">
      <c r="A1827" s="112">
        <f t="shared" si="600"/>
        <v>41852</v>
      </c>
      <c r="B1827" s="104">
        <f t="shared" si="593"/>
        <v>106241.77999094001</v>
      </c>
      <c r="C1827" s="104">
        <f t="shared" si="601"/>
        <v>102550.56095373997</v>
      </c>
      <c r="D1827" s="132">
        <f t="shared" si="602"/>
        <v>41831</v>
      </c>
      <c r="E1827" s="105">
        <f t="shared" si="594"/>
        <v>9.3199999999999999E-4</v>
      </c>
      <c r="F1827" s="106">
        <f t="shared" ref="F1827:F1890" si="612">IF(DAY(A1827)=E$2+1,1,F1826+1)</f>
        <v>22</v>
      </c>
      <c r="G1827" s="106">
        <f t="shared" si="607"/>
        <v>31</v>
      </c>
      <c r="H1827" s="104">
        <f t="shared" si="603"/>
        <v>1.0006613200000001</v>
      </c>
      <c r="I1827" s="104">
        <f t="shared" si="604"/>
        <v>1.0289394000000001</v>
      </c>
      <c r="J1827" s="104">
        <f t="shared" si="596"/>
        <v>1.02961985</v>
      </c>
      <c r="K1827" s="104">
        <f t="shared" si="597"/>
        <v>105588.0931866</v>
      </c>
      <c r="L1827" s="107">
        <f t="shared" si="608"/>
        <v>0</v>
      </c>
      <c r="M1827" s="105">
        <f t="shared" si="609"/>
        <v>0</v>
      </c>
      <c r="N1827" s="104">
        <f t="shared" si="610"/>
        <v>0</v>
      </c>
      <c r="O1827" s="113">
        <f t="shared" si="605"/>
        <v>0.11</v>
      </c>
      <c r="P1827" s="108">
        <f t="shared" si="595"/>
        <v>1.006190914</v>
      </c>
      <c r="Q1827" s="104">
        <f t="shared" si="598"/>
        <v>653.68680433999998</v>
      </c>
      <c r="R1827" s="104">
        <f t="shared" si="599"/>
        <v>653.68680433999998</v>
      </c>
      <c r="S1827" s="109" t="s">
        <v>52</v>
      </c>
      <c r="T1827" s="110">
        <f t="shared" si="611"/>
        <v>41861</v>
      </c>
      <c r="U1827" s="111">
        <f t="shared" si="606"/>
        <v>0</v>
      </c>
      <c r="V1827" s="22"/>
      <c r="W1827" s="5"/>
      <c r="X1827" s="3"/>
      <c r="Y1827" s="5"/>
      <c r="Z1827" s="5"/>
      <c r="AA1827" s="5"/>
      <c r="AB1827" s="1"/>
      <c r="AC1827" s="5"/>
      <c r="AD1827" s="5"/>
      <c r="AE1827" s="5"/>
      <c r="AF1827" s="1"/>
      <c r="AG1827" s="3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</row>
    <row r="1828" spans="1:108" x14ac:dyDescent="0.2">
      <c r="A1828" s="112">
        <f t="shared" si="600"/>
        <v>41853</v>
      </c>
      <c r="B1828" s="104">
        <f t="shared" si="593"/>
        <v>106274.78347337</v>
      </c>
      <c r="C1828" s="104">
        <f t="shared" si="601"/>
        <v>102550.56095373997</v>
      </c>
      <c r="D1828" s="132">
        <f t="shared" si="602"/>
        <v>41831</v>
      </c>
      <c r="E1828" s="105">
        <f t="shared" si="594"/>
        <v>9.3199999999999999E-4</v>
      </c>
      <c r="F1828" s="106">
        <f t="shared" si="612"/>
        <v>23</v>
      </c>
      <c r="G1828" s="106">
        <f t="shared" si="607"/>
        <v>31</v>
      </c>
      <c r="H1828" s="104">
        <f t="shared" si="603"/>
        <v>1.0006914</v>
      </c>
      <c r="I1828" s="104">
        <f t="shared" si="604"/>
        <v>1.0289394000000001</v>
      </c>
      <c r="J1828" s="104">
        <f t="shared" si="596"/>
        <v>1.0296508</v>
      </c>
      <c r="K1828" s="104">
        <f t="shared" si="597"/>
        <v>105591.26712646001</v>
      </c>
      <c r="L1828" s="107">
        <f t="shared" si="608"/>
        <v>0</v>
      </c>
      <c r="M1828" s="105">
        <f t="shared" si="609"/>
        <v>0</v>
      </c>
      <c r="N1828" s="104">
        <f t="shared" si="610"/>
        <v>0</v>
      </c>
      <c r="O1828" s="113">
        <f t="shared" si="605"/>
        <v>0.11</v>
      </c>
      <c r="P1828" s="108">
        <f t="shared" si="595"/>
        <v>1.0064732279999999</v>
      </c>
      <c r="Q1828" s="104">
        <f t="shared" si="598"/>
        <v>683.51634691000004</v>
      </c>
      <c r="R1828" s="104">
        <f t="shared" si="599"/>
        <v>683.51634691000004</v>
      </c>
      <c r="S1828" s="109" t="s">
        <v>52</v>
      </c>
      <c r="T1828" s="110">
        <f t="shared" si="611"/>
        <v>41861</v>
      </c>
      <c r="U1828" s="111">
        <f t="shared" si="606"/>
        <v>0</v>
      </c>
      <c r="V1828" s="22"/>
      <c r="W1828" s="5"/>
      <c r="X1828" s="3"/>
      <c r="Y1828" s="5"/>
      <c r="Z1828" s="5"/>
      <c r="AA1828" s="5"/>
      <c r="AB1828" s="1"/>
      <c r="AC1828" s="5"/>
      <c r="AD1828" s="5"/>
      <c r="AE1828" s="5"/>
      <c r="AF1828" s="1"/>
      <c r="AG1828" s="3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</row>
    <row r="1829" spans="1:108" x14ac:dyDescent="0.2">
      <c r="A1829" s="112">
        <f t="shared" si="600"/>
        <v>41854</v>
      </c>
      <c r="B1829" s="104">
        <f t="shared" si="593"/>
        <v>106307.79605744001</v>
      </c>
      <c r="C1829" s="104">
        <f t="shared" si="601"/>
        <v>102550.56095373997</v>
      </c>
      <c r="D1829" s="132">
        <f t="shared" si="602"/>
        <v>41831</v>
      </c>
      <c r="E1829" s="105">
        <f t="shared" si="594"/>
        <v>9.3199999999999999E-4</v>
      </c>
      <c r="F1829" s="106">
        <f t="shared" si="612"/>
        <v>24</v>
      </c>
      <c r="G1829" s="106">
        <f t="shared" si="607"/>
        <v>31</v>
      </c>
      <c r="H1829" s="104">
        <f t="shared" si="603"/>
        <v>1.00072147</v>
      </c>
      <c r="I1829" s="104">
        <f t="shared" si="604"/>
        <v>1.0289394000000001</v>
      </c>
      <c r="J1829" s="104">
        <f t="shared" si="596"/>
        <v>1.02968174</v>
      </c>
      <c r="K1829" s="104">
        <f t="shared" si="597"/>
        <v>105594.44004082</v>
      </c>
      <c r="L1829" s="107">
        <f t="shared" si="608"/>
        <v>0</v>
      </c>
      <c r="M1829" s="105">
        <f t="shared" si="609"/>
        <v>0</v>
      </c>
      <c r="N1829" s="104">
        <f t="shared" si="610"/>
        <v>0</v>
      </c>
      <c r="O1829" s="113">
        <f t="shared" si="605"/>
        <v>0.11</v>
      </c>
      <c r="P1829" s="108">
        <f t="shared" si="595"/>
        <v>1.0067556209999999</v>
      </c>
      <c r="Q1829" s="104">
        <f t="shared" si="598"/>
        <v>713.35601661999999</v>
      </c>
      <c r="R1829" s="104">
        <f t="shared" si="599"/>
        <v>713.35601661999999</v>
      </c>
      <c r="S1829" s="109" t="s">
        <v>52</v>
      </c>
      <c r="T1829" s="110">
        <f t="shared" si="611"/>
        <v>41861</v>
      </c>
      <c r="U1829" s="111">
        <f t="shared" si="606"/>
        <v>0</v>
      </c>
      <c r="V1829" s="22"/>
      <c r="W1829" s="5"/>
      <c r="X1829" s="3"/>
      <c r="Y1829" s="5"/>
      <c r="Z1829" s="5"/>
      <c r="AA1829" s="5"/>
      <c r="AB1829" s="1"/>
      <c r="AC1829" s="5"/>
      <c r="AD1829" s="5"/>
      <c r="AE1829" s="5"/>
      <c r="AF1829" s="1"/>
      <c r="AG1829" s="3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</row>
    <row r="1830" spans="1:108" x14ac:dyDescent="0.2">
      <c r="A1830" s="112">
        <f t="shared" si="600"/>
        <v>41855</v>
      </c>
      <c r="B1830" s="104">
        <f t="shared" si="593"/>
        <v>106340.81888132</v>
      </c>
      <c r="C1830" s="104">
        <f t="shared" si="601"/>
        <v>102550.56095373997</v>
      </c>
      <c r="D1830" s="132">
        <f t="shared" si="602"/>
        <v>41831</v>
      </c>
      <c r="E1830" s="105">
        <f t="shared" si="594"/>
        <v>9.3199999999999999E-4</v>
      </c>
      <c r="F1830" s="106">
        <f t="shared" si="612"/>
        <v>25</v>
      </c>
      <c r="G1830" s="106">
        <f t="shared" si="607"/>
        <v>31</v>
      </c>
      <c r="H1830" s="104">
        <f t="shared" si="603"/>
        <v>1.00075154</v>
      </c>
      <c r="I1830" s="104">
        <f t="shared" si="604"/>
        <v>1.0289394000000001</v>
      </c>
      <c r="J1830" s="104">
        <f t="shared" si="596"/>
        <v>1.02971268</v>
      </c>
      <c r="K1830" s="104">
        <f t="shared" si="597"/>
        <v>105597.61295517</v>
      </c>
      <c r="L1830" s="107">
        <f t="shared" si="608"/>
        <v>0</v>
      </c>
      <c r="M1830" s="105">
        <f t="shared" si="609"/>
        <v>0</v>
      </c>
      <c r="N1830" s="104">
        <f t="shared" si="610"/>
        <v>0</v>
      </c>
      <c r="O1830" s="113">
        <f t="shared" si="605"/>
        <v>0.11</v>
      </c>
      <c r="P1830" s="108">
        <f t="shared" si="595"/>
        <v>1.0070380940000001</v>
      </c>
      <c r="Q1830" s="104">
        <f t="shared" si="598"/>
        <v>743.20592614999998</v>
      </c>
      <c r="R1830" s="104">
        <f t="shared" si="599"/>
        <v>743.20592614999998</v>
      </c>
      <c r="S1830" s="109" t="s">
        <v>52</v>
      </c>
      <c r="T1830" s="110">
        <f t="shared" si="611"/>
        <v>41861</v>
      </c>
      <c r="U1830" s="111">
        <f t="shared" si="606"/>
        <v>0</v>
      </c>
      <c r="V1830" s="22"/>
      <c r="W1830" s="5"/>
      <c r="X1830" s="3"/>
      <c r="Y1830" s="5"/>
      <c r="Z1830" s="5"/>
      <c r="AA1830" s="5"/>
      <c r="AB1830" s="1"/>
      <c r="AC1830" s="5"/>
      <c r="AD1830" s="5"/>
      <c r="AE1830" s="5"/>
      <c r="AF1830" s="1"/>
      <c r="AG1830" s="3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</row>
    <row r="1831" spans="1:108" x14ac:dyDescent="0.2">
      <c r="A1831" s="112">
        <f t="shared" si="600"/>
        <v>41856</v>
      </c>
      <c r="B1831" s="104">
        <f t="shared" ref="B1831:B1894" si="613">IF(E1831&lt;0,"ND",(K1831+Q1831))</f>
        <v>106373.8517346</v>
      </c>
      <c r="C1831" s="104">
        <f t="shared" si="601"/>
        <v>102550.56095373997</v>
      </c>
      <c r="D1831" s="132">
        <f t="shared" si="602"/>
        <v>41831</v>
      </c>
      <c r="E1831" s="105">
        <f t="shared" si="594"/>
        <v>9.3199999999999999E-4</v>
      </c>
      <c r="F1831" s="106">
        <f t="shared" si="612"/>
        <v>26</v>
      </c>
      <c r="G1831" s="106">
        <f t="shared" si="607"/>
        <v>31</v>
      </c>
      <c r="H1831" s="104">
        <f t="shared" si="603"/>
        <v>1.00078161</v>
      </c>
      <c r="I1831" s="104">
        <f t="shared" si="604"/>
        <v>1.0289394000000001</v>
      </c>
      <c r="J1831" s="104">
        <f t="shared" si="596"/>
        <v>1.0297436200000001</v>
      </c>
      <c r="K1831" s="104">
        <f t="shared" si="597"/>
        <v>105600.78586952999</v>
      </c>
      <c r="L1831" s="107">
        <f t="shared" si="608"/>
        <v>0</v>
      </c>
      <c r="M1831" s="105">
        <f t="shared" si="609"/>
        <v>0</v>
      </c>
      <c r="N1831" s="104">
        <f t="shared" si="610"/>
        <v>0</v>
      </c>
      <c r="O1831" s="113">
        <f t="shared" si="605"/>
        <v>0.11</v>
      </c>
      <c r="P1831" s="108">
        <f t="shared" si="595"/>
        <v>1.0073206450000001</v>
      </c>
      <c r="Q1831" s="104">
        <f t="shared" si="598"/>
        <v>773.06586506999997</v>
      </c>
      <c r="R1831" s="104">
        <f t="shared" si="599"/>
        <v>773.06586506999997</v>
      </c>
      <c r="S1831" s="109" t="s">
        <v>52</v>
      </c>
      <c r="T1831" s="110">
        <f t="shared" si="611"/>
        <v>41861</v>
      </c>
      <c r="U1831" s="111">
        <f t="shared" si="606"/>
        <v>0</v>
      </c>
      <c r="V1831" s="22"/>
      <c r="W1831" s="5"/>
      <c r="X1831" s="3"/>
      <c r="Y1831" s="5"/>
      <c r="Z1831" s="5"/>
      <c r="AA1831" s="5"/>
      <c r="AB1831" s="1"/>
      <c r="AC1831" s="5"/>
      <c r="AD1831" s="5"/>
      <c r="AE1831" s="5"/>
      <c r="AF1831" s="1"/>
      <c r="AG1831" s="3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</row>
    <row r="1832" spans="1:108" x14ac:dyDescent="0.2">
      <c r="A1832" s="112">
        <f t="shared" si="600"/>
        <v>41857</v>
      </c>
      <c r="B1832" s="104">
        <f t="shared" si="613"/>
        <v>106406.89586250999</v>
      </c>
      <c r="C1832" s="104">
        <f t="shared" si="601"/>
        <v>102550.56095373997</v>
      </c>
      <c r="D1832" s="132">
        <f t="shared" si="602"/>
        <v>41831</v>
      </c>
      <c r="E1832" s="105">
        <f t="shared" si="594"/>
        <v>9.3199999999999999E-4</v>
      </c>
      <c r="F1832" s="106">
        <f t="shared" si="612"/>
        <v>27</v>
      </c>
      <c r="G1832" s="106">
        <f t="shared" si="607"/>
        <v>31</v>
      </c>
      <c r="H1832" s="104">
        <f t="shared" si="603"/>
        <v>1.0008116899999999</v>
      </c>
      <c r="I1832" s="104">
        <f t="shared" si="604"/>
        <v>1.0289394000000001</v>
      </c>
      <c r="J1832" s="104">
        <f t="shared" si="596"/>
        <v>1.0297745700000001</v>
      </c>
      <c r="K1832" s="104">
        <f t="shared" si="597"/>
        <v>105603.95980939</v>
      </c>
      <c r="L1832" s="107">
        <f t="shared" si="608"/>
        <v>0</v>
      </c>
      <c r="M1832" s="105">
        <f t="shared" si="609"/>
        <v>0</v>
      </c>
      <c r="N1832" s="104">
        <f t="shared" si="610"/>
        <v>0</v>
      </c>
      <c r="O1832" s="113">
        <f t="shared" si="605"/>
        <v>0.11</v>
      </c>
      <c r="P1832" s="108">
        <f t="shared" si="595"/>
        <v>1.007603276</v>
      </c>
      <c r="Q1832" s="104">
        <f t="shared" si="598"/>
        <v>802.93605312</v>
      </c>
      <c r="R1832" s="104">
        <f t="shared" si="599"/>
        <v>802.93605312</v>
      </c>
      <c r="S1832" s="109" t="s">
        <v>52</v>
      </c>
      <c r="T1832" s="110">
        <f t="shared" si="611"/>
        <v>41861</v>
      </c>
      <c r="U1832" s="111">
        <f t="shared" si="606"/>
        <v>0</v>
      </c>
      <c r="V1832" s="22"/>
      <c r="W1832" s="5"/>
      <c r="X1832" s="3"/>
      <c r="Y1832" s="5"/>
      <c r="Z1832" s="5"/>
      <c r="AA1832" s="5"/>
      <c r="AB1832" s="1"/>
      <c r="AC1832" s="5"/>
      <c r="AD1832" s="5"/>
      <c r="AE1832" s="5"/>
      <c r="AF1832" s="1"/>
      <c r="AG1832" s="3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</row>
    <row r="1833" spans="1:108" x14ac:dyDescent="0.2">
      <c r="A1833" s="112">
        <f t="shared" si="600"/>
        <v>41858</v>
      </c>
      <c r="B1833" s="104">
        <f t="shared" si="613"/>
        <v>106439.9502331</v>
      </c>
      <c r="C1833" s="104">
        <f t="shared" si="601"/>
        <v>102550.56095373997</v>
      </c>
      <c r="D1833" s="132">
        <f t="shared" si="602"/>
        <v>41831</v>
      </c>
      <c r="E1833" s="105">
        <f t="shared" si="594"/>
        <v>9.3199999999999999E-4</v>
      </c>
      <c r="F1833" s="106">
        <f t="shared" si="612"/>
        <v>28</v>
      </c>
      <c r="G1833" s="106">
        <f t="shared" si="607"/>
        <v>31</v>
      </c>
      <c r="H1833" s="104">
        <f t="shared" si="603"/>
        <v>1.0008417599999999</v>
      </c>
      <c r="I1833" s="104">
        <f t="shared" si="604"/>
        <v>1.0289394000000001</v>
      </c>
      <c r="J1833" s="104">
        <f t="shared" si="596"/>
        <v>1.02980552</v>
      </c>
      <c r="K1833" s="104">
        <f t="shared" si="597"/>
        <v>105607.13374925</v>
      </c>
      <c r="L1833" s="107">
        <f t="shared" si="608"/>
        <v>0</v>
      </c>
      <c r="M1833" s="105">
        <f t="shared" si="609"/>
        <v>0</v>
      </c>
      <c r="N1833" s="104">
        <f t="shared" si="610"/>
        <v>0</v>
      </c>
      <c r="O1833" s="113">
        <f t="shared" si="605"/>
        <v>0.11</v>
      </c>
      <c r="P1833" s="108">
        <f t="shared" si="595"/>
        <v>1.0078859870000001</v>
      </c>
      <c r="Q1833" s="104">
        <f t="shared" si="598"/>
        <v>832.81648385000005</v>
      </c>
      <c r="R1833" s="104">
        <f t="shared" si="599"/>
        <v>832.81648385000005</v>
      </c>
      <c r="S1833" s="109" t="s">
        <v>52</v>
      </c>
      <c r="T1833" s="110">
        <f t="shared" si="611"/>
        <v>41861</v>
      </c>
      <c r="U1833" s="111">
        <f t="shared" si="606"/>
        <v>0</v>
      </c>
      <c r="V1833" s="22"/>
      <c r="W1833" s="5"/>
      <c r="X1833" s="3"/>
      <c r="Y1833" s="5"/>
      <c r="Z1833" s="5"/>
      <c r="AA1833" s="5"/>
      <c r="AB1833" s="1"/>
      <c r="AC1833" s="5"/>
      <c r="AD1833" s="5"/>
      <c r="AE1833" s="5"/>
      <c r="AF1833" s="1"/>
      <c r="AG1833" s="3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</row>
    <row r="1834" spans="1:108" x14ac:dyDescent="0.2">
      <c r="A1834" s="112">
        <f t="shared" si="600"/>
        <v>41859</v>
      </c>
      <c r="B1834" s="104">
        <f t="shared" si="613"/>
        <v>106473.01463591</v>
      </c>
      <c r="C1834" s="104">
        <f t="shared" si="601"/>
        <v>102550.56095373997</v>
      </c>
      <c r="D1834" s="132">
        <f t="shared" si="602"/>
        <v>41831</v>
      </c>
      <c r="E1834" s="105">
        <f t="shared" si="594"/>
        <v>9.3199999999999999E-4</v>
      </c>
      <c r="F1834" s="106">
        <f t="shared" si="612"/>
        <v>29</v>
      </c>
      <c r="G1834" s="106">
        <f t="shared" si="607"/>
        <v>31</v>
      </c>
      <c r="H1834" s="104">
        <f t="shared" si="603"/>
        <v>1.0008718400000001</v>
      </c>
      <c r="I1834" s="104">
        <f t="shared" si="604"/>
        <v>1.0289394000000001</v>
      </c>
      <c r="J1834" s="104">
        <f t="shared" si="596"/>
        <v>1.02983647</v>
      </c>
      <c r="K1834" s="104">
        <f t="shared" si="597"/>
        <v>105610.30768911001</v>
      </c>
      <c r="L1834" s="107">
        <f t="shared" si="608"/>
        <v>0</v>
      </c>
      <c r="M1834" s="105">
        <f t="shared" si="609"/>
        <v>0</v>
      </c>
      <c r="N1834" s="104">
        <f t="shared" si="610"/>
        <v>0</v>
      </c>
      <c r="O1834" s="113">
        <f t="shared" si="605"/>
        <v>0.11</v>
      </c>
      <c r="P1834" s="108">
        <f t="shared" si="595"/>
        <v>1.008168776</v>
      </c>
      <c r="Q1834" s="104">
        <f t="shared" si="598"/>
        <v>862.70694679999997</v>
      </c>
      <c r="R1834" s="104">
        <f t="shared" si="599"/>
        <v>862.70694679999997</v>
      </c>
      <c r="S1834" s="109" t="s">
        <v>52</v>
      </c>
      <c r="T1834" s="110">
        <f t="shared" si="611"/>
        <v>41861</v>
      </c>
      <c r="U1834" s="111">
        <f t="shared" si="606"/>
        <v>0</v>
      </c>
      <c r="V1834" s="22"/>
      <c r="W1834" s="5"/>
      <c r="X1834" s="3"/>
      <c r="Y1834" s="5"/>
      <c r="Z1834" s="5"/>
      <c r="AA1834" s="5"/>
      <c r="AB1834" s="1"/>
      <c r="AC1834" s="5"/>
      <c r="AD1834" s="5"/>
      <c r="AE1834" s="5"/>
      <c r="AF1834" s="1"/>
      <c r="AG1834" s="3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</row>
    <row r="1835" spans="1:108" x14ac:dyDescent="0.2">
      <c r="A1835" s="112">
        <f t="shared" si="600"/>
        <v>41860</v>
      </c>
      <c r="B1835" s="104">
        <f t="shared" si="613"/>
        <v>106506.08928291999</v>
      </c>
      <c r="C1835" s="104">
        <f t="shared" si="601"/>
        <v>102550.56095373997</v>
      </c>
      <c r="D1835" s="132">
        <f t="shared" si="602"/>
        <v>41831</v>
      </c>
      <c r="E1835" s="105">
        <f t="shared" ref="E1835:E1898" si="614">IF(DAY(A1834)=$E$2,VLOOKUP(A1834,$AG$10:$AH$200,2),E1834)</f>
        <v>9.3199999999999999E-4</v>
      </c>
      <c r="F1835" s="106">
        <f t="shared" si="612"/>
        <v>30</v>
      </c>
      <c r="G1835" s="106">
        <f t="shared" si="607"/>
        <v>31</v>
      </c>
      <c r="H1835" s="104">
        <f t="shared" si="603"/>
        <v>1.00090192</v>
      </c>
      <c r="I1835" s="104">
        <f t="shared" si="604"/>
        <v>1.0289394000000001</v>
      </c>
      <c r="J1835" s="104">
        <f t="shared" si="596"/>
        <v>1.02986742</v>
      </c>
      <c r="K1835" s="104">
        <f t="shared" si="597"/>
        <v>105613.48162897999</v>
      </c>
      <c r="L1835" s="107">
        <f t="shared" si="608"/>
        <v>0</v>
      </c>
      <c r="M1835" s="105">
        <f t="shared" si="609"/>
        <v>0</v>
      </c>
      <c r="N1835" s="104">
        <f t="shared" si="610"/>
        <v>0</v>
      </c>
      <c r="O1835" s="113">
        <f t="shared" si="605"/>
        <v>0.11</v>
      </c>
      <c r="P1835" s="108">
        <f t="shared" si="595"/>
        <v>1.0084516450000001</v>
      </c>
      <c r="Q1835" s="104">
        <f t="shared" si="598"/>
        <v>892.60765393999998</v>
      </c>
      <c r="R1835" s="104">
        <f t="shared" si="599"/>
        <v>892.60765393999998</v>
      </c>
      <c r="S1835" s="109" t="s">
        <v>52</v>
      </c>
      <c r="T1835" s="110">
        <f t="shared" si="611"/>
        <v>41861</v>
      </c>
      <c r="U1835" s="111">
        <f t="shared" si="606"/>
        <v>0</v>
      </c>
      <c r="V1835" s="22"/>
      <c r="W1835" s="5"/>
      <c r="X1835" s="3"/>
      <c r="Y1835" s="5"/>
      <c r="Z1835" s="5"/>
      <c r="AA1835" s="5"/>
      <c r="AB1835" s="1"/>
      <c r="AC1835" s="5"/>
      <c r="AD1835" s="5"/>
      <c r="AE1835" s="5"/>
      <c r="AF1835" s="1"/>
      <c r="AG1835" s="3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</row>
    <row r="1836" spans="1:108" x14ac:dyDescent="0.2">
      <c r="A1836" s="112">
        <f t="shared" si="600"/>
        <v>41861</v>
      </c>
      <c r="B1836" s="104">
        <f t="shared" si="613"/>
        <v>106539.17417487</v>
      </c>
      <c r="C1836" s="104">
        <f t="shared" si="601"/>
        <v>102550.56095373997</v>
      </c>
      <c r="D1836" s="132">
        <f t="shared" si="602"/>
        <v>41831</v>
      </c>
      <c r="E1836" s="105">
        <f t="shared" si="614"/>
        <v>9.3199999999999999E-4</v>
      </c>
      <c r="F1836" s="106">
        <f t="shared" si="612"/>
        <v>31</v>
      </c>
      <c r="G1836" s="106">
        <f t="shared" si="607"/>
        <v>31</v>
      </c>
      <c r="H1836" s="104">
        <f t="shared" si="603"/>
        <v>1.0009319999999999</v>
      </c>
      <c r="I1836" s="104">
        <f t="shared" si="604"/>
        <v>1.0289394000000001</v>
      </c>
      <c r="J1836" s="104">
        <f t="shared" si="596"/>
        <v>1.02989837</v>
      </c>
      <c r="K1836" s="104">
        <f t="shared" si="597"/>
        <v>105616.65556884</v>
      </c>
      <c r="L1836" s="107">
        <f t="shared" si="608"/>
        <v>59</v>
      </c>
      <c r="M1836" s="105">
        <f t="shared" si="609"/>
        <v>4.1219999999999998E-3</v>
      </c>
      <c r="N1836" s="104">
        <f t="shared" si="610"/>
        <v>435.35185424999997</v>
      </c>
      <c r="O1836" s="113">
        <f t="shared" si="605"/>
        <v>0.11</v>
      </c>
      <c r="P1836" s="108">
        <f t="shared" si="595"/>
        <v>1.0087345940000001</v>
      </c>
      <c r="Q1836" s="104">
        <f t="shared" si="598"/>
        <v>922.51860603</v>
      </c>
      <c r="R1836" s="104">
        <f t="shared" si="599"/>
        <v>1357.8704602799999</v>
      </c>
      <c r="S1836" s="109" t="s">
        <v>52</v>
      </c>
      <c r="T1836" s="110">
        <f t="shared" si="611"/>
        <v>41861</v>
      </c>
      <c r="U1836" s="111">
        <f t="shared" si="606"/>
        <v>105181.30371459</v>
      </c>
      <c r="V1836" s="22"/>
      <c r="W1836" s="5"/>
      <c r="X1836" s="3"/>
      <c r="Y1836" s="5"/>
      <c r="Z1836" s="5"/>
      <c r="AA1836" s="5"/>
      <c r="AB1836" s="1"/>
      <c r="AC1836" s="5"/>
      <c r="AD1836" s="5"/>
      <c r="AE1836" s="5"/>
      <c r="AF1836" s="1"/>
      <c r="AG1836" s="3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</row>
    <row r="1837" spans="1:108" x14ac:dyDescent="0.2">
      <c r="A1837" s="112">
        <f t="shared" si="600"/>
        <v>41862</v>
      </c>
      <c r="B1837" s="104">
        <f t="shared" si="613"/>
        <v>105213.96874046</v>
      </c>
      <c r="C1837" s="104">
        <f t="shared" si="601"/>
        <v>102127.84754148997</v>
      </c>
      <c r="D1837" s="132">
        <f t="shared" si="602"/>
        <v>41862</v>
      </c>
      <c r="E1837" s="105">
        <f t="shared" si="614"/>
        <v>9.3000000000000005E-4</v>
      </c>
      <c r="F1837" s="106">
        <f t="shared" si="612"/>
        <v>1</v>
      </c>
      <c r="G1837" s="106">
        <f t="shared" si="607"/>
        <v>31</v>
      </c>
      <c r="H1837" s="104">
        <f t="shared" si="603"/>
        <v>1.0000299800000001</v>
      </c>
      <c r="I1837" s="104">
        <f t="shared" si="604"/>
        <v>1.02989837</v>
      </c>
      <c r="J1837" s="104">
        <f t="shared" si="596"/>
        <v>1.02992924</v>
      </c>
      <c r="K1837" s="104">
        <f t="shared" si="597"/>
        <v>105184.45640123999</v>
      </c>
      <c r="L1837" s="107">
        <f t="shared" si="608"/>
        <v>0</v>
      </c>
      <c r="M1837" s="105">
        <f t="shared" si="609"/>
        <v>0</v>
      </c>
      <c r="N1837" s="104">
        <f t="shared" si="610"/>
        <v>0</v>
      </c>
      <c r="O1837" s="113">
        <f t="shared" si="605"/>
        <v>0.11</v>
      </c>
      <c r="P1837" s="108">
        <f t="shared" si="595"/>
        <v>1.0002805770000001</v>
      </c>
      <c r="Q1837" s="104">
        <f t="shared" si="598"/>
        <v>29.512339220000001</v>
      </c>
      <c r="R1837" s="104">
        <f t="shared" si="599"/>
        <v>29.512339220000001</v>
      </c>
      <c r="S1837" s="109" t="s">
        <v>52</v>
      </c>
      <c r="T1837" s="110">
        <f t="shared" si="611"/>
        <v>41892</v>
      </c>
      <c r="U1837" s="111">
        <f t="shared" si="606"/>
        <v>0</v>
      </c>
      <c r="V1837" s="22"/>
      <c r="W1837" s="5"/>
      <c r="X1837" s="3"/>
      <c r="Y1837" s="5"/>
      <c r="Z1837" s="5"/>
      <c r="AA1837" s="5"/>
      <c r="AB1837" s="1"/>
      <c r="AC1837" s="5"/>
      <c r="AD1837" s="5"/>
      <c r="AE1837" s="5"/>
      <c r="AF1837" s="1"/>
      <c r="AG1837" s="3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</row>
    <row r="1838" spans="1:108" x14ac:dyDescent="0.2">
      <c r="A1838" s="112">
        <f t="shared" si="600"/>
        <v>41863</v>
      </c>
      <c r="B1838" s="104">
        <f t="shared" si="613"/>
        <v>105246.64588899999</v>
      </c>
      <c r="C1838" s="104">
        <f t="shared" si="601"/>
        <v>102127.84754148997</v>
      </c>
      <c r="D1838" s="132">
        <f t="shared" si="602"/>
        <v>41862</v>
      </c>
      <c r="E1838" s="105">
        <f t="shared" si="614"/>
        <v>9.3000000000000005E-4</v>
      </c>
      <c r="F1838" s="106">
        <f t="shared" si="612"/>
        <v>2</v>
      </c>
      <c r="G1838" s="106">
        <f t="shared" si="607"/>
        <v>31</v>
      </c>
      <c r="H1838" s="104">
        <f t="shared" si="603"/>
        <v>1.0000599699999999</v>
      </c>
      <c r="I1838" s="104">
        <f t="shared" si="604"/>
        <v>1.02989837</v>
      </c>
      <c r="J1838" s="104">
        <f t="shared" si="596"/>
        <v>1.0299601300000001</v>
      </c>
      <c r="K1838" s="104">
        <f t="shared" si="597"/>
        <v>105187.61113044999</v>
      </c>
      <c r="L1838" s="107">
        <f t="shared" si="608"/>
        <v>0</v>
      </c>
      <c r="M1838" s="105">
        <f t="shared" si="609"/>
        <v>0</v>
      </c>
      <c r="N1838" s="104">
        <f t="shared" si="610"/>
        <v>0</v>
      </c>
      <c r="O1838" s="113">
        <f t="shared" si="605"/>
        <v>0.11</v>
      </c>
      <c r="P1838" s="108">
        <f t="shared" si="595"/>
        <v>1.000561233</v>
      </c>
      <c r="Q1838" s="104">
        <f t="shared" si="598"/>
        <v>59.034758549999999</v>
      </c>
      <c r="R1838" s="104">
        <f t="shared" si="599"/>
        <v>59.034758549999999</v>
      </c>
      <c r="S1838" s="109" t="s">
        <v>52</v>
      </c>
      <c r="T1838" s="110">
        <f t="shared" si="611"/>
        <v>41892</v>
      </c>
      <c r="U1838" s="111">
        <f t="shared" si="606"/>
        <v>0</v>
      </c>
      <c r="V1838" s="22"/>
      <c r="W1838" s="5"/>
      <c r="X1838" s="3"/>
      <c r="Y1838" s="5"/>
      <c r="Z1838" s="5"/>
      <c r="AA1838" s="5"/>
      <c r="AB1838" s="1"/>
      <c r="AC1838" s="5"/>
      <c r="AD1838" s="5"/>
      <c r="AE1838" s="5"/>
      <c r="AF1838" s="1"/>
      <c r="AG1838" s="3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</row>
    <row r="1839" spans="1:108" x14ac:dyDescent="0.2">
      <c r="A1839" s="112">
        <f t="shared" si="600"/>
        <v>41864</v>
      </c>
      <c r="B1839" s="104">
        <f t="shared" si="613"/>
        <v>105279.33199106999</v>
      </c>
      <c r="C1839" s="104">
        <f t="shared" si="601"/>
        <v>102127.84754148997</v>
      </c>
      <c r="D1839" s="132">
        <f t="shared" si="602"/>
        <v>41862</v>
      </c>
      <c r="E1839" s="105">
        <f t="shared" si="614"/>
        <v>9.3000000000000005E-4</v>
      </c>
      <c r="F1839" s="106">
        <f t="shared" si="612"/>
        <v>3</v>
      </c>
      <c r="G1839" s="106">
        <f t="shared" si="607"/>
        <v>31</v>
      </c>
      <c r="H1839" s="104">
        <f t="shared" si="603"/>
        <v>1.0000899599999999</v>
      </c>
      <c r="I1839" s="104">
        <f t="shared" si="604"/>
        <v>1.02989837</v>
      </c>
      <c r="J1839" s="104">
        <f t="shared" si="596"/>
        <v>1.02999101</v>
      </c>
      <c r="K1839" s="104">
        <f t="shared" si="597"/>
        <v>105190.76483838</v>
      </c>
      <c r="L1839" s="107">
        <f t="shared" si="608"/>
        <v>0</v>
      </c>
      <c r="M1839" s="105">
        <f t="shared" si="609"/>
        <v>0</v>
      </c>
      <c r="N1839" s="104">
        <f t="shared" si="610"/>
        <v>0</v>
      </c>
      <c r="O1839" s="113">
        <f t="shared" si="605"/>
        <v>0.11</v>
      </c>
      <c r="P1839" s="108">
        <f t="shared" si="595"/>
        <v>1.0008419669999999</v>
      </c>
      <c r="Q1839" s="104">
        <f t="shared" si="598"/>
        <v>88.56715269</v>
      </c>
      <c r="R1839" s="104">
        <f t="shared" si="599"/>
        <v>88.56715269</v>
      </c>
      <c r="S1839" s="109" t="s">
        <v>52</v>
      </c>
      <c r="T1839" s="110">
        <f t="shared" si="611"/>
        <v>41892</v>
      </c>
      <c r="U1839" s="111">
        <f t="shared" si="606"/>
        <v>0</v>
      </c>
      <c r="V1839" s="22"/>
      <c r="W1839" s="5"/>
      <c r="X1839" s="3"/>
      <c r="Y1839" s="5"/>
      <c r="Z1839" s="5"/>
      <c r="AA1839" s="5"/>
      <c r="AB1839" s="1"/>
      <c r="AC1839" s="5"/>
      <c r="AD1839" s="5"/>
      <c r="AE1839" s="5"/>
      <c r="AF1839" s="1"/>
      <c r="AG1839" s="3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</row>
    <row r="1840" spans="1:108" x14ac:dyDescent="0.2">
      <c r="A1840" s="112">
        <f t="shared" si="600"/>
        <v>41865</v>
      </c>
      <c r="B1840" s="104">
        <f t="shared" si="613"/>
        <v>105312.02930179</v>
      </c>
      <c r="C1840" s="104">
        <f t="shared" si="601"/>
        <v>102127.84754148997</v>
      </c>
      <c r="D1840" s="132">
        <f t="shared" si="602"/>
        <v>41862</v>
      </c>
      <c r="E1840" s="105">
        <f t="shared" si="614"/>
        <v>9.3000000000000005E-4</v>
      </c>
      <c r="F1840" s="106">
        <f t="shared" si="612"/>
        <v>4</v>
      </c>
      <c r="G1840" s="106">
        <f t="shared" si="607"/>
        <v>31</v>
      </c>
      <c r="H1840" s="104">
        <f t="shared" si="603"/>
        <v>1.00011995</v>
      </c>
      <c r="I1840" s="104">
        <f t="shared" si="604"/>
        <v>1.02989837</v>
      </c>
      <c r="J1840" s="104">
        <f t="shared" si="596"/>
        <v>1.0300218999999999</v>
      </c>
      <c r="K1840" s="104">
        <f t="shared" si="597"/>
        <v>105193.91956759</v>
      </c>
      <c r="L1840" s="107">
        <f t="shared" si="608"/>
        <v>0</v>
      </c>
      <c r="M1840" s="105">
        <f t="shared" si="609"/>
        <v>0</v>
      </c>
      <c r="N1840" s="104">
        <f t="shared" si="610"/>
        <v>0</v>
      </c>
      <c r="O1840" s="113">
        <f t="shared" si="605"/>
        <v>0.11</v>
      </c>
      <c r="P1840" s="108">
        <f t="shared" si="595"/>
        <v>1.0011227810000001</v>
      </c>
      <c r="Q1840" s="104">
        <f t="shared" si="598"/>
        <v>118.10973420000001</v>
      </c>
      <c r="R1840" s="104">
        <f t="shared" si="599"/>
        <v>118.10973420000001</v>
      </c>
      <c r="S1840" s="109" t="s">
        <v>52</v>
      </c>
      <c r="T1840" s="110">
        <f t="shared" si="611"/>
        <v>41892</v>
      </c>
      <c r="U1840" s="111">
        <f t="shared" si="606"/>
        <v>0</v>
      </c>
      <c r="V1840" s="22"/>
      <c r="W1840" s="5"/>
      <c r="X1840" s="3"/>
      <c r="Y1840" s="5"/>
      <c r="Z1840" s="5"/>
      <c r="AA1840" s="5"/>
      <c r="AB1840" s="1"/>
      <c r="AC1840" s="5"/>
      <c r="AD1840" s="5"/>
      <c r="AE1840" s="5"/>
      <c r="AF1840" s="1"/>
      <c r="AG1840" s="3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</row>
    <row r="1841" spans="1:108" x14ac:dyDescent="0.2">
      <c r="A1841" s="112">
        <f t="shared" si="600"/>
        <v>41866</v>
      </c>
      <c r="B1841" s="104">
        <f t="shared" si="613"/>
        <v>105344.73658965999</v>
      </c>
      <c r="C1841" s="104">
        <f t="shared" si="601"/>
        <v>102127.84754148997</v>
      </c>
      <c r="D1841" s="132">
        <f t="shared" si="602"/>
        <v>41862</v>
      </c>
      <c r="E1841" s="105">
        <f t="shared" si="614"/>
        <v>9.3000000000000005E-4</v>
      </c>
      <c r="F1841" s="106">
        <f t="shared" si="612"/>
        <v>5</v>
      </c>
      <c r="G1841" s="106">
        <f t="shared" si="607"/>
        <v>31</v>
      </c>
      <c r="H1841" s="104">
        <f t="shared" si="603"/>
        <v>1.00014994</v>
      </c>
      <c r="I1841" s="104">
        <f t="shared" si="604"/>
        <v>1.02989837</v>
      </c>
      <c r="J1841" s="104">
        <f t="shared" si="596"/>
        <v>1.0300527900000001</v>
      </c>
      <c r="K1841" s="104">
        <f t="shared" si="597"/>
        <v>105197.0742968</v>
      </c>
      <c r="L1841" s="107">
        <f t="shared" si="608"/>
        <v>0</v>
      </c>
      <c r="M1841" s="105">
        <f t="shared" si="609"/>
        <v>0</v>
      </c>
      <c r="N1841" s="104">
        <f t="shared" si="610"/>
        <v>0</v>
      </c>
      <c r="O1841" s="113">
        <f t="shared" si="605"/>
        <v>0.11</v>
      </c>
      <c r="P1841" s="108">
        <f t="shared" si="595"/>
        <v>1.001403673</v>
      </c>
      <c r="Q1841" s="104">
        <f t="shared" si="598"/>
        <v>147.66229286000001</v>
      </c>
      <c r="R1841" s="104">
        <f t="shared" si="599"/>
        <v>147.66229286000001</v>
      </c>
      <c r="S1841" s="109" t="s">
        <v>52</v>
      </c>
      <c r="T1841" s="110">
        <f t="shared" si="611"/>
        <v>41892</v>
      </c>
      <c r="U1841" s="111">
        <f t="shared" si="606"/>
        <v>0</v>
      </c>
      <c r="V1841" s="22"/>
      <c r="W1841" s="5"/>
      <c r="X1841" s="3"/>
      <c r="Y1841" s="5"/>
      <c r="Z1841" s="5"/>
      <c r="AA1841" s="5"/>
      <c r="AB1841" s="1"/>
      <c r="AC1841" s="5"/>
      <c r="AD1841" s="5"/>
      <c r="AE1841" s="5"/>
      <c r="AF1841" s="1"/>
      <c r="AG1841" s="3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</row>
    <row r="1842" spans="1:108" x14ac:dyDescent="0.2">
      <c r="A1842" s="112">
        <f t="shared" si="600"/>
        <v>41867</v>
      </c>
      <c r="B1842" s="104">
        <f t="shared" si="613"/>
        <v>105377.45283243</v>
      </c>
      <c r="C1842" s="104">
        <f t="shared" si="601"/>
        <v>102127.84754148997</v>
      </c>
      <c r="D1842" s="132">
        <f t="shared" si="602"/>
        <v>41862</v>
      </c>
      <c r="E1842" s="105">
        <f t="shared" si="614"/>
        <v>9.3000000000000005E-4</v>
      </c>
      <c r="F1842" s="106">
        <f t="shared" si="612"/>
        <v>6</v>
      </c>
      <c r="G1842" s="106">
        <f t="shared" si="607"/>
        <v>31</v>
      </c>
      <c r="H1842" s="104">
        <f t="shared" si="603"/>
        <v>1.0001799300000001</v>
      </c>
      <c r="I1842" s="104">
        <f t="shared" si="604"/>
        <v>1.02989837</v>
      </c>
      <c r="J1842" s="104">
        <f t="shared" si="596"/>
        <v>1.03008367</v>
      </c>
      <c r="K1842" s="104">
        <f t="shared" si="597"/>
        <v>105200.22800473</v>
      </c>
      <c r="L1842" s="107">
        <f t="shared" si="608"/>
        <v>0</v>
      </c>
      <c r="M1842" s="105">
        <f t="shared" si="609"/>
        <v>0</v>
      </c>
      <c r="N1842" s="104">
        <f t="shared" si="610"/>
        <v>0</v>
      </c>
      <c r="O1842" s="113">
        <f t="shared" si="605"/>
        <v>0.11</v>
      </c>
      <c r="P1842" s="108">
        <f t="shared" si="595"/>
        <v>1.0016846429999999</v>
      </c>
      <c r="Q1842" s="104">
        <f t="shared" si="598"/>
        <v>177.22482769999999</v>
      </c>
      <c r="R1842" s="104">
        <f t="shared" si="599"/>
        <v>177.22482769999999</v>
      </c>
      <c r="S1842" s="109" t="s">
        <v>52</v>
      </c>
      <c r="T1842" s="110">
        <f t="shared" si="611"/>
        <v>41892</v>
      </c>
      <c r="U1842" s="111">
        <f t="shared" si="606"/>
        <v>0</v>
      </c>
      <c r="V1842" s="22"/>
      <c r="W1842" s="5"/>
      <c r="X1842" s="3"/>
      <c r="Y1842" s="5"/>
      <c r="Z1842" s="5"/>
      <c r="AA1842" s="5"/>
      <c r="AB1842" s="1"/>
      <c r="AC1842" s="5"/>
      <c r="AD1842" s="5"/>
      <c r="AE1842" s="5"/>
      <c r="AF1842" s="1"/>
      <c r="AG1842" s="3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</row>
    <row r="1843" spans="1:108" x14ac:dyDescent="0.2">
      <c r="A1843" s="112">
        <f t="shared" si="600"/>
        <v>41868</v>
      </c>
      <c r="B1843" s="104">
        <f t="shared" si="613"/>
        <v>105410.18028695</v>
      </c>
      <c r="C1843" s="104">
        <f t="shared" si="601"/>
        <v>102127.84754148997</v>
      </c>
      <c r="D1843" s="132">
        <f t="shared" si="602"/>
        <v>41862</v>
      </c>
      <c r="E1843" s="105">
        <f t="shared" si="614"/>
        <v>9.3000000000000005E-4</v>
      </c>
      <c r="F1843" s="106">
        <f t="shared" si="612"/>
        <v>7</v>
      </c>
      <c r="G1843" s="106">
        <f t="shared" si="607"/>
        <v>31</v>
      </c>
      <c r="H1843" s="104">
        <f t="shared" si="603"/>
        <v>1.0002099200000001</v>
      </c>
      <c r="I1843" s="104">
        <f t="shared" si="604"/>
        <v>1.02989837</v>
      </c>
      <c r="J1843" s="104">
        <f t="shared" si="596"/>
        <v>1.0301145599999999</v>
      </c>
      <c r="K1843" s="104">
        <f t="shared" si="597"/>
        <v>105203.38273394</v>
      </c>
      <c r="L1843" s="107">
        <f t="shared" si="608"/>
        <v>0</v>
      </c>
      <c r="M1843" s="105">
        <f t="shared" si="609"/>
        <v>0</v>
      </c>
      <c r="N1843" s="104">
        <f t="shared" si="610"/>
        <v>0</v>
      </c>
      <c r="O1843" s="113">
        <f t="shared" si="605"/>
        <v>0.11</v>
      </c>
      <c r="P1843" s="108">
        <f t="shared" si="595"/>
        <v>1.001965693</v>
      </c>
      <c r="Q1843" s="104">
        <f t="shared" si="598"/>
        <v>206.79755301</v>
      </c>
      <c r="R1843" s="104">
        <f t="shared" si="599"/>
        <v>206.79755301</v>
      </c>
      <c r="S1843" s="109" t="s">
        <v>52</v>
      </c>
      <c r="T1843" s="110">
        <f t="shared" si="611"/>
        <v>41892</v>
      </c>
      <c r="U1843" s="111">
        <f t="shared" si="606"/>
        <v>0</v>
      </c>
      <c r="V1843" s="22"/>
      <c r="W1843" s="5"/>
      <c r="X1843" s="3"/>
      <c r="Y1843" s="5"/>
      <c r="Z1843" s="5"/>
      <c r="AA1843" s="5"/>
      <c r="AB1843" s="1"/>
      <c r="AC1843" s="5"/>
      <c r="AD1843" s="5"/>
      <c r="AE1843" s="5"/>
      <c r="AF1843" s="1"/>
      <c r="AG1843" s="3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</row>
    <row r="1844" spans="1:108" x14ac:dyDescent="0.2">
      <c r="A1844" s="112">
        <f t="shared" si="600"/>
        <v>41869</v>
      </c>
      <c r="B1844" s="104">
        <f t="shared" si="613"/>
        <v>105442.91782607</v>
      </c>
      <c r="C1844" s="104">
        <f t="shared" si="601"/>
        <v>102127.84754148997</v>
      </c>
      <c r="D1844" s="132">
        <f t="shared" si="602"/>
        <v>41862</v>
      </c>
      <c r="E1844" s="105">
        <f t="shared" si="614"/>
        <v>9.3000000000000005E-4</v>
      </c>
      <c r="F1844" s="106">
        <f t="shared" si="612"/>
        <v>8</v>
      </c>
      <c r="G1844" s="106">
        <f t="shared" si="607"/>
        <v>31</v>
      </c>
      <c r="H1844" s="104">
        <f t="shared" si="603"/>
        <v>1.0002399099999999</v>
      </c>
      <c r="I1844" s="104">
        <f t="shared" si="604"/>
        <v>1.02989837</v>
      </c>
      <c r="J1844" s="104">
        <f t="shared" si="596"/>
        <v>1.03014545</v>
      </c>
      <c r="K1844" s="104">
        <f t="shared" si="597"/>
        <v>105206.53746316</v>
      </c>
      <c r="L1844" s="107">
        <f t="shared" si="608"/>
        <v>0</v>
      </c>
      <c r="M1844" s="105">
        <f t="shared" si="609"/>
        <v>0</v>
      </c>
      <c r="N1844" s="104">
        <f t="shared" si="610"/>
        <v>0</v>
      </c>
      <c r="O1844" s="113">
        <f t="shared" si="605"/>
        <v>0.11</v>
      </c>
      <c r="P1844" s="108">
        <f t="shared" si="595"/>
        <v>1.002246822</v>
      </c>
      <c r="Q1844" s="104">
        <f t="shared" si="598"/>
        <v>236.38036291</v>
      </c>
      <c r="R1844" s="104">
        <f t="shared" si="599"/>
        <v>236.38036291</v>
      </c>
      <c r="S1844" s="109" t="s">
        <v>52</v>
      </c>
      <c r="T1844" s="110">
        <f t="shared" si="611"/>
        <v>41892</v>
      </c>
      <c r="U1844" s="111">
        <f t="shared" si="606"/>
        <v>0</v>
      </c>
      <c r="V1844" s="22"/>
      <c r="W1844" s="5"/>
      <c r="X1844" s="3"/>
      <c r="Y1844" s="5"/>
      <c r="Z1844" s="5"/>
      <c r="AA1844" s="5"/>
      <c r="AB1844" s="1"/>
      <c r="AC1844" s="5"/>
      <c r="AD1844" s="5"/>
      <c r="AE1844" s="5"/>
      <c r="AF1844" s="1"/>
      <c r="AG1844" s="3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</row>
    <row r="1845" spans="1:108" x14ac:dyDescent="0.2">
      <c r="A1845" s="112">
        <f t="shared" si="600"/>
        <v>41870</v>
      </c>
      <c r="B1845" s="104">
        <f t="shared" si="613"/>
        <v>105475.66534531</v>
      </c>
      <c r="C1845" s="104">
        <f t="shared" si="601"/>
        <v>102127.84754148997</v>
      </c>
      <c r="D1845" s="132">
        <f t="shared" si="602"/>
        <v>41862</v>
      </c>
      <c r="E1845" s="105">
        <f t="shared" si="614"/>
        <v>9.3000000000000005E-4</v>
      </c>
      <c r="F1845" s="106">
        <f t="shared" si="612"/>
        <v>9</v>
      </c>
      <c r="G1845" s="106">
        <f t="shared" si="607"/>
        <v>31</v>
      </c>
      <c r="H1845" s="104">
        <f t="shared" si="603"/>
        <v>1.0002699100000001</v>
      </c>
      <c r="I1845" s="104">
        <f t="shared" si="604"/>
        <v>1.02989837</v>
      </c>
      <c r="J1845" s="104">
        <f t="shared" si="596"/>
        <v>1.0301763399999999</v>
      </c>
      <c r="K1845" s="104">
        <f t="shared" si="597"/>
        <v>105209.69219237</v>
      </c>
      <c r="L1845" s="107">
        <f t="shared" si="608"/>
        <v>0</v>
      </c>
      <c r="M1845" s="105">
        <f t="shared" si="609"/>
        <v>0</v>
      </c>
      <c r="N1845" s="104">
        <f t="shared" si="610"/>
        <v>0</v>
      </c>
      <c r="O1845" s="113">
        <f t="shared" si="605"/>
        <v>0.11</v>
      </c>
      <c r="P1845" s="108">
        <f t="shared" si="595"/>
        <v>1.002528029</v>
      </c>
      <c r="Q1845" s="104">
        <f t="shared" si="598"/>
        <v>265.97315293999998</v>
      </c>
      <c r="R1845" s="104">
        <f t="shared" si="599"/>
        <v>265.97315293999998</v>
      </c>
      <c r="S1845" s="109" t="s">
        <v>52</v>
      </c>
      <c r="T1845" s="110">
        <f t="shared" si="611"/>
        <v>41892</v>
      </c>
      <c r="U1845" s="111">
        <f t="shared" si="606"/>
        <v>0</v>
      </c>
      <c r="V1845" s="22"/>
      <c r="W1845" s="5"/>
      <c r="X1845" s="3"/>
      <c r="Y1845" s="5"/>
      <c r="Z1845" s="5"/>
      <c r="AA1845" s="5"/>
      <c r="AB1845" s="1"/>
      <c r="AC1845" s="5"/>
      <c r="AD1845" s="5"/>
      <c r="AE1845" s="5"/>
      <c r="AF1845" s="1"/>
      <c r="AG1845" s="3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</row>
    <row r="1846" spans="1:108" x14ac:dyDescent="0.2">
      <c r="A1846" s="112">
        <f t="shared" si="600"/>
        <v>41871</v>
      </c>
      <c r="B1846" s="104">
        <f t="shared" si="613"/>
        <v>105508.42305584</v>
      </c>
      <c r="C1846" s="104">
        <f t="shared" si="601"/>
        <v>102127.84754148997</v>
      </c>
      <c r="D1846" s="132">
        <f t="shared" si="602"/>
        <v>41862</v>
      </c>
      <c r="E1846" s="105">
        <f t="shared" si="614"/>
        <v>9.3000000000000005E-4</v>
      </c>
      <c r="F1846" s="106">
        <f t="shared" si="612"/>
        <v>10</v>
      </c>
      <c r="G1846" s="106">
        <f t="shared" si="607"/>
        <v>31</v>
      </c>
      <c r="H1846" s="104">
        <f t="shared" si="603"/>
        <v>1.0002998999999999</v>
      </c>
      <c r="I1846" s="104">
        <f t="shared" si="604"/>
        <v>1.02989837</v>
      </c>
      <c r="J1846" s="104">
        <f t="shared" si="596"/>
        <v>1.03020723</v>
      </c>
      <c r="K1846" s="104">
        <f t="shared" si="597"/>
        <v>105212.84692158</v>
      </c>
      <c r="L1846" s="107">
        <f t="shared" si="608"/>
        <v>0</v>
      </c>
      <c r="M1846" s="105">
        <f t="shared" si="609"/>
        <v>0</v>
      </c>
      <c r="N1846" s="104">
        <f t="shared" si="610"/>
        <v>0</v>
      </c>
      <c r="O1846" s="113">
        <f t="shared" si="605"/>
        <v>0.11</v>
      </c>
      <c r="P1846" s="108">
        <f t="shared" si="595"/>
        <v>1.002809316</v>
      </c>
      <c r="Q1846" s="104">
        <f t="shared" si="598"/>
        <v>295.57613426</v>
      </c>
      <c r="R1846" s="104">
        <f t="shared" si="599"/>
        <v>295.57613426</v>
      </c>
      <c r="S1846" s="109" t="s">
        <v>52</v>
      </c>
      <c r="T1846" s="110">
        <f t="shared" si="611"/>
        <v>41892</v>
      </c>
      <c r="U1846" s="111">
        <f t="shared" si="606"/>
        <v>0</v>
      </c>
      <c r="V1846" s="22"/>
      <c r="W1846" s="5"/>
      <c r="X1846" s="3"/>
      <c r="Y1846" s="5"/>
      <c r="Z1846" s="5"/>
      <c r="AA1846" s="5"/>
      <c r="AB1846" s="1"/>
      <c r="AC1846" s="5"/>
      <c r="AD1846" s="5"/>
      <c r="AE1846" s="5"/>
      <c r="AF1846" s="1"/>
      <c r="AG1846" s="3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</row>
    <row r="1847" spans="1:108" x14ac:dyDescent="0.2">
      <c r="A1847" s="112">
        <f t="shared" si="600"/>
        <v>41872</v>
      </c>
      <c r="B1847" s="104">
        <f t="shared" si="613"/>
        <v>105541.19177242</v>
      </c>
      <c r="C1847" s="104">
        <f t="shared" si="601"/>
        <v>102127.84754148997</v>
      </c>
      <c r="D1847" s="132">
        <f t="shared" si="602"/>
        <v>41862</v>
      </c>
      <c r="E1847" s="105">
        <f t="shared" si="614"/>
        <v>9.3000000000000005E-4</v>
      </c>
      <c r="F1847" s="106">
        <f t="shared" si="612"/>
        <v>11</v>
      </c>
      <c r="G1847" s="106">
        <f t="shared" si="607"/>
        <v>31</v>
      </c>
      <c r="H1847" s="104">
        <f t="shared" si="603"/>
        <v>1.0003299000000001</v>
      </c>
      <c r="I1847" s="104">
        <f t="shared" si="604"/>
        <v>1.02989837</v>
      </c>
      <c r="J1847" s="104">
        <f t="shared" si="596"/>
        <v>1.0302381300000001</v>
      </c>
      <c r="K1847" s="104">
        <f t="shared" si="597"/>
        <v>105216.00267207</v>
      </c>
      <c r="L1847" s="107">
        <f t="shared" si="608"/>
        <v>0</v>
      </c>
      <c r="M1847" s="105">
        <f t="shared" si="609"/>
        <v>0</v>
      </c>
      <c r="N1847" s="104">
        <f t="shared" si="610"/>
        <v>0</v>
      </c>
      <c r="O1847" s="113">
        <f t="shared" si="605"/>
        <v>0.11</v>
      </c>
      <c r="P1847" s="108">
        <f t="shared" si="595"/>
        <v>1.003090681</v>
      </c>
      <c r="Q1847" s="104">
        <f t="shared" si="598"/>
        <v>325.18910034999999</v>
      </c>
      <c r="R1847" s="104">
        <f t="shared" si="599"/>
        <v>325.18910034999999</v>
      </c>
      <c r="S1847" s="109" t="s">
        <v>52</v>
      </c>
      <c r="T1847" s="110">
        <f t="shared" si="611"/>
        <v>41892</v>
      </c>
      <c r="U1847" s="111">
        <f t="shared" si="606"/>
        <v>0</v>
      </c>
      <c r="V1847" s="22"/>
      <c r="W1847" s="5"/>
      <c r="X1847" s="3"/>
      <c r="Y1847" s="5"/>
      <c r="Z1847" s="5"/>
      <c r="AA1847" s="5"/>
      <c r="AB1847" s="1"/>
      <c r="AC1847" s="5"/>
      <c r="AD1847" s="5"/>
      <c r="AE1847" s="5"/>
      <c r="AF1847" s="1"/>
      <c r="AG1847" s="3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</row>
    <row r="1848" spans="1:108" x14ac:dyDescent="0.2">
      <c r="A1848" s="112">
        <f t="shared" si="600"/>
        <v>41873</v>
      </c>
      <c r="B1848" s="104">
        <f t="shared" si="613"/>
        <v>105573.96955243</v>
      </c>
      <c r="C1848" s="104">
        <f t="shared" si="601"/>
        <v>102127.84754148997</v>
      </c>
      <c r="D1848" s="132">
        <f t="shared" si="602"/>
        <v>41862</v>
      </c>
      <c r="E1848" s="105">
        <f t="shared" si="614"/>
        <v>9.3000000000000005E-4</v>
      </c>
      <c r="F1848" s="106">
        <f t="shared" si="612"/>
        <v>12</v>
      </c>
      <c r="G1848" s="106">
        <f t="shared" si="607"/>
        <v>31</v>
      </c>
      <c r="H1848" s="104">
        <f t="shared" si="603"/>
        <v>1.0003598899999999</v>
      </c>
      <c r="I1848" s="104">
        <f t="shared" si="604"/>
        <v>1.02989837</v>
      </c>
      <c r="J1848" s="104">
        <f t="shared" si="596"/>
        <v>1.03026902</v>
      </c>
      <c r="K1848" s="104">
        <f t="shared" si="597"/>
        <v>105219.15740128</v>
      </c>
      <c r="L1848" s="107">
        <f t="shared" si="608"/>
        <v>0</v>
      </c>
      <c r="M1848" s="105">
        <f t="shared" si="609"/>
        <v>0</v>
      </c>
      <c r="N1848" s="104">
        <f t="shared" si="610"/>
        <v>0</v>
      </c>
      <c r="O1848" s="113">
        <f t="shared" si="605"/>
        <v>0.11</v>
      </c>
      <c r="P1848" s="108">
        <f t="shared" si="595"/>
        <v>1.0033721250000001</v>
      </c>
      <c r="Q1848" s="104">
        <f t="shared" si="598"/>
        <v>354.81215114999998</v>
      </c>
      <c r="R1848" s="104">
        <f t="shared" si="599"/>
        <v>354.81215114999998</v>
      </c>
      <c r="S1848" s="109" t="s">
        <v>52</v>
      </c>
      <c r="T1848" s="110">
        <f t="shared" si="611"/>
        <v>41892</v>
      </c>
      <c r="U1848" s="111">
        <f t="shared" si="606"/>
        <v>0</v>
      </c>
      <c r="V1848" s="22"/>
      <c r="W1848" s="5"/>
      <c r="X1848" s="3"/>
      <c r="Y1848" s="5"/>
      <c r="Z1848" s="5"/>
      <c r="AA1848" s="5"/>
      <c r="AB1848" s="1"/>
      <c r="AC1848" s="5"/>
      <c r="AD1848" s="5"/>
      <c r="AE1848" s="5"/>
      <c r="AF1848" s="1"/>
      <c r="AG1848" s="3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</row>
    <row r="1849" spans="1:108" x14ac:dyDescent="0.2">
      <c r="A1849" s="112">
        <f t="shared" si="600"/>
        <v>41874</v>
      </c>
      <c r="B1849" s="104">
        <f t="shared" si="613"/>
        <v>105606.75742076</v>
      </c>
      <c r="C1849" s="104">
        <f t="shared" si="601"/>
        <v>102127.84754148997</v>
      </c>
      <c r="D1849" s="132">
        <f t="shared" si="602"/>
        <v>41862</v>
      </c>
      <c r="E1849" s="105">
        <f t="shared" si="614"/>
        <v>9.3000000000000005E-4</v>
      </c>
      <c r="F1849" s="106">
        <f t="shared" si="612"/>
        <v>13</v>
      </c>
      <c r="G1849" s="106">
        <f t="shared" si="607"/>
        <v>31</v>
      </c>
      <c r="H1849" s="104">
        <f t="shared" si="603"/>
        <v>1.0003898899999999</v>
      </c>
      <c r="I1849" s="104">
        <f t="shared" si="604"/>
        <v>1.02989837</v>
      </c>
      <c r="J1849" s="104">
        <f t="shared" si="596"/>
        <v>1.0302999100000001</v>
      </c>
      <c r="K1849" s="104">
        <f t="shared" si="597"/>
        <v>105222.31213049</v>
      </c>
      <c r="L1849" s="107">
        <f t="shared" si="608"/>
        <v>0</v>
      </c>
      <c r="M1849" s="105">
        <f t="shared" si="609"/>
        <v>0</v>
      </c>
      <c r="N1849" s="104">
        <f t="shared" si="610"/>
        <v>0</v>
      </c>
      <c r="O1849" s="113">
        <f t="shared" si="605"/>
        <v>0.11</v>
      </c>
      <c r="P1849" s="108">
        <f t="shared" si="595"/>
        <v>1.003653648</v>
      </c>
      <c r="Q1849" s="104">
        <f t="shared" si="598"/>
        <v>384.44529026999999</v>
      </c>
      <c r="R1849" s="104">
        <f t="shared" si="599"/>
        <v>384.44529026999999</v>
      </c>
      <c r="S1849" s="109" t="s">
        <v>52</v>
      </c>
      <c r="T1849" s="110">
        <f t="shared" si="611"/>
        <v>41892</v>
      </c>
      <c r="U1849" s="111">
        <f t="shared" si="606"/>
        <v>0</v>
      </c>
      <c r="V1849" s="22"/>
      <c r="W1849" s="5"/>
      <c r="X1849" s="3"/>
      <c r="Y1849" s="5"/>
      <c r="Z1849" s="5"/>
      <c r="AA1849" s="5"/>
      <c r="AB1849" s="1"/>
      <c r="AC1849" s="5"/>
      <c r="AD1849" s="5"/>
      <c r="AE1849" s="5"/>
      <c r="AF1849" s="1"/>
      <c r="AG1849" s="3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</row>
    <row r="1850" spans="1:108" x14ac:dyDescent="0.2">
      <c r="A1850" s="112">
        <f t="shared" si="600"/>
        <v>41875</v>
      </c>
      <c r="B1850" s="104">
        <f t="shared" si="613"/>
        <v>105639.55640345</v>
      </c>
      <c r="C1850" s="104">
        <f t="shared" si="601"/>
        <v>102127.84754148997</v>
      </c>
      <c r="D1850" s="132">
        <f t="shared" si="602"/>
        <v>41862</v>
      </c>
      <c r="E1850" s="105">
        <f t="shared" si="614"/>
        <v>9.3000000000000005E-4</v>
      </c>
      <c r="F1850" s="106">
        <f t="shared" si="612"/>
        <v>14</v>
      </c>
      <c r="G1850" s="106">
        <f t="shared" si="607"/>
        <v>31</v>
      </c>
      <c r="H1850" s="104">
        <f t="shared" si="603"/>
        <v>1.0004198900000001</v>
      </c>
      <c r="I1850" s="104">
        <f t="shared" si="604"/>
        <v>1.02989837</v>
      </c>
      <c r="J1850" s="104">
        <f t="shared" si="596"/>
        <v>1.0303308099999999</v>
      </c>
      <c r="K1850" s="104">
        <f t="shared" si="597"/>
        <v>105225.46788098</v>
      </c>
      <c r="L1850" s="107">
        <f t="shared" si="608"/>
        <v>0</v>
      </c>
      <c r="M1850" s="105">
        <f t="shared" si="609"/>
        <v>0</v>
      </c>
      <c r="N1850" s="104">
        <f t="shared" si="610"/>
        <v>0</v>
      </c>
      <c r="O1850" s="113">
        <f t="shared" si="605"/>
        <v>0.11</v>
      </c>
      <c r="P1850" s="108">
        <f t="shared" si="595"/>
        <v>1.0039352500000001</v>
      </c>
      <c r="Q1850" s="104">
        <f t="shared" si="598"/>
        <v>414.08852246999999</v>
      </c>
      <c r="R1850" s="104">
        <f t="shared" si="599"/>
        <v>414.08852246999999</v>
      </c>
      <c r="S1850" s="109" t="s">
        <v>52</v>
      </c>
      <c r="T1850" s="110">
        <f t="shared" si="611"/>
        <v>41892</v>
      </c>
      <c r="U1850" s="111">
        <f t="shared" si="606"/>
        <v>0</v>
      </c>
      <c r="V1850" s="22"/>
      <c r="W1850" s="5"/>
      <c r="X1850" s="3"/>
      <c r="Y1850" s="5"/>
      <c r="Z1850" s="5"/>
      <c r="AA1850" s="5"/>
      <c r="AB1850" s="1"/>
      <c r="AC1850" s="5"/>
      <c r="AD1850" s="5"/>
      <c r="AE1850" s="5"/>
      <c r="AF1850" s="1"/>
      <c r="AG1850" s="3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</row>
    <row r="1851" spans="1:108" x14ac:dyDescent="0.2">
      <c r="A1851" s="112">
        <f t="shared" si="600"/>
        <v>41876</v>
      </c>
      <c r="B1851" s="104">
        <f t="shared" si="613"/>
        <v>105672.36547653</v>
      </c>
      <c r="C1851" s="104">
        <f t="shared" si="601"/>
        <v>102127.84754148997</v>
      </c>
      <c r="D1851" s="132">
        <f t="shared" si="602"/>
        <v>41862</v>
      </c>
      <c r="E1851" s="105">
        <f t="shared" si="614"/>
        <v>9.3000000000000005E-4</v>
      </c>
      <c r="F1851" s="106">
        <f t="shared" si="612"/>
        <v>15</v>
      </c>
      <c r="G1851" s="106">
        <f t="shared" si="607"/>
        <v>31</v>
      </c>
      <c r="H1851" s="104">
        <f t="shared" si="603"/>
        <v>1.0004498900000001</v>
      </c>
      <c r="I1851" s="104">
        <f t="shared" si="604"/>
        <v>1.02989837</v>
      </c>
      <c r="J1851" s="104">
        <f t="shared" si="596"/>
        <v>1.03036171</v>
      </c>
      <c r="K1851" s="104">
        <f t="shared" si="597"/>
        <v>105228.62363146</v>
      </c>
      <c r="L1851" s="107">
        <f t="shared" si="608"/>
        <v>0</v>
      </c>
      <c r="M1851" s="105">
        <f t="shared" si="609"/>
        <v>0</v>
      </c>
      <c r="N1851" s="104">
        <f t="shared" si="610"/>
        <v>0</v>
      </c>
      <c r="O1851" s="113">
        <f t="shared" si="605"/>
        <v>0.11</v>
      </c>
      <c r="P1851" s="108">
        <f t="shared" si="595"/>
        <v>1.004216931</v>
      </c>
      <c r="Q1851" s="104">
        <f t="shared" si="598"/>
        <v>443.74184507000001</v>
      </c>
      <c r="R1851" s="104">
        <f t="shared" si="599"/>
        <v>443.74184507000001</v>
      </c>
      <c r="S1851" s="109" t="s">
        <v>52</v>
      </c>
      <c r="T1851" s="110">
        <f t="shared" si="611"/>
        <v>41892</v>
      </c>
      <c r="U1851" s="111">
        <f t="shared" si="606"/>
        <v>0</v>
      </c>
      <c r="V1851" s="22"/>
      <c r="W1851" s="5"/>
      <c r="X1851" s="3"/>
      <c r="Y1851" s="5"/>
      <c r="Z1851" s="5"/>
      <c r="AA1851" s="5"/>
      <c r="AB1851" s="1"/>
      <c r="AC1851" s="5"/>
      <c r="AD1851" s="5"/>
      <c r="AE1851" s="5"/>
      <c r="AF1851" s="1"/>
      <c r="AG1851" s="3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</row>
    <row r="1852" spans="1:108" x14ac:dyDescent="0.2">
      <c r="A1852" s="112">
        <f t="shared" si="600"/>
        <v>41877</v>
      </c>
      <c r="B1852" s="104">
        <f t="shared" si="613"/>
        <v>105705.18372012</v>
      </c>
      <c r="C1852" s="104">
        <f t="shared" si="601"/>
        <v>102127.84754148997</v>
      </c>
      <c r="D1852" s="132">
        <f t="shared" si="602"/>
        <v>41862</v>
      </c>
      <c r="E1852" s="105">
        <f t="shared" si="614"/>
        <v>9.3000000000000005E-4</v>
      </c>
      <c r="F1852" s="106">
        <f t="shared" si="612"/>
        <v>16</v>
      </c>
      <c r="G1852" s="106">
        <f t="shared" si="607"/>
        <v>31</v>
      </c>
      <c r="H1852" s="104">
        <f t="shared" si="603"/>
        <v>1.00047989</v>
      </c>
      <c r="I1852" s="104">
        <f t="shared" si="604"/>
        <v>1.02989837</v>
      </c>
      <c r="J1852" s="104">
        <f t="shared" si="596"/>
        <v>1.0303926000000001</v>
      </c>
      <c r="K1852" s="104">
        <f t="shared" si="597"/>
        <v>105231.77836067</v>
      </c>
      <c r="L1852" s="107">
        <f t="shared" si="608"/>
        <v>0</v>
      </c>
      <c r="M1852" s="105">
        <f t="shared" si="609"/>
        <v>0</v>
      </c>
      <c r="N1852" s="104">
        <f t="shared" si="610"/>
        <v>0</v>
      </c>
      <c r="O1852" s="113">
        <f t="shared" si="605"/>
        <v>0.11</v>
      </c>
      <c r="P1852" s="108">
        <f t="shared" si="595"/>
        <v>1.0044986920000001</v>
      </c>
      <c r="Q1852" s="104">
        <f t="shared" si="598"/>
        <v>473.40535944999999</v>
      </c>
      <c r="R1852" s="104">
        <f t="shared" si="599"/>
        <v>473.40535944999999</v>
      </c>
      <c r="S1852" s="109" t="s">
        <v>52</v>
      </c>
      <c r="T1852" s="110">
        <f t="shared" si="611"/>
        <v>41892</v>
      </c>
      <c r="U1852" s="111">
        <f t="shared" si="606"/>
        <v>0</v>
      </c>
      <c r="V1852" s="22"/>
      <c r="W1852" s="5"/>
      <c r="X1852" s="3"/>
      <c r="Y1852" s="5"/>
      <c r="Z1852" s="5"/>
      <c r="AA1852" s="5"/>
      <c r="AB1852" s="1"/>
      <c r="AC1852" s="5"/>
      <c r="AD1852" s="5"/>
      <c r="AE1852" s="5"/>
      <c r="AF1852" s="1"/>
      <c r="AG1852" s="3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</row>
    <row r="1853" spans="1:108" x14ac:dyDescent="0.2">
      <c r="A1853" s="112">
        <f t="shared" si="600"/>
        <v>41878</v>
      </c>
      <c r="B1853" s="104">
        <f t="shared" si="613"/>
        <v>105738.01297595999</v>
      </c>
      <c r="C1853" s="104">
        <f t="shared" si="601"/>
        <v>102127.84754148997</v>
      </c>
      <c r="D1853" s="132">
        <f t="shared" si="602"/>
        <v>41862</v>
      </c>
      <c r="E1853" s="105">
        <f t="shared" si="614"/>
        <v>9.3000000000000005E-4</v>
      </c>
      <c r="F1853" s="106">
        <f t="shared" si="612"/>
        <v>17</v>
      </c>
      <c r="G1853" s="106">
        <f t="shared" si="607"/>
        <v>31</v>
      </c>
      <c r="H1853" s="104">
        <f t="shared" si="603"/>
        <v>1.00050989</v>
      </c>
      <c r="I1853" s="104">
        <f t="shared" si="604"/>
        <v>1.02989837</v>
      </c>
      <c r="J1853" s="104">
        <f t="shared" si="596"/>
        <v>1.0304234999999999</v>
      </c>
      <c r="K1853" s="104">
        <f t="shared" si="597"/>
        <v>105234.93411115999</v>
      </c>
      <c r="L1853" s="107">
        <f t="shared" si="608"/>
        <v>0</v>
      </c>
      <c r="M1853" s="105">
        <f t="shared" si="609"/>
        <v>0</v>
      </c>
      <c r="N1853" s="104">
        <f t="shared" si="610"/>
        <v>0</v>
      </c>
      <c r="O1853" s="113">
        <f t="shared" si="605"/>
        <v>0.11</v>
      </c>
      <c r="P1853" s="108">
        <f t="shared" si="595"/>
        <v>1.004780531</v>
      </c>
      <c r="Q1853" s="104">
        <f t="shared" si="598"/>
        <v>503.07886480000002</v>
      </c>
      <c r="R1853" s="104">
        <f t="shared" si="599"/>
        <v>503.07886480000002</v>
      </c>
      <c r="S1853" s="109" t="s">
        <v>52</v>
      </c>
      <c r="T1853" s="110">
        <f t="shared" si="611"/>
        <v>41892</v>
      </c>
      <c r="U1853" s="111">
        <f t="shared" si="606"/>
        <v>0</v>
      </c>
      <c r="V1853" s="22"/>
      <c r="W1853" s="5"/>
      <c r="X1853" s="3"/>
      <c r="Y1853" s="5"/>
      <c r="Z1853" s="5"/>
      <c r="AA1853" s="5"/>
      <c r="AB1853" s="1"/>
      <c r="AC1853" s="5"/>
      <c r="AD1853" s="5"/>
      <c r="AE1853" s="5"/>
      <c r="AF1853" s="1"/>
      <c r="AG1853" s="3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</row>
    <row r="1854" spans="1:108" x14ac:dyDescent="0.2">
      <c r="A1854" s="112">
        <f t="shared" si="600"/>
        <v>41879</v>
      </c>
      <c r="B1854" s="104">
        <f t="shared" si="613"/>
        <v>105770.85232443</v>
      </c>
      <c r="C1854" s="104">
        <f t="shared" si="601"/>
        <v>102127.84754148997</v>
      </c>
      <c r="D1854" s="132">
        <f t="shared" si="602"/>
        <v>41862</v>
      </c>
      <c r="E1854" s="105">
        <f t="shared" si="614"/>
        <v>9.3000000000000005E-4</v>
      </c>
      <c r="F1854" s="106">
        <f t="shared" si="612"/>
        <v>18</v>
      </c>
      <c r="G1854" s="106">
        <f t="shared" si="607"/>
        <v>31</v>
      </c>
      <c r="H1854" s="104">
        <f t="shared" si="603"/>
        <v>1.00053989</v>
      </c>
      <c r="I1854" s="104">
        <f t="shared" si="604"/>
        <v>1.02989837</v>
      </c>
      <c r="J1854" s="104">
        <f t="shared" si="596"/>
        <v>1.0304544</v>
      </c>
      <c r="K1854" s="104">
        <f t="shared" si="597"/>
        <v>105238.08986165001</v>
      </c>
      <c r="L1854" s="107">
        <f t="shared" si="608"/>
        <v>0</v>
      </c>
      <c r="M1854" s="105">
        <f t="shared" si="609"/>
        <v>0</v>
      </c>
      <c r="N1854" s="104">
        <f t="shared" si="610"/>
        <v>0</v>
      </c>
      <c r="O1854" s="113">
        <f t="shared" si="605"/>
        <v>0.11</v>
      </c>
      <c r="P1854" s="108">
        <f t="shared" si="595"/>
        <v>1.005062449</v>
      </c>
      <c r="Q1854" s="104">
        <f t="shared" si="598"/>
        <v>532.76246277999996</v>
      </c>
      <c r="R1854" s="104">
        <f t="shared" si="599"/>
        <v>532.76246277999996</v>
      </c>
      <c r="S1854" s="109" t="s">
        <v>52</v>
      </c>
      <c r="T1854" s="110">
        <f t="shared" si="611"/>
        <v>41892</v>
      </c>
      <c r="U1854" s="111">
        <f t="shared" si="606"/>
        <v>0</v>
      </c>
      <c r="V1854" s="22"/>
      <c r="W1854" s="5"/>
      <c r="X1854" s="3"/>
      <c r="Y1854" s="5"/>
      <c r="Z1854" s="5"/>
      <c r="AA1854" s="5"/>
      <c r="AB1854" s="1"/>
      <c r="AC1854" s="5"/>
      <c r="AD1854" s="5"/>
      <c r="AE1854" s="5"/>
      <c r="AF1854" s="1"/>
      <c r="AG1854" s="3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</row>
    <row r="1855" spans="1:108" x14ac:dyDescent="0.2">
      <c r="A1855" s="112">
        <f t="shared" si="600"/>
        <v>41880</v>
      </c>
      <c r="B1855" s="104">
        <f t="shared" si="613"/>
        <v>105803.70084478</v>
      </c>
      <c r="C1855" s="104">
        <f t="shared" si="601"/>
        <v>102127.84754148997</v>
      </c>
      <c r="D1855" s="132">
        <f t="shared" si="602"/>
        <v>41862</v>
      </c>
      <c r="E1855" s="105">
        <f t="shared" si="614"/>
        <v>9.3000000000000005E-4</v>
      </c>
      <c r="F1855" s="106">
        <f t="shared" si="612"/>
        <v>19</v>
      </c>
      <c r="G1855" s="106">
        <f t="shared" si="607"/>
        <v>31</v>
      </c>
      <c r="H1855" s="104">
        <f t="shared" si="603"/>
        <v>1.00056989</v>
      </c>
      <c r="I1855" s="104">
        <f t="shared" si="604"/>
        <v>1.02989837</v>
      </c>
      <c r="J1855" s="104">
        <f t="shared" si="596"/>
        <v>1.0304852900000001</v>
      </c>
      <c r="K1855" s="104">
        <f t="shared" si="597"/>
        <v>105241.24459086001</v>
      </c>
      <c r="L1855" s="107">
        <f t="shared" si="608"/>
        <v>0</v>
      </c>
      <c r="M1855" s="105">
        <f t="shared" si="609"/>
        <v>0</v>
      </c>
      <c r="N1855" s="104">
        <f t="shared" si="610"/>
        <v>0</v>
      </c>
      <c r="O1855" s="113">
        <f t="shared" si="605"/>
        <v>0.11</v>
      </c>
      <c r="P1855" s="108">
        <f t="shared" si="595"/>
        <v>1.0053444469999999</v>
      </c>
      <c r="Q1855" s="104">
        <f t="shared" si="598"/>
        <v>562.45625391999999</v>
      </c>
      <c r="R1855" s="104">
        <f t="shared" si="599"/>
        <v>562.45625391999999</v>
      </c>
      <c r="S1855" s="109" t="s">
        <v>52</v>
      </c>
      <c r="T1855" s="110">
        <f t="shared" si="611"/>
        <v>41892</v>
      </c>
      <c r="U1855" s="111">
        <f t="shared" si="606"/>
        <v>0</v>
      </c>
      <c r="V1855" s="22"/>
      <c r="W1855" s="5"/>
      <c r="X1855" s="3"/>
      <c r="Y1855" s="5"/>
      <c r="Z1855" s="5"/>
      <c r="AA1855" s="5"/>
      <c r="AB1855" s="1"/>
      <c r="AC1855" s="5"/>
      <c r="AD1855" s="5"/>
      <c r="AE1855" s="5"/>
      <c r="AF1855" s="1"/>
      <c r="AG1855" s="3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</row>
    <row r="1856" spans="1:108" x14ac:dyDescent="0.2">
      <c r="A1856" s="112">
        <f t="shared" si="600"/>
        <v>41881</v>
      </c>
      <c r="B1856" s="104">
        <f t="shared" si="613"/>
        <v>105836.56140751</v>
      </c>
      <c r="C1856" s="104">
        <f t="shared" si="601"/>
        <v>102127.84754148997</v>
      </c>
      <c r="D1856" s="132">
        <f t="shared" si="602"/>
        <v>41862</v>
      </c>
      <c r="E1856" s="105">
        <f t="shared" si="614"/>
        <v>9.3000000000000005E-4</v>
      </c>
      <c r="F1856" s="106">
        <f t="shared" si="612"/>
        <v>20</v>
      </c>
      <c r="G1856" s="106">
        <f t="shared" si="607"/>
        <v>31</v>
      </c>
      <c r="H1856" s="104">
        <f t="shared" si="603"/>
        <v>1.0005999000000001</v>
      </c>
      <c r="I1856" s="104">
        <f t="shared" si="604"/>
        <v>1.02989837</v>
      </c>
      <c r="J1856" s="104">
        <f t="shared" si="596"/>
        <v>1.0305162000000001</v>
      </c>
      <c r="K1856" s="104">
        <f t="shared" si="597"/>
        <v>105244.40136263</v>
      </c>
      <c r="L1856" s="107">
        <f t="shared" si="608"/>
        <v>0</v>
      </c>
      <c r="M1856" s="105">
        <f t="shared" si="609"/>
        <v>0</v>
      </c>
      <c r="N1856" s="104">
        <f t="shared" si="610"/>
        <v>0</v>
      </c>
      <c r="O1856" s="113">
        <f t="shared" si="605"/>
        <v>0.11</v>
      </c>
      <c r="P1856" s="108">
        <f t="shared" si="595"/>
        <v>1.0056265230000001</v>
      </c>
      <c r="Q1856" s="104">
        <f t="shared" si="598"/>
        <v>592.16004487999999</v>
      </c>
      <c r="R1856" s="104">
        <f t="shared" si="599"/>
        <v>592.16004487999999</v>
      </c>
      <c r="S1856" s="109" t="s">
        <v>52</v>
      </c>
      <c r="T1856" s="110">
        <f t="shared" si="611"/>
        <v>41892</v>
      </c>
      <c r="U1856" s="111">
        <f t="shared" si="606"/>
        <v>0</v>
      </c>
      <c r="V1856" s="22"/>
      <c r="W1856" s="5"/>
      <c r="X1856" s="3"/>
      <c r="Y1856" s="5"/>
      <c r="Z1856" s="5"/>
      <c r="AA1856" s="5"/>
      <c r="AB1856" s="1"/>
      <c r="AC1856" s="5"/>
      <c r="AD1856" s="5"/>
      <c r="AE1856" s="5"/>
      <c r="AF1856" s="1"/>
      <c r="AG1856" s="3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</row>
    <row r="1857" spans="1:108" x14ac:dyDescent="0.2">
      <c r="A1857" s="112">
        <f t="shared" si="600"/>
        <v>41882</v>
      </c>
      <c r="B1857" s="104">
        <f t="shared" si="613"/>
        <v>105869.43114363</v>
      </c>
      <c r="C1857" s="104">
        <f t="shared" si="601"/>
        <v>102127.84754148997</v>
      </c>
      <c r="D1857" s="132">
        <f t="shared" si="602"/>
        <v>41862</v>
      </c>
      <c r="E1857" s="105">
        <f t="shared" si="614"/>
        <v>9.3000000000000005E-4</v>
      </c>
      <c r="F1857" s="106">
        <f t="shared" si="612"/>
        <v>21</v>
      </c>
      <c r="G1857" s="106">
        <f t="shared" si="607"/>
        <v>31</v>
      </c>
      <c r="H1857" s="104">
        <f t="shared" si="603"/>
        <v>1.0006299000000001</v>
      </c>
      <c r="I1857" s="104">
        <f t="shared" si="604"/>
        <v>1.02989837</v>
      </c>
      <c r="J1857" s="104">
        <f t="shared" si="596"/>
        <v>1.0305470999999999</v>
      </c>
      <c r="K1857" s="104">
        <f t="shared" si="597"/>
        <v>105247.55711312</v>
      </c>
      <c r="L1857" s="107">
        <f t="shared" si="608"/>
        <v>0</v>
      </c>
      <c r="M1857" s="105">
        <f t="shared" si="609"/>
        <v>0</v>
      </c>
      <c r="N1857" s="104">
        <f t="shared" si="610"/>
        <v>0</v>
      </c>
      <c r="O1857" s="113">
        <f t="shared" si="605"/>
        <v>0.11</v>
      </c>
      <c r="P1857" s="108">
        <f t="shared" si="595"/>
        <v>1.005908679</v>
      </c>
      <c r="Q1857" s="104">
        <f t="shared" si="598"/>
        <v>621.87403051000001</v>
      </c>
      <c r="R1857" s="104">
        <f t="shared" si="599"/>
        <v>621.87403051000001</v>
      </c>
      <c r="S1857" s="109" t="s">
        <v>52</v>
      </c>
      <c r="T1857" s="110">
        <f t="shared" si="611"/>
        <v>41892</v>
      </c>
      <c r="U1857" s="111">
        <f t="shared" si="606"/>
        <v>0</v>
      </c>
      <c r="V1857" s="22"/>
      <c r="W1857" s="5"/>
      <c r="X1857" s="3"/>
      <c r="Y1857" s="5"/>
      <c r="Z1857" s="5"/>
      <c r="AA1857" s="5"/>
      <c r="AB1857" s="1"/>
      <c r="AC1857" s="5"/>
      <c r="AD1857" s="5"/>
      <c r="AE1857" s="5"/>
      <c r="AF1857" s="1"/>
      <c r="AG1857" s="3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</row>
    <row r="1858" spans="1:108" x14ac:dyDescent="0.2">
      <c r="A1858" s="112">
        <f t="shared" si="600"/>
        <v>41883</v>
      </c>
      <c r="B1858" s="104">
        <f t="shared" si="613"/>
        <v>105902.31200298</v>
      </c>
      <c r="C1858" s="104">
        <f t="shared" si="601"/>
        <v>102127.84754148997</v>
      </c>
      <c r="D1858" s="132">
        <f t="shared" si="602"/>
        <v>41862</v>
      </c>
      <c r="E1858" s="105">
        <f t="shared" si="614"/>
        <v>9.3000000000000005E-4</v>
      </c>
      <c r="F1858" s="106">
        <f t="shared" si="612"/>
        <v>22</v>
      </c>
      <c r="G1858" s="106">
        <f t="shared" si="607"/>
        <v>31</v>
      </c>
      <c r="H1858" s="104">
        <f t="shared" si="603"/>
        <v>1.00065991</v>
      </c>
      <c r="I1858" s="104">
        <f t="shared" si="604"/>
        <v>1.02989837</v>
      </c>
      <c r="J1858" s="104">
        <f t="shared" si="596"/>
        <v>1.0305780099999999</v>
      </c>
      <c r="K1858" s="104">
        <f t="shared" si="597"/>
        <v>105250.71388489001</v>
      </c>
      <c r="L1858" s="107">
        <f t="shared" si="608"/>
        <v>0</v>
      </c>
      <c r="M1858" s="105">
        <f t="shared" si="609"/>
        <v>0</v>
      </c>
      <c r="N1858" s="104">
        <f t="shared" si="610"/>
        <v>0</v>
      </c>
      <c r="O1858" s="113">
        <f t="shared" si="605"/>
        <v>0.11</v>
      </c>
      <c r="P1858" s="108">
        <f t="shared" si="595"/>
        <v>1.006190914</v>
      </c>
      <c r="Q1858" s="104">
        <f t="shared" si="598"/>
        <v>651.59811808999996</v>
      </c>
      <c r="R1858" s="104">
        <f t="shared" si="599"/>
        <v>651.59811808999996</v>
      </c>
      <c r="S1858" s="109" t="s">
        <v>52</v>
      </c>
      <c r="T1858" s="110">
        <f t="shared" si="611"/>
        <v>41892</v>
      </c>
      <c r="U1858" s="111">
        <f t="shared" si="606"/>
        <v>0</v>
      </c>
      <c r="V1858" s="22"/>
      <c r="W1858" s="5"/>
      <c r="X1858" s="3"/>
      <c r="Y1858" s="5"/>
      <c r="Z1858" s="5"/>
      <c r="AA1858" s="5"/>
      <c r="AB1858" s="1"/>
      <c r="AC1858" s="5"/>
      <c r="AD1858" s="5"/>
      <c r="AE1858" s="5"/>
      <c r="AF1858" s="1"/>
      <c r="AG1858" s="3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</row>
    <row r="1859" spans="1:108" x14ac:dyDescent="0.2">
      <c r="A1859" s="112">
        <f t="shared" si="600"/>
        <v>41884</v>
      </c>
      <c r="B1859" s="104">
        <f t="shared" si="613"/>
        <v>105935.20090352</v>
      </c>
      <c r="C1859" s="104">
        <f t="shared" si="601"/>
        <v>102127.84754148997</v>
      </c>
      <c r="D1859" s="132">
        <f t="shared" si="602"/>
        <v>41862</v>
      </c>
      <c r="E1859" s="105">
        <f t="shared" si="614"/>
        <v>9.3000000000000005E-4</v>
      </c>
      <c r="F1859" s="106">
        <f t="shared" si="612"/>
        <v>23</v>
      </c>
      <c r="G1859" s="106">
        <f t="shared" si="607"/>
        <v>31</v>
      </c>
      <c r="H1859" s="104">
        <f t="shared" si="603"/>
        <v>1.00068991</v>
      </c>
      <c r="I1859" s="104">
        <f t="shared" si="604"/>
        <v>1.02989837</v>
      </c>
      <c r="J1859" s="104">
        <f t="shared" si="596"/>
        <v>1.0306089</v>
      </c>
      <c r="K1859" s="104">
        <f t="shared" si="597"/>
        <v>105253.86861410001</v>
      </c>
      <c r="L1859" s="107">
        <f t="shared" si="608"/>
        <v>0</v>
      </c>
      <c r="M1859" s="105">
        <f t="shared" si="609"/>
        <v>0</v>
      </c>
      <c r="N1859" s="104">
        <f t="shared" si="610"/>
        <v>0</v>
      </c>
      <c r="O1859" s="113">
        <f t="shared" si="605"/>
        <v>0.11</v>
      </c>
      <c r="P1859" s="108">
        <f t="shared" si="595"/>
        <v>1.0064732279999999</v>
      </c>
      <c r="Q1859" s="104">
        <f t="shared" si="598"/>
        <v>681.33228942000005</v>
      </c>
      <c r="R1859" s="104">
        <f t="shared" si="599"/>
        <v>681.33228942000005</v>
      </c>
      <c r="S1859" s="109" t="s">
        <v>52</v>
      </c>
      <c r="T1859" s="110">
        <f t="shared" si="611"/>
        <v>41892</v>
      </c>
      <c r="U1859" s="111">
        <f t="shared" si="606"/>
        <v>0</v>
      </c>
      <c r="V1859" s="22"/>
      <c r="W1859" s="5"/>
      <c r="X1859" s="3"/>
      <c r="Y1859" s="5"/>
      <c r="Z1859" s="5"/>
      <c r="AA1859" s="5"/>
      <c r="AB1859" s="1"/>
      <c r="AC1859" s="5"/>
      <c r="AD1859" s="5"/>
      <c r="AE1859" s="5"/>
      <c r="AF1859" s="1"/>
      <c r="AG1859" s="3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</row>
    <row r="1860" spans="1:108" x14ac:dyDescent="0.2">
      <c r="A1860" s="112">
        <f t="shared" si="600"/>
        <v>41885</v>
      </c>
      <c r="B1860" s="104">
        <f t="shared" si="613"/>
        <v>105968.10195696</v>
      </c>
      <c r="C1860" s="104">
        <f t="shared" si="601"/>
        <v>102127.84754148997</v>
      </c>
      <c r="D1860" s="132">
        <f t="shared" si="602"/>
        <v>41862</v>
      </c>
      <c r="E1860" s="105">
        <f t="shared" si="614"/>
        <v>9.3000000000000005E-4</v>
      </c>
      <c r="F1860" s="106">
        <f t="shared" si="612"/>
        <v>24</v>
      </c>
      <c r="G1860" s="106">
        <f t="shared" si="607"/>
        <v>31</v>
      </c>
      <c r="H1860" s="104">
        <f t="shared" si="603"/>
        <v>1.0007199200000001</v>
      </c>
      <c r="I1860" s="104">
        <f t="shared" si="604"/>
        <v>1.02989837</v>
      </c>
      <c r="J1860" s="104">
        <f t="shared" si="596"/>
        <v>1.03063981</v>
      </c>
      <c r="K1860" s="104">
        <f t="shared" si="597"/>
        <v>105257.02538587</v>
      </c>
      <c r="L1860" s="107">
        <f t="shared" si="608"/>
        <v>0</v>
      </c>
      <c r="M1860" s="105">
        <f t="shared" si="609"/>
        <v>0</v>
      </c>
      <c r="N1860" s="104">
        <f t="shared" si="610"/>
        <v>0</v>
      </c>
      <c r="O1860" s="113">
        <f t="shared" si="605"/>
        <v>0.11</v>
      </c>
      <c r="P1860" s="108">
        <f t="shared" si="595"/>
        <v>1.0067556209999999</v>
      </c>
      <c r="Q1860" s="104">
        <f t="shared" si="598"/>
        <v>711.07657109000002</v>
      </c>
      <c r="R1860" s="104">
        <f t="shared" si="599"/>
        <v>711.07657109000002</v>
      </c>
      <c r="S1860" s="109" t="s">
        <v>52</v>
      </c>
      <c r="T1860" s="110">
        <f t="shared" si="611"/>
        <v>41892</v>
      </c>
      <c r="U1860" s="111">
        <f t="shared" si="606"/>
        <v>0</v>
      </c>
      <c r="V1860" s="22"/>
      <c r="W1860" s="5"/>
      <c r="X1860" s="3"/>
      <c r="Y1860" s="5"/>
      <c r="Z1860" s="5"/>
      <c r="AA1860" s="5"/>
      <c r="AB1860" s="1"/>
      <c r="AC1860" s="5"/>
      <c r="AD1860" s="5"/>
      <c r="AE1860" s="5"/>
      <c r="AF1860" s="1"/>
      <c r="AG1860" s="3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</row>
    <row r="1861" spans="1:108" x14ac:dyDescent="0.2">
      <c r="A1861" s="112">
        <f t="shared" si="600"/>
        <v>41886</v>
      </c>
      <c r="B1861" s="104">
        <f t="shared" si="613"/>
        <v>106001.01321411</v>
      </c>
      <c r="C1861" s="104">
        <f t="shared" si="601"/>
        <v>102127.84754148997</v>
      </c>
      <c r="D1861" s="132">
        <f t="shared" si="602"/>
        <v>41862</v>
      </c>
      <c r="E1861" s="105">
        <f t="shared" si="614"/>
        <v>9.3000000000000005E-4</v>
      </c>
      <c r="F1861" s="106">
        <f t="shared" si="612"/>
        <v>25</v>
      </c>
      <c r="G1861" s="106">
        <f t="shared" si="607"/>
        <v>31</v>
      </c>
      <c r="H1861" s="104">
        <f t="shared" si="603"/>
        <v>1.00074993</v>
      </c>
      <c r="I1861" s="104">
        <f t="shared" si="604"/>
        <v>1.02989837</v>
      </c>
      <c r="J1861" s="104">
        <f t="shared" si="596"/>
        <v>1.03067072</v>
      </c>
      <c r="K1861" s="104">
        <f t="shared" si="597"/>
        <v>105260.18215763</v>
      </c>
      <c r="L1861" s="107">
        <f t="shared" si="608"/>
        <v>0</v>
      </c>
      <c r="M1861" s="105">
        <f t="shared" si="609"/>
        <v>0</v>
      </c>
      <c r="N1861" s="104">
        <f t="shared" si="610"/>
        <v>0</v>
      </c>
      <c r="O1861" s="113">
        <f t="shared" si="605"/>
        <v>0.11</v>
      </c>
      <c r="P1861" s="108">
        <f t="shared" si="595"/>
        <v>1.0070380940000001</v>
      </c>
      <c r="Q1861" s="104">
        <f t="shared" si="598"/>
        <v>740.83105648000003</v>
      </c>
      <c r="R1861" s="104">
        <f t="shared" si="599"/>
        <v>740.83105648000003</v>
      </c>
      <c r="S1861" s="109" t="s">
        <v>52</v>
      </c>
      <c r="T1861" s="110">
        <f t="shared" si="611"/>
        <v>41892</v>
      </c>
      <c r="U1861" s="111">
        <f t="shared" si="606"/>
        <v>0</v>
      </c>
      <c r="V1861" s="22"/>
      <c r="W1861" s="5"/>
      <c r="X1861" s="3"/>
      <c r="Y1861" s="5"/>
      <c r="Z1861" s="5"/>
      <c r="AA1861" s="5"/>
      <c r="AB1861" s="1"/>
      <c r="AC1861" s="5"/>
      <c r="AD1861" s="5"/>
      <c r="AE1861" s="5"/>
      <c r="AF1861" s="1"/>
      <c r="AG1861" s="3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</row>
    <row r="1862" spans="1:108" x14ac:dyDescent="0.2">
      <c r="A1862" s="112">
        <f t="shared" si="600"/>
        <v>41887</v>
      </c>
      <c r="B1862" s="104">
        <f t="shared" si="613"/>
        <v>106033.93343645999</v>
      </c>
      <c r="C1862" s="104">
        <f t="shared" si="601"/>
        <v>102127.84754148997</v>
      </c>
      <c r="D1862" s="132">
        <f t="shared" si="602"/>
        <v>41862</v>
      </c>
      <c r="E1862" s="105">
        <f t="shared" si="614"/>
        <v>9.3000000000000005E-4</v>
      </c>
      <c r="F1862" s="106">
        <f t="shared" si="612"/>
        <v>26</v>
      </c>
      <c r="G1862" s="106">
        <f t="shared" si="607"/>
        <v>31</v>
      </c>
      <c r="H1862" s="104">
        <f t="shared" si="603"/>
        <v>1.0007799399999999</v>
      </c>
      <c r="I1862" s="104">
        <f t="shared" si="604"/>
        <v>1.02989837</v>
      </c>
      <c r="J1862" s="104">
        <f t="shared" si="596"/>
        <v>1.0307016200000001</v>
      </c>
      <c r="K1862" s="104">
        <f t="shared" si="597"/>
        <v>105263.33790812</v>
      </c>
      <c r="L1862" s="107">
        <f t="shared" si="608"/>
        <v>0</v>
      </c>
      <c r="M1862" s="105">
        <f t="shared" si="609"/>
        <v>0</v>
      </c>
      <c r="N1862" s="104">
        <f t="shared" si="610"/>
        <v>0</v>
      </c>
      <c r="O1862" s="113">
        <f t="shared" si="605"/>
        <v>0.11</v>
      </c>
      <c r="P1862" s="108">
        <f t="shared" si="595"/>
        <v>1.0073206450000001</v>
      </c>
      <c r="Q1862" s="104">
        <f t="shared" si="598"/>
        <v>770.59552833999999</v>
      </c>
      <c r="R1862" s="104">
        <f t="shared" si="599"/>
        <v>770.59552833999999</v>
      </c>
      <c r="S1862" s="109" t="s">
        <v>52</v>
      </c>
      <c r="T1862" s="110">
        <f t="shared" si="611"/>
        <v>41892</v>
      </c>
      <c r="U1862" s="111">
        <f t="shared" si="606"/>
        <v>0</v>
      </c>
      <c r="V1862" s="22"/>
      <c r="W1862" s="5"/>
      <c r="X1862" s="3"/>
      <c r="Y1862" s="5"/>
      <c r="Z1862" s="5"/>
      <c r="AA1862" s="5"/>
      <c r="AB1862" s="1"/>
      <c r="AC1862" s="5"/>
      <c r="AD1862" s="5"/>
      <c r="AE1862" s="5"/>
      <c r="AF1862" s="1"/>
      <c r="AG1862" s="3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</row>
    <row r="1863" spans="1:108" x14ac:dyDescent="0.2">
      <c r="A1863" s="112">
        <f t="shared" si="600"/>
        <v>41888</v>
      </c>
      <c r="B1863" s="104">
        <f t="shared" si="613"/>
        <v>106066.86489249</v>
      </c>
      <c r="C1863" s="104">
        <f t="shared" si="601"/>
        <v>102127.84754148997</v>
      </c>
      <c r="D1863" s="132">
        <f t="shared" si="602"/>
        <v>41862</v>
      </c>
      <c r="E1863" s="105">
        <f t="shared" si="614"/>
        <v>9.3000000000000005E-4</v>
      </c>
      <c r="F1863" s="106">
        <f t="shared" si="612"/>
        <v>27</v>
      </c>
      <c r="G1863" s="106">
        <f t="shared" si="607"/>
        <v>31</v>
      </c>
      <c r="H1863" s="104">
        <f t="shared" si="603"/>
        <v>1.0008099500000001</v>
      </c>
      <c r="I1863" s="104">
        <f t="shared" si="604"/>
        <v>1.02989837</v>
      </c>
      <c r="J1863" s="104">
        <f t="shared" si="596"/>
        <v>1.0307325300000001</v>
      </c>
      <c r="K1863" s="104">
        <f t="shared" si="597"/>
        <v>105266.49467989001</v>
      </c>
      <c r="L1863" s="107">
        <f t="shared" si="608"/>
        <v>0</v>
      </c>
      <c r="M1863" s="105">
        <f t="shared" si="609"/>
        <v>0</v>
      </c>
      <c r="N1863" s="104">
        <f t="shared" si="610"/>
        <v>0</v>
      </c>
      <c r="O1863" s="113">
        <f t="shared" si="605"/>
        <v>0.11</v>
      </c>
      <c r="P1863" s="108">
        <f t="shared" si="595"/>
        <v>1.007603276</v>
      </c>
      <c r="Q1863" s="104">
        <f t="shared" si="598"/>
        <v>800.37021259999995</v>
      </c>
      <c r="R1863" s="104">
        <f t="shared" si="599"/>
        <v>800.37021259999995</v>
      </c>
      <c r="S1863" s="109" t="s">
        <v>52</v>
      </c>
      <c r="T1863" s="110">
        <f t="shared" si="611"/>
        <v>41892</v>
      </c>
      <c r="U1863" s="111">
        <f t="shared" si="606"/>
        <v>0</v>
      </c>
      <c r="V1863" s="22"/>
      <c r="W1863" s="5"/>
      <c r="X1863" s="3"/>
      <c r="Y1863" s="5"/>
      <c r="Z1863" s="5"/>
      <c r="AA1863" s="5"/>
      <c r="AB1863" s="1"/>
      <c r="AC1863" s="5"/>
      <c r="AD1863" s="5"/>
      <c r="AE1863" s="5"/>
      <c r="AF1863" s="1"/>
      <c r="AG1863" s="3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</row>
    <row r="1864" spans="1:108" x14ac:dyDescent="0.2">
      <c r="A1864" s="112">
        <f t="shared" si="600"/>
        <v>41889</v>
      </c>
      <c r="B1864" s="104">
        <f t="shared" si="613"/>
        <v>106099.8065545</v>
      </c>
      <c r="C1864" s="104">
        <f t="shared" si="601"/>
        <v>102127.84754148997</v>
      </c>
      <c r="D1864" s="132">
        <f t="shared" si="602"/>
        <v>41862</v>
      </c>
      <c r="E1864" s="105">
        <f t="shared" si="614"/>
        <v>9.3000000000000005E-4</v>
      </c>
      <c r="F1864" s="106">
        <f t="shared" si="612"/>
        <v>28</v>
      </c>
      <c r="G1864" s="106">
        <f t="shared" si="607"/>
        <v>31</v>
      </c>
      <c r="H1864" s="104">
        <f t="shared" si="603"/>
        <v>1.00083996</v>
      </c>
      <c r="I1864" s="104">
        <f t="shared" si="604"/>
        <v>1.02989837</v>
      </c>
      <c r="J1864" s="104">
        <f t="shared" si="596"/>
        <v>1.0307634400000001</v>
      </c>
      <c r="K1864" s="104">
        <f t="shared" si="597"/>
        <v>105269.65145166</v>
      </c>
      <c r="L1864" s="107">
        <f t="shared" si="608"/>
        <v>0</v>
      </c>
      <c r="M1864" s="105">
        <f t="shared" si="609"/>
        <v>0</v>
      </c>
      <c r="N1864" s="104">
        <f t="shared" si="610"/>
        <v>0</v>
      </c>
      <c r="O1864" s="113">
        <f t="shared" si="605"/>
        <v>0.11</v>
      </c>
      <c r="P1864" s="108">
        <f t="shared" ref="P1864:P1927" si="615">ROUND((1+O1864)^(30/360)^(F1864/G1864),9)</f>
        <v>1.0078859870000001</v>
      </c>
      <c r="Q1864" s="104">
        <f t="shared" si="598"/>
        <v>830.15510284000004</v>
      </c>
      <c r="R1864" s="104">
        <f t="shared" si="599"/>
        <v>830.15510284000004</v>
      </c>
      <c r="S1864" s="109" t="s">
        <v>52</v>
      </c>
      <c r="T1864" s="110">
        <f t="shared" si="611"/>
        <v>41892</v>
      </c>
      <c r="U1864" s="111">
        <f t="shared" si="606"/>
        <v>0</v>
      </c>
      <c r="V1864" s="22"/>
      <c r="W1864" s="5"/>
      <c r="X1864" s="3"/>
      <c r="Y1864" s="5"/>
      <c r="Z1864" s="5"/>
      <c r="AA1864" s="5"/>
      <c r="AB1864" s="1"/>
      <c r="AC1864" s="5"/>
      <c r="AD1864" s="5"/>
      <c r="AE1864" s="5"/>
      <c r="AF1864" s="1"/>
      <c r="AG1864" s="3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</row>
    <row r="1865" spans="1:108" x14ac:dyDescent="0.2">
      <c r="A1865" s="112">
        <f t="shared" si="600"/>
        <v>41890</v>
      </c>
      <c r="B1865" s="104">
        <f t="shared" si="613"/>
        <v>106132.75821268</v>
      </c>
      <c r="C1865" s="104">
        <f t="shared" si="601"/>
        <v>102127.84754148997</v>
      </c>
      <c r="D1865" s="132">
        <f t="shared" si="602"/>
        <v>41862</v>
      </c>
      <c r="E1865" s="105">
        <f t="shared" si="614"/>
        <v>9.3000000000000005E-4</v>
      </c>
      <c r="F1865" s="106">
        <f t="shared" si="612"/>
        <v>29</v>
      </c>
      <c r="G1865" s="106">
        <f t="shared" si="607"/>
        <v>31</v>
      </c>
      <c r="H1865" s="104">
        <f t="shared" si="603"/>
        <v>1.0008699700000001</v>
      </c>
      <c r="I1865" s="104">
        <f t="shared" si="604"/>
        <v>1.02989837</v>
      </c>
      <c r="J1865" s="104">
        <f t="shared" si="596"/>
        <v>1.0307943500000001</v>
      </c>
      <c r="K1865" s="104">
        <f t="shared" si="597"/>
        <v>105272.80822342</v>
      </c>
      <c r="L1865" s="107">
        <f t="shared" si="608"/>
        <v>0</v>
      </c>
      <c r="M1865" s="105">
        <f t="shared" si="609"/>
        <v>0</v>
      </c>
      <c r="N1865" s="104">
        <f t="shared" si="610"/>
        <v>0</v>
      </c>
      <c r="O1865" s="113">
        <f t="shared" si="605"/>
        <v>0.11</v>
      </c>
      <c r="P1865" s="108">
        <f t="shared" si="615"/>
        <v>1.008168776</v>
      </c>
      <c r="Q1865" s="104">
        <f t="shared" si="598"/>
        <v>859.94998926000005</v>
      </c>
      <c r="R1865" s="104">
        <f t="shared" si="599"/>
        <v>859.94998926000005</v>
      </c>
      <c r="S1865" s="109" t="s">
        <v>52</v>
      </c>
      <c r="T1865" s="110">
        <f t="shared" si="611"/>
        <v>41892</v>
      </c>
      <c r="U1865" s="111">
        <f t="shared" si="606"/>
        <v>0</v>
      </c>
      <c r="V1865" s="22"/>
      <c r="W1865" s="5"/>
      <c r="X1865" s="3"/>
      <c r="Y1865" s="5"/>
      <c r="Z1865" s="5"/>
      <c r="AA1865" s="5"/>
      <c r="AB1865" s="1"/>
      <c r="AC1865" s="5"/>
      <c r="AD1865" s="5"/>
      <c r="AE1865" s="5"/>
      <c r="AF1865" s="1"/>
      <c r="AG1865" s="3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</row>
    <row r="1866" spans="1:108" x14ac:dyDescent="0.2">
      <c r="A1866" s="112">
        <f t="shared" si="600"/>
        <v>41891</v>
      </c>
      <c r="B1866" s="104">
        <f t="shared" si="613"/>
        <v>106165.71904844999</v>
      </c>
      <c r="C1866" s="104">
        <f t="shared" si="601"/>
        <v>102127.84754148997</v>
      </c>
      <c r="D1866" s="132">
        <f t="shared" si="602"/>
        <v>41862</v>
      </c>
      <c r="E1866" s="105">
        <f t="shared" si="614"/>
        <v>9.3000000000000005E-4</v>
      </c>
      <c r="F1866" s="106">
        <f t="shared" si="612"/>
        <v>30</v>
      </c>
      <c r="G1866" s="106">
        <f t="shared" si="607"/>
        <v>31</v>
      </c>
      <c r="H1866" s="104">
        <f t="shared" si="603"/>
        <v>1.00089998</v>
      </c>
      <c r="I1866" s="104">
        <f t="shared" si="604"/>
        <v>1.02989837</v>
      </c>
      <c r="J1866" s="104">
        <f t="shared" ref="J1866:J1929" si="616">TRUNC(H1866*I1866,8)</f>
        <v>1.0308252499999999</v>
      </c>
      <c r="K1866" s="104">
        <f t="shared" ref="K1866:K1929" si="617">TRUNC(C1866*J1866,8)</f>
        <v>105275.96397390999</v>
      </c>
      <c r="L1866" s="107">
        <f t="shared" si="608"/>
        <v>0</v>
      </c>
      <c r="M1866" s="105">
        <f t="shared" si="609"/>
        <v>0</v>
      </c>
      <c r="N1866" s="104">
        <f t="shared" si="610"/>
        <v>0</v>
      </c>
      <c r="O1866" s="113">
        <f t="shared" si="605"/>
        <v>0.11</v>
      </c>
      <c r="P1866" s="108">
        <f t="shared" si="615"/>
        <v>1.0084516450000001</v>
      </c>
      <c r="Q1866" s="104">
        <f t="shared" ref="Q1866:Q1929" si="618">TRUNC((P1866-1)*K1866,8)</f>
        <v>889.75507454000001</v>
      </c>
      <c r="R1866" s="104">
        <f t="shared" ref="R1866:R1929" si="619">(N1866+Q1866)</f>
        <v>889.75507454000001</v>
      </c>
      <c r="S1866" s="109" t="s">
        <v>52</v>
      </c>
      <c r="T1866" s="110">
        <f t="shared" si="611"/>
        <v>41892</v>
      </c>
      <c r="U1866" s="111">
        <f t="shared" si="606"/>
        <v>0</v>
      </c>
      <c r="V1866" s="22"/>
      <c r="W1866" s="5"/>
      <c r="X1866" s="3"/>
      <c r="Y1866" s="5"/>
      <c r="Z1866" s="5"/>
      <c r="AA1866" s="5"/>
      <c r="AB1866" s="1"/>
      <c r="AC1866" s="5"/>
      <c r="AD1866" s="5"/>
      <c r="AE1866" s="5"/>
      <c r="AF1866" s="1"/>
      <c r="AG1866" s="3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</row>
    <row r="1867" spans="1:108" x14ac:dyDescent="0.2">
      <c r="A1867" s="112">
        <f t="shared" ref="A1867:A1930" si="620">(A1866+1)</f>
        <v>41892</v>
      </c>
      <c r="B1867" s="104">
        <f t="shared" si="613"/>
        <v>106198.69215227</v>
      </c>
      <c r="C1867" s="104">
        <f t="shared" ref="C1867:C1930" si="621">IF(DAY(A1866)=$E$2,VLOOKUP(A1866,X$10:Y$148,2),C1866)</f>
        <v>102127.84754148997</v>
      </c>
      <c r="D1867" s="132">
        <f t="shared" ref="D1867:D1930" si="622">IF(DAY(A1866)=$E$2,A1867,D1866)</f>
        <v>41862</v>
      </c>
      <c r="E1867" s="105">
        <f t="shared" si="614"/>
        <v>9.3000000000000005E-4</v>
      </c>
      <c r="F1867" s="106">
        <f t="shared" si="612"/>
        <v>31</v>
      </c>
      <c r="G1867" s="106">
        <f t="shared" si="607"/>
        <v>31</v>
      </c>
      <c r="H1867" s="104">
        <f t="shared" ref="H1867:H1930" si="623">TRUNC(((1+$E1867)^($F1867/$G1867)),8)</f>
        <v>1.0009300000000001</v>
      </c>
      <c r="I1867" s="104">
        <f t="shared" ref="I1867:I1930" si="624">IF(DAY(A1866)=E$2,J1866,I1866)</f>
        <v>1.02989837</v>
      </c>
      <c r="J1867" s="104">
        <f t="shared" si="616"/>
        <v>1.0308561700000001</v>
      </c>
      <c r="K1867" s="104">
        <f t="shared" si="617"/>
        <v>105279.12176696</v>
      </c>
      <c r="L1867" s="107">
        <f t="shared" si="608"/>
        <v>60</v>
      </c>
      <c r="M1867" s="105">
        <f t="shared" si="609"/>
        <v>1.3747000000000001E-2</v>
      </c>
      <c r="N1867" s="104">
        <f t="shared" si="610"/>
        <v>1447.2720869299999</v>
      </c>
      <c r="O1867" s="113">
        <f t="shared" ref="O1867:O1930" si="625">(O1866)</f>
        <v>0.11</v>
      </c>
      <c r="P1867" s="108">
        <f t="shared" si="615"/>
        <v>1.0087345940000001</v>
      </c>
      <c r="Q1867" s="104">
        <f t="shared" si="618"/>
        <v>919.57038531000001</v>
      </c>
      <c r="R1867" s="104">
        <f t="shared" si="619"/>
        <v>2366.84247224</v>
      </c>
      <c r="S1867" s="109" t="s">
        <v>52</v>
      </c>
      <c r="T1867" s="110">
        <f t="shared" si="611"/>
        <v>41892</v>
      </c>
      <c r="U1867" s="111">
        <f t="shared" ref="U1867:U1930" si="626">IF(L1867&gt;0,K1867-N1867,0)</f>
        <v>103831.84968003001</v>
      </c>
      <c r="V1867" s="22"/>
      <c r="W1867" s="5"/>
      <c r="X1867" s="3"/>
      <c r="Y1867" s="5"/>
      <c r="Z1867" s="5"/>
      <c r="AA1867" s="5"/>
      <c r="AB1867" s="1"/>
      <c r="AC1867" s="5"/>
      <c r="AD1867" s="5"/>
      <c r="AE1867" s="5"/>
      <c r="AF1867" s="1"/>
      <c r="AG1867" s="3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</row>
    <row r="1868" spans="1:108" x14ac:dyDescent="0.2">
      <c r="A1868" s="112">
        <f t="shared" si="620"/>
        <v>41893</v>
      </c>
      <c r="B1868" s="104">
        <f t="shared" si="613"/>
        <v>103865.05694749</v>
      </c>
      <c r="C1868" s="104">
        <f t="shared" si="621"/>
        <v>100723.89602133997</v>
      </c>
      <c r="D1868" s="132">
        <f t="shared" si="622"/>
        <v>41893</v>
      </c>
      <c r="E1868" s="105">
        <f t="shared" si="614"/>
        <v>8.9700000000000001E-4</v>
      </c>
      <c r="F1868" s="106">
        <f t="shared" si="612"/>
        <v>1</v>
      </c>
      <c r="G1868" s="106">
        <f t="shared" ref="G1868:G1931" si="627">IF(DAY(A1868)=E$2+1,DAY(EOMONTH(A1868,12)), IF(DAY(A1868)&lt;&gt;$E$2+1,G1867))</f>
        <v>30</v>
      </c>
      <c r="H1868" s="104">
        <f t="shared" si="623"/>
        <v>1.00002988</v>
      </c>
      <c r="I1868" s="104">
        <f t="shared" si="624"/>
        <v>1.0308561700000001</v>
      </c>
      <c r="J1868" s="104">
        <f t="shared" si="616"/>
        <v>1.0308869700000001</v>
      </c>
      <c r="K1868" s="104">
        <f t="shared" si="617"/>
        <v>103834.95197603</v>
      </c>
      <c r="L1868" s="107">
        <f t="shared" ref="L1868:L1931" si="628">IF(DAY(A1868)=E$2,VLOOKUP(A1868,$X$10:$AE$196,7),0)</f>
        <v>0</v>
      </c>
      <c r="M1868" s="105">
        <f t="shared" ref="M1868:M1931" si="629">IF(DAY(A1868)=E$2,VLOOKUP(A1868,$X$10:$AE$200,5),0)</f>
        <v>0</v>
      </c>
      <c r="N1868" s="104">
        <f t="shared" ref="N1868:N1931" si="630">IF(M1868&gt;0,TRUNC((M1868*K1868),8),0)</f>
        <v>0</v>
      </c>
      <c r="O1868" s="113">
        <f t="shared" si="625"/>
        <v>0.11</v>
      </c>
      <c r="P1868" s="108">
        <f t="shared" si="615"/>
        <v>1.000289931</v>
      </c>
      <c r="Q1868" s="104">
        <f t="shared" si="618"/>
        <v>30.104971460000002</v>
      </c>
      <c r="R1868" s="104">
        <f t="shared" si="619"/>
        <v>30.104971460000002</v>
      </c>
      <c r="S1868" s="109" t="s">
        <v>52</v>
      </c>
      <c r="T1868" s="110">
        <f t="shared" ref="T1868:T1931" si="631">IF(DAY(A1868)=E$2+1,VLOOKUP(A1867,$X$10:$AE$200,8),T1867)</f>
        <v>41922</v>
      </c>
      <c r="U1868" s="111">
        <f t="shared" si="626"/>
        <v>0</v>
      </c>
      <c r="V1868" s="22"/>
      <c r="W1868" s="5"/>
      <c r="X1868" s="3"/>
      <c r="Y1868" s="5"/>
      <c r="Z1868" s="5"/>
      <c r="AA1868" s="5"/>
      <c r="AB1868" s="1"/>
      <c r="AC1868" s="5"/>
      <c r="AD1868" s="5"/>
      <c r="AE1868" s="5"/>
      <c r="AF1868" s="1"/>
      <c r="AG1868" s="3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</row>
    <row r="1869" spans="1:108" x14ac:dyDescent="0.2">
      <c r="A1869" s="112">
        <f t="shared" si="620"/>
        <v>41894</v>
      </c>
      <c r="B1869" s="104">
        <f t="shared" si="613"/>
        <v>103898.27574407001</v>
      </c>
      <c r="C1869" s="104">
        <f t="shared" si="621"/>
        <v>100723.89602133997</v>
      </c>
      <c r="D1869" s="132">
        <f t="shared" si="622"/>
        <v>41893</v>
      </c>
      <c r="E1869" s="105">
        <f t="shared" si="614"/>
        <v>8.9700000000000001E-4</v>
      </c>
      <c r="F1869" s="106">
        <f t="shared" si="612"/>
        <v>2</v>
      </c>
      <c r="G1869" s="106">
        <f t="shared" si="627"/>
        <v>30</v>
      </c>
      <c r="H1869" s="104">
        <f t="shared" si="623"/>
        <v>1.00005977</v>
      </c>
      <c r="I1869" s="104">
        <f t="shared" si="624"/>
        <v>1.0308561700000001</v>
      </c>
      <c r="J1869" s="104">
        <f t="shared" si="616"/>
        <v>1.03091778</v>
      </c>
      <c r="K1869" s="104">
        <f t="shared" si="617"/>
        <v>103838.05527927</v>
      </c>
      <c r="L1869" s="107">
        <f t="shared" si="628"/>
        <v>0</v>
      </c>
      <c r="M1869" s="105">
        <f t="shared" si="629"/>
        <v>0</v>
      </c>
      <c r="N1869" s="104">
        <f t="shared" si="630"/>
        <v>0</v>
      </c>
      <c r="O1869" s="113">
        <f t="shared" si="625"/>
        <v>0.11</v>
      </c>
      <c r="P1869" s="108">
        <f t="shared" si="615"/>
        <v>1.000579946</v>
      </c>
      <c r="Q1869" s="104">
        <f t="shared" si="618"/>
        <v>60.220464800000002</v>
      </c>
      <c r="R1869" s="104">
        <f t="shared" si="619"/>
        <v>60.220464800000002</v>
      </c>
      <c r="S1869" s="109" t="s">
        <v>52</v>
      </c>
      <c r="T1869" s="110">
        <f t="shared" si="631"/>
        <v>41922</v>
      </c>
      <c r="U1869" s="111">
        <f t="shared" si="626"/>
        <v>0</v>
      </c>
      <c r="V1869" s="22"/>
      <c r="W1869" s="5"/>
      <c r="X1869" s="3"/>
      <c r="Y1869" s="5"/>
      <c r="Z1869" s="5"/>
      <c r="AA1869" s="5"/>
      <c r="AB1869" s="1"/>
      <c r="AC1869" s="5"/>
      <c r="AD1869" s="5"/>
      <c r="AE1869" s="5"/>
      <c r="AF1869" s="1"/>
      <c r="AG1869" s="3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</row>
    <row r="1870" spans="1:108" x14ac:dyDescent="0.2">
      <c r="A1870" s="112">
        <f t="shared" si="620"/>
        <v>41895</v>
      </c>
      <c r="B1870" s="104">
        <f t="shared" si="613"/>
        <v>103931.50506330999</v>
      </c>
      <c r="C1870" s="104">
        <f t="shared" si="621"/>
        <v>100723.89602133997</v>
      </c>
      <c r="D1870" s="132">
        <f t="shared" si="622"/>
        <v>41893</v>
      </c>
      <c r="E1870" s="105">
        <f t="shared" si="614"/>
        <v>8.9700000000000001E-4</v>
      </c>
      <c r="F1870" s="106">
        <f t="shared" si="612"/>
        <v>3</v>
      </c>
      <c r="G1870" s="106">
        <f t="shared" si="627"/>
        <v>30</v>
      </c>
      <c r="H1870" s="104">
        <f t="shared" si="623"/>
        <v>1.00008966</v>
      </c>
      <c r="I1870" s="104">
        <f t="shared" si="624"/>
        <v>1.0308561700000001</v>
      </c>
      <c r="J1870" s="104">
        <f t="shared" si="616"/>
        <v>1.0309485899999999</v>
      </c>
      <c r="K1870" s="104">
        <f t="shared" si="617"/>
        <v>103841.15858249999</v>
      </c>
      <c r="L1870" s="107">
        <f t="shared" si="628"/>
        <v>0</v>
      </c>
      <c r="M1870" s="105">
        <f t="shared" si="629"/>
        <v>0</v>
      </c>
      <c r="N1870" s="104">
        <f t="shared" si="630"/>
        <v>0</v>
      </c>
      <c r="O1870" s="113">
        <f t="shared" si="625"/>
        <v>0.11</v>
      </c>
      <c r="P1870" s="108">
        <f t="shared" si="615"/>
        <v>1.0008700450000001</v>
      </c>
      <c r="Q1870" s="104">
        <f t="shared" si="618"/>
        <v>90.346480810000003</v>
      </c>
      <c r="R1870" s="104">
        <f t="shared" si="619"/>
        <v>90.346480810000003</v>
      </c>
      <c r="S1870" s="109" t="s">
        <v>52</v>
      </c>
      <c r="T1870" s="110">
        <f t="shared" si="631"/>
        <v>41922</v>
      </c>
      <c r="U1870" s="111">
        <f t="shared" si="626"/>
        <v>0</v>
      </c>
      <c r="V1870" s="22"/>
      <c r="W1870" s="5"/>
      <c r="X1870" s="3"/>
      <c r="Y1870" s="5"/>
      <c r="Z1870" s="5"/>
      <c r="AA1870" s="5"/>
      <c r="AB1870" s="1"/>
      <c r="AC1870" s="5"/>
      <c r="AD1870" s="5"/>
      <c r="AE1870" s="5"/>
      <c r="AF1870" s="1"/>
      <c r="AG1870" s="3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</row>
    <row r="1871" spans="1:108" x14ac:dyDescent="0.2">
      <c r="A1871" s="112">
        <f t="shared" si="620"/>
        <v>41896</v>
      </c>
      <c r="B1871" s="104">
        <f t="shared" si="613"/>
        <v>103964.74490600999</v>
      </c>
      <c r="C1871" s="104">
        <f t="shared" si="621"/>
        <v>100723.89602133997</v>
      </c>
      <c r="D1871" s="132">
        <f t="shared" si="622"/>
        <v>41893</v>
      </c>
      <c r="E1871" s="105">
        <f t="shared" si="614"/>
        <v>8.9700000000000001E-4</v>
      </c>
      <c r="F1871" s="106">
        <f t="shared" si="612"/>
        <v>4</v>
      </c>
      <c r="G1871" s="106">
        <f t="shared" si="627"/>
        <v>30</v>
      </c>
      <c r="H1871" s="104">
        <f t="shared" si="623"/>
        <v>1.00011955</v>
      </c>
      <c r="I1871" s="104">
        <f t="shared" si="624"/>
        <v>1.0308561700000001</v>
      </c>
      <c r="J1871" s="104">
        <f t="shared" si="616"/>
        <v>1.0309794000000001</v>
      </c>
      <c r="K1871" s="104">
        <f t="shared" si="617"/>
        <v>103844.26188573999</v>
      </c>
      <c r="L1871" s="107">
        <f t="shared" si="628"/>
        <v>0</v>
      </c>
      <c r="M1871" s="105">
        <f t="shared" si="629"/>
        <v>0</v>
      </c>
      <c r="N1871" s="104">
        <f t="shared" si="630"/>
        <v>0</v>
      </c>
      <c r="O1871" s="113">
        <f t="shared" si="625"/>
        <v>0.11</v>
      </c>
      <c r="P1871" s="108">
        <f t="shared" si="615"/>
        <v>1.001160228</v>
      </c>
      <c r="Q1871" s="104">
        <f t="shared" si="618"/>
        <v>120.48302027</v>
      </c>
      <c r="R1871" s="104">
        <f t="shared" si="619"/>
        <v>120.48302027</v>
      </c>
      <c r="S1871" s="109" t="s">
        <v>52</v>
      </c>
      <c r="T1871" s="110">
        <f t="shared" si="631"/>
        <v>41922</v>
      </c>
      <c r="U1871" s="111">
        <f t="shared" si="626"/>
        <v>0</v>
      </c>
      <c r="V1871" s="22"/>
      <c r="W1871" s="5"/>
      <c r="X1871" s="3"/>
      <c r="Y1871" s="5"/>
      <c r="Z1871" s="5"/>
      <c r="AA1871" s="5"/>
      <c r="AB1871" s="1"/>
      <c r="AC1871" s="5"/>
      <c r="AD1871" s="5"/>
      <c r="AE1871" s="5"/>
      <c r="AF1871" s="1"/>
      <c r="AG1871" s="3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</row>
    <row r="1872" spans="1:108" x14ac:dyDescent="0.2">
      <c r="A1872" s="112">
        <f t="shared" si="620"/>
        <v>41897</v>
      </c>
      <c r="B1872" s="104">
        <f t="shared" si="613"/>
        <v>103997.99638548</v>
      </c>
      <c r="C1872" s="104">
        <f t="shared" si="621"/>
        <v>100723.89602133997</v>
      </c>
      <c r="D1872" s="132">
        <f t="shared" si="622"/>
        <v>41893</v>
      </c>
      <c r="E1872" s="105">
        <f t="shared" si="614"/>
        <v>8.9700000000000001E-4</v>
      </c>
      <c r="F1872" s="106">
        <f t="shared" si="612"/>
        <v>5</v>
      </c>
      <c r="G1872" s="106">
        <f t="shared" si="627"/>
        <v>30</v>
      </c>
      <c r="H1872" s="104">
        <f t="shared" si="623"/>
        <v>1.0001494399999999</v>
      </c>
      <c r="I1872" s="104">
        <f t="shared" si="624"/>
        <v>1.0308561700000001</v>
      </c>
      <c r="J1872" s="104">
        <f t="shared" si="616"/>
        <v>1.03101022</v>
      </c>
      <c r="K1872" s="104">
        <f t="shared" si="617"/>
        <v>103847.36619621</v>
      </c>
      <c r="L1872" s="107">
        <f t="shared" si="628"/>
        <v>0</v>
      </c>
      <c r="M1872" s="105">
        <f t="shared" si="629"/>
        <v>0</v>
      </c>
      <c r="N1872" s="104">
        <f t="shared" si="630"/>
        <v>0</v>
      </c>
      <c r="O1872" s="113">
        <f t="shared" si="625"/>
        <v>0.11</v>
      </c>
      <c r="P1872" s="108">
        <f t="shared" si="615"/>
        <v>1.0014504959999999</v>
      </c>
      <c r="Q1872" s="104">
        <f t="shared" si="618"/>
        <v>150.63018926999999</v>
      </c>
      <c r="R1872" s="104">
        <f t="shared" si="619"/>
        <v>150.63018926999999</v>
      </c>
      <c r="S1872" s="109" t="s">
        <v>52</v>
      </c>
      <c r="T1872" s="110">
        <f t="shared" si="631"/>
        <v>41922</v>
      </c>
      <c r="U1872" s="111">
        <f t="shared" si="626"/>
        <v>0</v>
      </c>
      <c r="V1872" s="22"/>
      <c r="W1872" s="5"/>
      <c r="X1872" s="3"/>
      <c r="Y1872" s="5"/>
      <c r="Z1872" s="5"/>
      <c r="AA1872" s="5"/>
      <c r="AB1872" s="1"/>
      <c r="AC1872" s="5"/>
      <c r="AD1872" s="5"/>
      <c r="AE1872" s="5"/>
      <c r="AF1872" s="1"/>
      <c r="AG1872" s="3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</row>
    <row r="1873" spans="1:108" x14ac:dyDescent="0.2">
      <c r="A1873" s="112">
        <f t="shared" si="620"/>
        <v>41898</v>
      </c>
      <c r="B1873" s="104">
        <f t="shared" si="613"/>
        <v>104031.25727772</v>
      </c>
      <c r="C1873" s="104">
        <f t="shared" si="621"/>
        <v>100723.89602133997</v>
      </c>
      <c r="D1873" s="132">
        <f t="shared" si="622"/>
        <v>41893</v>
      </c>
      <c r="E1873" s="105">
        <f t="shared" si="614"/>
        <v>8.9700000000000001E-4</v>
      </c>
      <c r="F1873" s="106">
        <f t="shared" si="612"/>
        <v>6</v>
      </c>
      <c r="G1873" s="106">
        <f t="shared" si="627"/>
        <v>30</v>
      </c>
      <c r="H1873" s="104">
        <f t="shared" si="623"/>
        <v>1.0001793299999999</v>
      </c>
      <c r="I1873" s="104">
        <f t="shared" si="624"/>
        <v>1.0308561700000001</v>
      </c>
      <c r="J1873" s="104">
        <f t="shared" si="616"/>
        <v>1.0310410299999999</v>
      </c>
      <c r="K1873" s="104">
        <f t="shared" si="617"/>
        <v>103850.46949945</v>
      </c>
      <c r="L1873" s="107">
        <f t="shared" si="628"/>
        <v>0</v>
      </c>
      <c r="M1873" s="105">
        <f t="shared" si="629"/>
        <v>0</v>
      </c>
      <c r="N1873" s="104">
        <f t="shared" si="630"/>
        <v>0</v>
      </c>
      <c r="O1873" s="113">
        <f t="shared" si="625"/>
        <v>0.11</v>
      </c>
      <c r="P1873" s="108">
        <f t="shared" si="615"/>
        <v>1.001740847</v>
      </c>
      <c r="Q1873" s="104">
        <f t="shared" si="618"/>
        <v>180.78777826999999</v>
      </c>
      <c r="R1873" s="104">
        <f t="shared" si="619"/>
        <v>180.78777826999999</v>
      </c>
      <c r="S1873" s="109" t="s">
        <v>52</v>
      </c>
      <c r="T1873" s="110">
        <f t="shared" si="631"/>
        <v>41922</v>
      </c>
      <c r="U1873" s="111">
        <f t="shared" si="626"/>
        <v>0</v>
      </c>
      <c r="V1873" s="22"/>
      <c r="W1873" s="5"/>
      <c r="X1873" s="3"/>
      <c r="Y1873" s="5"/>
      <c r="Z1873" s="5"/>
      <c r="AA1873" s="5"/>
      <c r="AB1873" s="1"/>
      <c r="AC1873" s="5"/>
      <c r="AD1873" s="5"/>
      <c r="AE1873" s="5"/>
      <c r="AF1873" s="1"/>
      <c r="AG1873" s="3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</row>
    <row r="1874" spans="1:108" x14ac:dyDescent="0.2">
      <c r="A1874" s="112">
        <f t="shared" si="620"/>
        <v>41899</v>
      </c>
      <c r="B1874" s="104">
        <f t="shared" si="613"/>
        <v>104064.52879961001</v>
      </c>
      <c r="C1874" s="104">
        <f t="shared" si="621"/>
        <v>100723.89602133997</v>
      </c>
      <c r="D1874" s="132">
        <f t="shared" si="622"/>
        <v>41893</v>
      </c>
      <c r="E1874" s="105">
        <f t="shared" si="614"/>
        <v>8.9700000000000001E-4</v>
      </c>
      <c r="F1874" s="106">
        <f t="shared" si="612"/>
        <v>7</v>
      </c>
      <c r="G1874" s="106">
        <f t="shared" si="627"/>
        <v>30</v>
      </c>
      <c r="H1874" s="104">
        <f t="shared" si="623"/>
        <v>1.0002092199999999</v>
      </c>
      <c r="I1874" s="104">
        <f t="shared" si="624"/>
        <v>1.0308561700000001</v>
      </c>
      <c r="J1874" s="104">
        <f t="shared" si="616"/>
        <v>1.0310718400000001</v>
      </c>
      <c r="K1874" s="104">
        <f t="shared" si="617"/>
        <v>103853.57280269</v>
      </c>
      <c r="L1874" s="107">
        <f t="shared" si="628"/>
        <v>0</v>
      </c>
      <c r="M1874" s="105">
        <f t="shared" si="629"/>
        <v>0</v>
      </c>
      <c r="N1874" s="104">
        <f t="shared" si="630"/>
        <v>0</v>
      </c>
      <c r="O1874" s="113">
        <f t="shared" si="625"/>
        <v>0.11</v>
      </c>
      <c r="P1874" s="108">
        <f t="shared" si="615"/>
        <v>1.002031283</v>
      </c>
      <c r="Q1874" s="104">
        <f t="shared" si="618"/>
        <v>210.95599691999999</v>
      </c>
      <c r="R1874" s="104">
        <f t="shared" si="619"/>
        <v>210.95599691999999</v>
      </c>
      <c r="S1874" s="109" t="s">
        <v>52</v>
      </c>
      <c r="T1874" s="110">
        <f t="shared" si="631"/>
        <v>41922</v>
      </c>
      <c r="U1874" s="111">
        <f t="shared" si="626"/>
        <v>0</v>
      </c>
      <c r="V1874" s="22"/>
      <c r="W1874" s="5"/>
      <c r="X1874" s="3"/>
      <c r="Y1874" s="5"/>
      <c r="Z1874" s="5"/>
      <c r="AA1874" s="5"/>
      <c r="AB1874" s="1"/>
      <c r="AC1874" s="5"/>
      <c r="AD1874" s="5"/>
      <c r="AE1874" s="5"/>
      <c r="AF1874" s="1"/>
      <c r="AG1874" s="3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</row>
    <row r="1875" spans="1:108" x14ac:dyDescent="0.2">
      <c r="A1875" s="112">
        <f t="shared" si="620"/>
        <v>41900</v>
      </c>
      <c r="B1875" s="104">
        <f t="shared" si="613"/>
        <v>104097.81185765</v>
      </c>
      <c r="C1875" s="104">
        <f t="shared" si="621"/>
        <v>100723.89602133997</v>
      </c>
      <c r="D1875" s="132">
        <f t="shared" si="622"/>
        <v>41893</v>
      </c>
      <c r="E1875" s="105">
        <f t="shared" si="614"/>
        <v>8.9700000000000001E-4</v>
      </c>
      <c r="F1875" s="106">
        <f t="shared" si="612"/>
        <v>8</v>
      </c>
      <c r="G1875" s="106">
        <f t="shared" si="627"/>
        <v>30</v>
      </c>
      <c r="H1875" s="104">
        <f t="shared" si="623"/>
        <v>1.00023912</v>
      </c>
      <c r="I1875" s="104">
        <f t="shared" si="624"/>
        <v>1.0308561700000001</v>
      </c>
      <c r="J1875" s="104">
        <f t="shared" si="616"/>
        <v>1.0311026599999999</v>
      </c>
      <c r="K1875" s="104">
        <f t="shared" si="617"/>
        <v>103856.67711316</v>
      </c>
      <c r="L1875" s="107">
        <f t="shared" si="628"/>
        <v>0</v>
      </c>
      <c r="M1875" s="105">
        <f t="shared" si="629"/>
        <v>0</v>
      </c>
      <c r="N1875" s="104">
        <f t="shared" si="630"/>
        <v>0</v>
      </c>
      <c r="O1875" s="113">
        <f t="shared" si="625"/>
        <v>0.11</v>
      </c>
      <c r="P1875" s="108">
        <f t="shared" si="615"/>
        <v>1.0023218030000001</v>
      </c>
      <c r="Q1875" s="104">
        <f t="shared" si="618"/>
        <v>241.13474449</v>
      </c>
      <c r="R1875" s="104">
        <f t="shared" si="619"/>
        <v>241.13474449</v>
      </c>
      <c r="S1875" s="109" t="s">
        <v>52</v>
      </c>
      <c r="T1875" s="110">
        <f t="shared" si="631"/>
        <v>41922</v>
      </c>
      <c r="U1875" s="111">
        <f t="shared" si="626"/>
        <v>0</v>
      </c>
      <c r="V1875" s="22"/>
      <c r="W1875" s="5"/>
      <c r="X1875" s="3"/>
      <c r="Y1875" s="5"/>
      <c r="Z1875" s="5"/>
      <c r="AA1875" s="5"/>
      <c r="AB1875" s="1"/>
      <c r="AC1875" s="5"/>
      <c r="AD1875" s="5"/>
      <c r="AE1875" s="5"/>
      <c r="AF1875" s="1"/>
      <c r="AG1875" s="3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</row>
    <row r="1876" spans="1:108" x14ac:dyDescent="0.2">
      <c r="A1876" s="112">
        <f t="shared" si="620"/>
        <v>41901</v>
      </c>
      <c r="B1876" s="104">
        <f t="shared" si="613"/>
        <v>104131.10544364</v>
      </c>
      <c r="C1876" s="104">
        <f t="shared" si="621"/>
        <v>100723.89602133997</v>
      </c>
      <c r="D1876" s="132">
        <f t="shared" si="622"/>
        <v>41893</v>
      </c>
      <c r="E1876" s="105">
        <f t="shared" si="614"/>
        <v>8.9700000000000001E-4</v>
      </c>
      <c r="F1876" s="106">
        <f t="shared" si="612"/>
        <v>9</v>
      </c>
      <c r="G1876" s="106">
        <f t="shared" si="627"/>
        <v>30</v>
      </c>
      <c r="H1876" s="104">
        <f t="shared" si="623"/>
        <v>1.00026901</v>
      </c>
      <c r="I1876" s="104">
        <f t="shared" si="624"/>
        <v>1.0308561700000001</v>
      </c>
      <c r="J1876" s="104">
        <f t="shared" si="616"/>
        <v>1.03113348</v>
      </c>
      <c r="K1876" s="104">
        <f t="shared" si="617"/>
        <v>103859.78142364</v>
      </c>
      <c r="L1876" s="107">
        <f t="shared" si="628"/>
        <v>0</v>
      </c>
      <c r="M1876" s="105">
        <f t="shared" si="629"/>
        <v>0</v>
      </c>
      <c r="N1876" s="104">
        <f t="shared" si="630"/>
        <v>0</v>
      </c>
      <c r="O1876" s="113">
        <f t="shared" si="625"/>
        <v>0.11</v>
      </c>
      <c r="P1876" s="108">
        <f t="shared" si="615"/>
        <v>1.002612407</v>
      </c>
      <c r="Q1876" s="104">
        <f t="shared" si="618"/>
        <v>271.32402000000002</v>
      </c>
      <c r="R1876" s="104">
        <f t="shared" si="619"/>
        <v>271.32402000000002</v>
      </c>
      <c r="S1876" s="109" t="s">
        <v>52</v>
      </c>
      <c r="T1876" s="110">
        <f t="shared" si="631"/>
        <v>41922</v>
      </c>
      <c r="U1876" s="111">
        <f t="shared" si="626"/>
        <v>0</v>
      </c>
      <c r="V1876" s="22"/>
      <c r="W1876" s="5"/>
      <c r="X1876" s="3"/>
      <c r="Y1876" s="5"/>
      <c r="Z1876" s="5"/>
      <c r="AA1876" s="5"/>
      <c r="AB1876" s="1"/>
      <c r="AC1876" s="5"/>
      <c r="AD1876" s="5"/>
      <c r="AE1876" s="5"/>
      <c r="AF1876" s="1"/>
      <c r="AG1876" s="3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</row>
    <row r="1877" spans="1:108" x14ac:dyDescent="0.2">
      <c r="A1877" s="112">
        <f t="shared" si="620"/>
        <v>41902</v>
      </c>
      <c r="B1877" s="104">
        <f t="shared" si="613"/>
        <v>104164.40955837</v>
      </c>
      <c r="C1877" s="104">
        <f t="shared" si="621"/>
        <v>100723.89602133997</v>
      </c>
      <c r="D1877" s="132">
        <f t="shared" si="622"/>
        <v>41893</v>
      </c>
      <c r="E1877" s="105">
        <f t="shared" si="614"/>
        <v>8.9700000000000001E-4</v>
      </c>
      <c r="F1877" s="106">
        <f t="shared" si="612"/>
        <v>10</v>
      </c>
      <c r="G1877" s="106">
        <f t="shared" si="627"/>
        <v>30</v>
      </c>
      <c r="H1877" s="104">
        <f t="shared" si="623"/>
        <v>1.0002989099999999</v>
      </c>
      <c r="I1877" s="104">
        <f t="shared" si="624"/>
        <v>1.0308561700000001</v>
      </c>
      <c r="J1877" s="104">
        <f t="shared" si="616"/>
        <v>1.0311642999999999</v>
      </c>
      <c r="K1877" s="104">
        <f t="shared" si="617"/>
        <v>103862.88573410999</v>
      </c>
      <c r="L1877" s="107">
        <f t="shared" si="628"/>
        <v>0</v>
      </c>
      <c r="M1877" s="105">
        <f t="shared" si="629"/>
        <v>0</v>
      </c>
      <c r="N1877" s="104">
        <f t="shared" si="630"/>
        <v>0</v>
      </c>
      <c r="O1877" s="113">
        <f t="shared" si="625"/>
        <v>0.11</v>
      </c>
      <c r="P1877" s="108">
        <f t="shared" si="615"/>
        <v>1.002903095</v>
      </c>
      <c r="Q1877" s="104">
        <f t="shared" si="618"/>
        <v>301.52382426000003</v>
      </c>
      <c r="R1877" s="104">
        <f t="shared" si="619"/>
        <v>301.52382426000003</v>
      </c>
      <c r="S1877" s="109" t="s">
        <v>52</v>
      </c>
      <c r="T1877" s="110">
        <f t="shared" si="631"/>
        <v>41922</v>
      </c>
      <c r="U1877" s="111">
        <f t="shared" si="626"/>
        <v>0</v>
      </c>
      <c r="V1877" s="22"/>
      <c r="W1877" s="5"/>
      <c r="X1877" s="3"/>
      <c r="Y1877" s="5"/>
      <c r="Z1877" s="5"/>
      <c r="AA1877" s="5"/>
      <c r="AB1877" s="1"/>
      <c r="AC1877" s="5"/>
      <c r="AD1877" s="5"/>
      <c r="AE1877" s="5"/>
      <c r="AF1877" s="1"/>
      <c r="AG1877" s="3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</row>
    <row r="1878" spans="1:108" x14ac:dyDescent="0.2">
      <c r="A1878" s="112">
        <f t="shared" si="620"/>
        <v>41903</v>
      </c>
      <c r="B1878" s="104">
        <f t="shared" si="613"/>
        <v>104197.72329601999</v>
      </c>
      <c r="C1878" s="104">
        <f t="shared" si="621"/>
        <v>100723.89602133997</v>
      </c>
      <c r="D1878" s="132">
        <f t="shared" si="622"/>
        <v>41893</v>
      </c>
      <c r="E1878" s="105">
        <f t="shared" si="614"/>
        <v>8.9700000000000001E-4</v>
      </c>
      <c r="F1878" s="106">
        <f t="shared" si="612"/>
        <v>11</v>
      </c>
      <c r="G1878" s="106">
        <f t="shared" si="627"/>
        <v>30</v>
      </c>
      <c r="H1878" s="104">
        <f t="shared" si="623"/>
        <v>1.0003287999999999</v>
      </c>
      <c r="I1878" s="104">
        <f t="shared" si="624"/>
        <v>1.0308561700000001</v>
      </c>
      <c r="J1878" s="104">
        <f t="shared" si="616"/>
        <v>1.0311951100000001</v>
      </c>
      <c r="K1878" s="104">
        <f t="shared" si="617"/>
        <v>103865.98903734999</v>
      </c>
      <c r="L1878" s="107">
        <f t="shared" si="628"/>
        <v>0</v>
      </c>
      <c r="M1878" s="105">
        <f t="shared" si="629"/>
        <v>0</v>
      </c>
      <c r="N1878" s="104">
        <f t="shared" si="630"/>
        <v>0</v>
      </c>
      <c r="O1878" s="113">
        <f t="shared" si="625"/>
        <v>0.11</v>
      </c>
      <c r="P1878" s="108">
        <f t="shared" si="615"/>
        <v>1.0031938680000001</v>
      </c>
      <c r="Q1878" s="104">
        <f t="shared" si="618"/>
        <v>331.73425866999997</v>
      </c>
      <c r="R1878" s="104">
        <f t="shared" si="619"/>
        <v>331.73425866999997</v>
      </c>
      <c r="S1878" s="109" t="s">
        <v>52</v>
      </c>
      <c r="T1878" s="110">
        <f t="shared" si="631"/>
        <v>41922</v>
      </c>
      <c r="U1878" s="111">
        <f t="shared" si="626"/>
        <v>0</v>
      </c>
      <c r="V1878" s="22"/>
      <c r="W1878" s="5"/>
      <c r="X1878" s="3"/>
      <c r="Y1878" s="5"/>
      <c r="Z1878" s="5"/>
      <c r="AA1878" s="5"/>
      <c r="AB1878" s="1"/>
      <c r="AC1878" s="5"/>
      <c r="AD1878" s="5"/>
      <c r="AE1878" s="5"/>
      <c r="AF1878" s="1"/>
      <c r="AG1878" s="3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</row>
    <row r="1879" spans="1:108" x14ac:dyDescent="0.2">
      <c r="A1879" s="112">
        <f t="shared" si="620"/>
        <v>41904</v>
      </c>
      <c r="B1879" s="104">
        <f t="shared" si="613"/>
        <v>104231.04857414</v>
      </c>
      <c r="C1879" s="104">
        <f t="shared" si="621"/>
        <v>100723.89602133997</v>
      </c>
      <c r="D1879" s="132">
        <f t="shared" si="622"/>
        <v>41893</v>
      </c>
      <c r="E1879" s="105">
        <f t="shared" si="614"/>
        <v>8.9700000000000001E-4</v>
      </c>
      <c r="F1879" s="106">
        <f t="shared" si="612"/>
        <v>12</v>
      </c>
      <c r="G1879" s="106">
        <f t="shared" si="627"/>
        <v>30</v>
      </c>
      <c r="H1879" s="104">
        <f t="shared" si="623"/>
        <v>1.0003587</v>
      </c>
      <c r="I1879" s="104">
        <f t="shared" si="624"/>
        <v>1.0308561700000001</v>
      </c>
      <c r="J1879" s="104">
        <f t="shared" si="616"/>
        <v>1.03122593</v>
      </c>
      <c r="K1879" s="104">
        <f t="shared" si="617"/>
        <v>103869.09334783</v>
      </c>
      <c r="L1879" s="107">
        <f t="shared" si="628"/>
        <v>0</v>
      </c>
      <c r="M1879" s="105">
        <f t="shared" si="629"/>
        <v>0</v>
      </c>
      <c r="N1879" s="104">
        <f t="shared" si="630"/>
        <v>0</v>
      </c>
      <c r="O1879" s="113">
        <f t="shared" si="625"/>
        <v>0.11</v>
      </c>
      <c r="P1879" s="108">
        <f t="shared" si="615"/>
        <v>1.0034847250000001</v>
      </c>
      <c r="Q1879" s="104">
        <f t="shared" si="618"/>
        <v>361.95522631</v>
      </c>
      <c r="R1879" s="104">
        <f t="shared" si="619"/>
        <v>361.95522631</v>
      </c>
      <c r="S1879" s="109" t="s">
        <v>52</v>
      </c>
      <c r="T1879" s="110">
        <f t="shared" si="631"/>
        <v>41922</v>
      </c>
      <c r="U1879" s="111">
        <f t="shared" si="626"/>
        <v>0</v>
      </c>
      <c r="V1879" s="22"/>
      <c r="W1879" s="5"/>
      <c r="X1879" s="3"/>
      <c r="Y1879" s="5"/>
      <c r="Z1879" s="5"/>
      <c r="AA1879" s="5"/>
      <c r="AB1879" s="1"/>
      <c r="AC1879" s="5"/>
      <c r="AD1879" s="5"/>
      <c r="AE1879" s="5"/>
      <c r="AF1879" s="1"/>
      <c r="AG1879" s="3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</row>
    <row r="1880" spans="1:108" x14ac:dyDescent="0.2">
      <c r="A1880" s="112">
        <f t="shared" si="620"/>
        <v>41905</v>
      </c>
      <c r="B1880" s="104">
        <f t="shared" si="613"/>
        <v>104264.38539437999</v>
      </c>
      <c r="C1880" s="104">
        <f t="shared" si="621"/>
        <v>100723.89602133997</v>
      </c>
      <c r="D1880" s="132">
        <f t="shared" si="622"/>
        <v>41893</v>
      </c>
      <c r="E1880" s="105">
        <f t="shared" si="614"/>
        <v>8.9700000000000001E-4</v>
      </c>
      <c r="F1880" s="106">
        <f t="shared" si="612"/>
        <v>13</v>
      </c>
      <c r="G1880" s="106">
        <f t="shared" si="627"/>
        <v>30</v>
      </c>
      <c r="H1880" s="104">
        <f t="shared" si="623"/>
        <v>1.0003886</v>
      </c>
      <c r="I1880" s="104">
        <f t="shared" si="624"/>
        <v>1.0308561700000001</v>
      </c>
      <c r="J1880" s="104">
        <f t="shared" si="616"/>
        <v>1.03125676</v>
      </c>
      <c r="K1880" s="104">
        <f t="shared" si="617"/>
        <v>103872.19866554</v>
      </c>
      <c r="L1880" s="107">
        <f t="shared" si="628"/>
        <v>0</v>
      </c>
      <c r="M1880" s="105">
        <f t="shared" si="629"/>
        <v>0</v>
      </c>
      <c r="N1880" s="104">
        <f t="shared" si="630"/>
        <v>0</v>
      </c>
      <c r="O1880" s="113">
        <f t="shared" si="625"/>
        <v>0.11</v>
      </c>
      <c r="P1880" s="108">
        <f t="shared" si="615"/>
        <v>1.0037756659999999</v>
      </c>
      <c r="Q1880" s="104">
        <f t="shared" si="618"/>
        <v>392.18672884</v>
      </c>
      <c r="R1880" s="104">
        <f t="shared" si="619"/>
        <v>392.18672884</v>
      </c>
      <c r="S1880" s="109" t="s">
        <v>52</v>
      </c>
      <c r="T1880" s="110">
        <f t="shared" si="631"/>
        <v>41922</v>
      </c>
      <c r="U1880" s="111">
        <f t="shared" si="626"/>
        <v>0</v>
      </c>
      <c r="V1880" s="22"/>
      <c r="W1880" s="5"/>
      <c r="X1880" s="3"/>
      <c r="Y1880" s="5"/>
      <c r="Z1880" s="5"/>
      <c r="AA1880" s="5"/>
      <c r="AB1880" s="1"/>
      <c r="AC1880" s="5"/>
      <c r="AD1880" s="5"/>
      <c r="AE1880" s="5"/>
      <c r="AF1880" s="1"/>
      <c r="AG1880" s="3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</row>
    <row r="1881" spans="1:108" x14ac:dyDescent="0.2">
      <c r="A1881" s="112">
        <f t="shared" si="620"/>
        <v>41906</v>
      </c>
      <c r="B1881" s="104">
        <f t="shared" si="613"/>
        <v>104297.73082828999</v>
      </c>
      <c r="C1881" s="104">
        <f t="shared" si="621"/>
        <v>100723.89602133997</v>
      </c>
      <c r="D1881" s="132">
        <f t="shared" si="622"/>
        <v>41893</v>
      </c>
      <c r="E1881" s="105">
        <f t="shared" si="614"/>
        <v>8.9700000000000001E-4</v>
      </c>
      <c r="F1881" s="106">
        <f t="shared" si="612"/>
        <v>14</v>
      </c>
      <c r="G1881" s="106">
        <f t="shared" si="627"/>
        <v>30</v>
      </c>
      <c r="H1881" s="104">
        <f t="shared" si="623"/>
        <v>1.0004184899999999</v>
      </c>
      <c r="I1881" s="104">
        <f t="shared" si="624"/>
        <v>1.0308561700000001</v>
      </c>
      <c r="J1881" s="104">
        <f t="shared" si="616"/>
        <v>1.0312875699999999</v>
      </c>
      <c r="K1881" s="104">
        <f t="shared" si="617"/>
        <v>103875.30196878</v>
      </c>
      <c r="L1881" s="107">
        <f t="shared" si="628"/>
        <v>0</v>
      </c>
      <c r="M1881" s="105">
        <f t="shared" si="629"/>
        <v>0</v>
      </c>
      <c r="N1881" s="104">
        <f t="shared" si="630"/>
        <v>0</v>
      </c>
      <c r="O1881" s="113">
        <f t="shared" si="625"/>
        <v>0.11</v>
      </c>
      <c r="P1881" s="108">
        <f t="shared" si="615"/>
        <v>1.0040666920000001</v>
      </c>
      <c r="Q1881" s="104">
        <f t="shared" si="618"/>
        <v>422.42885951</v>
      </c>
      <c r="R1881" s="104">
        <f t="shared" si="619"/>
        <v>422.42885951</v>
      </c>
      <c r="S1881" s="109" t="s">
        <v>52</v>
      </c>
      <c r="T1881" s="110">
        <f t="shared" si="631"/>
        <v>41922</v>
      </c>
      <c r="U1881" s="111">
        <f t="shared" si="626"/>
        <v>0</v>
      </c>
      <c r="V1881" s="22"/>
      <c r="W1881" s="5"/>
      <c r="X1881" s="3"/>
      <c r="Y1881" s="5"/>
      <c r="Z1881" s="5"/>
      <c r="AA1881" s="5"/>
      <c r="AB1881" s="1"/>
      <c r="AC1881" s="5"/>
      <c r="AD1881" s="5"/>
      <c r="AE1881" s="5"/>
      <c r="AF1881" s="1"/>
      <c r="AG1881" s="3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</row>
    <row r="1882" spans="1:108" x14ac:dyDescent="0.2">
      <c r="A1882" s="112">
        <f t="shared" si="620"/>
        <v>41907</v>
      </c>
      <c r="B1882" s="104">
        <f t="shared" si="613"/>
        <v>104331.08780589</v>
      </c>
      <c r="C1882" s="104">
        <f t="shared" si="621"/>
        <v>100723.89602133997</v>
      </c>
      <c r="D1882" s="132">
        <f t="shared" si="622"/>
        <v>41893</v>
      </c>
      <c r="E1882" s="105">
        <f t="shared" si="614"/>
        <v>8.9700000000000001E-4</v>
      </c>
      <c r="F1882" s="106">
        <f t="shared" si="612"/>
        <v>15</v>
      </c>
      <c r="G1882" s="106">
        <f t="shared" si="627"/>
        <v>30</v>
      </c>
      <c r="H1882" s="104">
        <f t="shared" si="623"/>
        <v>1.0004483900000001</v>
      </c>
      <c r="I1882" s="104">
        <f t="shared" si="624"/>
        <v>1.0308561700000001</v>
      </c>
      <c r="J1882" s="104">
        <f t="shared" si="616"/>
        <v>1.03131839</v>
      </c>
      <c r="K1882" s="104">
        <f t="shared" si="617"/>
        <v>103878.40627925</v>
      </c>
      <c r="L1882" s="107">
        <f t="shared" si="628"/>
        <v>0</v>
      </c>
      <c r="M1882" s="105">
        <f t="shared" si="629"/>
        <v>0</v>
      </c>
      <c r="N1882" s="104">
        <f t="shared" si="630"/>
        <v>0</v>
      </c>
      <c r="O1882" s="113">
        <f t="shared" si="625"/>
        <v>0.11</v>
      </c>
      <c r="P1882" s="108">
        <f t="shared" si="615"/>
        <v>1.0043578019999999</v>
      </c>
      <c r="Q1882" s="104">
        <f t="shared" si="618"/>
        <v>452.68152664000002</v>
      </c>
      <c r="R1882" s="104">
        <f t="shared" si="619"/>
        <v>452.68152664000002</v>
      </c>
      <c r="S1882" s="109" t="s">
        <v>52</v>
      </c>
      <c r="T1882" s="110">
        <f t="shared" si="631"/>
        <v>41922</v>
      </c>
      <c r="U1882" s="111">
        <f t="shared" si="626"/>
        <v>0</v>
      </c>
      <c r="V1882" s="22"/>
      <c r="W1882" s="5"/>
      <c r="X1882" s="3"/>
      <c r="Y1882" s="5"/>
      <c r="Z1882" s="5"/>
      <c r="AA1882" s="5"/>
      <c r="AB1882" s="1"/>
      <c r="AC1882" s="5"/>
      <c r="AD1882" s="5"/>
      <c r="AE1882" s="5"/>
      <c r="AF1882" s="1"/>
      <c r="AG1882" s="3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</row>
    <row r="1883" spans="1:108" x14ac:dyDescent="0.2">
      <c r="A1883" s="112">
        <f t="shared" si="620"/>
        <v>41908</v>
      </c>
      <c r="B1883" s="104">
        <f t="shared" si="613"/>
        <v>104364.45531692999</v>
      </c>
      <c r="C1883" s="104">
        <f t="shared" si="621"/>
        <v>100723.89602133997</v>
      </c>
      <c r="D1883" s="132">
        <f t="shared" si="622"/>
        <v>41893</v>
      </c>
      <c r="E1883" s="105">
        <f t="shared" si="614"/>
        <v>8.9700000000000001E-4</v>
      </c>
      <c r="F1883" s="106">
        <f t="shared" si="612"/>
        <v>16</v>
      </c>
      <c r="G1883" s="106">
        <f t="shared" si="627"/>
        <v>30</v>
      </c>
      <c r="H1883" s="104">
        <f t="shared" si="623"/>
        <v>1.00047829</v>
      </c>
      <c r="I1883" s="104">
        <f t="shared" si="624"/>
        <v>1.0308561700000001</v>
      </c>
      <c r="J1883" s="104">
        <f t="shared" si="616"/>
        <v>1.0313492099999999</v>
      </c>
      <c r="K1883" s="104">
        <f t="shared" si="617"/>
        <v>103881.51058972999</v>
      </c>
      <c r="L1883" s="107">
        <f t="shared" si="628"/>
        <v>0</v>
      </c>
      <c r="M1883" s="105">
        <f t="shared" si="629"/>
        <v>0</v>
      </c>
      <c r="N1883" s="104">
        <f t="shared" si="630"/>
        <v>0</v>
      </c>
      <c r="O1883" s="113">
        <f t="shared" si="625"/>
        <v>0.11</v>
      </c>
      <c r="P1883" s="108">
        <f t="shared" si="615"/>
        <v>1.004648996</v>
      </c>
      <c r="Q1883" s="104">
        <f t="shared" si="618"/>
        <v>482.94472719999999</v>
      </c>
      <c r="R1883" s="104">
        <f t="shared" si="619"/>
        <v>482.94472719999999</v>
      </c>
      <c r="S1883" s="109" t="s">
        <v>52</v>
      </c>
      <c r="T1883" s="110">
        <f t="shared" si="631"/>
        <v>41922</v>
      </c>
      <c r="U1883" s="111">
        <f t="shared" si="626"/>
        <v>0</v>
      </c>
      <c r="V1883" s="22"/>
      <c r="W1883" s="5"/>
      <c r="X1883" s="3"/>
      <c r="Y1883" s="5"/>
      <c r="Z1883" s="5"/>
      <c r="AA1883" s="5"/>
      <c r="AB1883" s="1"/>
      <c r="AC1883" s="5"/>
      <c r="AD1883" s="5"/>
      <c r="AE1883" s="5"/>
      <c r="AF1883" s="1"/>
      <c r="AG1883" s="3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</row>
    <row r="1884" spans="1:108" x14ac:dyDescent="0.2">
      <c r="A1884" s="112">
        <f t="shared" si="620"/>
        <v>41909</v>
      </c>
      <c r="B1884" s="104">
        <f t="shared" si="613"/>
        <v>104397.8354905</v>
      </c>
      <c r="C1884" s="104">
        <f t="shared" si="621"/>
        <v>100723.89602133997</v>
      </c>
      <c r="D1884" s="132">
        <f t="shared" si="622"/>
        <v>41893</v>
      </c>
      <c r="E1884" s="105">
        <f t="shared" si="614"/>
        <v>8.9700000000000001E-4</v>
      </c>
      <c r="F1884" s="106">
        <f t="shared" si="612"/>
        <v>17</v>
      </c>
      <c r="G1884" s="106">
        <f t="shared" si="627"/>
        <v>30</v>
      </c>
      <c r="H1884" s="104">
        <f t="shared" si="623"/>
        <v>1.0005082000000001</v>
      </c>
      <c r="I1884" s="104">
        <f t="shared" si="624"/>
        <v>1.0308561700000001</v>
      </c>
      <c r="J1884" s="104">
        <f t="shared" si="616"/>
        <v>1.0313800500000001</v>
      </c>
      <c r="K1884" s="104">
        <f t="shared" si="617"/>
        <v>103884.61691467999</v>
      </c>
      <c r="L1884" s="107">
        <f t="shared" si="628"/>
        <v>0</v>
      </c>
      <c r="M1884" s="105">
        <f t="shared" si="629"/>
        <v>0</v>
      </c>
      <c r="N1884" s="104">
        <f t="shared" si="630"/>
        <v>0</v>
      </c>
      <c r="O1884" s="113">
        <f t="shared" si="625"/>
        <v>0.11</v>
      </c>
      <c r="P1884" s="108">
        <f t="shared" si="615"/>
        <v>1.004940275</v>
      </c>
      <c r="Q1884" s="104">
        <f t="shared" si="618"/>
        <v>513.21857581999996</v>
      </c>
      <c r="R1884" s="104">
        <f t="shared" si="619"/>
        <v>513.21857581999996</v>
      </c>
      <c r="S1884" s="109" t="s">
        <v>52</v>
      </c>
      <c r="T1884" s="110">
        <f t="shared" si="631"/>
        <v>41922</v>
      </c>
      <c r="U1884" s="111">
        <f t="shared" si="626"/>
        <v>0</v>
      </c>
      <c r="V1884" s="22"/>
      <c r="W1884" s="5"/>
      <c r="X1884" s="3"/>
      <c r="Y1884" s="5"/>
      <c r="Z1884" s="5"/>
      <c r="AA1884" s="5"/>
      <c r="AB1884" s="1"/>
      <c r="AC1884" s="5"/>
      <c r="AD1884" s="5"/>
      <c r="AE1884" s="5"/>
      <c r="AF1884" s="1"/>
      <c r="AG1884" s="3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</row>
    <row r="1885" spans="1:108" x14ac:dyDescent="0.2">
      <c r="A1885" s="112">
        <f t="shared" si="620"/>
        <v>41910</v>
      </c>
      <c r="B1885" s="104">
        <f t="shared" si="613"/>
        <v>104431.22417525</v>
      </c>
      <c r="C1885" s="104">
        <f t="shared" si="621"/>
        <v>100723.89602133997</v>
      </c>
      <c r="D1885" s="132">
        <f t="shared" si="622"/>
        <v>41893</v>
      </c>
      <c r="E1885" s="105">
        <f t="shared" si="614"/>
        <v>8.9700000000000001E-4</v>
      </c>
      <c r="F1885" s="106">
        <f t="shared" si="612"/>
        <v>18</v>
      </c>
      <c r="G1885" s="106">
        <f t="shared" si="627"/>
        <v>30</v>
      </c>
      <c r="H1885" s="104">
        <f t="shared" si="623"/>
        <v>1.0005381</v>
      </c>
      <c r="I1885" s="104">
        <f t="shared" si="624"/>
        <v>1.0308561700000001</v>
      </c>
      <c r="J1885" s="104">
        <f t="shared" si="616"/>
        <v>1.03141087</v>
      </c>
      <c r="K1885" s="104">
        <f t="shared" si="617"/>
        <v>103887.72122516</v>
      </c>
      <c r="L1885" s="107">
        <f t="shared" si="628"/>
        <v>0</v>
      </c>
      <c r="M1885" s="105">
        <f t="shared" si="629"/>
        <v>0</v>
      </c>
      <c r="N1885" s="104">
        <f t="shared" si="630"/>
        <v>0</v>
      </c>
      <c r="O1885" s="113">
        <f t="shared" si="625"/>
        <v>0.11</v>
      </c>
      <c r="P1885" s="108">
        <f t="shared" si="615"/>
        <v>1.0052316379999999</v>
      </c>
      <c r="Q1885" s="104">
        <f t="shared" si="618"/>
        <v>543.50295009000001</v>
      </c>
      <c r="R1885" s="104">
        <f t="shared" si="619"/>
        <v>543.50295009000001</v>
      </c>
      <c r="S1885" s="109" t="s">
        <v>52</v>
      </c>
      <c r="T1885" s="110">
        <f t="shared" si="631"/>
        <v>41922</v>
      </c>
      <c r="U1885" s="111">
        <f t="shared" si="626"/>
        <v>0</v>
      </c>
      <c r="V1885" s="22"/>
      <c r="W1885" s="5"/>
      <c r="X1885" s="3"/>
      <c r="Y1885" s="5"/>
      <c r="Z1885" s="5"/>
      <c r="AA1885" s="5"/>
      <c r="AB1885" s="1"/>
      <c r="AC1885" s="5"/>
      <c r="AD1885" s="5"/>
      <c r="AE1885" s="5"/>
      <c r="AF1885" s="1"/>
      <c r="AG1885" s="3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</row>
    <row r="1886" spans="1:108" x14ac:dyDescent="0.2">
      <c r="A1886" s="112">
        <f t="shared" si="620"/>
        <v>41911</v>
      </c>
      <c r="B1886" s="104">
        <f t="shared" si="613"/>
        <v>104464.62349967001</v>
      </c>
      <c r="C1886" s="104">
        <f t="shared" si="621"/>
        <v>100723.89602133997</v>
      </c>
      <c r="D1886" s="132">
        <f t="shared" si="622"/>
        <v>41893</v>
      </c>
      <c r="E1886" s="105">
        <f t="shared" si="614"/>
        <v>8.9700000000000001E-4</v>
      </c>
      <c r="F1886" s="106">
        <f t="shared" si="612"/>
        <v>19</v>
      </c>
      <c r="G1886" s="106">
        <f t="shared" si="627"/>
        <v>30</v>
      </c>
      <c r="H1886" s="104">
        <f t="shared" si="623"/>
        <v>1.0005679999999999</v>
      </c>
      <c r="I1886" s="104">
        <f t="shared" si="624"/>
        <v>1.0308561700000001</v>
      </c>
      <c r="J1886" s="104">
        <f t="shared" si="616"/>
        <v>1.0314416900000001</v>
      </c>
      <c r="K1886" s="104">
        <f t="shared" si="617"/>
        <v>103890.82553563001</v>
      </c>
      <c r="L1886" s="107">
        <f t="shared" si="628"/>
        <v>0</v>
      </c>
      <c r="M1886" s="105">
        <f t="shared" si="629"/>
        <v>0</v>
      </c>
      <c r="N1886" s="104">
        <f t="shared" si="630"/>
        <v>0</v>
      </c>
      <c r="O1886" s="113">
        <f t="shared" si="625"/>
        <v>0.11</v>
      </c>
      <c r="P1886" s="108">
        <f t="shared" si="615"/>
        <v>1.005523086</v>
      </c>
      <c r="Q1886" s="104">
        <f t="shared" si="618"/>
        <v>573.79796404000001</v>
      </c>
      <c r="R1886" s="104">
        <f t="shared" si="619"/>
        <v>573.79796404000001</v>
      </c>
      <c r="S1886" s="109" t="s">
        <v>52</v>
      </c>
      <c r="T1886" s="110">
        <f t="shared" si="631"/>
        <v>41922</v>
      </c>
      <c r="U1886" s="111">
        <f t="shared" si="626"/>
        <v>0</v>
      </c>
      <c r="V1886" s="22"/>
      <c r="W1886" s="5"/>
      <c r="X1886" s="3"/>
      <c r="Y1886" s="5"/>
      <c r="Z1886" s="5"/>
      <c r="AA1886" s="5"/>
      <c r="AB1886" s="1"/>
      <c r="AC1886" s="5"/>
      <c r="AD1886" s="5"/>
      <c r="AE1886" s="5"/>
      <c r="AF1886" s="1"/>
      <c r="AG1886" s="3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</row>
    <row r="1887" spans="1:108" x14ac:dyDescent="0.2">
      <c r="A1887" s="112">
        <f t="shared" si="620"/>
        <v>41912</v>
      </c>
      <c r="B1887" s="104">
        <f t="shared" si="613"/>
        <v>104498.03437378</v>
      </c>
      <c r="C1887" s="104">
        <f t="shared" si="621"/>
        <v>100723.89602133997</v>
      </c>
      <c r="D1887" s="132">
        <f t="shared" si="622"/>
        <v>41893</v>
      </c>
      <c r="E1887" s="105">
        <f t="shared" si="614"/>
        <v>8.9700000000000001E-4</v>
      </c>
      <c r="F1887" s="106">
        <f t="shared" si="612"/>
        <v>20</v>
      </c>
      <c r="G1887" s="106">
        <f t="shared" si="627"/>
        <v>30</v>
      </c>
      <c r="H1887" s="104">
        <f t="shared" si="623"/>
        <v>1.00059791</v>
      </c>
      <c r="I1887" s="104">
        <f t="shared" si="624"/>
        <v>1.0308561700000001</v>
      </c>
      <c r="J1887" s="104">
        <f t="shared" si="616"/>
        <v>1.0314725199999999</v>
      </c>
      <c r="K1887" s="104">
        <f t="shared" si="617"/>
        <v>103893.93085335</v>
      </c>
      <c r="L1887" s="107">
        <f t="shared" si="628"/>
        <v>0</v>
      </c>
      <c r="M1887" s="105">
        <f t="shared" si="629"/>
        <v>0</v>
      </c>
      <c r="N1887" s="104">
        <f t="shared" si="630"/>
        <v>0</v>
      </c>
      <c r="O1887" s="113">
        <f t="shared" si="625"/>
        <v>0.11</v>
      </c>
      <c r="P1887" s="108">
        <f t="shared" si="615"/>
        <v>1.005814618</v>
      </c>
      <c r="Q1887" s="104">
        <f t="shared" si="618"/>
        <v>604.10352043</v>
      </c>
      <c r="R1887" s="104">
        <f t="shared" si="619"/>
        <v>604.10352043</v>
      </c>
      <c r="S1887" s="109" t="s">
        <v>52</v>
      </c>
      <c r="T1887" s="110">
        <f t="shared" si="631"/>
        <v>41922</v>
      </c>
      <c r="U1887" s="111">
        <f t="shared" si="626"/>
        <v>0</v>
      </c>
      <c r="V1887" s="22"/>
      <c r="W1887" s="5"/>
      <c r="X1887" s="3"/>
      <c r="Y1887" s="5"/>
      <c r="Z1887" s="5"/>
      <c r="AA1887" s="5"/>
      <c r="AB1887" s="1"/>
      <c r="AC1887" s="5"/>
      <c r="AD1887" s="5"/>
      <c r="AE1887" s="5"/>
      <c r="AF1887" s="1"/>
      <c r="AG1887" s="3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</row>
    <row r="1888" spans="1:108" x14ac:dyDescent="0.2">
      <c r="A1888" s="112">
        <f t="shared" si="620"/>
        <v>41913</v>
      </c>
      <c r="B1888" s="104">
        <f t="shared" si="613"/>
        <v>104531.45588972</v>
      </c>
      <c r="C1888" s="104">
        <f t="shared" si="621"/>
        <v>100723.89602133997</v>
      </c>
      <c r="D1888" s="132">
        <f t="shared" si="622"/>
        <v>41893</v>
      </c>
      <c r="E1888" s="105">
        <f t="shared" si="614"/>
        <v>8.9700000000000001E-4</v>
      </c>
      <c r="F1888" s="106">
        <f t="shared" si="612"/>
        <v>21</v>
      </c>
      <c r="G1888" s="106">
        <f t="shared" si="627"/>
        <v>30</v>
      </c>
      <c r="H1888" s="104">
        <f t="shared" si="623"/>
        <v>1.0006278099999999</v>
      </c>
      <c r="I1888" s="104">
        <f t="shared" si="624"/>
        <v>1.0308561700000001</v>
      </c>
      <c r="J1888" s="104">
        <f t="shared" si="616"/>
        <v>1.0315033499999999</v>
      </c>
      <c r="K1888" s="104">
        <f t="shared" si="617"/>
        <v>103897.03617106</v>
      </c>
      <c r="L1888" s="107">
        <f t="shared" si="628"/>
        <v>0</v>
      </c>
      <c r="M1888" s="105">
        <f t="shared" si="629"/>
        <v>0</v>
      </c>
      <c r="N1888" s="104">
        <f t="shared" si="630"/>
        <v>0</v>
      </c>
      <c r="O1888" s="113">
        <f t="shared" si="625"/>
        <v>0.11</v>
      </c>
      <c r="P1888" s="108">
        <f t="shared" si="615"/>
        <v>1.0061062350000001</v>
      </c>
      <c r="Q1888" s="104">
        <f t="shared" si="618"/>
        <v>634.41971865999994</v>
      </c>
      <c r="R1888" s="104">
        <f t="shared" si="619"/>
        <v>634.41971865999994</v>
      </c>
      <c r="S1888" s="109" t="s">
        <v>52</v>
      </c>
      <c r="T1888" s="110">
        <f t="shared" si="631"/>
        <v>41922</v>
      </c>
      <c r="U1888" s="111">
        <f t="shared" si="626"/>
        <v>0</v>
      </c>
      <c r="V1888" s="22"/>
      <c r="W1888" s="5"/>
      <c r="X1888" s="3"/>
      <c r="Y1888" s="5"/>
      <c r="Z1888" s="5"/>
      <c r="AA1888" s="5"/>
      <c r="AB1888" s="1"/>
      <c r="AC1888" s="5"/>
      <c r="AD1888" s="5"/>
      <c r="AE1888" s="5"/>
      <c r="AF1888" s="1"/>
      <c r="AG1888" s="3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</row>
    <row r="1889" spans="1:108" x14ac:dyDescent="0.2">
      <c r="A1889" s="112">
        <f t="shared" si="620"/>
        <v>41914</v>
      </c>
      <c r="B1889" s="104">
        <f t="shared" si="613"/>
        <v>104564.88794439999</v>
      </c>
      <c r="C1889" s="104">
        <f t="shared" si="621"/>
        <v>100723.89602133997</v>
      </c>
      <c r="D1889" s="132">
        <f t="shared" si="622"/>
        <v>41893</v>
      </c>
      <c r="E1889" s="105">
        <f t="shared" si="614"/>
        <v>8.9700000000000001E-4</v>
      </c>
      <c r="F1889" s="106">
        <f t="shared" si="612"/>
        <v>22</v>
      </c>
      <c r="G1889" s="106">
        <f t="shared" si="627"/>
        <v>30</v>
      </c>
      <c r="H1889" s="104">
        <f t="shared" si="623"/>
        <v>1.00065772</v>
      </c>
      <c r="I1889" s="104">
        <f t="shared" si="624"/>
        <v>1.0308561700000001</v>
      </c>
      <c r="J1889" s="104">
        <f t="shared" si="616"/>
        <v>1.03153418</v>
      </c>
      <c r="K1889" s="104">
        <f t="shared" si="617"/>
        <v>103900.14148876999</v>
      </c>
      <c r="L1889" s="107">
        <f t="shared" si="628"/>
        <v>0</v>
      </c>
      <c r="M1889" s="105">
        <f t="shared" si="629"/>
        <v>0</v>
      </c>
      <c r="N1889" s="104">
        <f t="shared" si="630"/>
        <v>0</v>
      </c>
      <c r="O1889" s="113">
        <f t="shared" si="625"/>
        <v>0.11</v>
      </c>
      <c r="P1889" s="108">
        <f t="shared" si="615"/>
        <v>1.0063979359999999</v>
      </c>
      <c r="Q1889" s="104">
        <f t="shared" si="618"/>
        <v>664.74645563000001</v>
      </c>
      <c r="R1889" s="104">
        <f t="shared" si="619"/>
        <v>664.74645563000001</v>
      </c>
      <c r="S1889" s="109" t="s">
        <v>52</v>
      </c>
      <c r="T1889" s="110">
        <f t="shared" si="631"/>
        <v>41922</v>
      </c>
      <c r="U1889" s="111">
        <f t="shared" si="626"/>
        <v>0</v>
      </c>
      <c r="V1889" s="22"/>
      <c r="W1889" s="5"/>
      <c r="X1889" s="3"/>
      <c r="Y1889" s="5"/>
      <c r="Z1889" s="5"/>
      <c r="AA1889" s="5"/>
      <c r="AB1889" s="1"/>
      <c r="AC1889" s="5"/>
      <c r="AD1889" s="5"/>
      <c r="AE1889" s="5"/>
      <c r="AF1889" s="1"/>
      <c r="AG1889" s="3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</row>
    <row r="1890" spans="1:108" x14ac:dyDescent="0.2">
      <c r="A1890" s="112">
        <f t="shared" si="620"/>
        <v>41915</v>
      </c>
      <c r="B1890" s="104">
        <f t="shared" si="613"/>
        <v>104598.32962854</v>
      </c>
      <c r="C1890" s="104">
        <f t="shared" si="621"/>
        <v>100723.89602133997</v>
      </c>
      <c r="D1890" s="132">
        <f t="shared" si="622"/>
        <v>41893</v>
      </c>
      <c r="E1890" s="105">
        <f t="shared" si="614"/>
        <v>8.9700000000000001E-4</v>
      </c>
      <c r="F1890" s="106">
        <f t="shared" si="612"/>
        <v>23</v>
      </c>
      <c r="G1890" s="106">
        <f t="shared" si="627"/>
        <v>30</v>
      </c>
      <c r="H1890" s="104">
        <f t="shared" si="623"/>
        <v>1.0006876200000001</v>
      </c>
      <c r="I1890" s="104">
        <f t="shared" si="624"/>
        <v>1.0308561700000001</v>
      </c>
      <c r="J1890" s="104">
        <f t="shared" si="616"/>
        <v>1.0315650000000001</v>
      </c>
      <c r="K1890" s="104">
        <f t="shared" si="617"/>
        <v>103903.24579925</v>
      </c>
      <c r="L1890" s="107">
        <f t="shared" si="628"/>
        <v>0</v>
      </c>
      <c r="M1890" s="105">
        <f t="shared" si="629"/>
        <v>0</v>
      </c>
      <c r="N1890" s="104">
        <f t="shared" si="630"/>
        <v>0</v>
      </c>
      <c r="O1890" s="113">
        <f t="shared" si="625"/>
        <v>0.11</v>
      </c>
      <c r="P1890" s="108">
        <f t="shared" si="615"/>
        <v>1.006689722</v>
      </c>
      <c r="Q1890" s="104">
        <f t="shared" si="618"/>
        <v>695.08382929000004</v>
      </c>
      <c r="R1890" s="104">
        <f t="shared" si="619"/>
        <v>695.08382929000004</v>
      </c>
      <c r="S1890" s="109" t="s">
        <v>52</v>
      </c>
      <c r="T1890" s="110">
        <f t="shared" si="631"/>
        <v>41922</v>
      </c>
      <c r="U1890" s="111">
        <f t="shared" si="626"/>
        <v>0</v>
      </c>
      <c r="V1890" s="22"/>
      <c r="W1890" s="5"/>
      <c r="X1890" s="3"/>
      <c r="Y1890" s="5"/>
      <c r="Z1890" s="5"/>
      <c r="AA1890" s="5"/>
      <c r="AB1890" s="1"/>
      <c r="AC1890" s="5"/>
      <c r="AD1890" s="5"/>
      <c r="AE1890" s="5"/>
      <c r="AF1890" s="1"/>
      <c r="AG1890" s="3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</row>
    <row r="1891" spans="1:108" x14ac:dyDescent="0.2">
      <c r="A1891" s="112">
        <f t="shared" si="620"/>
        <v>41916</v>
      </c>
      <c r="B1891" s="104">
        <f t="shared" si="613"/>
        <v>104631.78398484</v>
      </c>
      <c r="C1891" s="104">
        <f t="shared" si="621"/>
        <v>100723.89602133997</v>
      </c>
      <c r="D1891" s="132">
        <f t="shared" si="622"/>
        <v>41893</v>
      </c>
      <c r="E1891" s="105">
        <f t="shared" si="614"/>
        <v>8.9700000000000001E-4</v>
      </c>
      <c r="F1891" s="106">
        <f t="shared" ref="F1891:F1954" si="632">IF(DAY(A1891)=E$2+1,1,F1890+1)</f>
        <v>24</v>
      </c>
      <c r="G1891" s="106">
        <f t="shared" si="627"/>
        <v>30</v>
      </c>
      <c r="H1891" s="104">
        <f t="shared" si="623"/>
        <v>1.00071753</v>
      </c>
      <c r="I1891" s="104">
        <f t="shared" si="624"/>
        <v>1.0308561700000001</v>
      </c>
      <c r="J1891" s="104">
        <f t="shared" si="616"/>
        <v>1.03159584</v>
      </c>
      <c r="K1891" s="104">
        <f t="shared" si="617"/>
        <v>103906.3521242</v>
      </c>
      <c r="L1891" s="107">
        <f t="shared" si="628"/>
        <v>0</v>
      </c>
      <c r="M1891" s="105">
        <f t="shared" si="629"/>
        <v>0</v>
      </c>
      <c r="N1891" s="104">
        <f t="shared" si="630"/>
        <v>0</v>
      </c>
      <c r="O1891" s="113">
        <f t="shared" si="625"/>
        <v>0.11</v>
      </c>
      <c r="P1891" s="108">
        <f t="shared" si="615"/>
        <v>1.0069815929999999</v>
      </c>
      <c r="Q1891" s="104">
        <f t="shared" si="618"/>
        <v>725.43186063999997</v>
      </c>
      <c r="R1891" s="104">
        <f t="shared" si="619"/>
        <v>725.43186063999997</v>
      </c>
      <c r="S1891" s="109" t="s">
        <v>52</v>
      </c>
      <c r="T1891" s="110">
        <f t="shared" si="631"/>
        <v>41922</v>
      </c>
      <c r="U1891" s="111">
        <f t="shared" si="626"/>
        <v>0</v>
      </c>
      <c r="V1891" s="22"/>
      <c r="W1891" s="5"/>
      <c r="X1891" s="3"/>
      <c r="Y1891" s="5"/>
      <c r="Z1891" s="5"/>
      <c r="AA1891" s="5"/>
      <c r="AB1891" s="1"/>
      <c r="AC1891" s="5"/>
      <c r="AD1891" s="5"/>
      <c r="AE1891" s="5"/>
      <c r="AF1891" s="1"/>
      <c r="AG1891" s="3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</row>
    <row r="1892" spans="1:108" x14ac:dyDescent="0.2">
      <c r="A1892" s="112">
        <f t="shared" si="620"/>
        <v>41917</v>
      </c>
      <c r="B1892" s="104">
        <f t="shared" si="613"/>
        <v>104665.24786827</v>
      </c>
      <c r="C1892" s="104">
        <f t="shared" si="621"/>
        <v>100723.89602133997</v>
      </c>
      <c r="D1892" s="132">
        <f t="shared" si="622"/>
        <v>41893</v>
      </c>
      <c r="E1892" s="105">
        <f t="shared" si="614"/>
        <v>8.9700000000000001E-4</v>
      </c>
      <c r="F1892" s="106">
        <f t="shared" si="632"/>
        <v>25</v>
      </c>
      <c r="G1892" s="106">
        <f t="shared" si="627"/>
        <v>30</v>
      </c>
      <c r="H1892" s="104">
        <f t="shared" si="623"/>
        <v>1.00074744</v>
      </c>
      <c r="I1892" s="104">
        <f t="shared" si="624"/>
        <v>1.0308561700000001</v>
      </c>
      <c r="J1892" s="104">
        <f t="shared" si="616"/>
        <v>1.0316266700000001</v>
      </c>
      <c r="K1892" s="104">
        <f t="shared" si="617"/>
        <v>103909.45744192001</v>
      </c>
      <c r="L1892" s="107">
        <f t="shared" si="628"/>
        <v>0</v>
      </c>
      <c r="M1892" s="105">
        <f t="shared" si="629"/>
        <v>0</v>
      </c>
      <c r="N1892" s="104">
        <f t="shared" si="630"/>
        <v>0</v>
      </c>
      <c r="O1892" s="113">
        <f t="shared" si="625"/>
        <v>0.11</v>
      </c>
      <c r="P1892" s="108">
        <f t="shared" si="615"/>
        <v>1.0072735479999999</v>
      </c>
      <c r="Q1892" s="104">
        <f t="shared" si="618"/>
        <v>755.79042634999996</v>
      </c>
      <c r="R1892" s="104">
        <f t="shared" si="619"/>
        <v>755.79042634999996</v>
      </c>
      <c r="S1892" s="109" t="s">
        <v>52</v>
      </c>
      <c r="T1892" s="110">
        <f t="shared" si="631"/>
        <v>41922</v>
      </c>
      <c r="U1892" s="111">
        <f t="shared" si="626"/>
        <v>0</v>
      </c>
      <c r="V1892" s="22"/>
      <c r="W1892" s="5"/>
      <c r="X1892" s="3"/>
      <c r="Y1892" s="5"/>
      <c r="Z1892" s="5"/>
      <c r="AA1892" s="5"/>
      <c r="AB1892" s="1"/>
      <c r="AC1892" s="5"/>
      <c r="AD1892" s="5"/>
      <c r="AE1892" s="5"/>
      <c r="AF1892" s="1"/>
      <c r="AG1892" s="3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</row>
    <row r="1893" spans="1:108" x14ac:dyDescent="0.2">
      <c r="A1893" s="112">
        <f t="shared" si="620"/>
        <v>41918</v>
      </c>
      <c r="B1893" s="104">
        <f t="shared" si="613"/>
        <v>104698.72239749</v>
      </c>
      <c r="C1893" s="104">
        <f t="shared" si="621"/>
        <v>100723.89602133997</v>
      </c>
      <c r="D1893" s="132">
        <f t="shared" si="622"/>
        <v>41893</v>
      </c>
      <c r="E1893" s="105">
        <f t="shared" si="614"/>
        <v>8.9700000000000001E-4</v>
      </c>
      <c r="F1893" s="106">
        <f t="shared" si="632"/>
        <v>26</v>
      </c>
      <c r="G1893" s="106">
        <f t="shared" si="627"/>
        <v>30</v>
      </c>
      <c r="H1893" s="104">
        <f t="shared" si="623"/>
        <v>1.0007773499999999</v>
      </c>
      <c r="I1893" s="104">
        <f t="shared" si="624"/>
        <v>1.0308561700000001</v>
      </c>
      <c r="J1893" s="104">
        <f t="shared" si="616"/>
        <v>1.0316574999999999</v>
      </c>
      <c r="K1893" s="104">
        <f t="shared" si="617"/>
        <v>103912.56275963</v>
      </c>
      <c r="L1893" s="107">
        <f t="shared" si="628"/>
        <v>0</v>
      </c>
      <c r="M1893" s="105">
        <f t="shared" si="629"/>
        <v>0</v>
      </c>
      <c r="N1893" s="104">
        <f t="shared" si="630"/>
        <v>0</v>
      </c>
      <c r="O1893" s="113">
        <f t="shared" si="625"/>
        <v>0.11</v>
      </c>
      <c r="P1893" s="108">
        <f t="shared" si="615"/>
        <v>1.0075655880000001</v>
      </c>
      <c r="Q1893" s="104">
        <f t="shared" si="618"/>
        <v>786.15963785999998</v>
      </c>
      <c r="R1893" s="104">
        <f t="shared" si="619"/>
        <v>786.15963785999998</v>
      </c>
      <c r="S1893" s="109" t="s">
        <v>52</v>
      </c>
      <c r="T1893" s="110">
        <f t="shared" si="631"/>
        <v>41922</v>
      </c>
      <c r="U1893" s="111">
        <f t="shared" si="626"/>
        <v>0</v>
      </c>
      <c r="V1893" s="22"/>
      <c r="W1893" s="5"/>
      <c r="X1893" s="3"/>
      <c r="Y1893" s="5"/>
      <c r="Z1893" s="5"/>
      <c r="AA1893" s="5"/>
      <c r="AB1893" s="1"/>
      <c r="AC1893" s="5"/>
      <c r="AD1893" s="5"/>
      <c r="AE1893" s="5"/>
      <c r="AF1893" s="1"/>
      <c r="AG1893" s="3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</row>
    <row r="1894" spans="1:108" x14ac:dyDescent="0.2">
      <c r="A1894" s="112">
        <f t="shared" si="620"/>
        <v>41919</v>
      </c>
      <c r="B1894" s="104">
        <f t="shared" si="613"/>
        <v>104732.20746938</v>
      </c>
      <c r="C1894" s="104">
        <f t="shared" si="621"/>
        <v>100723.89602133997</v>
      </c>
      <c r="D1894" s="132">
        <f t="shared" si="622"/>
        <v>41893</v>
      </c>
      <c r="E1894" s="105">
        <f t="shared" si="614"/>
        <v>8.9700000000000001E-4</v>
      </c>
      <c r="F1894" s="106">
        <f t="shared" si="632"/>
        <v>27</v>
      </c>
      <c r="G1894" s="106">
        <f t="shared" si="627"/>
        <v>30</v>
      </c>
      <c r="H1894" s="104">
        <f t="shared" si="623"/>
        <v>1.00080726</v>
      </c>
      <c r="I1894" s="104">
        <f t="shared" si="624"/>
        <v>1.0308561700000001</v>
      </c>
      <c r="J1894" s="104">
        <f t="shared" si="616"/>
        <v>1.0316883299999999</v>
      </c>
      <c r="K1894" s="104">
        <f t="shared" si="617"/>
        <v>103915.66807735</v>
      </c>
      <c r="L1894" s="107">
        <f t="shared" si="628"/>
        <v>0</v>
      </c>
      <c r="M1894" s="105">
        <f t="shared" si="629"/>
        <v>0</v>
      </c>
      <c r="N1894" s="104">
        <f t="shared" si="630"/>
        <v>0</v>
      </c>
      <c r="O1894" s="113">
        <f t="shared" si="625"/>
        <v>0.11</v>
      </c>
      <c r="P1894" s="108">
        <f t="shared" si="615"/>
        <v>1.0078577120000001</v>
      </c>
      <c r="Q1894" s="104">
        <f t="shared" si="618"/>
        <v>816.53939203000004</v>
      </c>
      <c r="R1894" s="104">
        <f t="shared" si="619"/>
        <v>816.53939203000004</v>
      </c>
      <c r="S1894" s="109" t="s">
        <v>52</v>
      </c>
      <c r="T1894" s="110">
        <f t="shared" si="631"/>
        <v>41922</v>
      </c>
      <c r="U1894" s="111">
        <f t="shared" si="626"/>
        <v>0</v>
      </c>
      <c r="V1894" s="22"/>
      <c r="W1894" s="5"/>
      <c r="X1894" s="3"/>
      <c r="Y1894" s="5"/>
      <c r="Z1894" s="5"/>
      <c r="AA1894" s="5"/>
      <c r="AB1894" s="1"/>
      <c r="AC1894" s="5"/>
      <c r="AD1894" s="5"/>
      <c r="AE1894" s="5"/>
      <c r="AF1894" s="1"/>
      <c r="AG1894" s="3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</row>
    <row r="1895" spans="1:108" x14ac:dyDescent="0.2">
      <c r="A1895" s="112">
        <f t="shared" si="620"/>
        <v>41920</v>
      </c>
      <c r="B1895" s="104">
        <f t="shared" ref="B1895:B1958" si="633">IF(E1895&lt;0,"ND",(K1895+Q1895))</f>
        <v>104765.70420409</v>
      </c>
      <c r="C1895" s="104">
        <f t="shared" si="621"/>
        <v>100723.89602133997</v>
      </c>
      <c r="D1895" s="132">
        <f t="shared" si="622"/>
        <v>41893</v>
      </c>
      <c r="E1895" s="105">
        <f t="shared" si="614"/>
        <v>8.9700000000000001E-4</v>
      </c>
      <c r="F1895" s="106">
        <f t="shared" si="632"/>
        <v>28</v>
      </c>
      <c r="G1895" s="106">
        <f t="shared" si="627"/>
        <v>30</v>
      </c>
      <c r="H1895" s="104">
        <f t="shared" si="623"/>
        <v>1.0008371700000001</v>
      </c>
      <c r="I1895" s="104">
        <f t="shared" si="624"/>
        <v>1.0308561700000001</v>
      </c>
      <c r="J1895" s="104">
        <f t="shared" si="616"/>
        <v>1.0317191699999999</v>
      </c>
      <c r="K1895" s="104">
        <f t="shared" si="617"/>
        <v>103918.7744023</v>
      </c>
      <c r="L1895" s="107">
        <f t="shared" si="628"/>
        <v>0</v>
      </c>
      <c r="M1895" s="105">
        <f t="shared" si="629"/>
        <v>0</v>
      </c>
      <c r="N1895" s="104">
        <f t="shared" si="630"/>
        <v>0</v>
      </c>
      <c r="O1895" s="113">
        <f t="shared" si="625"/>
        <v>0.11</v>
      </c>
      <c r="P1895" s="108">
        <f t="shared" si="615"/>
        <v>1.008149921</v>
      </c>
      <c r="Q1895" s="104">
        <f t="shared" si="618"/>
        <v>846.92980179000006</v>
      </c>
      <c r="R1895" s="104">
        <f t="shared" si="619"/>
        <v>846.92980179000006</v>
      </c>
      <c r="S1895" s="109" t="s">
        <v>52</v>
      </c>
      <c r="T1895" s="110">
        <f t="shared" si="631"/>
        <v>41922</v>
      </c>
      <c r="U1895" s="111">
        <f t="shared" si="626"/>
        <v>0</v>
      </c>
      <c r="V1895" s="22"/>
      <c r="W1895" s="5"/>
      <c r="X1895" s="3"/>
      <c r="Y1895" s="5"/>
      <c r="Z1895" s="5"/>
      <c r="AA1895" s="5"/>
      <c r="AB1895" s="1"/>
      <c r="AC1895" s="5"/>
      <c r="AD1895" s="5"/>
      <c r="AE1895" s="5"/>
      <c r="AF1895" s="1"/>
      <c r="AG1895" s="3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</row>
    <row r="1896" spans="1:108" x14ac:dyDescent="0.2">
      <c r="A1896" s="112">
        <f t="shared" si="620"/>
        <v>41921</v>
      </c>
      <c r="B1896" s="104">
        <f t="shared" si="633"/>
        <v>104799.21057180999</v>
      </c>
      <c r="C1896" s="104">
        <f t="shared" si="621"/>
        <v>100723.89602133997</v>
      </c>
      <c r="D1896" s="132">
        <f t="shared" si="622"/>
        <v>41893</v>
      </c>
      <c r="E1896" s="105">
        <f t="shared" si="614"/>
        <v>8.9700000000000001E-4</v>
      </c>
      <c r="F1896" s="106">
        <f t="shared" si="632"/>
        <v>29</v>
      </c>
      <c r="G1896" s="106">
        <f t="shared" si="627"/>
        <v>30</v>
      </c>
      <c r="H1896" s="104">
        <f t="shared" si="623"/>
        <v>1.0008670799999999</v>
      </c>
      <c r="I1896" s="104">
        <f t="shared" si="624"/>
        <v>1.0308561700000001</v>
      </c>
      <c r="J1896" s="104">
        <f t="shared" si="616"/>
        <v>1.0317499999999999</v>
      </c>
      <c r="K1896" s="104">
        <f t="shared" si="617"/>
        <v>103921.87972000999</v>
      </c>
      <c r="L1896" s="107">
        <f t="shared" si="628"/>
        <v>0</v>
      </c>
      <c r="M1896" s="105">
        <f t="shared" si="629"/>
        <v>0</v>
      </c>
      <c r="N1896" s="104">
        <f t="shared" si="630"/>
        <v>0</v>
      </c>
      <c r="O1896" s="113">
        <f t="shared" si="625"/>
        <v>0.11</v>
      </c>
      <c r="P1896" s="108">
        <f t="shared" si="615"/>
        <v>1.0084422150000001</v>
      </c>
      <c r="Q1896" s="104">
        <f t="shared" si="618"/>
        <v>877.3308518</v>
      </c>
      <c r="R1896" s="104">
        <f t="shared" si="619"/>
        <v>877.3308518</v>
      </c>
      <c r="S1896" s="109" t="s">
        <v>52</v>
      </c>
      <c r="T1896" s="110">
        <f t="shared" si="631"/>
        <v>41922</v>
      </c>
      <c r="U1896" s="111">
        <f t="shared" si="626"/>
        <v>0</v>
      </c>
      <c r="V1896" s="22"/>
      <c r="W1896" s="5"/>
      <c r="X1896" s="3"/>
      <c r="Y1896" s="5"/>
      <c r="Z1896" s="5"/>
      <c r="AA1896" s="5"/>
      <c r="AB1896" s="1"/>
      <c r="AC1896" s="5"/>
      <c r="AD1896" s="5"/>
      <c r="AE1896" s="5"/>
      <c r="AF1896" s="1"/>
      <c r="AG1896" s="3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</row>
    <row r="1897" spans="1:108" x14ac:dyDescent="0.2">
      <c r="A1897" s="112">
        <f t="shared" si="620"/>
        <v>41922</v>
      </c>
      <c r="B1897" s="104">
        <f t="shared" si="633"/>
        <v>104832.72860452</v>
      </c>
      <c r="C1897" s="104">
        <f t="shared" si="621"/>
        <v>100723.89602133997</v>
      </c>
      <c r="D1897" s="132">
        <f t="shared" si="622"/>
        <v>41893</v>
      </c>
      <c r="E1897" s="105">
        <f t="shared" si="614"/>
        <v>8.9700000000000001E-4</v>
      </c>
      <c r="F1897" s="106">
        <f t="shared" si="632"/>
        <v>30</v>
      </c>
      <c r="G1897" s="106">
        <f t="shared" si="627"/>
        <v>30</v>
      </c>
      <c r="H1897" s="104">
        <f t="shared" si="623"/>
        <v>1.0008969999999999</v>
      </c>
      <c r="I1897" s="104">
        <f t="shared" si="624"/>
        <v>1.0308561700000001</v>
      </c>
      <c r="J1897" s="104">
        <f t="shared" si="616"/>
        <v>1.0317808399999999</v>
      </c>
      <c r="K1897" s="104">
        <f t="shared" si="617"/>
        <v>103924.98604497001</v>
      </c>
      <c r="L1897" s="107">
        <f t="shared" si="628"/>
        <v>61</v>
      </c>
      <c r="M1897" s="105">
        <f t="shared" si="629"/>
        <v>1.3972E-2</v>
      </c>
      <c r="N1897" s="104">
        <f t="shared" si="630"/>
        <v>1452.0399050200001</v>
      </c>
      <c r="O1897" s="113">
        <f t="shared" si="625"/>
        <v>0.11</v>
      </c>
      <c r="P1897" s="108">
        <f t="shared" si="615"/>
        <v>1.0087345940000001</v>
      </c>
      <c r="Q1897" s="104">
        <f t="shared" si="618"/>
        <v>907.74255955000001</v>
      </c>
      <c r="R1897" s="104">
        <f t="shared" si="619"/>
        <v>2359.7824645700002</v>
      </c>
      <c r="S1897" s="109" t="s">
        <v>52</v>
      </c>
      <c r="T1897" s="110">
        <f t="shared" si="631"/>
        <v>41922</v>
      </c>
      <c r="U1897" s="111">
        <f t="shared" si="626"/>
        <v>102472.94613995</v>
      </c>
      <c r="V1897" s="22"/>
      <c r="W1897" s="5"/>
      <c r="X1897" s="3"/>
      <c r="Y1897" s="5"/>
      <c r="Z1897" s="5"/>
      <c r="AA1897" s="5"/>
      <c r="AB1897" s="1"/>
      <c r="AC1897" s="5"/>
      <c r="AD1897" s="5"/>
      <c r="AE1897" s="5"/>
      <c r="AF1897" s="1"/>
      <c r="AG1897" s="3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</row>
    <row r="1898" spans="1:108" x14ac:dyDescent="0.2">
      <c r="A1898" s="112">
        <f t="shared" si="620"/>
        <v>41923</v>
      </c>
      <c r="B1898" s="104">
        <f t="shared" si="633"/>
        <v>102503.78193826</v>
      </c>
      <c r="C1898" s="104">
        <f t="shared" si="621"/>
        <v>99316.581746129974</v>
      </c>
      <c r="D1898" s="132">
        <f t="shared" si="622"/>
        <v>41923</v>
      </c>
      <c r="E1898" s="105">
        <f t="shared" si="614"/>
        <v>6.3100000000000005E-4</v>
      </c>
      <c r="F1898" s="106">
        <f t="shared" si="632"/>
        <v>1</v>
      </c>
      <c r="G1898" s="106">
        <f t="shared" si="627"/>
        <v>31</v>
      </c>
      <c r="H1898" s="104">
        <f t="shared" si="623"/>
        <v>1.0000203400000001</v>
      </c>
      <c r="I1898" s="104">
        <f t="shared" si="624"/>
        <v>1.0317808399999999</v>
      </c>
      <c r="J1898" s="104">
        <f t="shared" si="616"/>
        <v>1.0318018200000001</v>
      </c>
      <c r="K1898" s="104">
        <f t="shared" si="617"/>
        <v>102475.02980182999</v>
      </c>
      <c r="L1898" s="107">
        <f t="shared" si="628"/>
        <v>0</v>
      </c>
      <c r="M1898" s="105">
        <f t="shared" si="629"/>
        <v>0</v>
      </c>
      <c r="N1898" s="104">
        <f t="shared" si="630"/>
        <v>0</v>
      </c>
      <c r="O1898" s="113">
        <f t="shared" si="625"/>
        <v>0.11</v>
      </c>
      <c r="P1898" s="108">
        <f t="shared" si="615"/>
        <v>1.0002805770000001</v>
      </c>
      <c r="Q1898" s="104">
        <f t="shared" si="618"/>
        <v>28.75213643</v>
      </c>
      <c r="R1898" s="104">
        <f t="shared" si="619"/>
        <v>28.75213643</v>
      </c>
      <c r="S1898" s="109" t="s">
        <v>52</v>
      </c>
      <c r="T1898" s="110">
        <f t="shared" si="631"/>
        <v>41953</v>
      </c>
      <c r="U1898" s="111">
        <f t="shared" si="626"/>
        <v>0</v>
      </c>
      <c r="V1898" s="22"/>
      <c r="W1898" s="5"/>
      <c r="X1898" s="3"/>
      <c r="Y1898" s="5"/>
      <c r="Z1898" s="5"/>
      <c r="AA1898" s="5"/>
      <c r="AB1898" s="1"/>
      <c r="AC1898" s="5"/>
      <c r="AD1898" s="5"/>
      <c r="AE1898" s="5"/>
      <c r="AF1898" s="1"/>
      <c r="AG1898" s="3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</row>
    <row r="1899" spans="1:108" x14ac:dyDescent="0.2">
      <c r="A1899" s="112">
        <f t="shared" si="620"/>
        <v>41924</v>
      </c>
      <c r="B1899" s="104">
        <f t="shared" si="633"/>
        <v>102534.62898898</v>
      </c>
      <c r="C1899" s="104">
        <f t="shared" si="621"/>
        <v>99316.581746129974</v>
      </c>
      <c r="D1899" s="132">
        <f t="shared" si="622"/>
        <v>41923</v>
      </c>
      <c r="E1899" s="105">
        <f t="shared" ref="E1899:E1962" si="634">IF(DAY(A1898)=$E$2,VLOOKUP(A1898,$AG$10:$AH$200,2),E1898)</f>
        <v>6.3100000000000005E-4</v>
      </c>
      <c r="F1899" s="106">
        <f t="shared" si="632"/>
        <v>2</v>
      </c>
      <c r="G1899" s="106">
        <f t="shared" si="627"/>
        <v>31</v>
      </c>
      <c r="H1899" s="104">
        <f t="shared" si="623"/>
        <v>1.0000406900000001</v>
      </c>
      <c r="I1899" s="104">
        <f t="shared" si="624"/>
        <v>1.0317808399999999</v>
      </c>
      <c r="J1899" s="104">
        <f t="shared" si="616"/>
        <v>1.0318228199999999</v>
      </c>
      <c r="K1899" s="104">
        <f t="shared" si="617"/>
        <v>102477.11545005</v>
      </c>
      <c r="L1899" s="107">
        <f t="shared" si="628"/>
        <v>0</v>
      </c>
      <c r="M1899" s="105">
        <f t="shared" si="629"/>
        <v>0</v>
      </c>
      <c r="N1899" s="104">
        <f t="shared" si="630"/>
        <v>0</v>
      </c>
      <c r="O1899" s="113">
        <f t="shared" si="625"/>
        <v>0.11</v>
      </c>
      <c r="P1899" s="108">
        <f t="shared" si="615"/>
        <v>1.000561233</v>
      </c>
      <c r="Q1899" s="104">
        <f t="shared" si="618"/>
        <v>57.513538930000003</v>
      </c>
      <c r="R1899" s="104">
        <f t="shared" si="619"/>
        <v>57.513538930000003</v>
      </c>
      <c r="S1899" s="109" t="s">
        <v>52</v>
      </c>
      <c r="T1899" s="110">
        <f t="shared" si="631"/>
        <v>41953</v>
      </c>
      <c r="U1899" s="111">
        <f t="shared" si="626"/>
        <v>0</v>
      </c>
      <c r="V1899" s="22"/>
      <c r="W1899" s="5"/>
      <c r="X1899" s="3"/>
      <c r="Y1899" s="5"/>
      <c r="Z1899" s="5"/>
      <c r="AA1899" s="5"/>
      <c r="AB1899" s="1"/>
      <c r="AC1899" s="5"/>
      <c r="AD1899" s="5"/>
      <c r="AE1899" s="5"/>
      <c r="AF1899" s="1"/>
      <c r="AG1899" s="3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</row>
    <row r="1900" spans="1:108" x14ac:dyDescent="0.2">
      <c r="A1900" s="112">
        <f t="shared" si="620"/>
        <v>41925</v>
      </c>
      <c r="B1900" s="104">
        <f t="shared" si="633"/>
        <v>102565.48420977</v>
      </c>
      <c r="C1900" s="104">
        <f t="shared" si="621"/>
        <v>99316.581746129974</v>
      </c>
      <c r="D1900" s="132">
        <f t="shared" si="622"/>
        <v>41923</v>
      </c>
      <c r="E1900" s="105">
        <f t="shared" si="634"/>
        <v>6.3100000000000005E-4</v>
      </c>
      <c r="F1900" s="106">
        <f t="shared" si="632"/>
        <v>3</v>
      </c>
      <c r="G1900" s="106">
        <f t="shared" si="627"/>
        <v>31</v>
      </c>
      <c r="H1900" s="104">
        <f t="shared" si="623"/>
        <v>1.0000610400000001</v>
      </c>
      <c r="I1900" s="104">
        <f t="shared" si="624"/>
        <v>1.0317808399999999</v>
      </c>
      <c r="J1900" s="104">
        <f t="shared" si="616"/>
        <v>1.03184381</v>
      </c>
      <c r="K1900" s="104">
        <f t="shared" si="617"/>
        <v>102479.2001051</v>
      </c>
      <c r="L1900" s="107">
        <f t="shared" si="628"/>
        <v>0</v>
      </c>
      <c r="M1900" s="105">
        <f t="shared" si="629"/>
        <v>0</v>
      </c>
      <c r="N1900" s="104">
        <f t="shared" si="630"/>
        <v>0</v>
      </c>
      <c r="O1900" s="113">
        <f t="shared" si="625"/>
        <v>0.11</v>
      </c>
      <c r="P1900" s="108">
        <f t="shared" si="615"/>
        <v>1.0008419669999999</v>
      </c>
      <c r="Q1900" s="104">
        <f t="shared" si="618"/>
        <v>86.284104670000005</v>
      </c>
      <c r="R1900" s="104">
        <f t="shared" si="619"/>
        <v>86.284104670000005</v>
      </c>
      <c r="S1900" s="109" t="s">
        <v>52</v>
      </c>
      <c r="T1900" s="110">
        <f t="shared" si="631"/>
        <v>41953</v>
      </c>
      <c r="U1900" s="111">
        <f t="shared" si="626"/>
        <v>0</v>
      </c>
      <c r="V1900" s="22"/>
      <c r="W1900" s="5"/>
      <c r="X1900" s="3"/>
      <c r="Y1900" s="5"/>
      <c r="Z1900" s="5"/>
      <c r="AA1900" s="5"/>
      <c r="AB1900" s="1"/>
      <c r="AC1900" s="5"/>
      <c r="AD1900" s="5"/>
      <c r="AE1900" s="5"/>
      <c r="AF1900" s="1"/>
      <c r="AG1900" s="3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</row>
    <row r="1901" spans="1:108" x14ac:dyDescent="0.2">
      <c r="A1901" s="112">
        <f t="shared" si="620"/>
        <v>41926</v>
      </c>
      <c r="B1901" s="104">
        <f t="shared" si="633"/>
        <v>102596.34979381</v>
      </c>
      <c r="C1901" s="104">
        <f t="shared" si="621"/>
        <v>99316.581746129974</v>
      </c>
      <c r="D1901" s="132">
        <f t="shared" si="622"/>
        <v>41923</v>
      </c>
      <c r="E1901" s="105">
        <f t="shared" si="634"/>
        <v>6.3100000000000005E-4</v>
      </c>
      <c r="F1901" s="106">
        <f t="shared" si="632"/>
        <v>4</v>
      </c>
      <c r="G1901" s="106">
        <f t="shared" si="627"/>
        <v>31</v>
      </c>
      <c r="H1901" s="104">
        <f t="shared" si="623"/>
        <v>1.0000813900000001</v>
      </c>
      <c r="I1901" s="104">
        <f t="shared" si="624"/>
        <v>1.0317808399999999</v>
      </c>
      <c r="J1901" s="104">
        <f t="shared" si="616"/>
        <v>1.0318648100000001</v>
      </c>
      <c r="K1901" s="104">
        <f t="shared" si="617"/>
        <v>102481.28575332</v>
      </c>
      <c r="L1901" s="107">
        <f t="shared" si="628"/>
        <v>0</v>
      </c>
      <c r="M1901" s="105">
        <f t="shared" si="629"/>
        <v>0</v>
      </c>
      <c r="N1901" s="104">
        <f t="shared" si="630"/>
        <v>0</v>
      </c>
      <c r="O1901" s="113">
        <f t="shared" si="625"/>
        <v>0.11</v>
      </c>
      <c r="P1901" s="108">
        <f t="shared" si="615"/>
        <v>1.0011227810000001</v>
      </c>
      <c r="Q1901" s="104">
        <f t="shared" si="618"/>
        <v>115.06404049</v>
      </c>
      <c r="R1901" s="104">
        <f t="shared" si="619"/>
        <v>115.06404049</v>
      </c>
      <c r="S1901" s="109" t="s">
        <v>52</v>
      </c>
      <c r="T1901" s="110">
        <f t="shared" si="631"/>
        <v>41953</v>
      </c>
      <c r="U1901" s="111">
        <f t="shared" si="626"/>
        <v>0</v>
      </c>
      <c r="V1901" s="22"/>
      <c r="W1901" s="5"/>
      <c r="X1901" s="3"/>
      <c r="Y1901" s="5"/>
      <c r="Z1901" s="5"/>
      <c r="AA1901" s="5"/>
      <c r="AB1901" s="1"/>
      <c r="AC1901" s="5"/>
      <c r="AD1901" s="5"/>
      <c r="AE1901" s="5"/>
      <c r="AF1901" s="1"/>
      <c r="AG1901" s="3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</row>
    <row r="1902" spans="1:108" x14ac:dyDescent="0.2">
      <c r="A1902" s="112">
        <f t="shared" si="620"/>
        <v>41927</v>
      </c>
      <c r="B1902" s="104">
        <f t="shared" si="633"/>
        <v>102627.22454291</v>
      </c>
      <c r="C1902" s="104">
        <f t="shared" si="621"/>
        <v>99316.581746129974</v>
      </c>
      <c r="D1902" s="132">
        <f t="shared" si="622"/>
        <v>41923</v>
      </c>
      <c r="E1902" s="105">
        <f t="shared" si="634"/>
        <v>6.3100000000000005E-4</v>
      </c>
      <c r="F1902" s="106">
        <f t="shared" si="632"/>
        <v>5</v>
      </c>
      <c r="G1902" s="106">
        <f t="shared" si="627"/>
        <v>31</v>
      </c>
      <c r="H1902" s="104">
        <f t="shared" si="623"/>
        <v>1.0001017400000001</v>
      </c>
      <c r="I1902" s="104">
        <f t="shared" si="624"/>
        <v>1.0317808399999999</v>
      </c>
      <c r="J1902" s="104">
        <f t="shared" si="616"/>
        <v>1.0318858099999999</v>
      </c>
      <c r="K1902" s="104">
        <f t="shared" si="617"/>
        <v>102483.37140153001</v>
      </c>
      <c r="L1902" s="107">
        <f t="shared" si="628"/>
        <v>0</v>
      </c>
      <c r="M1902" s="105">
        <f t="shared" si="629"/>
        <v>0</v>
      </c>
      <c r="N1902" s="104">
        <f t="shared" si="630"/>
        <v>0</v>
      </c>
      <c r="O1902" s="113">
        <f t="shared" si="625"/>
        <v>0.11</v>
      </c>
      <c r="P1902" s="108">
        <f t="shared" si="615"/>
        <v>1.001403673</v>
      </c>
      <c r="Q1902" s="104">
        <f t="shared" si="618"/>
        <v>143.85314138000001</v>
      </c>
      <c r="R1902" s="104">
        <f t="shared" si="619"/>
        <v>143.85314138000001</v>
      </c>
      <c r="S1902" s="109" t="s">
        <v>52</v>
      </c>
      <c r="T1902" s="110">
        <f t="shared" si="631"/>
        <v>41953</v>
      </c>
      <c r="U1902" s="111">
        <f t="shared" si="626"/>
        <v>0</v>
      </c>
      <c r="V1902" s="22"/>
      <c r="W1902" s="5"/>
      <c r="X1902" s="3"/>
      <c r="Y1902" s="5"/>
      <c r="Z1902" s="5"/>
      <c r="AA1902" s="5"/>
      <c r="AB1902" s="1"/>
      <c r="AC1902" s="5"/>
      <c r="AD1902" s="5"/>
      <c r="AE1902" s="5"/>
      <c r="AF1902" s="1"/>
      <c r="AG1902" s="3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</row>
    <row r="1903" spans="1:108" x14ac:dyDescent="0.2">
      <c r="A1903" s="112">
        <f t="shared" si="620"/>
        <v>41928</v>
      </c>
      <c r="B1903" s="104">
        <f t="shared" si="633"/>
        <v>102658.10845756999</v>
      </c>
      <c r="C1903" s="104">
        <f t="shared" si="621"/>
        <v>99316.581746129974</v>
      </c>
      <c r="D1903" s="132">
        <f t="shared" si="622"/>
        <v>41923</v>
      </c>
      <c r="E1903" s="105">
        <f t="shared" si="634"/>
        <v>6.3100000000000005E-4</v>
      </c>
      <c r="F1903" s="106">
        <f t="shared" si="632"/>
        <v>6</v>
      </c>
      <c r="G1903" s="106">
        <f t="shared" si="627"/>
        <v>31</v>
      </c>
      <c r="H1903" s="104">
        <f t="shared" si="623"/>
        <v>1.0001220900000001</v>
      </c>
      <c r="I1903" s="104">
        <f t="shared" si="624"/>
        <v>1.0317808399999999</v>
      </c>
      <c r="J1903" s="104">
        <f t="shared" si="616"/>
        <v>1.03190681</v>
      </c>
      <c r="K1903" s="104">
        <f t="shared" si="617"/>
        <v>102485.45704975</v>
      </c>
      <c r="L1903" s="107">
        <f t="shared" si="628"/>
        <v>0</v>
      </c>
      <c r="M1903" s="105">
        <f t="shared" si="629"/>
        <v>0</v>
      </c>
      <c r="N1903" s="104">
        <f t="shared" si="630"/>
        <v>0</v>
      </c>
      <c r="O1903" s="113">
        <f t="shared" si="625"/>
        <v>0.11</v>
      </c>
      <c r="P1903" s="108">
        <f t="shared" si="615"/>
        <v>1.0016846429999999</v>
      </c>
      <c r="Q1903" s="104">
        <f t="shared" si="618"/>
        <v>172.65140782</v>
      </c>
      <c r="R1903" s="104">
        <f t="shared" si="619"/>
        <v>172.65140782</v>
      </c>
      <c r="S1903" s="109" t="s">
        <v>52</v>
      </c>
      <c r="T1903" s="110">
        <f t="shared" si="631"/>
        <v>41953</v>
      </c>
      <c r="U1903" s="111">
        <f t="shared" si="626"/>
        <v>0</v>
      </c>
      <c r="V1903" s="22"/>
      <c r="W1903" s="5"/>
      <c r="X1903" s="3"/>
      <c r="Y1903" s="5"/>
      <c r="Z1903" s="5"/>
      <c r="AA1903" s="5"/>
      <c r="AB1903" s="1"/>
      <c r="AC1903" s="5"/>
      <c r="AD1903" s="5"/>
      <c r="AE1903" s="5"/>
      <c r="AF1903" s="1"/>
      <c r="AG1903" s="3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</row>
    <row r="1904" spans="1:108" x14ac:dyDescent="0.2">
      <c r="A1904" s="112">
        <f t="shared" si="620"/>
        <v>41929</v>
      </c>
      <c r="B1904" s="104">
        <f t="shared" si="633"/>
        <v>102689.00074810999</v>
      </c>
      <c r="C1904" s="104">
        <f t="shared" si="621"/>
        <v>99316.581746129974</v>
      </c>
      <c r="D1904" s="132">
        <f t="shared" si="622"/>
        <v>41923</v>
      </c>
      <c r="E1904" s="105">
        <f t="shared" si="634"/>
        <v>6.3100000000000005E-4</v>
      </c>
      <c r="F1904" s="106">
        <f t="shared" si="632"/>
        <v>7</v>
      </c>
      <c r="G1904" s="106">
        <f t="shared" si="627"/>
        <v>31</v>
      </c>
      <c r="H1904" s="104">
        <f t="shared" si="623"/>
        <v>1.0001424400000001</v>
      </c>
      <c r="I1904" s="104">
        <f t="shared" si="624"/>
        <v>1.0317808399999999</v>
      </c>
      <c r="J1904" s="104">
        <f t="shared" si="616"/>
        <v>1.0319278000000001</v>
      </c>
      <c r="K1904" s="104">
        <f t="shared" si="617"/>
        <v>102487.54170479999</v>
      </c>
      <c r="L1904" s="107">
        <f t="shared" si="628"/>
        <v>0</v>
      </c>
      <c r="M1904" s="105">
        <f t="shared" si="629"/>
        <v>0</v>
      </c>
      <c r="N1904" s="104">
        <f t="shared" si="630"/>
        <v>0</v>
      </c>
      <c r="O1904" s="113">
        <f t="shared" si="625"/>
        <v>0.11</v>
      </c>
      <c r="P1904" s="108">
        <f t="shared" si="615"/>
        <v>1.001965693</v>
      </c>
      <c r="Q1904" s="104">
        <f t="shared" si="618"/>
        <v>201.45904331</v>
      </c>
      <c r="R1904" s="104">
        <f t="shared" si="619"/>
        <v>201.45904331</v>
      </c>
      <c r="S1904" s="109" t="s">
        <v>52</v>
      </c>
      <c r="T1904" s="110">
        <f t="shared" si="631"/>
        <v>41953</v>
      </c>
      <c r="U1904" s="111">
        <f t="shared" si="626"/>
        <v>0</v>
      </c>
      <c r="V1904" s="22"/>
      <c r="W1904" s="5"/>
      <c r="X1904" s="3"/>
      <c r="Y1904" s="5"/>
      <c r="Z1904" s="5"/>
      <c r="AA1904" s="5"/>
      <c r="AB1904" s="1"/>
      <c r="AC1904" s="5"/>
      <c r="AD1904" s="5"/>
      <c r="AE1904" s="5"/>
      <c r="AF1904" s="1"/>
      <c r="AG1904" s="3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</row>
    <row r="1905" spans="1:108" x14ac:dyDescent="0.2">
      <c r="A1905" s="112">
        <f t="shared" si="620"/>
        <v>41930</v>
      </c>
      <c r="B1905" s="104">
        <f t="shared" si="633"/>
        <v>102719.90429792</v>
      </c>
      <c r="C1905" s="104">
        <f t="shared" si="621"/>
        <v>99316.581746129974</v>
      </c>
      <c r="D1905" s="132">
        <f t="shared" si="622"/>
        <v>41923</v>
      </c>
      <c r="E1905" s="105">
        <f t="shared" si="634"/>
        <v>6.3100000000000005E-4</v>
      </c>
      <c r="F1905" s="106">
        <f t="shared" si="632"/>
        <v>8</v>
      </c>
      <c r="G1905" s="106">
        <f t="shared" si="627"/>
        <v>31</v>
      </c>
      <c r="H1905" s="104">
        <f t="shared" si="623"/>
        <v>1.0001628</v>
      </c>
      <c r="I1905" s="104">
        <f t="shared" si="624"/>
        <v>1.0317808399999999</v>
      </c>
      <c r="J1905" s="104">
        <f t="shared" si="616"/>
        <v>1.03194881</v>
      </c>
      <c r="K1905" s="104">
        <f t="shared" si="617"/>
        <v>102489.62834618</v>
      </c>
      <c r="L1905" s="107">
        <f t="shared" si="628"/>
        <v>0</v>
      </c>
      <c r="M1905" s="105">
        <f t="shared" si="629"/>
        <v>0</v>
      </c>
      <c r="N1905" s="104">
        <f t="shared" si="630"/>
        <v>0</v>
      </c>
      <c r="O1905" s="113">
        <f t="shared" si="625"/>
        <v>0.11</v>
      </c>
      <c r="P1905" s="108">
        <f t="shared" si="615"/>
        <v>1.002246822</v>
      </c>
      <c r="Q1905" s="104">
        <f t="shared" si="618"/>
        <v>230.27595174000001</v>
      </c>
      <c r="R1905" s="104">
        <f t="shared" si="619"/>
        <v>230.27595174000001</v>
      </c>
      <c r="S1905" s="109" t="s">
        <v>52</v>
      </c>
      <c r="T1905" s="110">
        <f t="shared" si="631"/>
        <v>41953</v>
      </c>
      <c r="U1905" s="111">
        <f t="shared" si="626"/>
        <v>0</v>
      </c>
      <c r="V1905" s="22"/>
      <c r="W1905" s="5"/>
      <c r="X1905" s="3"/>
      <c r="Y1905" s="5"/>
      <c r="Z1905" s="5"/>
      <c r="AA1905" s="5"/>
      <c r="AB1905" s="1"/>
      <c r="AC1905" s="5"/>
      <c r="AD1905" s="5"/>
      <c r="AE1905" s="5"/>
      <c r="AF1905" s="1"/>
      <c r="AG1905" s="3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</row>
    <row r="1906" spans="1:108" x14ac:dyDescent="0.2">
      <c r="A1906" s="112">
        <f t="shared" si="620"/>
        <v>41931</v>
      </c>
      <c r="B1906" s="104">
        <f t="shared" si="633"/>
        <v>102750.81601962999</v>
      </c>
      <c r="C1906" s="104">
        <f t="shared" si="621"/>
        <v>99316.581746129974</v>
      </c>
      <c r="D1906" s="132">
        <f t="shared" si="622"/>
        <v>41923</v>
      </c>
      <c r="E1906" s="105">
        <f t="shared" si="634"/>
        <v>6.3100000000000005E-4</v>
      </c>
      <c r="F1906" s="106">
        <f t="shared" si="632"/>
        <v>9</v>
      </c>
      <c r="G1906" s="106">
        <f t="shared" si="627"/>
        <v>31</v>
      </c>
      <c r="H1906" s="104">
        <f t="shared" si="623"/>
        <v>1.00018315</v>
      </c>
      <c r="I1906" s="104">
        <f t="shared" si="624"/>
        <v>1.0317808399999999</v>
      </c>
      <c r="J1906" s="104">
        <f t="shared" si="616"/>
        <v>1.0319698100000001</v>
      </c>
      <c r="K1906" s="104">
        <f t="shared" si="617"/>
        <v>102491.71399439999</v>
      </c>
      <c r="L1906" s="107">
        <f t="shared" si="628"/>
        <v>0</v>
      </c>
      <c r="M1906" s="105">
        <f t="shared" si="629"/>
        <v>0</v>
      </c>
      <c r="N1906" s="104">
        <f t="shared" si="630"/>
        <v>0</v>
      </c>
      <c r="O1906" s="113">
        <f t="shared" si="625"/>
        <v>0.11</v>
      </c>
      <c r="P1906" s="108">
        <f t="shared" si="615"/>
        <v>1.002528029</v>
      </c>
      <c r="Q1906" s="104">
        <f t="shared" si="618"/>
        <v>259.10202522999998</v>
      </c>
      <c r="R1906" s="104">
        <f t="shared" si="619"/>
        <v>259.10202522999998</v>
      </c>
      <c r="S1906" s="109" t="s">
        <v>52</v>
      </c>
      <c r="T1906" s="110">
        <f t="shared" si="631"/>
        <v>41953</v>
      </c>
      <c r="U1906" s="111">
        <f t="shared" si="626"/>
        <v>0</v>
      </c>
      <c r="V1906" s="22"/>
      <c r="W1906" s="5"/>
      <c r="X1906" s="3"/>
      <c r="Y1906" s="5"/>
      <c r="Z1906" s="5"/>
      <c r="AA1906" s="5"/>
      <c r="AB1906" s="1"/>
      <c r="AC1906" s="5"/>
      <c r="AD1906" s="5"/>
      <c r="AE1906" s="5"/>
      <c r="AF1906" s="1"/>
      <c r="AG1906" s="3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</row>
    <row r="1907" spans="1:108" x14ac:dyDescent="0.2">
      <c r="A1907" s="112">
        <f t="shared" si="620"/>
        <v>41932</v>
      </c>
      <c r="B1907" s="104">
        <f t="shared" si="633"/>
        <v>102781.73611788999</v>
      </c>
      <c r="C1907" s="104">
        <f t="shared" si="621"/>
        <v>99316.581746129974</v>
      </c>
      <c r="D1907" s="132">
        <f t="shared" si="622"/>
        <v>41923</v>
      </c>
      <c r="E1907" s="105">
        <f t="shared" si="634"/>
        <v>6.3100000000000005E-4</v>
      </c>
      <c r="F1907" s="106">
        <f t="shared" si="632"/>
        <v>10</v>
      </c>
      <c r="G1907" s="106">
        <f t="shared" si="627"/>
        <v>31</v>
      </c>
      <c r="H1907" s="104">
        <f t="shared" si="623"/>
        <v>1.0002035</v>
      </c>
      <c r="I1907" s="104">
        <f t="shared" si="624"/>
        <v>1.0317808399999999</v>
      </c>
      <c r="J1907" s="104">
        <f t="shared" si="616"/>
        <v>1.0319908</v>
      </c>
      <c r="K1907" s="104">
        <f t="shared" si="617"/>
        <v>102493.79864944999</v>
      </c>
      <c r="L1907" s="107">
        <f t="shared" si="628"/>
        <v>0</v>
      </c>
      <c r="M1907" s="105">
        <f t="shared" si="629"/>
        <v>0</v>
      </c>
      <c r="N1907" s="104">
        <f t="shared" si="630"/>
        <v>0</v>
      </c>
      <c r="O1907" s="113">
        <f t="shared" si="625"/>
        <v>0.11</v>
      </c>
      <c r="P1907" s="108">
        <f t="shared" si="615"/>
        <v>1.002809316</v>
      </c>
      <c r="Q1907" s="104">
        <f t="shared" si="618"/>
        <v>287.93746843999998</v>
      </c>
      <c r="R1907" s="104">
        <f t="shared" si="619"/>
        <v>287.93746843999998</v>
      </c>
      <c r="S1907" s="109" t="s">
        <v>52</v>
      </c>
      <c r="T1907" s="110">
        <f t="shared" si="631"/>
        <v>41953</v>
      </c>
      <c r="U1907" s="111">
        <f t="shared" si="626"/>
        <v>0</v>
      </c>
      <c r="V1907" s="22"/>
      <c r="W1907" s="5"/>
      <c r="X1907" s="3"/>
      <c r="Y1907" s="5"/>
      <c r="Z1907" s="5"/>
      <c r="AA1907" s="5"/>
      <c r="AB1907" s="1"/>
      <c r="AC1907" s="5"/>
      <c r="AD1907" s="5"/>
      <c r="AE1907" s="5"/>
      <c r="AF1907" s="1"/>
      <c r="AG1907" s="3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</row>
    <row r="1908" spans="1:108" x14ac:dyDescent="0.2">
      <c r="A1908" s="112">
        <f t="shared" si="620"/>
        <v>41933</v>
      </c>
      <c r="B1908" s="104">
        <f t="shared" si="633"/>
        <v>102812.66637984</v>
      </c>
      <c r="C1908" s="104">
        <f t="shared" si="621"/>
        <v>99316.581746129974</v>
      </c>
      <c r="D1908" s="132">
        <f t="shared" si="622"/>
        <v>41923</v>
      </c>
      <c r="E1908" s="105">
        <f t="shared" si="634"/>
        <v>6.3100000000000005E-4</v>
      </c>
      <c r="F1908" s="106">
        <f t="shared" si="632"/>
        <v>11</v>
      </c>
      <c r="G1908" s="106">
        <f t="shared" si="627"/>
        <v>31</v>
      </c>
      <c r="H1908" s="104">
        <f t="shared" si="623"/>
        <v>1.00022385</v>
      </c>
      <c r="I1908" s="104">
        <f t="shared" si="624"/>
        <v>1.0317808399999999</v>
      </c>
      <c r="J1908" s="104">
        <f t="shared" si="616"/>
        <v>1.0320118</v>
      </c>
      <c r="K1908" s="104">
        <f t="shared" si="617"/>
        <v>102495.88429767</v>
      </c>
      <c r="L1908" s="107">
        <f t="shared" si="628"/>
        <v>0</v>
      </c>
      <c r="M1908" s="105">
        <f t="shared" si="629"/>
        <v>0</v>
      </c>
      <c r="N1908" s="104">
        <f t="shared" si="630"/>
        <v>0</v>
      </c>
      <c r="O1908" s="113">
        <f t="shared" si="625"/>
        <v>0.11</v>
      </c>
      <c r="P1908" s="108">
        <f t="shared" si="615"/>
        <v>1.003090681</v>
      </c>
      <c r="Q1908" s="104">
        <f t="shared" si="618"/>
        <v>316.78208217000002</v>
      </c>
      <c r="R1908" s="104">
        <f t="shared" si="619"/>
        <v>316.78208217000002</v>
      </c>
      <c r="S1908" s="109" t="s">
        <v>52</v>
      </c>
      <c r="T1908" s="110">
        <f t="shared" si="631"/>
        <v>41953</v>
      </c>
      <c r="U1908" s="111">
        <f t="shared" si="626"/>
        <v>0</v>
      </c>
      <c r="V1908" s="22"/>
      <c r="W1908" s="5"/>
      <c r="X1908" s="3"/>
      <c r="Y1908" s="5"/>
      <c r="Z1908" s="5"/>
      <c r="AA1908" s="5"/>
      <c r="AB1908" s="1"/>
      <c r="AC1908" s="5"/>
      <c r="AD1908" s="5"/>
      <c r="AE1908" s="5"/>
      <c r="AF1908" s="1"/>
      <c r="AG1908" s="3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</row>
    <row r="1909" spans="1:108" x14ac:dyDescent="0.2">
      <c r="A1909" s="112">
        <f t="shared" si="620"/>
        <v>41934</v>
      </c>
      <c r="B1909" s="104">
        <f t="shared" si="633"/>
        <v>102843.60690930001</v>
      </c>
      <c r="C1909" s="104">
        <f t="shared" si="621"/>
        <v>99316.581746129974</v>
      </c>
      <c r="D1909" s="132">
        <f t="shared" si="622"/>
        <v>41923</v>
      </c>
      <c r="E1909" s="105">
        <f t="shared" si="634"/>
        <v>6.3100000000000005E-4</v>
      </c>
      <c r="F1909" s="106">
        <f t="shared" si="632"/>
        <v>12</v>
      </c>
      <c r="G1909" s="106">
        <f t="shared" si="627"/>
        <v>31</v>
      </c>
      <c r="H1909" s="104">
        <f t="shared" si="623"/>
        <v>1.00024421</v>
      </c>
      <c r="I1909" s="104">
        <f t="shared" si="624"/>
        <v>1.0317808399999999</v>
      </c>
      <c r="J1909" s="104">
        <f t="shared" si="616"/>
        <v>1.03203281</v>
      </c>
      <c r="K1909" s="104">
        <f t="shared" si="617"/>
        <v>102497.97093905001</v>
      </c>
      <c r="L1909" s="107">
        <f t="shared" si="628"/>
        <v>0</v>
      </c>
      <c r="M1909" s="105">
        <f t="shared" si="629"/>
        <v>0</v>
      </c>
      <c r="N1909" s="104">
        <f t="shared" si="630"/>
        <v>0</v>
      </c>
      <c r="O1909" s="113">
        <f t="shared" si="625"/>
        <v>0.11</v>
      </c>
      <c r="P1909" s="108">
        <f t="shared" si="615"/>
        <v>1.0033721250000001</v>
      </c>
      <c r="Q1909" s="104">
        <f t="shared" si="618"/>
        <v>345.63597025000001</v>
      </c>
      <c r="R1909" s="104">
        <f t="shared" si="619"/>
        <v>345.63597025000001</v>
      </c>
      <c r="S1909" s="109" t="s">
        <v>52</v>
      </c>
      <c r="T1909" s="110">
        <f t="shared" si="631"/>
        <v>41953</v>
      </c>
      <c r="U1909" s="111">
        <f t="shared" si="626"/>
        <v>0</v>
      </c>
      <c r="V1909" s="22"/>
      <c r="W1909" s="5"/>
      <c r="X1909" s="3"/>
      <c r="Y1909" s="5"/>
      <c r="Z1909" s="5"/>
      <c r="AA1909" s="5"/>
      <c r="AB1909" s="1"/>
      <c r="AC1909" s="5"/>
      <c r="AD1909" s="5"/>
      <c r="AE1909" s="5"/>
      <c r="AF1909" s="1"/>
      <c r="AG1909" s="3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</row>
    <row r="1910" spans="1:108" x14ac:dyDescent="0.2">
      <c r="A1910" s="112">
        <f t="shared" si="620"/>
        <v>41935</v>
      </c>
      <c r="B1910" s="104">
        <f t="shared" si="633"/>
        <v>102874.55471722</v>
      </c>
      <c r="C1910" s="104">
        <f t="shared" si="621"/>
        <v>99316.581746129974</v>
      </c>
      <c r="D1910" s="132">
        <f t="shared" si="622"/>
        <v>41923</v>
      </c>
      <c r="E1910" s="105">
        <f t="shared" si="634"/>
        <v>6.3100000000000005E-4</v>
      </c>
      <c r="F1910" s="106">
        <f t="shared" si="632"/>
        <v>13</v>
      </c>
      <c r="G1910" s="106">
        <f t="shared" si="627"/>
        <v>31</v>
      </c>
      <c r="H1910" s="104">
        <f t="shared" si="623"/>
        <v>1.00026456</v>
      </c>
      <c r="I1910" s="104">
        <f t="shared" si="624"/>
        <v>1.0317808399999999</v>
      </c>
      <c r="J1910" s="104">
        <f t="shared" si="616"/>
        <v>1.0320537999999999</v>
      </c>
      <c r="K1910" s="104">
        <f t="shared" si="617"/>
        <v>102500.05559410001</v>
      </c>
      <c r="L1910" s="107">
        <f t="shared" si="628"/>
        <v>0</v>
      </c>
      <c r="M1910" s="105">
        <f t="shared" si="629"/>
        <v>0</v>
      </c>
      <c r="N1910" s="104">
        <f t="shared" si="630"/>
        <v>0</v>
      </c>
      <c r="O1910" s="113">
        <f t="shared" si="625"/>
        <v>0.11</v>
      </c>
      <c r="P1910" s="108">
        <f t="shared" si="615"/>
        <v>1.003653648</v>
      </c>
      <c r="Q1910" s="104">
        <f t="shared" si="618"/>
        <v>374.49912311999998</v>
      </c>
      <c r="R1910" s="104">
        <f t="shared" si="619"/>
        <v>374.49912311999998</v>
      </c>
      <c r="S1910" s="109" t="s">
        <v>52</v>
      </c>
      <c r="T1910" s="110">
        <f t="shared" si="631"/>
        <v>41953</v>
      </c>
      <c r="U1910" s="111">
        <f t="shared" si="626"/>
        <v>0</v>
      </c>
      <c r="V1910" s="22"/>
      <c r="W1910" s="5"/>
      <c r="X1910" s="3"/>
      <c r="Y1910" s="5"/>
      <c r="Z1910" s="5"/>
      <c r="AA1910" s="5"/>
      <c r="AB1910" s="1"/>
      <c r="AC1910" s="5"/>
      <c r="AD1910" s="5"/>
      <c r="AE1910" s="5"/>
      <c r="AF1910" s="1"/>
      <c r="AG1910" s="3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</row>
    <row r="1911" spans="1:108" x14ac:dyDescent="0.2">
      <c r="A1911" s="112">
        <f t="shared" si="620"/>
        <v>41936</v>
      </c>
      <c r="B1911" s="104">
        <f t="shared" si="633"/>
        <v>102905.51279363999</v>
      </c>
      <c r="C1911" s="104">
        <f t="shared" si="621"/>
        <v>99316.581746129974</v>
      </c>
      <c r="D1911" s="132">
        <f t="shared" si="622"/>
        <v>41923</v>
      </c>
      <c r="E1911" s="105">
        <f t="shared" si="634"/>
        <v>6.3100000000000005E-4</v>
      </c>
      <c r="F1911" s="106">
        <f t="shared" si="632"/>
        <v>14</v>
      </c>
      <c r="G1911" s="106">
        <f t="shared" si="627"/>
        <v>31</v>
      </c>
      <c r="H1911" s="104">
        <f t="shared" si="623"/>
        <v>1.00028491</v>
      </c>
      <c r="I1911" s="104">
        <f t="shared" si="624"/>
        <v>1.0317808399999999</v>
      </c>
      <c r="J1911" s="104">
        <f t="shared" si="616"/>
        <v>1.0320748</v>
      </c>
      <c r="K1911" s="104">
        <f t="shared" si="617"/>
        <v>102502.14124231999</v>
      </c>
      <c r="L1911" s="107">
        <f t="shared" si="628"/>
        <v>0</v>
      </c>
      <c r="M1911" s="105">
        <f t="shared" si="629"/>
        <v>0</v>
      </c>
      <c r="N1911" s="104">
        <f t="shared" si="630"/>
        <v>0</v>
      </c>
      <c r="O1911" s="113">
        <f t="shared" si="625"/>
        <v>0.11</v>
      </c>
      <c r="P1911" s="108">
        <f t="shared" si="615"/>
        <v>1.0039352500000001</v>
      </c>
      <c r="Q1911" s="104">
        <f t="shared" si="618"/>
        <v>403.37155131999998</v>
      </c>
      <c r="R1911" s="104">
        <f t="shared" si="619"/>
        <v>403.37155131999998</v>
      </c>
      <c r="S1911" s="109" t="s">
        <v>52</v>
      </c>
      <c r="T1911" s="110">
        <f t="shared" si="631"/>
        <v>41953</v>
      </c>
      <c r="U1911" s="111">
        <f t="shared" si="626"/>
        <v>0</v>
      </c>
      <c r="V1911" s="22"/>
      <c r="W1911" s="5"/>
      <c r="X1911" s="3"/>
      <c r="Y1911" s="5"/>
      <c r="Z1911" s="5"/>
      <c r="AA1911" s="5"/>
      <c r="AB1911" s="1"/>
      <c r="AC1911" s="5"/>
      <c r="AD1911" s="5"/>
      <c r="AE1911" s="5"/>
      <c r="AF1911" s="1"/>
      <c r="AG1911" s="3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</row>
    <row r="1912" spans="1:108" x14ac:dyDescent="0.2">
      <c r="A1912" s="112">
        <f t="shared" si="620"/>
        <v>41937</v>
      </c>
      <c r="B1912" s="104">
        <f t="shared" si="633"/>
        <v>102936.48113989001</v>
      </c>
      <c r="C1912" s="104">
        <f t="shared" si="621"/>
        <v>99316.581746129974</v>
      </c>
      <c r="D1912" s="132">
        <f t="shared" si="622"/>
        <v>41923</v>
      </c>
      <c r="E1912" s="105">
        <f t="shared" si="634"/>
        <v>6.3100000000000005E-4</v>
      </c>
      <c r="F1912" s="106">
        <f t="shared" si="632"/>
        <v>15</v>
      </c>
      <c r="G1912" s="106">
        <f t="shared" si="627"/>
        <v>31</v>
      </c>
      <c r="H1912" s="104">
        <f t="shared" si="623"/>
        <v>1.0003052699999999</v>
      </c>
      <c r="I1912" s="104">
        <f t="shared" si="624"/>
        <v>1.0317808399999999</v>
      </c>
      <c r="J1912" s="104">
        <f t="shared" si="616"/>
        <v>1.0320958099999999</v>
      </c>
      <c r="K1912" s="104">
        <f t="shared" si="617"/>
        <v>102504.2278837</v>
      </c>
      <c r="L1912" s="107">
        <f t="shared" si="628"/>
        <v>0</v>
      </c>
      <c r="M1912" s="105">
        <f t="shared" si="629"/>
        <v>0</v>
      </c>
      <c r="N1912" s="104">
        <f t="shared" si="630"/>
        <v>0</v>
      </c>
      <c r="O1912" s="113">
        <f t="shared" si="625"/>
        <v>0.11</v>
      </c>
      <c r="P1912" s="108">
        <f t="shared" si="615"/>
        <v>1.004216931</v>
      </c>
      <c r="Q1912" s="104">
        <f t="shared" si="618"/>
        <v>432.25325619</v>
      </c>
      <c r="R1912" s="104">
        <f t="shared" si="619"/>
        <v>432.25325619</v>
      </c>
      <c r="S1912" s="109" t="s">
        <v>52</v>
      </c>
      <c r="T1912" s="110">
        <f t="shared" si="631"/>
        <v>41953</v>
      </c>
      <c r="U1912" s="111">
        <f t="shared" si="626"/>
        <v>0</v>
      </c>
      <c r="V1912" s="22"/>
      <c r="W1912" s="5"/>
      <c r="X1912" s="3"/>
      <c r="Y1912" s="5"/>
      <c r="Z1912" s="5"/>
      <c r="AA1912" s="5"/>
      <c r="AB1912" s="1"/>
      <c r="AC1912" s="5"/>
      <c r="AD1912" s="5"/>
      <c r="AE1912" s="5"/>
      <c r="AF1912" s="1"/>
      <c r="AG1912" s="3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</row>
    <row r="1913" spans="1:108" x14ac:dyDescent="0.2">
      <c r="A1913" s="112">
        <f t="shared" si="620"/>
        <v>41938</v>
      </c>
      <c r="B1913" s="104">
        <f t="shared" si="633"/>
        <v>102967.45686691</v>
      </c>
      <c r="C1913" s="104">
        <f t="shared" si="621"/>
        <v>99316.581746129974</v>
      </c>
      <c r="D1913" s="132">
        <f t="shared" si="622"/>
        <v>41923</v>
      </c>
      <c r="E1913" s="105">
        <f t="shared" si="634"/>
        <v>6.3100000000000005E-4</v>
      </c>
      <c r="F1913" s="106">
        <f t="shared" si="632"/>
        <v>16</v>
      </c>
      <c r="G1913" s="106">
        <f t="shared" si="627"/>
        <v>31</v>
      </c>
      <c r="H1913" s="104">
        <f t="shared" si="623"/>
        <v>1.0003256199999999</v>
      </c>
      <c r="I1913" s="104">
        <f t="shared" si="624"/>
        <v>1.0317808399999999</v>
      </c>
      <c r="J1913" s="104">
        <f t="shared" si="616"/>
        <v>1.0321168000000001</v>
      </c>
      <c r="K1913" s="104">
        <f t="shared" si="617"/>
        <v>102506.31253875</v>
      </c>
      <c r="L1913" s="107">
        <f t="shared" si="628"/>
        <v>0</v>
      </c>
      <c r="M1913" s="105">
        <f t="shared" si="629"/>
        <v>0</v>
      </c>
      <c r="N1913" s="104">
        <f t="shared" si="630"/>
        <v>0</v>
      </c>
      <c r="O1913" s="113">
        <f t="shared" si="625"/>
        <v>0.11</v>
      </c>
      <c r="P1913" s="108">
        <f t="shared" si="615"/>
        <v>1.0044986920000001</v>
      </c>
      <c r="Q1913" s="104">
        <f t="shared" si="618"/>
        <v>461.14432815999999</v>
      </c>
      <c r="R1913" s="104">
        <f t="shared" si="619"/>
        <v>461.14432815999999</v>
      </c>
      <c r="S1913" s="109" t="s">
        <v>52</v>
      </c>
      <c r="T1913" s="110">
        <f t="shared" si="631"/>
        <v>41953</v>
      </c>
      <c r="U1913" s="111">
        <f t="shared" si="626"/>
        <v>0</v>
      </c>
      <c r="V1913" s="22"/>
      <c r="W1913" s="5"/>
      <c r="X1913" s="3"/>
      <c r="Y1913" s="5"/>
      <c r="Z1913" s="5"/>
      <c r="AA1913" s="5"/>
      <c r="AB1913" s="1"/>
      <c r="AC1913" s="5"/>
      <c r="AD1913" s="5"/>
      <c r="AE1913" s="5"/>
      <c r="AF1913" s="1"/>
      <c r="AG1913" s="3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</row>
    <row r="1914" spans="1:108" x14ac:dyDescent="0.2">
      <c r="A1914" s="112">
        <f t="shared" si="620"/>
        <v>41939</v>
      </c>
      <c r="B1914" s="104">
        <f t="shared" si="633"/>
        <v>102998.44376017</v>
      </c>
      <c r="C1914" s="104">
        <f t="shared" si="621"/>
        <v>99316.581746129974</v>
      </c>
      <c r="D1914" s="132">
        <f t="shared" si="622"/>
        <v>41923</v>
      </c>
      <c r="E1914" s="105">
        <f t="shared" si="634"/>
        <v>6.3100000000000005E-4</v>
      </c>
      <c r="F1914" s="106">
        <f t="shared" si="632"/>
        <v>17</v>
      </c>
      <c r="G1914" s="106">
        <f t="shared" si="627"/>
        <v>31</v>
      </c>
      <c r="H1914" s="104">
        <f t="shared" si="623"/>
        <v>1.0003459800000001</v>
      </c>
      <c r="I1914" s="104">
        <f t="shared" si="624"/>
        <v>1.0317808399999999</v>
      </c>
      <c r="J1914" s="104">
        <f t="shared" si="616"/>
        <v>1.03213781</v>
      </c>
      <c r="K1914" s="104">
        <f t="shared" si="617"/>
        <v>102508.39918013</v>
      </c>
      <c r="L1914" s="107">
        <f t="shared" si="628"/>
        <v>0</v>
      </c>
      <c r="M1914" s="105">
        <f t="shared" si="629"/>
        <v>0</v>
      </c>
      <c r="N1914" s="104">
        <f t="shared" si="630"/>
        <v>0</v>
      </c>
      <c r="O1914" s="113">
        <f t="shared" si="625"/>
        <v>0.11</v>
      </c>
      <c r="P1914" s="108">
        <f t="shared" si="615"/>
        <v>1.004780531</v>
      </c>
      <c r="Q1914" s="104">
        <f t="shared" si="618"/>
        <v>490.04458004000003</v>
      </c>
      <c r="R1914" s="104">
        <f t="shared" si="619"/>
        <v>490.04458004000003</v>
      </c>
      <c r="S1914" s="109" t="s">
        <v>52</v>
      </c>
      <c r="T1914" s="110">
        <f t="shared" si="631"/>
        <v>41953</v>
      </c>
      <c r="U1914" s="111">
        <f t="shared" si="626"/>
        <v>0</v>
      </c>
      <c r="V1914" s="22"/>
      <c r="W1914" s="5"/>
      <c r="X1914" s="3"/>
      <c r="Y1914" s="5"/>
      <c r="Z1914" s="5"/>
      <c r="AA1914" s="5"/>
      <c r="AB1914" s="1"/>
      <c r="AC1914" s="5"/>
      <c r="AD1914" s="5"/>
      <c r="AE1914" s="5"/>
      <c r="AF1914" s="1"/>
      <c r="AG1914" s="3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</row>
    <row r="1915" spans="1:108" x14ac:dyDescent="0.2">
      <c r="A1915" s="112">
        <f t="shared" si="620"/>
        <v>41940</v>
      </c>
      <c r="B1915" s="104">
        <f t="shared" si="633"/>
        <v>103029.43892975</v>
      </c>
      <c r="C1915" s="104">
        <f t="shared" si="621"/>
        <v>99316.581746129974</v>
      </c>
      <c r="D1915" s="132">
        <f t="shared" si="622"/>
        <v>41923</v>
      </c>
      <c r="E1915" s="105">
        <f t="shared" si="634"/>
        <v>6.3100000000000005E-4</v>
      </c>
      <c r="F1915" s="106">
        <f t="shared" si="632"/>
        <v>18</v>
      </c>
      <c r="G1915" s="106">
        <f t="shared" si="627"/>
        <v>31</v>
      </c>
      <c r="H1915" s="104">
        <f t="shared" si="623"/>
        <v>1.0003663300000001</v>
      </c>
      <c r="I1915" s="104">
        <f t="shared" si="624"/>
        <v>1.0317808399999999</v>
      </c>
      <c r="J1915" s="104">
        <f t="shared" si="616"/>
        <v>1.0321588100000001</v>
      </c>
      <c r="K1915" s="104">
        <f t="shared" si="617"/>
        <v>102510.48482835</v>
      </c>
      <c r="L1915" s="107">
        <f t="shared" si="628"/>
        <v>0</v>
      </c>
      <c r="M1915" s="105">
        <f t="shared" si="629"/>
        <v>0</v>
      </c>
      <c r="N1915" s="104">
        <f t="shared" si="630"/>
        <v>0</v>
      </c>
      <c r="O1915" s="113">
        <f t="shared" si="625"/>
        <v>0.11</v>
      </c>
      <c r="P1915" s="108">
        <f t="shared" si="615"/>
        <v>1.005062449</v>
      </c>
      <c r="Q1915" s="104">
        <f t="shared" si="618"/>
        <v>518.95410140000001</v>
      </c>
      <c r="R1915" s="104">
        <f t="shared" si="619"/>
        <v>518.95410140000001</v>
      </c>
      <c r="S1915" s="109" t="s">
        <v>52</v>
      </c>
      <c r="T1915" s="110">
        <f t="shared" si="631"/>
        <v>41953</v>
      </c>
      <c r="U1915" s="111">
        <f t="shared" si="626"/>
        <v>0</v>
      </c>
      <c r="V1915" s="22"/>
      <c r="W1915" s="5"/>
      <c r="X1915" s="3"/>
      <c r="Y1915" s="5"/>
      <c r="Z1915" s="5"/>
      <c r="AA1915" s="5"/>
      <c r="AB1915" s="1"/>
      <c r="AC1915" s="5"/>
      <c r="AD1915" s="5"/>
      <c r="AE1915" s="5"/>
      <c r="AF1915" s="1"/>
      <c r="AG1915" s="3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</row>
    <row r="1916" spans="1:108" x14ac:dyDescent="0.2">
      <c r="A1916" s="112">
        <f t="shared" si="620"/>
        <v>41941</v>
      </c>
      <c r="B1916" s="104">
        <f t="shared" si="633"/>
        <v>103060.44347631</v>
      </c>
      <c r="C1916" s="104">
        <f t="shared" si="621"/>
        <v>99316.581746129974</v>
      </c>
      <c r="D1916" s="132">
        <f t="shared" si="622"/>
        <v>41923</v>
      </c>
      <c r="E1916" s="105">
        <f t="shared" si="634"/>
        <v>6.3100000000000005E-4</v>
      </c>
      <c r="F1916" s="106">
        <f t="shared" si="632"/>
        <v>19</v>
      </c>
      <c r="G1916" s="106">
        <f t="shared" si="627"/>
        <v>31</v>
      </c>
      <c r="H1916" s="104">
        <f t="shared" si="623"/>
        <v>1.00038669</v>
      </c>
      <c r="I1916" s="104">
        <f t="shared" si="624"/>
        <v>1.0317808399999999</v>
      </c>
      <c r="J1916" s="104">
        <f t="shared" si="616"/>
        <v>1.0321798099999999</v>
      </c>
      <c r="K1916" s="104">
        <f t="shared" si="617"/>
        <v>102512.57047657001</v>
      </c>
      <c r="L1916" s="107">
        <f t="shared" si="628"/>
        <v>0</v>
      </c>
      <c r="M1916" s="105">
        <f t="shared" si="629"/>
        <v>0</v>
      </c>
      <c r="N1916" s="104">
        <f t="shared" si="630"/>
        <v>0</v>
      </c>
      <c r="O1916" s="113">
        <f t="shared" si="625"/>
        <v>0.11</v>
      </c>
      <c r="P1916" s="108">
        <f t="shared" si="615"/>
        <v>1.0053444469999999</v>
      </c>
      <c r="Q1916" s="104">
        <f t="shared" si="618"/>
        <v>547.87299973999995</v>
      </c>
      <c r="R1916" s="104">
        <f t="shared" si="619"/>
        <v>547.87299973999995</v>
      </c>
      <c r="S1916" s="109" t="s">
        <v>52</v>
      </c>
      <c r="T1916" s="110">
        <f t="shared" si="631"/>
        <v>41953</v>
      </c>
      <c r="U1916" s="111">
        <f t="shared" si="626"/>
        <v>0</v>
      </c>
      <c r="V1916" s="22"/>
      <c r="W1916" s="5"/>
      <c r="X1916" s="3"/>
      <c r="Y1916" s="5"/>
      <c r="Z1916" s="5"/>
      <c r="AA1916" s="5"/>
      <c r="AB1916" s="1"/>
      <c r="AC1916" s="5"/>
      <c r="AD1916" s="5"/>
      <c r="AE1916" s="5"/>
      <c r="AF1916" s="1"/>
      <c r="AG1916" s="3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</row>
    <row r="1917" spans="1:108" x14ac:dyDescent="0.2">
      <c r="A1917" s="112">
        <f t="shared" si="620"/>
        <v>41942</v>
      </c>
      <c r="B1917" s="104">
        <f t="shared" si="633"/>
        <v>103091.45819406</v>
      </c>
      <c r="C1917" s="104">
        <f t="shared" si="621"/>
        <v>99316.581746129974</v>
      </c>
      <c r="D1917" s="132">
        <f t="shared" si="622"/>
        <v>41923</v>
      </c>
      <c r="E1917" s="105">
        <f t="shared" si="634"/>
        <v>6.3100000000000005E-4</v>
      </c>
      <c r="F1917" s="106">
        <f t="shared" si="632"/>
        <v>20</v>
      </c>
      <c r="G1917" s="106">
        <f t="shared" si="627"/>
        <v>31</v>
      </c>
      <c r="H1917" s="104">
        <f t="shared" si="623"/>
        <v>1.00040705</v>
      </c>
      <c r="I1917" s="104">
        <f t="shared" si="624"/>
        <v>1.0317808399999999</v>
      </c>
      <c r="J1917" s="104">
        <f t="shared" si="616"/>
        <v>1.0322008199999999</v>
      </c>
      <c r="K1917" s="104">
        <f t="shared" si="617"/>
        <v>102514.65711795</v>
      </c>
      <c r="L1917" s="107">
        <f t="shared" si="628"/>
        <v>0</v>
      </c>
      <c r="M1917" s="105">
        <f t="shared" si="629"/>
        <v>0</v>
      </c>
      <c r="N1917" s="104">
        <f t="shared" si="630"/>
        <v>0</v>
      </c>
      <c r="O1917" s="113">
        <f t="shared" si="625"/>
        <v>0.11</v>
      </c>
      <c r="P1917" s="108">
        <f t="shared" si="615"/>
        <v>1.0056265230000001</v>
      </c>
      <c r="Q1917" s="104">
        <f t="shared" si="618"/>
        <v>576.80107611000005</v>
      </c>
      <c r="R1917" s="104">
        <f t="shared" si="619"/>
        <v>576.80107611000005</v>
      </c>
      <c r="S1917" s="109" t="s">
        <v>52</v>
      </c>
      <c r="T1917" s="110">
        <f t="shared" si="631"/>
        <v>41953</v>
      </c>
      <c r="U1917" s="111">
        <f t="shared" si="626"/>
        <v>0</v>
      </c>
      <c r="V1917" s="22"/>
      <c r="W1917" s="5"/>
      <c r="X1917" s="3"/>
      <c r="Y1917" s="5"/>
      <c r="Z1917" s="5"/>
      <c r="AA1917" s="5"/>
      <c r="AB1917" s="1"/>
      <c r="AC1917" s="5"/>
      <c r="AD1917" s="5"/>
      <c r="AE1917" s="5"/>
      <c r="AF1917" s="1"/>
      <c r="AG1917" s="3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</row>
    <row r="1918" spans="1:108" x14ac:dyDescent="0.2">
      <c r="A1918" s="112">
        <f t="shared" si="620"/>
        <v>41943</v>
      </c>
      <c r="B1918" s="104">
        <f t="shared" si="633"/>
        <v>103122.48129128999</v>
      </c>
      <c r="C1918" s="104">
        <f t="shared" si="621"/>
        <v>99316.581746129974</v>
      </c>
      <c r="D1918" s="132">
        <f t="shared" si="622"/>
        <v>41923</v>
      </c>
      <c r="E1918" s="105">
        <f t="shared" si="634"/>
        <v>6.3100000000000005E-4</v>
      </c>
      <c r="F1918" s="106">
        <f t="shared" si="632"/>
        <v>21</v>
      </c>
      <c r="G1918" s="106">
        <f t="shared" si="627"/>
        <v>31</v>
      </c>
      <c r="H1918" s="104">
        <f t="shared" si="623"/>
        <v>1.0004274</v>
      </c>
      <c r="I1918" s="104">
        <f t="shared" si="624"/>
        <v>1.0317808399999999</v>
      </c>
      <c r="J1918" s="104">
        <f t="shared" si="616"/>
        <v>1.03222182</v>
      </c>
      <c r="K1918" s="104">
        <f t="shared" si="617"/>
        <v>102516.74276615999</v>
      </c>
      <c r="L1918" s="107">
        <f t="shared" si="628"/>
        <v>0</v>
      </c>
      <c r="M1918" s="105">
        <f t="shared" si="629"/>
        <v>0</v>
      </c>
      <c r="N1918" s="104">
        <f t="shared" si="630"/>
        <v>0</v>
      </c>
      <c r="O1918" s="113">
        <f t="shared" si="625"/>
        <v>0.11</v>
      </c>
      <c r="P1918" s="108">
        <f t="shared" si="615"/>
        <v>1.005908679</v>
      </c>
      <c r="Q1918" s="104">
        <f t="shared" si="618"/>
        <v>605.73852512999997</v>
      </c>
      <c r="R1918" s="104">
        <f t="shared" si="619"/>
        <v>605.73852512999997</v>
      </c>
      <c r="S1918" s="109" t="s">
        <v>52</v>
      </c>
      <c r="T1918" s="110">
        <f t="shared" si="631"/>
        <v>41953</v>
      </c>
      <c r="U1918" s="111">
        <f t="shared" si="626"/>
        <v>0</v>
      </c>
      <c r="V1918" s="22"/>
      <c r="W1918" s="5"/>
      <c r="X1918" s="3"/>
      <c r="Y1918" s="5"/>
      <c r="Z1918" s="5"/>
      <c r="AA1918" s="5"/>
      <c r="AB1918" s="1"/>
      <c r="AC1918" s="5"/>
      <c r="AD1918" s="5"/>
      <c r="AE1918" s="5"/>
      <c r="AF1918" s="1"/>
      <c r="AG1918" s="3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</row>
    <row r="1919" spans="1:108" x14ac:dyDescent="0.2">
      <c r="A1919" s="112">
        <f t="shared" si="620"/>
        <v>41944</v>
      </c>
      <c r="B1919" s="104">
        <f t="shared" si="633"/>
        <v>103153.51466379</v>
      </c>
      <c r="C1919" s="104">
        <f t="shared" si="621"/>
        <v>99316.581746129974</v>
      </c>
      <c r="D1919" s="132">
        <f t="shared" si="622"/>
        <v>41923</v>
      </c>
      <c r="E1919" s="105">
        <f t="shared" si="634"/>
        <v>6.3100000000000005E-4</v>
      </c>
      <c r="F1919" s="106">
        <f t="shared" si="632"/>
        <v>22</v>
      </c>
      <c r="G1919" s="106">
        <f t="shared" si="627"/>
        <v>31</v>
      </c>
      <c r="H1919" s="104">
        <f t="shared" si="623"/>
        <v>1.0004477599999999</v>
      </c>
      <c r="I1919" s="104">
        <f t="shared" si="624"/>
        <v>1.0317808399999999</v>
      </c>
      <c r="J1919" s="104">
        <f t="shared" si="616"/>
        <v>1.0322428299999999</v>
      </c>
      <c r="K1919" s="104">
        <f t="shared" si="617"/>
        <v>102518.82940755</v>
      </c>
      <c r="L1919" s="107">
        <f t="shared" si="628"/>
        <v>0</v>
      </c>
      <c r="M1919" s="105">
        <f t="shared" si="629"/>
        <v>0</v>
      </c>
      <c r="N1919" s="104">
        <f t="shared" si="630"/>
        <v>0</v>
      </c>
      <c r="O1919" s="113">
        <f t="shared" si="625"/>
        <v>0.11</v>
      </c>
      <c r="P1919" s="108">
        <f t="shared" si="615"/>
        <v>1.006190914</v>
      </c>
      <c r="Q1919" s="104">
        <f t="shared" si="618"/>
        <v>634.68525623999994</v>
      </c>
      <c r="R1919" s="104">
        <f t="shared" si="619"/>
        <v>634.68525623999994</v>
      </c>
      <c r="S1919" s="109" t="s">
        <v>52</v>
      </c>
      <c r="T1919" s="110">
        <f t="shared" si="631"/>
        <v>41953</v>
      </c>
      <c r="U1919" s="111">
        <f t="shared" si="626"/>
        <v>0</v>
      </c>
      <c r="V1919" s="22"/>
      <c r="W1919" s="5"/>
      <c r="X1919" s="3"/>
      <c r="Y1919" s="5"/>
      <c r="Z1919" s="5"/>
      <c r="AA1919" s="5"/>
      <c r="AB1919" s="1"/>
      <c r="AC1919" s="5"/>
      <c r="AD1919" s="5"/>
      <c r="AE1919" s="5"/>
      <c r="AF1919" s="1"/>
      <c r="AG1919" s="3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</row>
    <row r="1920" spans="1:108" x14ac:dyDescent="0.2">
      <c r="A1920" s="112">
        <f t="shared" si="620"/>
        <v>41945</v>
      </c>
      <c r="B1920" s="104">
        <f t="shared" si="633"/>
        <v>103184.55631367999</v>
      </c>
      <c r="C1920" s="104">
        <f t="shared" si="621"/>
        <v>99316.581746129974</v>
      </c>
      <c r="D1920" s="132">
        <f t="shared" si="622"/>
        <v>41923</v>
      </c>
      <c r="E1920" s="105">
        <f t="shared" si="634"/>
        <v>6.3100000000000005E-4</v>
      </c>
      <c r="F1920" s="106">
        <f t="shared" si="632"/>
        <v>23</v>
      </c>
      <c r="G1920" s="106">
        <f t="shared" si="627"/>
        <v>31</v>
      </c>
      <c r="H1920" s="104">
        <f t="shared" si="623"/>
        <v>1.0004681200000001</v>
      </c>
      <c r="I1920" s="104">
        <f t="shared" si="624"/>
        <v>1.0317808399999999</v>
      </c>
      <c r="J1920" s="104">
        <f t="shared" si="616"/>
        <v>1.03226383</v>
      </c>
      <c r="K1920" s="104">
        <f t="shared" si="617"/>
        <v>102520.91505575999</v>
      </c>
      <c r="L1920" s="107">
        <f t="shared" si="628"/>
        <v>0</v>
      </c>
      <c r="M1920" s="105">
        <f t="shared" si="629"/>
        <v>0</v>
      </c>
      <c r="N1920" s="104">
        <f t="shared" si="630"/>
        <v>0</v>
      </c>
      <c r="O1920" s="113">
        <f t="shared" si="625"/>
        <v>0.11</v>
      </c>
      <c r="P1920" s="108">
        <f t="shared" si="615"/>
        <v>1.0064732279999999</v>
      </c>
      <c r="Q1920" s="104">
        <f t="shared" si="618"/>
        <v>663.64125792000004</v>
      </c>
      <c r="R1920" s="104">
        <f t="shared" si="619"/>
        <v>663.64125792000004</v>
      </c>
      <c r="S1920" s="109" t="s">
        <v>52</v>
      </c>
      <c r="T1920" s="110">
        <f t="shared" si="631"/>
        <v>41953</v>
      </c>
      <c r="U1920" s="111">
        <f t="shared" si="626"/>
        <v>0</v>
      </c>
      <c r="V1920" s="22"/>
      <c r="W1920" s="5"/>
      <c r="X1920" s="3"/>
      <c r="Y1920" s="5"/>
      <c r="Z1920" s="5"/>
      <c r="AA1920" s="5"/>
      <c r="AB1920" s="1"/>
      <c r="AC1920" s="5"/>
      <c r="AD1920" s="5"/>
      <c r="AE1920" s="5"/>
      <c r="AF1920" s="1"/>
      <c r="AG1920" s="3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</row>
    <row r="1921" spans="1:108" x14ac:dyDescent="0.2">
      <c r="A1921" s="112">
        <f t="shared" si="620"/>
        <v>41946</v>
      </c>
      <c r="B1921" s="104">
        <f t="shared" si="633"/>
        <v>103215.60824039001</v>
      </c>
      <c r="C1921" s="104">
        <f t="shared" si="621"/>
        <v>99316.581746129974</v>
      </c>
      <c r="D1921" s="132">
        <f t="shared" si="622"/>
        <v>41923</v>
      </c>
      <c r="E1921" s="105">
        <f t="shared" si="634"/>
        <v>6.3100000000000005E-4</v>
      </c>
      <c r="F1921" s="106">
        <f t="shared" si="632"/>
        <v>24</v>
      </c>
      <c r="G1921" s="106">
        <f t="shared" si="627"/>
        <v>31</v>
      </c>
      <c r="H1921" s="104">
        <f t="shared" si="623"/>
        <v>1.00048848</v>
      </c>
      <c r="I1921" s="104">
        <f t="shared" si="624"/>
        <v>1.0317808399999999</v>
      </c>
      <c r="J1921" s="104">
        <f t="shared" si="616"/>
        <v>1.03228484</v>
      </c>
      <c r="K1921" s="104">
        <f t="shared" si="617"/>
        <v>102523.00169715</v>
      </c>
      <c r="L1921" s="107">
        <f t="shared" si="628"/>
        <v>0</v>
      </c>
      <c r="M1921" s="105">
        <f t="shared" si="629"/>
        <v>0</v>
      </c>
      <c r="N1921" s="104">
        <f t="shared" si="630"/>
        <v>0</v>
      </c>
      <c r="O1921" s="113">
        <f t="shared" si="625"/>
        <v>0.11</v>
      </c>
      <c r="P1921" s="108">
        <f t="shared" si="615"/>
        <v>1.0067556209999999</v>
      </c>
      <c r="Q1921" s="104">
        <f t="shared" si="618"/>
        <v>692.60654323999995</v>
      </c>
      <c r="R1921" s="104">
        <f t="shared" si="619"/>
        <v>692.60654323999995</v>
      </c>
      <c r="S1921" s="109" t="s">
        <v>52</v>
      </c>
      <c r="T1921" s="110">
        <f t="shared" si="631"/>
        <v>41953</v>
      </c>
      <c r="U1921" s="111">
        <f t="shared" si="626"/>
        <v>0</v>
      </c>
      <c r="V1921" s="22"/>
      <c r="W1921" s="5"/>
      <c r="X1921" s="3"/>
      <c r="Y1921" s="5"/>
      <c r="Z1921" s="5"/>
      <c r="AA1921" s="5"/>
      <c r="AB1921" s="1"/>
      <c r="AC1921" s="5"/>
      <c r="AD1921" s="5"/>
      <c r="AE1921" s="5"/>
      <c r="AF1921" s="1"/>
      <c r="AG1921" s="3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</row>
    <row r="1922" spans="1:108" x14ac:dyDescent="0.2">
      <c r="A1922" s="112">
        <f t="shared" si="620"/>
        <v>41947</v>
      </c>
      <c r="B1922" s="104">
        <f t="shared" si="633"/>
        <v>103246.66854745001</v>
      </c>
      <c r="C1922" s="104">
        <f t="shared" si="621"/>
        <v>99316.581746129974</v>
      </c>
      <c r="D1922" s="132">
        <f t="shared" si="622"/>
        <v>41923</v>
      </c>
      <c r="E1922" s="105">
        <f t="shared" si="634"/>
        <v>6.3100000000000005E-4</v>
      </c>
      <c r="F1922" s="106">
        <f t="shared" si="632"/>
        <v>25</v>
      </c>
      <c r="G1922" s="106">
        <f t="shared" si="627"/>
        <v>31</v>
      </c>
      <c r="H1922" s="104">
        <f t="shared" si="623"/>
        <v>1.00050883</v>
      </c>
      <c r="I1922" s="104">
        <f t="shared" si="624"/>
        <v>1.0317808399999999</v>
      </c>
      <c r="J1922" s="104">
        <f t="shared" si="616"/>
        <v>1.03230584</v>
      </c>
      <c r="K1922" s="104">
        <f t="shared" si="617"/>
        <v>102525.08734536001</v>
      </c>
      <c r="L1922" s="107">
        <f t="shared" si="628"/>
        <v>0</v>
      </c>
      <c r="M1922" s="105">
        <f t="shared" si="629"/>
        <v>0</v>
      </c>
      <c r="N1922" s="104">
        <f t="shared" si="630"/>
        <v>0</v>
      </c>
      <c r="O1922" s="113">
        <f t="shared" si="625"/>
        <v>0.11</v>
      </c>
      <c r="P1922" s="108">
        <f t="shared" si="615"/>
        <v>1.0070380940000001</v>
      </c>
      <c r="Q1922" s="104">
        <f t="shared" si="618"/>
        <v>721.58120209000003</v>
      </c>
      <c r="R1922" s="104">
        <f t="shared" si="619"/>
        <v>721.58120209000003</v>
      </c>
      <c r="S1922" s="109" t="s">
        <v>52</v>
      </c>
      <c r="T1922" s="110">
        <f t="shared" si="631"/>
        <v>41953</v>
      </c>
      <c r="U1922" s="111">
        <f t="shared" si="626"/>
        <v>0</v>
      </c>
      <c r="V1922" s="22"/>
      <c r="W1922" s="5"/>
      <c r="X1922" s="3"/>
      <c r="Y1922" s="5"/>
      <c r="Z1922" s="5"/>
      <c r="AA1922" s="5"/>
      <c r="AB1922" s="1"/>
      <c r="AC1922" s="5"/>
      <c r="AD1922" s="5"/>
      <c r="AE1922" s="5"/>
      <c r="AF1922" s="1"/>
      <c r="AG1922" s="3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</row>
    <row r="1923" spans="1:108" x14ac:dyDescent="0.2">
      <c r="A1923" s="112">
        <f t="shared" si="620"/>
        <v>41948</v>
      </c>
      <c r="B1923" s="104">
        <f t="shared" si="633"/>
        <v>103277.73802990999</v>
      </c>
      <c r="C1923" s="104">
        <f t="shared" si="621"/>
        <v>99316.581746129974</v>
      </c>
      <c r="D1923" s="132">
        <f t="shared" si="622"/>
        <v>41923</v>
      </c>
      <c r="E1923" s="105">
        <f t="shared" si="634"/>
        <v>6.3100000000000005E-4</v>
      </c>
      <c r="F1923" s="106">
        <f t="shared" si="632"/>
        <v>26</v>
      </c>
      <c r="G1923" s="106">
        <f t="shared" si="627"/>
        <v>31</v>
      </c>
      <c r="H1923" s="104">
        <f t="shared" si="623"/>
        <v>1.00052919</v>
      </c>
      <c r="I1923" s="104">
        <f t="shared" si="624"/>
        <v>1.0317808399999999</v>
      </c>
      <c r="J1923" s="104">
        <f t="shared" si="616"/>
        <v>1.0323268400000001</v>
      </c>
      <c r="K1923" s="104">
        <f t="shared" si="617"/>
        <v>102527.17299358</v>
      </c>
      <c r="L1923" s="107">
        <f t="shared" si="628"/>
        <v>0</v>
      </c>
      <c r="M1923" s="105">
        <f t="shared" si="629"/>
        <v>0</v>
      </c>
      <c r="N1923" s="104">
        <f t="shared" si="630"/>
        <v>0</v>
      </c>
      <c r="O1923" s="113">
        <f t="shared" si="625"/>
        <v>0.11</v>
      </c>
      <c r="P1923" s="108">
        <f t="shared" si="615"/>
        <v>1.0073206450000001</v>
      </c>
      <c r="Q1923" s="104">
        <f t="shared" si="618"/>
        <v>750.56503633</v>
      </c>
      <c r="R1923" s="104">
        <f t="shared" si="619"/>
        <v>750.56503633</v>
      </c>
      <c r="S1923" s="109" t="s">
        <v>52</v>
      </c>
      <c r="T1923" s="110">
        <f t="shared" si="631"/>
        <v>41953</v>
      </c>
      <c r="U1923" s="111">
        <f t="shared" si="626"/>
        <v>0</v>
      </c>
      <c r="V1923" s="22"/>
      <c r="W1923" s="5"/>
      <c r="X1923" s="3"/>
      <c r="Y1923" s="5"/>
      <c r="Z1923" s="5"/>
      <c r="AA1923" s="5"/>
      <c r="AB1923" s="1"/>
      <c r="AC1923" s="5"/>
      <c r="AD1923" s="5"/>
      <c r="AE1923" s="5"/>
      <c r="AF1923" s="1"/>
      <c r="AG1923" s="3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</row>
    <row r="1924" spans="1:108" x14ac:dyDescent="0.2">
      <c r="A1924" s="112">
        <f t="shared" si="620"/>
        <v>41949</v>
      </c>
      <c r="B1924" s="104">
        <f t="shared" si="633"/>
        <v>103308.81789404001</v>
      </c>
      <c r="C1924" s="104">
        <f t="shared" si="621"/>
        <v>99316.581746129974</v>
      </c>
      <c r="D1924" s="132">
        <f t="shared" si="622"/>
        <v>41923</v>
      </c>
      <c r="E1924" s="105">
        <f t="shared" si="634"/>
        <v>6.3100000000000005E-4</v>
      </c>
      <c r="F1924" s="106">
        <f t="shared" si="632"/>
        <v>27</v>
      </c>
      <c r="G1924" s="106">
        <f t="shared" si="627"/>
        <v>31</v>
      </c>
      <c r="H1924" s="104">
        <f t="shared" si="623"/>
        <v>1.0005495499999999</v>
      </c>
      <c r="I1924" s="104">
        <f t="shared" si="624"/>
        <v>1.0317808399999999</v>
      </c>
      <c r="J1924" s="104">
        <f t="shared" si="616"/>
        <v>1.0323478500000001</v>
      </c>
      <c r="K1924" s="104">
        <f t="shared" si="617"/>
        <v>102529.25963496001</v>
      </c>
      <c r="L1924" s="107">
        <f t="shared" si="628"/>
        <v>0</v>
      </c>
      <c r="M1924" s="105">
        <f t="shared" si="629"/>
        <v>0</v>
      </c>
      <c r="N1924" s="104">
        <f t="shared" si="630"/>
        <v>0</v>
      </c>
      <c r="O1924" s="113">
        <f t="shared" si="625"/>
        <v>0.11</v>
      </c>
      <c r="P1924" s="108">
        <f t="shared" si="615"/>
        <v>1.007603276</v>
      </c>
      <c r="Q1924" s="104">
        <f t="shared" si="618"/>
        <v>779.55825907999997</v>
      </c>
      <c r="R1924" s="104">
        <f t="shared" si="619"/>
        <v>779.55825907999997</v>
      </c>
      <c r="S1924" s="109" t="s">
        <v>52</v>
      </c>
      <c r="T1924" s="110">
        <f t="shared" si="631"/>
        <v>41953</v>
      </c>
      <c r="U1924" s="111">
        <f t="shared" si="626"/>
        <v>0</v>
      </c>
      <c r="V1924" s="22"/>
      <c r="W1924" s="5"/>
      <c r="X1924" s="3"/>
      <c r="Y1924" s="5"/>
      <c r="Z1924" s="5"/>
      <c r="AA1924" s="5"/>
      <c r="AB1924" s="1"/>
      <c r="AC1924" s="5"/>
      <c r="AD1924" s="5"/>
      <c r="AE1924" s="5"/>
      <c r="AF1924" s="1"/>
      <c r="AG1924" s="3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</row>
    <row r="1925" spans="1:108" x14ac:dyDescent="0.2">
      <c r="A1925" s="112">
        <f t="shared" si="620"/>
        <v>41950</v>
      </c>
      <c r="B1925" s="104">
        <f t="shared" si="633"/>
        <v>103339.90714016001</v>
      </c>
      <c r="C1925" s="104">
        <f t="shared" si="621"/>
        <v>99316.581746129974</v>
      </c>
      <c r="D1925" s="132">
        <f t="shared" si="622"/>
        <v>41923</v>
      </c>
      <c r="E1925" s="105">
        <f t="shared" si="634"/>
        <v>6.3100000000000005E-4</v>
      </c>
      <c r="F1925" s="106">
        <f t="shared" si="632"/>
        <v>28</v>
      </c>
      <c r="G1925" s="106">
        <f t="shared" si="627"/>
        <v>31</v>
      </c>
      <c r="H1925" s="104">
        <f t="shared" si="623"/>
        <v>1.0005699100000001</v>
      </c>
      <c r="I1925" s="104">
        <f t="shared" si="624"/>
        <v>1.0317808399999999</v>
      </c>
      <c r="J1925" s="104">
        <f t="shared" si="616"/>
        <v>1.0323688600000001</v>
      </c>
      <c r="K1925" s="104">
        <f t="shared" si="617"/>
        <v>102531.34627634</v>
      </c>
      <c r="L1925" s="107">
        <f t="shared" si="628"/>
        <v>0</v>
      </c>
      <c r="M1925" s="105">
        <f t="shared" si="629"/>
        <v>0</v>
      </c>
      <c r="N1925" s="104">
        <f t="shared" si="630"/>
        <v>0</v>
      </c>
      <c r="O1925" s="113">
        <f t="shared" si="625"/>
        <v>0.11</v>
      </c>
      <c r="P1925" s="108">
        <f t="shared" si="615"/>
        <v>1.0078859870000001</v>
      </c>
      <c r="Q1925" s="104">
        <f t="shared" si="618"/>
        <v>808.56086382000001</v>
      </c>
      <c r="R1925" s="104">
        <f t="shared" si="619"/>
        <v>808.56086382000001</v>
      </c>
      <c r="S1925" s="109" t="s">
        <v>52</v>
      </c>
      <c r="T1925" s="110">
        <f t="shared" si="631"/>
        <v>41953</v>
      </c>
      <c r="U1925" s="111">
        <f t="shared" si="626"/>
        <v>0</v>
      </c>
      <c r="V1925" s="22"/>
      <c r="W1925" s="5"/>
      <c r="X1925" s="3"/>
      <c r="Y1925" s="5"/>
      <c r="Z1925" s="5"/>
      <c r="AA1925" s="5"/>
      <c r="AB1925" s="1"/>
      <c r="AC1925" s="5"/>
      <c r="AD1925" s="5"/>
      <c r="AE1925" s="5"/>
      <c r="AF1925" s="1"/>
      <c r="AG1925" s="3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</row>
    <row r="1926" spans="1:108" x14ac:dyDescent="0.2">
      <c r="A1926" s="112">
        <f t="shared" si="620"/>
        <v>41951</v>
      </c>
      <c r="B1926" s="104">
        <f t="shared" si="633"/>
        <v>103371.00456246</v>
      </c>
      <c r="C1926" s="104">
        <f t="shared" si="621"/>
        <v>99316.581746129974</v>
      </c>
      <c r="D1926" s="132">
        <f t="shared" si="622"/>
        <v>41923</v>
      </c>
      <c r="E1926" s="105">
        <f t="shared" si="634"/>
        <v>6.3100000000000005E-4</v>
      </c>
      <c r="F1926" s="106">
        <f t="shared" si="632"/>
        <v>29</v>
      </c>
      <c r="G1926" s="106">
        <f t="shared" si="627"/>
        <v>31</v>
      </c>
      <c r="H1926" s="104">
        <f t="shared" si="623"/>
        <v>1.00059027</v>
      </c>
      <c r="I1926" s="104">
        <f t="shared" si="624"/>
        <v>1.0317808399999999</v>
      </c>
      <c r="J1926" s="104">
        <f t="shared" si="616"/>
        <v>1.0323898600000001</v>
      </c>
      <c r="K1926" s="104">
        <f t="shared" si="617"/>
        <v>102533.43192456001</v>
      </c>
      <c r="L1926" s="107">
        <f t="shared" si="628"/>
        <v>0</v>
      </c>
      <c r="M1926" s="105">
        <f t="shared" si="629"/>
        <v>0</v>
      </c>
      <c r="N1926" s="104">
        <f t="shared" si="630"/>
        <v>0</v>
      </c>
      <c r="O1926" s="113">
        <f t="shared" si="625"/>
        <v>0.11</v>
      </c>
      <c r="P1926" s="108">
        <f t="shared" si="615"/>
        <v>1.008168776</v>
      </c>
      <c r="Q1926" s="104">
        <f t="shared" si="618"/>
        <v>837.57263790000002</v>
      </c>
      <c r="R1926" s="104">
        <f t="shared" si="619"/>
        <v>837.57263790000002</v>
      </c>
      <c r="S1926" s="109" t="s">
        <v>52</v>
      </c>
      <c r="T1926" s="110">
        <f t="shared" si="631"/>
        <v>41953</v>
      </c>
      <c r="U1926" s="111">
        <f t="shared" si="626"/>
        <v>0</v>
      </c>
      <c r="V1926" s="22"/>
      <c r="W1926" s="5"/>
      <c r="X1926" s="3"/>
      <c r="Y1926" s="5"/>
      <c r="Z1926" s="5"/>
      <c r="AA1926" s="5"/>
      <c r="AB1926" s="1"/>
      <c r="AC1926" s="5"/>
      <c r="AD1926" s="5"/>
      <c r="AE1926" s="5"/>
      <c r="AF1926" s="1"/>
      <c r="AG1926" s="3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</row>
    <row r="1927" spans="1:108" x14ac:dyDescent="0.2">
      <c r="A1927" s="112">
        <f t="shared" si="620"/>
        <v>41952</v>
      </c>
      <c r="B1927" s="104">
        <f t="shared" si="633"/>
        <v>103402.11236875001</v>
      </c>
      <c r="C1927" s="104">
        <f t="shared" si="621"/>
        <v>99316.581746129974</v>
      </c>
      <c r="D1927" s="132">
        <f t="shared" si="622"/>
        <v>41923</v>
      </c>
      <c r="E1927" s="105">
        <f t="shared" si="634"/>
        <v>6.3100000000000005E-4</v>
      </c>
      <c r="F1927" s="106">
        <f t="shared" si="632"/>
        <v>30</v>
      </c>
      <c r="G1927" s="106">
        <f t="shared" si="627"/>
        <v>31</v>
      </c>
      <c r="H1927" s="104">
        <f t="shared" si="623"/>
        <v>1.0006106299999999</v>
      </c>
      <c r="I1927" s="104">
        <f t="shared" si="624"/>
        <v>1.0317808399999999</v>
      </c>
      <c r="J1927" s="104">
        <f t="shared" si="616"/>
        <v>1.0324108700000001</v>
      </c>
      <c r="K1927" s="104">
        <f t="shared" si="617"/>
        <v>102535.51856594</v>
      </c>
      <c r="L1927" s="107">
        <f t="shared" si="628"/>
        <v>0</v>
      </c>
      <c r="M1927" s="105">
        <f t="shared" si="629"/>
        <v>0</v>
      </c>
      <c r="N1927" s="104">
        <f t="shared" si="630"/>
        <v>0</v>
      </c>
      <c r="O1927" s="113">
        <f t="shared" si="625"/>
        <v>0.11</v>
      </c>
      <c r="P1927" s="108">
        <f t="shared" si="615"/>
        <v>1.0084516450000001</v>
      </c>
      <c r="Q1927" s="104">
        <f t="shared" si="618"/>
        <v>866.59380281000006</v>
      </c>
      <c r="R1927" s="104">
        <f t="shared" si="619"/>
        <v>866.59380281000006</v>
      </c>
      <c r="S1927" s="109" t="s">
        <v>52</v>
      </c>
      <c r="T1927" s="110">
        <f t="shared" si="631"/>
        <v>41953</v>
      </c>
      <c r="U1927" s="111">
        <f t="shared" si="626"/>
        <v>0</v>
      </c>
      <c r="V1927" s="22"/>
      <c r="W1927" s="5"/>
      <c r="X1927" s="3"/>
      <c r="Y1927" s="5"/>
      <c r="Z1927" s="5"/>
      <c r="AA1927" s="5"/>
      <c r="AB1927" s="1"/>
      <c r="AC1927" s="5"/>
      <c r="AD1927" s="5"/>
      <c r="AE1927" s="5"/>
      <c r="AF1927" s="1"/>
      <c r="AG1927" s="3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</row>
    <row r="1928" spans="1:108" x14ac:dyDescent="0.2">
      <c r="A1928" s="112">
        <f t="shared" si="620"/>
        <v>41953</v>
      </c>
      <c r="B1928" s="104">
        <f t="shared" si="633"/>
        <v>103433.23056038001</v>
      </c>
      <c r="C1928" s="104">
        <f t="shared" si="621"/>
        <v>99316.581746129974</v>
      </c>
      <c r="D1928" s="132">
        <f t="shared" si="622"/>
        <v>41923</v>
      </c>
      <c r="E1928" s="105">
        <f t="shared" si="634"/>
        <v>6.3100000000000005E-4</v>
      </c>
      <c r="F1928" s="106">
        <f t="shared" si="632"/>
        <v>31</v>
      </c>
      <c r="G1928" s="106">
        <f t="shared" si="627"/>
        <v>31</v>
      </c>
      <c r="H1928" s="104">
        <f t="shared" si="623"/>
        <v>1.000631</v>
      </c>
      <c r="I1928" s="104">
        <f t="shared" si="624"/>
        <v>1.0317808399999999</v>
      </c>
      <c r="J1928" s="104">
        <f t="shared" si="616"/>
        <v>1.03243189</v>
      </c>
      <c r="K1928" s="104">
        <f t="shared" si="617"/>
        <v>102537.60620049</v>
      </c>
      <c r="L1928" s="107">
        <f t="shared" si="628"/>
        <v>62</v>
      </c>
      <c r="M1928" s="105">
        <f t="shared" si="629"/>
        <v>1.4205000000000001E-2</v>
      </c>
      <c r="N1928" s="104">
        <f t="shared" si="630"/>
        <v>1456.5466960700001</v>
      </c>
      <c r="O1928" s="113">
        <f t="shared" si="625"/>
        <v>0.11</v>
      </c>
      <c r="P1928" s="108">
        <f t="shared" ref="P1928:P1991" si="635">ROUND((1+O1928)^(30/360)^(F1928/G1928),9)</f>
        <v>1.0087345940000001</v>
      </c>
      <c r="Q1928" s="104">
        <f t="shared" si="618"/>
        <v>895.62435989000005</v>
      </c>
      <c r="R1928" s="104">
        <f t="shared" si="619"/>
        <v>2352.1710559600001</v>
      </c>
      <c r="S1928" s="109" t="s">
        <v>52</v>
      </c>
      <c r="T1928" s="110">
        <f t="shared" si="631"/>
        <v>41953</v>
      </c>
      <c r="U1928" s="111">
        <f t="shared" si="626"/>
        <v>101081.05950442</v>
      </c>
      <c r="V1928" s="22"/>
      <c r="W1928" s="5"/>
      <c r="X1928" s="3"/>
      <c r="Y1928" s="5"/>
      <c r="Z1928" s="5"/>
      <c r="AA1928" s="5"/>
      <c r="AB1928" s="1"/>
      <c r="AC1928" s="5"/>
      <c r="AD1928" s="5"/>
      <c r="AE1928" s="5"/>
      <c r="AF1928" s="1"/>
      <c r="AG1928" s="3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</row>
    <row r="1929" spans="1:108" x14ac:dyDescent="0.2">
      <c r="A1929" s="112">
        <f t="shared" si="620"/>
        <v>41954</v>
      </c>
      <c r="B1929" s="104">
        <f t="shared" si="633"/>
        <v>101114.52138414001</v>
      </c>
      <c r="C1929" s="104">
        <f t="shared" si="621"/>
        <v>97905.789702429975</v>
      </c>
      <c r="D1929" s="132">
        <f t="shared" si="622"/>
        <v>41954</v>
      </c>
      <c r="E1929" s="105">
        <f t="shared" si="634"/>
        <v>1.2340000000000001E-3</v>
      </c>
      <c r="F1929" s="106">
        <f t="shared" si="632"/>
        <v>1</v>
      </c>
      <c r="G1929" s="106">
        <f t="shared" si="627"/>
        <v>30</v>
      </c>
      <c r="H1929" s="104">
        <f t="shared" si="623"/>
        <v>1.0000411</v>
      </c>
      <c r="I1929" s="104">
        <f t="shared" si="624"/>
        <v>1.03243189</v>
      </c>
      <c r="J1929" s="104">
        <f t="shared" si="616"/>
        <v>1.0324743199999999</v>
      </c>
      <c r="K1929" s="104">
        <f t="shared" si="617"/>
        <v>101085.21364707001</v>
      </c>
      <c r="L1929" s="107">
        <f t="shared" si="628"/>
        <v>0</v>
      </c>
      <c r="M1929" s="105">
        <f t="shared" si="629"/>
        <v>0</v>
      </c>
      <c r="N1929" s="104">
        <f t="shared" si="630"/>
        <v>0</v>
      </c>
      <c r="O1929" s="113">
        <f t="shared" si="625"/>
        <v>0.11</v>
      </c>
      <c r="P1929" s="108">
        <f t="shared" si="635"/>
        <v>1.000289931</v>
      </c>
      <c r="Q1929" s="104">
        <f t="shared" si="618"/>
        <v>29.307737070000002</v>
      </c>
      <c r="R1929" s="104">
        <f t="shared" si="619"/>
        <v>29.307737070000002</v>
      </c>
      <c r="S1929" s="109" t="s">
        <v>52</v>
      </c>
      <c r="T1929" s="110">
        <f t="shared" si="631"/>
        <v>41983</v>
      </c>
      <c r="U1929" s="111">
        <f t="shared" si="626"/>
        <v>0</v>
      </c>
      <c r="V1929" s="22"/>
      <c r="W1929" s="5"/>
      <c r="X1929" s="3"/>
      <c r="Y1929" s="5"/>
      <c r="Z1929" s="5"/>
      <c r="AA1929" s="5"/>
      <c r="AB1929" s="1"/>
      <c r="AC1929" s="5"/>
      <c r="AD1929" s="5"/>
      <c r="AE1929" s="5"/>
      <c r="AF1929" s="1"/>
      <c r="AG1929" s="3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</row>
    <row r="1930" spans="1:108" x14ac:dyDescent="0.2">
      <c r="A1930" s="112">
        <f t="shared" si="620"/>
        <v>41955</v>
      </c>
      <c r="B1930" s="104">
        <f t="shared" si="633"/>
        <v>101147.99514383999</v>
      </c>
      <c r="C1930" s="104">
        <f t="shared" si="621"/>
        <v>97905.789702429975</v>
      </c>
      <c r="D1930" s="132">
        <f t="shared" si="622"/>
        <v>41954</v>
      </c>
      <c r="E1930" s="105">
        <f t="shared" si="634"/>
        <v>1.2340000000000001E-3</v>
      </c>
      <c r="F1930" s="106">
        <f t="shared" si="632"/>
        <v>2</v>
      </c>
      <c r="G1930" s="106">
        <f t="shared" si="627"/>
        <v>30</v>
      </c>
      <c r="H1930" s="104">
        <f t="shared" si="623"/>
        <v>1.00008221</v>
      </c>
      <c r="I1930" s="104">
        <f t="shared" si="624"/>
        <v>1.03243189</v>
      </c>
      <c r="J1930" s="104">
        <f t="shared" ref="J1930:J1993" si="636">TRUNC(H1930*I1930,8)</f>
        <v>1.03251676</v>
      </c>
      <c r="K1930" s="104">
        <f t="shared" ref="K1930:K1993" si="637">TRUNC(C1930*J1930,8)</f>
        <v>101089.36876878999</v>
      </c>
      <c r="L1930" s="107">
        <f t="shared" si="628"/>
        <v>0</v>
      </c>
      <c r="M1930" s="105">
        <f t="shared" si="629"/>
        <v>0</v>
      </c>
      <c r="N1930" s="104">
        <f t="shared" si="630"/>
        <v>0</v>
      </c>
      <c r="O1930" s="113">
        <f t="shared" si="625"/>
        <v>0.11</v>
      </c>
      <c r="P1930" s="108">
        <f t="shared" si="635"/>
        <v>1.000579946</v>
      </c>
      <c r="Q1930" s="104">
        <f t="shared" ref="Q1930:Q1993" si="638">TRUNC((P1930-1)*K1930,8)</f>
        <v>58.62637505</v>
      </c>
      <c r="R1930" s="104">
        <f t="shared" ref="R1930:R1993" si="639">(N1930+Q1930)</f>
        <v>58.62637505</v>
      </c>
      <c r="S1930" s="109" t="s">
        <v>52</v>
      </c>
      <c r="T1930" s="110">
        <f t="shared" si="631"/>
        <v>41983</v>
      </c>
      <c r="U1930" s="111">
        <f t="shared" si="626"/>
        <v>0</v>
      </c>
      <c r="V1930" s="22"/>
      <c r="W1930" s="5"/>
      <c r="X1930" s="3"/>
      <c r="Y1930" s="5"/>
      <c r="Z1930" s="5"/>
      <c r="AA1930" s="5"/>
      <c r="AB1930" s="1"/>
      <c r="AC1930" s="5"/>
      <c r="AD1930" s="5"/>
      <c r="AE1930" s="5"/>
      <c r="AF1930" s="1"/>
      <c r="AG1930" s="3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</row>
    <row r="1931" spans="1:108" x14ac:dyDescent="0.2">
      <c r="A1931" s="112">
        <f t="shared" ref="A1931:A1994" si="640">(A1930+1)</f>
        <v>41956</v>
      </c>
      <c r="B1931" s="104">
        <f t="shared" si="633"/>
        <v>101181.4807854</v>
      </c>
      <c r="C1931" s="104">
        <f t="shared" ref="C1931:C1994" si="641">IF(DAY(A1930)=$E$2,VLOOKUP(A1930,X$10:Y$148,2),C1930)</f>
        <v>97905.789702429975</v>
      </c>
      <c r="D1931" s="132">
        <f t="shared" ref="D1931:D1994" si="642">IF(DAY(A1930)=$E$2,A1931,D1930)</f>
        <v>41954</v>
      </c>
      <c r="E1931" s="105">
        <f t="shared" si="634"/>
        <v>1.2340000000000001E-3</v>
      </c>
      <c r="F1931" s="106">
        <f t="shared" si="632"/>
        <v>3</v>
      </c>
      <c r="G1931" s="106">
        <f t="shared" si="627"/>
        <v>30</v>
      </c>
      <c r="H1931" s="104">
        <f t="shared" ref="H1931:H1994" si="643">TRUNC(((1+$E1931)^($F1931/$G1931)),8)</f>
        <v>1.0001233300000001</v>
      </c>
      <c r="I1931" s="104">
        <f t="shared" ref="I1931:I1994" si="644">IF(DAY(A1930)=E$2,J1930,I1930)</f>
        <v>1.03243189</v>
      </c>
      <c r="J1931" s="104">
        <f t="shared" si="636"/>
        <v>1.0325592100000001</v>
      </c>
      <c r="K1931" s="104">
        <f t="shared" si="637"/>
        <v>101093.52486956</v>
      </c>
      <c r="L1931" s="107">
        <f t="shared" si="628"/>
        <v>0</v>
      </c>
      <c r="M1931" s="105">
        <f t="shared" si="629"/>
        <v>0</v>
      </c>
      <c r="N1931" s="104">
        <f t="shared" si="630"/>
        <v>0</v>
      </c>
      <c r="O1931" s="113">
        <f t="shared" ref="O1931:O1994" si="645">(O1930)</f>
        <v>0.11</v>
      </c>
      <c r="P1931" s="108">
        <f t="shared" si="635"/>
        <v>1.0008700450000001</v>
      </c>
      <c r="Q1931" s="104">
        <f t="shared" si="638"/>
        <v>87.955915840000003</v>
      </c>
      <c r="R1931" s="104">
        <f t="shared" si="639"/>
        <v>87.955915840000003</v>
      </c>
      <c r="S1931" s="109" t="s">
        <v>52</v>
      </c>
      <c r="T1931" s="110">
        <f t="shared" si="631"/>
        <v>41983</v>
      </c>
      <c r="U1931" s="111">
        <f t="shared" ref="U1931:U1994" si="646">IF(L1931&gt;0,K1931-N1931,0)</f>
        <v>0</v>
      </c>
      <c r="V1931" s="22"/>
      <c r="W1931" s="5"/>
      <c r="X1931" s="3"/>
      <c r="Y1931" s="5"/>
      <c r="Z1931" s="5"/>
      <c r="AA1931" s="5"/>
      <c r="AB1931" s="1"/>
      <c r="AC1931" s="5"/>
      <c r="AD1931" s="5"/>
      <c r="AE1931" s="5"/>
      <c r="AF1931" s="1"/>
      <c r="AG1931" s="3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</row>
    <row r="1932" spans="1:108" x14ac:dyDescent="0.2">
      <c r="A1932" s="112">
        <f t="shared" si="640"/>
        <v>41957</v>
      </c>
      <c r="B1932" s="104">
        <f t="shared" si="633"/>
        <v>101214.97733053</v>
      </c>
      <c r="C1932" s="104">
        <f t="shared" si="641"/>
        <v>97905.789702429975</v>
      </c>
      <c r="D1932" s="132">
        <f t="shared" si="642"/>
        <v>41954</v>
      </c>
      <c r="E1932" s="105">
        <f t="shared" si="634"/>
        <v>1.2340000000000001E-3</v>
      </c>
      <c r="F1932" s="106">
        <f t="shared" si="632"/>
        <v>4</v>
      </c>
      <c r="G1932" s="106">
        <f t="shared" ref="G1932:G1995" si="647">IF(DAY(A1932)=E$2+1,DAY(EOMONTH(A1932,12)), IF(DAY(A1932)&lt;&gt;$E$2+1,G1931))</f>
        <v>30</v>
      </c>
      <c r="H1932" s="104">
        <f t="shared" si="643"/>
        <v>1.00016444</v>
      </c>
      <c r="I1932" s="104">
        <f t="shared" si="644"/>
        <v>1.03243189</v>
      </c>
      <c r="J1932" s="104">
        <f t="shared" si="636"/>
        <v>1.0326016600000001</v>
      </c>
      <c r="K1932" s="104">
        <f t="shared" si="637"/>
        <v>101097.68097034001</v>
      </c>
      <c r="L1932" s="107">
        <f t="shared" ref="L1932:L1995" si="648">IF(DAY(A1932)=E$2,VLOOKUP(A1932,$X$10:$AE$196,7),0)</f>
        <v>0</v>
      </c>
      <c r="M1932" s="105">
        <f t="shared" ref="M1932:M1995" si="649">IF(DAY(A1932)=E$2,VLOOKUP(A1932,$X$10:$AE$200,5),0)</f>
        <v>0</v>
      </c>
      <c r="N1932" s="104">
        <f t="shared" ref="N1932:N1995" si="650">IF(M1932&gt;0,TRUNC((M1932*K1932),8),0)</f>
        <v>0</v>
      </c>
      <c r="O1932" s="113">
        <f t="shared" si="645"/>
        <v>0.11</v>
      </c>
      <c r="P1932" s="108">
        <f t="shared" si="635"/>
        <v>1.001160228</v>
      </c>
      <c r="Q1932" s="104">
        <f t="shared" si="638"/>
        <v>117.29636019</v>
      </c>
      <c r="R1932" s="104">
        <f t="shared" si="639"/>
        <v>117.29636019</v>
      </c>
      <c r="S1932" s="109" t="s">
        <v>52</v>
      </c>
      <c r="T1932" s="110">
        <f t="shared" ref="T1932:T1995" si="651">IF(DAY(A1932)=E$2+1,VLOOKUP(A1931,$X$10:$AE$200,8),T1931)</f>
        <v>41983</v>
      </c>
      <c r="U1932" s="111">
        <f t="shared" si="646"/>
        <v>0</v>
      </c>
      <c r="V1932" s="22"/>
      <c r="W1932" s="5"/>
      <c r="X1932" s="3"/>
      <c r="Y1932" s="5"/>
      <c r="Z1932" s="5"/>
      <c r="AA1932" s="5"/>
      <c r="AB1932" s="1"/>
      <c r="AC1932" s="5"/>
      <c r="AD1932" s="5"/>
      <c r="AE1932" s="5"/>
      <c r="AF1932" s="1"/>
      <c r="AG1932" s="3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</row>
    <row r="1933" spans="1:108" x14ac:dyDescent="0.2">
      <c r="A1933" s="112">
        <f t="shared" si="640"/>
        <v>41958</v>
      </c>
      <c r="B1933" s="104">
        <f t="shared" si="633"/>
        <v>101248.48488136999</v>
      </c>
      <c r="C1933" s="104">
        <f t="shared" si="641"/>
        <v>97905.789702429975</v>
      </c>
      <c r="D1933" s="132">
        <f t="shared" si="642"/>
        <v>41954</v>
      </c>
      <c r="E1933" s="105">
        <f t="shared" si="634"/>
        <v>1.2340000000000001E-3</v>
      </c>
      <c r="F1933" s="106">
        <f t="shared" si="632"/>
        <v>5</v>
      </c>
      <c r="G1933" s="106">
        <f t="shared" si="647"/>
        <v>30</v>
      </c>
      <c r="H1933" s="104">
        <f t="shared" si="643"/>
        <v>1.0002055599999999</v>
      </c>
      <c r="I1933" s="104">
        <f t="shared" si="644"/>
        <v>1.03243189</v>
      </c>
      <c r="J1933" s="104">
        <f t="shared" si="636"/>
        <v>1.0326441099999999</v>
      </c>
      <c r="K1933" s="104">
        <f t="shared" si="637"/>
        <v>101101.83707111</v>
      </c>
      <c r="L1933" s="107">
        <f t="shared" si="648"/>
        <v>0</v>
      </c>
      <c r="M1933" s="105">
        <f t="shared" si="649"/>
        <v>0</v>
      </c>
      <c r="N1933" s="104">
        <f t="shared" si="650"/>
        <v>0</v>
      </c>
      <c r="O1933" s="113">
        <f t="shared" si="645"/>
        <v>0.11</v>
      </c>
      <c r="P1933" s="108">
        <f t="shared" si="635"/>
        <v>1.0014504959999999</v>
      </c>
      <c r="Q1933" s="104">
        <f t="shared" si="638"/>
        <v>146.64781026</v>
      </c>
      <c r="R1933" s="104">
        <f t="shared" si="639"/>
        <v>146.64781026</v>
      </c>
      <c r="S1933" s="109" t="s">
        <v>52</v>
      </c>
      <c r="T1933" s="110">
        <f t="shared" si="651"/>
        <v>41983</v>
      </c>
      <c r="U1933" s="111">
        <f t="shared" si="646"/>
        <v>0</v>
      </c>
      <c r="V1933" s="22"/>
      <c r="W1933" s="5"/>
      <c r="X1933" s="3"/>
      <c r="Y1933" s="5"/>
      <c r="Z1933" s="5"/>
      <c r="AA1933" s="5"/>
      <c r="AB1933" s="1"/>
      <c r="AC1933" s="5"/>
      <c r="AD1933" s="5"/>
      <c r="AE1933" s="5"/>
      <c r="AF1933" s="1"/>
      <c r="AG1933" s="3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</row>
    <row r="1934" spans="1:108" x14ac:dyDescent="0.2">
      <c r="A1934" s="112">
        <f t="shared" si="640"/>
        <v>41959</v>
      </c>
      <c r="B1934" s="104">
        <f t="shared" si="633"/>
        <v>101282.00225601</v>
      </c>
      <c r="C1934" s="104">
        <f t="shared" si="641"/>
        <v>97905.789702429975</v>
      </c>
      <c r="D1934" s="132">
        <f t="shared" si="642"/>
        <v>41954</v>
      </c>
      <c r="E1934" s="105">
        <f t="shared" si="634"/>
        <v>1.2340000000000001E-3</v>
      </c>
      <c r="F1934" s="106">
        <f t="shared" si="632"/>
        <v>6</v>
      </c>
      <c r="G1934" s="106">
        <f t="shared" si="647"/>
        <v>30</v>
      </c>
      <c r="H1934" s="104">
        <f t="shared" si="643"/>
        <v>1.0002466699999999</v>
      </c>
      <c r="I1934" s="104">
        <f t="shared" si="644"/>
        <v>1.03243189</v>
      </c>
      <c r="J1934" s="104">
        <f t="shared" si="636"/>
        <v>1.03268655</v>
      </c>
      <c r="K1934" s="104">
        <f t="shared" si="637"/>
        <v>101105.99219282001</v>
      </c>
      <c r="L1934" s="107">
        <f t="shared" si="648"/>
        <v>0</v>
      </c>
      <c r="M1934" s="105">
        <f t="shared" si="649"/>
        <v>0</v>
      </c>
      <c r="N1934" s="104">
        <f t="shared" si="650"/>
        <v>0</v>
      </c>
      <c r="O1934" s="113">
        <f t="shared" si="645"/>
        <v>0.11</v>
      </c>
      <c r="P1934" s="108">
        <f t="shared" si="635"/>
        <v>1.001740847</v>
      </c>
      <c r="Q1934" s="104">
        <f t="shared" si="638"/>
        <v>176.01006319000001</v>
      </c>
      <c r="R1934" s="104">
        <f t="shared" si="639"/>
        <v>176.01006319000001</v>
      </c>
      <c r="S1934" s="109" t="s">
        <v>52</v>
      </c>
      <c r="T1934" s="110">
        <f t="shared" si="651"/>
        <v>41983</v>
      </c>
      <c r="U1934" s="111">
        <f t="shared" si="646"/>
        <v>0</v>
      </c>
      <c r="V1934" s="22"/>
      <c r="W1934" s="5"/>
      <c r="X1934" s="3"/>
      <c r="Y1934" s="5"/>
      <c r="Z1934" s="5"/>
      <c r="AA1934" s="5"/>
      <c r="AB1934" s="1"/>
      <c r="AC1934" s="5"/>
      <c r="AD1934" s="5"/>
      <c r="AE1934" s="5"/>
      <c r="AF1934" s="1"/>
      <c r="AG1934" s="3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</row>
    <row r="1935" spans="1:108" x14ac:dyDescent="0.2">
      <c r="A1935" s="112">
        <f t="shared" si="640"/>
        <v>41960</v>
      </c>
      <c r="B1935" s="104">
        <f t="shared" si="633"/>
        <v>101315.53259998999</v>
      </c>
      <c r="C1935" s="104">
        <f t="shared" si="641"/>
        <v>97905.789702429975</v>
      </c>
      <c r="D1935" s="132">
        <f t="shared" si="642"/>
        <v>41954</v>
      </c>
      <c r="E1935" s="105">
        <f t="shared" si="634"/>
        <v>1.2340000000000001E-3</v>
      </c>
      <c r="F1935" s="106">
        <f t="shared" si="632"/>
        <v>7</v>
      </c>
      <c r="G1935" s="106">
        <f t="shared" si="647"/>
        <v>30</v>
      </c>
      <c r="H1935" s="104">
        <f t="shared" si="643"/>
        <v>1.00028779</v>
      </c>
      <c r="I1935" s="104">
        <f t="shared" si="644"/>
        <v>1.03243189</v>
      </c>
      <c r="J1935" s="104">
        <f t="shared" si="636"/>
        <v>1.0327290099999999</v>
      </c>
      <c r="K1935" s="104">
        <f t="shared" si="637"/>
        <v>101110.14927265</v>
      </c>
      <c r="L1935" s="107">
        <f t="shared" si="648"/>
        <v>0</v>
      </c>
      <c r="M1935" s="105">
        <f t="shared" si="649"/>
        <v>0</v>
      </c>
      <c r="N1935" s="104">
        <f t="shared" si="650"/>
        <v>0</v>
      </c>
      <c r="O1935" s="113">
        <f t="shared" si="645"/>
        <v>0.11</v>
      </c>
      <c r="P1935" s="108">
        <f t="shared" si="635"/>
        <v>1.002031283</v>
      </c>
      <c r="Q1935" s="104">
        <f t="shared" si="638"/>
        <v>205.38332733999999</v>
      </c>
      <c r="R1935" s="104">
        <f t="shared" si="639"/>
        <v>205.38332733999999</v>
      </c>
      <c r="S1935" s="109" t="s">
        <v>52</v>
      </c>
      <c r="T1935" s="110">
        <f t="shared" si="651"/>
        <v>41983</v>
      </c>
      <c r="U1935" s="111">
        <f t="shared" si="646"/>
        <v>0</v>
      </c>
      <c r="V1935" s="22"/>
      <c r="W1935" s="5"/>
      <c r="X1935" s="3"/>
      <c r="Y1935" s="5"/>
      <c r="Z1935" s="5"/>
      <c r="AA1935" s="5"/>
      <c r="AB1935" s="1"/>
      <c r="AC1935" s="5"/>
      <c r="AD1935" s="5"/>
      <c r="AE1935" s="5"/>
      <c r="AF1935" s="1"/>
      <c r="AG1935" s="3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</row>
    <row r="1936" spans="1:108" x14ac:dyDescent="0.2">
      <c r="A1936" s="112">
        <f t="shared" si="640"/>
        <v>41961</v>
      </c>
      <c r="B1936" s="104">
        <f t="shared" si="633"/>
        <v>101349.07287098</v>
      </c>
      <c r="C1936" s="104">
        <f t="shared" si="641"/>
        <v>97905.789702429975</v>
      </c>
      <c r="D1936" s="132">
        <f t="shared" si="642"/>
        <v>41954</v>
      </c>
      <c r="E1936" s="105">
        <f t="shared" si="634"/>
        <v>1.2340000000000001E-3</v>
      </c>
      <c r="F1936" s="106">
        <f t="shared" si="632"/>
        <v>8</v>
      </c>
      <c r="G1936" s="106">
        <f t="shared" si="647"/>
        <v>30</v>
      </c>
      <c r="H1936" s="104">
        <f t="shared" si="643"/>
        <v>1.0003289099999999</v>
      </c>
      <c r="I1936" s="104">
        <f t="shared" si="644"/>
        <v>1.03243189</v>
      </c>
      <c r="J1936" s="104">
        <f t="shared" si="636"/>
        <v>1.03277146</v>
      </c>
      <c r="K1936" s="104">
        <f t="shared" si="637"/>
        <v>101114.30537343</v>
      </c>
      <c r="L1936" s="107">
        <f t="shared" si="648"/>
        <v>0</v>
      </c>
      <c r="M1936" s="105">
        <f t="shared" si="649"/>
        <v>0</v>
      </c>
      <c r="N1936" s="104">
        <f t="shared" si="650"/>
        <v>0</v>
      </c>
      <c r="O1936" s="113">
        <f t="shared" si="645"/>
        <v>0.11</v>
      </c>
      <c r="P1936" s="108">
        <f t="shared" si="635"/>
        <v>1.0023218030000001</v>
      </c>
      <c r="Q1936" s="104">
        <f t="shared" si="638"/>
        <v>234.76749755</v>
      </c>
      <c r="R1936" s="104">
        <f t="shared" si="639"/>
        <v>234.76749755</v>
      </c>
      <c r="S1936" s="109" t="s">
        <v>52</v>
      </c>
      <c r="T1936" s="110">
        <f t="shared" si="651"/>
        <v>41983</v>
      </c>
      <c r="U1936" s="111">
        <f t="shared" si="646"/>
        <v>0</v>
      </c>
      <c r="V1936" s="22"/>
      <c r="W1936" s="5"/>
      <c r="X1936" s="3"/>
      <c r="Y1936" s="5"/>
      <c r="Z1936" s="5"/>
      <c r="AA1936" s="5"/>
      <c r="AB1936" s="1"/>
      <c r="AC1936" s="5"/>
      <c r="AD1936" s="5"/>
      <c r="AE1936" s="5"/>
      <c r="AF1936" s="1"/>
      <c r="AG1936" s="3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</row>
    <row r="1937" spans="1:108" x14ac:dyDescent="0.2">
      <c r="A1937" s="112">
        <f t="shared" si="640"/>
        <v>41962</v>
      </c>
      <c r="B1937" s="104">
        <f t="shared" si="633"/>
        <v>101382.62601401001</v>
      </c>
      <c r="C1937" s="104">
        <f t="shared" si="641"/>
        <v>97905.789702429975</v>
      </c>
      <c r="D1937" s="132">
        <f t="shared" si="642"/>
        <v>41954</v>
      </c>
      <c r="E1937" s="105">
        <f t="shared" si="634"/>
        <v>1.2340000000000001E-3</v>
      </c>
      <c r="F1937" s="106">
        <f t="shared" si="632"/>
        <v>9</v>
      </c>
      <c r="G1937" s="106">
        <f t="shared" si="647"/>
        <v>30</v>
      </c>
      <c r="H1937" s="104">
        <f t="shared" si="643"/>
        <v>1.00037004</v>
      </c>
      <c r="I1937" s="104">
        <f t="shared" si="644"/>
        <v>1.03243189</v>
      </c>
      <c r="J1937" s="104">
        <f t="shared" si="636"/>
        <v>1.0328139300000001</v>
      </c>
      <c r="K1937" s="104">
        <f t="shared" si="637"/>
        <v>101118.46343232</v>
      </c>
      <c r="L1937" s="107">
        <f t="shared" si="648"/>
        <v>0</v>
      </c>
      <c r="M1937" s="105">
        <f t="shared" si="649"/>
        <v>0</v>
      </c>
      <c r="N1937" s="104">
        <f t="shared" si="650"/>
        <v>0</v>
      </c>
      <c r="O1937" s="113">
        <f t="shared" si="645"/>
        <v>0.11</v>
      </c>
      <c r="P1937" s="108">
        <f t="shared" si="635"/>
        <v>1.002612407</v>
      </c>
      <c r="Q1937" s="104">
        <f t="shared" si="638"/>
        <v>264.16258169000002</v>
      </c>
      <c r="R1937" s="104">
        <f t="shared" si="639"/>
        <v>264.16258169000002</v>
      </c>
      <c r="S1937" s="109" t="s">
        <v>52</v>
      </c>
      <c r="T1937" s="110">
        <f t="shared" si="651"/>
        <v>41983</v>
      </c>
      <c r="U1937" s="111">
        <f t="shared" si="646"/>
        <v>0</v>
      </c>
      <c r="V1937" s="22"/>
      <c r="W1937" s="5"/>
      <c r="X1937" s="3"/>
      <c r="Y1937" s="5"/>
      <c r="Z1937" s="5"/>
      <c r="AA1937" s="5"/>
      <c r="AB1937" s="1"/>
      <c r="AC1937" s="5"/>
      <c r="AD1937" s="5"/>
      <c r="AE1937" s="5"/>
      <c r="AF1937" s="1"/>
      <c r="AG1937" s="3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</row>
    <row r="1938" spans="1:108" x14ac:dyDescent="0.2">
      <c r="A1938" s="112">
        <f t="shared" si="640"/>
        <v>41963</v>
      </c>
      <c r="B1938" s="104">
        <f t="shared" si="633"/>
        <v>101416.18810423999</v>
      </c>
      <c r="C1938" s="104">
        <f t="shared" si="641"/>
        <v>97905.789702429975</v>
      </c>
      <c r="D1938" s="132">
        <f t="shared" si="642"/>
        <v>41954</v>
      </c>
      <c r="E1938" s="105">
        <f t="shared" si="634"/>
        <v>1.2340000000000001E-3</v>
      </c>
      <c r="F1938" s="106">
        <f t="shared" si="632"/>
        <v>10</v>
      </c>
      <c r="G1938" s="106">
        <f t="shared" si="647"/>
        <v>30</v>
      </c>
      <c r="H1938" s="104">
        <f t="shared" si="643"/>
        <v>1.0004111600000001</v>
      </c>
      <c r="I1938" s="104">
        <f t="shared" si="644"/>
        <v>1.03243189</v>
      </c>
      <c r="J1938" s="104">
        <f t="shared" si="636"/>
        <v>1.0328563799999999</v>
      </c>
      <c r="K1938" s="104">
        <f t="shared" si="637"/>
        <v>101122.61953308999</v>
      </c>
      <c r="L1938" s="107">
        <f t="shared" si="648"/>
        <v>0</v>
      </c>
      <c r="M1938" s="105">
        <f t="shared" si="649"/>
        <v>0</v>
      </c>
      <c r="N1938" s="104">
        <f t="shared" si="650"/>
        <v>0</v>
      </c>
      <c r="O1938" s="113">
        <f t="shared" si="645"/>
        <v>0.11</v>
      </c>
      <c r="P1938" s="108">
        <f t="shared" si="635"/>
        <v>1.002903095</v>
      </c>
      <c r="Q1938" s="104">
        <f t="shared" si="638"/>
        <v>293.56857115000003</v>
      </c>
      <c r="R1938" s="104">
        <f t="shared" si="639"/>
        <v>293.56857115000003</v>
      </c>
      <c r="S1938" s="109" t="s">
        <v>52</v>
      </c>
      <c r="T1938" s="110">
        <f t="shared" si="651"/>
        <v>41983</v>
      </c>
      <c r="U1938" s="111">
        <f t="shared" si="646"/>
        <v>0</v>
      </c>
      <c r="V1938" s="22"/>
      <c r="W1938" s="5"/>
      <c r="X1938" s="3"/>
      <c r="Y1938" s="5"/>
      <c r="Z1938" s="5"/>
      <c r="AA1938" s="5"/>
      <c r="AB1938" s="1"/>
      <c r="AC1938" s="5"/>
      <c r="AD1938" s="5"/>
      <c r="AE1938" s="5"/>
      <c r="AF1938" s="1"/>
      <c r="AG1938" s="3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</row>
    <row r="1939" spans="1:108" x14ac:dyDescent="0.2">
      <c r="A1939" s="112">
        <f t="shared" si="640"/>
        <v>41964</v>
      </c>
      <c r="B1939" s="104">
        <f t="shared" si="633"/>
        <v>101449.7612065</v>
      </c>
      <c r="C1939" s="104">
        <f t="shared" si="641"/>
        <v>97905.789702429975</v>
      </c>
      <c r="D1939" s="132">
        <f t="shared" si="642"/>
        <v>41954</v>
      </c>
      <c r="E1939" s="105">
        <f t="shared" si="634"/>
        <v>1.2340000000000001E-3</v>
      </c>
      <c r="F1939" s="106">
        <f t="shared" si="632"/>
        <v>11</v>
      </c>
      <c r="G1939" s="106">
        <f t="shared" si="647"/>
        <v>30</v>
      </c>
      <c r="H1939" s="104">
        <f t="shared" si="643"/>
        <v>1.00045228</v>
      </c>
      <c r="I1939" s="104">
        <f t="shared" si="644"/>
        <v>1.03243189</v>
      </c>
      <c r="J1939" s="104">
        <f t="shared" si="636"/>
        <v>1.0328988299999999</v>
      </c>
      <c r="K1939" s="104">
        <f t="shared" si="637"/>
        <v>101126.77563386</v>
      </c>
      <c r="L1939" s="107">
        <f t="shared" si="648"/>
        <v>0</v>
      </c>
      <c r="M1939" s="105">
        <f t="shared" si="649"/>
        <v>0</v>
      </c>
      <c r="N1939" s="104">
        <f t="shared" si="650"/>
        <v>0</v>
      </c>
      <c r="O1939" s="113">
        <f t="shared" si="645"/>
        <v>0.11</v>
      </c>
      <c r="P1939" s="108">
        <f t="shared" si="635"/>
        <v>1.0031938680000001</v>
      </c>
      <c r="Q1939" s="104">
        <f t="shared" si="638"/>
        <v>322.98557263999999</v>
      </c>
      <c r="R1939" s="104">
        <f t="shared" si="639"/>
        <v>322.98557263999999</v>
      </c>
      <c r="S1939" s="109" t="s">
        <v>52</v>
      </c>
      <c r="T1939" s="110">
        <f t="shared" si="651"/>
        <v>41983</v>
      </c>
      <c r="U1939" s="111">
        <f t="shared" si="646"/>
        <v>0</v>
      </c>
      <c r="V1939" s="22"/>
      <c r="W1939" s="5"/>
      <c r="X1939" s="3"/>
      <c r="Y1939" s="5"/>
      <c r="Z1939" s="5"/>
      <c r="AA1939" s="5"/>
      <c r="AB1939" s="1"/>
      <c r="AC1939" s="5"/>
      <c r="AD1939" s="5"/>
      <c r="AE1939" s="5"/>
      <c r="AF1939" s="1"/>
      <c r="AG1939" s="3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</row>
    <row r="1940" spans="1:108" x14ac:dyDescent="0.2">
      <c r="A1940" s="112">
        <f t="shared" si="640"/>
        <v>41965</v>
      </c>
      <c r="B1940" s="104">
        <f t="shared" si="633"/>
        <v>101483.34718565999</v>
      </c>
      <c r="C1940" s="104">
        <f t="shared" si="641"/>
        <v>97905.789702429975</v>
      </c>
      <c r="D1940" s="132">
        <f t="shared" si="642"/>
        <v>41954</v>
      </c>
      <c r="E1940" s="105">
        <f t="shared" si="634"/>
        <v>1.2340000000000001E-3</v>
      </c>
      <c r="F1940" s="106">
        <f t="shared" si="632"/>
        <v>12</v>
      </c>
      <c r="G1940" s="106">
        <f t="shared" si="647"/>
        <v>30</v>
      </c>
      <c r="H1940" s="104">
        <f t="shared" si="643"/>
        <v>1.00049341</v>
      </c>
      <c r="I1940" s="104">
        <f t="shared" si="644"/>
        <v>1.03243189</v>
      </c>
      <c r="J1940" s="104">
        <f t="shared" si="636"/>
        <v>1.0329413000000001</v>
      </c>
      <c r="K1940" s="104">
        <f t="shared" si="637"/>
        <v>101130.93369275</v>
      </c>
      <c r="L1940" s="107">
        <f t="shared" si="648"/>
        <v>0</v>
      </c>
      <c r="M1940" s="105">
        <f t="shared" si="649"/>
        <v>0</v>
      </c>
      <c r="N1940" s="104">
        <f t="shared" si="650"/>
        <v>0</v>
      </c>
      <c r="O1940" s="113">
        <f t="shared" si="645"/>
        <v>0.11</v>
      </c>
      <c r="P1940" s="108">
        <f t="shared" si="635"/>
        <v>1.0034847250000001</v>
      </c>
      <c r="Q1940" s="104">
        <f t="shared" si="638"/>
        <v>352.41349291</v>
      </c>
      <c r="R1940" s="104">
        <f t="shared" si="639"/>
        <v>352.41349291</v>
      </c>
      <c r="S1940" s="109" t="s">
        <v>52</v>
      </c>
      <c r="T1940" s="110">
        <f t="shared" si="651"/>
        <v>41983</v>
      </c>
      <c r="U1940" s="111">
        <f t="shared" si="646"/>
        <v>0</v>
      </c>
      <c r="V1940" s="22"/>
      <c r="W1940" s="5"/>
      <c r="X1940" s="3"/>
      <c r="Y1940" s="5"/>
      <c r="Z1940" s="5"/>
      <c r="AA1940" s="5"/>
      <c r="AB1940" s="1"/>
      <c r="AC1940" s="5"/>
      <c r="AD1940" s="5"/>
      <c r="AE1940" s="5"/>
      <c r="AF1940" s="1"/>
      <c r="AG1940" s="3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</row>
    <row r="1941" spans="1:108" x14ac:dyDescent="0.2">
      <c r="A1941" s="112">
        <f t="shared" si="640"/>
        <v>41966</v>
      </c>
      <c r="B1941" s="104">
        <f t="shared" si="633"/>
        <v>101516.94309621</v>
      </c>
      <c r="C1941" s="104">
        <f t="shared" si="641"/>
        <v>97905.789702429975</v>
      </c>
      <c r="D1941" s="132">
        <f t="shared" si="642"/>
        <v>41954</v>
      </c>
      <c r="E1941" s="105">
        <f t="shared" si="634"/>
        <v>1.2340000000000001E-3</v>
      </c>
      <c r="F1941" s="106">
        <f t="shared" si="632"/>
        <v>13</v>
      </c>
      <c r="G1941" s="106">
        <f t="shared" si="647"/>
        <v>30</v>
      </c>
      <c r="H1941" s="104">
        <f t="shared" si="643"/>
        <v>1.0005345400000001</v>
      </c>
      <c r="I1941" s="104">
        <f t="shared" si="644"/>
        <v>1.03243189</v>
      </c>
      <c r="J1941" s="104">
        <f t="shared" si="636"/>
        <v>1.03298376</v>
      </c>
      <c r="K1941" s="104">
        <f t="shared" si="637"/>
        <v>101135.09077258001</v>
      </c>
      <c r="L1941" s="107">
        <f t="shared" si="648"/>
        <v>0</v>
      </c>
      <c r="M1941" s="105">
        <f t="shared" si="649"/>
        <v>0</v>
      </c>
      <c r="N1941" s="104">
        <f t="shared" si="650"/>
        <v>0</v>
      </c>
      <c r="O1941" s="113">
        <f t="shared" si="645"/>
        <v>0.11</v>
      </c>
      <c r="P1941" s="108">
        <f t="shared" si="635"/>
        <v>1.0037756659999999</v>
      </c>
      <c r="Q1941" s="104">
        <f t="shared" si="638"/>
        <v>381.85232363</v>
      </c>
      <c r="R1941" s="104">
        <f t="shared" si="639"/>
        <v>381.85232363</v>
      </c>
      <c r="S1941" s="109" t="s">
        <v>52</v>
      </c>
      <c r="T1941" s="110">
        <f t="shared" si="651"/>
        <v>41983</v>
      </c>
      <c r="U1941" s="111">
        <f t="shared" si="646"/>
        <v>0</v>
      </c>
      <c r="V1941" s="22"/>
      <c r="W1941" s="5"/>
      <c r="X1941" s="3"/>
      <c r="Y1941" s="5"/>
      <c r="Z1941" s="5"/>
      <c r="AA1941" s="5"/>
      <c r="AB1941" s="1"/>
      <c r="AC1941" s="5"/>
      <c r="AD1941" s="5"/>
      <c r="AE1941" s="5"/>
      <c r="AF1941" s="1"/>
      <c r="AG1941" s="3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</row>
    <row r="1942" spans="1:108" x14ac:dyDescent="0.2">
      <c r="A1942" s="112">
        <f t="shared" si="640"/>
        <v>41967</v>
      </c>
      <c r="B1942" s="104">
        <f t="shared" si="633"/>
        <v>101550.55100557</v>
      </c>
      <c r="C1942" s="104">
        <f t="shared" si="641"/>
        <v>97905.789702429975</v>
      </c>
      <c r="D1942" s="132">
        <f t="shared" si="642"/>
        <v>41954</v>
      </c>
      <c r="E1942" s="105">
        <f t="shared" si="634"/>
        <v>1.2340000000000001E-3</v>
      </c>
      <c r="F1942" s="106">
        <f t="shared" si="632"/>
        <v>14</v>
      </c>
      <c r="G1942" s="106">
        <f t="shared" si="647"/>
        <v>30</v>
      </c>
      <c r="H1942" s="104">
        <f t="shared" si="643"/>
        <v>1.0005756699999999</v>
      </c>
      <c r="I1942" s="104">
        <f t="shared" si="644"/>
        <v>1.03243189</v>
      </c>
      <c r="J1942" s="104">
        <f t="shared" si="636"/>
        <v>1.0330262299999999</v>
      </c>
      <c r="K1942" s="104">
        <f t="shared" si="637"/>
        <v>101139.24883147</v>
      </c>
      <c r="L1942" s="107">
        <f t="shared" si="648"/>
        <v>0</v>
      </c>
      <c r="M1942" s="105">
        <f t="shared" si="649"/>
        <v>0</v>
      </c>
      <c r="N1942" s="104">
        <f t="shared" si="650"/>
        <v>0</v>
      </c>
      <c r="O1942" s="113">
        <f t="shared" si="645"/>
        <v>0.11</v>
      </c>
      <c r="P1942" s="108">
        <f t="shared" si="635"/>
        <v>1.0040666920000001</v>
      </c>
      <c r="Q1942" s="104">
        <f t="shared" si="638"/>
        <v>411.3021741</v>
      </c>
      <c r="R1942" s="104">
        <f t="shared" si="639"/>
        <v>411.3021741</v>
      </c>
      <c r="S1942" s="109" t="s">
        <v>52</v>
      </c>
      <c r="T1942" s="110">
        <f t="shared" si="651"/>
        <v>41983</v>
      </c>
      <c r="U1942" s="111">
        <f t="shared" si="646"/>
        <v>0</v>
      </c>
      <c r="V1942" s="22"/>
      <c r="W1942" s="5"/>
      <c r="X1942" s="3"/>
      <c r="Y1942" s="5"/>
      <c r="Z1942" s="5"/>
      <c r="AA1942" s="5"/>
      <c r="AB1942" s="1"/>
      <c r="AC1942" s="5"/>
      <c r="AD1942" s="5"/>
      <c r="AE1942" s="5"/>
      <c r="AF1942" s="1"/>
      <c r="AG1942" s="3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</row>
    <row r="1943" spans="1:108" x14ac:dyDescent="0.2">
      <c r="A1943" s="112">
        <f t="shared" si="640"/>
        <v>41968</v>
      </c>
      <c r="B1943" s="104">
        <f t="shared" si="633"/>
        <v>101584.16884786</v>
      </c>
      <c r="C1943" s="104">
        <f t="shared" si="641"/>
        <v>97905.789702429975</v>
      </c>
      <c r="D1943" s="132">
        <f t="shared" si="642"/>
        <v>41954</v>
      </c>
      <c r="E1943" s="105">
        <f t="shared" si="634"/>
        <v>1.2340000000000001E-3</v>
      </c>
      <c r="F1943" s="106">
        <f t="shared" si="632"/>
        <v>15</v>
      </c>
      <c r="G1943" s="106">
        <f t="shared" si="647"/>
        <v>30</v>
      </c>
      <c r="H1943" s="104">
        <f t="shared" si="643"/>
        <v>1.0006168</v>
      </c>
      <c r="I1943" s="104">
        <f t="shared" si="644"/>
        <v>1.03243189</v>
      </c>
      <c r="J1943" s="104">
        <f t="shared" si="636"/>
        <v>1.0330686899999999</v>
      </c>
      <c r="K1943" s="104">
        <f t="shared" si="637"/>
        <v>101143.4059113</v>
      </c>
      <c r="L1943" s="107">
        <f t="shared" si="648"/>
        <v>0</v>
      </c>
      <c r="M1943" s="105">
        <f t="shared" si="649"/>
        <v>0</v>
      </c>
      <c r="N1943" s="104">
        <f t="shared" si="650"/>
        <v>0</v>
      </c>
      <c r="O1943" s="113">
        <f t="shared" si="645"/>
        <v>0.11</v>
      </c>
      <c r="P1943" s="108">
        <f t="shared" si="635"/>
        <v>1.0043578019999999</v>
      </c>
      <c r="Q1943" s="104">
        <f t="shared" si="638"/>
        <v>440.76293656000001</v>
      </c>
      <c r="R1943" s="104">
        <f t="shared" si="639"/>
        <v>440.76293656000001</v>
      </c>
      <c r="S1943" s="109" t="s">
        <v>52</v>
      </c>
      <c r="T1943" s="110">
        <f t="shared" si="651"/>
        <v>41983</v>
      </c>
      <c r="U1943" s="111">
        <f t="shared" si="646"/>
        <v>0</v>
      </c>
      <c r="V1943" s="22"/>
      <c r="W1943" s="5"/>
      <c r="X1943" s="3"/>
      <c r="Y1943" s="5"/>
      <c r="Z1943" s="5"/>
      <c r="AA1943" s="5"/>
      <c r="AB1943" s="1"/>
      <c r="AC1943" s="5"/>
      <c r="AD1943" s="5"/>
      <c r="AE1943" s="5"/>
      <c r="AF1943" s="1"/>
      <c r="AG1943" s="3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</row>
    <row r="1944" spans="1:108" x14ac:dyDescent="0.2">
      <c r="A1944" s="112">
        <f t="shared" si="640"/>
        <v>41969</v>
      </c>
      <c r="B1944" s="104">
        <f t="shared" si="633"/>
        <v>101617.79859049001</v>
      </c>
      <c r="C1944" s="104">
        <f t="shared" si="641"/>
        <v>97905.789702429975</v>
      </c>
      <c r="D1944" s="132">
        <f t="shared" si="642"/>
        <v>41954</v>
      </c>
      <c r="E1944" s="105">
        <f t="shared" si="634"/>
        <v>1.2340000000000001E-3</v>
      </c>
      <c r="F1944" s="106">
        <f t="shared" si="632"/>
        <v>16</v>
      </c>
      <c r="G1944" s="106">
        <f t="shared" si="647"/>
        <v>30</v>
      </c>
      <c r="H1944" s="104">
        <f t="shared" si="643"/>
        <v>1.00065794</v>
      </c>
      <c r="I1944" s="104">
        <f t="shared" si="644"/>
        <v>1.03243189</v>
      </c>
      <c r="J1944" s="104">
        <f t="shared" si="636"/>
        <v>1.03311116</v>
      </c>
      <c r="K1944" s="104">
        <f t="shared" si="637"/>
        <v>101147.56397019001</v>
      </c>
      <c r="L1944" s="107">
        <f t="shared" si="648"/>
        <v>0</v>
      </c>
      <c r="M1944" s="105">
        <f t="shared" si="649"/>
        <v>0</v>
      </c>
      <c r="N1944" s="104">
        <f t="shared" si="650"/>
        <v>0</v>
      </c>
      <c r="O1944" s="113">
        <f t="shared" si="645"/>
        <v>0.11</v>
      </c>
      <c r="P1944" s="108">
        <f t="shared" si="635"/>
        <v>1.004648996</v>
      </c>
      <c r="Q1944" s="104">
        <f t="shared" si="638"/>
        <v>470.23462030000002</v>
      </c>
      <c r="R1944" s="104">
        <f t="shared" si="639"/>
        <v>470.23462030000002</v>
      </c>
      <c r="S1944" s="109" t="s">
        <v>52</v>
      </c>
      <c r="T1944" s="110">
        <f t="shared" si="651"/>
        <v>41983</v>
      </c>
      <c r="U1944" s="111">
        <f t="shared" si="646"/>
        <v>0</v>
      </c>
      <c r="V1944" s="22"/>
      <c r="W1944" s="5"/>
      <c r="X1944" s="3"/>
      <c r="Y1944" s="5"/>
      <c r="Z1944" s="5"/>
      <c r="AA1944" s="5"/>
      <c r="AB1944" s="1"/>
      <c r="AC1944" s="5"/>
      <c r="AD1944" s="5"/>
      <c r="AE1944" s="5"/>
      <c r="AF1944" s="1"/>
      <c r="AG1944" s="3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</row>
    <row r="1945" spans="1:108" x14ac:dyDescent="0.2">
      <c r="A1945" s="112">
        <f t="shared" si="640"/>
        <v>41970</v>
      </c>
      <c r="B1945" s="104">
        <f t="shared" si="633"/>
        <v>101651.43935262</v>
      </c>
      <c r="C1945" s="104">
        <f t="shared" si="641"/>
        <v>97905.789702429975</v>
      </c>
      <c r="D1945" s="132">
        <f t="shared" si="642"/>
        <v>41954</v>
      </c>
      <c r="E1945" s="105">
        <f t="shared" si="634"/>
        <v>1.2340000000000001E-3</v>
      </c>
      <c r="F1945" s="106">
        <f t="shared" si="632"/>
        <v>17</v>
      </c>
      <c r="G1945" s="106">
        <f t="shared" si="647"/>
        <v>30</v>
      </c>
      <c r="H1945" s="104">
        <f t="shared" si="643"/>
        <v>1.00069907</v>
      </c>
      <c r="I1945" s="104">
        <f t="shared" si="644"/>
        <v>1.03243189</v>
      </c>
      <c r="J1945" s="104">
        <f t="shared" si="636"/>
        <v>1.0331536299999999</v>
      </c>
      <c r="K1945" s="104">
        <f t="shared" si="637"/>
        <v>101151.72202908</v>
      </c>
      <c r="L1945" s="107">
        <f t="shared" si="648"/>
        <v>0</v>
      </c>
      <c r="M1945" s="105">
        <f t="shared" si="649"/>
        <v>0</v>
      </c>
      <c r="N1945" s="104">
        <f t="shared" si="650"/>
        <v>0</v>
      </c>
      <c r="O1945" s="113">
        <f t="shared" si="645"/>
        <v>0.11</v>
      </c>
      <c r="P1945" s="108">
        <f t="shared" si="635"/>
        <v>1.004940275</v>
      </c>
      <c r="Q1945" s="104">
        <f t="shared" si="638"/>
        <v>499.71732354</v>
      </c>
      <c r="R1945" s="104">
        <f t="shared" si="639"/>
        <v>499.71732354</v>
      </c>
      <c r="S1945" s="109" t="s">
        <v>52</v>
      </c>
      <c r="T1945" s="110">
        <f t="shared" si="651"/>
        <v>41983</v>
      </c>
      <c r="U1945" s="111">
        <f t="shared" si="646"/>
        <v>0</v>
      </c>
      <c r="V1945" s="22"/>
      <c r="W1945" s="5"/>
      <c r="X1945" s="3"/>
      <c r="Y1945" s="5"/>
      <c r="Z1945" s="5"/>
      <c r="AA1945" s="5"/>
      <c r="AB1945" s="1"/>
      <c r="AC1945" s="5"/>
      <c r="AD1945" s="5"/>
      <c r="AE1945" s="5"/>
      <c r="AF1945" s="1"/>
      <c r="AG1945" s="3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</row>
    <row r="1946" spans="1:108" x14ac:dyDescent="0.2">
      <c r="A1946" s="112">
        <f t="shared" si="640"/>
        <v>41971</v>
      </c>
      <c r="B1946" s="104">
        <f t="shared" si="633"/>
        <v>101685.09103416</v>
      </c>
      <c r="C1946" s="104">
        <f t="shared" si="641"/>
        <v>97905.789702429975</v>
      </c>
      <c r="D1946" s="132">
        <f t="shared" si="642"/>
        <v>41954</v>
      </c>
      <c r="E1946" s="105">
        <f t="shared" si="634"/>
        <v>1.2340000000000001E-3</v>
      </c>
      <c r="F1946" s="106">
        <f t="shared" si="632"/>
        <v>18</v>
      </c>
      <c r="G1946" s="106">
        <f t="shared" si="647"/>
        <v>30</v>
      </c>
      <c r="H1946" s="104">
        <f t="shared" si="643"/>
        <v>1.00074021</v>
      </c>
      <c r="I1946" s="104">
        <f t="shared" si="644"/>
        <v>1.03243189</v>
      </c>
      <c r="J1946" s="104">
        <f t="shared" si="636"/>
        <v>1.0331961000000001</v>
      </c>
      <c r="K1946" s="104">
        <f t="shared" si="637"/>
        <v>101155.88008797</v>
      </c>
      <c r="L1946" s="107">
        <f t="shared" si="648"/>
        <v>0</v>
      </c>
      <c r="M1946" s="105">
        <f t="shared" si="649"/>
        <v>0</v>
      </c>
      <c r="N1946" s="104">
        <f t="shared" si="650"/>
        <v>0</v>
      </c>
      <c r="O1946" s="113">
        <f t="shared" si="645"/>
        <v>0.11</v>
      </c>
      <c r="P1946" s="108">
        <f t="shared" si="635"/>
        <v>1.0052316379999999</v>
      </c>
      <c r="Q1946" s="104">
        <f t="shared" si="638"/>
        <v>529.21094618999996</v>
      </c>
      <c r="R1946" s="104">
        <f t="shared" si="639"/>
        <v>529.21094618999996</v>
      </c>
      <c r="S1946" s="109" t="s">
        <v>52</v>
      </c>
      <c r="T1946" s="110">
        <f t="shared" si="651"/>
        <v>41983</v>
      </c>
      <c r="U1946" s="111">
        <f t="shared" si="646"/>
        <v>0</v>
      </c>
      <c r="V1946" s="22"/>
      <c r="W1946" s="5"/>
      <c r="X1946" s="3"/>
      <c r="Y1946" s="5"/>
      <c r="Z1946" s="5"/>
      <c r="AA1946" s="5"/>
      <c r="AB1946" s="1"/>
      <c r="AC1946" s="5"/>
      <c r="AD1946" s="5"/>
      <c r="AE1946" s="5"/>
      <c r="AF1946" s="1"/>
      <c r="AG1946" s="3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</row>
    <row r="1947" spans="1:108" x14ac:dyDescent="0.2">
      <c r="A1947" s="112">
        <f t="shared" si="640"/>
        <v>41972</v>
      </c>
      <c r="B1947" s="104">
        <f t="shared" si="633"/>
        <v>101718.75472175999</v>
      </c>
      <c r="C1947" s="104">
        <f t="shared" si="641"/>
        <v>97905.789702429975</v>
      </c>
      <c r="D1947" s="132">
        <f t="shared" si="642"/>
        <v>41954</v>
      </c>
      <c r="E1947" s="105">
        <f t="shared" si="634"/>
        <v>1.2340000000000001E-3</v>
      </c>
      <c r="F1947" s="106">
        <f t="shared" si="632"/>
        <v>19</v>
      </c>
      <c r="G1947" s="106">
        <f t="shared" si="647"/>
        <v>30</v>
      </c>
      <c r="H1947" s="104">
        <f t="shared" si="643"/>
        <v>1.00078135</v>
      </c>
      <c r="I1947" s="104">
        <f t="shared" si="644"/>
        <v>1.03243189</v>
      </c>
      <c r="J1947" s="104">
        <f t="shared" si="636"/>
        <v>1.0332385799999999</v>
      </c>
      <c r="K1947" s="104">
        <f t="shared" si="637"/>
        <v>101160.03912591</v>
      </c>
      <c r="L1947" s="107">
        <f t="shared" si="648"/>
        <v>0</v>
      </c>
      <c r="M1947" s="105">
        <f t="shared" si="649"/>
        <v>0</v>
      </c>
      <c r="N1947" s="104">
        <f t="shared" si="650"/>
        <v>0</v>
      </c>
      <c r="O1947" s="113">
        <f t="shared" si="645"/>
        <v>0.11</v>
      </c>
      <c r="P1947" s="108">
        <f t="shared" si="635"/>
        <v>1.005523086</v>
      </c>
      <c r="Q1947" s="104">
        <f t="shared" si="638"/>
        <v>558.71559585</v>
      </c>
      <c r="R1947" s="104">
        <f t="shared" si="639"/>
        <v>558.71559585</v>
      </c>
      <c r="S1947" s="109" t="s">
        <v>52</v>
      </c>
      <c r="T1947" s="110">
        <f t="shared" si="651"/>
        <v>41983</v>
      </c>
      <c r="U1947" s="111">
        <f t="shared" si="646"/>
        <v>0</v>
      </c>
      <c r="V1947" s="22"/>
      <c r="W1947" s="5"/>
      <c r="X1947" s="3"/>
      <c r="Y1947" s="5"/>
      <c r="Z1947" s="5"/>
      <c r="AA1947" s="5"/>
      <c r="AB1947" s="1"/>
      <c r="AC1947" s="5"/>
      <c r="AD1947" s="5"/>
      <c r="AE1947" s="5"/>
      <c r="AF1947" s="1"/>
      <c r="AG1947" s="3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</row>
    <row r="1948" spans="1:108" x14ac:dyDescent="0.2">
      <c r="A1948" s="112">
        <f t="shared" si="640"/>
        <v>41973</v>
      </c>
      <c r="B1948" s="104">
        <f t="shared" si="633"/>
        <v>101752.42834669999</v>
      </c>
      <c r="C1948" s="104">
        <f t="shared" si="641"/>
        <v>97905.789702429975</v>
      </c>
      <c r="D1948" s="132">
        <f t="shared" si="642"/>
        <v>41954</v>
      </c>
      <c r="E1948" s="105">
        <f t="shared" si="634"/>
        <v>1.2340000000000001E-3</v>
      </c>
      <c r="F1948" s="106">
        <f t="shared" si="632"/>
        <v>20</v>
      </c>
      <c r="G1948" s="106">
        <f t="shared" si="647"/>
        <v>30</v>
      </c>
      <c r="H1948" s="104">
        <f t="shared" si="643"/>
        <v>1.00082249</v>
      </c>
      <c r="I1948" s="104">
        <f t="shared" si="644"/>
        <v>1.03243189</v>
      </c>
      <c r="J1948" s="104">
        <f t="shared" si="636"/>
        <v>1.03328105</v>
      </c>
      <c r="K1948" s="104">
        <f t="shared" si="637"/>
        <v>101164.1971848</v>
      </c>
      <c r="L1948" s="107">
        <f t="shared" si="648"/>
        <v>0</v>
      </c>
      <c r="M1948" s="105">
        <f t="shared" si="649"/>
        <v>0</v>
      </c>
      <c r="N1948" s="104">
        <f t="shared" si="650"/>
        <v>0</v>
      </c>
      <c r="O1948" s="113">
        <f t="shared" si="645"/>
        <v>0.11</v>
      </c>
      <c r="P1948" s="108">
        <f t="shared" si="635"/>
        <v>1.005814618</v>
      </c>
      <c r="Q1948" s="104">
        <f t="shared" si="638"/>
        <v>588.23116189999996</v>
      </c>
      <c r="R1948" s="104">
        <f t="shared" si="639"/>
        <v>588.23116189999996</v>
      </c>
      <c r="S1948" s="109" t="s">
        <v>52</v>
      </c>
      <c r="T1948" s="110">
        <f t="shared" si="651"/>
        <v>41983</v>
      </c>
      <c r="U1948" s="111">
        <f t="shared" si="646"/>
        <v>0</v>
      </c>
      <c r="V1948" s="22"/>
      <c r="W1948" s="5"/>
      <c r="X1948" s="3"/>
      <c r="Y1948" s="5"/>
      <c r="Z1948" s="5"/>
      <c r="AA1948" s="5"/>
      <c r="AB1948" s="1"/>
      <c r="AC1948" s="5"/>
      <c r="AD1948" s="5"/>
      <c r="AE1948" s="5"/>
      <c r="AF1948" s="1"/>
      <c r="AG1948" s="3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</row>
    <row r="1949" spans="1:108" x14ac:dyDescent="0.2">
      <c r="A1949" s="112">
        <f t="shared" si="640"/>
        <v>41974</v>
      </c>
      <c r="B1949" s="104">
        <f t="shared" si="633"/>
        <v>101786.1139804</v>
      </c>
      <c r="C1949" s="104">
        <f t="shared" si="641"/>
        <v>97905.789702429975</v>
      </c>
      <c r="D1949" s="132">
        <f t="shared" si="642"/>
        <v>41954</v>
      </c>
      <c r="E1949" s="105">
        <f t="shared" si="634"/>
        <v>1.2340000000000001E-3</v>
      </c>
      <c r="F1949" s="106">
        <f t="shared" si="632"/>
        <v>21</v>
      </c>
      <c r="G1949" s="106">
        <f t="shared" si="647"/>
        <v>30</v>
      </c>
      <c r="H1949" s="104">
        <f t="shared" si="643"/>
        <v>1.0008636399999999</v>
      </c>
      <c r="I1949" s="104">
        <f t="shared" si="644"/>
        <v>1.03243189</v>
      </c>
      <c r="J1949" s="104">
        <f t="shared" si="636"/>
        <v>1.0333235300000001</v>
      </c>
      <c r="K1949" s="104">
        <f t="shared" si="637"/>
        <v>101168.35622274999</v>
      </c>
      <c r="L1949" s="107">
        <f t="shared" si="648"/>
        <v>0</v>
      </c>
      <c r="M1949" s="105">
        <f t="shared" si="649"/>
        <v>0</v>
      </c>
      <c r="N1949" s="104">
        <f t="shared" si="650"/>
        <v>0</v>
      </c>
      <c r="O1949" s="113">
        <f t="shared" si="645"/>
        <v>0.11</v>
      </c>
      <c r="P1949" s="108">
        <f t="shared" si="635"/>
        <v>1.0061062350000001</v>
      </c>
      <c r="Q1949" s="104">
        <f t="shared" si="638"/>
        <v>617.75775765000003</v>
      </c>
      <c r="R1949" s="104">
        <f t="shared" si="639"/>
        <v>617.75775765000003</v>
      </c>
      <c r="S1949" s="109" t="s">
        <v>52</v>
      </c>
      <c r="T1949" s="110">
        <f t="shared" si="651"/>
        <v>41983</v>
      </c>
      <c r="U1949" s="111">
        <f t="shared" si="646"/>
        <v>0</v>
      </c>
      <c r="V1949" s="22"/>
      <c r="W1949" s="5"/>
      <c r="X1949" s="3"/>
      <c r="Y1949" s="5"/>
      <c r="Z1949" s="5"/>
      <c r="AA1949" s="5"/>
      <c r="AB1949" s="1"/>
      <c r="AC1949" s="5"/>
      <c r="AD1949" s="5"/>
      <c r="AE1949" s="5"/>
      <c r="AF1949" s="1"/>
      <c r="AG1949" s="3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</row>
    <row r="1950" spans="1:108" x14ac:dyDescent="0.2">
      <c r="A1950" s="112">
        <f t="shared" si="640"/>
        <v>41975</v>
      </c>
      <c r="B1950" s="104">
        <f t="shared" si="633"/>
        <v>101819.81053828</v>
      </c>
      <c r="C1950" s="104">
        <f t="shared" si="641"/>
        <v>97905.789702429975</v>
      </c>
      <c r="D1950" s="132">
        <f t="shared" si="642"/>
        <v>41954</v>
      </c>
      <c r="E1950" s="105">
        <f t="shared" si="634"/>
        <v>1.2340000000000001E-3</v>
      </c>
      <c r="F1950" s="106">
        <f t="shared" si="632"/>
        <v>22</v>
      </c>
      <c r="G1950" s="106">
        <f t="shared" si="647"/>
        <v>30</v>
      </c>
      <c r="H1950" s="104">
        <f t="shared" si="643"/>
        <v>1.0009047799999999</v>
      </c>
      <c r="I1950" s="104">
        <f t="shared" si="644"/>
        <v>1.03243189</v>
      </c>
      <c r="J1950" s="104">
        <f t="shared" si="636"/>
        <v>1.0333660099999999</v>
      </c>
      <c r="K1950" s="104">
        <f t="shared" si="637"/>
        <v>101172.51526068999</v>
      </c>
      <c r="L1950" s="107">
        <f t="shared" si="648"/>
        <v>0</v>
      </c>
      <c r="M1950" s="105">
        <f t="shared" si="649"/>
        <v>0</v>
      </c>
      <c r="N1950" s="104">
        <f t="shared" si="650"/>
        <v>0</v>
      </c>
      <c r="O1950" s="113">
        <f t="shared" si="645"/>
        <v>0.11</v>
      </c>
      <c r="P1950" s="108">
        <f t="shared" si="635"/>
        <v>1.0063979359999999</v>
      </c>
      <c r="Q1950" s="104">
        <f t="shared" si="638"/>
        <v>647.29527758999996</v>
      </c>
      <c r="R1950" s="104">
        <f t="shared" si="639"/>
        <v>647.29527758999996</v>
      </c>
      <c r="S1950" s="109" t="s">
        <v>52</v>
      </c>
      <c r="T1950" s="110">
        <f t="shared" si="651"/>
        <v>41983</v>
      </c>
      <c r="U1950" s="111">
        <f t="shared" si="646"/>
        <v>0</v>
      </c>
      <c r="V1950" s="22"/>
      <c r="W1950" s="5"/>
      <c r="X1950" s="3"/>
      <c r="Y1950" s="5"/>
      <c r="Z1950" s="5"/>
      <c r="AA1950" s="5"/>
      <c r="AB1950" s="1"/>
      <c r="AC1950" s="5"/>
      <c r="AD1950" s="5"/>
      <c r="AE1950" s="5"/>
      <c r="AF1950" s="1"/>
      <c r="AG1950" s="3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</row>
    <row r="1951" spans="1:108" x14ac:dyDescent="0.2">
      <c r="A1951" s="112">
        <f t="shared" si="640"/>
        <v>41976</v>
      </c>
      <c r="B1951" s="104">
        <f t="shared" si="633"/>
        <v>101853.51812258</v>
      </c>
      <c r="C1951" s="104">
        <f t="shared" si="641"/>
        <v>97905.789702429975</v>
      </c>
      <c r="D1951" s="132">
        <f t="shared" si="642"/>
        <v>41954</v>
      </c>
      <c r="E1951" s="105">
        <f t="shared" si="634"/>
        <v>1.2340000000000001E-3</v>
      </c>
      <c r="F1951" s="106">
        <f t="shared" si="632"/>
        <v>23</v>
      </c>
      <c r="G1951" s="106">
        <f t="shared" si="647"/>
        <v>30</v>
      </c>
      <c r="H1951" s="104">
        <f t="shared" si="643"/>
        <v>1.0009459300000001</v>
      </c>
      <c r="I1951" s="104">
        <f t="shared" si="644"/>
        <v>1.03243189</v>
      </c>
      <c r="J1951" s="104">
        <f t="shared" si="636"/>
        <v>1.03340849</v>
      </c>
      <c r="K1951" s="104">
        <f t="shared" si="637"/>
        <v>101176.67429864001</v>
      </c>
      <c r="L1951" s="107">
        <f t="shared" si="648"/>
        <v>0</v>
      </c>
      <c r="M1951" s="105">
        <f t="shared" si="649"/>
        <v>0</v>
      </c>
      <c r="N1951" s="104">
        <f t="shared" si="650"/>
        <v>0</v>
      </c>
      <c r="O1951" s="113">
        <f t="shared" si="645"/>
        <v>0.11</v>
      </c>
      <c r="P1951" s="108">
        <f t="shared" si="635"/>
        <v>1.006689722</v>
      </c>
      <c r="Q1951" s="104">
        <f t="shared" si="638"/>
        <v>676.84382393999999</v>
      </c>
      <c r="R1951" s="104">
        <f t="shared" si="639"/>
        <v>676.84382393999999</v>
      </c>
      <c r="S1951" s="109" t="s">
        <v>52</v>
      </c>
      <c r="T1951" s="110">
        <f t="shared" si="651"/>
        <v>41983</v>
      </c>
      <c r="U1951" s="111">
        <f t="shared" si="646"/>
        <v>0</v>
      </c>
      <c r="V1951" s="22"/>
      <c r="W1951" s="5"/>
      <c r="X1951" s="3"/>
      <c r="Y1951" s="5"/>
      <c r="Z1951" s="5"/>
      <c r="AA1951" s="5"/>
      <c r="AB1951" s="1"/>
      <c r="AC1951" s="5"/>
      <c r="AD1951" s="5"/>
      <c r="AE1951" s="5"/>
      <c r="AF1951" s="1"/>
      <c r="AG1951" s="3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</row>
    <row r="1952" spans="1:108" x14ac:dyDescent="0.2">
      <c r="A1952" s="112">
        <f t="shared" si="640"/>
        <v>41977</v>
      </c>
      <c r="B1952" s="104">
        <f t="shared" si="633"/>
        <v>101887.23673434</v>
      </c>
      <c r="C1952" s="104">
        <f t="shared" si="641"/>
        <v>97905.789702429975</v>
      </c>
      <c r="D1952" s="132">
        <f t="shared" si="642"/>
        <v>41954</v>
      </c>
      <c r="E1952" s="105">
        <f t="shared" si="634"/>
        <v>1.2340000000000001E-3</v>
      </c>
      <c r="F1952" s="106">
        <f t="shared" si="632"/>
        <v>24</v>
      </c>
      <c r="G1952" s="106">
        <f t="shared" si="647"/>
        <v>30</v>
      </c>
      <c r="H1952" s="104">
        <f t="shared" si="643"/>
        <v>1.0009870700000001</v>
      </c>
      <c r="I1952" s="104">
        <f t="shared" si="644"/>
        <v>1.03243189</v>
      </c>
      <c r="J1952" s="104">
        <f t="shared" si="636"/>
        <v>1.0334509700000001</v>
      </c>
      <c r="K1952" s="104">
        <f t="shared" si="637"/>
        <v>101180.83333659</v>
      </c>
      <c r="L1952" s="107">
        <f t="shared" si="648"/>
        <v>0</v>
      </c>
      <c r="M1952" s="105">
        <f t="shared" si="649"/>
        <v>0</v>
      </c>
      <c r="N1952" s="104">
        <f t="shared" si="650"/>
        <v>0</v>
      </c>
      <c r="O1952" s="113">
        <f t="shared" si="645"/>
        <v>0.11</v>
      </c>
      <c r="P1952" s="108">
        <f t="shared" si="635"/>
        <v>1.0069815929999999</v>
      </c>
      <c r="Q1952" s="104">
        <f t="shared" si="638"/>
        <v>706.40339774999995</v>
      </c>
      <c r="R1952" s="104">
        <f t="shared" si="639"/>
        <v>706.40339774999995</v>
      </c>
      <c r="S1952" s="109" t="s">
        <v>52</v>
      </c>
      <c r="T1952" s="110">
        <f t="shared" si="651"/>
        <v>41983</v>
      </c>
      <c r="U1952" s="111">
        <f t="shared" si="646"/>
        <v>0</v>
      </c>
      <c r="V1952" s="22"/>
      <c r="W1952" s="5"/>
      <c r="X1952" s="3"/>
      <c r="Y1952" s="5"/>
      <c r="Z1952" s="5"/>
      <c r="AA1952" s="5"/>
      <c r="AB1952" s="1"/>
      <c r="AC1952" s="5"/>
      <c r="AD1952" s="5"/>
      <c r="AE1952" s="5"/>
      <c r="AF1952" s="1"/>
      <c r="AG1952" s="3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</row>
    <row r="1953" spans="1:108" x14ac:dyDescent="0.2">
      <c r="A1953" s="112">
        <f t="shared" si="640"/>
        <v>41978</v>
      </c>
      <c r="B1953" s="104">
        <f t="shared" si="633"/>
        <v>101920.96627344</v>
      </c>
      <c r="C1953" s="104">
        <f t="shared" si="641"/>
        <v>97905.789702429975</v>
      </c>
      <c r="D1953" s="132">
        <f t="shared" si="642"/>
        <v>41954</v>
      </c>
      <c r="E1953" s="105">
        <f t="shared" si="634"/>
        <v>1.2340000000000001E-3</v>
      </c>
      <c r="F1953" s="106">
        <f t="shared" si="632"/>
        <v>25</v>
      </c>
      <c r="G1953" s="106">
        <f t="shared" si="647"/>
        <v>30</v>
      </c>
      <c r="H1953" s="104">
        <f t="shared" si="643"/>
        <v>1.00102822</v>
      </c>
      <c r="I1953" s="104">
        <f t="shared" si="644"/>
        <v>1.03243189</v>
      </c>
      <c r="J1953" s="104">
        <f t="shared" si="636"/>
        <v>1.0334934499999999</v>
      </c>
      <c r="K1953" s="104">
        <f t="shared" si="637"/>
        <v>101184.99237453</v>
      </c>
      <c r="L1953" s="107">
        <f t="shared" si="648"/>
        <v>0</v>
      </c>
      <c r="M1953" s="105">
        <f t="shared" si="649"/>
        <v>0</v>
      </c>
      <c r="N1953" s="104">
        <f t="shared" si="650"/>
        <v>0</v>
      </c>
      <c r="O1953" s="113">
        <f t="shared" si="645"/>
        <v>0.11</v>
      </c>
      <c r="P1953" s="108">
        <f t="shared" si="635"/>
        <v>1.0072735479999999</v>
      </c>
      <c r="Q1953" s="104">
        <f t="shared" si="638"/>
        <v>735.97389891</v>
      </c>
      <c r="R1953" s="104">
        <f t="shared" si="639"/>
        <v>735.97389891</v>
      </c>
      <c r="S1953" s="109" t="s">
        <v>52</v>
      </c>
      <c r="T1953" s="110">
        <f t="shared" si="651"/>
        <v>41983</v>
      </c>
      <c r="U1953" s="111">
        <f t="shared" si="646"/>
        <v>0</v>
      </c>
      <c r="V1953" s="22"/>
      <c r="W1953" s="5"/>
      <c r="X1953" s="3"/>
      <c r="Y1953" s="5"/>
      <c r="Z1953" s="5"/>
      <c r="AA1953" s="5"/>
      <c r="AB1953" s="1"/>
      <c r="AC1953" s="5"/>
      <c r="AD1953" s="5"/>
      <c r="AE1953" s="5"/>
      <c r="AF1953" s="1"/>
      <c r="AG1953" s="3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</row>
    <row r="1954" spans="1:108" x14ac:dyDescent="0.2">
      <c r="A1954" s="112">
        <f t="shared" si="640"/>
        <v>41979</v>
      </c>
      <c r="B1954" s="104">
        <f t="shared" si="633"/>
        <v>101954.7078286</v>
      </c>
      <c r="C1954" s="104">
        <f t="shared" si="641"/>
        <v>97905.789702429975</v>
      </c>
      <c r="D1954" s="132">
        <f t="shared" si="642"/>
        <v>41954</v>
      </c>
      <c r="E1954" s="105">
        <f t="shared" si="634"/>
        <v>1.2340000000000001E-3</v>
      </c>
      <c r="F1954" s="106">
        <f t="shared" si="632"/>
        <v>26</v>
      </c>
      <c r="G1954" s="106">
        <f t="shared" si="647"/>
        <v>30</v>
      </c>
      <c r="H1954" s="104">
        <f t="shared" si="643"/>
        <v>1.00106937</v>
      </c>
      <c r="I1954" s="104">
        <f t="shared" si="644"/>
        <v>1.03243189</v>
      </c>
      <c r="J1954" s="104">
        <f t="shared" si="636"/>
        <v>1.0335359399999999</v>
      </c>
      <c r="K1954" s="104">
        <f t="shared" si="637"/>
        <v>101189.15239154</v>
      </c>
      <c r="L1954" s="107">
        <f t="shared" si="648"/>
        <v>0</v>
      </c>
      <c r="M1954" s="105">
        <f t="shared" si="649"/>
        <v>0</v>
      </c>
      <c r="N1954" s="104">
        <f t="shared" si="650"/>
        <v>0</v>
      </c>
      <c r="O1954" s="113">
        <f t="shared" si="645"/>
        <v>0.11</v>
      </c>
      <c r="P1954" s="108">
        <f t="shared" si="635"/>
        <v>1.0075655880000001</v>
      </c>
      <c r="Q1954" s="104">
        <f t="shared" si="638"/>
        <v>765.55543706000003</v>
      </c>
      <c r="R1954" s="104">
        <f t="shared" si="639"/>
        <v>765.55543706000003</v>
      </c>
      <c r="S1954" s="109" t="s">
        <v>52</v>
      </c>
      <c r="T1954" s="110">
        <f t="shared" si="651"/>
        <v>41983</v>
      </c>
      <c r="U1954" s="111">
        <f t="shared" si="646"/>
        <v>0</v>
      </c>
      <c r="V1954" s="22"/>
      <c r="W1954" s="5"/>
      <c r="X1954" s="3"/>
      <c r="Y1954" s="5"/>
      <c r="Z1954" s="5"/>
      <c r="AA1954" s="5"/>
      <c r="AB1954" s="1"/>
      <c r="AC1954" s="5"/>
      <c r="AD1954" s="5"/>
      <c r="AE1954" s="5"/>
      <c r="AF1954" s="1"/>
      <c r="AG1954" s="3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</row>
    <row r="1955" spans="1:108" x14ac:dyDescent="0.2">
      <c r="A1955" s="112">
        <f t="shared" si="640"/>
        <v>41980</v>
      </c>
      <c r="B1955" s="104">
        <f t="shared" si="633"/>
        <v>101988.46031377</v>
      </c>
      <c r="C1955" s="104">
        <f t="shared" si="641"/>
        <v>97905.789702429975</v>
      </c>
      <c r="D1955" s="132">
        <f t="shared" si="642"/>
        <v>41954</v>
      </c>
      <c r="E1955" s="105">
        <f t="shared" si="634"/>
        <v>1.2340000000000001E-3</v>
      </c>
      <c r="F1955" s="106">
        <f t="shared" ref="F1955:F2018" si="652">IF(DAY(A1955)=E$2+1,1,F1954+1)</f>
        <v>27</v>
      </c>
      <c r="G1955" s="106">
        <f t="shared" si="647"/>
        <v>30</v>
      </c>
      <c r="H1955" s="104">
        <f t="shared" si="643"/>
        <v>1.0011105300000001</v>
      </c>
      <c r="I1955" s="104">
        <f t="shared" si="644"/>
        <v>1.03243189</v>
      </c>
      <c r="J1955" s="104">
        <f t="shared" si="636"/>
        <v>1.0335784299999999</v>
      </c>
      <c r="K1955" s="104">
        <f t="shared" si="637"/>
        <v>101193.31240854</v>
      </c>
      <c r="L1955" s="107">
        <f t="shared" si="648"/>
        <v>0</v>
      </c>
      <c r="M1955" s="105">
        <f t="shared" si="649"/>
        <v>0</v>
      </c>
      <c r="N1955" s="104">
        <f t="shared" si="650"/>
        <v>0</v>
      </c>
      <c r="O1955" s="113">
        <f t="shared" si="645"/>
        <v>0.11</v>
      </c>
      <c r="P1955" s="108">
        <f t="shared" si="635"/>
        <v>1.0078577120000001</v>
      </c>
      <c r="Q1955" s="104">
        <f t="shared" si="638"/>
        <v>795.14790522999999</v>
      </c>
      <c r="R1955" s="104">
        <f t="shared" si="639"/>
        <v>795.14790522999999</v>
      </c>
      <c r="S1955" s="109" t="s">
        <v>52</v>
      </c>
      <c r="T1955" s="110">
        <f t="shared" si="651"/>
        <v>41983</v>
      </c>
      <c r="U1955" s="111">
        <f t="shared" si="646"/>
        <v>0</v>
      </c>
      <c r="V1955" s="22"/>
      <c r="W1955" s="5"/>
      <c r="X1955" s="3"/>
      <c r="Y1955" s="5"/>
      <c r="Z1955" s="5"/>
      <c r="AA1955" s="5"/>
      <c r="AB1955" s="1"/>
      <c r="AC1955" s="5"/>
      <c r="AD1955" s="5"/>
      <c r="AE1955" s="5"/>
      <c r="AF1955" s="1"/>
      <c r="AG1955" s="3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</row>
    <row r="1956" spans="1:108" x14ac:dyDescent="0.2">
      <c r="A1956" s="112">
        <f t="shared" si="640"/>
        <v>41981</v>
      </c>
      <c r="B1956" s="104">
        <f t="shared" si="633"/>
        <v>102022.22383121001</v>
      </c>
      <c r="C1956" s="104">
        <f t="shared" si="641"/>
        <v>97905.789702429975</v>
      </c>
      <c r="D1956" s="132">
        <f t="shared" si="642"/>
        <v>41954</v>
      </c>
      <c r="E1956" s="105">
        <f t="shared" si="634"/>
        <v>1.2340000000000001E-3</v>
      </c>
      <c r="F1956" s="106">
        <f t="shared" si="652"/>
        <v>28</v>
      </c>
      <c r="G1956" s="106">
        <f t="shared" si="647"/>
        <v>30</v>
      </c>
      <c r="H1956" s="104">
        <f t="shared" si="643"/>
        <v>1.00115168</v>
      </c>
      <c r="I1956" s="104">
        <f t="shared" si="644"/>
        <v>1.03243189</v>
      </c>
      <c r="J1956" s="104">
        <f t="shared" si="636"/>
        <v>1.0336209199999999</v>
      </c>
      <c r="K1956" s="104">
        <f t="shared" si="637"/>
        <v>101197.47242555</v>
      </c>
      <c r="L1956" s="107">
        <f t="shared" si="648"/>
        <v>0</v>
      </c>
      <c r="M1956" s="105">
        <f t="shared" si="649"/>
        <v>0</v>
      </c>
      <c r="N1956" s="104">
        <f t="shared" si="650"/>
        <v>0</v>
      </c>
      <c r="O1956" s="113">
        <f t="shared" si="645"/>
        <v>0.11</v>
      </c>
      <c r="P1956" s="108">
        <f t="shared" si="635"/>
        <v>1.008149921</v>
      </c>
      <c r="Q1956" s="104">
        <f t="shared" si="638"/>
        <v>824.75140566000005</v>
      </c>
      <c r="R1956" s="104">
        <f t="shared" si="639"/>
        <v>824.75140566000005</v>
      </c>
      <c r="S1956" s="109" t="s">
        <v>52</v>
      </c>
      <c r="T1956" s="110">
        <f t="shared" si="651"/>
        <v>41983</v>
      </c>
      <c r="U1956" s="111">
        <f t="shared" si="646"/>
        <v>0</v>
      </c>
      <c r="V1956" s="22"/>
      <c r="W1956" s="5"/>
      <c r="X1956" s="3"/>
      <c r="Y1956" s="5"/>
      <c r="Z1956" s="5"/>
      <c r="AA1956" s="5"/>
      <c r="AB1956" s="1"/>
      <c r="AC1956" s="5"/>
      <c r="AD1956" s="5"/>
      <c r="AE1956" s="5"/>
      <c r="AF1956" s="1"/>
      <c r="AG1956" s="3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</row>
    <row r="1957" spans="1:108" x14ac:dyDescent="0.2">
      <c r="A1957" s="112">
        <f t="shared" si="640"/>
        <v>41982</v>
      </c>
      <c r="B1957" s="104">
        <f t="shared" si="633"/>
        <v>102055.99838198001</v>
      </c>
      <c r="C1957" s="104">
        <f t="shared" si="641"/>
        <v>97905.789702429975</v>
      </c>
      <c r="D1957" s="132">
        <f t="shared" si="642"/>
        <v>41954</v>
      </c>
      <c r="E1957" s="105">
        <f t="shared" si="634"/>
        <v>1.2340000000000001E-3</v>
      </c>
      <c r="F1957" s="106">
        <f t="shared" si="652"/>
        <v>29</v>
      </c>
      <c r="G1957" s="106">
        <f t="shared" si="647"/>
        <v>30</v>
      </c>
      <c r="H1957" s="104">
        <f t="shared" si="643"/>
        <v>1.0011928400000001</v>
      </c>
      <c r="I1957" s="104">
        <f t="shared" si="644"/>
        <v>1.03243189</v>
      </c>
      <c r="J1957" s="104">
        <f t="shared" si="636"/>
        <v>1.0336634099999999</v>
      </c>
      <c r="K1957" s="104">
        <f t="shared" si="637"/>
        <v>101201.63244255001</v>
      </c>
      <c r="L1957" s="107">
        <f t="shared" si="648"/>
        <v>0</v>
      </c>
      <c r="M1957" s="105">
        <f t="shared" si="649"/>
        <v>0</v>
      </c>
      <c r="N1957" s="104">
        <f t="shared" si="650"/>
        <v>0</v>
      </c>
      <c r="O1957" s="113">
        <f t="shared" si="645"/>
        <v>0.11</v>
      </c>
      <c r="P1957" s="108">
        <f t="shared" si="635"/>
        <v>1.0084422150000001</v>
      </c>
      <c r="Q1957" s="104">
        <f t="shared" si="638"/>
        <v>854.36593943000003</v>
      </c>
      <c r="R1957" s="104">
        <f t="shared" si="639"/>
        <v>854.36593943000003</v>
      </c>
      <c r="S1957" s="109" t="s">
        <v>52</v>
      </c>
      <c r="T1957" s="110">
        <f t="shared" si="651"/>
        <v>41983</v>
      </c>
      <c r="U1957" s="111">
        <f t="shared" si="646"/>
        <v>0</v>
      </c>
      <c r="V1957" s="22"/>
      <c r="W1957" s="5"/>
      <c r="X1957" s="3"/>
      <c r="Y1957" s="5"/>
      <c r="Z1957" s="5"/>
      <c r="AA1957" s="5"/>
      <c r="AB1957" s="1"/>
      <c r="AC1957" s="5"/>
      <c r="AD1957" s="5"/>
      <c r="AE1957" s="5"/>
      <c r="AF1957" s="1"/>
      <c r="AG1957" s="3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</row>
    <row r="1958" spans="1:108" x14ac:dyDescent="0.2">
      <c r="A1958" s="112">
        <f t="shared" si="640"/>
        <v>41983</v>
      </c>
      <c r="B1958" s="104">
        <f t="shared" si="633"/>
        <v>102089.78495474</v>
      </c>
      <c r="C1958" s="104">
        <f t="shared" si="641"/>
        <v>97905.789702429975</v>
      </c>
      <c r="D1958" s="132">
        <f t="shared" si="642"/>
        <v>41954</v>
      </c>
      <c r="E1958" s="105">
        <f t="shared" si="634"/>
        <v>1.2340000000000001E-3</v>
      </c>
      <c r="F1958" s="106">
        <f t="shared" si="652"/>
        <v>30</v>
      </c>
      <c r="G1958" s="106">
        <f t="shared" si="647"/>
        <v>30</v>
      </c>
      <c r="H1958" s="104">
        <f t="shared" si="643"/>
        <v>1.001234</v>
      </c>
      <c r="I1958" s="104">
        <f t="shared" si="644"/>
        <v>1.03243189</v>
      </c>
      <c r="J1958" s="104">
        <f t="shared" si="636"/>
        <v>1.0337059099999999</v>
      </c>
      <c r="K1958" s="104">
        <f t="shared" si="637"/>
        <v>101205.79343861</v>
      </c>
      <c r="L1958" s="107">
        <f t="shared" si="648"/>
        <v>63</v>
      </c>
      <c r="M1958" s="105">
        <f t="shared" si="649"/>
        <v>1.4451E-2</v>
      </c>
      <c r="N1958" s="104">
        <f t="shared" si="650"/>
        <v>1462.5249209799999</v>
      </c>
      <c r="O1958" s="113">
        <f t="shared" si="645"/>
        <v>0.11</v>
      </c>
      <c r="P1958" s="108">
        <f t="shared" si="635"/>
        <v>1.0087345940000001</v>
      </c>
      <c r="Q1958" s="104">
        <f t="shared" si="638"/>
        <v>883.99151613000004</v>
      </c>
      <c r="R1958" s="104">
        <f t="shared" si="639"/>
        <v>2346.51643711</v>
      </c>
      <c r="S1958" s="109" t="s">
        <v>52</v>
      </c>
      <c r="T1958" s="110">
        <f t="shared" si="651"/>
        <v>41983</v>
      </c>
      <c r="U1958" s="111">
        <f t="shared" si="646"/>
        <v>99743.26851763</v>
      </c>
      <c r="V1958" s="22"/>
      <c r="W1958" s="5"/>
      <c r="X1958" s="3"/>
      <c r="Y1958" s="5"/>
      <c r="Z1958" s="5"/>
      <c r="AA1958" s="5"/>
      <c r="AB1958" s="1"/>
      <c r="AC1958" s="5"/>
      <c r="AD1958" s="5"/>
      <c r="AE1958" s="5"/>
      <c r="AF1958" s="1"/>
      <c r="AG1958" s="3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</row>
    <row r="1959" spans="1:108" x14ac:dyDescent="0.2">
      <c r="A1959" s="112">
        <f t="shared" si="640"/>
        <v>41984</v>
      </c>
      <c r="B1959" s="104">
        <f t="shared" ref="B1959:B2022" si="653">IF(E1959&lt;0,"ND",(K1959+Q1959))</f>
        <v>99773.904569689999</v>
      </c>
      <c r="C1959" s="104">
        <f t="shared" si="641"/>
        <v>96490.953135449978</v>
      </c>
      <c r="D1959" s="132">
        <f t="shared" si="642"/>
        <v>41984</v>
      </c>
      <c r="E1959" s="105">
        <f t="shared" si="634"/>
        <v>8.2399999999999997E-4</v>
      </c>
      <c r="F1959" s="106">
        <f t="shared" si="652"/>
        <v>1</v>
      </c>
      <c r="G1959" s="106">
        <f t="shared" si="647"/>
        <v>31</v>
      </c>
      <c r="H1959" s="104">
        <f t="shared" si="643"/>
        <v>1.0000265699999999</v>
      </c>
      <c r="I1959" s="104">
        <f t="shared" si="644"/>
        <v>1.0337059099999999</v>
      </c>
      <c r="J1959" s="104">
        <f t="shared" si="636"/>
        <v>1.03373337</v>
      </c>
      <c r="K1959" s="104">
        <f t="shared" si="637"/>
        <v>99745.918159220004</v>
      </c>
      <c r="L1959" s="107">
        <f t="shared" si="648"/>
        <v>0</v>
      </c>
      <c r="M1959" s="105">
        <f t="shared" si="649"/>
        <v>0</v>
      </c>
      <c r="N1959" s="104">
        <f t="shared" si="650"/>
        <v>0</v>
      </c>
      <c r="O1959" s="113">
        <f t="shared" si="645"/>
        <v>0.11</v>
      </c>
      <c r="P1959" s="108">
        <f t="shared" si="635"/>
        <v>1.0002805770000001</v>
      </c>
      <c r="Q1959" s="104">
        <f t="shared" si="638"/>
        <v>27.986410469999999</v>
      </c>
      <c r="R1959" s="104">
        <f t="shared" si="639"/>
        <v>27.986410469999999</v>
      </c>
      <c r="S1959" s="109" t="s">
        <v>52</v>
      </c>
      <c r="T1959" s="110">
        <f t="shared" si="651"/>
        <v>42014</v>
      </c>
      <c r="U1959" s="111">
        <f t="shared" si="646"/>
        <v>0</v>
      </c>
      <c r="V1959" s="22"/>
      <c r="W1959" s="5"/>
      <c r="X1959" s="3"/>
      <c r="Y1959" s="5"/>
      <c r="Z1959" s="5"/>
      <c r="AA1959" s="5"/>
      <c r="AB1959" s="1"/>
      <c r="AC1959" s="5"/>
      <c r="AD1959" s="5"/>
      <c r="AE1959" s="5"/>
      <c r="AF1959" s="1"/>
      <c r="AG1959" s="3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</row>
    <row r="1960" spans="1:108" x14ac:dyDescent="0.2">
      <c r="A1960" s="112">
        <f t="shared" si="640"/>
        <v>41985</v>
      </c>
      <c r="B1960" s="104">
        <f t="shared" si="653"/>
        <v>99804.550954189996</v>
      </c>
      <c r="C1960" s="104">
        <f t="shared" si="641"/>
        <v>96490.953135449978</v>
      </c>
      <c r="D1960" s="132">
        <f t="shared" si="642"/>
        <v>41984</v>
      </c>
      <c r="E1960" s="105">
        <f t="shared" si="634"/>
        <v>8.2399999999999997E-4</v>
      </c>
      <c r="F1960" s="106">
        <f t="shared" si="652"/>
        <v>2</v>
      </c>
      <c r="G1960" s="106">
        <f t="shared" si="647"/>
        <v>31</v>
      </c>
      <c r="H1960" s="104">
        <f t="shared" si="643"/>
        <v>1.0000531399999999</v>
      </c>
      <c r="I1960" s="104">
        <f t="shared" si="644"/>
        <v>1.0337059099999999</v>
      </c>
      <c r="J1960" s="104">
        <f t="shared" si="636"/>
        <v>1.03376084</v>
      </c>
      <c r="K1960" s="104">
        <f t="shared" si="637"/>
        <v>99748.568765699994</v>
      </c>
      <c r="L1960" s="107">
        <f t="shared" si="648"/>
        <v>0</v>
      </c>
      <c r="M1960" s="105">
        <f t="shared" si="649"/>
        <v>0</v>
      </c>
      <c r="N1960" s="104">
        <f t="shared" si="650"/>
        <v>0</v>
      </c>
      <c r="O1960" s="113">
        <f t="shared" si="645"/>
        <v>0.11</v>
      </c>
      <c r="P1960" s="108">
        <f t="shared" si="635"/>
        <v>1.000561233</v>
      </c>
      <c r="Q1960" s="104">
        <f t="shared" si="638"/>
        <v>55.982188489999999</v>
      </c>
      <c r="R1960" s="104">
        <f t="shared" si="639"/>
        <v>55.982188489999999</v>
      </c>
      <c r="S1960" s="109" t="s">
        <v>52</v>
      </c>
      <c r="T1960" s="110">
        <f t="shared" si="651"/>
        <v>42014</v>
      </c>
      <c r="U1960" s="111">
        <f t="shared" si="646"/>
        <v>0</v>
      </c>
      <c r="V1960" s="22"/>
      <c r="W1960" s="5"/>
      <c r="X1960" s="3"/>
      <c r="Y1960" s="5"/>
      <c r="Z1960" s="5"/>
      <c r="AA1960" s="5"/>
      <c r="AB1960" s="1"/>
      <c r="AC1960" s="5"/>
      <c r="AD1960" s="5"/>
      <c r="AE1960" s="5"/>
      <c r="AF1960" s="1"/>
      <c r="AG1960" s="3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</row>
    <row r="1961" spans="1:108" x14ac:dyDescent="0.2">
      <c r="A1961" s="112">
        <f t="shared" si="640"/>
        <v>41986</v>
      </c>
      <c r="B1961" s="104">
        <f t="shared" si="653"/>
        <v>99835.205641370005</v>
      </c>
      <c r="C1961" s="104">
        <f t="shared" si="641"/>
        <v>96490.953135449978</v>
      </c>
      <c r="D1961" s="132">
        <f t="shared" si="642"/>
        <v>41984</v>
      </c>
      <c r="E1961" s="105">
        <f t="shared" si="634"/>
        <v>8.2399999999999997E-4</v>
      </c>
      <c r="F1961" s="106">
        <f t="shared" si="652"/>
        <v>3</v>
      </c>
      <c r="G1961" s="106">
        <f t="shared" si="647"/>
        <v>31</v>
      </c>
      <c r="H1961" s="104">
        <f t="shared" si="643"/>
        <v>1.0000797100000001</v>
      </c>
      <c r="I1961" s="104">
        <f t="shared" si="644"/>
        <v>1.0337059099999999</v>
      </c>
      <c r="J1961" s="104">
        <f t="shared" si="636"/>
        <v>1.0337883000000001</v>
      </c>
      <c r="K1961" s="104">
        <f t="shared" si="637"/>
        <v>99751.218407270004</v>
      </c>
      <c r="L1961" s="107">
        <f t="shared" si="648"/>
        <v>0</v>
      </c>
      <c r="M1961" s="105">
        <f t="shared" si="649"/>
        <v>0</v>
      </c>
      <c r="N1961" s="104">
        <f t="shared" si="650"/>
        <v>0</v>
      </c>
      <c r="O1961" s="113">
        <f t="shared" si="645"/>
        <v>0.11</v>
      </c>
      <c r="P1961" s="108">
        <f t="shared" si="635"/>
        <v>1.0008419669999999</v>
      </c>
      <c r="Q1961" s="104">
        <f t="shared" si="638"/>
        <v>83.987234099999995</v>
      </c>
      <c r="R1961" s="104">
        <f t="shared" si="639"/>
        <v>83.987234099999995</v>
      </c>
      <c r="S1961" s="109" t="s">
        <v>52</v>
      </c>
      <c r="T1961" s="110">
        <f t="shared" si="651"/>
        <v>42014</v>
      </c>
      <c r="U1961" s="111">
        <f t="shared" si="646"/>
        <v>0</v>
      </c>
      <c r="V1961" s="22"/>
      <c r="W1961" s="5"/>
      <c r="X1961" s="3"/>
      <c r="Y1961" s="5"/>
      <c r="Z1961" s="5"/>
      <c r="AA1961" s="5"/>
      <c r="AB1961" s="1"/>
      <c r="AC1961" s="5"/>
      <c r="AD1961" s="5"/>
      <c r="AE1961" s="5"/>
      <c r="AF1961" s="1"/>
      <c r="AG1961" s="3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</row>
    <row r="1962" spans="1:108" x14ac:dyDescent="0.2">
      <c r="A1962" s="112">
        <f t="shared" si="640"/>
        <v>41987</v>
      </c>
      <c r="B1962" s="104">
        <f t="shared" si="653"/>
        <v>99865.870762549996</v>
      </c>
      <c r="C1962" s="104">
        <f t="shared" si="641"/>
        <v>96490.953135449978</v>
      </c>
      <c r="D1962" s="132">
        <f t="shared" si="642"/>
        <v>41984</v>
      </c>
      <c r="E1962" s="105">
        <f t="shared" si="634"/>
        <v>8.2399999999999997E-4</v>
      </c>
      <c r="F1962" s="106">
        <f t="shared" si="652"/>
        <v>4</v>
      </c>
      <c r="G1962" s="106">
        <f t="shared" si="647"/>
        <v>31</v>
      </c>
      <c r="H1962" s="104">
        <f t="shared" si="643"/>
        <v>1.00010628</v>
      </c>
      <c r="I1962" s="104">
        <f t="shared" si="644"/>
        <v>1.0337059099999999</v>
      </c>
      <c r="J1962" s="104">
        <f t="shared" si="636"/>
        <v>1.0338157699999999</v>
      </c>
      <c r="K1962" s="104">
        <f t="shared" si="637"/>
        <v>99753.869013749994</v>
      </c>
      <c r="L1962" s="107">
        <f t="shared" si="648"/>
        <v>0</v>
      </c>
      <c r="M1962" s="105">
        <f t="shared" si="649"/>
        <v>0</v>
      </c>
      <c r="N1962" s="104">
        <f t="shared" si="650"/>
        <v>0</v>
      </c>
      <c r="O1962" s="113">
        <f t="shared" si="645"/>
        <v>0.11</v>
      </c>
      <c r="P1962" s="108">
        <f t="shared" si="635"/>
        <v>1.0011227810000001</v>
      </c>
      <c r="Q1962" s="104">
        <f t="shared" si="638"/>
        <v>112.0017488</v>
      </c>
      <c r="R1962" s="104">
        <f t="shared" si="639"/>
        <v>112.0017488</v>
      </c>
      <c r="S1962" s="109" t="s">
        <v>52</v>
      </c>
      <c r="T1962" s="110">
        <f t="shared" si="651"/>
        <v>42014</v>
      </c>
      <c r="U1962" s="111">
        <f t="shared" si="646"/>
        <v>0</v>
      </c>
      <c r="V1962" s="22"/>
      <c r="W1962" s="5"/>
      <c r="X1962" s="3"/>
      <c r="Y1962" s="5"/>
      <c r="Z1962" s="5"/>
      <c r="AA1962" s="5"/>
      <c r="AB1962" s="1"/>
      <c r="AC1962" s="5"/>
      <c r="AD1962" s="5"/>
      <c r="AE1962" s="5"/>
      <c r="AF1962" s="1"/>
      <c r="AG1962" s="3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</row>
    <row r="1963" spans="1:108" x14ac:dyDescent="0.2">
      <c r="A1963" s="112">
        <f t="shared" si="640"/>
        <v>41988</v>
      </c>
      <c r="B1963" s="104">
        <f t="shared" si="653"/>
        <v>99896.544187139996</v>
      </c>
      <c r="C1963" s="104">
        <f t="shared" si="641"/>
        <v>96490.953135449978</v>
      </c>
      <c r="D1963" s="132">
        <f t="shared" si="642"/>
        <v>41984</v>
      </c>
      <c r="E1963" s="105">
        <f t="shared" ref="E1963:E2026" si="654">IF(DAY(A1962)=$E$2,VLOOKUP(A1962,$AG$10:$AH$200,2),E1962)</f>
        <v>8.2399999999999997E-4</v>
      </c>
      <c r="F1963" s="106">
        <f t="shared" si="652"/>
        <v>5</v>
      </c>
      <c r="G1963" s="106">
        <f t="shared" si="647"/>
        <v>31</v>
      </c>
      <c r="H1963" s="104">
        <f t="shared" si="643"/>
        <v>1.00013285</v>
      </c>
      <c r="I1963" s="104">
        <f t="shared" si="644"/>
        <v>1.0337059099999999</v>
      </c>
      <c r="J1963" s="104">
        <f t="shared" si="636"/>
        <v>1.03384323</v>
      </c>
      <c r="K1963" s="104">
        <f t="shared" si="637"/>
        <v>99756.518655330001</v>
      </c>
      <c r="L1963" s="107">
        <f t="shared" si="648"/>
        <v>0</v>
      </c>
      <c r="M1963" s="105">
        <f t="shared" si="649"/>
        <v>0</v>
      </c>
      <c r="N1963" s="104">
        <f t="shared" si="650"/>
        <v>0</v>
      </c>
      <c r="O1963" s="113">
        <f t="shared" si="645"/>
        <v>0.11</v>
      </c>
      <c r="P1963" s="108">
        <f t="shared" si="635"/>
        <v>1.001403673</v>
      </c>
      <c r="Q1963" s="104">
        <f t="shared" si="638"/>
        <v>140.02553180999999</v>
      </c>
      <c r="R1963" s="104">
        <f t="shared" si="639"/>
        <v>140.02553180999999</v>
      </c>
      <c r="S1963" s="109" t="s">
        <v>52</v>
      </c>
      <c r="T1963" s="110">
        <f t="shared" si="651"/>
        <v>42014</v>
      </c>
      <c r="U1963" s="111">
        <f t="shared" si="646"/>
        <v>0</v>
      </c>
      <c r="V1963" s="22"/>
      <c r="W1963" s="5"/>
      <c r="X1963" s="3"/>
      <c r="Y1963" s="5"/>
      <c r="Z1963" s="5"/>
      <c r="AA1963" s="5"/>
      <c r="AB1963" s="1"/>
      <c r="AC1963" s="5"/>
      <c r="AD1963" s="5"/>
      <c r="AE1963" s="5"/>
      <c r="AF1963" s="1"/>
      <c r="AG1963" s="3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</row>
    <row r="1964" spans="1:108" x14ac:dyDescent="0.2">
      <c r="A1964" s="112">
        <f t="shared" si="640"/>
        <v>41989</v>
      </c>
      <c r="B1964" s="104">
        <f t="shared" si="653"/>
        <v>99927.22881452</v>
      </c>
      <c r="C1964" s="104">
        <f t="shared" si="641"/>
        <v>96490.953135449978</v>
      </c>
      <c r="D1964" s="132">
        <f t="shared" si="642"/>
        <v>41984</v>
      </c>
      <c r="E1964" s="105">
        <f t="shared" si="654"/>
        <v>8.2399999999999997E-4</v>
      </c>
      <c r="F1964" s="106">
        <f t="shared" si="652"/>
        <v>6</v>
      </c>
      <c r="G1964" s="106">
        <f t="shared" si="647"/>
        <v>31</v>
      </c>
      <c r="H1964" s="104">
        <f t="shared" si="643"/>
        <v>1.0001594300000001</v>
      </c>
      <c r="I1964" s="104">
        <f t="shared" si="644"/>
        <v>1.0337059099999999</v>
      </c>
      <c r="J1964" s="104">
        <f t="shared" si="636"/>
        <v>1.03387071</v>
      </c>
      <c r="K1964" s="104">
        <f t="shared" si="637"/>
        <v>99759.170226720002</v>
      </c>
      <c r="L1964" s="107">
        <f t="shared" si="648"/>
        <v>0</v>
      </c>
      <c r="M1964" s="105">
        <f t="shared" si="649"/>
        <v>0</v>
      </c>
      <c r="N1964" s="104">
        <f t="shared" si="650"/>
        <v>0</v>
      </c>
      <c r="O1964" s="113">
        <f t="shared" si="645"/>
        <v>0.11</v>
      </c>
      <c r="P1964" s="108">
        <f t="shared" si="635"/>
        <v>1.0016846429999999</v>
      </c>
      <c r="Q1964" s="104">
        <f t="shared" si="638"/>
        <v>168.0585878</v>
      </c>
      <c r="R1964" s="104">
        <f t="shared" si="639"/>
        <v>168.0585878</v>
      </c>
      <c r="S1964" s="109" t="s">
        <v>52</v>
      </c>
      <c r="T1964" s="110">
        <f t="shared" si="651"/>
        <v>42014</v>
      </c>
      <c r="U1964" s="111">
        <f t="shared" si="646"/>
        <v>0</v>
      </c>
      <c r="V1964" s="22"/>
      <c r="W1964" s="5"/>
      <c r="X1964" s="3"/>
      <c r="Y1964" s="5"/>
      <c r="Z1964" s="5"/>
      <c r="AA1964" s="5"/>
      <c r="AB1964" s="1"/>
      <c r="AC1964" s="5"/>
      <c r="AD1964" s="5"/>
      <c r="AE1964" s="5"/>
      <c r="AF1964" s="1"/>
      <c r="AG1964" s="3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</row>
    <row r="1965" spans="1:108" x14ac:dyDescent="0.2">
      <c r="A1965" s="112">
        <f t="shared" si="640"/>
        <v>41990</v>
      </c>
      <c r="B1965" s="104">
        <f t="shared" si="653"/>
        <v>99957.920979269998</v>
      </c>
      <c r="C1965" s="104">
        <f t="shared" si="641"/>
        <v>96490.953135449978</v>
      </c>
      <c r="D1965" s="132">
        <f t="shared" si="642"/>
        <v>41984</v>
      </c>
      <c r="E1965" s="105">
        <f t="shared" si="654"/>
        <v>8.2399999999999997E-4</v>
      </c>
      <c r="F1965" s="106">
        <f t="shared" si="652"/>
        <v>7</v>
      </c>
      <c r="G1965" s="106">
        <f t="shared" si="647"/>
        <v>31</v>
      </c>
      <c r="H1965" s="104">
        <f t="shared" si="643"/>
        <v>1.000186</v>
      </c>
      <c r="I1965" s="104">
        <f t="shared" si="644"/>
        <v>1.0337059099999999</v>
      </c>
      <c r="J1965" s="104">
        <f t="shared" si="636"/>
        <v>1.0338981700000001</v>
      </c>
      <c r="K1965" s="104">
        <f t="shared" si="637"/>
        <v>99761.819868289997</v>
      </c>
      <c r="L1965" s="107">
        <f t="shared" si="648"/>
        <v>0</v>
      </c>
      <c r="M1965" s="105">
        <f t="shared" si="649"/>
        <v>0</v>
      </c>
      <c r="N1965" s="104">
        <f t="shared" si="650"/>
        <v>0</v>
      </c>
      <c r="O1965" s="113">
        <f t="shared" si="645"/>
        <v>0.11</v>
      </c>
      <c r="P1965" s="108">
        <f t="shared" si="635"/>
        <v>1.001965693</v>
      </c>
      <c r="Q1965" s="104">
        <f t="shared" si="638"/>
        <v>196.10111097999999</v>
      </c>
      <c r="R1965" s="104">
        <f t="shared" si="639"/>
        <v>196.10111097999999</v>
      </c>
      <c r="S1965" s="109" t="s">
        <v>52</v>
      </c>
      <c r="T1965" s="110">
        <f t="shared" si="651"/>
        <v>42014</v>
      </c>
      <c r="U1965" s="111">
        <f t="shared" si="646"/>
        <v>0</v>
      </c>
      <c r="V1965" s="22"/>
      <c r="W1965" s="5"/>
      <c r="X1965" s="3"/>
      <c r="Y1965" s="5"/>
      <c r="Z1965" s="5"/>
      <c r="AA1965" s="5"/>
      <c r="AB1965" s="1"/>
      <c r="AC1965" s="5"/>
      <c r="AD1965" s="5"/>
      <c r="AE1965" s="5"/>
      <c r="AF1965" s="1"/>
      <c r="AG1965" s="3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</row>
    <row r="1966" spans="1:108" x14ac:dyDescent="0.2">
      <c r="A1966" s="112">
        <f t="shared" si="640"/>
        <v>41991</v>
      </c>
      <c r="B1966" s="104">
        <f t="shared" si="653"/>
        <v>99988.624448920003</v>
      </c>
      <c r="C1966" s="104">
        <f t="shared" si="641"/>
        <v>96490.953135449978</v>
      </c>
      <c r="D1966" s="132">
        <f t="shared" si="642"/>
        <v>41984</v>
      </c>
      <c r="E1966" s="105">
        <f t="shared" si="654"/>
        <v>8.2399999999999997E-4</v>
      </c>
      <c r="F1966" s="106">
        <f t="shared" si="652"/>
        <v>8</v>
      </c>
      <c r="G1966" s="106">
        <f t="shared" si="647"/>
        <v>31</v>
      </c>
      <c r="H1966" s="104">
        <f t="shared" si="643"/>
        <v>1.0002125799999999</v>
      </c>
      <c r="I1966" s="104">
        <f t="shared" si="644"/>
        <v>1.0337059099999999</v>
      </c>
      <c r="J1966" s="104">
        <f t="shared" si="636"/>
        <v>1.03392565</v>
      </c>
      <c r="K1966" s="104">
        <f t="shared" si="637"/>
        <v>99764.471439679997</v>
      </c>
      <c r="L1966" s="107">
        <f t="shared" si="648"/>
        <v>0</v>
      </c>
      <c r="M1966" s="105">
        <f t="shared" si="649"/>
        <v>0</v>
      </c>
      <c r="N1966" s="104">
        <f t="shared" si="650"/>
        <v>0</v>
      </c>
      <c r="O1966" s="113">
        <f t="shared" si="645"/>
        <v>0.11</v>
      </c>
      <c r="P1966" s="108">
        <f t="shared" si="635"/>
        <v>1.002246822</v>
      </c>
      <c r="Q1966" s="104">
        <f t="shared" si="638"/>
        <v>224.15300923999999</v>
      </c>
      <c r="R1966" s="104">
        <f t="shared" si="639"/>
        <v>224.15300923999999</v>
      </c>
      <c r="S1966" s="109" t="s">
        <v>52</v>
      </c>
      <c r="T1966" s="110">
        <f t="shared" si="651"/>
        <v>42014</v>
      </c>
      <c r="U1966" s="111">
        <f t="shared" si="646"/>
        <v>0</v>
      </c>
      <c r="V1966" s="22"/>
      <c r="W1966" s="5"/>
      <c r="X1966" s="3"/>
      <c r="Y1966" s="5"/>
      <c r="Z1966" s="5"/>
      <c r="AA1966" s="5"/>
      <c r="AB1966" s="1"/>
      <c r="AC1966" s="5"/>
      <c r="AD1966" s="5"/>
      <c r="AE1966" s="5"/>
      <c r="AF1966" s="1"/>
      <c r="AG1966" s="3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</row>
    <row r="1967" spans="1:108" x14ac:dyDescent="0.2">
      <c r="A1967" s="112">
        <f t="shared" si="640"/>
        <v>41992</v>
      </c>
      <c r="B1967" s="104">
        <f t="shared" si="653"/>
        <v>100019.33622394</v>
      </c>
      <c r="C1967" s="104">
        <f t="shared" si="641"/>
        <v>96490.953135449978</v>
      </c>
      <c r="D1967" s="132">
        <f t="shared" si="642"/>
        <v>41984</v>
      </c>
      <c r="E1967" s="105">
        <f t="shared" si="654"/>
        <v>8.2399999999999997E-4</v>
      </c>
      <c r="F1967" s="106">
        <f t="shared" si="652"/>
        <v>9</v>
      </c>
      <c r="G1967" s="106">
        <f t="shared" si="647"/>
        <v>31</v>
      </c>
      <c r="H1967" s="104">
        <f t="shared" si="643"/>
        <v>1.0002391500000001</v>
      </c>
      <c r="I1967" s="104">
        <f t="shared" si="644"/>
        <v>1.0337059099999999</v>
      </c>
      <c r="J1967" s="104">
        <f t="shared" si="636"/>
        <v>1.0339531200000001</v>
      </c>
      <c r="K1967" s="104">
        <f t="shared" si="637"/>
        <v>99767.12204617</v>
      </c>
      <c r="L1967" s="107">
        <f t="shared" si="648"/>
        <v>0</v>
      </c>
      <c r="M1967" s="105">
        <f t="shared" si="649"/>
        <v>0</v>
      </c>
      <c r="N1967" s="104">
        <f t="shared" si="650"/>
        <v>0</v>
      </c>
      <c r="O1967" s="113">
        <f t="shared" si="645"/>
        <v>0.11</v>
      </c>
      <c r="P1967" s="108">
        <f t="shared" si="635"/>
        <v>1.002528029</v>
      </c>
      <c r="Q1967" s="104">
        <f t="shared" si="638"/>
        <v>252.21417776999999</v>
      </c>
      <c r="R1967" s="104">
        <f t="shared" si="639"/>
        <v>252.21417776999999</v>
      </c>
      <c r="S1967" s="109" t="s">
        <v>52</v>
      </c>
      <c r="T1967" s="110">
        <f t="shared" si="651"/>
        <v>42014</v>
      </c>
      <c r="U1967" s="111">
        <f t="shared" si="646"/>
        <v>0</v>
      </c>
      <c r="V1967" s="22"/>
      <c r="W1967" s="5"/>
      <c r="X1967" s="3"/>
      <c r="Y1967" s="5"/>
      <c r="Z1967" s="5"/>
      <c r="AA1967" s="5"/>
      <c r="AB1967" s="1"/>
      <c r="AC1967" s="5"/>
      <c r="AD1967" s="5"/>
      <c r="AE1967" s="5"/>
      <c r="AF1967" s="1"/>
      <c r="AG1967" s="3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</row>
    <row r="1968" spans="1:108" x14ac:dyDescent="0.2">
      <c r="A1968" s="112">
        <f t="shared" si="640"/>
        <v>41993</v>
      </c>
      <c r="B1968" s="104">
        <f t="shared" si="653"/>
        <v>100050.05747127</v>
      </c>
      <c r="C1968" s="104">
        <f t="shared" si="641"/>
        <v>96490.953135449978</v>
      </c>
      <c r="D1968" s="132">
        <f t="shared" si="642"/>
        <v>41984</v>
      </c>
      <c r="E1968" s="105">
        <f t="shared" si="654"/>
        <v>8.2399999999999997E-4</v>
      </c>
      <c r="F1968" s="106">
        <f t="shared" si="652"/>
        <v>10</v>
      </c>
      <c r="G1968" s="106">
        <f t="shared" si="647"/>
        <v>31</v>
      </c>
      <c r="H1968" s="104">
        <f t="shared" si="643"/>
        <v>1.00026573</v>
      </c>
      <c r="I1968" s="104">
        <f t="shared" si="644"/>
        <v>1.0337059099999999</v>
      </c>
      <c r="J1968" s="104">
        <f t="shared" si="636"/>
        <v>1.0339805900000001</v>
      </c>
      <c r="K1968" s="104">
        <f t="shared" si="637"/>
        <v>99769.772652650005</v>
      </c>
      <c r="L1968" s="107">
        <f t="shared" si="648"/>
        <v>0</v>
      </c>
      <c r="M1968" s="105">
        <f t="shared" si="649"/>
        <v>0</v>
      </c>
      <c r="N1968" s="104">
        <f t="shared" si="650"/>
        <v>0</v>
      </c>
      <c r="O1968" s="113">
        <f t="shared" si="645"/>
        <v>0.11</v>
      </c>
      <c r="P1968" s="108">
        <f t="shared" si="635"/>
        <v>1.002809316</v>
      </c>
      <c r="Q1968" s="104">
        <f t="shared" si="638"/>
        <v>280.28481862000001</v>
      </c>
      <c r="R1968" s="104">
        <f t="shared" si="639"/>
        <v>280.28481862000001</v>
      </c>
      <c r="S1968" s="109" t="s">
        <v>52</v>
      </c>
      <c r="T1968" s="110">
        <f t="shared" si="651"/>
        <v>42014</v>
      </c>
      <c r="U1968" s="111">
        <f t="shared" si="646"/>
        <v>0</v>
      </c>
      <c r="V1968" s="22"/>
      <c r="W1968" s="5"/>
      <c r="X1968" s="3"/>
      <c r="Y1968" s="5"/>
      <c r="Z1968" s="5"/>
      <c r="AA1968" s="5"/>
      <c r="AB1968" s="1"/>
      <c r="AC1968" s="5"/>
      <c r="AD1968" s="5"/>
      <c r="AE1968" s="5"/>
      <c r="AF1968" s="1"/>
      <c r="AG1968" s="3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</row>
    <row r="1969" spans="1:108" x14ac:dyDescent="0.2">
      <c r="A1969" s="112">
        <f t="shared" si="640"/>
        <v>41994</v>
      </c>
      <c r="B1969" s="104">
        <f t="shared" si="653"/>
        <v>100080.78799201999</v>
      </c>
      <c r="C1969" s="104">
        <f t="shared" si="641"/>
        <v>96490.953135449978</v>
      </c>
      <c r="D1969" s="132">
        <f t="shared" si="642"/>
        <v>41984</v>
      </c>
      <c r="E1969" s="105">
        <f t="shared" si="654"/>
        <v>8.2399999999999997E-4</v>
      </c>
      <c r="F1969" s="106">
        <f t="shared" si="652"/>
        <v>11</v>
      </c>
      <c r="G1969" s="106">
        <f t="shared" si="647"/>
        <v>31</v>
      </c>
      <c r="H1969" s="104">
        <f t="shared" si="643"/>
        <v>1.0002922999999999</v>
      </c>
      <c r="I1969" s="104">
        <f t="shared" si="644"/>
        <v>1.0337059099999999</v>
      </c>
      <c r="J1969" s="104">
        <f t="shared" si="636"/>
        <v>1.0340080599999999</v>
      </c>
      <c r="K1969" s="104">
        <f t="shared" si="637"/>
        <v>99772.423259129995</v>
      </c>
      <c r="L1969" s="107">
        <f t="shared" si="648"/>
        <v>0</v>
      </c>
      <c r="M1969" s="105">
        <f t="shared" si="649"/>
        <v>0</v>
      </c>
      <c r="N1969" s="104">
        <f t="shared" si="650"/>
        <v>0</v>
      </c>
      <c r="O1969" s="113">
        <f t="shared" si="645"/>
        <v>0.11</v>
      </c>
      <c r="P1969" s="108">
        <f t="shared" si="635"/>
        <v>1.003090681</v>
      </c>
      <c r="Q1969" s="104">
        <f t="shared" si="638"/>
        <v>308.36473289000003</v>
      </c>
      <c r="R1969" s="104">
        <f t="shared" si="639"/>
        <v>308.36473289000003</v>
      </c>
      <c r="S1969" s="109" t="s">
        <v>52</v>
      </c>
      <c r="T1969" s="110">
        <f t="shared" si="651"/>
        <v>42014</v>
      </c>
      <c r="U1969" s="111">
        <f t="shared" si="646"/>
        <v>0</v>
      </c>
      <c r="V1969" s="22"/>
      <c r="W1969" s="5"/>
      <c r="X1969" s="3"/>
      <c r="Y1969" s="5"/>
      <c r="Z1969" s="5"/>
      <c r="AA1969" s="5"/>
      <c r="AB1969" s="1"/>
      <c r="AC1969" s="5"/>
      <c r="AD1969" s="5"/>
      <c r="AE1969" s="5"/>
      <c r="AF1969" s="1"/>
      <c r="AG1969" s="3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</row>
    <row r="1970" spans="1:108" x14ac:dyDescent="0.2">
      <c r="A1970" s="112">
        <f t="shared" si="640"/>
        <v>41995</v>
      </c>
      <c r="B1970" s="104">
        <f t="shared" si="653"/>
        <v>100111.52788656999</v>
      </c>
      <c r="C1970" s="104">
        <f t="shared" si="641"/>
        <v>96490.953135449978</v>
      </c>
      <c r="D1970" s="132">
        <f t="shared" si="642"/>
        <v>41984</v>
      </c>
      <c r="E1970" s="105">
        <f t="shared" si="654"/>
        <v>8.2399999999999997E-4</v>
      </c>
      <c r="F1970" s="106">
        <f t="shared" si="652"/>
        <v>12</v>
      </c>
      <c r="G1970" s="106">
        <f t="shared" si="647"/>
        <v>31</v>
      </c>
      <c r="H1970" s="104">
        <f t="shared" si="643"/>
        <v>1.00031888</v>
      </c>
      <c r="I1970" s="104">
        <f t="shared" si="644"/>
        <v>1.0337059099999999</v>
      </c>
      <c r="J1970" s="104">
        <f t="shared" si="636"/>
        <v>1.0340355299999999</v>
      </c>
      <c r="K1970" s="104">
        <f t="shared" si="637"/>
        <v>99775.073865619997</v>
      </c>
      <c r="L1970" s="107">
        <f t="shared" si="648"/>
        <v>0</v>
      </c>
      <c r="M1970" s="105">
        <f t="shared" si="649"/>
        <v>0</v>
      </c>
      <c r="N1970" s="104">
        <f t="shared" si="650"/>
        <v>0</v>
      </c>
      <c r="O1970" s="113">
        <f t="shared" si="645"/>
        <v>0.11</v>
      </c>
      <c r="P1970" s="108">
        <f t="shared" si="635"/>
        <v>1.0033721250000001</v>
      </c>
      <c r="Q1970" s="104">
        <f t="shared" si="638"/>
        <v>336.45402094999997</v>
      </c>
      <c r="R1970" s="104">
        <f t="shared" si="639"/>
        <v>336.45402094999997</v>
      </c>
      <c r="S1970" s="109" t="s">
        <v>52</v>
      </c>
      <c r="T1970" s="110">
        <f t="shared" si="651"/>
        <v>42014</v>
      </c>
      <c r="U1970" s="111">
        <f t="shared" si="646"/>
        <v>0</v>
      </c>
      <c r="V1970" s="22"/>
      <c r="W1970" s="5"/>
      <c r="X1970" s="3"/>
      <c r="Y1970" s="5"/>
      <c r="Z1970" s="5"/>
      <c r="AA1970" s="5"/>
      <c r="AB1970" s="1"/>
      <c r="AC1970" s="5"/>
      <c r="AD1970" s="5"/>
      <c r="AE1970" s="5"/>
      <c r="AF1970" s="1"/>
      <c r="AG1970" s="3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</row>
    <row r="1971" spans="1:108" x14ac:dyDescent="0.2">
      <c r="A1971" s="112">
        <f t="shared" si="640"/>
        <v>41996</v>
      </c>
      <c r="B1971" s="104">
        <f t="shared" si="653"/>
        <v>100142.27812398999</v>
      </c>
      <c r="C1971" s="104">
        <f t="shared" si="641"/>
        <v>96490.953135449978</v>
      </c>
      <c r="D1971" s="132">
        <f t="shared" si="642"/>
        <v>41984</v>
      </c>
      <c r="E1971" s="105">
        <f t="shared" si="654"/>
        <v>8.2399999999999997E-4</v>
      </c>
      <c r="F1971" s="106">
        <f t="shared" si="652"/>
        <v>13</v>
      </c>
      <c r="G1971" s="106">
        <f t="shared" si="647"/>
        <v>31</v>
      </c>
      <c r="H1971" s="104">
        <f t="shared" si="643"/>
        <v>1.0003454599999999</v>
      </c>
      <c r="I1971" s="104">
        <f t="shared" si="644"/>
        <v>1.0337059099999999</v>
      </c>
      <c r="J1971" s="104">
        <f t="shared" si="636"/>
        <v>1.0340630099999999</v>
      </c>
      <c r="K1971" s="104">
        <f t="shared" si="637"/>
        <v>99777.725437009998</v>
      </c>
      <c r="L1971" s="107">
        <f t="shared" si="648"/>
        <v>0</v>
      </c>
      <c r="M1971" s="105">
        <f t="shared" si="649"/>
        <v>0</v>
      </c>
      <c r="N1971" s="104">
        <f t="shared" si="650"/>
        <v>0</v>
      </c>
      <c r="O1971" s="113">
        <f t="shared" si="645"/>
        <v>0.11</v>
      </c>
      <c r="P1971" s="108">
        <f t="shared" si="635"/>
        <v>1.003653648</v>
      </c>
      <c r="Q1971" s="104">
        <f t="shared" si="638"/>
        <v>364.55268697999998</v>
      </c>
      <c r="R1971" s="104">
        <f t="shared" si="639"/>
        <v>364.55268697999998</v>
      </c>
      <c r="S1971" s="109" t="s">
        <v>52</v>
      </c>
      <c r="T1971" s="110">
        <f t="shared" si="651"/>
        <v>42014</v>
      </c>
      <c r="U1971" s="111">
        <f t="shared" si="646"/>
        <v>0</v>
      </c>
      <c r="V1971" s="22"/>
      <c r="W1971" s="5"/>
      <c r="X1971" s="3"/>
      <c r="Y1971" s="5"/>
      <c r="Z1971" s="5"/>
      <c r="AA1971" s="5"/>
      <c r="AB1971" s="1"/>
      <c r="AC1971" s="5"/>
      <c r="AD1971" s="5"/>
      <c r="AE1971" s="5"/>
      <c r="AF1971" s="1"/>
      <c r="AG1971" s="3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</row>
    <row r="1972" spans="1:108" x14ac:dyDescent="0.2">
      <c r="A1972" s="112">
        <f t="shared" si="640"/>
        <v>41997</v>
      </c>
      <c r="B1972" s="104">
        <f t="shared" si="653"/>
        <v>100173.03676831</v>
      </c>
      <c r="C1972" s="104">
        <f t="shared" si="641"/>
        <v>96490.953135449978</v>
      </c>
      <c r="D1972" s="132">
        <f t="shared" si="642"/>
        <v>41984</v>
      </c>
      <c r="E1972" s="105">
        <f t="shared" si="654"/>
        <v>8.2399999999999997E-4</v>
      </c>
      <c r="F1972" s="106">
        <f t="shared" si="652"/>
        <v>14</v>
      </c>
      <c r="G1972" s="106">
        <f t="shared" si="647"/>
        <v>31</v>
      </c>
      <c r="H1972" s="104">
        <f t="shared" si="643"/>
        <v>1.00037204</v>
      </c>
      <c r="I1972" s="104">
        <f t="shared" si="644"/>
        <v>1.0337059099999999</v>
      </c>
      <c r="J1972" s="104">
        <f t="shared" si="636"/>
        <v>1.0340904799999999</v>
      </c>
      <c r="K1972" s="104">
        <f t="shared" si="637"/>
        <v>99780.376043490003</v>
      </c>
      <c r="L1972" s="107">
        <f t="shared" si="648"/>
        <v>0</v>
      </c>
      <c r="M1972" s="105">
        <f t="shared" si="649"/>
        <v>0</v>
      </c>
      <c r="N1972" s="104">
        <f t="shared" si="650"/>
        <v>0</v>
      </c>
      <c r="O1972" s="113">
        <f t="shared" si="645"/>
        <v>0.11</v>
      </c>
      <c r="P1972" s="108">
        <f t="shared" si="635"/>
        <v>1.0039352500000001</v>
      </c>
      <c r="Q1972" s="104">
        <f t="shared" si="638"/>
        <v>392.66072481999998</v>
      </c>
      <c r="R1972" s="104">
        <f t="shared" si="639"/>
        <v>392.66072481999998</v>
      </c>
      <c r="S1972" s="109" t="s">
        <v>52</v>
      </c>
      <c r="T1972" s="110">
        <f t="shared" si="651"/>
        <v>42014</v>
      </c>
      <c r="U1972" s="111">
        <f t="shared" si="646"/>
        <v>0</v>
      </c>
      <c r="V1972" s="22"/>
      <c r="W1972" s="5"/>
      <c r="X1972" s="3"/>
      <c r="Y1972" s="5"/>
      <c r="Z1972" s="5"/>
      <c r="AA1972" s="5"/>
      <c r="AB1972" s="1"/>
      <c r="AC1972" s="5"/>
      <c r="AD1972" s="5"/>
      <c r="AE1972" s="5"/>
      <c r="AF1972" s="1"/>
      <c r="AG1972" s="3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</row>
    <row r="1973" spans="1:108" x14ac:dyDescent="0.2">
      <c r="A1973" s="112">
        <f t="shared" si="640"/>
        <v>41998</v>
      </c>
      <c r="B1973" s="104">
        <f t="shared" si="653"/>
        <v>100203.8057573</v>
      </c>
      <c r="C1973" s="104">
        <f t="shared" si="641"/>
        <v>96490.953135449978</v>
      </c>
      <c r="D1973" s="132">
        <f t="shared" si="642"/>
        <v>41984</v>
      </c>
      <c r="E1973" s="105">
        <f t="shared" si="654"/>
        <v>8.2399999999999997E-4</v>
      </c>
      <c r="F1973" s="106">
        <f t="shared" si="652"/>
        <v>15</v>
      </c>
      <c r="G1973" s="106">
        <f t="shared" si="647"/>
        <v>31</v>
      </c>
      <c r="H1973" s="104">
        <f t="shared" si="643"/>
        <v>1.0003986199999999</v>
      </c>
      <c r="I1973" s="104">
        <f t="shared" si="644"/>
        <v>1.0337059099999999</v>
      </c>
      <c r="J1973" s="104">
        <f t="shared" si="636"/>
        <v>1.0341179599999999</v>
      </c>
      <c r="K1973" s="104">
        <f t="shared" si="637"/>
        <v>99783.027614880004</v>
      </c>
      <c r="L1973" s="107">
        <f t="shared" si="648"/>
        <v>0</v>
      </c>
      <c r="M1973" s="105">
        <f t="shared" si="649"/>
        <v>0</v>
      </c>
      <c r="N1973" s="104">
        <f t="shared" si="650"/>
        <v>0</v>
      </c>
      <c r="O1973" s="113">
        <f t="shared" si="645"/>
        <v>0.11</v>
      </c>
      <c r="P1973" s="108">
        <f t="shared" si="635"/>
        <v>1.004216931</v>
      </c>
      <c r="Q1973" s="104">
        <f t="shared" si="638"/>
        <v>420.77814241999999</v>
      </c>
      <c r="R1973" s="104">
        <f t="shared" si="639"/>
        <v>420.77814241999999</v>
      </c>
      <c r="S1973" s="109" t="s">
        <v>52</v>
      </c>
      <c r="T1973" s="110">
        <f t="shared" si="651"/>
        <v>42014</v>
      </c>
      <c r="U1973" s="111">
        <f t="shared" si="646"/>
        <v>0</v>
      </c>
      <c r="V1973" s="22"/>
      <c r="W1973" s="5"/>
      <c r="X1973" s="3"/>
      <c r="Y1973" s="5"/>
      <c r="Z1973" s="5"/>
      <c r="AA1973" s="5"/>
      <c r="AB1973" s="1"/>
      <c r="AC1973" s="5"/>
      <c r="AD1973" s="5"/>
      <c r="AE1973" s="5"/>
      <c r="AF1973" s="1"/>
      <c r="AG1973" s="3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</row>
    <row r="1974" spans="1:108" x14ac:dyDescent="0.2">
      <c r="A1974" s="112">
        <f t="shared" si="640"/>
        <v>41999</v>
      </c>
      <c r="B1974" s="104">
        <f t="shared" si="653"/>
        <v>100234.58422293</v>
      </c>
      <c r="C1974" s="104">
        <f t="shared" si="641"/>
        <v>96490.953135449978</v>
      </c>
      <c r="D1974" s="132">
        <f t="shared" si="642"/>
        <v>41984</v>
      </c>
      <c r="E1974" s="105">
        <f t="shared" si="654"/>
        <v>8.2399999999999997E-4</v>
      </c>
      <c r="F1974" s="106">
        <f t="shared" si="652"/>
        <v>16</v>
      </c>
      <c r="G1974" s="106">
        <f t="shared" si="647"/>
        <v>31</v>
      </c>
      <c r="H1974" s="104">
        <f t="shared" si="643"/>
        <v>1.0004252</v>
      </c>
      <c r="I1974" s="104">
        <f t="shared" si="644"/>
        <v>1.0337059099999999</v>
      </c>
      <c r="J1974" s="104">
        <f t="shared" si="636"/>
        <v>1.0341454400000001</v>
      </c>
      <c r="K1974" s="104">
        <f t="shared" si="637"/>
        <v>99785.679186270005</v>
      </c>
      <c r="L1974" s="107">
        <f t="shared" si="648"/>
        <v>0</v>
      </c>
      <c r="M1974" s="105">
        <f t="shared" si="649"/>
        <v>0</v>
      </c>
      <c r="N1974" s="104">
        <f t="shared" si="650"/>
        <v>0</v>
      </c>
      <c r="O1974" s="113">
        <f t="shared" si="645"/>
        <v>0.11</v>
      </c>
      <c r="P1974" s="108">
        <f t="shared" si="635"/>
        <v>1.0044986920000001</v>
      </c>
      <c r="Q1974" s="104">
        <f t="shared" si="638"/>
        <v>448.90503666000001</v>
      </c>
      <c r="R1974" s="104">
        <f t="shared" si="639"/>
        <v>448.90503666000001</v>
      </c>
      <c r="S1974" s="109" t="s">
        <v>52</v>
      </c>
      <c r="T1974" s="110">
        <f t="shared" si="651"/>
        <v>42014</v>
      </c>
      <c r="U1974" s="111">
        <f t="shared" si="646"/>
        <v>0</v>
      </c>
      <c r="V1974" s="22"/>
      <c r="W1974" s="5"/>
      <c r="X1974" s="3"/>
      <c r="Y1974" s="5"/>
      <c r="Z1974" s="5"/>
      <c r="AA1974" s="5"/>
      <c r="AB1974" s="1"/>
      <c r="AC1974" s="5"/>
      <c r="AD1974" s="5"/>
      <c r="AE1974" s="5"/>
      <c r="AF1974" s="1"/>
      <c r="AG1974" s="3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</row>
    <row r="1975" spans="1:108" x14ac:dyDescent="0.2">
      <c r="A1975" s="112">
        <f t="shared" si="640"/>
        <v>42000</v>
      </c>
      <c r="B1975" s="104">
        <f t="shared" si="653"/>
        <v>100265.37099677001</v>
      </c>
      <c r="C1975" s="104">
        <f t="shared" si="641"/>
        <v>96490.953135449978</v>
      </c>
      <c r="D1975" s="132">
        <f t="shared" si="642"/>
        <v>41984</v>
      </c>
      <c r="E1975" s="105">
        <f t="shared" si="654"/>
        <v>8.2399999999999997E-4</v>
      </c>
      <c r="F1975" s="106">
        <f t="shared" si="652"/>
        <v>17</v>
      </c>
      <c r="G1975" s="106">
        <f t="shared" si="647"/>
        <v>31</v>
      </c>
      <c r="H1975" s="104">
        <f t="shared" si="643"/>
        <v>1.0004517799999999</v>
      </c>
      <c r="I1975" s="104">
        <f t="shared" si="644"/>
        <v>1.0337059099999999</v>
      </c>
      <c r="J1975" s="104">
        <f t="shared" si="636"/>
        <v>1.0341729099999999</v>
      </c>
      <c r="K1975" s="104">
        <f t="shared" si="637"/>
        <v>99788.329792760007</v>
      </c>
      <c r="L1975" s="107">
        <f t="shared" si="648"/>
        <v>0</v>
      </c>
      <c r="M1975" s="105">
        <f t="shared" si="649"/>
        <v>0</v>
      </c>
      <c r="N1975" s="104">
        <f t="shared" si="650"/>
        <v>0</v>
      </c>
      <c r="O1975" s="113">
        <f t="shared" si="645"/>
        <v>0.11</v>
      </c>
      <c r="P1975" s="108">
        <f t="shared" si="635"/>
        <v>1.004780531</v>
      </c>
      <c r="Q1975" s="104">
        <f t="shared" si="638"/>
        <v>477.04120401</v>
      </c>
      <c r="R1975" s="104">
        <f t="shared" si="639"/>
        <v>477.04120401</v>
      </c>
      <c r="S1975" s="109" t="s">
        <v>52</v>
      </c>
      <c r="T1975" s="110">
        <f t="shared" si="651"/>
        <v>42014</v>
      </c>
      <c r="U1975" s="111">
        <f t="shared" si="646"/>
        <v>0</v>
      </c>
      <c r="V1975" s="22"/>
      <c r="W1975" s="5"/>
      <c r="X1975" s="3"/>
      <c r="Y1975" s="5"/>
      <c r="Z1975" s="5"/>
      <c r="AA1975" s="5"/>
      <c r="AB1975" s="1"/>
      <c r="AC1975" s="5"/>
      <c r="AD1975" s="5"/>
      <c r="AE1975" s="5"/>
      <c r="AF1975" s="1"/>
      <c r="AG1975" s="3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</row>
    <row r="1976" spans="1:108" x14ac:dyDescent="0.2">
      <c r="A1976" s="112">
        <f t="shared" si="640"/>
        <v>42001</v>
      </c>
      <c r="B1976" s="104">
        <f t="shared" si="653"/>
        <v>100296.16811796</v>
      </c>
      <c r="C1976" s="104">
        <f t="shared" si="641"/>
        <v>96490.953135449978</v>
      </c>
      <c r="D1976" s="132">
        <f t="shared" si="642"/>
        <v>41984</v>
      </c>
      <c r="E1976" s="105">
        <f t="shared" si="654"/>
        <v>8.2399999999999997E-4</v>
      </c>
      <c r="F1976" s="106">
        <f t="shared" si="652"/>
        <v>18</v>
      </c>
      <c r="G1976" s="106">
        <f t="shared" si="647"/>
        <v>31</v>
      </c>
      <c r="H1976" s="104">
        <f t="shared" si="643"/>
        <v>1.00047836</v>
      </c>
      <c r="I1976" s="104">
        <f t="shared" si="644"/>
        <v>1.0337059099999999</v>
      </c>
      <c r="J1976" s="104">
        <f t="shared" si="636"/>
        <v>1.0342003900000001</v>
      </c>
      <c r="K1976" s="104">
        <f t="shared" si="637"/>
        <v>99790.981364149993</v>
      </c>
      <c r="L1976" s="107">
        <f t="shared" si="648"/>
        <v>0</v>
      </c>
      <c r="M1976" s="105">
        <f t="shared" si="649"/>
        <v>0</v>
      </c>
      <c r="N1976" s="104">
        <f t="shared" si="650"/>
        <v>0</v>
      </c>
      <c r="O1976" s="113">
        <f t="shared" si="645"/>
        <v>0.11</v>
      </c>
      <c r="P1976" s="108">
        <f t="shared" si="635"/>
        <v>1.005062449</v>
      </c>
      <c r="Q1976" s="104">
        <f t="shared" si="638"/>
        <v>505.18675381000003</v>
      </c>
      <c r="R1976" s="104">
        <f t="shared" si="639"/>
        <v>505.18675381000003</v>
      </c>
      <c r="S1976" s="109" t="s">
        <v>52</v>
      </c>
      <c r="T1976" s="110">
        <f t="shared" si="651"/>
        <v>42014</v>
      </c>
      <c r="U1976" s="111">
        <f t="shared" si="646"/>
        <v>0</v>
      </c>
      <c r="V1976" s="22"/>
      <c r="W1976" s="5"/>
      <c r="X1976" s="3"/>
      <c r="Y1976" s="5"/>
      <c r="Z1976" s="5"/>
      <c r="AA1976" s="5"/>
      <c r="AB1976" s="1"/>
      <c r="AC1976" s="5"/>
      <c r="AD1976" s="5"/>
      <c r="AE1976" s="5"/>
      <c r="AF1976" s="1"/>
      <c r="AG1976" s="3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</row>
    <row r="1977" spans="1:108" x14ac:dyDescent="0.2">
      <c r="A1977" s="112">
        <f t="shared" si="640"/>
        <v>42002</v>
      </c>
      <c r="B1977" s="104">
        <f t="shared" si="653"/>
        <v>100326.9747177</v>
      </c>
      <c r="C1977" s="104">
        <f t="shared" si="641"/>
        <v>96490.953135449978</v>
      </c>
      <c r="D1977" s="132">
        <f t="shared" si="642"/>
        <v>41984</v>
      </c>
      <c r="E1977" s="105">
        <f t="shared" si="654"/>
        <v>8.2399999999999997E-4</v>
      </c>
      <c r="F1977" s="106">
        <f t="shared" si="652"/>
        <v>19</v>
      </c>
      <c r="G1977" s="106">
        <f t="shared" si="647"/>
        <v>31</v>
      </c>
      <c r="H1977" s="104">
        <f t="shared" si="643"/>
        <v>1.0005049500000001</v>
      </c>
      <c r="I1977" s="104">
        <f t="shared" si="644"/>
        <v>1.0337059099999999</v>
      </c>
      <c r="J1977" s="104">
        <f t="shared" si="636"/>
        <v>1.03422787</v>
      </c>
      <c r="K1977" s="104">
        <f t="shared" si="637"/>
        <v>99793.632935539994</v>
      </c>
      <c r="L1977" s="107">
        <f t="shared" si="648"/>
        <v>0</v>
      </c>
      <c r="M1977" s="105">
        <f t="shared" si="649"/>
        <v>0</v>
      </c>
      <c r="N1977" s="104">
        <f t="shared" si="650"/>
        <v>0</v>
      </c>
      <c r="O1977" s="113">
        <f t="shared" si="645"/>
        <v>0.11</v>
      </c>
      <c r="P1977" s="108">
        <f t="shared" si="635"/>
        <v>1.0053444469999999</v>
      </c>
      <c r="Q1977" s="104">
        <f t="shared" si="638"/>
        <v>533.34178215999998</v>
      </c>
      <c r="R1977" s="104">
        <f t="shared" si="639"/>
        <v>533.34178215999998</v>
      </c>
      <c r="S1977" s="109" t="s">
        <v>52</v>
      </c>
      <c r="T1977" s="110">
        <f t="shared" si="651"/>
        <v>42014</v>
      </c>
      <c r="U1977" s="111">
        <f t="shared" si="646"/>
        <v>0</v>
      </c>
      <c r="V1977" s="22"/>
      <c r="W1977" s="5"/>
      <c r="X1977" s="3"/>
      <c r="Y1977" s="5"/>
      <c r="Z1977" s="5"/>
      <c r="AA1977" s="5"/>
      <c r="AB1977" s="1"/>
      <c r="AC1977" s="5"/>
      <c r="AD1977" s="5"/>
      <c r="AE1977" s="5"/>
      <c r="AF1977" s="1"/>
      <c r="AG1977" s="3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</row>
    <row r="1978" spans="1:108" x14ac:dyDescent="0.2">
      <c r="A1978" s="112">
        <f t="shared" si="640"/>
        <v>42003</v>
      </c>
      <c r="B1978" s="104">
        <f t="shared" si="653"/>
        <v>100357.79059701999</v>
      </c>
      <c r="C1978" s="104">
        <f t="shared" si="641"/>
        <v>96490.953135449978</v>
      </c>
      <c r="D1978" s="132">
        <f t="shared" si="642"/>
        <v>41984</v>
      </c>
      <c r="E1978" s="105">
        <f t="shared" si="654"/>
        <v>8.2399999999999997E-4</v>
      </c>
      <c r="F1978" s="106">
        <f t="shared" si="652"/>
        <v>20</v>
      </c>
      <c r="G1978" s="106">
        <f t="shared" si="647"/>
        <v>31</v>
      </c>
      <c r="H1978" s="104">
        <f t="shared" si="643"/>
        <v>1.0005315299999999</v>
      </c>
      <c r="I1978" s="104">
        <f t="shared" si="644"/>
        <v>1.0337059099999999</v>
      </c>
      <c r="J1978" s="104">
        <f t="shared" si="636"/>
        <v>1.03425535</v>
      </c>
      <c r="K1978" s="104">
        <f t="shared" si="637"/>
        <v>99796.284506929995</v>
      </c>
      <c r="L1978" s="107">
        <f t="shared" si="648"/>
        <v>0</v>
      </c>
      <c r="M1978" s="105">
        <f t="shared" si="649"/>
        <v>0</v>
      </c>
      <c r="N1978" s="104">
        <f t="shared" si="650"/>
        <v>0</v>
      </c>
      <c r="O1978" s="113">
        <f t="shared" si="645"/>
        <v>0.11</v>
      </c>
      <c r="P1978" s="108">
        <f t="shared" si="635"/>
        <v>1.0056265230000001</v>
      </c>
      <c r="Q1978" s="104">
        <f t="shared" si="638"/>
        <v>561.50609009000004</v>
      </c>
      <c r="R1978" s="104">
        <f t="shared" si="639"/>
        <v>561.50609009000004</v>
      </c>
      <c r="S1978" s="109" t="s">
        <v>52</v>
      </c>
      <c r="T1978" s="110">
        <f t="shared" si="651"/>
        <v>42014</v>
      </c>
      <c r="U1978" s="111">
        <f t="shared" si="646"/>
        <v>0</v>
      </c>
      <c r="V1978" s="22"/>
      <c r="W1978" s="5"/>
      <c r="X1978" s="3"/>
      <c r="Y1978" s="5"/>
      <c r="Z1978" s="5"/>
      <c r="AA1978" s="5"/>
      <c r="AB1978" s="1"/>
      <c r="AC1978" s="5"/>
      <c r="AD1978" s="5"/>
      <c r="AE1978" s="5"/>
      <c r="AF1978" s="1"/>
      <c r="AG1978" s="3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</row>
    <row r="1979" spans="1:108" x14ac:dyDescent="0.2">
      <c r="A1979" s="112">
        <f t="shared" si="640"/>
        <v>42004</v>
      </c>
      <c r="B1979" s="104">
        <f t="shared" si="653"/>
        <v>100388.61595615001</v>
      </c>
      <c r="C1979" s="104">
        <f t="shared" si="641"/>
        <v>96490.953135449978</v>
      </c>
      <c r="D1979" s="132">
        <f t="shared" si="642"/>
        <v>41984</v>
      </c>
      <c r="E1979" s="105">
        <f t="shared" si="654"/>
        <v>8.2399999999999997E-4</v>
      </c>
      <c r="F1979" s="106">
        <f t="shared" si="652"/>
        <v>21</v>
      </c>
      <c r="G1979" s="106">
        <f t="shared" si="647"/>
        <v>31</v>
      </c>
      <c r="H1979" s="104">
        <f t="shared" si="643"/>
        <v>1.0005581100000001</v>
      </c>
      <c r="I1979" s="104">
        <f t="shared" si="644"/>
        <v>1.0337059099999999</v>
      </c>
      <c r="J1979" s="104">
        <f t="shared" si="636"/>
        <v>1.03428283</v>
      </c>
      <c r="K1979" s="104">
        <f t="shared" si="637"/>
        <v>99798.936078330007</v>
      </c>
      <c r="L1979" s="107">
        <f t="shared" si="648"/>
        <v>0</v>
      </c>
      <c r="M1979" s="105">
        <f t="shared" si="649"/>
        <v>0</v>
      </c>
      <c r="N1979" s="104">
        <f t="shared" si="650"/>
        <v>0</v>
      </c>
      <c r="O1979" s="113">
        <f t="shared" si="645"/>
        <v>0.11</v>
      </c>
      <c r="P1979" s="108">
        <f t="shared" si="635"/>
        <v>1.005908679</v>
      </c>
      <c r="Q1979" s="104">
        <f t="shared" si="638"/>
        <v>589.67987782</v>
      </c>
      <c r="R1979" s="104">
        <f t="shared" si="639"/>
        <v>589.67987782</v>
      </c>
      <c r="S1979" s="109" t="s">
        <v>52</v>
      </c>
      <c r="T1979" s="110">
        <f t="shared" si="651"/>
        <v>42014</v>
      </c>
      <c r="U1979" s="111">
        <f t="shared" si="646"/>
        <v>0</v>
      </c>
      <c r="V1979" s="22"/>
      <c r="W1979" s="5"/>
      <c r="X1979" s="3"/>
      <c r="Y1979" s="5"/>
      <c r="Z1979" s="5"/>
      <c r="AA1979" s="5"/>
      <c r="AB1979" s="1"/>
      <c r="AC1979" s="5"/>
      <c r="AD1979" s="5"/>
      <c r="AE1979" s="5"/>
      <c r="AF1979" s="1"/>
      <c r="AG1979" s="3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</row>
    <row r="1980" spans="1:108" x14ac:dyDescent="0.2">
      <c r="A1980" s="112">
        <f t="shared" si="640"/>
        <v>42005</v>
      </c>
      <c r="B1980" s="104">
        <f t="shared" si="653"/>
        <v>100419.45069591999</v>
      </c>
      <c r="C1980" s="104">
        <f t="shared" si="641"/>
        <v>96490.953135449978</v>
      </c>
      <c r="D1980" s="132">
        <f t="shared" si="642"/>
        <v>41984</v>
      </c>
      <c r="E1980" s="105">
        <f t="shared" si="654"/>
        <v>8.2399999999999997E-4</v>
      </c>
      <c r="F1980" s="106">
        <f t="shared" si="652"/>
        <v>22</v>
      </c>
      <c r="G1980" s="106">
        <f t="shared" si="647"/>
        <v>31</v>
      </c>
      <c r="H1980" s="104">
        <f t="shared" si="643"/>
        <v>1.0005847000000001</v>
      </c>
      <c r="I1980" s="104">
        <f t="shared" si="644"/>
        <v>1.0337059099999999</v>
      </c>
      <c r="J1980" s="104">
        <f t="shared" si="636"/>
        <v>1.03431031</v>
      </c>
      <c r="K1980" s="104">
        <f t="shared" si="637"/>
        <v>99801.587649719993</v>
      </c>
      <c r="L1980" s="107">
        <f t="shared" si="648"/>
        <v>0</v>
      </c>
      <c r="M1980" s="105">
        <f t="shared" si="649"/>
        <v>0</v>
      </c>
      <c r="N1980" s="104">
        <f t="shared" si="650"/>
        <v>0</v>
      </c>
      <c r="O1980" s="113">
        <f t="shared" si="645"/>
        <v>0.11</v>
      </c>
      <c r="P1980" s="108">
        <f t="shared" si="635"/>
        <v>1.006190914</v>
      </c>
      <c r="Q1980" s="104">
        <f t="shared" si="638"/>
        <v>617.86304619999999</v>
      </c>
      <c r="R1980" s="104">
        <f t="shared" si="639"/>
        <v>617.86304619999999</v>
      </c>
      <c r="S1980" s="109" t="s">
        <v>52</v>
      </c>
      <c r="T1980" s="110">
        <f t="shared" si="651"/>
        <v>42014</v>
      </c>
      <c r="U1980" s="111">
        <f t="shared" si="646"/>
        <v>0</v>
      </c>
      <c r="V1980" s="22"/>
      <c r="W1980" s="5"/>
      <c r="X1980" s="3"/>
      <c r="Y1980" s="5"/>
      <c r="Z1980" s="5"/>
      <c r="AA1980" s="5"/>
      <c r="AB1980" s="1"/>
      <c r="AC1980" s="5"/>
      <c r="AD1980" s="5"/>
      <c r="AE1980" s="5"/>
      <c r="AF1980" s="1"/>
      <c r="AG1980" s="3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</row>
    <row r="1981" spans="1:108" x14ac:dyDescent="0.2">
      <c r="A1981" s="112">
        <f t="shared" si="640"/>
        <v>42006</v>
      </c>
      <c r="B1981" s="104">
        <f t="shared" si="653"/>
        <v>100450.29481694999</v>
      </c>
      <c r="C1981" s="104">
        <f t="shared" si="641"/>
        <v>96490.953135449978</v>
      </c>
      <c r="D1981" s="132">
        <f t="shared" si="642"/>
        <v>41984</v>
      </c>
      <c r="E1981" s="105">
        <f t="shared" si="654"/>
        <v>8.2399999999999997E-4</v>
      </c>
      <c r="F1981" s="106">
        <f t="shared" si="652"/>
        <v>23</v>
      </c>
      <c r="G1981" s="106">
        <f t="shared" si="647"/>
        <v>31</v>
      </c>
      <c r="H1981" s="104">
        <f t="shared" si="643"/>
        <v>1.00061128</v>
      </c>
      <c r="I1981" s="104">
        <f t="shared" si="644"/>
        <v>1.0337059099999999</v>
      </c>
      <c r="J1981" s="104">
        <f t="shared" si="636"/>
        <v>1.0343377899999999</v>
      </c>
      <c r="K1981" s="104">
        <f t="shared" si="637"/>
        <v>99804.239221109994</v>
      </c>
      <c r="L1981" s="107">
        <f t="shared" si="648"/>
        <v>0</v>
      </c>
      <c r="M1981" s="105">
        <f t="shared" si="649"/>
        <v>0</v>
      </c>
      <c r="N1981" s="104">
        <f t="shared" si="650"/>
        <v>0</v>
      </c>
      <c r="O1981" s="113">
        <f t="shared" si="645"/>
        <v>0.11</v>
      </c>
      <c r="P1981" s="108">
        <f t="shared" si="635"/>
        <v>1.0064732279999999</v>
      </c>
      <c r="Q1981" s="104">
        <f t="shared" si="638"/>
        <v>646.05559584000002</v>
      </c>
      <c r="R1981" s="104">
        <f t="shared" si="639"/>
        <v>646.05559584000002</v>
      </c>
      <c r="S1981" s="109" t="s">
        <v>52</v>
      </c>
      <c r="T1981" s="110">
        <f t="shared" si="651"/>
        <v>42014</v>
      </c>
      <c r="U1981" s="111">
        <f t="shared" si="646"/>
        <v>0</v>
      </c>
      <c r="V1981" s="22"/>
      <c r="W1981" s="5"/>
      <c r="X1981" s="3"/>
      <c r="Y1981" s="5"/>
      <c r="Z1981" s="5"/>
      <c r="AA1981" s="5"/>
      <c r="AB1981" s="1"/>
      <c r="AC1981" s="5"/>
      <c r="AD1981" s="5"/>
      <c r="AE1981" s="5"/>
      <c r="AF1981" s="1"/>
      <c r="AG1981" s="3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</row>
    <row r="1982" spans="1:108" x14ac:dyDescent="0.2">
      <c r="A1982" s="112">
        <f t="shared" si="640"/>
        <v>42007</v>
      </c>
      <c r="B1982" s="104">
        <f t="shared" si="653"/>
        <v>100481.14831988</v>
      </c>
      <c r="C1982" s="104">
        <f t="shared" si="641"/>
        <v>96490.953135449978</v>
      </c>
      <c r="D1982" s="132">
        <f t="shared" si="642"/>
        <v>41984</v>
      </c>
      <c r="E1982" s="105">
        <f t="shared" si="654"/>
        <v>8.2399999999999997E-4</v>
      </c>
      <c r="F1982" s="106">
        <f t="shared" si="652"/>
        <v>24</v>
      </c>
      <c r="G1982" s="106">
        <f t="shared" si="647"/>
        <v>31</v>
      </c>
      <c r="H1982" s="104">
        <f t="shared" si="643"/>
        <v>1.00063787</v>
      </c>
      <c r="I1982" s="104">
        <f t="shared" si="644"/>
        <v>1.0337059099999999</v>
      </c>
      <c r="J1982" s="104">
        <f t="shared" si="636"/>
        <v>1.0343652699999999</v>
      </c>
      <c r="K1982" s="104">
        <f t="shared" si="637"/>
        <v>99806.890792499995</v>
      </c>
      <c r="L1982" s="107">
        <f t="shared" si="648"/>
        <v>0</v>
      </c>
      <c r="M1982" s="105">
        <f t="shared" si="649"/>
        <v>0</v>
      </c>
      <c r="N1982" s="104">
        <f t="shared" si="650"/>
        <v>0</v>
      </c>
      <c r="O1982" s="113">
        <f t="shared" si="645"/>
        <v>0.11</v>
      </c>
      <c r="P1982" s="108">
        <f t="shared" si="635"/>
        <v>1.0067556209999999</v>
      </c>
      <c r="Q1982" s="104">
        <f t="shared" si="638"/>
        <v>674.25752738000006</v>
      </c>
      <c r="R1982" s="104">
        <f t="shared" si="639"/>
        <v>674.25752738000006</v>
      </c>
      <c r="S1982" s="109" t="s">
        <v>52</v>
      </c>
      <c r="T1982" s="110">
        <f t="shared" si="651"/>
        <v>42014</v>
      </c>
      <c r="U1982" s="111">
        <f t="shared" si="646"/>
        <v>0</v>
      </c>
      <c r="V1982" s="22"/>
      <c r="W1982" s="5"/>
      <c r="X1982" s="3"/>
      <c r="Y1982" s="5"/>
      <c r="Z1982" s="5"/>
      <c r="AA1982" s="5"/>
      <c r="AB1982" s="1"/>
      <c r="AC1982" s="5"/>
      <c r="AD1982" s="5"/>
      <c r="AE1982" s="5"/>
      <c r="AF1982" s="1"/>
      <c r="AG1982" s="3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</row>
    <row r="1983" spans="1:108" x14ac:dyDescent="0.2">
      <c r="A1983" s="112">
        <f t="shared" si="640"/>
        <v>42008</v>
      </c>
      <c r="B1983" s="104">
        <f t="shared" si="653"/>
        <v>100512.01227684</v>
      </c>
      <c r="C1983" s="104">
        <f t="shared" si="641"/>
        <v>96490.953135449978</v>
      </c>
      <c r="D1983" s="132">
        <f t="shared" si="642"/>
        <v>41984</v>
      </c>
      <c r="E1983" s="105">
        <f t="shared" si="654"/>
        <v>8.2399999999999997E-4</v>
      </c>
      <c r="F1983" s="106">
        <f t="shared" si="652"/>
        <v>25</v>
      </c>
      <c r="G1983" s="106">
        <f t="shared" si="647"/>
        <v>31</v>
      </c>
      <c r="H1983" s="104">
        <f t="shared" si="643"/>
        <v>1.0006644600000001</v>
      </c>
      <c r="I1983" s="104">
        <f t="shared" si="644"/>
        <v>1.0337059099999999</v>
      </c>
      <c r="J1983" s="104">
        <f t="shared" si="636"/>
        <v>1.03439276</v>
      </c>
      <c r="K1983" s="104">
        <f t="shared" si="637"/>
        <v>99809.543328800006</v>
      </c>
      <c r="L1983" s="107">
        <f t="shared" si="648"/>
        <v>0</v>
      </c>
      <c r="M1983" s="105">
        <f t="shared" si="649"/>
        <v>0</v>
      </c>
      <c r="N1983" s="104">
        <f t="shared" si="650"/>
        <v>0</v>
      </c>
      <c r="O1983" s="113">
        <f t="shared" si="645"/>
        <v>0.11</v>
      </c>
      <c r="P1983" s="108">
        <f t="shared" si="635"/>
        <v>1.0070380940000001</v>
      </c>
      <c r="Q1983" s="104">
        <f t="shared" si="638"/>
        <v>702.46894803999999</v>
      </c>
      <c r="R1983" s="104">
        <f t="shared" si="639"/>
        <v>702.46894803999999</v>
      </c>
      <c r="S1983" s="109" t="s">
        <v>52</v>
      </c>
      <c r="T1983" s="110">
        <f t="shared" si="651"/>
        <v>42014</v>
      </c>
      <c r="U1983" s="111">
        <f t="shared" si="646"/>
        <v>0</v>
      </c>
      <c r="V1983" s="22"/>
      <c r="W1983" s="5"/>
      <c r="X1983" s="3"/>
      <c r="Y1983" s="5"/>
      <c r="Z1983" s="5"/>
      <c r="AA1983" s="5"/>
      <c r="AB1983" s="1"/>
      <c r="AC1983" s="5"/>
      <c r="AD1983" s="5"/>
      <c r="AE1983" s="5"/>
      <c r="AF1983" s="1"/>
      <c r="AG1983" s="3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</row>
    <row r="1984" spans="1:108" x14ac:dyDescent="0.2">
      <c r="A1984" s="112">
        <f t="shared" si="640"/>
        <v>42009</v>
      </c>
      <c r="B1984" s="104">
        <f t="shared" si="653"/>
        <v>100542.88551769999</v>
      </c>
      <c r="C1984" s="104">
        <f t="shared" si="641"/>
        <v>96490.953135449978</v>
      </c>
      <c r="D1984" s="132">
        <f t="shared" si="642"/>
        <v>41984</v>
      </c>
      <c r="E1984" s="105">
        <f t="shared" si="654"/>
        <v>8.2399999999999997E-4</v>
      </c>
      <c r="F1984" s="106">
        <f t="shared" si="652"/>
        <v>26</v>
      </c>
      <c r="G1984" s="106">
        <f t="shared" si="647"/>
        <v>31</v>
      </c>
      <c r="H1984" s="104">
        <f t="shared" si="643"/>
        <v>1.0006910499999999</v>
      </c>
      <c r="I1984" s="104">
        <f t="shared" si="644"/>
        <v>1.0337059099999999</v>
      </c>
      <c r="J1984" s="104">
        <f t="shared" si="636"/>
        <v>1.0344202499999999</v>
      </c>
      <c r="K1984" s="104">
        <f t="shared" si="637"/>
        <v>99812.195865109999</v>
      </c>
      <c r="L1984" s="107">
        <f t="shared" si="648"/>
        <v>0</v>
      </c>
      <c r="M1984" s="105">
        <f t="shared" si="649"/>
        <v>0</v>
      </c>
      <c r="N1984" s="104">
        <f t="shared" si="650"/>
        <v>0</v>
      </c>
      <c r="O1984" s="113">
        <f t="shared" si="645"/>
        <v>0.11</v>
      </c>
      <c r="P1984" s="108">
        <f t="shared" si="635"/>
        <v>1.0073206450000001</v>
      </c>
      <c r="Q1984" s="104">
        <f t="shared" si="638"/>
        <v>730.68965259000004</v>
      </c>
      <c r="R1984" s="104">
        <f t="shared" si="639"/>
        <v>730.68965259000004</v>
      </c>
      <c r="S1984" s="109" t="s">
        <v>52</v>
      </c>
      <c r="T1984" s="110">
        <f t="shared" si="651"/>
        <v>42014</v>
      </c>
      <c r="U1984" s="111">
        <f t="shared" si="646"/>
        <v>0</v>
      </c>
      <c r="V1984" s="22"/>
      <c r="W1984" s="5"/>
      <c r="X1984" s="3"/>
      <c r="Y1984" s="5"/>
      <c r="Z1984" s="5"/>
      <c r="AA1984" s="5"/>
      <c r="AB1984" s="1"/>
      <c r="AC1984" s="5"/>
      <c r="AD1984" s="5"/>
      <c r="AE1984" s="5"/>
      <c r="AF1984" s="1"/>
      <c r="AG1984" s="3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</row>
    <row r="1985" spans="1:108" x14ac:dyDescent="0.2">
      <c r="A1985" s="112">
        <f t="shared" si="640"/>
        <v>42010</v>
      </c>
      <c r="B1985" s="104">
        <f t="shared" si="653"/>
        <v>100573.76629821</v>
      </c>
      <c r="C1985" s="104">
        <f t="shared" si="641"/>
        <v>96490.953135449978</v>
      </c>
      <c r="D1985" s="132">
        <f t="shared" si="642"/>
        <v>41984</v>
      </c>
      <c r="E1985" s="105">
        <f t="shared" si="654"/>
        <v>8.2399999999999997E-4</v>
      </c>
      <c r="F1985" s="106">
        <f t="shared" si="652"/>
        <v>27</v>
      </c>
      <c r="G1985" s="106">
        <f t="shared" si="647"/>
        <v>31</v>
      </c>
      <c r="H1985" s="104">
        <f t="shared" si="643"/>
        <v>1.00071763</v>
      </c>
      <c r="I1985" s="104">
        <f t="shared" si="644"/>
        <v>1.0337059099999999</v>
      </c>
      <c r="J1985" s="104">
        <f t="shared" si="636"/>
        <v>1.03444772</v>
      </c>
      <c r="K1985" s="104">
        <f t="shared" si="637"/>
        <v>99814.846471590005</v>
      </c>
      <c r="L1985" s="107">
        <f t="shared" si="648"/>
        <v>0</v>
      </c>
      <c r="M1985" s="105">
        <f t="shared" si="649"/>
        <v>0</v>
      </c>
      <c r="N1985" s="104">
        <f t="shared" si="650"/>
        <v>0</v>
      </c>
      <c r="O1985" s="113">
        <f t="shared" si="645"/>
        <v>0.11</v>
      </c>
      <c r="P1985" s="108">
        <f t="shared" si="635"/>
        <v>1.007603276</v>
      </c>
      <c r="Q1985" s="104">
        <f t="shared" si="638"/>
        <v>758.91982661999998</v>
      </c>
      <c r="R1985" s="104">
        <f t="shared" si="639"/>
        <v>758.91982661999998</v>
      </c>
      <c r="S1985" s="109" t="s">
        <v>52</v>
      </c>
      <c r="T1985" s="110">
        <f t="shared" si="651"/>
        <v>42014</v>
      </c>
      <c r="U1985" s="111">
        <f t="shared" si="646"/>
        <v>0</v>
      </c>
      <c r="V1985" s="22"/>
      <c r="W1985" s="5"/>
      <c r="X1985" s="3"/>
      <c r="Y1985" s="5"/>
      <c r="Z1985" s="5"/>
      <c r="AA1985" s="5"/>
      <c r="AB1985" s="1"/>
      <c r="AC1985" s="5"/>
      <c r="AD1985" s="5"/>
      <c r="AE1985" s="5"/>
      <c r="AF1985" s="1"/>
      <c r="AG1985" s="3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</row>
    <row r="1986" spans="1:108" x14ac:dyDescent="0.2">
      <c r="A1986" s="112">
        <f t="shared" si="640"/>
        <v>42011</v>
      </c>
      <c r="B1986" s="104">
        <f t="shared" si="653"/>
        <v>100604.65850742999</v>
      </c>
      <c r="C1986" s="104">
        <f t="shared" si="641"/>
        <v>96490.953135449978</v>
      </c>
      <c r="D1986" s="132">
        <f t="shared" si="642"/>
        <v>41984</v>
      </c>
      <c r="E1986" s="105">
        <f t="shared" si="654"/>
        <v>8.2399999999999997E-4</v>
      </c>
      <c r="F1986" s="106">
        <f t="shared" si="652"/>
        <v>28</v>
      </c>
      <c r="G1986" s="106">
        <f t="shared" si="647"/>
        <v>31</v>
      </c>
      <c r="H1986" s="104">
        <f t="shared" si="643"/>
        <v>1.0007442200000001</v>
      </c>
      <c r="I1986" s="104">
        <f t="shared" si="644"/>
        <v>1.0337059099999999</v>
      </c>
      <c r="J1986" s="104">
        <f t="shared" si="636"/>
        <v>1.0344752100000001</v>
      </c>
      <c r="K1986" s="104">
        <f t="shared" si="637"/>
        <v>99817.499007890001</v>
      </c>
      <c r="L1986" s="107">
        <f t="shared" si="648"/>
        <v>0</v>
      </c>
      <c r="M1986" s="105">
        <f t="shared" si="649"/>
        <v>0</v>
      </c>
      <c r="N1986" s="104">
        <f t="shared" si="650"/>
        <v>0</v>
      </c>
      <c r="O1986" s="113">
        <f t="shared" si="645"/>
        <v>0.11</v>
      </c>
      <c r="P1986" s="108">
        <f t="shared" si="635"/>
        <v>1.0078859870000001</v>
      </c>
      <c r="Q1986" s="104">
        <f t="shared" si="638"/>
        <v>787.15949953999996</v>
      </c>
      <c r="R1986" s="104">
        <f t="shared" si="639"/>
        <v>787.15949953999996</v>
      </c>
      <c r="S1986" s="109" t="s">
        <v>52</v>
      </c>
      <c r="T1986" s="110">
        <f t="shared" si="651"/>
        <v>42014</v>
      </c>
      <c r="U1986" s="111">
        <f t="shared" si="646"/>
        <v>0</v>
      </c>
      <c r="V1986" s="22"/>
      <c r="W1986" s="5"/>
      <c r="X1986" s="3"/>
      <c r="Y1986" s="5"/>
      <c r="Z1986" s="5"/>
      <c r="AA1986" s="5"/>
      <c r="AB1986" s="1"/>
      <c r="AC1986" s="5"/>
      <c r="AD1986" s="5"/>
      <c r="AE1986" s="5"/>
      <c r="AF1986" s="1"/>
      <c r="AG1986" s="3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</row>
    <row r="1987" spans="1:108" x14ac:dyDescent="0.2">
      <c r="A1987" s="112">
        <f t="shared" si="640"/>
        <v>42012</v>
      </c>
      <c r="B1987" s="104">
        <f t="shared" si="653"/>
        <v>100635.56000244</v>
      </c>
      <c r="C1987" s="104">
        <f t="shared" si="641"/>
        <v>96490.953135449978</v>
      </c>
      <c r="D1987" s="132">
        <f t="shared" si="642"/>
        <v>41984</v>
      </c>
      <c r="E1987" s="105">
        <f t="shared" si="654"/>
        <v>8.2399999999999997E-4</v>
      </c>
      <c r="F1987" s="106">
        <f t="shared" si="652"/>
        <v>29</v>
      </c>
      <c r="G1987" s="106">
        <f t="shared" si="647"/>
        <v>31</v>
      </c>
      <c r="H1987" s="104">
        <f t="shared" si="643"/>
        <v>1.0007708099999999</v>
      </c>
      <c r="I1987" s="104">
        <f t="shared" si="644"/>
        <v>1.0337059099999999</v>
      </c>
      <c r="J1987" s="104">
        <f t="shared" si="636"/>
        <v>1.0345027</v>
      </c>
      <c r="K1987" s="104">
        <f t="shared" si="637"/>
        <v>99820.151544189997</v>
      </c>
      <c r="L1987" s="107">
        <f t="shared" si="648"/>
        <v>0</v>
      </c>
      <c r="M1987" s="105">
        <f t="shared" si="649"/>
        <v>0</v>
      </c>
      <c r="N1987" s="104">
        <f t="shared" si="650"/>
        <v>0</v>
      </c>
      <c r="O1987" s="113">
        <f t="shared" si="645"/>
        <v>0.11</v>
      </c>
      <c r="P1987" s="108">
        <f t="shared" si="635"/>
        <v>1.008168776</v>
      </c>
      <c r="Q1987" s="104">
        <f t="shared" si="638"/>
        <v>815.40845824999997</v>
      </c>
      <c r="R1987" s="104">
        <f t="shared" si="639"/>
        <v>815.40845824999997</v>
      </c>
      <c r="S1987" s="109" t="s">
        <v>52</v>
      </c>
      <c r="T1987" s="110">
        <f t="shared" si="651"/>
        <v>42014</v>
      </c>
      <c r="U1987" s="111">
        <f t="shared" si="646"/>
        <v>0</v>
      </c>
      <c r="V1987" s="22"/>
      <c r="W1987" s="5"/>
      <c r="X1987" s="3"/>
      <c r="Y1987" s="5"/>
      <c r="Z1987" s="5"/>
      <c r="AA1987" s="5"/>
      <c r="AB1987" s="1"/>
      <c r="AC1987" s="5"/>
      <c r="AD1987" s="5"/>
      <c r="AE1987" s="5"/>
      <c r="AF1987" s="1"/>
      <c r="AG1987" s="3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</row>
    <row r="1988" spans="1:108" x14ac:dyDescent="0.2">
      <c r="A1988" s="112">
        <f t="shared" si="640"/>
        <v>42013</v>
      </c>
      <c r="B1988" s="104">
        <f t="shared" si="653"/>
        <v>100666.47001041</v>
      </c>
      <c r="C1988" s="104">
        <f t="shared" si="641"/>
        <v>96490.953135449978</v>
      </c>
      <c r="D1988" s="132">
        <f t="shared" si="642"/>
        <v>41984</v>
      </c>
      <c r="E1988" s="105">
        <f t="shared" si="654"/>
        <v>8.2399999999999997E-4</v>
      </c>
      <c r="F1988" s="106">
        <f t="shared" si="652"/>
        <v>30</v>
      </c>
      <c r="G1988" s="106">
        <f t="shared" si="647"/>
        <v>31</v>
      </c>
      <c r="H1988" s="104">
        <f t="shared" si="643"/>
        <v>1.0007973999999999</v>
      </c>
      <c r="I1988" s="104">
        <f t="shared" si="644"/>
        <v>1.0337059099999999</v>
      </c>
      <c r="J1988" s="104">
        <f t="shared" si="636"/>
        <v>1.03453018</v>
      </c>
      <c r="K1988" s="104">
        <f t="shared" si="637"/>
        <v>99822.803115579998</v>
      </c>
      <c r="L1988" s="107">
        <f t="shared" si="648"/>
        <v>0</v>
      </c>
      <c r="M1988" s="105">
        <f t="shared" si="649"/>
        <v>0</v>
      </c>
      <c r="N1988" s="104">
        <f t="shared" si="650"/>
        <v>0</v>
      </c>
      <c r="O1988" s="113">
        <f t="shared" si="645"/>
        <v>0.11</v>
      </c>
      <c r="P1988" s="108">
        <f t="shared" si="635"/>
        <v>1.0084516450000001</v>
      </c>
      <c r="Q1988" s="104">
        <f t="shared" si="638"/>
        <v>843.66689483000005</v>
      </c>
      <c r="R1988" s="104">
        <f t="shared" si="639"/>
        <v>843.66689483000005</v>
      </c>
      <c r="S1988" s="109" t="s">
        <v>52</v>
      </c>
      <c r="T1988" s="110">
        <f t="shared" si="651"/>
        <v>42014</v>
      </c>
      <c r="U1988" s="111">
        <f t="shared" si="646"/>
        <v>0</v>
      </c>
      <c r="V1988" s="22"/>
      <c r="W1988" s="5"/>
      <c r="X1988" s="3"/>
      <c r="Y1988" s="5"/>
      <c r="Z1988" s="5"/>
      <c r="AA1988" s="5"/>
      <c r="AB1988" s="1"/>
      <c r="AC1988" s="5"/>
      <c r="AD1988" s="5"/>
      <c r="AE1988" s="5"/>
      <c r="AF1988" s="1"/>
      <c r="AG1988" s="3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</row>
    <row r="1989" spans="1:108" x14ac:dyDescent="0.2">
      <c r="A1989" s="112">
        <f t="shared" si="640"/>
        <v>42014</v>
      </c>
      <c r="B1989" s="104">
        <f t="shared" si="653"/>
        <v>100697.3914512</v>
      </c>
      <c r="C1989" s="104">
        <f t="shared" si="641"/>
        <v>96490.953135449978</v>
      </c>
      <c r="D1989" s="132">
        <f t="shared" si="642"/>
        <v>41984</v>
      </c>
      <c r="E1989" s="105">
        <f t="shared" si="654"/>
        <v>8.2399999999999997E-4</v>
      </c>
      <c r="F1989" s="106">
        <f t="shared" si="652"/>
        <v>31</v>
      </c>
      <c r="G1989" s="106">
        <f t="shared" si="647"/>
        <v>31</v>
      </c>
      <c r="H1989" s="104">
        <f t="shared" si="643"/>
        <v>1.0008239999999999</v>
      </c>
      <c r="I1989" s="104">
        <f t="shared" si="644"/>
        <v>1.0337059099999999</v>
      </c>
      <c r="J1989" s="104">
        <f t="shared" si="636"/>
        <v>1.03455768</v>
      </c>
      <c r="K1989" s="104">
        <f t="shared" si="637"/>
        <v>99825.456616790005</v>
      </c>
      <c r="L1989" s="107">
        <f t="shared" si="648"/>
        <v>64</v>
      </c>
      <c r="M1989" s="105">
        <f t="shared" si="649"/>
        <v>1.5203E-2</v>
      </c>
      <c r="N1989" s="104">
        <f t="shared" si="650"/>
        <v>1517.6464169400001</v>
      </c>
      <c r="O1989" s="113">
        <f t="shared" si="645"/>
        <v>0.11</v>
      </c>
      <c r="P1989" s="108">
        <f t="shared" si="635"/>
        <v>1.0087345940000001</v>
      </c>
      <c r="Q1989" s="104">
        <f t="shared" si="638"/>
        <v>871.93483441000001</v>
      </c>
      <c r="R1989" s="104">
        <f t="shared" si="639"/>
        <v>2389.58125135</v>
      </c>
      <c r="S1989" s="109" t="s">
        <v>52</v>
      </c>
      <c r="T1989" s="110">
        <f t="shared" si="651"/>
        <v>42014</v>
      </c>
      <c r="U1989" s="111">
        <f t="shared" si="646"/>
        <v>98307.810199850006</v>
      </c>
      <c r="V1989" s="22"/>
      <c r="W1989" s="5"/>
      <c r="X1989" s="3"/>
      <c r="Y1989" s="5"/>
      <c r="Z1989" s="5"/>
      <c r="AA1989" s="5"/>
      <c r="AB1989" s="1"/>
      <c r="AC1989" s="5"/>
      <c r="AD1989" s="5"/>
      <c r="AE1989" s="5"/>
      <c r="AF1989" s="1"/>
      <c r="AG1989" s="3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</row>
    <row r="1990" spans="1:108" x14ac:dyDescent="0.2">
      <c r="A1990" s="112">
        <f t="shared" si="640"/>
        <v>42015</v>
      </c>
      <c r="B1990" s="104">
        <f t="shared" si="653"/>
        <v>98338.043122790012</v>
      </c>
      <c r="C1990" s="104">
        <f t="shared" si="641"/>
        <v>95024.001174939971</v>
      </c>
      <c r="D1990" s="132">
        <f t="shared" si="642"/>
        <v>42015</v>
      </c>
      <c r="E1990" s="105">
        <f t="shared" si="654"/>
        <v>8.3600000000000005E-4</v>
      </c>
      <c r="F1990" s="106">
        <f t="shared" si="652"/>
        <v>1</v>
      </c>
      <c r="G1990" s="106">
        <f t="shared" si="647"/>
        <v>31</v>
      </c>
      <c r="H1990" s="104">
        <f t="shared" si="643"/>
        <v>1.0000269500000001</v>
      </c>
      <c r="I1990" s="104">
        <f t="shared" si="644"/>
        <v>1.03455768</v>
      </c>
      <c r="J1990" s="104">
        <f t="shared" si="636"/>
        <v>1.03458556</v>
      </c>
      <c r="K1990" s="104">
        <f t="shared" si="637"/>
        <v>98310.459469010006</v>
      </c>
      <c r="L1990" s="107">
        <f t="shared" si="648"/>
        <v>0</v>
      </c>
      <c r="M1990" s="105">
        <f t="shared" si="649"/>
        <v>0</v>
      </c>
      <c r="N1990" s="104">
        <f t="shared" si="650"/>
        <v>0</v>
      </c>
      <c r="O1990" s="113">
        <f t="shared" si="645"/>
        <v>0.11</v>
      </c>
      <c r="P1990" s="108">
        <f t="shared" si="635"/>
        <v>1.0002805770000001</v>
      </c>
      <c r="Q1990" s="104">
        <f t="shared" si="638"/>
        <v>27.583653779999999</v>
      </c>
      <c r="R1990" s="104">
        <f t="shared" si="639"/>
        <v>27.583653779999999</v>
      </c>
      <c r="S1990" s="109" t="s">
        <v>52</v>
      </c>
      <c r="T1990" s="110">
        <f t="shared" si="651"/>
        <v>42045</v>
      </c>
      <c r="U1990" s="111">
        <f t="shared" si="646"/>
        <v>0</v>
      </c>
      <c r="V1990" s="22"/>
      <c r="W1990" s="5"/>
      <c r="X1990" s="3"/>
      <c r="Y1990" s="5"/>
      <c r="Z1990" s="5"/>
      <c r="AA1990" s="5"/>
      <c r="AB1990" s="1"/>
      <c r="AC1990" s="5"/>
      <c r="AD1990" s="5"/>
      <c r="AE1990" s="5"/>
      <c r="AF1990" s="1"/>
      <c r="AG1990" s="3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</row>
    <row r="1991" spans="1:108" x14ac:dyDescent="0.2">
      <c r="A1991" s="112">
        <f t="shared" si="640"/>
        <v>42016</v>
      </c>
      <c r="B1991" s="104">
        <f t="shared" si="653"/>
        <v>98368.286249879995</v>
      </c>
      <c r="C1991" s="104">
        <f t="shared" si="641"/>
        <v>95024.001174939971</v>
      </c>
      <c r="D1991" s="132">
        <f t="shared" si="642"/>
        <v>42015</v>
      </c>
      <c r="E1991" s="105">
        <f t="shared" si="654"/>
        <v>8.3600000000000005E-4</v>
      </c>
      <c r="F1991" s="106">
        <f t="shared" si="652"/>
        <v>2</v>
      </c>
      <c r="G1991" s="106">
        <f t="shared" si="647"/>
        <v>31</v>
      </c>
      <c r="H1991" s="104">
        <f t="shared" si="643"/>
        <v>1.0000539100000001</v>
      </c>
      <c r="I1991" s="104">
        <f t="shared" si="644"/>
        <v>1.03455768</v>
      </c>
      <c r="J1991" s="104">
        <f t="shared" si="636"/>
        <v>1.0346134499999999</v>
      </c>
      <c r="K1991" s="104">
        <f t="shared" si="637"/>
        <v>98313.1096884</v>
      </c>
      <c r="L1991" s="107">
        <f t="shared" si="648"/>
        <v>0</v>
      </c>
      <c r="M1991" s="105">
        <f t="shared" si="649"/>
        <v>0</v>
      </c>
      <c r="N1991" s="104">
        <f t="shared" si="650"/>
        <v>0</v>
      </c>
      <c r="O1991" s="113">
        <f t="shared" si="645"/>
        <v>0.11</v>
      </c>
      <c r="P1991" s="108">
        <f t="shared" si="635"/>
        <v>1.000561233</v>
      </c>
      <c r="Q1991" s="104">
        <f t="shared" si="638"/>
        <v>55.176561479999997</v>
      </c>
      <c r="R1991" s="104">
        <f t="shared" si="639"/>
        <v>55.176561479999997</v>
      </c>
      <c r="S1991" s="109" t="s">
        <v>52</v>
      </c>
      <c r="T1991" s="110">
        <f t="shared" si="651"/>
        <v>42045</v>
      </c>
      <c r="U1991" s="111">
        <f t="shared" si="646"/>
        <v>0</v>
      </c>
      <c r="V1991" s="22"/>
      <c r="W1991" s="5"/>
      <c r="X1991" s="3"/>
      <c r="Y1991" s="5"/>
      <c r="Z1991" s="5"/>
      <c r="AA1991" s="5"/>
      <c r="AB1991" s="1"/>
      <c r="AC1991" s="5"/>
      <c r="AD1991" s="5"/>
      <c r="AE1991" s="5"/>
      <c r="AF1991" s="1"/>
      <c r="AG1991" s="3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</row>
    <row r="1992" spans="1:108" x14ac:dyDescent="0.2">
      <c r="A1992" s="112">
        <f t="shared" si="640"/>
        <v>42017</v>
      </c>
      <c r="B1992" s="104">
        <f t="shared" si="653"/>
        <v>98398.538533220009</v>
      </c>
      <c r="C1992" s="104">
        <f t="shared" si="641"/>
        <v>95024.001174939971</v>
      </c>
      <c r="D1992" s="132">
        <f t="shared" si="642"/>
        <v>42015</v>
      </c>
      <c r="E1992" s="105">
        <f t="shared" si="654"/>
        <v>8.3600000000000005E-4</v>
      </c>
      <c r="F1992" s="106">
        <f t="shared" si="652"/>
        <v>3</v>
      </c>
      <c r="G1992" s="106">
        <f t="shared" si="647"/>
        <v>31</v>
      </c>
      <c r="H1992" s="104">
        <f t="shared" si="643"/>
        <v>1.0000808699999999</v>
      </c>
      <c r="I1992" s="104">
        <f t="shared" si="644"/>
        <v>1.03455768</v>
      </c>
      <c r="J1992" s="104">
        <f t="shared" si="636"/>
        <v>1.0346413400000001</v>
      </c>
      <c r="K1992" s="104">
        <f t="shared" si="637"/>
        <v>98315.759907800006</v>
      </c>
      <c r="L1992" s="107">
        <f t="shared" si="648"/>
        <v>0</v>
      </c>
      <c r="M1992" s="105">
        <f t="shared" si="649"/>
        <v>0</v>
      </c>
      <c r="N1992" s="104">
        <f t="shared" si="650"/>
        <v>0</v>
      </c>
      <c r="O1992" s="113">
        <f t="shared" si="645"/>
        <v>0.11</v>
      </c>
      <c r="P1992" s="108">
        <f t="shared" ref="P1992:P2055" si="655">ROUND((1+O1992)^(30/360)^(F1992/G1992),9)</f>
        <v>1.0008419669999999</v>
      </c>
      <c r="Q1992" s="104">
        <f t="shared" si="638"/>
        <v>82.778625419999997</v>
      </c>
      <c r="R1992" s="104">
        <f t="shared" si="639"/>
        <v>82.778625419999997</v>
      </c>
      <c r="S1992" s="109" t="s">
        <v>52</v>
      </c>
      <c r="T1992" s="110">
        <f t="shared" si="651"/>
        <v>42045</v>
      </c>
      <c r="U1992" s="111">
        <f t="shared" si="646"/>
        <v>0</v>
      </c>
      <c r="V1992" s="22"/>
      <c r="W1992" s="5"/>
      <c r="X1992" s="3"/>
      <c r="Y1992" s="5"/>
      <c r="Z1992" s="5"/>
      <c r="AA1992" s="5"/>
      <c r="AB1992" s="1"/>
      <c r="AC1992" s="5"/>
      <c r="AD1992" s="5"/>
      <c r="AE1992" s="5"/>
      <c r="AF1992" s="1"/>
      <c r="AG1992" s="3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</row>
    <row r="1993" spans="1:108" x14ac:dyDescent="0.2">
      <c r="A1993" s="112">
        <f t="shared" si="640"/>
        <v>42018</v>
      </c>
      <c r="B1993" s="104">
        <f t="shared" si="653"/>
        <v>98428.800170029994</v>
      </c>
      <c r="C1993" s="104">
        <f t="shared" si="641"/>
        <v>95024.001174939971</v>
      </c>
      <c r="D1993" s="132">
        <f t="shared" si="642"/>
        <v>42015</v>
      </c>
      <c r="E1993" s="105">
        <f t="shared" si="654"/>
        <v>8.3600000000000005E-4</v>
      </c>
      <c r="F1993" s="106">
        <f t="shared" si="652"/>
        <v>4</v>
      </c>
      <c r="G1993" s="106">
        <f t="shared" si="647"/>
        <v>31</v>
      </c>
      <c r="H1993" s="104">
        <f t="shared" si="643"/>
        <v>1.0001078299999999</v>
      </c>
      <c r="I1993" s="104">
        <f t="shared" si="644"/>
        <v>1.03455768</v>
      </c>
      <c r="J1993" s="104">
        <f t="shared" si="636"/>
        <v>1.03466923</v>
      </c>
      <c r="K1993" s="104">
        <f t="shared" si="637"/>
        <v>98318.41012719</v>
      </c>
      <c r="L1993" s="107">
        <f t="shared" si="648"/>
        <v>0</v>
      </c>
      <c r="M1993" s="105">
        <f t="shared" si="649"/>
        <v>0</v>
      </c>
      <c r="N1993" s="104">
        <f t="shared" si="650"/>
        <v>0</v>
      </c>
      <c r="O1993" s="113">
        <f t="shared" si="645"/>
        <v>0.11</v>
      </c>
      <c r="P1993" s="108">
        <f t="shared" si="655"/>
        <v>1.0011227810000001</v>
      </c>
      <c r="Q1993" s="104">
        <f t="shared" si="638"/>
        <v>110.39004284000001</v>
      </c>
      <c r="R1993" s="104">
        <f t="shared" si="639"/>
        <v>110.39004284000001</v>
      </c>
      <c r="S1993" s="109" t="s">
        <v>52</v>
      </c>
      <c r="T1993" s="110">
        <f t="shared" si="651"/>
        <v>42045</v>
      </c>
      <c r="U1993" s="111">
        <f t="shared" si="646"/>
        <v>0</v>
      </c>
      <c r="V1993" s="22"/>
      <c r="W1993" s="5"/>
      <c r="X1993" s="3"/>
      <c r="Y1993" s="5"/>
      <c r="Z1993" s="5"/>
      <c r="AA1993" s="5"/>
      <c r="AB1993" s="1"/>
      <c r="AC1993" s="5"/>
      <c r="AD1993" s="5"/>
      <c r="AE1993" s="5"/>
      <c r="AF1993" s="1"/>
      <c r="AG1993" s="3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</row>
    <row r="1994" spans="1:108" x14ac:dyDescent="0.2">
      <c r="A1994" s="112">
        <f t="shared" si="640"/>
        <v>42019</v>
      </c>
      <c r="B1994" s="104">
        <f t="shared" si="653"/>
        <v>98459.070964309998</v>
      </c>
      <c r="C1994" s="104">
        <f t="shared" si="641"/>
        <v>95024.001174939971</v>
      </c>
      <c r="D1994" s="132">
        <f t="shared" si="642"/>
        <v>42015</v>
      </c>
      <c r="E1994" s="105">
        <f t="shared" si="654"/>
        <v>8.3600000000000005E-4</v>
      </c>
      <c r="F1994" s="106">
        <f t="shared" si="652"/>
        <v>5</v>
      </c>
      <c r="G1994" s="106">
        <f t="shared" si="647"/>
        <v>31</v>
      </c>
      <c r="H1994" s="104">
        <f t="shared" si="643"/>
        <v>1.0001347899999999</v>
      </c>
      <c r="I1994" s="104">
        <f t="shared" si="644"/>
        <v>1.03455768</v>
      </c>
      <c r="J1994" s="104">
        <f t="shared" ref="J1994:J2057" si="656">TRUNC(H1994*I1994,8)</f>
        <v>1.0346971199999999</v>
      </c>
      <c r="K1994" s="104">
        <f t="shared" ref="K1994:K2057" si="657">TRUNC(C1994*J1994,8)</f>
        <v>98321.060346579994</v>
      </c>
      <c r="L1994" s="107">
        <f t="shared" si="648"/>
        <v>0</v>
      </c>
      <c r="M1994" s="105">
        <f t="shared" si="649"/>
        <v>0</v>
      </c>
      <c r="N1994" s="104">
        <f t="shared" si="650"/>
        <v>0</v>
      </c>
      <c r="O1994" s="113">
        <f t="shared" si="645"/>
        <v>0.11</v>
      </c>
      <c r="P1994" s="108">
        <f t="shared" si="655"/>
        <v>1.001403673</v>
      </c>
      <c r="Q1994" s="104">
        <f t="shared" ref="Q1994:Q2057" si="658">TRUNC((P1994-1)*K1994,8)</f>
        <v>138.01061773000001</v>
      </c>
      <c r="R1994" s="104">
        <f t="shared" ref="R1994:R2057" si="659">(N1994+Q1994)</f>
        <v>138.01061773000001</v>
      </c>
      <c r="S1994" s="109" t="s">
        <v>52</v>
      </c>
      <c r="T1994" s="110">
        <f t="shared" si="651"/>
        <v>42045</v>
      </c>
      <c r="U1994" s="111">
        <f t="shared" si="646"/>
        <v>0</v>
      </c>
      <c r="V1994" s="22"/>
      <c r="W1994" s="5"/>
      <c r="X1994" s="3"/>
      <c r="Y1994" s="5"/>
      <c r="Z1994" s="5"/>
      <c r="AA1994" s="5"/>
      <c r="AB1994" s="1"/>
      <c r="AC1994" s="5"/>
      <c r="AD1994" s="5"/>
      <c r="AE1994" s="5"/>
      <c r="AF1994" s="1"/>
      <c r="AG1994" s="3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</row>
    <row r="1995" spans="1:108" x14ac:dyDescent="0.2">
      <c r="A1995" s="112">
        <f t="shared" ref="A1995:A2058" si="660">(A1994+1)</f>
        <v>42020</v>
      </c>
      <c r="B1995" s="104">
        <f t="shared" si="653"/>
        <v>98489.350916700001</v>
      </c>
      <c r="C1995" s="104">
        <f t="shared" ref="C1995:C2058" si="661">IF(DAY(A1994)=$E$2,VLOOKUP(A1994,X$10:Y$148,2),C1994)</f>
        <v>95024.001174939971</v>
      </c>
      <c r="D1995" s="132">
        <f t="shared" ref="D1995:D2058" si="662">IF(DAY(A1994)=$E$2,A1995,D1994)</f>
        <v>42015</v>
      </c>
      <c r="E1995" s="105">
        <f t="shared" si="654"/>
        <v>8.3600000000000005E-4</v>
      </c>
      <c r="F1995" s="106">
        <f t="shared" si="652"/>
        <v>6</v>
      </c>
      <c r="G1995" s="106">
        <f t="shared" si="647"/>
        <v>31</v>
      </c>
      <c r="H1995" s="104">
        <f t="shared" ref="H1995:H2058" si="663">TRUNC(((1+$E1995)^($F1995/$G1995)),8)</f>
        <v>1.00016175</v>
      </c>
      <c r="I1995" s="104">
        <f t="shared" ref="I1995:I2058" si="664">IF(DAY(A1994)=E$2,J1994,I1994)</f>
        <v>1.03455768</v>
      </c>
      <c r="J1995" s="104">
        <f t="shared" si="656"/>
        <v>1.0347250100000001</v>
      </c>
      <c r="K1995" s="104">
        <f t="shared" si="657"/>
        <v>98323.710565970003</v>
      </c>
      <c r="L1995" s="107">
        <f t="shared" si="648"/>
        <v>0</v>
      </c>
      <c r="M1995" s="105">
        <f t="shared" si="649"/>
        <v>0</v>
      </c>
      <c r="N1995" s="104">
        <f t="shared" si="650"/>
        <v>0</v>
      </c>
      <c r="O1995" s="113">
        <f t="shared" ref="O1995:O2058" si="665">(O1994)</f>
        <v>0.11</v>
      </c>
      <c r="P1995" s="108">
        <f t="shared" si="655"/>
        <v>1.0016846429999999</v>
      </c>
      <c r="Q1995" s="104">
        <f t="shared" si="658"/>
        <v>165.64035072999999</v>
      </c>
      <c r="R1995" s="104">
        <f t="shared" si="659"/>
        <v>165.64035072999999</v>
      </c>
      <c r="S1995" s="109" t="s">
        <v>52</v>
      </c>
      <c r="T1995" s="110">
        <f t="shared" si="651"/>
        <v>42045</v>
      </c>
      <c r="U1995" s="111">
        <f t="shared" ref="U1995:U2058" si="666">IF(L1995&gt;0,K1995-N1995,0)</f>
        <v>0</v>
      </c>
      <c r="V1995" s="22"/>
      <c r="W1995" s="5"/>
      <c r="X1995" s="3"/>
      <c r="Y1995" s="5"/>
      <c r="Z1995" s="5"/>
      <c r="AA1995" s="5"/>
      <c r="AB1995" s="1"/>
      <c r="AC1995" s="5"/>
      <c r="AD1995" s="5"/>
      <c r="AE1995" s="5"/>
      <c r="AF1995" s="1"/>
      <c r="AG1995" s="3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</row>
    <row r="1996" spans="1:108" x14ac:dyDescent="0.2">
      <c r="A1996" s="112">
        <f t="shared" si="660"/>
        <v>42021</v>
      </c>
      <c r="B1996" s="104">
        <f t="shared" si="653"/>
        <v>98519.64117658</v>
      </c>
      <c r="C1996" s="104">
        <f t="shared" si="661"/>
        <v>95024.001174939971</v>
      </c>
      <c r="D1996" s="132">
        <f t="shared" si="662"/>
        <v>42015</v>
      </c>
      <c r="E1996" s="105">
        <f t="shared" si="654"/>
        <v>8.3600000000000005E-4</v>
      </c>
      <c r="F1996" s="106">
        <f t="shared" si="652"/>
        <v>7</v>
      </c>
      <c r="G1996" s="106">
        <f t="shared" ref="G1996:G2020" si="667">IF(DAY(A1996)=E$2+1,DAY(EOMONTH(A1996,12)), IF(DAY(A1996)&lt;&gt;$E$2+1,G1995))</f>
        <v>31</v>
      </c>
      <c r="H1996" s="104">
        <f t="shared" si="663"/>
        <v>1.00018871</v>
      </c>
      <c r="I1996" s="104">
        <f t="shared" si="664"/>
        <v>1.03455768</v>
      </c>
      <c r="J1996" s="104">
        <f t="shared" si="656"/>
        <v>1.0347529099999999</v>
      </c>
      <c r="K1996" s="104">
        <f t="shared" si="657"/>
        <v>98326.36173561</v>
      </c>
      <c r="L1996" s="107">
        <f t="shared" ref="L1996:L2059" si="668">IF(DAY(A1996)=E$2,VLOOKUP(A1996,$X$10:$AE$196,7),0)</f>
        <v>0</v>
      </c>
      <c r="M1996" s="105">
        <f t="shared" ref="M1996:M2059" si="669">IF(DAY(A1996)=E$2,VLOOKUP(A1996,$X$10:$AE$200,5),0)</f>
        <v>0</v>
      </c>
      <c r="N1996" s="104">
        <f t="shared" ref="N1996:N2059" si="670">IF(M1996&gt;0,TRUNC((M1996*K1996),8),0)</f>
        <v>0</v>
      </c>
      <c r="O1996" s="113">
        <f t="shared" si="665"/>
        <v>0.11</v>
      </c>
      <c r="P1996" s="108">
        <f t="shared" si="655"/>
        <v>1.001965693</v>
      </c>
      <c r="Q1996" s="104">
        <f t="shared" si="658"/>
        <v>193.27944097</v>
      </c>
      <c r="R1996" s="104">
        <f t="shared" si="659"/>
        <v>193.27944097</v>
      </c>
      <c r="S1996" s="109" t="s">
        <v>52</v>
      </c>
      <c r="T1996" s="110">
        <f t="shared" ref="T1996:T2059" si="671">IF(DAY(A1996)=E$2+1,VLOOKUP(A1995,$X$10:$AE$200,8),T1995)</f>
        <v>42045</v>
      </c>
      <c r="U1996" s="111">
        <f t="shared" si="666"/>
        <v>0</v>
      </c>
      <c r="V1996" s="22"/>
      <c r="W1996" s="5"/>
      <c r="X1996" s="3"/>
      <c r="Y1996" s="5"/>
      <c r="Z1996" s="5"/>
      <c r="AA1996" s="5"/>
      <c r="AB1996" s="1"/>
      <c r="AC1996" s="5"/>
      <c r="AD1996" s="5"/>
      <c r="AE1996" s="5"/>
      <c r="AF1996" s="1"/>
      <c r="AG1996" s="3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</row>
    <row r="1997" spans="1:108" x14ac:dyDescent="0.2">
      <c r="A1997" s="112">
        <f t="shared" si="660"/>
        <v>42022</v>
      </c>
      <c r="B1997" s="104">
        <f t="shared" si="653"/>
        <v>98549.939742289993</v>
      </c>
      <c r="C1997" s="104">
        <f t="shared" si="661"/>
        <v>95024.001174939971</v>
      </c>
      <c r="D1997" s="132">
        <f t="shared" si="662"/>
        <v>42015</v>
      </c>
      <c r="E1997" s="105">
        <f t="shared" si="654"/>
        <v>8.3600000000000005E-4</v>
      </c>
      <c r="F1997" s="106">
        <f t="shared" si="652"/>
        <v>8</v>
      </c>
      <c r="G1997" s="106">
        <f t="shared" si="667"/>
        <v>31</v>
      </c>
      <c r="H1997" s="104">
        <f t="shared" si="663"/>
        <v>1.00021567</v>
      </c>
      <c r="I1997" s="104">
        <f t="shared" si="664"/>
        <v>1.03455768</v>
      </c>
      <c r="J1997" s="104">
        <f t="shared" si="656"/>
        <v>1.0347808000000001</v>
      </c>
      <c r="K1997" s="104">
        <f t="shared" si="657"/>
        <v>98329.011954999994</v>
      </c>
      <c r="L1997" s="107">
        <f t="shared" si="668"/>
        <v>0</v>
      </c>
      <c r="M1997" s="105">
        <f t="shared" si="669"/>
        <v>0</v>
      </c>
      <c r="N1997" s="104">
        <f t="shared" si="670"/>
        <v>0</v>
      </c>
      <c r="O1997" s="113">
        <f t="shared" si="665"/>
        <v>0.11</v>
      </c>
      <c r="P1997" s="108">
        <f t="shared" si="655"/>
        <v>1.002246822</v>
      </c>
      <c r="Q1997" s="104">
        <f t="shared" si="658"/>
        <v>220.92778729</v>
      </c>
      <c r="R1997" s="104">
        <f t="shared" si="659"/>
        <v>220.92778729</v>
      </c>
      <c r="S1997" s="109" t="s">
        <v>52</v>
      </c>
      <c r="T1997" s="110">
        <f t="shared" si="671"/>
        <v>42045</v>
      </c>
      <c r="U1997" s="111">
        <f t="shared" si="666"/>
        <v>0</v>
      </c>
      <c r="V1997" s="22"/>
      <c r="W1997" s="5"/>
      <c r="X1997" s="3"/>
      <c r="Y1997" s="5"/>
      <c r="Z1997" s="5"/>
      <c r="AA1997" s="5"/>
      <c r="AB1997" s="1"/>
      <c r="AC1997" s="5"/>
      <c r="AD1997" s="5"/>
      <c r="AE1997" s="5"/>
      <c r="AF1997" s="1"/>
      <c r="AG1997" s="3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</row>
    <row r="1998" spans="1:108" x14ac:dyDescent="0.2">
      <c r="A1998" s="112">
        <f t="shared" si="660"/>
        <v>42023</v>
      </c>
      <c r="B1998" s="104">
        <f t="shared" si="653"/>
        <v>98580.247467980007</v>
      </c>
      <c r="C1998" s="104">
        <f t="shared" si="661"/>
        <v>95024.001174939971</v>
      </c>
      <c r="D1998" s="132">
        <f t="shared" si="662"/>
        <v>42015</v>
      </c>
      <c r="E1998" s="105">
        <f t="shared" si="654"/>
        <v>8.3600000000000005E-4</v>
      </c>
      <c r="F1998" s="106">
        <f t="shared" si="652"/>
        <v>9</v>
      </c>
      <c r="G1998" s="106">
        <f t="shared" si="667"/>
        <v>31</v>
      </c>
      <c r="H1998" s="104">
        <f t="shared" si="663"/>
        <v>1.00024263</v>
      </c>
      <c r="I1998" s="104">
        <f t="shared" si="664"/>
        <v>1.03455768</v>
      </c>
      <c r="J1998" s="104">
        <f t="shared" si="656"/>
        <v>1.03480869</v>
      </c>
      <c r="K1998" s="104">
        <f t="shared" si="657"/>
        <v>98331.662174390003</v>
      </c>
      <c r="L1998" s="107">
        <f t="shared" si="668"/>
        <v>0</v>
      </c>
      <c r="M1998" s="105">
        <f t="shared" si="669"/>
        <v>0</v>
      </c>
      <c r="N1998" s="104">
        <f t="shared" si="670"/>
        <v>0</v>
      </c>
      <c r="O1998" s="113">
        <f t="shared" si="665"/>
        <v>0.11</v>
      </c>
      <c r="P1998" s="108">
        <f t="shared" si="655"/>
        <v>1.002528029</v>
      </c>
      <c r="Q1998" s="104">
        <f t="shared" si="658"/>
        <v>248.58529358999999</v>
      </c>
      <c r="R1998" s="104">
        <f t="shared" si="659"/>
        <v>248.58529358999999</v>
      </c>
      <c r="S1998" s="109" t="s">
        <v>52</v>
      </c>
      <c r="T1998" s="110">
        <f t="shared" si="671"/>
        <v>42045</v>
      </c>
      <c r="U1998" s="111">
        <f t="shared" si="666"/>
        <v>0</v>
      </c>
      <c r="V1998" s="22"/>
      <c r="W1998" s="5"/>
      <c r="X1998" s="3"/>
      <c r="Y1998" s="5"/>
      <c r="Z1998" s="5"/>
      <c r="AA1998" s="5"/>
      <c r="AB1998" s="1"/>
      <c r="AC1998" s="5"/>
      <c r="AD1998" s="5"/>
      <c r="AE1998" s="5"/>
      <c r="AF1998" s="1"/>
      <c r="AG1998" s="3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</row>
    <row r="1999" spans="1:108" x14ac:dyDescent="0.2">
      <c r="A1999" s="112">
        <f t="shared" si="660"/>
        <v>42024</v>
      </c>
      <c r="B1999" s="104">
        <f t="shared" si="653"/>
        <v>98610.565503849997</v>
      </c>
      <c r="C1999" s="104">
        <f t="shared" si="661"/>
        <v>95024.001174939971</v>
      </c>
      <c r="D1999" s="132">
        <f t="shared" si="662"/>
        <v>42015</v>
      </c>
      <c r="E1999" s="105">
        <f t="shared" si="654"/>
        <v>8.3600000000000005E-4</v>
      </c>
      <c r="F1999" s="106">
        <f t="shared" si="652"/>
        <v>10</v>
      </c>
      <c r="G1999" s="106">
        <f t="shared" si="667"/>
        <v>31</v>
      </c>
      <c r="H1999" s="104">
        <f t="shared" si="663"/>
        <v>1.0002696</v>
      </c>
      <c r="I1999" s="104">
        <f t="shared" si="664"/>
        <v>1.03455768</v>
      </c>
      <c r="J1999" s="104">
        <f t="shared" si="656"/>
        <v>1.0348365900000001</v>
      </c>
      <c r="K1999" s="104">
        <f t="shared" si="657"/>
        <v>98334.313344030001</v>
      </c>
      <c r="L1999" s="107">
        <f t="shared" si="668"/>
        <v>0</v>
      </c>
      <c r="M1999" s="105">
        <f t="shared" si="669"/>
        <v>0</v>
      </c>
      <c r="N1999" s="104">
        <f t="shared" si="670"/>
        <v>0</v>
      </c>
      <c r="O1999" s="113">
        <f t="shared" si="665"/>
        <v>0.11</v>
      </c>
      <c r="P1999" s="108">
        <f t="shared" si="655"/>
        <v>1.002809316</v>
      </c>
      <c r="Q1999" s="104">
        <f t="shared" si="658"/>
        <v>276.25215981999997</v>
      </c>
      <c r="R1999" s="104">
        <f t="shared" si="659"/>
        <v>276.25215981999997</v>
      </c>
      <c r="S1999" s="109" t="s">
        <v>52</v>
      </c>
      <c r="T1999" s="110">
        <f t="shared" si="671"/>
        <v>42045</v>
      </c>
      <c r="U1999" s="111">
        <f t="shared" si="666"/>
        <v>0</v>
      </c>
      <c r="V1999" s="22"/>
      <c r="W1999" s="5"/>
      <c r="X1999" s="3"/>
      <c r="Y1999" s="5"/>
      <c r="Z1999" s="5"/>
      <c r="AA1999" s="5"/>
      <c r="AB1999" s="1"/>
      <c r="AC1999" s="5"/>
      <c r="AD1999" s="5"/>
      <c r="AE1999" s="5"/>
      <c r="AF1999" s="1"/>
      <c r="AG1999" s="3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</row>
    <row r="2000" spans="1:108" x14ac:dyDescent="0.2">
      <c r="A2000" s="112">
        <f t="shared" si="660"/>
        <v>42025</v>
      </c>
      <c r="B2000" s="104">
        <f t="shared" si="653"/>
        <v>98640.891748299997</v>
      </c>
      <c r="C2000" s="104">
        <f t="shared" si="661"/>
        <v>95024.001174939971</v>
      </c>
      <c r="D2000" s="132">
        <f t="shared" si="662"/>
        <v>42015</v>
      </c>
      <c r="E2000" s="105">
        <f t="shared" si="654"/>
        <v>8.3600000000000005E-4</v>
      </c>
      <c r="F2000" s="106">
        <f t="shared" si="652"/>
        <v>11</v>
      </c>
      <c r="G2000" s="106">
        <f t="shared" si="667"/>
        <v>31</v>
      </c>
      <c r="H2000" s="104">
        <f t="shared" si="663"/>
        <v>1.00029656</v>
      </c>
      <c r="I2000" s="104">
        <f t="shared" si="664"/>
        <v>1.03455768</v>
      </c>
      <c r="J2000" s="104">
        <f t="shared" si="656"/>
        <v>1.03486448</v>
      </c>
      <c r="K2000" s="104">
        <f t="shared" si="657"/>
        <v>98336.963563419995</v>
      </c>
      <c r="L2000" s="107">
        <f t="shared" si="668"/>
        <v>0</v>
      </c>
      <c r="M2000" s="105">
        <f t="shared" si="669"/>
        <v>0</v>
      </c>
      <c r="N2000" s="104">
        <f t="shared" si="670"/>
        <v>0</v>
      </c>
      <c r="O2000" s="113">
        <f t="shared" si="665"/>
        <v>0.11</v>
      </c>
      <c r="P2000" s="108">
        <f t="shared" si="655"/>
        <v>1.003090681</v>
      </c>
      <c r="Q2000" s="104">
        <f t="shared" si="658"/>
        <v>303.92818488</v>
      </c>
      <c r="R2000" s="104">
        <f t="shared" si="659"/>
        <v>303.92818488</v>
      </c>
      <c r="S2000" s="109" t="s">
        <v>52</v>
      </c>
      <c r="T2000" s="110">
        <f t="shared" si="671"/>
        <v>42045</v>
      </c>
      <c r="U2000" s="111">
        <f t="shared" si="666"/>
        <v>0</v>
      </c>
      <c r="V2000" s="22"/>
      <c r="W2000" s="5"/>
      <c r="X2000" s="3"/>
      <c r="Y2000" s="5"/>
      <c r="Z2000" s="5"/>
      <c r="AA2000" s="5"/>
      <c r="AB2000" s="1"/>
      <c r="AC2000" s="5"/>
      <c r="AD2000" s="5"/>
      <c r="AE2000" s="5"/>
      <c r="AF2000" s="1"/>
      <c r="AG2000" s="3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</row>
    <row r="2001" spans="1:108" x14ac:dyDescent="0.2">
      <c r="A2001" s="112">
        <f t="shared" si="660"/>
        <v>42026</v>
      </c>
      <c r="B2001" s="104">
        <f t="shared" si="653"/>
        <v>98671.229159819995</v>
      </c>
      <c r="C2001" s="104">
        <f t="shared" si="661"/>
        <v>95024.001174939971</v>
      </c>
      <c r="D2001" s="132">
        <f t="shared" si="662"/>
        <v>42015</v>
      </c>
      <c r="E2001" s="105">
        <f t="shared" si="654"/>
        <v>8.3600000000000005E-4</v>
      </c>
      <c r="F2001" s="106">
        <f t="shared" si="652"/>
        <v>12</v>
      </c>
      <c r="G2001" s="106">
        <f t="shared" si="667"/>
        <v>31</v>
      </c>
      <c r="H2001" s="104">
        <f t="shared" si="663"/>
        <v>1.00032353</v>
      </c>
      <c r="I2001" s="104">
        <f t="shared" si="664"/>
        <v>1.03455768</v>
      </c>
      <c r="J2001" s="104">
        <f t="shared" si="656"/>
        <v>1.03489239</v>
      </c>
      <c r="K2001" s="104">
        <f t="shared" si="657"/>
        <v>98339.615683290001</v>
      </c>
      <c r="L2001" s="107">
        <f t="shared" si="668"/>
        <v>0</v>
      </c>
      <c r="M2001" s="105">
        <f t="shared" si="669"/>
        <v>0</v>
      </c>
      <c r="N2001" s="104">
        <f t="shared" si="670"/>
        <v>0</v>
      </c>
      <c r="O2001" s="113">
        <f t="shared" si="665"/>
        <v>0.11</v>
      </c>
      <c r="P2001" s="108">
        <f t="shared" si="655"/>
        <v>1.0033721250000001</v>
      </c>
      <c r="Q2001" s="104">
        <f t="shared" si="658"/>
        <v>331.61347653000001</v>
      </c>
      <c r="R2001" s="104">
        <f t="shared" si="659"/>
        <v>331.61347653000001</v>
      </c>
      <c r="S2001" s="109" t="s">
        <v>52</v>
      </c>
      <c r="T2001" s="110">
        <f t="shared" si="671"/>
        <v>42045</v>
      </c>
      <c r="U2001" s="111">
        <f t="shared" si="666"/>
        <v>0</v>
      </c>
      <c r="V2001" s="22"/>
      <c r="W2001" s="5"/>
      <c r="X2001" s="3"/>
      <c r="Y2001" s="5"/>
      <c r="Z2001" s="5"/>
      <c r="AA2001" s="5"/>
      <c r="AB2001" s="1"/>
      <c r="AC2001" s="5"/>
      <c r="AD2001" s="5"/>
      <c r="AE2001" s="5"/>
      <c r="AF2001" s="1"/>
      <c r="AG2001" s="3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</row>
    <row r="2002" spans="1:108" x14ac:dyDescent="0.2">
      <c r="A2002" s="112">
        <f t="shared" si="660"/>
        <v>42027</v>
      </c>
      <c r="B2002" s="104">
        <f t="shared" si="653"/>
        <v>98701.573925809993</v>
      </c>
      <c r="C2002" s="104">
        <f t="shared" si="661"/>
        <v>95024.001174939971</v>
      </c>
      <c r="D2002" s="132">
        <f t="shared" si="662"/>
        <v>42015</v>
      </c>
      <c r="E2002" s="105">
        <f t="shared" si="654"/>
        <v>8.3600000000000005E-4</v>
      </c>
      <c r="F2002" s="106">
        <f t="shared" si="652"/>
        <v>13</v>
      </c>
      <c r="G2002" s="106">
        <f t="shared" si="667"/>
        <v>31</v>
      </c>
      <c r="H2002" s="104">
        <f t="shared" si="663"/>
        <v>1.00035049</v>
      </c>
      <c r="I2002" s="104">
        <f t="shared" si="664"/>
        <v>1.03455768</v>
      </c>
      <c r="J2002" s="104">
        <f t="shared" si="656"/>
        <v>1.0349202799999999</v>
      </c>
      <c r="K2002" s="104">
        <f t="shared" si="657"/>
        <v>98342.265902679996</v>
      </c>
      <c r="L2002" s="107">
        <f t="shared" si="668"/>
        <v>0</v>
      </c>
      <c r="M2002" s="105">
        <f t="shared" si="669"/>
        <v>0</v>
      </c>
      <c r="N2002" s="104">
        <f t="shared" si="670"/>
        <v>0</v>
      </c>
      <c r="O2002" s="113">
        <f t="shared" si="665"/>
        <v>0.11</v>
      </c>
      <c r="P2002" s="108">
        <f t="shared" si="655"/>
        <v>1.003653648</v>
      </c>
      <c r="Q2002" s="104">
        <f t="shared" si="658"/>
        <v>359.30802312999998</v>
      </c>
      <c r="R2002" s="104">
        <f t="shared" si="659"/>
        <v>359.30802312999998</v>
      </c>
      <c r="S2002" s="109" t="s">
        <v>52</v>
      </c>
      <c r="T2002" s="110">
        <f t="shared" si="671"/>
        <v>42045</v>
      </c>
      <c r="U2002" s="111">
        <f t="shared" si="666"/>
        <v>0</v>
      </c>
      <c r="V2002" s="22"/>
      <c r="W2002" s="5"/>
      <c r="X2002" s="3"/>
      <c r="Y2002" s="5"/>
      <c r="Z2002" s="5"/>
      <c r="AA2002" s="5"/>
      <c r="AB2002" s="1"/>
      <c r="AC2002" s="5"/>
      <c r="AD2002" s="5"/>
      <c r="AE2002" s="5"/>
      <c r="AF2002" s="1"/>
      <c r="AG2002" s="3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</row>
    <row r="2003" spans="1:108" x14ac:dyDescent="0.2">
      <c r="A2003" s="112">
        <f t="shared" si="660"/>
        <v>42028</v>
      </c>
      <c r="B2003" s="104">
        <f t="shared" si="653"/>
        <v>98731.92890721999</v>
      </c>
      <c r="C2003" s="104">
        <f t="shared" si="661"/>
        <v>95024.001174939971</v>
      </c>
      <c r="D2003" s="132">
        <f t="shared" si="662"/>
        <v>42015</v>
      </c>
      <c r="E2003" s="105">
        <f t="shared" si="654"/>
        <v>8.3600000000000005E-4</v>
      </c>
      <c r="F2003" s="106">
        <f t="shared" si="652"/>
        <v>14</v>
      </c>
      <c r="G2003" s="106">
        <f t="shared" si="667"/>
        <v>31</v>
      </c>
      <c r="H2003" s="104">
        <f t="shared" si="663"/>
        <v>1.0003774599999999</v>
      </c>
      <c r="I2003" s="104">
        <f t="shared" si="664"/>
        <v>1.03455768</v>
      </c>
      <c r="J2003" s="104">
        <f t="shared" si="656"/>
        <v>1.03494818</v>
      </c>
      <c r="K2003" s="104">
        <f t="shared" si="657"/>
        <v>98344.917072319993</v>
      </c>
      <c r="L2003" s="107">
        <f t="shared" si="668"/>
        <v>0</v>
      </c>
      <c r="M2003" s="105">
        <f t="shared" si="669"/>
        <v>0</v>
      </c>
      <c r="N2003" s="104">
        <f t="shared" si="670"/>
        <v>0</v>
      </c>
      <c r="O2003" s="113">
        <f t="shared" si="665"/>
        <v>0.11</v>
      </c>
      <c r="P2003" s="108">
        <f t="shared" si="655"/>
        <v>1.0039352500000001</v>
      </c>
      <c r="Q2003" s="104">
        <f t="shared" si="658"/>
        <v>387.0118349</v>
      </c>
      <c r="R2003" s="104">
        <f t="shared" si="659"/>
        <v>387.0118349</v>
      </c>
      <c r="S2003" s="109" t="s">
        <v>52</v>
      </c>
      <c r="T2003" s="110">
        <f t="shared" si="671"/>
        <v>42045</v>
      </c>
      <c r="U2003" s="111">
        <f t="shared" si="666"/>
        <v>0</v>
      </c>
      <c r="V2003" s="22"/>
      <c r="W2003" s="5"/>
      <c r="X2003" s="3"/>
      <c r="Y2003" s="5"/>
      <c r="Z2003" s="5"/>
      <c r="AA2003" s="5"/>
      <c r="AB2003" s="1"/>
      <c r="AC2003" s="5"/>
      <c r="AD2003" s="5"/>
      <c r="AE2003" s="5"/>
      <c r="AF2003" s="1"/>
      <c r="AG2003" s="3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</row>
    <row r="2004" spans="1:108" x14ac:dyDescent="0.2">
      <c r="A2004" s="112">
        <f t="shared" si="660"/>
        <v>42029</v>
      </c>
      <c r="B2004" s="104">
        <f t="shared" si="653"/>
        <v>98762.292196990005</v>
      </c>
      <c r="C2004" s="104">
        <f t="shared" si="661"/>
        <v>95024.001174939971</v>
      </c>
      <c r="D2004" s="132">
        <f t="shared" si="662"/>
        <v>42015</v>
      </c>
      <c r="E2004" s="105">
        <f t="shared" si="654"/>
        <v>8.3600000000000005E-4</v>
      </c>
      <c r="F2004" s="106">
        <f t="shared" si="652"/>
        <v>15</v>
      </c>
      <c r="G2004" s="106">
        <f t="shared" si="667"/>
        <v>31</v>
      </c>
      <c r="H2004" s="104">
        <f t="shared" si="663"/>
        <v>1.00040442</v>
      </c>
      <c r="I2004" s="104">
        <f t="shared" si="664"/>
        <v>1.03455768</v>
      </c>
      <c r="J2004" s="104">
        <f t="shared" si="656"/>
        <v>1.0349760699999999</v>
      </c>
      <c r="K2004" s="104">
        <f t="shared" si="657"/>
        <v>98347.567291710002</v>
      </c>
      <c r="L2004" s="107">
        <f t="shared" si="668"/>
        <v>0</v>
      </c>
      <c r="M2004" s="105">
        <f t="shared" si="669"/>
        <v>0</v>
      </c>
      <c r="N2004" s="104">
        <f t="shared" si="670"/>
        <v>0</v>
      </c>
      <c r="O2004" s="113">
        <f t="shared" si="665"/>
        <v>0.11</v>
      </c>
      <c r="P2004" s="108">
        <f t="shared" si="655"/>
        <v>1.004216931</v>
      </c>
      <c r="Q2004" s="104">
        <f t="shared" si="658"/>
        <v>414.72490527999997</v>
      </c>
      <c r="R2004" s="104">
        <f t="shared" si="659"/>
        <v>414.72490527999997</v>
      </c>
      <c r="S2004" s="109" t="s">
        <v>52</v>
      </c>
      <c r="T2004" s="110">
        <f t="shared" si="671"/>
        <v>42045</v>
      </c>
      <c r="U2004" s="111">
        <f t="shared" si="666"/>
        <v>0</v>
      </c>
      <c r="V2004" s="22"/>
      <c r="W2004" s="5"/>
      <c r="X2004" s="3"/>
      <c r="Y2004" s="5"/>
      <c r="Z2004" s="5"/>
      <c r="AA2004" s="5"/>
      <c r="AB2004" s="1"/>
      <c r="AC2004" s="5"/>
      <c r="AD2004" s="5"/>
      <c r="AE2004" s="5"/>
      <c r="AF2004" s="1"/>
      <c r="AG2004" s="3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</row>
    <row r="2005" spans="1:108" x14ac:dyDescent="0.2">
      <c r="A2005" s="112">
        <f t="shared" si="660"/>
        <v>42030</v>
      </c>
      <c r="B2005" s="104">
        <f t="shared" si="653"/>
        <v>98792.665802329997</v>
      </c>
      <c r="C2005" s="104">
        <f t="shared" si="661"/>
        <v>95024.001174939971</v>
      </c>
      <c r="D2005" s="132">
        <f t="shared" si="662"/>
        <v>42015</v>
      </c>
      <c r="E2005" s="105">
        <f t="shared" si="654"/>
        <v>8.3600000000000005E-4</v>
      </c>
      <c r="F2005" s="106">
        <f t="shared" si="652"/>
        <v>16</v>
      </c>
      <c r="G2005" s="106">
        <f t="shared" si="667"/>
        <v>31</v>
      </c>
      <c r="H2005" s="104">
        <f t="shared" si="663"/>
        <v>1.0004313899999999</v>
      </c>
      <c r="I2005" s="104">
        <f t="shared" si="664"/>
        <v>1.03455768</v>
      </c>
      <c r="J2005" s="104">
        <f t="shared" si="656"/>
        <v>1.03500397</v>
      </c>
      <c r="K2005" s="104">
        <f t="shared" si="657"/>
        <v>98350.218461340002</v>
      </c>
      <c r="L2005" s="107">
        <f t="shared" si="668"/>
        <v>0</v>
      </c>
      <c r="M2005" s="105">
        <f t="shared" si="669"/>
        <v>0</v>
      </c>
      <c r="N2005" s="104">
        <f t="shared" si="670"/>
        <v>0</v>
      </c>
      <c r="O2005" s="113">
        <f t="shared" si="665"/>
        <v>0.11</v>
      </c>
      <c r="P2005" s="108">
        <f t="shared" si="655"/>
        <v>1.0044986920000001</v>
      </c>
      <c r="Q2005" s="104">
        <f t="shared" si="658"/>
        <v>442.44734098999999</v>
      </c>
      <c r="R2005" s="104">
        <f t="shared" si="659"/>
        <v>442.44734098999999</v>
      </c>
      <c r="S2005" s="109" t="s">
        <v>52</v>
      </c>
      <c r="T2005" s="110">
        <f t="shared" si="671"/>
        <v>42045</v>
      </c>
      <c r="U2005" s="111">
        <f t="shared" si="666"/>
        <v>0</v>
      </c>
      <c r="V2005" s="22"/>
      <c r="W2005" s="5"/>
      <c r="X2005" s="3"/>
      <c r="Y2005" s="5"/>
      <c r="Z2005" s="5"/>
      <c r="AA2005" s="5"/>
      <c r="AB2005" s="1"/>
      <c r="AC2005" s="5"/>
      <c r="AD2005" s="5"/>
      <c r="AE2005" s="5"/>
      <c r="AF2005" s="1"/>
      <c r="AG2005" s="3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</row>
    <row r="2006" spans="1:108" x14ac:dyDescent="0.2">
      <c r="A2006" s="112">
        <f t="shared" si="660"/>
        <v>42031</v>
      </c>
      <c r="B2006" s="104">
        <f t="shared" si="653"/>
        <v>98823.04857318</v>
      </c>
      <c r="C2006" s="104">
        <f t="shared" si="661"/>
        <v>95024.001174939971</v>
      </c>
      <c r="D2006" s="132">
        <f t="shared" si="662"/>
        <v>42015</v>
      </c>
      <c r="E2006" s="105">
        <f t="shared" si="654"/>
        <v>8.3600000000000005E-4</v>
      </c>
      <c r="F2006" s="106">
        <f t="shared" si="652"/>
        <v>17</v>
      </c>
      <c r="G2006" s="106">
        <f t="shared" si="667"/>
        <v>31</v>
      </c>
      <c r="H2006" s="104">
        <f t="shared" si="663"/>
        <v>1.0004583600000001</v>
      </c>
      <c r="I2006" s="104">
        <f t="shared" si="664"/>
        <v>1.03455768</v>
      </c>
      <c r="J2006" s="104">
        <f t="shared" si="656"/>
        <v>1.0350318700000001</v>
      </c>
      <c r="K2006" s="104">
        <f t="shared" si="657"/>
        <v>98352.86963098</v>
      </c>
      <c r="L2006" s="107">
        <f t="shared" si="668"/>
        <v>0</v>
      </c>
      <c r="M2006" s="105">
        <f t="shared" si="669"/>
        <v>0</v>
      </c>
      <c r="N2006" s="104">
        <f t="shared" si="670"/>
        <v>0</v>
      </c>
      <c r="O2006" s="113">
        <f t="shared" si="665"/>
        <v>0.11</v>
      </c>
      <c r="P2006" s="108">
        <f t="shared" si="655"/>
        <v>1.004780531</v>
      </c>
      <c r="Q2006" s="104">
        <f t="shared" si="658"/>
        <v>470.17894219999999</v>
      </c>
      <c r="R2006" s="104">
        <f t="shared" si="659"/>
        <v>470.17894219999999</v>
      </c>
      <c r="S2006" s="109" t="s">
        <v>52</v>
      </c>
      <c r="T2006" s="110">
        <f t="shared" si="671"/>
        <v>42045</v>
      </c>
      <c r="U2006" s="111">
        <f t="shared" si="666"/>
        <v>0</v>
      </c>
      <c r="V2006" s="22"/>
      <c r="W2006" s="5"/>
      <c r="X2006" s="3"/>
      <c r="Y2006" s="5"/>
      <c r="Z2006" s="5"/>
      <c r="AA2006" s="5"/>
      <c r="AB2006" s="1"/>
      <c r="AC2006" s="5"/>
      <c r="AD2006" s="5"/>
      <c r="AE2006" s="5"/>
      <c r="AF2006" s="1"/>
      <c r="AG2006" s="3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</row>
    <row r="2007" spans="1:108" x14ac:dyDescent="0.2">
      <c r="A2007" s="112">
        <f t="shared" si="660"/>
        <v>42032</v>
      </c>
      <c r="B2007" s="104">
        <f t="shared" si="653"/>
        <v>98853.441563580011</v>
      </c>
      <c r="C2007" s="104">
        <f t="shared" si="661"/>
        <v>95024.001174939971</v>
      </c>
      <c r="D2007" s="132">
        <f t="shared" si="662"/>
        <v>42015</v>
      </c>
      <c r="E2007" s="105">
        <f t="shared" si="654"/>
        <v>8.3600000000000005E-4</v>
      </c>
      <c r="F2007" s="106">
        <f t="shared" si="652"/>
        <v>18</v>
      </c>
      <c r="G2007" s="106">
        <f t="shared" si="667"/>
        <v>31</v>
      </c>
      <c r="H2007" s="104">
        <f t="shared" si="663"/>
        <v>1.0004853300000001</v>
      </c>
      <c r="I2007" s="104">
        <f t="shared" si="664"/>
        <v>1.03455768</v>
      </c>
      <c r="J2007" s="104">
        <f t="shared" si="656"/>
        <v>1.0350597800000001</v>
      </c>
      <c r="K2007" s="104">
        <f t="shared" si="657"/>
        <v>98355.521750850006</v>
      </c>
      <c r="L2007" s="107">
        <f t="shared" si="668"/>
        <v>0</v>
      </c>
      <c r="M2007" s="105">
        <f t="shared" si="669"/>
        <v>0</v>
      </c>
      <c r="N2007" s="104">
        <f t="shared" si="670"/>
        <v>0</v>
      </c>
      <c r="O2007" s="113">
        <f t="shared" si="665"/>
        <v>0.11</v>
      </c>
      <c r="P2007" s="108">
        <f t="shared" si="655"/>
        <v>1.005062449</v>
      </c>
      <c r="Q2007" s="104">
        <f t="shared" si="658"/>
        <v>497.91981272999999</v>
      </c>
      <c r="R2007" s="104">
        <f t="shared" si="659"/>
        <v>497.91981272999999</v>
      </c>
      <c r="S2007" s="109" t="s">
        <v>52</v>
      </c>
      <c r="T2007" s="110">
        <f t="shared" si="671"/>
        <v>42045</v>
      </c>
      <c r="U2007" s="111">
        <f t="shared" si="666"/>
        <v>0</v>
      </c>
      <c r="V2007" s="22"/>
      <c r="W2007" s="5"/>
      <c r="X2007" s="3"/>
      <c r="Y2007" s="5"/>
      <c r="Z2007" s="5"/>
      <c r="AA2007" s="5"/>
      <c r="AB2007" s="1"/>
      <c r="AC2007" s="5"/>
      <c r="AD2007" s="5"/>
      <c r="AE2007" s="5"/>
      <c r="AF2007" s="1"/>
      <c r="AG2007" s="3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</row>
    <row r="2008" spans="1:108" x14ac:dyDescent="0.2">
      <c r="A2008" s="112">
        <f t="shared" si="660"/>
        <v>42033</v>
      </c>
      <c r="B2008" s="104">
        <f t="shared" si="653"/>
        <v>98883.842962670009</v>
      </c>
      <c r="C2008" s="104">
        <f t="shared" si="661"/>
        <v>95024.001174939971</v>
      </c>
      <c r="D2008" s="132">
        <f t="shared" si="662"/>
        <v>42015</v>
      </c>
      <c r="E2008" s="105">
        <f t="shared" si="654"/>
        <v>8.3600000000000005E-4</v>
      </c>
      <c r="F2008" s="106">
        <f t="shared" si="652"/>
        <v>19</v>
      </c>
      <c r="G2008" s="106">
        <f t="shared" si="667"/>
        <v>31</v>
      </c>
      <c r="H2008" s="104">
        <f t="shared" si="663"/>
        <v>1.0005123</v>
      </c>
      <c r="I2008" s="104">
        <f t="shared" si="664"/>
        <v>1.03455768</v>
      </c>
      <c r="J2008" s="104">
        <f t="shared" si="656"/>
        <v>1.03508768</v>
      </c>
      <c r="K2008" s="104">
        <f t="shared" si="657"/>
        <v>98358.172920480007</v>
      </c>
      <c r="L2008" s="107">
        <f t="shared" si="668"/>
        <v>0</v>
      </c>
      <c r="M2008" s="105">
        <f t="shared" si="669"/>
        <v>0</v>
      </c>
      <c r="N2008" s="104">
        <f t="shared" si="670"/>
        <v>0</v>
      </c>
      <c r="O2008" s="113">
        <f t="shared" si="665"/>
        <v>0.11</v>
      </c>
      <c r="P2008" s="108">
        <f t="shared" si="655"/>
        <v>1.0053444469999999</v>
      </c>
      <c r="Q2008" s="104">
        <f t="shared" si="658"/>
        <v>525.67004219</v>
      </c>
      <c r="R2008" s="104">
        <f t="shared" si="659"/>
        <v>525.67004219</v>
      </c>
      <c r="S2008" s="109" t="s">
        <v>52</v>
      </c>
      <c r="T2008" s="110">
        <f t="shared" si="671"/>
        <v>42045</v>
      </c>
      <c r="U2008" s="111">
        <f t="shared" si="666"/>
        <v>0</v>
      </c>
      <c r="V2008" s="22"/>
      <c r="W2008" s="5"/>
      <c r="X2008" s="3"/>
      <c r="Y2008" s="5"/>
      <c r="Z2008" s="5"/>
      <c r="AA2008" s="5"/>
      <c r="AB2008" s="1"/>
      <c r="AC2008" s="5"/>
      <c r="AD2008" s="5"/>
      <c r="AE2008" s="5"/>
      <c r="AF2008" s="1"/>
      <c r="AG2008" s="3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</row>
    <row r="2009" spans="1:108" x14ac:dyDescent="0.2">
      <c r="A2009" s="112">
        <f t="shared" si="660"/>
        <v>42034</v>
      </c>
      <c r="B2009" s="104">
        <f t="shared" si="653"/>
        <v>98914.25352915001</v>
      </c>
      <c r="C2009" s="104">
        <f t="shared" si="661"/>
        <v>95024.001174939971</v>
      </c>
      <c r="D2009" s="132">
        <f t="shared" si="662"/>
        <v>42015</v>
      </c>
      <c r="E2009" s="105">
        <f t="shared" si="654"/>
        <v>8.3600000000000005E-4</v>
      </c>
      <c r="F2009" s="106">
        <f t="shared" si="652"/>
        <v>20</v>
      </c>
      <c r="G2009" s="106">
        <f t="shared" si="667"/>
        <v>31</v>
      </c>
      <c r="H2009" s="104">
        <f t="shared" si="663"/>
        <v>1.00053927</v>
      </c>
      <c r="I2009" s="104">
        <f t="shared" si="664"/>
        <v>1.03455768</v>
      </c>
      <c r="J2009" s="104">
        <f t="shared" si="656"/>
        <v>1.03511558</v>
      </c>
      <c r="K2009" s="104">
        <f t="shared" si="657"/>
        <v>98360.824090110007</v>
      </c>
      <c r="L2009" s="107">
        <f t="shared" si="668"/>
        <v>0</v>
      </c>
      <c r="M2009" s="105">
        <f t="shared" si="669"/>
        <v>0</v>
      </c>
      <c r="N2009" s="104">
        <f t="shared" si="670"/>
        <v>0</v>
      </c>
      <c r="O2009" s="113">
        <f t="shared" si="665"/>
        <v>0.11</v>
      </c>
      <c r="P2009" s="108">
        <f t="shared" si="655"/>
        <v>1.0056265230000001</v>
      </c>
      <c r="Q2009" s="104">
        <f t="shared" si="658"/>
        <v>553.42943904000003</v>
      </c>
      <c r="R2009" s="104">
        <f t="shared" si="659"/>
        <v>553.42943904000003</v>
      </c>
      <c r="S2009" s="109" t="s">
        <v>52</v>
      </c>
      <c r="T2009" s="110">
        <f t="shared" si="671"/>
        <v>42045</v>
      </c>
      <c r="U2009" s="111">
        <f t="shared" si="666"/>
        <v>0</v>
      </c>
      <c r="V2009" s="22"/>
      <c r="W2009" s="5"/>
      <c r="X2009" s="3"/>
      <c r="Y2009" s="5"/>
      <c r="Z2009" s="5"/>
      <c r="AA2009" s="5"/>
      <c r="AB2009" s="1"/>
      <c r="AC2009" s="5"/>
      <c r="AD2009" s="5"/>
      <c r="AE2009" s="5"/>
      <c r="AF2009" s="1"/>
      <c r="AG2009" s="3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</row>
    <row r="2010" spans="1:108" x14ac:dyDescent="0.2">
      <c r="A2010" s="112">
        <f t="shared" si="660"/>
        <v>42035</v>
      </c>
      <c r="B2010" s="104">
        <f t="shared" si="653"/>
        <v>98944.67346038</v>
      </c>
      <c r="C2010" s="104">
        <f t="shared" si="661"/>
        <v>95024.001174939971</v>
      </c>
      <c r="D2010" s="132">
        <f t="shared" si="662"/>
        <v>42015</v>
      </c>
      <c r="E2010" s="105">
        <f t="shared" si="654"/>
        <v>8.3600000000000005E-4</v>
      </c>
      <c r="F2010" s="106">
        <f t="shared" si="652"/>
        <v>21</v>
      </c>
      <c r="G2010" s="106">
        <f t="shared" si="667"/>
        <v>31</v>
      </c>
      <c r="H2010" s="104">
        <f t="shared" si="663"/>
        <v>1.0005662399999999</v>
      </c>
      <c r="I2010" s="104">
        <f t="shared" si="664"/>
        <v>1.03455768</v>
      </c>
      <c r="J2010" s="104">
        <f t="shared" si="656"/>
        <v>1.0351434799999999</v>
      </c>
      <c r="K2010" s="104">
        <f t="shared" si="657"/>
        <v>98363.475259750005</v>
      </c>
      <c r="L2010" s="107">
        <f t="shared" si="668"/>
        <v>0</v>
      </c>
      <c r="M2010" s="105">
        <f t="shared" si="669"/>
        <v>0</v>
      </c>
      <c r="N2010" s="104">
        <f t="shared" si="670"/>
        <v>0</v>
      </c>
      <c r="O2010" s="113">
        <f t="shared" si="665"/>
        <v>0.11</v>
      </c>
      <c r="P2010" s="108">
        <f t="shared" si="655"/>
        <v>1.005908679</v>
      </c>
      <c r="Q2010" s="104">
        <f t="shared" si="658"/>
        <v>581.19820062999997</v>
      </c>
      <c r="R2010" s="104">
        <f t="shared" si="659"/>
        <v>581.19820062999997</v>
      </c>
      <c r="S2010" s="109" t="s">
        <v>52</v>
      </c>
      <c r="T2010" s="110">
        <f t="shared" si="671"/>
        <v>42045</v>
      </c>
      <c r="U2010" s="111">
        <f t="shared" si="666"/>
        <v>0</v>
      </c>
      <c r="V2010" s="22"/>
      <c r="W2010" s="5"/>
      <c r="X2010" s="3"/>
      <c r="Y2010" s="5"/>
      <c r="Z2010" s="5"/>
      <c r="AA2010" s="5"/>
      <c r="AB2010" s="1"/>
      <c r="AC2010" s="5"/>
      <c r="AD2010" s="5"/>
      <c r="AE2010" s="5"/>
      <c r="AF2010" s="1"/>
      <c r="AG2010" s="3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</row>
    <row r="2011" spans="1:108" x14ac:dyDescent="0.2">
      <c r="A2011" s="112">
        <f t="shared" si="660"/>
        <v>42036</v>
      </c>
      <c r="B2011" s="104">
        <f t="shared" si="653"/>
        <v>98975.102658610005</v>
      </c>
      <c r="C2011" s="104">
        <f t="shared" si="661"/>
        <v>95024.001174939971</v>
      </c>
      <c r="D2011" s="132">
        <f t="shared" si="662"/>
        <v>42015</v>
      </c>
      <c r="E2011" s="105">
        <f t="shared" si="654"/>
        <v>8.3600000000000005E-4</v>
      </c>
      <c r="F2011" s="106">
        <f t="shared" si="652"/>
        <v>22</v>
      </c>
      <c r="G2011" s="106">
        <f t="shared" si="667"/>
        <v>31</v>
      </c>
      <c r="H2011" s="104">
        <f t="shared" si="663"/>
        <v>1.0005932099999999</v>
      </c>
      <c r="I2011" s="104">
        <f t="shared" si="664"/>
        <v>1.03455768</v>
      </c>
      <c r="J2011" s="104">
        <f t="shared" si="656"/>
        <v>1.03517138</v>
      </c>
      <c r="K2011" s="104">
        <f t="shared" si="657"/>
        <v>98366.126429380005</v>
      </c>
      <c r="L2011" s="107">
        <f t="shared" si="668"/>
        <v>0</v>
      </c>
      <c r="M2011" s="105">
        <f t="shared" si="669"/>
        <v>0</v>
      </c>
      <c r="N2011" s="104">
        <f t="shared" si="670"/>
        <v>0</v>
      </c>
      <c r="O2011" s="113">
        <f t="shared" si="665"/>
        <v>0.11</v>
      </c>
      <c r="P2011" s="108">
        <f t="shared" si="655"/>
        <v>1.006190914</v>
      </c>
      <c r="Q2011" s="104">
        <f t="shared" si="658"/>
        <v>608.97622922999994</v>
      </c>
      <c r="R2011" s="104">
        <f t="shared" si="659"/>
        <v>608.97622922999994</v>
      </c>
      <c r="S2011" s="109" t="s">
        <v>52</v>
      </c>
      <c r="T2011" s="110">
        <f t="shared" si="671"/>
        <v>42045</v>
      </c>
      <c r="U2011" s="111">
        <f t="shared" si="666"/>
        <v>0</v>
      </c>
      <c r="V2011" s="22"/>
      <c r="W2011" s="5"/>
      <c r="X2011" s="3"/>
      <c r="Y2011" s="5"/>
      <c r="Z2011" s="5"/>
      <c r="AA2011" s="5"/>
      <c r="AB2011" s="1"/>
      <c r="AC2011" s="5"/>
      <c r="AD2011" s="5"/>
      <c r="AE2011" s="5"/>
      <c r="AF2011" s="1"/>
      <c r="AG2011" s="3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</row>
    <row r="2012" spans="1:108" x14ac:dyDescent="0.2">
      <c r="A2012" s="112">
        <f t="shared" si="660"/>
        <v>42037</v>
      </c>
      <c r="B2012" s="104">
        <f t="shared" si="653"/>
        <v>99005.543037270007</v>
      </c>
      <c r="C2012" s="104">
        <f t="shared" si="661"/>
        <v>95024.001174939971</v>
      </c>
      <c r="D2012" s="132">
        <f t="shared" si="662"/>
        <v>42015</v>
      </c>
      <c r="E2012" s="105">
        <f t="shared" si="654"/>
        <v>8.3600000000000005E-4</v>
      </c>
      <c r="F2012" s="106">
        <f t="shared" si="652"/>
        <v>23</v>
      </c>
      <c r="G2012" s="106">
        <f t="shared" si="667"/>
        <v>31</v>
      </c>
      <c r="H2012" s="104">
        <f t="shared" si="663"/>
        <v>1.00062019</v>
      </c>
      <c r="I2012" s="104">
        <f t="shared" si="664"/>
        <v>1.03455768</v>
      </c>
      <c r="J2012" s="104">
        <f t="shared" si="656"/>
        <v>1.0351992999999999</v>
      </c>
      <c r="K2012" s="104">
        <f t="shared" si="657"/>
        <v>98368.779499490003</v>
      </c>
      <c r="L2012" s="107">
        <f t="shared" si="668"/>
        <v>0</v>
      </c>
      <c r="M2012" s="105">
        <f t="shared" si="669"/>
        <v>0</v>
      </c>
      <c r="N2012" s="104">
        <f t="shared" si="670"/>
        <v>0</v>
      </c>
      <c r="O2012" s="113">
        <f t="shared" si="665"/>
        <v>0.11</v>
      </c>
      <c r="P2012" s="108">
        <f t="shared" si="655"/>
        <v>1.0064732279999999</v>
      </c>
      <c r="Q2012" s="104">
        <f t="shared" si="658"/>
        <v>636.76353777999998</v>
      </c>
      <c r="R2012" s="104">
        <f t="shared" si="659"/>
        <v>636.76353777999998</v>
      </c>
      <c r="S2012" s="109" t="s">
        <v>52</v>
      </c>
      <c r="T2012" s="110">
        <f t="shared" si="671"/>
        <v>42045</v>
      </c>
      <c r="U2012" s="111">
        <f t="shared" si="666"/>
        <v>0</v>
      </c>
      <c r="V2012" s="22"/>
      <c r="W2012" s="5"/>
      <c r="X2012" s="3"/>
      <c r="Y2012" s="5"/>
      <c r="Z2012" s="5"/>
      <c r="AA2012" s="5"/>
      <c r="AB2012" s="1"/>
      <c r="AC2012" s="5"/>
      <c r="AD2012" s="5"/>
      <c r="AE2012" s="5"/>
      <c r="AF2012" s="1"/>
      <c r="AG2012" s="3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</row>
    <row r="2013" spans="1:108" x14ac:dyDescent="0.2">
      <c r="A2013" s="112">
        <f t="shared" si="660"/>
        <v>42038</v>
      </c>
      <c r="B2013" s="104">
        <f t="shared" si="653"/>
        <v>99035.990771940007</v>
      </c>
      <c r="C2013" s="104">
        <f t="shared" si="661"/>
        <v>95024.001174939971</v>
      </c>
      <c r="D2013" s="132">
        <f t="shared" si="662"/>
        <v>42015</v>
      </c>
      <c r="E2013" s="105">
        <f t="shared" si="654"/>
        <v>8.3600000000000005E-4</v>
      </c>
      <c r="F2013" s="106">
        <f t="shared" si="652"/>
        <v>24</v>
      </c>
      <c r="G2013" s="106">
        <f t="shared" si="667"/>
        <v>31</v>
      </c>
      <c r="H2013" s="104">
        <f t="shared" si="663"/>
        <v>1.00064716</v>
      </c>
      <c r="I2013" s="104">
        <f t="shared" si="664"/>
        <v>1.03455768</v>
      </c>
      <c r="J2013" s="104">
        <f t="shared" si="656"/>
        <v>1.0352272</v>
      </c>
      <c r="K2013" s="104">
        <f t="shared" si="657"/>
        <v>98371.430669120004</v>
      </c>
      <c r="L2013" s="107">
        <f t="shared" si="668"/>
        <v>0</v>
      </c>
      <c r="M2013" s="105">
        <f t="shared" si="669"/>
        <v>0</v>
      </c>
      <c r="N2013" s="104">
        <f t="shared" si="670"/>
        <v>0</v>
      </c>
      <c r="O2013" s="113">
        <f t="shared" si="665"/>
        <v>0.11</v>
      </c>
      <c r="P2013" s="108">
        <f t="shared" si="655"/>
        <v>1.0067556209999999</v>
      </c>
      <c r="Q2013" s="104">
        <f t="shared" si="658"/>
        <v>664.56010282</v>
      </c>
      <c r="R2013" s="104">
        <f t="shared" si="659"/>
        <v>664.56010282</v>
      </c>
      <c r="S2013" s="109" t="s">
        <v>52</v>
      </c>
      <c r="T2013" s="110">
        <f t="shared" si="671"/>
        <v>42045</v>
      </c>
      <c r="U2013" s="111">
        <f t="shared" si="666"/>
        <v>0</v>
      </c>
      <c r="V2013" s="22"/>
      <c r="W2013" s="5"/>
      <c r="X2013" s="3"/>
      <c r="Y2013" s="5"/>
      <c r="Z2013" s="5"/>
      <c r="AA2013" s="5"/>
      <c r="AB2013" s="1"/>
      <c r="AC2013" s="5"/>
      <c r="AD2013" s="5"/>
      <c r="AE2013" s="5"/>
      <c r="AF2013" s="1"/>
      <c r="AG2013" s="3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</row>
    <row r="2014" spans="1:108" x14ac:dyDescent="0.2">
      <c r="A2014" s="112">
        <f t="shared" si="660"/>
        <v>42039</v>
      </c>
      <c r="B2014" s="104">
        <f t="shared" si="653"/>
        <v>99066.447873900004</v>
      </c>
      <c r="C2014" s="104">
        <f t="shared" si="661"/>
        <v>95024.001174939971</v>
      </c>
      <c r="D2014" s="132">
        <f t="shared" si="662"/>
        <v>42015</v>
      </c>
      <c r="E2014" s="105">
        <f t="shared" si="654"/>
        <v>8.3600000000000005E-4</v>
      </c>
      <c r="F2014" s="106">
        <f t="shared" si="652"/>
        <v>25</v>
      </c>
      <c r="G2014" s="106">
        <f t="shared" si="667"/>
        <v>31</v>
      </c>
      <c r="H2014" s="104">
        <f t="shared" si="663"/>
        <v>1.0006741299999999</v>
      </c>
      <c r="I2014" s="104">
        <f t="shared" si="664"/>
        <v>1.03455768</v>
      </c>
      <c r="J2014" s="104">
        <f t="shared" si="656"/>
        <v>1.0352551000000001</v>
      </c>
      <c r="K2014" s="104">
        <f t="shared" si="657"/>
        <v>98374.081838760001</v>
      </c>
      <c r="L2014" s="107">
        <f t="shared" si="668"/>
        <v>0</v>
      </c>
      <c r="M2014" s="105">
        <f t="shared" si="669"/>
        <v>0</v>
      </c>
      <c r="N2014" s="104">
        <f t="shared" si="670"/>
        <v>0</v>
      </c>
      <c r="O2014" s="113">
        <f t="shared" si="665"/>
        <v>0.11</v>
      </c>
      <c r="P2014" s="108">
        <f t="shared" si="655"/>
        <v>1.0070380940000001</v>
      </c>
      <c r="Q2014" s="104">
        <f t="shared" si="658"/>
        <v>692.36603514000001</v>
      </c>
      <c r="R2014" s="104">
        <f t="shared" si="659"/>
        <v>692.36603514000001</v>
      </c>
      <c r="S2014" s="109" t="s">
        <v>52</v>
      </c>
      <c r="T2014" s="110">
        <f t="shared" si="671"/>
        <v>42045</v>
      </c>
      <c r="U2014" s="111">
        <f t="shared" si="666"/>
        <v>0</v>
      </c>
      <c r="V2014" s="22"/>
      <c r="W2014" s="5"/>
      <c r="X2014" s="3"/>
      <c r="Y2014" s="5"/>
      <c r="Z2014" s="5"/>
      <c r="AA2014" s="5"/>
      <c r="AB2014" s="1"/>
      <c r="AC2014" s="5"/>
      <c r="AD2014" s="5"/>
      <c r="AE2014" s="5"/>
      <c r="AF2014" s="1"/>
      <c r="AG2014" s="3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</row>
    <row r="2015" spans="1:108" x14ac:dyDescent="0.2">
      <c r="A2015" s="112">
        <f t="shared" si="660"/>
        <v>42040</v>
      </c>
      <c r="B2015" s="104">
        <f t="shared" si="653"/>
        <v>99096.915104199987</v>
      </c>
      <c r="C2015" s="104">
        <f t="shared" si="661"/>
        <v>95024.001174939971</v>
      </c>
      <c r="D2015" s="132">
        <f t="shared" si="662"/>
        <v>42015</v>
      </c>
      <c r="E2015" s="105">
        <f t="shared" si="654"/>
        <v>8.3600000000000005E-4</v>
      </c>
      <c r="F2015" s="106">
        <f t="shared" si="652"/>
        <v>26</v>
      </c>
      <c r="G2015" s="106">
        <f t="shared" si="667"/>
        <v>31</v>
      </c>
      <c r="H2015" s="104">
        <f t="shared" si="663"/>
        <v>1.0007011100000001</v>
      </c>
      <c r="I2015" s="104">
        <f t="shared" si="664"/>
        <v>1.03455768</v>
      </c>
      <c r="J2015" s="104">
        <f t="shared" si="656"/>
        <v>1.0352830099999999</v>
      </c>
      <c r="K2015" s="104">
        <f t="shared" si="657"/>
        <v>98376.733958629993</v>
      </c>
      <c r="L2015" s="107">
        <f t="shared" si="668"/>
        <v>0</v>
      </c>
      <c r="M2015" s="105">
        <f t="shared" si="669"/>
        <v>0</v>
      </c>
      <c r="N2015" s="104">
        <f t="shared" si="670"/>
        <v>0</v>
      </c>
      <c r="O2015" s="113">
        <f t="shared" si="665"/>
        <v>0.11</v>
      </c>
      <c r="P2015" s="108">
        <f t="shared" si="655"/>
        <v>1.0073206450000001</v>
      </c>
      <c r="Q2015" s="104">
        <f t="shared" si="658"/>
        <v>720.18114557000001</v>
      </c>
      <c r="R2015" s="104">
        <f t="shared" si="659"/>
        <v>720.18114557000001</v>
      </c>
      <c r="S2015" s="109" t="s">
        <v>52</v>
      </c>
      <c r="T2015" s="110">
        <f t="shared" si="671"/>
        <v>42045</v>
      </c>
      <c r="U2015" s="111">
        <f t="shared" si="666"/>
        <v>0</v>
      </c>
      <c r="V2015" s="22"/>
      <c r="W2015" s="5"/>
      <c r="X2015" s="3"/>
      <c r="Y2015" s="5"/>
      <c r="Z2015" s="5"/>
      <c r="AA2015" s="5"/>
      <c r="AB2015" s="1"/>
      <c r="AC2015" s="5"/>
      <c r="AD2015" s="5"/>
      <c r="AE2015" s="5"/>
      <c r="AF2015" s="1"/>
      <c r="AG2015" s="3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</row>
    <row r="2016" spans="1:108" x14ac:dyDescent="0.2">
      <c r="A2016" s="112">
        <f t="shared" si="660"/>
        <v>42041</v>
      </c>
      <c r="B2016" s="104">
        <f t="shared" si="653"/>
        <v>99127.391703560002</v>
      </c>
      <c r="C2016" s="104">
        <f t="shared" si="661"/>
        <v>95024.001174939971</v>
      </c>
      <c r="D2016" s="132">
        <f t="shared" si="662"/>
        <v>42015</v>
      </c>
      <c r="E2016" s="105">
        <f t="shared" si="654"/>
        <v>8.3600000000000005E-4</v>
      </c>
      <c r="F2016" s="106">
        <f t="shared" si="652"/>
        <v>27</v>
      </c>
      <c r="G2016" s="106">
        <f t="shared" si="667"/>
        <v>31</v>
      </c>
      <c r="H2016" s="104">
        <f t="shared" si="663"/>
        <v>1.00072808</v>
      </c>
      <c r="I2016" s="104">
        <f t="shared" si="664"/>
        <v>1.03455768</v>
      </c>
      <c r="J2016" s="104">
        <f t="shared" si="656"/>
        <v>1.0353109199999999</v>
      </c>
      <c r="K2016" s="104">
        <f t="shared" si="657"/>
        <v>98379.3860785</v>
      </c>
      <c r="L2016" s="107">
        <f t="shared" si="668"/>
        <v>0</v>
      </c>
      <c r="M2016" s="105">
        <f t="shared" si="669"/>
        <v>0</v>
      </c>
      <c r="N2016" s="104">
        <f t="shared" si="670"/>
        <v>0</v>
      </c>
      <c r="O2016" s="113">
        <f t="shared" si="665"/>
        <v>0.11</v>
      </c>
      <c r="P2016" s="108">
        <f t="shared" si="655"/>
        <v>1.007603276</v>
      </c>
      <c r="Q2016" s="104">
        <f t="shared" si="658"/>
        <v>748.00562506000006</v>
      </c>
      <c r="R2016" s="104">
        <f t="shared" si="659"/>
        <v>748.00562506000006</v>
      </c>
      <c r="S2016" s="109" t="s">
        <v>52</v>
      </c>
      <c r="T2016" s="110">
        <f t="shared" si="671"/>
        <v>42045</v>
      </c>
      <c r="U2016" s="111">
        <f t="shared" si="666"/>
        <v>0</v>
      </c>
      <c r="V2016" s="22"/>
      <c r="W2016" s="5"/>
      <c r="X2016" s="3"/>
      <c r="Y2016" s="5"/>
      <c r="Z2016" s="5"/>
      <c r="AA2016" s="5"/>
      <c r="AB2016" s="1"/>
      <c r="AC2016" s="5"/>
      <c r="AD2016" s="5"/>
      <c r="AE2016" s="5"/>
      <c r="AF2016" s="1"/>
      <c r="AG2016" s="3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</row>
    <row r="2017" spans="1:108" x14ac:dyDescent="0.2">
      <c r="A2017" s="112">
        <f t="shared" si="660"/>
        <v>42042</v>
      </c>
      <c r="B2017" s="104">
        <f t="shared" si="653"/>
        <v>99157.87767264001</v>
      </c>
      <c r="C2017" s="104">
        <f t="shared" si="661"/>
        <v>95024.001174939971</v>
      </c>
      <c r="D2017" s="132">
        <f t="shared" si="662"/>
        <v>42015</v>
      </c>
      <c r="E2017" s="105">
        <f t="shared" si="654"/>
        <v>8.3600000000000005E-4</v>
      </c>
      <c r="F2017" s="106">
        <f t="shared" si="652"/>
        <v>28</v>
      </c>
      <c r="G2017" s="106">
        <f t="shared" si="667"/>
        <v>31</v>
      </c>
      <c r="H2017" s="104">
        <f t="shared" si="663"/>
        <v>1.0007550599999999</v>
      </c>
      <c r="I2017" s="104">
        <f t="shared" si="664"/>
        <v>1.03455768</v>
      </c>
      <c r="J2017" s="104">
        <f t="shared" si="656"/>
        <v>1.0353388299999999</v>
      </c>
      <c r="K2017" s="104">
        <f t="shared" si="657"/>
        <v>98382.038198380003</v>
      </c>
      <c r="L2017" s="107">
        <f t="shared" si="668"/>
        <v>0</v>
      </c>
      <c r="M2017" s="105">
        <f t="shared" si="669"/>
        <v>0</v>
      </c>
      <c r="N2017" s="104">
        <f t="shared" si="670"/>
        <v>0</v>
      </c>
      <c r="O2017" s="113">
        <f t="shared" si="665"/>
        <v>0.11</v>
      </c>
      <c r="P2017" s="108">
        <f t="shared" si="655"/>
        <v>1.0078859870000001</v>
      </c>
      <c r="Q2017" s="104">
        <f t="shared" si="658"/>
        <v>775.83947425999997</v>
      </c>
      <c r="R2017" s="104">
        <f t="shared" si="659"/>
        <v>775.83947425999997</v>
      </c>
      <c r="S2017" s="109" t="s">
        <v>52</v>
      </c>
      <c r="T2017" s="110">
        <f t="shared" si="671"/>
        <v>42045</v>
      </c>
      <c r="U2017" s="111">
        <f t="shared" si="666"/>
        <v>0</v>
      </c>
      <c r="V2017" s="22"/>
      <c r="W2017" s="5"/>
      <c r="X2017" s="3"/>
      <c r="Y2017" s="5"/>
      <c r="Z2017" s="5"/>
      <c r="AA2017" s="5"/>
      <c r="AB2017" s="1"/>
      <c r="AC2017" s="5"/>
      <c r="AD2017" s="5"/>
      <c r="AE2017" s="5"/>
      <c r="AF2017" s="1"/>
      <c r="AG2017" s="3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</row>
    <row r="2018" spans="1:108" x14ac:dyDescent="0.2">
      <c r="A2018" s="112">
        <f t="shared" si="660"/>
        <v>42043</v>
      </c>
      <c r="B2018" s="104">
        <f t="shared" si="653"/>
        <v>99188.372815279989</v>
      </c>
      <c r="C2018" s="104">
        <f t="shared" si="661"/>
        <v>95024.001174939971</v>
      </c>
      <c r="D2018" s="132">
        <f t="shared" si="662"/>
        <v>42015</v>
      </c>
      <c r="E2018" s="105">
        <f t="shared" si="654"/>
        <v>8.3600000000000005E-4</v>
      </c>
      <c r="F2018" s="106">
        <f t="shared" si="652"/>
        <v>29</v>
      </c>
      <c r="G2018" s="106">
        <f t="shared" si="667"/>
        <v>31</v>
      </c>
      <c r="H2018" s="104">
        <f t="shared" si="663"/>
        <v>1.00078204</v>
      </c>
      <c r="I2018" s="104">
        <f t="shared" si="664"/>
        <v>1.03455768</v>
      </c>
      <c r="J2018" s="104">
        <f t="shared" si="656"/>
        <v>1.03536674</v>
      </c>
      <c r="K2018" s="104">
        <f t="shared" si="657"/>
        <v>98384.690318249995</v>
      </c>
      <c r="L2018" s="107">
        <f t="shared" si="668"/>
        <v>0</v>
      </c>
      <c r="M2018" s="105">
        <f t="shared" si="669"/>
        <v>0</v>
      </c>
      <c r="N2018" s="104">
        <f t="shared" si="670"/>
        <v>0</v>
      </c>
      <c r="O2018" s="113">
        <f t="shared" si="665"/>
        <v>0.11</v>
      </c>
      <c r="P2018" s="108">
        <f t="shared" si="655"/>
        <v>1.008168776</v>
      </c>
      <c r="Q2018" s="104">
        <f t="shared" si="658"/>
        <v>803.68249703000004</v>
      </c>
      <c r="R2018" s="104">
        <f t="shared" si="659"/>
        <v>803.68249703000004</v>
      </c>
      <c r="S2018" s="109" t="s">
        <v>52</v>
      </c>
      <c r="T2018" s="110">
        <f t="shared" si="671"/>
        <v>42045</v>
      </c>
      <c r="U2018" s="111">
        <f t="shared" si="666"/>
        <v>0</v>
      </c>
      <c r="V2018" s="22"/>
      <c r="W2018" s="5"/>
      <c r="X2018" s="3"/>
      <c r="Y2018" s="5"/>
      <c r="Z2018" s="5"/>
      <c r="AA2018" s="5"/>
      <c r="AB2018" s="1"/>
      <c r="AC2018" s="5"/>
      <c r="AD2018" s="5"/>
      <c r="AE2018" s="5"/>
      <c r="AF2018" s="1"/>
      <c r="AG2018" s="3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</row>
    <row r="2019" spans="1:108" x14ac:dyDescent="0.2">
      <c r="A2019" s="112">
        <f t="shared" si="660"/>
        <v>42044</v>
      </c>
      <c r="B2019" s="104">
        <f t="shared" si="653"/>
        <v>99218.877328900009</v>
      </c>
      <c r="C2019" s="104">
        <f t="shared" si="661"/>
        <v>95024.001174939971</v>
      </c>
      <c r="D2019" s="132">
        <f t="shared" si="662"/>
        <v>42015</v>
      </c>
      <c r="E2019" s="105">
        <f t="shared" si="654"/>
        <v>8.3600000000000005E-4</v>
      </c>
      <c r="F2019" s="106">
        <f t="shared" ref="F2019:F2082" si="672">IF(DAY(A2019)=E$2+1,1,F2018+1)</f>
        <v>30</v>
      </c>
      <c r="G2019" s="106">
        <f t="shared" si="667"/>
        <v>31</v>
      </c>
      <c r="H2019" s="104">
        <f t="shared" si="663"/>
        <v>1.0008090199999999</v>
      </c>
      <c r="I2019" s="104">
        <f t="shared" si="664"/>
        <v>1.03455768</v>
      </c>
      <c r="J2019" s="104">
        <f t="shared" si="656"/>
        <v>1.03539465</v>
      </c>
      <c r="K2019" s="104">
        <f t="shared" si="657"/>
        <v>98387.342438120002</v>
      </c>
      <c r="L2019" s="107">
        <f t="shared" si="668"/>
        <v>0</v>
      </c>
      <c r="M2019" s="105">
        <f t="shared" si="669"/>
        <v>0</v>
      </c>
      <c r="N2019" s="104">
        <f t="shared" si="670"/>
        <v>0</v>
      </c>
      <c r="O2019" s="113">
        <f t="shared" si="665"/>
        <v>0.11</v>
      </c>
      <c r="P2019" s="108">
        <f t="shared" si="655"/>
        <v>1.0084516450000001</v>
      </c>
      <c r="Q2019" s="104">
        <f t="shared" si="658"/>
        <v>831.53489077999996</v>
      </c>
      <c r="R2019" s="104">
        <f t="shared" si="659"/>
        <v>831.53489077999996</v>
      </c>
      <c r="S2019" s="109" t="s">
        <v>52</v>
      </c>
      <c r="T2019" s="110">
        <f t="shared" si="671"/>
        <v>42045</v>
      </c>
      <c r="U2019" s="111">
        <f t="shared" si="666"/>
        <v>0</v>
      </c>
      <c r="V2019" s="22"/>
      <c r="W2019" s="5"/>
      <c r="X2019" s="3"/>
      <c r="Y2019" s="5"/>
      <c r="Z2019" s="5"/>
      <c r="AA2019" s="5"/>
      <c r="AB2019" s="1"/>
      <c r="AC2019" s="5"/>
      <c r="AD2019" s="5"/>
      <c r="AE2019" s="5"/>
      <c r="AF2019" s="1"/>
      <c r="AG2019" s="3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</row>
    <row r="2020" spans="1:108" x14ac:dyDescent="0.2">
      <c r="A2020" s="112">
        <f t="shared" si="660"/>
        <v>42045</v>
      </c>
      <c r="B2020" s="104">
        <f t="shared" si="653"/>
        <v>99249.392172649998</v>
      </c>
      <c r="C2020" s="104">
        <f t="shared" si="661"/>
        <v>95024.001174939971</v>
      </c>
      <c r="D2020" s="132">
        <f t="shared" si="662"/>
        <v>42015</v>
      </c>
      <c r="E2020" s="105">
        <f t="shared" si="654"/>
        <v>8.3600000000000005E-4</v>
      </c>
      <c r="F2020" s="106">
        <f t="shared" si="672"/>
        <v>31</v>
      </c>
      <c r="G2020" s="106">
        <f t="shared" si="667"/>
        <v>31</v>
      </c>
      <c r="H2020" s="104">
        <f t="shared" si="663"/>
        <v>1.0008360000000001</v>
      </c>
      <c r="I2020" s="104">
        <f t="shared" si="664"/>
        <v>1.03455768</v>
      </c>
      <c r="J2020" s="104">
        <f t="shared" si="656"/>
        <v>1.0354225699999999</v>
      </c>
      <c r="K2020" s="104">
        <f t="shared" si="657"/>
        <v>98389.99550823</v>
      </c>
      <c r="L2020" s="107">
        <f t="shared" si="668"/>
        <v>65</v>
      </c>
      <c r="M2020" s="105">
        <f t="shared" si="669"/>
        <v>1.6211844267000002E-2</v>
      </c>
      <c r="N2020" s="104">
        <f t="shared" si="670"/>
        <v>1595.08328461</v>
      </c>
      <c r="O2020" s="113">
        <f t="shared" si="665"/>
        <v>0.11</v>
      </c>
      <c r="P2020" s="108">
        <f t="shared" si="655"/>
        <v>1.0087345940000001</v>
      </c>
      <c r="Q2020" s="104">
        <f t="shared" si="658"/>
        <v>859.39666441999998</v>
      </c>
      <c r="R2020" s="104">
        <f t="shared" si="659"/>
        <v>2454.4799490300002</v>
      </c>
      <c r="S2020" s="109" t="s">
        <v>52</v>
      </c>
      <c r="T2020" s="110">
        <f t="shared" si="671"/>
        <v>42045</v>
      </c>
      <c r="U2020" s="111">
        <f t="shared" si="666"/>
        <v>96794.912223620006</v>
      </c>
      <c r="V2020" s="22"/>
      <c r="W2020" s="5"/>
      <c r="X2020" s="3"/>
      <c r="Y2020" s="5"/>
      <c r="Z2020" s="5"/>
      <c r="AA2020" s="5"/>
      <c r="AB2020" s="1"/>
      <c r="AC2020" s="5"/>
      <c r="AD2020" s="5"/>
      <c r="AE2020" s="5"/>
      <c r="AF2020" s="1"/>
      <c r="AG2020" s="3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</row>
    <row r="2021" spans="1:108" x14ac:dyDescent="0.2">
      <c r="A2021" s="112">
        <f t="shared" si="660"/>
        <v>42046</v>
      </c>
      <c r="B2021" s="104">
        <f>IF(E2021&lt;0,"ND",(K2021+Q2021))</f>
        <v>96825.665494029992</v>
      </c>
      <c r="C2021" s="104">
        <f>IF(DAY(A2020)=$E$2,VLOOKUP(A2020,X$10:Y$148,2),C2020)</f>
        <v>93483.486866269974</v>
      </c>
      <c r="D2021" s="132">
        <f t="shared" si="662"/>
        <v>42046</v>
      </c>
      <c r="E2021" s="105">
        <f t="shared" si="654"/>
        <v>1.9799999999999999E-4</v>
      </c>
      <c r="F2021" s="106">
        <f t="shared" si="672"/>
        <v>1</v>
      </c>
      <c r="G2021" s="106">
        <f>IF(DAY(A2021)=E$2+1,DAY(EOMONTH(A2021,0)), IF(DAY(A2021)&lt;&gt;$E$2+1,G2020))</f>
        <v>28</v>
      </c>
      <c r="H2021" s="104">
        <f t="shared" si="663"/>
        <v>1.0000070700000001</v>
      </c>
      <c r="I2021" s="104">
        <f t="shared" si="664"/>
        <v>1.0354225699999999</v>
      </c>
      <c r="J2021" s="104">
        <f t="shared" si="656"/>
        <v>1.0354298900000001</v>
      </c>
      <c r="K2021" s="104">
        <f t="shared" si="657"/>
        <v>96795.596522749998</v>
      </c>
      <c r="L2021" s="107">
        <f t="shared" si="668"/>
        <v>0</v>
      </c>
      <c r="M2021" s="105">
        <f t="shared" si="669"/>
        <v>0</v>
      </c>
      <c r="N2021" s="104">
        <f t="shared" si="670"/>
        <v>0</v>
      </c>
      <c r="O2021" s="113">
        <f t="shared" si="665"/>
        <v>0.11</v>
      </c>
      <c r="P2021" s="108">
        <f t="shared" si="655"/>
        <v>1.000310644</v>
      </c>
      <c r="Q2021" s="104">
        <f t="shared" si="658"/>
        <v>30.06897128</v>
      </c>
      <c r="R2021" s="104">
        <f t="shared" si="659"/>
        <v>30.06897128</v>
      </c>
      <c r="S2021" s="109" t="s">
        <v>52</v>
      </c>
      <c r="T2021" s="110">
        <f t="shared" si="671"/>
        <v>42073</v>
      </c>
      <c r="U2021" s="111">
        <f t="shared" si="666"/>
        <v>0</v>
      </c>
      <c r="V2021" s="22"/>
      <c r="AF2021" s="14"/>
    </row>
    <row r="2022" spans="1:108" x14ac:dyDescent="0.2">
      <c r="A2022" s="112">
        <f t="shared" si="660"/>
        <v>42047</v>
      </c>
      <c r="B2022" s="104">
        <f t="shared" si="653"/>
        <v>96856.428482040006</v>
      </c>
      <c r="C2022" s="104">
        <f t="shared" si="661"/>
        <v>93483.486866269974</v>
      </c>
      <c r="D2022" s="132">
        <f t="shared" si="662"/>
        <v>42046</v>
      </c>
      <c r="E2022" s="105">
        <f t="shared" si="654"/>
        <v>1.9799999999999999E-4</v>
      </c>
      <c r="F2022" s="106">
        <f t="shared" si="672"/>
        <v>2</v>
      </c>
      <c r="G2022" s="106">
        <f>IF(DAY(A2022)=E$2+1,DAY(EOMONTH(A2022,0)), IF(DAY(A2022)&lt;&gt;$E$2+1,G2021))</f>
        <v>28</v>
      </c>
      <c r="H2022" s="104">
        <f t="shared" si="663"/>
        <v>1.00001414</v>
      </c>
      <c r="I2022" s="104">
        <f t="shared" si="664"/>
        <v>1.0354225699999999</v>
      </c>
      <c r="J2022" s="104">
        <f t="shared" si="656"/>
        <v>1.03543721</v>
      </c>
      <c r="K2022" s="104">
        <f t="shared" si="657"/>
        <v>96796.280821880006</v>
      </c>
      <c r="L2022" s="107">
        <f t="shared" si="668"/>
        <v>0</v>
      </c>
      <c r="M2022" s="105">
        <f t="shared" si="669"/>
        <v>0</v>
      </c>
      <c r="N2022" s="104">
        <f t="shared" si="670"/>
        <v>0</v>
      </c>
      <c r="O2022" s="113">
        <f t="shared" si="665"/>
        <v>0.11</v>
      </c>
      <c r="P2022" s="108">
        <f t="shared" si="655"/>
        <v>1.000621384</v>
      </c>
      <c r="Q2022" s="104">
        <f t="shared" si="658"/>
        <v>60.147660160000001</v>
      </c>
      <c r="R2022" s="104">
        <f t="shared" si="659"/>
        <v>60.147660160000001</v>
      </c>
      <c r="S2022" s="109" t="s">
        <v>52</v>
      </c>
      <c r="T2022" s="110">
        <f t="shared" si="671"/>
        <v>42073</v>
      </c>
      <c r="U2022" s="111">
        <f t="shared" si="666"/>
        <v>0</v>
      </c>
      <c r="V2022" s="22"/>
      <c r="AF2022" s="14"/>
    </row>
    <row r="2023" spans="1:108" x14ac:dyDescent="0.2">
      <c r="A2023" s="112">
        <f t="shared" si="660"/>
        <v>42048</v>
      </c>
      <c r="B2023" s="104">
        <f t="shared" ref="B2023:B2086" si="673">IF(E2023&lt;0,"ND",(K2023+Q2023))</f>
        <v>96887.201187819999</v>
      </c>
      <c r="C2023" s="104">
        <f t="shared" si="661"/>
        <v>93483.486866269974</v>
      </c>
      <c r="D2023" s="132">
        <f t="shared" si="662"/>
        <v>42046</v>
      </c>
      <c r="E2023" s="105">
        <f t="shared" si="654"/>
        <v>1.9799999999999999E-4</v>
      </c>
      <c r="F2023" s="106">
        <f t="shared" si="672"/>
        <v>3</v>
      </c>
      <c r="G2023" s="106">
        <f t="shared" ref="G2023:G2086" si="674">IF(DAY(A2023)=E$2+1,DAY(EOMONTH(A2023,0)), IF(DAY(A2023)&lt;&gt;$E$2+1,G2022))</f>
        <v>28</v>
      </c>
      <c r="H2023" s="104">
        <f t="shared" si="663"/>
        <v>1.0000212100000001</v>
      </c>
      <c r="I2023" s="104">
        <f t="shared" si="664"/>
        <v>1.0354225699999999</v>
      </c>
      <c r="J2023" s="104">
        <f t="shared" si="656"/>
        <v>1.0354445299999999</v>
      </c>
      <c r="K2023" s="104">
        <f t="shared" si="657"/>
        <v>96796.965121000001</v>
      </c>
      <c r="L2023" s="107">
        <f t="shared" si="668"/>
        <v>0</v>
      </c>
      <c r="M2023" s="105">
        <f t="shared" si="669"/>
        <v>0</v>
      </c>
      <c r="N2023" s="104">
        <f t="shared" si="670"/>
        <v>0</v>
      </c>
      <c r="O2023" s="113">
        <f t="shared" si="665"/>
        <v>0.11</v>
      </c>
      <c r="P2023" s="108">
        <f t="shared" si="655"/>
        <v>1.0009322199999999</v>
      </c>
      <c r="Q2023" s="104">
        <f t="shared" si="658"/>
        <v>90.236066820000005</v>
      </c>
      <c r="R2023" s="104">
        <f t="shared" si="659"/>
        <v>90.236066820000005</v>
      </c>
      <c r="S2023" s="109" t="s">
        <v>52</v>
      </c>
      <c r="T2023" s="110">
        <f t="shared" si="671"/>
        <v>42073</v>
      </c>
      <c r="U2023" s="111">
        <f t="shared" si="666"/>
        <v>0</v>
      </c>
      <c r="V2023" s="22"/>
      <c r="AF2023" s="14"/>
    </row>
    <row r="2024" spans="1:108" x14ac:dyDescent="0.2">
      <c r="A2024" s="112">
        <f t="shared" si="660"/>
        <v>42049</v>
      </c>
      <c r="B2024" s="104">
        <f t="shared" si="673"/>
        <v>96917.983708389991</v>
      </c>
      <c r="C2024" s="104">
        <f t="shared" si="661"/>
        <v>93483.486866269974</v>
      </c>
      <c r="D2024" s="132">
        <f t="shared" si="662"/>
        <v>42046</v>
      </c>
      <c r="E2024" s="105">
        <f t="shared" si="654"/>
        <v>1.9799999999999999E-4</v>
      </c>
      <c r="F2024" s="106">
        <f t="shared" si="672"/>
        <v>4</v>
      </c>
      <c r="G2024" s="106">
        <f t="shared" si="674"/>
        <v>28</v>
      </c>
      <c r="H2024" s="104">
        <f t="shared" si="663"/>
        <v>1.00002828</v>
      </c>
      <c r="I2024" s="104">
        <f t="shared" si="664"/>
        <v>1.0354225699999999</v>
      </c>
      <c r="J2024" s="104">
        <f t="shared" si="656"/>
        <v>1.0354518500000001</v>
      </c>
      <c r="K2024" s="104">
        <f t="shared" si="657"/>
        <v>96797.649420129994</v>
      </c>
      <c r="L2024" s="107">
        <f t="shared" si="668"/>
        <v>0</v>
      </c>
      <c r="M2024" s="105">
        <f t="shared" si="669"/>
        <v>0</v>
      </c>
      <c r="N2024" s="104">
        <f t="shared" si="670"/>
        <v>0</v>
      </c>
      <c r="O2024" s="113">
        <f t="shared" si="665"/>
        <v>0.11</v>
      </c>
      <c r="P2024" s="108">
        <f t="shared" si="655"/>
        <v>1.0012431530000001</v>
      </c>
      <c r="Q2024" s="104">
        <f t="shared" si="658"/>
        <v>120.33428825999999</v>
      </c>
      <c r="R2024" s="104">
        <f t="shared" si="659"/>
        <v>120.33428825999999</v>
      </c>
      <c r="S2024" s="109" t="s">
        <v>52</v>
      </c>
      <c r="T2024" s="110">
        <f t="shared" si="671"/>
        <v>42073</v>
      </c>
      <c r="U2024" s="111">
        <f t="shared" si="666"/>
        <v>0</v>
      </c>
      <c r="V2024" s="22"/>
      <c r="AF2024" s="14"/>
    </row>
    <row r="2025" spans="1:108" x14ac:dyDescent="0.2">
      <c r="A2025" s="112">
        <f t="shared" si="660"/>
        <v>42050</v>
      </c>
      <c r="B2025" s="104">
        <f t="shared" si="673"/>
        <v>96948.776043940001</v>
      </c>
      <c r="C2025" s="104">
        <f t="shared" si="661"/>
        <v>93483.486866269974</v>
      </c>
      <c r="D2025" s="132">
        <f t="shared" si="662"/>
        <v>42046</v>
      </c>
      <c r="E2025" s="105">
        <f t="shared" si="654"/>
        <v>1.9799999999999999E-4</v>
      </c>
      <c r="F2025" s="106">
        <f t="shared" si="672"/>
        <v>5</v>
      </c>
      <c r="G2025" s="106">
        <f t="shared" si="674"/>
        <v>28</v>
      </c>
      <c r="H2025" s="104">
        <f t="shared" si="663"/>
        <v>1.0000353500000001</v>
      </c>
      <c r="I2025" s="104">
        <f t="shared" si="664"/>
        <v>1.0354225699999999</v>
      </c>
      <c r="J2025" s="104">
        <f t="shared" si="656"/>
        <v>1.03545917</v>
      </c>
      <c r="K2025" s="104">
        <f t="shared" si="657"/>
        <v>96798.333719250004</v>
      </c>
      <c r="L2025" s="107">
        <f t="shared" si="668"/>
        <v>0</v>
      </c>
      <c r="M2025" s="105">
        <f t="shared" si="669"/>
        <v>0</v>
      </c>
      <c r="N2025" s="104">
        <f t="shared" si="670"/>
        <v>0</v>
      </c>
      <c r="O2025" s="113">
        <f t="shared" si="665"/>
        <v>0.11</v>
      </c>
      <c r="P2025" s="108">
        <f t="shared" si="655"/>
        <v>1.0015541830000001</v>
      </c>
      <c r="Q2025" s="104">
        <f t="shared" si="658"/>
        <v>150.44232468999999</v>
      </c>
      <c r="R2025" s="104">
        <f t="shared" si="659"/>
        <v>150.44232468999999</v>
      </c>
      <c r="S2025" s="109" t="s">
        <v>52</v>
      </c>
      <c r="T2025" s="110">
        <f t="shared" si="671"/>
        <v>42073</v>
      </c>
      <c r="U2025" s="111">
        <f t="shared" si="666"/>
        <v>0</v>
      </c>
      <c r="V2025" s="22"/>
      <c r="AF2025" s="14"/>
    </row>
    <row r="2026" spans="1:108" x14ac:dyDescent="0.2">
      <c r="A2026" s="112">
        <f t="shared" si="660"/>
        <v>42051</v>
      </c>
      <c r="B2026" s="104">
        <f t="shared" si="673"/>
        <v>96979.578097870006</v>
      </c>
      <c r="C2026" s="104">
        <f t="shared" si="661"/>
        <v>93483.486866269974</v>
      </c>
      <c r="D2026" s="132">
        <f t="shared" si="662"/>
        <v>42046</v>
      </c>
      <c r="E2026" s="105">
        <f t="shared" si="654"/>
        <v>1.9799999999999999E-4</v>
      </c>
      <c r="F2026" s="106">
        <f t="shared" si="672"/>
        <v>6</v>
      </c>
      <c r="G2026" s="106">
        <f t="shared" si="674"/>
        <v>28</v>
      </c>
      <c r="H2026" s="104">
        <f t="shared" si="663"/>
        <v>1.00004242</v>
      </c>
      <c r="I2026" s="104">
        <f t="shared" si="664"/>
        <v>1.0354225699999999</v>
      </c>
      <c r="J2026" s="104">
        <f t="shared" si="656"/>
        <v>1.0354664899999999</v>
      </c>
      <c r="K2026" s="104">
        <f t="shared" si="657"/>
        <v>96799.018018369999</v>
      </c>
      <c r="L2026" s="107">
        <f t="shared" si="668"/>
        <v>0</v>
      </c>
      <c r="M2026" s="105">
        <f t="shared" si="669"/>
        <v>0</v>
      </c>
      <c r="N2026" s="104">
        <f t="shared" si="670"/>
        <v>0</v>
      </c>
      <c r="O2026" s="113">
        <f t="shared" si="665"/>
        <v>0.11</v>
      </c>
      <c r="P2026" s="108">
        <f t="shared" si="655"/>
        <v>1.001865309</v>
      </c>
      <c r="Q2026" s="104">
        <f t="shared" si="658"/>
        <v>180.5600795</v>
      </c>
      <c r="R2026" s="104">
        <f t="shared" si="659"/>
        <v>180.5600795</v>
      </c>
      <c r="S2026" s="109" t="s">
        <v>52</v>
      </c>
      <c r="T2026" s="110">
        <f t="shared" si="671"/>
        <v>42073</v>
      </c>
      <c r="U2026" s="111">
        <f t="shared" si="666"/>
        <v>0</v>
      </c>
      <c r="V2026" s="22"/>
      <c r="AF2026" s="14"/>
    </row>
    <row r="2027" spans="1:108" x14ac:dyDescent="0.2">
      <c r="A2027" s="112">
        <f t="shared" si="660"/>
        <v>42052</v>
      </c>
      <c r="B2027" s="104">
        <f t="shared" si="673"/>
        <v>97010.389967180003</v>
      </c>
      <c r="C2027" s="104">
        <f t="shared" si="661"/>
        <v>93483.486866269974</v>
      </c>
      <c r="D2027" s="132">
        <f t="shared" si="662"/>
        <v>42046</v>
      </c>
      <c r="E2027" s="105">
        <f t="shared" ref="E2027:E2090" si="675">IF(DAY(A2026)=$E$2,VLOOKUP(A2026,$AG$10:$AH$200,2),E2026)</f>
        <v>1.9799999999999999E-4</v>
      </c>
      <c r="F2027" s="106">
        <f t="shared" si="672"/>
        <v>7</v>
      </c>
      <c r="G2027" s="106">
        <f t="shared" si="674"/>
        <v>28</v>
      </c>
      <c r="H2027" s="104">
        <f t="shared" si="663"/>
        <v>1.0000494900000001</v>
      </c>
      <c r="I2027" s="104">
        <f t="shared" si="664"/>
        <v>1.0354225699999999</v>
      </c>
      <c r="J2027" s="104">
        <f t="shared" si="656"/>
        <v>1.0354738100000001</v>
      </c>
      <c r="K2027" s="104">
        <f t="shared" si="657"/>
        <v>96799.702317500007</v>
      </c>
      <c r="L2027" s="107">
        <f t="shared" si="668"/>
        <v>0</v>
      </c>
      <c r="M2027" s="105">
        <f t="shared" si="669"/>
        <v>0</v>
      </c>
      <c r="N2027" s="104">
        <f t="shared" si="670"/>
        <v>0</v>
      </c>
      <c r="O2027" s="113">
        <f t="shared" si="665"/>
        <v>0.11</v>
      </c>
      <c r="P2027" s="108">
        <f t="shared" si="655"/>
        <v>1.002176532</v>
      </c>
      <c r="Q2027" s="104">
        <f t="shared" si="658"/>
        <v>210.68764967999999</v>
      </c>
      <c r="R2027" s="104">
        <f t="shared" si="659"/>
        <v>210.68764967999999</v>
      </c>
      <c r="S2027" s="109" t="s">
        <v>52</v>
      </c>
      <c r="T2027" s="110">
        <f t="shared" si="671"/>
        <v>42073</v>
      </c>
      <c r="U2027" s="111">
        <f t="shared" si="666"/>
        <v>0</v>
      </c>
      <c r="V2027" s="22"/>
      <c r="AF2027" s="14"/>
    </row>
    <row r="2028" spans="1:108" x14ac:dyDescent="0.2">
      <c r="A2028" s="112">
        <f t="shared" si="660"/>
        <v>42053</v>
      </c>
      <c r="B2028" s="104">
        <f t="shared" si="673"/>
        <v>97041.211652059996</v>
      </c>
      <c r="C2028" s="104">
        <f t="shared" si="661"/>
        <v>93483.486866269974</v>
      </c>
      <c r="D2028" s="132">
        <f t="shared" si="662"/>
        <v>42046</v>
      </c>
      <c r="E2028" s="105">
        <f t="shared" si="675"/>
        <v>1.9799999999999999E-4</v>
      </c>
      <c r="F2028" s="106">
        <f t="shared" si="672"/>
        <v>8</v>
      </c>
      <c r="G2028" s="106">
        <f t="shared" si="674"/>
        <v>28</v>
      </c>
      <c r="H2028" s="104">
        <f t="shared" si="663"/>
        <v>1.00005656</v>
      </c>
      <c r="I2028" s="104">
        <f t="shared" si="664"/>
        <v>1.0354225699999999</v>
      </c>
      <c r="J2028" s="104">
        <f t="shared" si="656"/>
        <v>1.03548113</v>
      </c>
      <c r="K2028" s="104">
        <f t="shared" si="657"/>
        <v>96800.386616620002</v>
      </c>
      <c r="L2028" s="107">
        <f t="shared" si="668"/>
        <v>0</v>
      </c>
      <c r="M2028" s="105">
        <f t="shared" si="669"/>
        <v>0</v>
      </c>
      <c r="N2028" s="104">
        <f t="shared" si="670"/>
        <v>0</v>
      </c>
      <c r="O2028" s="113">
        <f t="shared" si="665"/>
        <v>0.11</v>
      </c>
      <c r="P2028" s="108">
        <f t="shared" si="655"/>
        <v>1.002487852</v>
      </c>
      <c r="Q2028" s="104">
        <f t="shared" si="658"/>
        <v>240.82503543999999</v>
      </c>
      <c r="R2028" s="104">
        <f t="shared" si="659"/>
        <v>240.82503543999999</v>
      </c>
      <c r="S2028" s="109" t="s">
        <v>52</v>
      </c>
      <c r="T2028" s="110">
        <f t="shared" si="671"/>
        <v>42073</v>
      </c>
      <c r="U2028" s="111">
        <f t="shared" si="666"/>
        <v>0</v>
      </c>
      <c r="V2028" s="22"/>
      <c r="AF2028" s="14"/>
    </row>
    <row r="2029" spans="1:108" x14ac:dyDescent="0.2">
      <c r="A2029" s="112">
        <f t="shared" si="660"/>
        <v>42054</v>
      </c>
      <c r="B2029" s="104">
        <f t="shared" si="673"/>
        <v>97072.043055920003</v>
      </c>
      <c r="C2029" s="104">
        <f t="shared" si="661"/>
        <v>93483.486866269974</v>
      </c>
      <c r="D2029" s="132">
        <f t="shared" si="662"/>
        <v>42046</v>
      </c>
      <c r="E2029" s="105">
        <f t="shared" si="675"/>
        <v>1.9799999999999999E-4</v>
      </c>
      <c r="F2029" s="106">
        <f t="shared" si="672"/>
        <v>9</v>
      </c>
      <c r="G2029" s="106">
        <f t="shared" si="674"/>
        <v>28</v>
      </c>
      <c r="H2029" s="104">
        <f t="shared" si="663"/>
        <v>1.0000636300000001</v>
      </c>
      <c r="I2029" s="104">
        <f t="shared" si="664"/>
        <v>1.0354225699999999</v>
      </c>
      <c r="J2029" s="104">
        <f t="shared" si="656"/>
        <v>1.0354884499999999</v>
      </c>
      <c r="K2029" s="104">
        <f t="shared" si="657"/>
        <v>96801.070915739998</v>
      </c>
      <c r="L2029" s="107">
        <f t="shared" si="668"/>
        <v>0</v>
      </c>
      <c r="M2029" s="105">
        <f t="shared" si="669"/>
        <v>0</v>
      </c>
      <c r="N2029" s="104">
        <f t="shared" si="670"/>
        <v>0</v>
      </c>
      <c r="O2029" s="113">
        <f t="shared" si="665"/>
        <v>0.11</v>
      </c>
      <c r="P2029" s="108">
        <f t="shared" si="655"/>
        <v>1.002799268</v>
      </c>
      <c r="Q2029" s="104">
        <f t="shared" si="658"/>
        <v>270.97214018</v>
      </c>
      <c r="R2029" s="104">
        <f t="shared" si="659"/>
        <v>270.97214018</v>
      </c>
      <c r="S2029" s="109" t="s">
        <v>52</v>
      </c>
      <c r="T2029" s="110">
        <f t="shared" si="671"/>
        <v>42073</v>
      </c>
      <c r="U2029" s="111">
        <f t="shared" si="666"/>
        <v>0</v>
      </c>
      <c r="V2029" s="22"/>
      <c r="AF2029" s="14"/>
    </row>
    <row r="2030" spans="1:108" x14ac:dyDescent="0.2">
      <c r="A2030" s="112">
        <f t="shared" si="660"/>
        <v>42055</v>
      </c>
      <c r="B2030" s="104">
        <f t="shared" si="673"/>
        <v>97102.88427575001</v>
      </c>
      <c r="C2030" s="104">
        <f t="shared" si="661"/>
        <v>93483.486866269974</v>
      </c>
      <c r="D2030" s="132">
        <f t="shared" si="662"/>
        <v>42046</v>
      </c>
      <c r="E2030" s="105">
        <f t="shared" si="675"/>
        <v>1.9799999999999999E-4</v>
      </c>
      <c r="F2030" s="106">
        <f t="shared" si="672"/>
        <v>10</v>
      </c>
      <c r="G2030" s="106">
        <f t="shared" si="674"/>
        <v>28</v>
      </c>
      <c r="H2030" s="104">
        <f t="shared" si="663"/>
        <v>1.0000707</v>
      </c>
      <c r="I2030" s="104">
        <f t="shared" si="664"/>
        <v>1.0354225699999999</v>
      </c>
      <c r="J2030" s="104">
        <f t="shared" si="656"/>
        <v>1.03549577</v>
      </c>
      <c r="K2030" s="104">
        <f t="shared" si="657"/>
        <v>96801.755214870005</v>
      </c>
      <c r="L2030" s="107">
        <f t="shared" si="668"/>
        <v>0</v>
      </c>
      <c r="M2030" s="105">
        <f t="shared" si="669"/>
        <v>0</v>
      </c>
      <c r="N2030" s="104">
        <f t="shared" si="670"/>
        <v>0</v>
      </c>
      <c r="O2030" s="113">
        <f t="shared" si="665"/>
        <v>0.11</v>
      </c>
      <c r="P2030" s="108">
        <f t="shared" si="655"/>
        <v>1.003110781</v>
      </c>
      <c r="Q2030" s="104">
        <f t="shared" si="658"/>
        <v>301.12906088</v>
      </c>
      <c r="R2030" s="104">
        <f t="shared" si="659"/>
        <v>301.12906088</v>
      </c>
      <c r="S2030" s="109" t="s">
        <v>52</v>
      </c>
      <c r="T2030" s="110">
        <f t="shared" si="671"/>
        <v>42073</v>
      </c>
      <c r="U2030" s="111">
        <f t="shared" si="666"/>
        <v>0</v>
      </c>
      <c r="V2030" s="22"/>
      <c r="AF2030" s="14"/>
    </row>
    <row r="2031" spans="1:108" x14ac:dyDescent="0.2">
      <c r="A2031" s="112">
        <f t="shared" si="660"/>
        <v>42056</v>
      </c>
      <c r="B2031" s="104">
        <f t="shared" si="673"/>
        <v>97133.7362498</v>
      </c>
      <c r="C2031" s="104">
        <f t="shared" si="661"/>
        <v>93483.486866269974</v>
      </c>
      <c r="D2031" s="132">
        <f t="shared" si="662"/>
        <v>42046</v>
      </c>
      <c r="E2031" s="105">
        <f t="shared" si="675"/>
        <v>1.9799999999999999E-4</v>
      </c>
      <c r="F2031" s="106">
        <f t="shared" si="672"/>
        <v>11</v>
      </c>
      <c r="G2031" s="106">
        <f t="shared" si="674"/>
        <v>28</v>
      </c>
      <c r="H2031" s="104">
        <f t="shared" si="663"/>
        <v>1.00007778</v>
      </c>
      <c r="I2031" s="104">
        <f t="shared" si="664"/>
        <v>1.0354225699999999</v>
      </c>
      <c r="J2031" s="104">
        <f t="shared" si="656"/>
        <v>1.0355030999999999</v>
      </c>
      <c r="K2031" s="104">
        <f t="shared" si="657"/>
        <v>96802.440448830006</v>
      </c>
      <c r="L2031" s="107">
        <f t="shared" si="668"/>
        <v>0</v>
      </c>
      <c r="M2031" s="105">
        <f t="shared" si="669"/>
        <v>0</v>
      </c>
      <c r="N2031" s="104">
        <f t="shared" si="670"/>
        <v>0</v>
      </c>
      <c r="O2031" s="113">
        <f t="shared" si="665"/>
        <v>0.11</v>
      </c>
      <c r="P2031" s="108">
        <f t="shared" si="655"/>
        <v>1.003422391</v>
      </c>
      <c r="Q2031" s="104">
        <f t="shared" si="658"/>
        <v>331.29580097000002</v>
      </c>
      <c r="R2031" s="104">
        <f t="shared" si="659"/>
        <v>331.29580097000002</v>
      </c>
      <c r="S2031" s="109" t="s">
        <v>52</v>
      </c>
      <c r="T2031" s="110">
        <f t="shared" si="671"/>
        <v>42073</v>
      </c>
      <c r="U2031" s="111">
        <f t="shared" si="666"/>
        <v>0</v>
      </c>
      <c r="V2031" s="22"/>
      <c r="AF2031" s="14"/>
    </row>
    <row r="2032" spans="1:108" x14ac:dyDescent="0.2">
      <c r="A2032" s="112">
        <f t="shared" si="660"/>
        <v>42057</v>
      </c>
      <c r="B2032" s="104">
        <f t="shared" si="673"/>
        <v>97164.59710246</v>
      </c>
      <c r="C2032" s="104">
        <f t="shared" si="661"/>
        <v>93483.486866269974</v>
      </c>
      <c r="D2032" s="132">
        <f t="shared" si="662"/>
        <v>42046</v>
      </c>
      <c r="E2032" s="105">
        <f t="shared" si="675"/>
        <v>1.9799999999999999E-4</v>
      </c>
      <c r="F2032" s="106">
        <f t="shared" si="672"/>
        <v>12</v>
      </c>
      <c r="G2032" s="106">
        <f t="shared" si="674"/>
        <v>28</v>
      </c>
      <c r="H2032" s="104">
        <f t="shared" si="663"/>
        <v>1.0000848499999999</v>
      </c>
      <c r="I2032" s="104">
        <f t="shared" si="664"/>
        <v>1.0354225699999999</v>
      </c>
      <c r="J2032" s="104">
        <f t="shared" si="656"/>
        <v>1.03551042</v>
      </c>
      <c r="K2032" s="104">
        <f t="shared" si="657"/>
        <v>96803.124747950002</v>
      </c>
      <c r="L2032" s="107">
        <f t="shared" si="668"/>
        <v>0</v>
      </c>
      <c r="M2032" s="105">
        <f t="shared" si="669"/>
        <v>0</v>
      </c>
      <c r="N2032" s="104">
        <f t="shared" si="670"/>
        <v>0</v>
      </c>
      <c r="O2032" s="113">
        <f t="shared" si="665"/>
        <v>0.11</v>
      </c>
      <c r="P2032" s="108">
        <f t="shared" si="655"/>
        <v>1.003734098</v>
      </c>
      <c r="Q2032" s="104">
        <f t="shared" si="658"/>
        <v>361.47235451</v>
      </c>
      <c r="R2032" s="104">
        <f t="shared" si="659"/>
        <v>361.47235451</v>
      </c>
      <c r="S2032" s="109" t="s">
        <v>52</v>
      </c>
      <c r="T2032" s="110">
        <f t="shared" si="671"/>
        <v>42073</v>
      </c>
      <c r="U2032" s="111">
        <f t="shared" si="666"/>
        <v>0</v>
      </c>
      <c r="V2032" s="22"/>
      <c r="AF2032" s="14"/>
    </row>
    <row r="2033" spans="1:32" x14ac:dyDescent="0.2">
      <c r="A2033" s="112">
        <f t="shared" si="660"/>
        <v>42058</v>
      </c>
      <c r="B2033" s="104">
        <f t="shared" si="673"/>
        <v>97195.467674889995</v>
      </c>
      <c r="C2033" s="104">
        <f t="shared" si="661"/>
        <v>93483.486866269974</v>
      </c>
      <c r="D2033" s="132">
        <f t="shared" si="662"/>
        <v>42046</v>
      </c>
      <c r="E2033" s="105">
        <f t="shared" si="675"/>
        <v>1.9799999999999999E-4</v>
      </c>
      <c r="F2033" s="106">
        <f t="shared" si="672"/>
        <v>13</v>
      </c>
      <c r="G2033" s="106">
        <f t="shared" si="674"/>
        <v>28</v>
      </c>
      <c r="H2033" s="104">
        <f t="shared" si="663"/>
        <v>1.00009192</v>
      </c>
      <c r="I2033" s="104">
        <f t="shared" si="664"/>
        <v>1.0354225699999999</v>
      </c>
      <c r="J2033" s="104">
        <f t="shared" si="656"/>
        <v>1.03551774</v>
      </c>
      <c r="K2033" s="104">
        <f t="shared" si="657"/>
        <v>96803.809047069997</v>
      </c>
      <c r="L2033" s="107">
        <f t="shared" si="668"/>
        <v>0</v>
      </c>
      <c r="M2033" s="105">
        <f t="shared" si="669"/>
        <v>0</v>
      </c>
      <c r="N2033" s="104">
        <f t="shared" si="670"/>
        <v>0</v>
      </c>
      <c r="O2033" s="113">
        <f t="shared" si="665"/>
        <v>0.11</v>
      </c>
      <c r="P2033" s="108">
        <f t="shared" si="655"/>
        <v>1.004045901</v>
      </c>
      <c r="Q2033" s="104">
        <f t="shared" si="658"/>
        <v>391.65862781999999</v>
      </c>
      <c r="R2033" s="104">
        <f t="shared" si="659"/>
        <v>391.65862781999999</v>
      </c>
      <c r="S2033" s="109" t="s">
        <v>52</v>
      </c>
      <c r="T2033" s="110">
        <f t="shared" si="671"/>
        <v>42073</v>
      </c>
      <c r="U2033" s="111">
        <f t="shared" si="666"/>
        <v>0</v>
      </c>
      <c r="V2033" s="22"/>
      <c r="AF2033" s="14"/>
    </row>
    <row r="2034" spans="1:32" x14ac:dyDescent="0.2">
      <c r="A2034" s="112">
        <f t="shared" si="660"/>
        <v>42059</v>
      </c>
      <c r="B2034" s="104">
        <f t="shared" si="673"/>
        <v>97226.348160909998</v>
      </c>
      <c r="C2034" s="104">
        <f t="shared" si="661"/>
        <v>93483.486866269974</v>
      </c>
      <c r="D2034" s="132">
        <f t="shared" si="662"/>
        <v>42046</v>
      </c>
      <c r="E2034" s="105">
        <f t="shared" si="675"/>
        <v>1.9799999999999999E-4</v>
      </c>
      <c r="F2034" s="106">
        <f t="shared" si="672"/>
        <v>14</v>
      </c>
      <c r="G2034" s="106">
        <f t="shared" si="674"/>
        <v>28</v>
      </c>
      <c r="H2034" s="104">
        <f t="shared" si="663"/>
        <v>1.0000989899999999</v>
      </c>
      <c r="I2034" s="104">
        <f t="shared" si="664"/>
        <v>1.0354225699999999</v>
      </c>
      <c r="J2034" s="104">
        <f t="shared" si="656"/>
        <v>1.0355250600000001</v>
      </c>
      <c r="K2034" s="104">
        <f t="shared" si="657"/>
        <v>96804.493346200004</v>
      </c>
      <c r="L2034" s="107">
        <f t="shared" si="668"/>
        <v>0</v>
      </c>
      <c r="M2034" s="105">
        <f t="shared" si="669"/>
        <v>0</v>
      </c>
      <c r="N2034" s="104">
        <f t="shared" si="670"/>
        <v>0</v>
      </c>
      <c r="O2034" s="113">
        <f t="shared" si="665"/>
        <v>0.11</v>
      </c>
      <c r="P2034" s="108">
        <f t="shared" si="655"/>
        <v>1.0043578019999999</v>
      </c>
      <c r="Q2034" s="104">
        <f t="shared" si="658"/>
        <v>421.85481471000003</v>
      </c>
      <c r="R2034" s="104">
        <f t="shared" si="659"/>
        <v>421.85481471000003</v>
      </c>
      <c r="S2034" s="109" t="s">
        <v>52</v>
      </c>
      <c r="T2034" s="110">
        <f t="shared" si="671"/>
        <v>42073</v>
      </c>
      <c r="U2034" s="111">
        <f t="shared" si="666"/>
        <v>0</v>
      </c>
      <c r="V2034" s="22"/>
      <c r="AF2034" s="14"/>
    </row>
    <row r="2035" spans="1:32" x14ac:dyDescent="0.2">
      <c r="A2035" s="112">
        <f t="shared" si="660"/>
        <v>42060</v>
      </c>
      <c r="B2035" s="104">
        <f t="shared" si="673"/>
        <v>97257.238367080005</v>
      </c>
      <c r="C2035" s="104">
        <f t="shared" si="661"/>
        <v>93483.486866269974</v>
      </c>
      <c r="D2035" s="132">
        <f t="shared" si="662"/>
        <v>42046</v>
      </c>
      <c r="E2035" s="105">
        <f t="shared" si="675"/>
        <v>1.9799999999999999E-4</v>
      </c>
      <c r="F2035" s="106">
        <f t="shared" si="672"/>
        <v>15</v>
      </c>
      <c r="G2035" s="106">
        <f t="shared" si="674"/>
        <v>28</v>
      </c>
      <c r="H2035" s="104">
        <f t="shared" si="663"/>
        <v>1.00010606</v>
      </c>
      <c r="I2035" s="104">
        <f t="shared" si="664"/>
        <v>1.0354225699999999</v>
      </c>
      <c r="J2035" s="104">
        <f t="shared" si="656"/>
        <v>1.03553238</v>
      </c>
      <c r="K2035" s="104">
        <f t="shared" si="657"/>
        <v>96805.17764532</v>
      </c>
      <c r="L2035" s="107">
        <f t="shared" si="668"/>
        <v>0</v>
      </c>
      <c r="M2035" s="105">
        <f t="shared" si="669"/>
        <v>0</v>
      </c>
      <c r="N2035" s="104">
        <f t="shared" si="670"/>
        <v>0</v>
      </c>
      <c r="O2035" s="113">
        <f t="shared" si="665"/>
        <v>0.11</v>
      </c>
      <c r="P2035" s="108">
        <f t="shared" si="655"/>
        <v>1.004669799</v>
      </c>
      <c r="Q2035" s="104">
        <f t="shared" si="658"/>
        <v>452.06072175999998</v>
      </c>
      <c r="R2035" s="104">
        <f t="shared" si="659"/>
        <v>452.06072175999998</v>
      </c>
      <c r="S2035" s="109" t="s">
        <v>52</v>
      </c>
      <c r="T2035" s="110">
        <f t="shared" si="671"/>
        <v>42073</v>
      </c>
      <c r="U2035" s="111">
        <f t="shared" si="666"/>
        <v>0</v>
      </c>
      <c r="V2035" s="22"/>
      <c r="AF2035" s="14"/>
    </row>
    <row r="2036" spans="1:32" x14ac:dyDescent="0.2">
      <c r="A2036" s="112">
        <f t="shared" si="660"/>
        <v>42061</v>
      </c>
      <c r="B2036" s="104">
        <f t="shared" si="673"/>
        <v>97288.138390429987</v>
      </c>
      <c r="C2036" s="104">
        <f t="shared" si="661"/>
        <v>93483.486866269974</v>
      </c>
      <c r="D2036" s="132">
        <f t="shared" si="662"/>
        <v>42046</v>
      </c>
      <c r="E2036" s="105">
        <f t="shared" si="675"/>
        <v>1.9799999999999999E-4</v>
      </c>
      <c r="F2036" s="106">
        <f t="shared" si="672"/>
        <v>16</v>
      </c>
      <c r="G2036" s="106">
        <f t="shared" si="674"/>
        <v>28</v>
      </c>
      <c r="H2036" s="104">
        <f t="shared" si="663"/>
        <v>1.0001131299999999</v>
      </c>
      <c r="I2036" s="104">
        <f t="shared" si="664"/>
        <v>1.0354225699999999</v>
      </c>
      <c r="J2036" s="104">
        <f t="shared" si="656"/>
        <v>1.0355397</v>
      </c>
      <c r="K2036" s="104">
        <f t="shared" si="657"/>
        <v>96805.861944449993</v>
      </c>
      <c r="L2036" s="107">
        <f t="shared" si="668"/>
        <v>0</v>
      </c>
      <c r="M2036" s="105">
        <f t="shared" si="669"/>
        <v>0</v>
      </c>
      <c r="N2036" s="104">
        <f t="shared" si="670"/>
        <v>0</v>
      </c>
      <c r="O2036" s="113">
        <f t="shared" si="665"/>
        <v>0.11</v>
      </c>
      <c r="P2036" s="108">
        <f t="shared" si="655"/>
        <v>1.0049818930000001</v>
      </c>
      <c r="Q2036" s="104">
        <f t="shared" si="658"/>
        <v>482.27644598000001</v>
      </c>
      <c r="R2036" s="104">
        <f t="shared" si="659"/>
        <v>482.27644598000001</v>
      </c>
      <c r="S2036" s="109" t="s">
        <v>52</v>
      </c>
      <c r="T2036" s="110">
        <f t="shared" si="671"/>
        <v>42073</v>
      </c>
      <c r="U2036" s="111">
        <f t="shared" si="666"/>
        <v>0</v>
      </c>
      <c r="V2036" s="22"/>
      <c r="AF2036" s="14"/>
    </row>
    <row r="2037" spans="1:32" x14ac:dyDescent="0.2">
      <c r="A2037" s="112">
        <f t="shared" si="660"/>
        <v>42062</v>
      </c>
      <c r="B2037" s="104">
        <f t="shared" si="673"/>
        <v>97319.04823113</v>
      </c>
      <c r="C2037" s="104">
        <f t="shared" si="661"/>
        <v>93483.486866269974</v>
      </c>
      <c r="D2037" s="132">
        <f t="shared" si="662"/>
        <v>42046</v>
      </c>
      <c r="E2037" s="105">
        <f t="shared" si="675"/>
        <v>1.9799999999999999E-4</v>
      </c>
      <c r="F2037" s="106">
        <f t="shared" si="672"/>
        <v>17</v>
      </c>
      <c r="G2037" s="106">
        <f t="shared" si="674"/>
        <v>28</v>
      </c>
      <c r="H2037" s="104">
        <f t="shared" si="663"/>
        <v>1.0001202</v>
      </c>
      <c r="I2037" s="104">
        <f t="shared" si="664"/>
        <v>1.0354225699999999</v>
      </c>
      <c r="J2037" s="104">
        <f t="shared" si="656"/>
        <v>1.0355470200000001</v>
      </c>
      <c r="K2037" s="104">
        <f t="shared" si="657"/>
        <v>96806.546243570003</v>
      </c>
      <c r="L2037" s="107">
        <f t="shared" si="668"/>
        <v>0</v>
      </c>
      <c r="M2037" s="105">
        <f t="shared" si="669"/>
        <v>0</v>
      </c>
      <c r="N2037" s="104">
        <f t="shared" si="670"/>
        <v>0</v>
      </c>
      <c r="O2037" s="113">
        <f t="shared" si="665"/>
        <v>0.11</v>
      </c>
      <c r="P2037" s="108">
        <f t="shared" si="655"/>
        <v>1.005294084</v>
      </c>
      <c r="Q2037" s="104">
        <f t="shared" si="658"/>
        <v>512.50198755999998</v>
      </c>
      <c r="R2037" s="104">
        <f t="shared" si="659"/>
        <v>512.50198755999998</v>
      </c>
      <c r="S2037" s="109" t="s">
        <v>52</v>
      </c>
      <c r="T2037" s="110">
        <f t="shared" si="671"/>
        <v>42073</v>
      </c>
      <c r="U2037" s="111">
        <f t="shared" si="666"/>
        <v>0</v>
      </c>
      <c r="V2037" s="22"/>
      <c r="AF2037" s="14"/>
    </row>
    <row r="2038" spans="1:32" x14ac:dyDescent="0.2">
      <c r="A2038" s="112">
        <f t="shared" si="660"/>
        <v>42063</v>
      </c>
      <c r="B2038" s="104">
        <f t="shared" si="673"/>
        <v>97349.96882948</v>
      </c>
      <c r="C2038" s="104">
        <f t="shared" si="661"/>
        <v>93483.486866269974</v>
      </c>
      <c r="D2038" s="132">
        <f t="shared" si="662"/>
        <v>42046</v>
      </c>
      <c r="E2038" s="105">
        <f t="shared" si="675"/>
        <v>1.9799999999999999E-4</v>
      </c>
      <c r="F2038" s="106">
        <f t="shared" si="672"/>
        <v>18</v>
      </c>
      <c r="G2038" s="106">
        <f t="shared" si="674"/>
        <v>28</v>
      </c>
      <c r="H2038" s="104">
        <f t="shared" si="663"/>
        <v>1.0001272800000001</v>
      </c>
      <c r="I2038" s="104">
        <f t="shared" si="664"/>
        <v>1.0354225699999999</v>
      </c>
      <c r="J2038" s="104">
        <f t="shared" si="656"/>
        <v>1.03555435</v>
      </c>
      <c r="K2038" s="104">
        <f t="shared" si="657"/>
        <v>96807.231477530004</v>
      </c>
      <c r="L2038" s="107">
        <f t="shared" si="668"/>
        <v>0</v>
      </c>
      <c r="M2038" s="105">
        <f t="shared" si="669"/>
        <v>0</v>
      </c>
      <c r="N2038" s="104">
        <f t="shared" si="670"/>
        <v>0</v>
      </c>
      <c r="O2038" s="113">
        <f t="shared" si="665"/>
        <v>0.11</v>
      </c>
      <c r="P2038" s="108">
        <f t="shared" si="655"/>
        <v>1.0056063719999999</v>
      </c>
      <c r="Q2038" s="104">
        <f t="shared" si="658"/>
        <v>542.73735194999995</v>
      </c>
      <c r="R2038" s="104">
        <f t="shared" si="659"/>
        <v>542.73735194999995</v>
      </c>
      <c r="S2038" s="109" t="s">
        <v>52</v>
      </c>
      <c r="T2038" s="110">
        <f t="shared" si="671"/>
        <v>42073</v>
      </c>
      <c r="U2038" s="111">
        <f t="shared" si="666"/>
        <v>0</v>
      </c>
      <c r="V2038" s="22"/>
      <c r="AF2038" s="14"/>
    </row>
    <row r="2039" spans="1:32" x14ac:dyDescent="0.2">
      <c r="A2039" s="112">
        <f t="shared" si="660"/>
        <v>42064</v>
      </c>
      <c r="B2039" s="104">
        <f t="shared" si="673"/>
        <v>97380.898305800001</v>
      </c>
      <c r="C2039" s="104">
        <f t="shared" si="661"/>
        <v>93483.486866269974</v>
      </c>
      <c r="D2039" s="132">
        <f t="shared" si="662"/>
        <v>42046</v>
      </c>
      <c r="E2039" s="105">
        <f t="shared" si="675"/>
        <v>1.9799999999999999E-4</v>
      </c>
      <c r="F2039" s="106">
        <f t="shared" si="672"/>
        <v>19</v>
      </c>
      <c r="G2039" s="106">
        <f t="shared" si="674"/>
        <v>28</v>
      </c>
      <c r="H2039" s="104">
        <f t="shared" si="663"/>
        <v>1.0001343499999999</v>
      </c>
      <c r="I2039" s="104">
        <f t="shared" si="664"/>
        <v>1.0354225699999999</v>
      </c>
      <c r="J2039" s="104">
        <f t="shared" si="656"/>
        <v>1.0355616700000001</v>
      </c>
      <c r="K2039" s="104">
        <f t="shared" si="657"/>
        <v>96807.915776649999</v>
      </c>
      <c r="L2039" s="107">
        <f t="shared" si="668"/>
        <v>0</v>
      </c>
      <c r="M2039" s="105">
        <f t="shared" si="669"/>
        <v>0</v>
      </c>
      <c r="N2039" s="104">
        <f t="shared" si="670"/>
        <v>0</v>
      </c>
      <c r="O2039" s="113">
        <f t="shared" si="665"/>
        <v>0.11</v>
      </c>
      <c r="P2039" s="108">
        <f t="shared" si="655"/>
        <v>1.0059187570000001</v>
      </c>
      <c r="Q2039" s="104">
        <f t="shared" si="658"/>
        <v>572.98252915</v>
      </c>
      <c r="R2039" s="104">
        <f t="shared" si="659"/>
        <v>572.98252915</v>
      </c>
      <c r="S2039" s="109" t="s">
        <v>52</v>
      </c>
      <c r="T2039" s="110">
        <f t="shared" si="671"/>
        <v>42073</v>
      </c>
      <c r="U2039" s="111">
        <f t="shared" si="666"/>
        <v>0</v>
      </c>
      <c r="V2039" s="22"/>
      <c r="AF2039" s="14"/>
    </row>
    <row r="2040" spans="1:32" x14ac:dyDescent="0.2">
      <c r="A2040" s="112">
        <f t="shared" si="660"/>
        <v>42065</v>
      </c>
      <c r="B2040" s="104">
        <f t="shared" si="673"/>
        <v>97411.837696910006</v>
      </c>
      <c r="C2040" s="104">
        <f t="shared" si="661"/>
        <v>93483.486866269974</v>
      </c>
      <c r="D2040" s="132">
        <f t="shared" si="662"/>
        <v>42046</v>
      </c>
      <c r="E2040" s="105">
        <f t="shared" si="675"/>
        <v>1.9799999999999999E-4</v>
      </c>
      <c r="F2040" s="106">
        <f t="shared" si="672"/>
        <v>20</v>
      </c>
      <c r="G2040" s="106">
        <f t="shared" si="674"/>
        <v>28</v>
      </c>
      <c r="H2040" s="104">
        <f t="shared" si="663"/>
        <v>1.0001414200000001</v>
      </c>
      <c r="I2040" s="104">
        <f t="shared" si="664"/>
        <v>1.0354225699999999</v>
      </c>
      <c r="J2040" s="104">
        <f t="shared" si="656"/>
        <v>1.03556899</v>
      </c>
      <c r="K2040" s="104">
        <f t="shared" si="657"/>
        <v>96808.600075780007</v>
      </c>
      <c r="L2040" s="107">
        <f t="shared" si="668"/>
        <v>0</v>
      </c>
      <c r="M2040" s="105">
        <f t="shared" si="669"/>
        <v>0</v>
      </c>
      <c r="N2040" s="104">
        <f t="shared" si="670"/>
        <v>0</v>
      </c>
      <c r="O2040" s="113">
        <f t="shared" si="665"/>
        <v>0.11</v>
      </c>
      <c r="P2040" s="108">
        <f t="shared" si="655"/>
        <v>1.00623124</v>
      </c>
      <c r="Q2040" s="104">
        <f t="shared" si="658"/>
        <v>603.23762112999998</v>
      </c>
      <c r="R2040" s="104">
        <f t="shared" si="659"/>
        <v>603.23762112999998</v>
      </c>
      <c r="S2040" s="109" t="s">
        <v>52</v>
      </c>
      <c r="T2040" s="110">
        <f t="shared" si="671"/>
        <v>42073</v>
      </c>
      <c r="U2040" s="111">
        <f t="shared" si="666"/>
        <v>0</v>
      </c>
      <c r="V2040" s="22"/>
      <c r="AF2040" s="14"/>
    </row>
    <row r="2041" spans="1:32" x14ac:dyDescent="0.2">
      <c r="A2041" s="112">
        <f t="shared" si="660"/>
        <v>42066</v>
      </c>
      <c r="B2041" s="104">
        <f t="shared" si="673"/>
        <v>97442.786809359997</v>
      </c>
      <c r="C2041" s="104">
        <f t="shared" si="661"/>
        <v>93483.486866269974</v>
      </c>
      <c r="D2041" s="132">
        <f t="shared" si="662"/>
        <v>42046</v>
      </c>
      <c r="E2041" s="105">
        <f t="shared" si="675"/>
        <v>1.9799999999999999E-4</v>
      </c>
      <c r="F2041" s="106">
        <f t="shared" si="672"/>
        <v>21</v>
      </c>
      <c r="G2041" s="106">
        <f>IF(DAY(A2041)=E$2+1,DAY(EOMONTH(A2041,0)), IF(DAY(A2041)&lt;&gt;$E$2+1,G2040))</f>
        <v>28</v>
      </c>
      <c r="H2041" s="104">
        <f t="shared" si="663"/>
        <v>1.0001484899999999</v>
      </c>
      <c r="I2041" s="104">
        <f t="shared" si="664"/>
        <v>1.0354225699999999</v>
      </c>
      <c r="J2041" s="104">
        <f t="shared" si="656"/>
        <v>1.0355763099999999</v>
      </c>
      <c r="K2041" s="104">
        <f t="shared" si="657"/>
        <v>96809.284374900002</v>
      </c>
      <c r="L2041" s="107">
        <f t="shared" si="668"/>
        <v>0</v>
      </c>
      <c r="M2041" s="105">
        <f t="shared" si="669"/>
        <v>0</v>
      </c>
      <c r="N2041" s="104">
        <f t="shared" si="670"/>
        <v>0</v>
      </c>
      <c r="O2041" s="113">
        <f t="shared" si="665"/>
        <v>0.11</v>
      </c>
      <c r="P2041" s="108">
        <f t="shared" si="655"/>
        <v>1.006543819</v>
      </c>
      <c r="Q2041" s="104">
        <f t="shared" si="658"/>
        <v>633.50243446000002</v>
      </c>
      <c r="R2041" s="104">
        <f t="shared" si="659"/>
        <v>633.50243446000002</v>
      </c>
      <c r="S2041" s="109" t="s">
        <v>52</v>
      </c>
      <c r="T2041" s="110">
        <f t="shared" si="671"/>
        <v>42073</v>
      </c>
      <c r="U2041" s="111">
        <f t="shared" si="666"/>
        <v>0</v>
      </c>
      <c r="V2041" s="22"/>
      <c r="AF2041" s="14"/>
    </row>
    <row r="2042" spans="1:32" x14ac:dyDescent="0.2">
      <c r="A2042" s="112">
        <f t="shared" si="660"/>
        <v>42067</v>
      </c>
      <c r="B2042" s="104">
        <f t="shared" si="673"/>
        <v>97473.746681429999</v>
      </c>
      <c r="C2042" s="104">
        <f t="shared" si="661"/>
        <v>93483.486866269974</v>
      </c>
      <c r="D2042" s="132">
        <f t="shared" si="662"/>
        <v>42046</v>
      </c>
      <c r="E2042" s="105">
        <f t="shared" si="675"/>
        <v>1.9799999999999999E-4</v>
      </c>
      <c r="F2042" s="106">
        <f t="shared" si="672"/>
        <v>22</v>
      </c>
      <c r="G2042" s="106">
        <f t="shared" si="674"/>
        <v>28</v>
      </c>
      <c r="H2042" s="104">
        <f t="shared" si="663"/>
        <v>1.0001555600000001</v>
      </c>
      <c r="I2042" s="104">
        <f t="shared" si="664"/>
        <v>1.0354225699999999</v>
      </c>
      <c r="J2042" s="104">
        <f t="shared" si="656"/>
        <v>1.03558364</v>
      </c>
      <c r="K2042" s="104">
        <f t="shared" si="657"/>
        <v>96809.969608860003</v>
      </c>
      <c r="L2042" s="107">
        <f t="shared" si="668"/>
        <v>0</v>
      </c>
      <c r="M2042" s="105">
        <f t="shared" si="669"/>
        <v>0</v>
      </c>
      <c r="N2042" s="104">
        <f t="shared" si="670"/>
        <v>0</v>
      </c>
      <c r="O2042" s="113">
        <f t="shared" si="665"/>
        <v>0.11</v>
      </c>
      <c r="P2042" s="108">
        <f t="shared" si="655"/>
        <v>1.0068564950000001</v>
      </c>
      <c r="Q2042" s="104">
        <f t="shared" si="658"/>
        <v>663.77707256999997</v>
      </c>
      <c r="R2042" s="104">
        <f t="shared" si="659"/>
        <v>663.77707256999997</v>
      </c>
      <c r="S2042" s="109" t="s">
        <v>52</v>
      </c>
      <c r="T2042" s="110">
        <f t="shared" si="671"/>
        <v>42073</v>
      </c>
      <c r="U2042" s="111">
        <f t="shared" si="666"/>
        <v>0</v>
      </c>
      <c r="V2042" s="22"/>
      <c r="AF2042" s="14"/>
    </row>
    <row r="2043" spans="1:32" x14ac:dyDescent="0.2">
      <c r="A2043" s="112">
        <f t="shared" si="660"/>
        <v>42068</v>
      </c>
      <c r="B2043" s="104">
        <f t="shared" si="673"/>
        <v>97504.715527909997</v>
      </c>
      <c r="C2043" s="104">
        <f t="shared" si="661"/>
        <v>93483.486866269974</v>
      </c>
      <c r="D2043" s="132">
        <f t="shared" si="662"/>
        <v>42046</v>
      </c>
      <c r="E2043" s="105">
        <f t="shared" si="675"/>
        <v>1.9799999999999999E-4</v>
      </c>
      <c r="F2043" s="106">
        <f t="shared" si="672"/>
        <v>23</v>
      </c>
      <c r="G2043" s="106">
        <f t="shared" si="674"/>
        <v>28</v>
      </c>
      <c r="H2043" s="104">
        <f t="shared" si="663"/>
        <v>1.0001626299999999</v>
      </c>
      <c r="I2043" s="104">
        <f t="shared" si="664"/>
        <v>1.0354225699999999</v>
      </c>
      <c r="J2043" s="104">
        <f t="shared" si="656"/>
        <v>1.0355909599999999</v>
      </c>
      <c r="K2043" s="104">
        <f t="shared" si="657"/>
        <v>96810.653907979999</v>
      </c>
      <c r="L2043" s="107">
        <f t="shared" si="668"/>
        <v>0</v>
      </c>
      <c r="M2043" s="105">
        <f t="shared" si="669"/>
        <v>0</v>
      </c>
      <c r="N2043" s="104">
        <f t="shared" si="670"/>
        <v>0</v>
      </c>
      <c r="O2043" s="113">
        <f t="shared" si="665"/>
        <v>0.11</v>
      </c>
      <c r="P2043" s="108">
        <f t="shared" si="655"/>
        <v>1.007169269</v>
      </c>
      <c r="Q2043" s="104">
        <f t="shared" si="658"/>
        <v>694.06161993000001</v>
      </c>
      <c r="R2043" s="104">
        <f t="shared" si="659"/>
        <v>694.06161993000001</v>
      </c>
      <c r="S2043" s="109" t="s">
        <v>52</v>
      </c>
      <c r="T2043" s="110">
        <f t="shared" si="671"/>
        <v>42073</v>
      </c>
      <c r="U2043" s="111">
        <f t="shared" si="666"/>
        <v>0</v>
      </c>
      <c r="V2043" s="22"/>
      <c r="AF2043" s="14"/>
    </row>
    <row r="2044" spans="1:32" x14ac:dyDescent="0.2">
      <c r="A2044" s="112">
        <f t="shared" si="660"/>
        <v>42069</v>
      </c>
      <c r="B2044" s="104">
        <f t="shared" si="673"/>
        <v>97535.695038170001</v>
      </c>
      <c r="C2044" s="104">
        <f t="shared" si="661"/>
        <v>93483.486866269974</v>
      </c>
      <c r="D2044" s="132">
        <f t="shared" si="662"/>
        <v>42046</v>
      </c>
      <c r="E2044" s="105">
        <f t="shared" si="675"/>
        <v>1.9799999999999999E-4</v>
      </c>
      <c r="F2044" s="106">
        <f t="shared" si="672"/>
        <v>24</v>
      </c>
      <c r="G2044" s="106">
        <f t="shared" si="674"/>
        <v>28</v>
      </c>
      <c r="H2044" s="104">
        <f t="shared" si="663"/>
        <v>1.00016971</v>
      </c>
      <c r="I2044" s="104">
        <f t="shared" si="664"/>
        <v>1.0354225699999999</v>
      </c>
      <c r="J2044" s="104">
        <f t="shared" si="656"/>
        <v>1.03559829</v>
      </c>
      <c r="K2044" s="104">
        <f t="shared" si="657"/>
        <v>96811.33914194</v>
      </c>
      <c r="L2044" s="107">
        <f t="shared" si="668"/>
        <v>0</v>
      </c>
      <c r="M2044" s="105">
        <f t="shared" si="669"/>
        <v>0</v>
      </c>
      <c r="N2044" s="104">
        <f t="shared" si="670"/>
        <v>0</v>
      </c>
      <c r="O2044" s="113">
        <f t="shared" si="665"/>
        <v>0.11</v>
      </c>
      <c r="P2044" s="108">
        <f t="shared" si="655"/>
        <v>1.0074821389999999</v>
      </c>
      <c r="Q2044" s="104">
        <f t="shared" si="658"/>
        <v>724.35589622999998</v>
      </c>
      <c r="R2044" s="104">
        <f t="shared" si="659"/>
        <v>724.35589622999998</v>
      </c>
      <c r="S2044" s="109" t="s">
        <v>52</v>
      </c>
      <c r="T2044" s="110">
        <f t="shared" si="671"/>
        <v>42073</v>
      </c>
      <c r="U2044" s="111">
        <f t="shared" si="666"/>
        <v>0</v>
      </c>
      <c r="V2044" s="22"/>
      <c r="AF2044" s="14"/>
    </row>
    <row r="2045" spans="1:32" x14ac:dyDescent="0.2">
      <c r="A2045" s="112">
        <f t="shared" si="660"/>
        <v>42070</v>
      </c>
      <c r="B2045" s="104">
        <f t="shared" si="673"/>
        <v>97566.683522670006</v>
      </c>
      <c r="C2045" s="104">
        <f t="shared" si="661"/>
        <v>93483.486866269974</v>
      </c>
      <c r="D2045" s="132">
        <f t="shared" si="662"/>
        <v>42046</v>
      </c>
      <c r="E2045" s="105">
        <f t="shared" si="675"/>
        <v>1.9799999999999999E-4</v>
      </c>
      <c r="F2045" s="106">
        <f t="shared" si="672"/>
        <v>25</v>
      </c>
      <c r="G2045" s="106">
        <f t="shared" si="674"/>
        <v>28</v>
      </c>
      <c r="H2045" s="104">
        <f t="shared" si="663"/>
        <v>1.0001767800000001</v>
      </c>
      <c r="I2045" s="104">
        <f t="shared" si="664"/>
        <v>1.0354225699999999</v>
      </c>
      <c r="J2045" s="104">
        <f t="shared" si="656"/>
        <v>1.03560561</v>
      </c>
      <c r="K2045" s="104">
        <f t="shared" si="657"/>
        <v>96812.023441070007</v>
      </c>
      <c r="L2045" s="107">
        <f t="shared" si="668"/>
        <v>0</v>
      </c>
      <c r="M2045" s="105">
        <f t="shared" si="669"/>
        <v>0</v>
      </c>
      <c r="N2045" s="104">
        <f t="shared" si="670"/>
        <v>0</v>
      </c>
      <c r="O2045" s="113">
        <f t="shared" si="665"/>
        <v>0.11</v>
      </c>
      <c r="P2045" s="108">
        <f t="shared" si="655"/>
        <v>1.007795107</v>
      </c>
      <c r="Q2045" s="104">
        <f t="shared" si="658"/>
        <v>754.66008160000001</v>
      </c>
      <c r="R2045" s="104">
        <f t="shared" si="659"/>
        <v>754.66008160000001</v>
      </c>
      <c r="S2045" s="109" t="s">
        <v>52</v>
      </c>
      <c r="T2045" s="110">
        <f t="shared" si="671"/>
        <v>42073</v>
      </c>
      <c r="U2045" s="111">
        <f t="shared" si="666"/>
        <v>0</v>
      </c>
      <c r="V2045" s="22"/>
      <c r="AF2045" s="14"/>
    </row>
    <row r="2046" spans="1:32" x14ac:dyDescent="0.2">
      <c r="A2046" s="112">
        <f t="shared" si="660"/>
        <v>42071</v>
      </c>
      <c r="B2046" s="104">
        <f t="shared" si="673"/>
        <v>97597.681826330008</v>
      </c>
      <c r="C2046" s="104">
        <f t="shared" si="661"/>
        <v>93483.486866269974</v>
      </c>
      <c r="D2046" s="132">
        <f t="shared" si="662"/>
        <v>42046</v>
      </c>
      <c r="E2046" s="105">
        <f t="shared" si="675"/>
        <v>1.9799999999999999E-4</v>
      </c>
      <c r="F2046" s="106">
        <f t="shared" si="672"/>
        <v>26</v>
      </c>
      <c r="G2046" s="106">
        <f t="shared" si="674"/>
        <v>28</v>
      </c>
      <c r="H2046" s="104">
        <f t="shared" si="663"/>
        <v>1.00018385</v>
      </c>
      <c r="I2046" s="104">
        <f t="shared" si="664"/>
        <v>1.0354225699999999</v>
      </c>
      <c r="J2046" s="104">
        <f t="shared" si="656"/>
        <v>1.0356129300000001</v>
      </c>
      <c r="K2046" s="104">
        <f t="shared" si="657"/>
        <v>96812.707740190002</v>
      </c>
      <c r="L2046" s="107">
        <f t="shared" si="668"/>
        <v>0</v>
      </c>
      <c r="M2046" s="105">
        <f t="shared" si="669"/>
        <v>0</v>
      </c>
      <c r="N2046" s="104">
        <f t="shared" si="670"/>
        <v>0</v>
      </c>
      <c r="O2046" s="113">
        <f t="shared" si="665"/>
        <v>0.11</v>
      </c>
      <c r="P2046" s="108">
        <f t="shared" si="655"/>
        <v>1.008108172</v>
      </c>
      <c r="Q2046" s="104">
        <f t="shared" si="658"/>
        <v>784.97408614000005</v>
      </c>
      <c r="R2046" s="104">
        <f t="shared" si="659"/>
        <v>784.97408614000005</v>
      </c>
      <c r="S2046" s="109" t="s">
        <v>52</v>
      </c>
      <c r="T2046" s="110">
        <f t="shared" si="671"/>
        <v>42073</v>
      </c>
      <c r="U2046" s="111">
        <f t="shared" si="666"/>
        <v>0</v>
      </c>
      <c r="V2046" s="22"/>
      <c r="AF2046" s="14"/>
    </row>
    <row r="2047" spans="1:32" x14ac:dyDescent="0.2">
      <c r="A2047" s="112">
        <f t="shared" si="660"/>
        <v>42072</v>
      </c>
      <c r="B2047" s="104">
        <f t="shared" si="673"/>
        <v>97628.689949339998</v>
      </c>
      <c r="C2047" s="104">
        <f t="shared" si="661"/>
        <v>93483.486866269974</v>
      </c>
      <c r="D2047" s="132">
        <f t="shared" si="662"/>
        <v>42046</v>
      </c>
      <c r="E2047" s="105">
        <f t="shared" si="675"/>
        <v>1.9799999999999999E-4</v>
      </c>
      <c r="F2047" s="106">
        <f t="shared" si="672"/>
        <v>27</v>
      </c>
      <c r="G2047" s="106">
        <f t="shared" si="674"/>
        <v>28</v>
      </c>
      <c r="H2047" s="104">
        <f t="shared" si="663"/>
        <v>1.0001909200000001</v>
      </c>
      <c r="I2047" s="104">
        <f t="shared" si="664"/>
        <v>1.0354225699999999</v>
      </c>
      <c r="J2047" s="104">
        <f t="shared" si="656"/>
        <v>1.03562025</v>
      </c>
      <c r="K2047" s="104">
        <f t="shared" si="657"/>
        <v>96813.392039309998</v>
      </c>
      <c r="L2047" s="107">
        <f t="shared" si="668"/>
        <v>0</v>
      </c>
      <c r="M2047" s="105">
        <f t="shared" si="669"/>
        <v>0</v>
      </c>
      <c r="N2047" s="104">
        <f t="shared" si="670"/>
        <v>0</v>
      </c>
      <c r="O2047" s="113">
        <f t="shared" si="665"/>
        <v>0.11</v>
      </c>
      <c r="P2047" s="108">
        <f t="shared" si="655"/>
        <v>1.0084213339999999</v>
      </c>
      <c r="Q2047" s="104">
        <f t="shared" si="658"/>
        <v>815.29791003000003</v>
      </c>
      <c r="R2047" s="104">
        <f t="shared" si="659"/>
        <v>815.29791003000003</v>
      </c>
      <c r="S2047" s="109" t="s">
        <v>52</v>
      </c>
      <c r="T2047" s="110">
        <f t="shared" si="671"/>
        <v>42073</v>
      </c>
      <c r="U2047" s="111">
        <f t="shared" si="666"/>
        <v>0</v>
      </c>
      <c r="V2047" s="22"/>
      <c r="AF2047" s="14"/>
    </row>
    <row r="2048" spans="1:32" x14ac:dyDescent="0.2">
      <c r="A2048" s="112">
        <f t="shared" si="660"/>
        <v>42073</v>
      </c>
      <c r="B2048" s="104">
        <f t="shared" si="673"/>
        <v>97659.708931729998</v>
      </c>
      <c r="C2048" s="104">
        <f t="shared" si="661"/>
        <v>93483.486866269974</v>
      </c>
      <c r="D2048" s="132">
        <f t="shared" si="662"/>
        <v>42046</v>
      </c>
      <c r="E2048" s="105">
        <f t="shared" si="675"/>
        <v>1.9799999999999999E-4</v>
      </c>
      <c r="F2048" s="106">
        <f t="shared" si="672"/>
        <v>28</v>
      </c>
      <c r="G2048" s="106">
        <f t="shared" si="674"/>
        <v>28</v>
      </c>
      <c r="H2048" s="104">
        <f t="shared" si="663"/>
        <v>1.0001979999999999</v>
      </c>
      <c r="I2048" s="104">
        <f t="shared" si="664"/>
        <v>1.0354225699999999</v>
      </c>
      <c r="J2048" s="104">
        <f t="shared" si="656"/>
        <v>1.0356275800000001</v>
      </c>
      <c r="K2048" s="104">
        <f t="shared" si="657"/>
        <v>96814.077273269999</v>
      </c>
      <c r="L2048" s="107">
        <f t="shared" si="668"/>
        <v>66</v>
      </c>
      <c r="M2048" s="105">
        <f t="shared" si="669"/>
        <v>2.5562362575999999E-2</v>
      </c>
      <c r="N2048" s="104">
        <f t="shared" si="670"/>
        <v>2474.7965457199998</v>
      </c>
      <c r="O2048" s="113">
        <f t="shared" si="665"/>
        <v>0.11</v>
      </c>
      <c r="P2048" s="108">
        <f t="shared" si="655"/>
        <v>1.0087345940000001</v>
      </c>
      <c r="Q2048" s="104">
        <f t="shared" si="658"/>
        <v>845.63165846000004</v>
      </c>
      <c r="R2048" s="104">
        <f t="shared" si="659"/>
        <v>3320.4282041799997</v>
      </c>
      <c r="S2048" s="109" t="s">
        <v>52</v>
      </c>
      <c r="T2048" s="110">
        <f t="shared" si="671"/>
        <v>42073</v>
      </c>
      <c r="U2048" s="111">
        <f t="shared" si="666"/>
        <v>94339.280727549994</v>
      </c>
      <c r="V2048" s="22"/>
      <c r="AF2048" s="14"/>
    </row>
    <row r="2049" spans="1:32" x14ac:dyDescent="0.2">
      <c r="A2049" s="112">
        <f t="shared" si="660"/>
        <v>42074</v>
      </c>
      <c r="B2049" s="104">
        <f t="shared" si="673"/>
        <v>94369.949852460006</v>
      </c>
      <c r="C2049" s="104">
        <f t="shared" si="661"/>
        <v>91093.82808012997</v>
      </c>
      <c r="D2049" s="132">
        <f t="shared" si="662"/>
        <v>42074</v>
      </c>
      <c r="E2049" s="105">
        <f t="shared" si="675"/>
        <v>1.3810000000000001E-3</v>
      </c>
      <c r="F2049" s="106">
        <f t="shared" si="672"/>
        <v>1</v>
      </c>
      <c r="G2049" s="106">
        <f t="shared" si="674"/>
        <v>31</v>
      </c>
      <c r="H2049" s="104">
        <f t="shared" si="663"/>
        <v>1.0000445099999999</v>
      </c>
      <c r="I2049" s="104">
        <f t="shared" si="664"/>
        <v>1.0356275800000001</v>
      </c>
      <c r="J2049" s="104">
        <f t="shared" si="656"/>
        <v>1.03567367</v>
      </c>
      <c r="K2049" s="104">
        <f t="shared" si="657"/>
        <v>94343.479242090005</v>
      </c>
      <c r="L2049" s="107">
        <f t="shared" si="668"/>
        <v>0</v>
      </c>
      <c r="M2049" s="105">
        <f t="shared" si="669"/>
        <v>0</v>
      </c>
      <c r="N2049" s="104">
        <f t="shared" si="670"/>
        <v>0</v>
      </c>
      <c r="O2049" s="113">
        <f t="shared" si="665"/>
        <v>0.11</v>
      </c>
      <c r="P2049" s="108">
        <f t="shared" si="655"/>
        <v>1.0002805770000001</v>
      </c>
      <c r="Q2049" s="104">
        <f t="shared" si="658"/>
        <v>26.470610369999999</v>
      </c>
      <c r="R2049" s="104">
        <f t="shared" si="659"/>
        <v>26.470610369999999</v>
      </c>
      <c r="S2049" s="109" t="s">
        <v>52</v>
      </c>
      <c r="T2049" s="110">
        <f t="shared" si="671"/>
        <v>42104</v>
      </c>
      <c r="U2049" s="111">
        <f t="shared" si="666"/>
        <v>0</v>
      </c>
      <c r="V2049" s="22"/>
      <c r="AF2049" s="14"/>
    </row>
    <row r="2050" spans="1:32" x14ac:dyDescent="0.2">
      <c r="A2050" s="112">
        <f t="shared" si="660"/>
        <v>42075</v>
      </c>
      <c r="B2050" s="104">
        <f t="shared" si="673"/>
        <v>94400.630609760003</v>
      </c>
      <c r="C2050" s="104">
        <f t="shared" si="661"/>
        <v>91093.82808012997</v>
      </c>
      <c r="D2050" s="132">
        <f t="shared" si="662"/>
        <v>42074</v>
      </c>
      <c r="E2050" s="105">
        <f t="shared" si="675"/>
        <v>1.3810000000000001E-3</v>
      </c>
      <c r="F2050" s="106">
        <f t="shared" si="672"/>
        <v>2</v>
      </c>
      <c r="G2050" s="106">
        <f>IF(DAY(A2050)=E$2+1,DAY(EOMONTH(A2050,0)), IF(DAY(A2050)&lt;&gt;$E$2+1,G2049))</f>
        <v>31</v>
      </c>
      <c r="H2050" s="104">
        <f t="shared" si="663"/>
        <v>1.00008903</v>
      </c>
      <c r="I2050" s="104">
        <f t="shared" si="664"/>
        <v>1.0356275800000001</v>
      </c>
      <c r="J2050" s="104">
        <f t="shared" si="656"/>
        <v>1.03571978</v>
      </c>
      <c r="K2050" s="104">
        <f t="shared" si="657"/>
        <v>94347.679578509997</v>
      </c>
      <c r="L2050" s="107">
        <f t="shared" si="668"/>
        <v>0</v>
      </c>
      <c r="M2050" s="105">
        <f t="shared" si="669"/>
        <v>0</v>
      </c>
      <c r="N2050" s="104">
        <f t="shared" si="670"/>
        <v>0</v>
      </c>
      <c r="O2050" s="113">
        <f t="shared" si="665"/>
        <v>0.11</v>
      </c>
      <c r="P2050" s="108">
        <f t="shared" si="655"/>
        <v>1.000561233</v>
      </c>
      <c r="Q2050" s="104">
        <f t="shared" si="658"/>
        <v>52.95103125</v>
      </c>
      <c r="R2050" s="104">
        <f t="shared" si="659"/>
        <v>52.95103125</v>
      </c>
      <c r="S2050" s="109" t="s">
        <v>52</v>
      </c>
      <c r="T2050" s="110">
        <f t="shared" si="671"/>
        <v>42104</v>
      </c>
      <c r="U2050" s="111">
        <f t="shared" si="666"/>
        <v>0</v>
      </c>
      <c r="V2050" s="22"/>
      <c r="AF2050" s="14"/>
    </row>
    <row r="2051" spans="1:32" x14ac:dyDescent="0.2">
      <c r="A2051" s="112">
        <f t="shared" si="660"/>
        <v>42076</v>
      </c>
      <c r="B2051" s="104">
        <f t="shared" si="673"/>
        <v>94431.32108419</v>
      </c>
      <c r="C2051" s="104">
        <f t="shared" si="661"/>
        <v>91093.82808012997</v>
      </c>
      <c r="D2051" s="132">
        <f t="shared" si="662"/>
        <v>42074</v>
      </c>
      <c r="E2051" s="105">
        <f t="shared" si="675"/>
        <v>1.3810000000000001E-3</v>
      </c>
      <c r="F2051" s="106">
        <f t="shared" si="672"/>
        <v>3</v>
      </c>
      <c r="G2051" s="106">
        <f t="shared" si="674"/>
        <v>31</v>
      </c>
      <c r="H2051" s="104">
        <f t="shared" si="663"/>
        <v>1.0001335600000001</v>
      </c>
      <c r="I2051" s="104">
        <f t="shared" si="664"/>
        <v>1.0356275800000001</v>
      </c>
      <c r="J2051" s="104">
        <f t="shared" si="656"/>
        <v>1.03576589</v>
      </c>
      <c r="K2051" s="104">
        <f t="shared" si="657"/>
        <v>94351.879914920006</v>
      </c>
      <c r="L2051" s="107">
        <f t="shared" si="668"/>
        <v>0</v>
      </c>
      <c r="M2051" s="105">
        <f t="shared" si="669"/>
        <v>0</v>
      </c>
      <c r="N2051" s="104">
        <f t="shared" si="670"/>
        <v>0</v>
      </c>
      <c r="O2051" s="113">
        <f t="shared" si="665"/>
        <v>0.11</v>
      </c>
      <c r="P2051" s="108">
        <f t="shared" si="655"/>
        <v>1.0008419669999999</v>
      </c>
      <c r="Q2051" s="104">
        <f t="shared" si="658"/>
        <v>79.441169270000003</v>
      </c>
      <c r="R2051" s="104">
        <f t="shared" si="659"/>
        <v>79.441169270000003</v>
      </c>
      <c r="S2051" s="109" t="s">
        <v>52</v>
      </c>
      <c r="T2051" s="110">
        <f t="shared" si="671"/>
        <v>42104</v>
      </c>
      <c r="U2051" s="111">
        <f t="shared" si="666"/>
        <v>0</v>
      </c>
      <c r="V2051" s="22"/>
      <c r="AF2051" s="14"/>
    </row>
    <row r="2052" spans="1:32" x14ac:dyDescent="0.2">
      <c r="A2052" s="112">
        <f t="shared" si="660"/>
        <v>42077</v>
      </c>
      <c r="B2052" s="104">
        <f t="shared" si="673"/>
        <v>94462.021465469996</v>
      </c>
      <c r="C2052" s="104">
        <f t="shared" si="661"/>
        <v>91093.82808012997</v>
      </c>
      <c r="D2052" s="132">
        <f t="shared" si="662"/>
        <v>42074</v>
      </c>
      <c r="E2052" s="105">
        <f t="shared" si="675"/>
        <v>1.3810000000000001E-3</v>
      </c>
      <c r="F2052" s="106">
        <f t="shared" si="672"/>
        <v>4</v>
      </c>
      <c r="G2052" s="106">
        <f t="shared" si="674"/>
        <v>31</v>
      </c>
      <c r="H2052" s="104">
        <f t="shared" si="663"/>
        <v>1.00017808</v>
      </c>
      <c r="I2052" s="104">
        <f t="shared" si="664"/>
        <v>1.0356275800000001</v>
      </c>
      <c r="J2052" s="104">
        <f t="shared" si="656"/>
        <v>1.035812</v>
      </c>
      <c r="K2052" s="104">
        <f t="shared" si="657"/>
        <v>94356.08025133</v>
      </c>
      <c r="L2052" s="107">
        <f t="shared" si="668"/>
        <v>0</v>
      </c>
      <c r="M2052" s="105">
        <f t="shared" si="669"/>
        <v>0</v>
      </c>
      <c r="N2052" s="104">
        <f t="shared" si="670"/>
        <v>0</v>
      </c>
      <c r="O2052" s="113">
        <f t="shared" si="665"/>
        <v>0.11</v>
      </c>
      <c r="P2052" s="108">
        <f t="shared" si="655"/>
        <v>1.0011227810000001</v>
      </c>
      <c r="Q2052" s="104">
        <f t="shared" si="658"/>
        <v>105.94121414</v>
      </c>
      <c r="R2052" s="104">
        <f t="shared" si="659"/>
        <v>105.94121414</v>
      </c>
      <c r="S2052" s="109" t="s">
        <v>52</v>
      </c>
      <c r="T2052" s="110">
        <f t="shared" si="671"/>
        <v>42104</v>
      </c>
      <c r="U2052" s="111">
        <f t="shared" si="666"/>
        <v>0</v>
      </c>
      <c r="V2052" s="22"/>
      <c r="AF2052" s="14"/>
    </row>
    <row r="2053" spans="1:32" x14ac:dyDescent="0.2">
      <c r="A2053" s="112">
        <f t="shared" si="660"/>
        <v>42078</v>
      </c>
      <c r="B2053" s="104">
        <f t="shared" si="673"/>
        <v>94492.732478089994</v>
      </c>
      <c r="C2053" s="104">
        <f t="shared" si="661"/>
        <v>91093.82808012997</v>
      </c>
      <c r="D2053" s="132">
        <f t="shared" si="662"/>
        <v>42074</v>
      </c>
      <c r="E2053" s="105">
        <f t="shared" si="675"/>
        <v>1.3810000000000001E-3</v>
      </c>
      <c r="F2053" s="106">
        <f t="shared" si="672"/>
        <v>5</v>
      </c>
      <c r="G2053" s="106">
        <f t="shared" si="674"/>
        <v>31</v>
      </c>
      <c r="H2053" s="104">
        <f t="shared" si="663"/>
        <v>1.00022261</v>
      </c>
      <c r="I2053" s="104">
        <f t="shared" si="664"/>
        <v>1.0356275800000001</v>
      </c>
      <c r="J2053" s="104">
        <f t="shared" si="656"/>
        <v>1.0358581200000001</v>
      </c>
      <c r="K2053" s="104">
        <f t="shared" si="657"/>
        <v>94360.281498679993</v>
      </c>
      <c r="L2053" s="107">
        <f t="shared" si="668"/>
        <v>0</v>
      </c>
      <c r="M2053" s="105">
        <f t="shared" si="669"/>
        <v>0</v>
      </c>
      <c r="N2053" s="104">
        <f t="shared" si="670"/>
        <v>0</v>
      </c>
      <c r="O2053" s="113">
        <f t="shared" si="665"/>
        <v>0.11</v>
      </c>
      <c r="P2053" s="108">
        <f t="shared" si="655"/>
        <v>1.001403673</v>
      </c>
      <c r="Q2053" s="104">
        <f t="shared" si="658"/>
        <v>132.45097941</v>
      </c>
      <c r="R2053" s="104">
        <f t="shared" si="659"/>
        <v>132.45097941</v>
      </c>
      <c r="S2053" s="109" t="s">
        <v>52</v>
      </c>
      <c r="T2053" s="110">
        <f t="shared" si="671"/>
        <v>42104</v>
      </c>
      <c r="U2053" s="111">
        <f t="shared" si="666"/>
        <v>0</v>
      </c>
      <c r="V2053" s="22"/>
      <c r="AF2053" s="14"/>
    </row>
    <row r="2054" spans="1:32" x14ac:dyDescent="0.2">
      <c r="A2054" s="112">
        <f t="shared" si="660"/>
        <v>42079</v>
      </c>
      <c r="B2054" s="104">
        <f t="shared" si="673"/>
        <v>94523.452298860007</v>
      </c>
      <c r="C2054" s="104">
        <f t="shared" si="661"/>
        <v>91093.82808012997</v>
      </c>
      <c r="D2054" s="132">
        <f t="shared" si="662"/>
        <v>42074</v>
      </c>
      <c r="E2054" s="105">
        <f t="shared" si="675"/>
        <v>1.3810000000000001E-3</v>
      </c>
      <c r="F2054" s="106">
        <f t="shared" si="672"/>
        <v>6</v>
      </c>
      <c r="G2054" s="106">
        <f>IF(DAY(A2054)=E$2+1,DAY(EOMONTH(A2054,0)), IF(DAY(A2054)&lt;&gt;$E$2+1,G2053))</f>
        <v>31</v>
      </c>
      <c r="H2054" s="104">
        <f t="shared" si="663"/>
        <v>1.0002671400000001</v>
      </c>
      <c r="I2054" s="104">
        <f t="shared" si="664"/>
        <v>1.0356275800000001</v>
      </c>
      <c r="J2054" s="104">
        <f t="shared" si="656"/>
        <v>1.0359042300000001</v>
      </c>
      <c r="K2054" s="104">
        <f t="shared" si="657"/>
        <v>94364.481835090002</v>
      </c>
      <c r="L2054" s="107">
        <f t="shared" si="668"/>
        <v>0</v>
      </c>
      <c r="M2054" s="105">
        <f t="shared" si="669"/>
        <v>0</v>
      </c>
      <c r="N2054" s="104">
        <f t="shared" si="670"/>
        <v>0</v>
      </c>
      <c r="O2054" s="113">
        <f t="shared" si="665"/>
        <v>0.11</v>
      </c>
      <c r="P2054" s="108">
        <f t="shared" si="655"/>
        <v>1.0016846429999999</v>
      </c>
      <c r="Q2054" s="104">
        <f t="shared" si="658"/>
        <v>158.97046377000001</v>
      </c>
      <c r="R2054" s="104">
        <f t="shared" si="659"/>
        <v>158.97046377000001</v>
      </c>
      <c r="S2054" s="109" t="s">
        <v>52</v>
      </c>
      <c r="T2054" s="110">
        <f t="shared" si="671"/>
        <v>42104</v>
      </c>
      <c r="U2054" s="111">
        <f t="shared" si="666"/>
        <v>0</v>
      </c>
      <c r="V2054" s="22"/>
      <c r="AF2054" s="14"/>
    </row>
    <row r="2055" spans="1:32" x14ac:dyDescent="0.2">
      <c r="A2055" s="112">
        <f t="shared" si="660"/>
        <v>42080</v>
      </c>
      <c r="B2055" s="104">
        <f t="shared" si="673"/>
        <v>94554.182942200001</v>
      </c>
      <c r="C2055" s="104">
        <f t="shared" si="661"/>
        <v>91093.82808012997</v>
      </c>
      <c r="D2055" s="132">
        <f t="shared" si="662"/>
        <v>42074</v>
      </c>
      <c r="E2055" s="105">
        <f t="shared" si="675"/>
        <v>1.3810000000000001E-3</v>
      </c>
      <c r="F2055" s="106">
        <f t="shared" si="672"/>
        <v>7</v>
      </c>
      <c r="G2055" s="106">
        <f t="shared" si="674"/>
        <v>31</v>
      </c>
      <c r="H2055" s="104">
        <f t="shared" si="663"/>
        <v>1.0003116700000001</v>
      </c>
      <c r="I2055" s="104">
        <f t="shared" si="664"/>
        <v>1.0356275800000001</v>
      </c>
      <c r="J2055" s="104">
        <f t="shared" si="656"/>
        <v>1.03595035</v>
      </c>
      <c r="K2055" s="104">
        <f t="shared" si="657"/>
        <v>94368.683082450007</v>
      </c>
      <c r="L2055" s="107">
        <f t="shared" si="668"/>
        <v>0</v>
      </c>
      <c r="M2055" s="105">
        <f t="shared" si="669"/>
        <v>0</v>
      </c>
      <c r="N2055" s="104">
        <f t="shared" si="670"/>
        <v>0</v>
      </c>
      <c r="O2055" s="113">
        <f t="shared" si="665"/>
        <v>0.11</v>
      </c>
      <c r="P2055" s="108">
        <f t="shared" si="655"/>
        <v>1.001965693</v>
      </c>
      <c r="Q2055" s="104">
        <f t="shared" si="658"/>
        <v>185.49985975000001</v>
      </c>
      <c r="R2055" s="104">
        <f t="shared" si="659"/>
        <v>185.49985975000001</v>
      </c>
      <c r="S2055" s="109" t="s">
        <v>52</v>
      </c>
      <c r="T2055" s="110">
        <f t="shared" si="671"/>
        <v>42104</v>
      </c>
      <c r="U2055" s="111">
        <f t="shared" si="666"/>
        <v>0</v>
      </c>
      <c r="V2055" s="22"/>
      <c r="AF2055" s="14"/>
    </row>
    <row r="2056" spans="1:32" x14ac:dyDescent="0.2">
      <c r="A2056" s="112">
        <f t="shared" si="660"/>
        <v>42081</v>
      </c>
      <c r="B2056" s="104">
        <f t="shared" si="673"/>
        <v>94584.923402510001</v>
      </c>
      <c r="C2056" s="104">
        <f t="shared" si="661"/>
        <v>91093.82808012997</v>
      </c>
      <c r="D2056" s="132">
        <f t="shared" si="662"/>
        <v>42074</v>
      </c>
      <c r="E2056" s="105">
        <f t="shared" si="675"/>
        <v>1.3810000000000001E-3</v>
      </c>
      <c r="F2056" s="106">
        <f t="shared" si="672"/>
        <v>8</v>
      </c>
      <c r="G2056" s="106">
        <f t="shared" si="674"/>
        <v>31</v>
      </c>
      <c r="H2056" s="104">
        <f t="shared" si="663"/>
        <v>1.0003561999999999</v>
      </c>
      <c r="I2056" s="104">
        <f t="shared" si="664"/>
        <v>1.0356275800000001</v>
      </c>
      <c r="J2056" s="104">
        <f t="shared" si="656"/>
        <v>1.0359964699999999</v>
      </c>
      <c r="K2056" s="104">
        <f t="shared" si="657"/>
        <v>94372.884329799999</v>
      </c>
      <c r="L2056" s="107">
        <f t="shared" si="668"/>
        <v>0</v>
      </c>
      <c r="M2056" s="105">
        <f t="shared" si="669"/>
        <v>0</v>
      </c>
      <c r="N2056" s="104">
        <f t="shared" si="670"/>
        <v>0</v>
      </c>
      <c r="O2056" s="113">
        <f t="shared" si="665"/>
        <v>0.11</v>
      </c>
      <c r="P2056" s="108">
        <f t="shared" ref="P2056:P2119" si="676">ROUND((1+O2056)^(30/360)^(F2056/G2056),9)</f>
        <v>1.002246822</v>
      </c>
      <c r="Q2056" s="104">
        <f t="shared" si="658"/>
        <v>212.03907271</v>
      </c>
      <c r="R2056" s="104">
        <f t="shared" si="659"/>
        <v>212.03907271</v>
      </c>
      <c r="S2056" s="109" t="s">
        <v>52</v>
      </c>
      <c r="T2056" s="110">
        <f t="shared" si="671"/>
        <v>42104</v>
      </c>
      <c r="U2056" s="111">
        <f t="shared" si="666"/>
        <v>0</v>
      </c>
      <c r="V2056" s="22"/>
      <c r="AF2056" s="14"/>
    </row>
    <row r="2057" spans="1:32" x14ac:dyDescent="0.2">
      <c r="A2057" s="112">
        <f t="shared" si="660"/>
        <v>42082</v>
      </c>
      <c r="B2057" s="104">
        <f t="shared" si="673"/>
        <v>94615.672673180001</v>
      </c>
      <c r="C2057" s="104">
        <f t="shared" si="661"/>
        <v>91093.82808012997</v>
      </c>
      <c r="D2057" s="132">
        <f t="shared" si="662"/>
        <v>42074</v>
      </c>
      <c r="E2057" s="105">
        <f t="shared" si="675"/>
        <v>1.3810000000000001E-3</v>
      </c>
      <c r="F2057" s="106">
        <f t="shared" si="672"/>
        <v>9</v>
      </c>
      <c r="G2057" s="106">
        <f t="shared" si="674"/>
        <v>31</v>
      </c>
      <c r="H2057" s="104">
        <f t="shared" si="663"/>
        <v>1.00040073</v>
      </c>
      <c r="I2057" s="104">
        <f t="shared" si="664"/>
        <v>1.0356275800000001</v>
      </c>
      <c r="J2057" s="104">
        <f t="shared" si="656"/>
        <v>1.0360425799999999</v>
      </c>
      <c r="K2057" s="104">
        <f t="shared" si="657"/>
        <v>94377.084666209994</v>
      </c>
      <c r="L2057" s="107">
        <f t="shared" si="668"/>
        <v>0</v>
      </c>
      <c r="M2057" s="105">
        <f t="shared" si="669"/>
        <v>0</v>
      </c>
      <c r="N2057" s="104">
        <f t="shared" si="670"/>
        <v>0</v>
      </c>
      <c r="O2057" s="113">
        <f t="shared" si="665"/>
        <v>0.11</v>
      </c>
      <c r="P2057" s="108">
        <f t="shared" si="676"/>
        <v>1.002528029</v>
      </c>
      <c r="Q2057" s="104">
        <f t="shared" si="658"/>
        <v>238.58800697000001</v>
      </c>
      <c r="R2057" s="104">
        <f t="shared" si="659"/>
        <v>238.58800697000001</v>
      </c>
      <c r="S2057" s="109" t="s">
        <v>52</v>
      </c>
      <c r="T2057" s="110">
        <f t="shared" si="671"/>
        <v>42104</v>
      </c>
      <c r="U2057" s="111">
        <f t="shared" si="666"/>
        <v>0</v>
      </c>
      <c r="V2057" s="22"/>
      <c r="AF2057" s="14"/>
    </row>
    <row r="2058" spans="1:32" x14ac:dyDescent="0.2">
      <c r="A2058" s="112">
        <f t="shared" si="660"/>
        <v>42083</v>
      </c>
      <c r="B2058" s="104">
        <f t="shared" si="673"/>
        <v>94646.433683669995</v>
      </c>
      <c r="C2058" s="104">
        <f t="shared" si="661"/>
        <v>91093.82808012997</v>
      </c>
      <c r="D2058" s="132">
        <f t="shared" si="662"/>
        <v>42074</v>
      </c>
      <c r="E2058" s="105">
        <f t="shared" si="675"/>
        <v>1.3810000000000001E-3</v>
      </c>
      <c r="F2058" s="106">
        <f t="shared" si="672"/>
        <v>10</v>
      </c>
      <c r="G2058" s="106">
        <f t="shared" si="674"/>
        <v>31</v>
      </c>
      <c r="H2058" s="104">
        <f t="shared" si="663"/>
        <v>1.0004452699999999</v>
      </c>
      <c r="I2058" s="104">
        <f t="shared" si="664"/>
        <v>1.0356275800000001</v>
      </c>
      <c r="J2058" s="104">
        <f t="shared" ref="J2058:J2121" si="677">TRUNC(H2058*I2058,8)</f>
        <v>1.03608871</v>
      </c>
      <c r="K2058" s="104">
        <f t="shared" ref="K2058:K2121" si="678">TRUNC(C2058*J2058,8)</f>
        <v>94381.286824499999</v>
      </c>
      <c r="L2058" s="107">
        <f t="shared" si="668"/>
        <v>0</v>
      </c>
      <c r="M2058" s="105">
        <f t="shared" si="669"/>
        <v>0</v>
      </c>
      <c r="N2058" s="104">
        <f t="shared" si="670"/>
        <v>0</v>
      </c>
      <c r="O2058" s="113">
        <f t="shared" si="665"/>
        <v>0.11</v>
      </c>
      <c r="P2058" s="108">
        <f t="shared" si="676"/>
        <v>1.002809316</v>
      </c>
      <c r="Q2058" s="104">
        <f t="shared" ref="Q2058:Q2121" si="679">TRUNC((P2058-1)*K2058,8)</f>
        <v>265.14685917000003</v>
      </c>
      <c r="R2058" s="104">
        <f t="shared" ref="R2058:R2121" si="680">(N2058+Q2058)</f>
        <v>265.14685917000003</v>
      </c>
      <c r="S2058" s="109" t="s">
        <v>52</v>
      </c>
      <c r="T2058" s="110">
        <f t="shared" si="671"/>
        <v>42104</v>
      </c>
      <c r="U2058" s="111">
        <f t="shared" si="666"/>
        <v>0</v>
      </c>
      <c r="V2058" s="22"/>
      <c r="AF2058" s="14"/>
    </row>
    <row r="2059" spans="1:32" x14ac:dyDescent="0.2">
      <c r="A2059" s="112">
        <f t="shared" ref="A2059:A2122" si="681">(A2058+1)</f>
        <v>42084</v>
      </c>
      <c r="B2059" s="104">
        <f t="shared" si="673"/>
        <v>94677.204420260008</v>
      </c>
      <c r="C2059" s="104">
        <f t="shared" ref="C2059:C2122" si="682">IF(DAY(A2058)=$E$2,VLOOKUP(A2058,X$10:Y$148,2),C2058)</f>
        <v>91093.82808012997</v>
      </c>
      <c r="D2059" s="132">
        <f t="shared" ref="D2059:D2122" si="683">IF(DAY(A2058)=$E$2,A2059,D2058)</f>
        <v>42074</v>
      </c>
      <c r="E2059" s="105">
        <f t="shared" si="675"/>
        <v>1.3810000000000001E-3</v>
      </c>
      <c r="F2059" s="106">
        <f t="shared" si="672"/>
        <v>11</v>
      </c>
      <c r="G2059" s="106">
        <f t="shared" si="674"/>
        <v>31</v>
      </c>
      <c r="H2059" s="104">
        <f t="shared" ref="H2059:H2122" si="684">TRUNC(((1+$E2059)^($F2059/$G2059)),8)</f>
        <v>1.0004898099999999</v>
      </c>
      <c r="I2059" s="104">
        <f t="shared" ref="I2059:I2122" si="685">IF(DAY(A2058)=E$2,J2058,I2058)</f>
        <v>1.0356275800000001</v>
      </c>
      <c r="J2059" s="104">
        <f t="shared" si="677"/>
        <v>1.0361348399999999</v>
      </c>
      <c r="K2059" s="104">
        <f t="shared" si="678"/>
        <v>94385.488982790004</v>
      </c>
      <c r="L2059" s="107">
        <f t="shared" si="668"/>
        <v>0</v>
      </c>
      <c r="M2059" s="105">
        <f t="shared" si="669"/>
        <v>0</v>
      </c>
      <c r="N2059" s="104">
        <f t="shared" si="670"/>
        <v>0</v>
      </c>
      <c r="O2059" s="113">
        <f t="shared" ref="O2059:O2122" si="686">(O2058)</f>
        <v>0.11</v>
      </c>
      <c r="P2059" s="108">
        <f t="shared" si="676"/>
        <v>1.003090681</v>
      </c>
      <c r="Q2059" s="104">
        <f t="shared" si="679"/>
        <v>291.71543746999998</v>
      </c>
      <c r="R2059" s="104">
        <f t="shared" si="680"/>
        <v>291.71543746999998</v>
      </c>
      <c r="S2059" s="109" t="s">
        <v>52</v>
      </c>
      <c r="T2059" s="110">
        <f t="shared" si="671"/>
        <v>42104</v>
      </c>
      <c r="U2059" s="111">
        <f t="shared" ref="U2059:U2122" si="687">IF(L2059&gt;0,K2059-N2059,0)</f>
        <v>0</v>
      </c>
      <c r="V2059" s="22"/>
      <c r="AF2059" s="14"/>
    </row>
    <row r="2060" spans="1:32" x14ac:dyDescent="0.2">
      <c r="A2060" s="112">
        <f t="shared" si="681"/>
        <v>42085</v>
      </c>
      <c r="B2060" s="104">
        <f t="shared" si="673"/>
        <v>94707.984064299992</v>
      </c>
      <c r="C2060" s="104">
        <f t="shared" si="682"/>
        <v>91093.82808012997</v>
      </c>
      <c r="D2060" s="132">
        <f t="shared" si="683"/>
        <v>42074</v>
      </c>
      <c r="E2060" s="105">
        <f t="shared" si="675"/>
        <v>1.3810000000000001E-3</v>
      </c>
      <c r="F2060" s="106">
        <f t="shared" si="672"/>
        <v>12</v>
      </c>
      <c r="G2060" s="106">
        <f t="shared" si="674"/>
        <v>31</v>
      </c>
      <c r="H2060" s="104">
        <f t="shared" si="684"/>
        <v>1.0005343499999999</v>
      </c>
      <c r="I2060" s="104">
        <f t="shared" si="685"/>
        <v>1.0356275800000001</v>
      </c>
      <c r="J2060" s="104">
        <f t="shared" si="677"/>
        <v>1.03618096</v>
      </c>
      <c r="K2060" s="104">
        <f t="shared" si="678"/>
        <v>94389.690230139997</v>
      </c>
      <c r="L2060" s="107">
        <f t="shared" ref="L2060:L2123" si="688">IF(DAY(A2060)=E$2,VLOOKUP(A2060,$X$10:$AE$196,7),0)</f>
        <v>0</v>
      </c>
      <c r="M2060" s="105">
        <f t="shared" ref="M2060:M2123" si="689">IF(DAY(A2060)=E$2,VLOOKUP(A2060,$X$10:$AE$200,5),0)</f>
        <v>0</v>
      </c>
      <c r="N2060" s="104">
        <f t="shared" ref="N2060:N2123" si="690">IF(M2060&gt;0,TRUNC((M2060*K2060),8),0)</f>
        <v>0</v>
      </c>
      <c r="O2060" s="113">
        <f t="shared" si="686"/>
        <v>0.11</v>
      </c>
      <c r="P2060" s="108">
        <f t="shared" si="676"/>
        <v>1.0033721250000001</v>
      </c>
      <c r="Q2060" s="104">
        <f t="shared" si="679"/>
        <v>318.29383416000002</v>
      </c>
      <c r="R2060" s="104">
        <f t="shared" si="680"/>
        <v>318.29383416000002</v>
      </c>
      <c r="S2060" s="109" t="s">
        <v>52</v>
      </c>
      <c r="T2060" s="110">
        <f t="shared" ref="T2060:T2123" si="691">IF(DAY(A2060)=E$2+1,VLOOKUP(A2059,$X$10:$AE$200,8),T2059)</f>
        <v>42104</v>
      </c>
      <c r="U2060" s="111">
        <f t="shared" si="687"/>
        <v>0</v>
      </c>
      <c r="V2060" s="22"/>
      <c r="AF2060" s="14"/>
    </row>
    <row r="2061" spans="1:32" x14ac:dyDescent="0.2">
      <c r="A2061" s="112">
        <f t="shared" si="681"/>
        <v>42086</v>
      </c>
      <c r="B2061" s="104">
        <f t="shared" si="673"/>
        <v>94738.774444559996</v>
      </c>
      <c r="C2061" s="104">
        <f t="shared" si="682"/>
        <v>91093.82808012997</v>
      </c>
      <c r="D2061" s="132">
        <f t="shared" si="683"/>
        <v>42074</v>
      </c>
      <c r="E2061" s="105">
        <f t="shared" si="675"/>
        <v>1.3810000000000001E-3</v>
      </c>
      <c r="F2061" s="106">
        <f t="shared" si="672"/>
        <v>13</v>
      </c>
      <c r="G2061" s="106">
        <f t="shared" si="674"/>
        <v>31</v>
      </c>
      <c r="H2061" s="104">
        <f t="shared" si="684"/>
        <v>1.0005788900000001</v>
      </c>
      <c r="I2061" s="104">
        <f t="shared" si="685"/>
        <v>1.0356275800000001</v>
      </c>
      <c r="J2061" s="104">
        <f t="shared" si="677"/>
        <v>1.0362270899999999</v>
      </c>
      <c r="K2061" s="104">
        <f t="shared" si="678"/>
        <v>94393.892388430002</v>
      </c>
      <c r="L2061" s="107">
        <f t="shared" si="688"/>
        <v>0</v>
      </c>
      <c r="M2061" s="105">
        <f t="shared" si="689"/>
        <v>0</v>
      </c>
      <c r="N2061" s="104">
        <f t="shared" si="690"/>
        <v>0</v>
      </c>
      <c r="O2061" s="113">
        <f t="shared" si="686"/>
        <v>0.11</v>
      </c>
      <c r="P2061" s="108">
        <f t="shared" si="676"/>
        <v>1.003653648</v>
      </c>
      <c r="Q2061" s="104">
        <f t="shared" si="679"/>
        <v>344.88205613000002</v>
      </c>
      <c r="R2061" s="104">
        <f t="shared" si="680"/>
        <v>344.88205613000002</v>
      </c>
      <c r="S2061" s="109" t="s">
        <v>52</v>
      </c>
      <c r="T2061" s="110">
        <f t="shared" si="691"/>
        <v>42104</v>
      </c>
      <c r="U2061" s="111">
        <f t="shared" si="687"/>
        <v>0</v>
      </c>
      <c r="V2061" s="22"/>
      <c r="AF2061" s="14"/>
    </row>
    <row r="2062" spans="1:32" x14ac:dyDescent="0.2">
      <c r="A2062" s="112">
        <f t="shared" si="681"/>
        <v>42087</v>
      </c>
      <c r="B2062" s="104">
        <f t="shared" si="673"/>
        <v>94769.575562800004</v>
      </c>
      <c r="C2062" s="104">
        <f t="shared" si="682"/>
        <v>91093.82808012997</v>
      </c>
      <c r="D2062" s="132">
        <f t="shared" si="683"/>
        <v>42074</v>
      </c>
      <c r="E2062" s="105">
        <f t="shared" si="675"/>
        <v>1.3810000000000001E-3</v>
      </c>
      <c r="F2062" s="106">
        <f t="shared" si="672"/>
        <v>14</v>
      </c>
      <c r="G2062" s="106">
        <f>IF(DAY(A2062)=E$2+1,DAY(EOMONTH(A2062,0)), IF(DAY(A2062)&lt;&gt;$E$2+1,G2061))</f>
        <v>31</v>
      </c>
      <c r="H2062" s="104">
        <f t="shared" si="684"/>
        <v>1.00062344</v>
      </c>
      <c r="I2062" s="104">
        <f t="shared" si="685"/>
        <v>1.0356275800000001</v>
      </c>
      <c r="J2062" s="104">
        <f t="shared" si="677"/>
        <v>1.0362732299999999</v>
      </c>
      <c r="K2062" s="104">
        <f t="shared" si="678"/>
        <v>94398.095457660005</v>
      </c>
      <c r="L2062" s="107">
        <f t="shared" si="688"/>
        <v>0</v>
      </c>
      <c r="M2062" s="105">
        <f t="shared" si="689"/>
        <v>0</v>
      </c>
      <c r="N2062" s="104">
        <f t="shared" si="690"/>
        <v>0</v>
      </c>
      <c r="O2062" s="113">
        <f t="shared" si="686"/>
        <v>0.11</v>
      </c>
      <c r="P2062" s="108">
        <f t="shared" si="676"/>
        <v>1.0039352500000001</v>
      </c>
      <c r="Q2062" s="104">
        <f t="shared" si="679"/>
        <v>371.48010513999998</v>
      </c>
      <c r="R2062" s="104">
        <f t="shared" si="680"/>
        <v>371.48010513999998</v>
      </c>
      <c r="S2062" s="109" t="s">
        <v>52</v>
      </c>
      <c r="T2062" s="110">
        <f t="shared" si="691"/>
        <v>42104</v>
      </c>
      <c r="U2062" s="111">
        <f t="shared" si="687"/>
        <v>0</v>
      </c>
      <c r="V2062" s="22"/>
      <c r="AF2062" s="14"/>
    </row>
    <row r="2063" spans="1:32" x14ac:dyDescent="0.2">
      <c r="A2063" s="112">
        <f t="shared" si="681"/>
        <v>42088</v>
      </c>
      <c r="B2063" s="104">
        <f t="shared" si="673"/>
        <v>94800.384676450005</v>
      </c>
      <c r="C2063" s="104">
        <f t="shared" si="682"/>
        <v>91093.82808012997</v>
      </c>
      <c r="D2063" s="132">
        <f t="shared" si="683"/>
        <v>42074</v>
      </c>
      <c r="E2063" s="105">
        <f t="shared" si="675"/>
        <v>1.3810000000000001E-3</v>
      </c>
      <c r="F2063" s="106">
        <f t="shared" si="672"/>
        <v>15</v>
      </c>
      <c r="G2063" s="106">
        <f t="shared" si="674"/>
        <v>31</v>
      </c>
      <c r="H2063" s="104">
        <f t="shared" si="684"/>
        <v>1.00066798</v>
      </c>
      <c r="I2063" s="104">
        <f t="shared" si="685"/>
        <v>1.0356275800000001</v>
      </c>
      <c r="J2063" s="104">
        <f t="shared" si="677"/>
        <v>1.0363193500000001</v>
      </c>
      <c r="K2063" s="104">
        <f t="shared" si="678"/>
        <v>94402.296705009998</v>
      </c>
      <c r="L2063" s="107">
        <f t="shared" si="688"/>
        <v>0</v>
      </c>
      <c r="M2063" s="105">
        <f t="shared" si="689"/>
        <v>0</v>
      </c>
      <c r="N2063" s="104">
        <f t="shared" si="690"/>
        <v>0</v>
      </c>
      <c r="O2063" s="113">
        <f t="shared" si="686"/>
        <v>0.11</v>
      </c>
      <c r="P2063" s="108">
        <f t="shared" si="676"/>
        <v>1.004216931</v>
      </c>
      <c r="Q2063" s="104">
        <f t="shared" si="679"/>
        <v>398.08797143999999</v>
      </c>
      <c r="R2063" s="104">
        <f t="shared" si="680"/>
        <v>398.08797143999999</v>
      </c>
      <c r="S2063" s="109" t="s">
        <v>52</v>
      </c>
      <c r="T2063" s="110">
        <f t="shared" si="691"/>
        <v>42104</v>
      </c>
      <c r="U2063" s="111">
        <f t="shared" si="687"/>
        <v>0</v>
      </c>
      <c r="V2063" s="22"/>
      <c r="AF2063" s="14"/>
    </row>
    <row r="2064" spans="1:32" x14ac:dyDescent="0.2">
      <c r="A2064" s="112">
        <f t="shared" si="681"/>
        <v>42089</v>
      </c>
      <c r="B2064" s="104">
        <f t="shared" si="673"/>
        <v>94831.205539510003</v>
      </c>
      <c r="C2064" s="104">
        <f t="shared" si="682"/>
        <v>91093.82808012997</v>
      </c>
      <c r="D2064" s="132">
        <f t="shared" si="683"/>
        <v>42074</v>
      </c>
      <c r="E2064" s="105">
        <f t="shared" si="675"/>
        <v>1.3810000000000001E-3</v>
      </c>
      <c r="F2064" s="106">
        <f t="shared" si="672"/>
        <v>16</v>
      </c>
      <c r="G2064" s="106">
        <f t="shared" si="674"/>
        <v>31</v>
      </c>
      <c r="H2064" s="104">
        <f t="shared" si="684"/>
        <v>1.0007125299999999</v>
      </c>
      <c r="I2064" s="104">
        <f t="shared" si="685"/>
        <v>1.0356275800000001</v>
      </c>
      <c r="J2064" s="104">
        <f t="shared" si="677"/>
        <v>1.0363654899999999</v>
      </c>
      <c r="K2064" s="104">
        <f t="shared" si="678"/>
        <v>94406.499774230004</v>
      </c>
      <c r="L2064" s="107">
        <f t="shared" si="688"/>
        <v>0</v>
      </c>
      <c r="M2064" s="105">
        <f t="shared" si="689"/>
        <v>0</v>
      </c>
      <c r="N2064" s="104">
        <f t="shared" si="690"/>
        <v>0</v>
      </c>
      <c r="O2064" s="113">
        <f t="shared" si="686"/>
        <v>0.11</v>
      </c>
      <c r="P2064" s="108">
        <f t="shared" si="676"/>
        <v>1.0044986920000001</v>
      </c>
      <c r="Q2064" s="104">
        <f t="shared" si="679"/>
        <v>424.70576527999998</v>
      </c>
      <c r="R2064" s="104">
        <f t="shared" si="680"/>
        <v>424.70576527999998</v>
      </c>
      <c r="S2064" s="109" t="s">
        <v>52</v>
      </c>
      <c r="T2064" s="110">
        <f t="shared" si="691"/>
        <v>42104</v>
      </c>
      <c r="U2064" s="111">
        <f t="shared" si="687"/>
        <v>0</v>
      </c>
      <c r="V2064" s="22"/>
      <c r="AF2064" s="14"/>
    </row>
    <row r="2065" spans="1:32" x14ac:dyDescent="0.2">
      <c r="A2065" s="112">
        <f t="shared" si="681"/>
        <v>42090</v>
      </c>
      <c r="B2065" s="104">
        <f t="shared" si="673"/>
        <v>94862.036135130009</v>
      </c>
      <c r="C2065" s="104">
        <f t="shared" si="682"/>
        <v>91093.82808012997</v>
      </c>
      <c r="D2065" s="132">
        <f t="shared" si="683"/>
        <v>42074</v>
      </c>
      <c r="E2065" s="105">
        <f t="shared" si="675"/>
        <v>1.3810000000000001E-3</v>
      </c>
      <c r="F2065" s="106">
        <f t="shared" si="672"/>
        <v>17</v>
      </c>
      <c r="G2065" s="106">
        <f t="shared" si="674"/>
        <v>31</v>
      </c>
      <c r="H2065" s="104">
        <f t="shared" si="684"/>
        <v>1.0007570800000001</v>
      </c>
      <c r="I2065" s="104">
        <f t="shared" si="685"/>
        <v>1.0356275800000001</v>
      </c>
      <c r="J2065" s="104">
        <f t="shared" si="677"/>
        <v>1.0364116299999999</v>
      </c>
      <c r="K2065" s="104">
        <f t="shared" si="678"/>
        <v>94410.702843460007</v>
      </c>
      <c r="L2065" s="107">
        <f t="shared" si="688"/>
        <v>0</v>
      </c>
      <c r="M2065" s="105">
        <f t="shared" si="689"/>
        <v>0</v>
      </c>
      <c r="N2065" s="104">
        <f t="shared" si="690"/>
        <v>0</v>
      </c>
      <c r="O2065" s="113">
        <f t="shared" si="686"/>
        <v>0.11</v>
      </c>
      <c r="P2065" s="108">
        <f t="shared" si="676"/>
        <v>1.004780531</v>
      </c>
      <c r="Q2065" s="104">
        <f t="shared" si="679"/>
        <v>451.33329166999999</v>
      </c>
      <c r="R2065" s="104">
        <f t="shared" si="680"/>
        <v>451.33329166999999</v>
      </c>
      <c r="S2065" s="109" t="s">
        <v>52</v>
      </c>
      <c r="T2065" s="110">
        <f t="shared" si="691"/>
        <v>42104</v>
      </c>
      <c r="U2065" s="111">
        <f t="shared" si="687"/>
        <v>0</v>
      </c>
      <c r="V2065" s="22"/>
      <c r="AF2065" s="14"/>
    </row>
    <row r="2066" spans="1:32" x14ac:dyDescent="0.2">
      <c r="A2066" s="112">
        <f t="shared" si="681"/>
        <v>42091</v>
      </c>
      <c r="B2066" s="104">
        <f t="shared" si="673"/>
        <v>94892.876558709992</v>
      </c>
      <c r="C2066" s="104">
        <f t="shared" si="682"/>
        <v>91093.82808012997</v>
      </c>
      <c r="D2066" s="132">
        <f t="shared" si="683"/>
        <v>42074</v>
      </c>
      <c r="E2066" s="105">
        <f t="shared" si="675"/>
        <v>1.3810000000000001E-3</v>
      </c>
      <c r="F2066" s="106">
        <f t="shared" si="672"/>
        <v>18</v>
      </c>
      <c r="G2066" s="106">
        <f t="shared" si="674"/>
        <v>31</v>
      </c>
      <c r="H2066" s="104">
        <f t="shared" si="684"/>
        <v>1.00080163</v>
      </c>
      <c r="I2066" s="104">
        <f t="shared" si="685"/>
        <v>1.0356275800000001</v>
      </c>
      <c r="J2066" s="104">
        <f t="shared" si="677"/>
        <v>1.0364577699999999</v>
      </c>
      <c r="K2066" s="104">
        <f t="shared" si="678"/>
        <v>94414.905912689996</v>
      </c>
      <c r="L2066" s="107">
        <f t="shared" si="688"/>
        <v>0</v>
      </c>
      <c r="M2066" s="105">
        <f t="shared" si="689"/>
        <v>0</v>
      </c>
      <c r="N2066" s="104">
        <f t="shared" si="690"/>
        <v>0</v>
      </c>
      <c r="O2066" s="113">
        <f t="shared" si="686"/>
        <v>0.11</v>
      </c>
      <c r="P2066" s="108">
        <f t="shared" si="676"/>
        <v>1.005062449</v>
      </c>
      <c r="Q2066" s="104">
        <f t="shared" si="679"/>
        <v>477.97064602</v>
      </c>
      <c r="R2066" s="104">
        <f t="shared" si="680"/>
        <v>477.97064602</v>
      </c>
      <c r="S2066" s="109" t="s">
        <v>52</v>
      </c>
      <c r="T2066" s="110">
        <f t="shared" si="691"/>
        <v>42104</v>
      </c>
      <c r="U2066" s="111">
        <f t="shared" si="687"/>
        <v>0</v>
      </c>
      <c r="V2066" s="22"/>
      <c r="AF2066" s="14"/>
    </row>
    <row r="2067" spans="1:32" x14ac:dyDescent="0.2">
      <c r="A2067" s="112">
        <f t="shared" si="681"/>
        <v>42092</v>
      </c>
      <c r="B2067" s="104">
        <f t="shared" si="673"/>
        <v>94923.726905660005</v>
      </c>
      <c r="C2067" s="104">
        <f t="shared" si="682"/>
        <v>91093.82808012997</v>
      </c>
      <c r="D2067" s="132">
        <f t="shared" si="683"/>
        <v>42074</v>
      </c>
      <c r="E2067" s="105">
        <f t="shared" si="675"/>
        <v>1.3810000000000001E-3</v>
      </c>
      <c r="F2067" s="106">
        <f t="shared" si="672"/>
        <v>19</v>
      </c>
      <c r="G2067" s="106">
        <f t="shared" si="674"/>
        <v>31</v>
      </c>
      <c r="H2067" s="104">
        <f t="shared" si="684"/>
        <v>1.0008461900000001</v>
      </c>
      <c r="I2067" s="104">
        <f t="shared" si="685"/>
        <v>1.0356275800000001</v>
      </c>
      <c r="J2067" s="104">
        <f t="shared" si="677"/>
        <v>1.03650391</v>
      </c>
      <c r="K2067" s="104">
        <f t="shared" si="678"/>
        <v>94419.108981919999</v>
      </c>
      <c r="L2067" s="107">
        <f t="shared" si="688"/>
        <v>0</v>
      </c>
      <c r="M2067" s="105">
        <f t="shared" si="689"/>
        <v>0</v>
      </c>
      <c r="N2067" s="104">
        <f t="shared" si="690"/>
        <v>0</v>
      </c>
      <c r="O2067" s="113">
        <f t="shared" si="686"/>
        <v>0.11</v>
      </c>
      <c r="P2067" s="108">
        <f t="shared" si="676"/>
        <v>1.0053444469999999</v>
      </c>
      <c r="Q2067" s="104">
        <f t="shared" si="679"/>
        <v>504.61792373999998</v>
      </c>
      <c r="R2067" s="104">
        <f t="shared" si="680"/>
        <v>504.61792373999998</v>
      </c>
      <c r="S2067" s="109" t="s">
        <v>52</v>
      </c>
      <c r="T2067" s="110">
        <f t="shared" si="691"/>
        <v>42104</v>
      </c>
      <c r="U2067" s="111">
        <f t="shared" si="687"/>
        <v>0</v>
      </c>
      <c r="V2067" s="22"/>
      <c r="AF2067" s="14"/>
    </row>
    <row r="2068" spans="1:32" x14ac:dyDescent="0.2">
      <c r="A2068" s="112">
        <f t="shared" si="681"/>
        <v>42093</v>
      </c>
      <c r="B2068" s="104">
        <f t="shared" si="673"/>
        <v>94954.586988139999</v>
      </c>
      <c r="C2068" s="104">
        <f t="shared" si="682"/>
        <v>91093.82808012997</v>
      </c>
      <c r="D2068" s="132">
        <f t="shared" si="683"/>
        <v>42074</v>
      </c>
      <c r="E2068" s="105">
        <f t="shared" si="675"/>
        <v>1.3810000000000001E-3</v>
      </c>
      <c r="F2068" s="106">
        <f t="shared" si="672"/>
        <v>20</v>
      </c>
      <c r="G2068" s="106">
        <f t="shared" si="674"/>
        <v>31</v>
      </c>
      <c r="H2068" s="104">
        <f t="shared" si="684"/>
        <v>1.00089074</v>
      </c>
      <c r="I2068" s="104">
        <f t="shared" si="685"/>
        <v>1.0356275800000001</v>
      </c>
      <c r="J2068" s="104">
        <f t="shared" si="677"/>
        <v>1.03655005</v>
      </c>
      <c r="K2068" s="104">
        <f t="shared" si="678"/>
        <v>94423.312051150002</v>
      </c>
      <c r="L2068" s="107">
        <f t="shared" si="688"/>
        <v>0</v>
      </c>
      <c r="M2068" s="105">
        <f t="shared" si="689"/>
        <v>0</v>
      </c>
      <c r="N2068" s="104">
        <f t="shared" si="690"/>
        <v>0</v>
      </c>
      <c r="O2068" s="113">
        <f t="shared" si="686"/>
        <v>0.11</v>
      </c>
      <c r="P2068" s="108">
        <f t="shared" si="676"/>
        <v>1.0056265230000001</v>
      </c>
      <c r="Q2068" s="104">
        <f t="shared" si="679"/>
        <v>531.27493699000001</v>
      </c>
      <c r="R2068" s="104">
        <f t="shared" si="680"/>
        <v>531.27493699000001</v>
      </c>
      <c r="S2068" s="109" t="s">
        <v>52</v>
      </c>
      <c r="T2068" s="110">
        <f t="shared" si="691"/>
        <v>42104</v>
      </c>
      <c r="U2068" s="111">
        <f t="shared" si="687"/>
        <v>0</v>
      </c>
      <c r="V2068" s="22"/>
      <c r="AF2068" s="14"/>
    </row>
    <row r="2069" spans="1:32" x14ac:dyDescent="0.2">
      <c r="A2069" s="112">
        <f t="shared" si="681"/>
        <v>42094</v>
      </c>
      <c r="B2069" s="104">
        <f t="shared" si="673"/>
        <v>94985.4579123</v>
      </c>
      <c r="C2069" s="104">
        <f t="shared" si="682"/>
        <v>91093.82808012997</v>
      </c>
      <c r="D2069" s="132">
        <f t="shared" si="683"/>
        <v>42074</v>
      </c>
      <c r="E2069" s="105">
        <f t="shared" si="675"/>
        <v>1.3810000000000001E-3</v>
      </c>
      <c r="F2069" s="106">
        <f t="shared" si="672"/>
        <v>21</v>
      </c>
      <c r="G2069" s="106">
        <f t="shared" si="674"/>
        <v>31</v>
      </c>
      <c r="H2069" s="104">
        <f t="shared" si="684"/>
        <v>1.0009353000000001</v>
      </c>
      <c r="I2069" s="104">
        <f t="shared" si="685"/>
        <v>1.0356275800000001</v>
      </c>
      <c r="J2069" s="104">
        <f t="shared" si="677"/>
        <v>1.0365962</v>
      </c>
      <c r="K2069" s="104">
        <f t="shared" si="678"/>
        <v>94427.516031310006</v>
      </c>
      <c r="L2069" s="107">
        <f t="shared" si="688"/>
        <v>0</v>
      </c>
      <c r="M2069" s="105">
        <f t="shared" si="689"/>
        <v>0</v>
      </c>
      <c r="N2069" s="104">
        <f t="shared" si="690"/>
        <v>0</v>
      </c>
      <c r="O2069" s="113">
        <f t="shared" si="686"/>
        <v>0.11</v>
      </c>
      <c r="P2069" s="108">
        <f t="shared" si="676"/>
        <v>1.005908679</v>
      </c>
      <c r="Q2069" s="104">
        <f t="shared" si="679"/>
        <v>557.94188098999996</v>
      </c>
      <c r="R2069" s="104">
        <f t="shared" si="680"/>
        <v>557.94188098999996</v>
      </c>
      <c r="S2069" s="109" t="s">
        <v>52</v>
      </c>
      <c r="T2069" s="110">
        <f t="shared" si="691"/>
        <v>42104</v>
      </c>
      <c r="U2069" s="111">
        <f t="shared" si="687"/>
        <v>0</v>
      </c>
      <c r="V2069" s="22"/>
      <c r="AF2069" s="14"/>
    </row>
    <row r="2070" spans="1:32" x14ac:dyDescent="0.2">
      <c r="A2070" s="112">
        <f t="shared" si="681"/>
        <v>42095</v>
      </c>
      <c r="B2070" s="104">
        <f t="shared" si="673"/>
        <v>95016.338668940007</v>
      </c>
      <c r="C2070" s="104">
        <f t="shared" si="682"/>
        <v>91093.82808012997</v>
      </c>
      <c r="D2070" s="132">
        <f t="shared" si="683"/>
        <v>42074</v>
      </c>
      <c r="E2070" s="105">
        <f t="shared" si="675"/>
        <v>1.3810000000000001E-3</v>
      </c>
      <c r="F2070" s="106">
        <f t="shared" si="672"/>
        <v>22</v>
      </c>
      <c r="G2070" s="106">
        <f t="shared" si="674"/>
        <v>31</v>
      </c>
      <c r="H2070" s="104">
        <f t="shared" si="684"/>
        <v>1.0009798599999999</v>
      </c>
      <c r="I2070" s="104">
        <f t="shared" si="685"/>
        <v>1.0356275800000001</v>
      </c>
      <c r="J2070" s="104">
        <f t="shared" si="677"/>
        <v>1.0366423499999999</v>
      </c>
      <c r="K2070" s="104">
        <f t="shared" si="678"/>
        <v>94431.720011480007</v>
      </c>
      <c r="L2070" s="107">
        <f t="shared" si="688"/>
        <v>0</v>
      </c>
      <c r="M2070" s="105">
        <f t="shared" si="689"/>
        <v>0</v>
      </c>
      <c r="N2070" s="104">
        <f t="shared" si="690"/>
        <v>0</v>
      </c>
      <c r="O2070" s="113">
        <f t="shared" si="686"/>
        <v>0.11</v>
      </c>
      <c r="P2070" s="108">
        <f t="shared" si="676"/>
        <v>1.006190914</v>
      </c>
      <c r="Q2070" s="104">
        <f t="shared" si="679"/>
        <v>584.61865746000001</v>
      </c>
      <c r="R2070" s="104">
        <f t="shared" si="680"/>
        <v>584.61865746000001</v>
      </c>
      <c r="S2070" s="109" t="s">
        <v>52</v>
      </c>
      <c r="T2070" s="110">
        <f t="shared" si="691"/>
        <v>42104</v>
      </c>
      <c r="U2070" s="111">
        <f t="shared" si="687"/>
        <v>0</v>
      </c>
      <c r="V2070" s="22"/>
      <c r="AF2070" s="14"/>
    </row>
    <row r="2071" spans="1:32" x14ac:dyDescent="0.2">
      <c r="A2071" s="112">
        <f t="shared" si="681"/>
        <v>42096</v>
      </c>
      <c r="B2071" s="104">
        <f t="shared" si="673"/>
        <v>95047.229259019994</v>
      </c>
      <c r="C2071" s="104">
        <f t="shared" si="682"/>
        <v>91093.82808012997</v>
      </c>
      <c r="D2071" s="132">
        <f t="shared" si="683"/>
        <v>42074</v>
      </c>
      <c r="E2071" s="105">
        <f t="shared" si="675"/>
        <v>1.3810000000000001E-3</v>
      </c>
      <c r="F2071" s="106">
        <f t="shared" si="672"/>
        <v>23</v>
      </c>
      <c r="G2071" s="106">
        <f t="shared" si="674"/>
        <v>31</v>
      </c>
      <c r="H2071" s="104">
        <f t="shared" si="684"/>
        <v>1.00102443</v>
      </c>
      <c r="I2071" s="104">
        <f t="shared" si="685"/>
        <v>1.0356275800000001</v>
      </c>
      <c r="J2071" s="104">
        <f t="shared" si="677"/>
        <v>1.0366884999999999</v>
      </c>
      <c r="K2071" s="104">
        <f t="shared" si="678"/>
        <v>94435.923991639997</v>
      </c>
      <c r="L2071" s="107">
        <f t="shared" si="688"/>
        <v>0</v>
      </c>
      <c r="M2071" s="105">
        <f t="shared" si="689"/>
        <v>0</v>
      </c>
      <c r="N2071" s="104">
        <f t="shared" si="690"/>
        <v>0</v>
      </c>
      <c r="O2071" s="113">
        <f t="shared" si="686"/>
        <v>0.11</v>
      </c>
      <c r="P2071" s="108">
        <f t="shared" si="676"/>
        <v>1.0064732279999999</v>
      </c>
      <c r="Q2071" s="104">
        <f t="shared" si="679"/>
        <v>611.30526738000003</v>
      </c>
      <c r="R2071" s="104">
        <f t="shared" si="680"/>
        <v>611.30526738000003</v>
      </c>
      <c r="S2071" s="109" t="s">
        <v>52</v>
      </c>
      <c r="T2071" s="110">
        <f t="shared" si="691"/>
        <v>42104</v>
      </c>
      <c r="U2071" s="111">
        <f t="shared" si="687"/>
        <v>0</v>
      </c>
      <c r="V2071" s="22"/>
      <c r="AF2071" s="14"/>
    </row>
    <row r="2072" spans="1:32" x14ac:dyDescent="0.2">
      <c r="A2072" s="112">
        <f t="shared" si="681"/>
        <v>42097</v>
      </c>
      <c r="B2072" s="104">
        <f t="shared" si="673"/>
        <v>95078.129683570005</v>
      </c>
      <c r="C2072" s="104">
        <f t="shared" si="682"/>
        <v>91093.82808012997</v>
      </c>
      <c r="D2072" s="132">
        <f t="shared" si="683"/>
        <v>42074</v>
      </c>
      <c r="E2072" s="105">
        <f t="shared" si="675"/>
        <v>1.3810000000000001E-3</v>
      </c>
      <c r="F2072" s="106">
        <f t="shared" si="672"/>
        <v>24</v>
      </c>
      <c r="G2072" s="106">
        <f t="shared" si="674"/>
        <v>31</v>
      </c>
      <c r="H2072" s="104">
        <f t="shared" si="684"/>
        <v>1.00106899</v>
      </c>
      <c r="I2072" s="104">
        <f t="shared" si="685"/>
        <v>1.0356275800000001</v>
      </c>
      <c r="J2072" s="104">
        <f t="shared" si="677"/>
        <v>1.0367346500000001</v>
      </c>
      <c r="K2072" s="104">
        <f t="shared" si="678"/>
        <v>94440.127971809998</v>
      </c>
      <c r="L2072" s="107">
        <f t="shared" si="688"/>
        <v>0</v>
      </c>
      <c r="M2072" s="105">
        <f t="shared" si="689"/>
        <v>0</v>
      </c>
      <c r="N2072" s="104">
        <f t="shared" si="690"/>
        <v>0</v>
      </c>
      <c r="O2072" s="113">
        <f t="shared" si="686"/>
        <v>0.11</v>
      </c>
      <c r="P2072" s="108">
        <f t="shared" si="676"/>
        <v>1.0067556209999999</v>
      </c>
      <c r="Q2072" s="104">
        <f t="shared" si="679"/>
        <v>638.00171176000003</v>
      </c>
      <c r="R2072" s="104">
        <f t="shared" si="680"/>
        <v>638.00171176000003</v>
      </c>
      <c r="S2072" s="109" t="s">
        <v>52</v>
      </c>
      <c r="T2072" s="110">
        <f t="shared" si="691"/>
        <v>42104</v>
      </c>
      <c r="U2072" s="111">
        <f t="shared" si="687"/>
        <v>0</v>
      </c>
      <c r="V2072" s="22"/>
      <c r="AF2072" s="14"/>
    </row>
    <row r="2073" spans="1:32" x14ac:dyDescent="0.2">
      <c r="A2073" s="112">
        <f t="shared" si="681"/>
        <v>42098</v>
      </c>
      <c r="B2073" s="104">
        <f t="shared" si="673"/>
        <v>95109.040955360004</v>
      </c>
      <c r="C2073" s="104">
        <f t="shared" si="682"/>
        <v>91093.82808012997</v>
      </c>
      <c r="D2073" s="132">
        <f t="shared" si="683"/>
        <v>42074</v>
      </c>
      <c r="E2073" s="105">
        <f t="shared" si="675"/>
        <v>1.3810000000000001E-3</v>
      </c>
      <c r="F2073" s="106">
        <f t="shared" si="672"/>
        <v>25</v>
      </c>
      <c r="G2073" s="106">
        <f t="shared" si="674"/>
        <v>31</v>
      </c>
      <c r="H2073" s="104">
        <f t="shared" si="684"/>
        <v>1.0011135600000001</v>
      </c>
      <c r="I2073" s="104">
        <f t="shared" si="685"/>
        <v>1.0356275800000001</v>
      </c>
      <c r="J2073" s="104">
        <f t="shared" si="677"/>
        <v>1.03678081</v>
      </c>
      <c r="K2073" s="104">
        <f t="shared" si="678"/>
        <v>94444.33286291</v>
      </c>
      <c r="L2073" s="107">
        <f t="shared" si="688"/>
        <v>0</v>
      </c>
      <c r="M2073" s="105">
        <f t="shared" si="689"/>
        <v>0</v>
      </c>
      <c r="N2073" s="104">
        <f t="shared" si="690"/>
        <v>0</v>
      </c>
      <c r="O2073" s="113">
        <f t="shared" si="686"/>
        <v>0.11</v>
      </c>
      <c r="P2073" s="108">
        <f t="shared" si="676"/>
        <v>1.0070380940000001</v>
      </c>
      <c r="Q2073" s="104">
        <f t="shared" si="679"/>
        <v>664.70809244999998</v>
      </c>
      <c r="R2073" s="104">
        <f t="shared" si="680"/>
        <v>664.70809244999998</v>
      </c>
      <c r="S2073" s="109" t="s">
        <v>52</v>
      </c>
      <c r="T2073" s="110">
        <f t="shared" si="691"/>
        <v>42104</v>
      </c>
      <c r="U2073" s="111">
        <f t="shared" si="687"/>
        <v>0</v>
      </c>
      <c r="V2073" s="22"/>
      <c r="AF2073" s="14"/>
    </row>
    <row r="2074" spans="1:32" x14ac:dyDescent="0.2">
      <c r="A2074" s="112">
        <f t="shared" si="681"/>
        <v>42099</v>
      </c>
      <c r="B2074" s="104">
        <f t="shared" si="673"/>
        <v>95139.961052070008</v>
      </c>
      <c r="C2074" s="104">
        <f t="shared" si="682"/>
        <v>91093.82808012997</v>
      </c>
      <c r="D2074" s="132">
        <f t="shared" si="683"/>
        <v>42074</v>
      </c>
      <c r="E2074" s="105">
        <f t="shared" si="675"/>
        <v>1.3810000000000001E-3</v>
      </c>
      <c r="F2074" s="106">
        <f t="shared" si="672"/>
        <v>26</v>
      </c>
      <c r="G2074" s="106">
        <f t="shared" si="674"/>
        <v>31</v>
      </c>
      <c r="H2074" s="104">
        <f t="shared" si="684"/>
        <v>1.0011581199999999</v>
      </c>
      <c r="I2074" s="104">
        <f t="shared" si="685"/>
        <v>1.0356275800000001</v>
      </c>
      <c r="J2074" s="104">
        <f t="shared" si="677"/>
        <v>1.03682696</v>
      </c>
      <c r="K2074" s="104">
        <f t="shared" si="678"/>
        <v>94448.536843080001</v>
      </c>
      <c r="L2074" s="107">
        <f t="shared" si="688"/>
        <v>0</v>
      </c>
      <c r="M2074" s="105">
        <f t="shared" si="689"/>
        <v>0</v>
      </c>
      <c r="N2074" s="104">
        <f t="shared" si="690"/>
        <v>0</v>
      </c>
      <c r="O2074" s="113">
        <f t="shared" si="686"/>
        <v>0.11</v>
      </c>
      <c r="P2074" s="108">
        <f t="shared" si="676"/>
        <v>1.0073206450000001</v>
      </c>
      <c r="Q2074" s="104">
        <f t="shared" si="679"/>
        <v>691.42420899000001</v>
      </c>
      <c r="R2074" s="104">
        <f t="shared" si="680"/>
        <v>691.42420899000001</v>
      </c>
      <c r="S2074" s="109" t="s">
        <v>52</v>
      </c>
      <c r="T2074" s="110">
        <f t="shared" si="691"/>
        <v>42104</v>
      </c>
      <c r="U2074" s="111">
        <f t="shared" si="687"/>
        <v>0</v>
      </c>
      <c r="V2074" s="22"/>
      <c r="AF2074" s="14"/>
    </row>
    <row r="2075" spans="1:32" x14ac:dyDescent="0.2">
      <c r="A2075" s="112">
        <f t="shared" si="681"/>
        <v>42100</v>
      </c>
      <c r="B2075" s="104">
        <f t="shared" si="673"/>
        <v>95170.891080670001</v>
      </c>
      <c r="C2075" s="104">
        <f t="shared" si="682"/>
        <v>91093.82808012997</v>
      </c>
      <c r="D2075" s="132">
        <f t="shared" si="683"/>
        <v>42074</v>
      </c>
      <c r="E2075" s="105">
        <f t="shared" si="675"/>
        <v>1.3810000000000001E-3</v>
      </c>
      <c r="F2075" s="106">
        <f t="shared" si="672"/>
        <v>27</v>
      </c>
      <c r="G2075" s="106">
        <f t="shared" si="674"/>
        <v>31</v>
      </c>
      <c r="H2075" s="104">
        <f t="shared" si="684"/>
        <v>1.00120269</v>
      </c>
      <c r="I2075" s="104">
        <f t="shared" si="685"/>
        <v>1.0356275800000001</v>
      </c>
      <c r="J2075" s="104">
        <f t="shared" si="677"/>
        <v>1.0368731099999999</v>
      </c>
      <c r="K2075" s="104">
        <f t="shared" si="678"/>
        <v>94452.740823240005</v>
      </c>
      <c r="L2075" s="107">
        <f t="shared" si="688"/>
        <v>0</v>
      </c>
      <c r="M2075" s="105">
        <f t="shared" si="689"/>
        <v>0</v>
      </c>
      <c r="N2075" s="104">
        <f t="shared" si="690"/>
        <v>0</v>
      </c>
      <c r="O2075" s="113">
        <f t="shared" si="686"/>
        <v>0.11</v>
      </c>
      <c r="P2075" s="108">
        <f t="shared" si="676"/>
        <v>1.007603276</v>
      </c>
      <c r="Q2075" s="104">
        <f t="shared" si="679"/>
        <v>718.15025743000001</v>
      </c>
      <c r="R2075" s="104">
        <f t="shared" si="680"/>
        <v>718.15025743000001</v>
      </c>
      <c r="S2075" s="109" t="s">
        <v>52</v>
      </c>
      <c r="T2075" s="110">
        <f t="shared" si="691"/>
        <v>42104</v>
      </c>
      <c r="U2075" s="111">
        <f t="shared" si="687"/>
        <v>0</v>
      </c>
      <c r="V2075" s="22"/>
      <c r="AF2075" s="14"/>
    </row>
    <row r="2076" spans="1:32" x14ac:dyDescent="0.2">
      <c r="A2076" s="112">
        <f t="shared" si="681"/>
        <v>42101</v>
      </c>
      <c r="B2076" s="104">
        <f t="shared" si="673"/>
        <v>95201.832878429996</v>
      </c>
      <c r="C2076" s="104">
        <f t="shared" si="682"/>
        <v>91093.82808012997</v>
      </c>
      <c r="D2076" s="132">
        <f t="shared" si="683"/>
        <v>42074</v>
      </c>
      <c r="E2076" s="105">
        <f t="shared" si="675"/>
        <v>1.3810000000000001E-3</v>
      </c>
      <c r="F2076" s="106">
        <f t="shared" si="672"/>
        <v>28</v>
      </c>
      <c r="G2076" s="106">
        <f t="shared" si="674"/>
        <v>31</v>
      </c>
      <c r="H2076" s="104">
        <f t="shared" si="684"/>
        <v>1.0012472699999999</v>
      </c>
      <c r="I2076" s="104">
        <f t="shared" si="685"/>
        <v>1.0356275800000001</v>
      </c>
      <c r="J2076" s="104">
        <f t="shared" si="677"/>
        <v>1.03691928</v>
      </c>
      <c r="K2076" s="104">
        <f t="shared" si="678"/>
        <v>94456.946625290002</v>
      </c>
      <c r="L2076" s="107">
        <f t="shared" si="688"/>
        <v>0</v>
      </c>
      <c r="M2076" s="105">
        <f t="shared" si="689"/>
        <v>0</v>
      </c>
      <c r="N2076" s="104">
        <f t="shared" si="690"/>
        <v>0</v>
      </c>
      <c r="O2076" s="113">
        <f t="shared" si="686"/>
        <v>0.11</v>
      </c>
      <c r="P2076" s="108">
        <f t="shared" si="676"/>
        <v>1.0078859870000001</v>
      </c>
      <c r="Q2076" s="104">
        <f t="shared" si="679"/>
        <v>744.88625314000001</v>
      </c>
      <c r="R2076" s="104">
        <f t="shared" si="680"/>
        <v>744.88625314000001</v>
      </c>
      <c r="S2076" s="109" t="s">
        <v>52</v>
      </c>
      <c r="T2076" s="110">
        <f t="shared" si="691"/>
        <v>42104</v>
      </c>
      <c r="U2076" s="111">
        <f t="shared" si="687"/>
        <v>0</v>
      </c>
      <c r="V2076" s="22"/>
      <c r="AF2076" s="14"/>
    </row>
    <row r="2077" spans="1:32" x14ac:dyDescent="0.2">
      <c r="A2077" s="112">
        <f t="shared" si="681"/>
        <v>42102</v>
      </c>
      <c r="B2077" s="104">
        <f t="shared" si="673"/>
        <v>95232.783503819999</v>
      </c>
      <c r="C2077" s="104">
        <f t="shared" si="682"/>
        <v>91093.82808012997</v>
      </c>
      <c r="D2077" s="132">
        <f t="shared" si="683"/>
        <v>42074</v>
      </c>
      <c r="E2077" s="105">
        <f t="shared" si="675"/>
        <v>1.3810000000000001E-3</v>
      </c>
      <c r="F2077" s="106">
        <f t="shared" si="672"/>
        <v>29</v>
      </c>
      <c r="G2077" s="106">
        <f t="shared" si="674"/>
        <v>31</v>
      </c>
      <c r="H2077" s="104">
        <f t="shared" si="684"/>
        <v>1.0012918399999999</v>
      </c>
      <c r="I2077" s="104">
        <f t="shared" si="685"/>
        <v>1.0356275800000001</v>
      </c>
      <c r="J2077" s="104">
        <f t="shared" si="677"/>
        <v>1.0369654399999999</v>
      </c>
      <c r="K2077" s="104">
        <f t="shared" si="678"/>
        <v>94461.151516390004</v>
      </c>
      <c r="L2077" s="107">
        <f t="shared" si="688"/>
        <v>0</v>
      </c>
      <c r="M2077" s="105">
        <f t="shared" si="689"/>
        <v>0</v>
      </c>
      <c r="N2077" s="104">
        <f t="shared" si="690"/>
        <v>0</v>
      </c>
      <c r="O2077" s="113">
        <f t="shared" si="686"/>
        <v>0.11</v>
      </c>
      <c r="P2077" s="108">
        <f t="shared" si="676"/>
        <v>1.008168776</v>
      </c>
      <c r="Q2077" s="104">
        <f t="shared" si="679"/>
        <v>771.63198742999998</v>
      </c>
      <c r="R2077" s="104">
        <f t="shared" si="680"/>
        <v>771.63198742999998</v>
      </c>
      <c r="S2077" s="109" t="s">
        <v>52</v>
      </c>
      <c r="T2077" s="110">
        <f t="shared" si="691"/>
        <v>42104</v>
      </c>
      <c r="U2077" s="111">
        <f t="shared" si="687"/>
        <v>0</v>
      </c>
      <c r="V2077" s="22"/>
      <c r="AF2077" s="14"/>
    </row>
    <row r="2078" spans="1:32" x14ac:dyDescent="0.2">
      <c r="A2078" s="112">
        <f t="shared" si="681"/>
        <v>42103</v>
      </c>
      <c r="B2078" s="104">
        <f t="shared" si="673"/>
        <v>95263.744983280005</v>
      </c>
      <c r="C2078" s="104">
        <f t="shared" si="682"/>
        <v>91093.82808012997</v>
      </c>
      <c r="D2078" s="132">
        <f t="shared" si="683"/>
        <v>42074</v>
      </c>
      <c r="E2078" s="105">
        <f t="shared" si="675"/>
        <v>1.3810000000000001E-3</v>
      </c>
      <c r="F2078" s="106">
        <f t="shared" si="672"/>
        <v>30</v>
      </c>
      <c r="G2078" s="106">
        <f t="shared" si="674"/>
        <v>31</v>
      </c>
      <c r="H2078" s="104">
        <f t="shared" si="684"/>
        <v>1.0013364199999999</v>
      </c>
      <c r="I2078" s="104">
        <f t="shared" si="685"/>
        <v>1.0356275800000001</v>
      </c>
      <c r="J2078" s="104">
        <f t="shared" si="677"/>
        <v>1.03701161</v>
      </c>
      <c r="K2078" s="104">
        <f t="shared" si="678"/>
        <v>94465.357318430004</v>
      </c>
      <c r="L2078" s="107">
        <f t="shared" si="688"/>
        <v>0</v>
      </c>
      <c r="M2078" s="105">
        <f t="shared" si="689"/>
        <v>0</v>
      </c>
      <c r="N2078" s="104">
        <f t="shared" si="690"/>
        <v>0</v>
      </c>
      <c r="O2078" s="113">
        <f t="shared" si="686"/>
        <v>0.11</v>
      </c>
      <c r="P2078" s="108">
        <f t="shared" si="676"/>
        <v>1.0084516450000001</v>
      </c>
      <c r="Q2078" s="104">
        <f t="shared" si="679"/>
        <v>798.38766484999996</v>
      </c>
      <c r="R2078" s="104">
        <f t="shared" si="680"/>
        <v>798.38766484999996</v>
      </c>
      <c r="S2078" s="109" t="s">
        <v>52</v>
      </c>
      <c r="T2078" s="110">
        <f t="shared" si="691"/>
        <v>42104</v>
      </c>
      <c r="U2078" s="111">
        <f t="shared" si="687"/>
        <v>0</v>
      </c>
      <c r="V2078" s="22"/>
      <c r="AF2078" s="14"/>
    </row>
    <row r="2079" spans="1:32" x14ac:dyDescent="0.2">
      <c r="A2079" s="112">
        <f t="shared" si="681"/>
        <v>42104</v>
      </c>
      <c r="B2079" s="104">
        <f t="shared" si="673"/>
        <v>95294.716399690005</v>
      </c>
      <c r="C2079" s="104">
        <f t="shared" si="682"/>
        <v>91093.82808012997</v>
      </c>
      <c r="D2079" s="132">
        <f t="shared" si="683"/>
        <v>42074</v>
      </c>
      <c r="E2079" s="105">
        <f t="shared" si="675"/>
        <v>1.3810000000000001E-3</v>
      </c>
      <c r="F2079" s="106">
        <f t="shared" si="672"/>
        <v>31</v>
      </c>
      <c r="G2079" s="106">
        <f t="shared" si="674"/>
        <v>31</v>
      </c>
      <c r="H2079" s="104">
        <f t="shared" si="684"/>
        <v>1.0013810000000001</v>
      </c>
      <c r="I2079" s="104">
        <f t="shared" si="685"/>
        <v>1.0356275800000001</v>
      </c>
      <c r="J2079" s="104">
        <f t="shared" si="677"/>
        <v>1.03705778</v>
      </c>
      <c r="K2079" s="104">
        <f t="shared" si="678"/>
        <v>94469.563120480001</v>
      </c>
      <c r="L2079" s="107">
        <f t="shared" si="688"/>
        <v>67</v>
      </c>
      <c r="M2079" s="105">
        <f t="shared" si="689"/>
        <v>5.3727374341999999E-2</v>
      </c>
      <c r="N2079" s="104">
        <f t="shared" si="690"/>
        <v>5075.6015816899999</v>
      </c>
      <c r="O2079" s="113">
        <f t="shared" si="686"/>
        <v>0.11</v>
      </c>
      <c r="P2079" s="108">
        <f t="shared" si="676"/>
        <v>1.0087345940000001</v>
      </c>
      <c r="Q2079" s="104">
        <f t="shared" si="679"/>
        <v>825.15327921000005</v>
      </c>
      <c r="R2079" s="104">
        <f t="shared" si="680"/>
        <v>5900.7548608999996</v>
      </c>
      <c r="S2079" s="109" t="s">
        <v>52</v>
      </c>
      <c r="T2079" s="110">
        <f t="shared" si="691"/>
        <v>42104</v>
      </c>
      <c r="U2079" s="111">
        <f t="shared" si="687"/>
        <v>89393.961538789998</v>
      </c>
      <c r="V2079" s="22"/>
      <c r="AF2079" s="14"/>
    </row>
    <row r="2080" spans="1:32" x14ac:dyDescent="0.2">
      <c r="A2080" s="112">
        <f t="shared" si="681"/>
        <v>42105</v>
      </c>
      <c r="B2080" s="104">
        <f t="shared" si="673"/>
        <v>89421.991259599992</v>
      </c>
      <c r="C2080" s="104">
        <f t="shared" si="682"/>
        <v>86199.595878629974</v>
      </c>
      <c r="D2080" s="132">
        <f t="shared" si="683"/>
        <v>42105</v>
      </c>
      <c r="E2080" s="105">
        <f t="shared" si="675"/>
        <v>7.0899999999999999E-4</v>
      </c>
      <c r="F2080" s="106">
        <f t="shared" si="672"/>
        <v>1</v>
      </c>
      <c r="G2080" s="106">
        <f t="shared" si="674"/>
        <v>30</v>
      </c>
      <c r="H2080" s="104">
        <f t="shared" si="684"/>
        <v>1.0000236199999999</v>
      </c>
      <c r="I2080" s="104">
        <f t="shared" si="685"/>
        <v>1.03705778</v>
      </c>
      <c r="J2080" s="104">
        <f t="shared" si="677"/>
        <v>1.03708227</v>
      </c>
      <c r="K2080" s="104">
        <f t="shared" si="678"/>
        <v>89396.072566889998</v>
      </c>
      <c r="L2080" s="107">
        <f t="shared" si="688"/>
        <v>0</v>
      </c>
      <c r="M2080" s="105">
        <f t="shared" si="689"/>
        <v>0</v>
      </c>
      <c r="N2080" s="104">
        <f t="shared" si="690"/>
        <v>0</v>
      </c>
      <c r="O2080" s="113">
        <f t="shared" si="686"/>
        <v>0.11</v>
      </c>
      <c r="P2080" s="108">
        <f t="shared" si="676"/>
        <v>1.000289931</v>
      </c>
      <c r="Q2080" s="104">
        <f t="shared" si="679"/>
        <v>25.918692709999998</v>
      </c>
      <c r="R2080" s="104">
        <f t="shared" si="680"/>
        <v>25.918692709999998</v>
      </c>
      <c r="S2080" s="109" t="s">
        <v>52</v>
      </c>
      <c r="T2080" s="110">
        <f t="shared" si="691"/>
        <v>42134</v>
      </c>
      <c r="U2080" s="111">
        <f t="shared" si="687"/>
        <v>0</v>
      </c>
      <c r="V2080" s="22"/>
      <c r="AF2080" s="14"/>
    </row>
    <row r="2081" spans="1:32" x14ac:dyDescent="0.2">
      <c r="A2081" s="112">
        <f t="shared" si="681"/>
        <v>42106</v>
      </c>
      <c r="B2081" s="104">
        <f t="shared" si="673"/>
        <v>89450.031438959995</v>
      </c>
      <c r="C2081" s="104">
        <f t="shared" si="682"/>
        <v>86199.595878629974</v>
      </c>
      <c r="D2081" s="132">
        <f t="shared" si="683"/>
        <v>42105</v>
      </c>
      <c r="E2081" s="105">
        <f t="shared" si="675"/>
        <v>7.0899999999999999E-4</v>
      </c>
      <c r="F2081" s="106">
        <f t="shared" si="672"/>
        <v>2</v>
      </c>
      <c r="G2081" s="106">
        <f t="shared" si="674"/>
        <v>30</v>
      </c>
      <c r="H2081" s="104">
        <f t="shared" si="684"/>
        <v>1.0000472499999999</v>
      </c>
      <c r="I2081" s="104">
        <f t="shared" si="685"/>
        <v>1.03705778</v>
      </c>
      <c r="J2081" s="104">
        <f t="shared" si="677"/>
        <v>1.03710678</v>
      </c>
      <c r="K2081" s="104">
        <f t="shared" si="678"/>
        <v>89398.185318980002</v>
      </c>
      <c r="L2081" s="107">
        <f t="shared" si="688"/>
        <v>0</v>
      </c>
      <c r="M2081" s="105">
        <f t="shared" si="689"/>
        <v>0</v>
      </c>
      <c r="N2081" s="104">
        <f t="shared" si="690"/>
        <v>0</v>
      </c>
      <c r="O2081" s="113">
        <f t="shared" si="686"/>
        <v>0.11</v>
      </c>
      <c r="P2081" s="108">
        <f t="shared" si="676"/>
        <v>1.000579946</v>
      </c>
      <c r="Q2081" s="104">
        <f t="shared" si="679"/>
        <v>51.846119979999997</v>
      </c>
      <c r="R2081" s="104">
        <f t="shared" si="680"/>
        <v>51.846119979999997</v>
      </c>
      <c r="S2081" s="109" t="s">
        <v>52</v>
      </c>
      <c r="T2081" s="110">
        <f t="shared" si="691"/>
        <v>42134</v>
      </c>
      <c r="U2081" s="111">
        <f t="shared" si="687"/>
        <v>0</v>
      </c>
      <c r="V2081" s="22"/>
      <c r="AF2081" s="14"/>
    </row>
    <row r="2082" spans="1:32" x14ac:dyDescent="0.2">
      <c r="A2082" s="112">
        <f t="shared" si="681"/>
        <v>42107</v>
      </c>
      <c r="B2082" s="104">
        <f t="shared" si="673"/>
        <v>89478.078627919997</v>
      </c>
      <c r="C2082" s="104">
        <f t="shared" si="682"/>
        <v>86199.595878629974</v>
      </c>
      <c r="D2082" s="132">
        <f t="shared" si="683"/>
        <v>42105</v>
      </c>
      <c r="E2082" s="105">
        <f t="shared" si="675"/>
        <v>7.0899999999999999E-4</v>
      </c>
      <c r="F2082" s="106">
        <f t="shared" si="672"/>
        <v>3</v>
      </c>
      <c r="G2082" s="106">
        <f t="shared" si="674"/>
        <v>30</v>
      </c>
      <c r="H2082" s="104">
        <f t="shared" si="684"/>
        <v>1.0000708700000001</v>
      </c>
      <c r="I2082" s="104">
        <f t="shared" si="685"/>
        <v>1.03705778</v>
      </c>
      <c r="J2082" s="104">
        <f t="shared" si="677"/>
        <v>1.0371312699999999</v>
      </c>
      <c r="K2082" s="104">
        <f t="shared" si="678"/>
        <v>89400.296347089999</v>
      </c>
      <c r="L2082" s="107">
        <f t="shared" si="688"/>
        <v>0</v>
      </c>
      <c r="M2082" s="105">
        <f t="shared" si="689"/>
        <v>0</v>
      </c>
      <c r="N2082" s="104">
        <f t="shared" si="690"/>
        <v>0</v>
      </c>
      <c r="O2082" s="113">
        <f t="shared" si="686"/>
        <v>0.11</v>
      </c>
      <c r="P2082" s="108">
        <f t="shared" si="676"/>
        <v>1.0008700450000001</v>
      </c>
      <c r="Q2082" s="104">
        <f t="shared" si="679"/>
        <v>77.782280830000005</v>
      </c>
      <c r="R2082" s="104">
        <f t="shared" si="680"/>
        <v>77.782280830000005</v>
      </c>
      <c r="S2082" s="109" t="s">
        <v>52</v>
      </c>
      <c r="T2082" s="110">
        <f t="shared" si="691"/>
        <v>42134</v>
      </c>
      <c r="U2082" s="111">
        <f t="shared" si="687"/>
        <v>0</v>
      </c>
      <c r="V2082" s="22"/>
      <c r="AF2082" s="14"/>
    </row>
    <row r="2083" spans="1:32" x14ac:dyDescent="0.2">
      <c r="A2083" s="112">
        <f t="shared" si="681"/>
        <v>42108</v>
      </c>
      <c r="B2083" s="104">
        <f t="shared" si="673"/>
        <v>89506.136277480007</v>
      </c>
      <c r="C2083" s="104">
        <f t="shared" si="682"/>
        <v>86199.595878629974</v>
      </c>
      <c r="D2083" s="132">
        <f t="shared" si="683"/>
        <v>42105</v>
      </c>
      <c r="E2083" s="105">
        <f t="shared" si="675"/>
        <v>7.0899999999999999E-4</v>
      </c>
      <c r="F2083" s="106">
        <f t="shared" ref="F2083:F2146" si="692">IF(DAY(A2083)=E$2+1,1,F2082+1)</f>
        <v>4</v>
      </c>
      <c r="G2083" s="106">
        <f t="shared" si="674"/>
        <v>30</v>
      </c>
      <c r="H2083" s="104">
        <f t="shared" si="684"/>
        <v>1.0000945000000001</v>
      </c>
      <c r="I2083" s="104">
        <f t="shared" si="685"/>
        <v>1.03705778</v>
      </c>
      <c r="J2083" s="104">
        <f t="shared" si="677"/>
        <v>1.03715578</v>
      </c>
      <c r="K2083" s="104">
        <f t="shared" si="678"/>
        <v>89402.409099180004</v>
      </c>
      <c r="L2083" s="107">
        <f t="shared" si="688"/>
        <v>0</v>
      </c>
      <c r="M2083" s="105">
        <f t="shared" si="689"/>
        <v>0</v>
      </c>
      <c r="N2083" s="104">
        <f t="shared" si="690"/>
        <v>0</v>
      </c>
      <c r="O2083" s="113">
        <f t="shared" si="686"/>
        <v>0.11</v>
      </c>
      <c r="P2083" s="108">
        <f t="shared" si="676"/>
        <v>1.001160228</v>
      </c>
      <c r="Q2083" s="104">
        <f t="shared" si="679"/>
        <v>103.72717830000001</v>
      </c>
      <c r="R2083" s="104">
        <f t="shared" si="680"/>
        <v>103.72717830000001</v>
      </c>
      <c r="S2083" s="109" t="s">
        <v>52</v>
      </c>
      <c r="T2083" s="110">
        <f t="shared" si="691"/>
        <v>42134</v>
      </c>
      <c r="U2083" s="111">
        <f t="shared" si="687"/>
        <v>0</v>
      </c>
      <c r="V2083" s="22"/>
      <c r="AF2083" s="14"/>
    </row>
    <row r="2084" spans="1:32" x14ac:dyDescent="0.2">
      <c r="A2084" s="112">
        <f t="shared" si="681"/>
        <v>42109</v>
      </c>
      <c r="B2084" s="104">
        <f t="shared" si="673"/>
        <v>89534.201889350006</v>
      </c>
      <c r="C2084" s="104">
        <f t="shared" si="682"/>
        <v>86199.595878629974</v>
      </c>
      <c r="D2084" s="132">
        <f t="shared" si="683"/>
        <v>42105</v>
      </c>
      <c r="E2084" s="105">
        <f t="shared" si="675"/>
        <v>7.0899999999999999E-4</v>
      </c>
      <c r="F2084" s="106">
        <f t="shared" si="692"/>
        <v>5</v>
      </c>
      <c r="G2084" s="106">
        <f t="shared" si="674"/>
        <v>30</v>
      </c>
      <c r="H2084" s="104">
        <f t="shared" si="684"/>
        <v>1.0001181299999999</v>
      </c>
      <c r="I2084" s="104">
        <f t="shared" si="685"/>
        <v>1.03705778</v>
      </c>
      <c r="J2084" s="104">
        <f t="shared" si="677"/>
        <v>1.0371802800000001</v>
      </c>
      <c r="K2084" s="104">
        <f t="shared" si="678"/>
        <v>89404.520989280005</v>
      </c>
      <c r="L2084" s="107">
        <f t="shared" si="688"/>
        <v>0</v>
      </c>
      <c r="M2084" s="105">
        <f t="shared" si="689"/>
        <v>0</v>
      </c>
      <c r="N2084" s="104">
        <f t="shared" si="690"/>
        <v>0</v>
      </c>
      <c r="O2084" s="113">
        <f t="shared" si="686"/>
        <v>0.11</v>
      </c>
      <c r="P2084" s="108">
        <f t="shared" si="676"/>
        <v>1.0014504959999999</v>
      </c>
      <c r="Q2084" s="104">
        <f t="shared" si="679"/>
        <v>129.68090007000001</v>
      </c>
      <c r="R2084" s="104">
        <f t="shared" si="680"/>
        <v>129.68090007000001</v>
      </c>
      <c r="S2084" s="109" t="s">
        <v>52</v>
      </c>
      <c r="T2084" s="110">
        <f t="shared" si="691"/>
        <v>42134</v>
      </c>
      <c r="U2084" s="111">
        <f t="shared" si="687"/>
        <v>0</v>
      </c>
      <c r="V2084" s="22"/>
      <c r="AF2084" s="14"/>
    </row>
    <row r="2085" spans="1:32" x14ac:dyDescent="0.2">
      <c r="A2085" s="112">
        <f t="shared" si="681"/>
        <v>42110</v>
      </c>
      <c r="B2085" s="104">
        <f t="shared" si="673"/>
        <v>89562.276148000004</v>
      </c>
      <c r="C2085" s="104">
        <f t="shared" si="682"/>
        <v>86199.595878629974</v>
      </c>
      <c r="D2085" s="132">
        <f t="shared" si="683"/>
        <v>42105</v>
      </c>
      <c r="E2085" s="105">
        <f t="shared" si="675"/>
        <v>7.0899999999999999E-4</v>
      </c>
      <c r="F2085" s="106">
        <f t="shared" si="692"/>
        <v>6</v>
      </c>
      <c r="G2085" s="106">
        <f t="shared" si="674"/>
        <v>30</v>
      </c>
      <c r="H2085" s="104">
        <f t="shared" si="684"/>
        <v>1.0001417500000001</v>
      </c>
      <c r="I2085" s="104">
        <f t="shared" si="685"/>
        <v>1.03705778</v>
      </c>
      <c r="J2085" s="104">
        <f t="shared" si="677"/>
        <v>1.0372047799999999</v>
      </c>
      <c r="K2085" s="104">
        <f t="shared" si="678"/>
        <v>89406.632879380006</v>
      </c>
      <c r="L2085" s="107">
        <f t="shared" si="688"/>
        <v>0</v>
      </c>
      <c r="M2085" s="105">
        <f t="shared" si="689"/>
        <v>0</v>
      </c>
      <c r="N2085" s="104">
        <f t="shared" si="690"/>
        <v>0</v>
      </c>
      <c r="O2085" s="113">
        <f t="shared" si="686"/>
        <v>0.11</v>
      </c>
      <c r="P2085" s="108">
        <f t="shared" si="676"/>
        <v>1.001740847</v>
      </c>
      <c r="Q2085" s="104">
        <f t="shared" si="679"/>
        <v>155.64326861999999</v>
      </c>
      <c r="R2085" s="104">
        <f t="shared" si="680"/>
        <v>155.64326861999999</v>
      </c>
      <c r="S2085" s="109" t="s">
        <v>52</v>
      </c>
      <c r="T2085" s="110">
        <f t="shared" si="691"/>
        <v>42134</v>
      </c>
      <c r="U2085" s="111">
        <f t="shared" si="687"/>
        <v>0</v>
      </c>
      <c r="V2085" s="22"/>
      <c r="AF2085" s="14"/>
    </row>
    <row r="2086" spans="1:32" x14ac:dyDescent="0.2">
      <c r="A2086" s="112">
        <f t="shared" si="681"/>
        <v>42111</v>
      </c>
      <c r="B2086" s="104">
        <f t="shared" si="673"/>
        <v>89590.35923278</v>
      </c>
      <c r="C2086" s="104">
        <f t="shared" si="682"/>
        <v>86199.595878629974</v>
      </c>
      <c r="D2086" s="132">
        <f t="shared" si="683"/>
        <v>42105</v>
      </c>
      <c r="E2086" s="105">
        <f t="shared" si="675"/>
        <v>7.0899999999999999E-4</v>
      </c>
      <c r="F2086" s="106">
        <f t="shared" si="692"/>
        <v>7</v>
      </c>
      <c r="G2086" s="106">
        <f t="shared" si="674"/>
        <v>30</v>
      </c>
      <c r="H2086" s="104">
        <f t="shared" si="684"/>
        <v>1.0001653800000001</v>
      </c>
      <c r="I2086" s="104">
        <f t="shared" si="685"/>
        <v>1.03705778</v>
      </c>
      <c r="J2086" s="104">
        <f t="shared" si="677"/>
        <v>1.03722928</v>
      </c>
      <c r="K2086" s="104">
        <f t="shared" si="678"/>
        <v>89408.744769480007</v>
      </c>
      <c r="L2086" s="107">
        <f t="shared" si="688"/>
        <v>0</v>
      </c>
      <c r="M2086" s="105">
        <f t="shared" si="689"/>
        <v>0</v>
      </c>
      <c r="N2086" s="104">
        <f t="shared" si="690"/>
        <v>0</v>
      </c>
      <c r="O2086" s="113">
        <f t="shared" si="686"/>
        <v>0.11</v>
      </c>
      <c r="P2086" s="108">
        <f t="shared" si="676"/>
        <v>1.002031283</v>
      </c>
      <c r="Q2086" s="104">
        <f t="shared" si="679"/>
        <v>181.61446330000001</v>
      </c>
      <c r="R2086" s="104">
        <f t="shared" si="680"/>
        <v>181.61446330000001</v>
      </c>
      <c r="S2086" s="109" t="s">
        <v>52</v>
      </c>
      <c r="T2086" s="110">
        <f t="shared" si="691"/>
        <v>42134</v>
      </c>
      <c r="U2086" s="111">
        <f t="shared" si="687"/>
        <v>0</v>
      </c>
      <c r="V2086" s="22"/>
      <c r="AF2086" s="14"/>
    </row>
    <row r="2087" spans="1:32" x14ac:dyDescent="0.2">
      <c r="A2087" s="112">
        <f t="shared" si="681"/>
        <v>42112</v>
      </c>
      <c r="B2087" s="104">
        <f t="shared" ref="B2087:B2150" si="693">IF(E2087&lt;0,"ND",(K2087+Q2087))</f>
        <v>89618.45191879</v>
      </c>
      <c r="C2087" s="104">
        <f t="shared" si="682"/>
        <v>86199.595878629974</v>
      </c>
      <c r="D2087" s="132">
        <f t="shared" si="683"/>
        <v>42105</v>
      </c>
      <c r="E2087" s="105">
        <f t="shared" si="675"/>
        <v>7.0899999999999999E-4</v>
      </c>
      <c r="F2087" s="106">
        <f t="shared" si="692"/>
        <v>8</v>
      </c>
      <c r="G2087" s="106">
        <f t="shared" ref="G2087:G2150" si="694">IF(DAY(A2087)=E$2+1,DAY(EOMONTH(A2087,0)), IF(DAY(A2087)&lt;&gt;$E$2+1,G2086))</f>
        <v>30</v>
      </c>
      <c r="H2087" s="104">
        <f t="shared" si="684"/>
        <v>1.0001890099999999</v>
      </c>
      <c r="I2087" s="104">
        <f t="shared" si="685"/>
        <v>1.03705778</v>
      </c>
      <c r="J2087" s="104">
        <f t="shared" si="677"/>
        <v>1.0372537900000001</v>
      </c>
      <c r="K2087" s="104">
        <f t="shared" si="678"/>
        <v>89410.857521569997</v>
      </c>
      <c r="L2087" s="107">
        <f t="shared" si="688"/>
        <v>0</v>
      </c>
      <c r="M2087" s="105">
        <f t="shared" si="689"/>
        <v>0</v>
      </c>
      <c r="N2087" s="104">
        <f t="shared" si="690"/>
        <v>0</v>
      </c>
      <c r="O2087" s="113">
        <f t="shared" si="686"/>
        <v>0.11</v>
      </c>
      <c r="P2087" s="108">
        <f t="shared" si="676"/>
        <v>1.0023218030000001</v>
      </c>
      <c r="Q2087" s="104">
        <f t="shared" si="679"/>
        <v>207.59439721999999</v>
      </c>
      <c r="R2087" s="104">
        <f t="shared" si="680"/>
        <v>207.59439721999999</v>
      </c>
      <c r="S2087" s="109" t="s">
        <v>52</v>
      </c>
      <c r="T2087" s="110">
        <f t="shared" si="691"/>
        <v>42134</v>
      </c>
      <c r="U2087" s="111">
        <f t="shared" si="687"/>
        <v>0</v>
      </c>
      <c r="V2087" s="22"/>
      <c r="AF2087" s="14"/>
    </row>
    <row r="2088" spans="1:32" x14ac:dyDescent="0.2">
      <c r="A2088" s="112">
        <f t="shared" si="681"/>
        <v>42113</v>
      </c>
      <c r="B2088" s="104">
        <f t="shared" si="693"/>
        <v>89646.552478850004</v>
      </c>
      <c r="C2088" s="104">
        <f t="shared" si="682"/>
        <v>86199.595878629974</v>
      </c>
      <c r="D2088" s="132">
        <f t="shared" si="683"/>
        <v>42105</v>
      </c>
      <c r="E2088" s="105">
        <f t="shared" si="675"/>
        <v>7.0899999999999999E-4</v>
      </c>
      <c r="F2088" s="106">
        <f t="shared" si="692"/>
        <v>9</v>
      </c>
      <c r="G2088" s="106">
        <f t="shared" si="694"/>
        <v>30</v>
      </c>
      <c r="H2088" s="104">
        <f t="shared" si="684"/>
        <v>1.00021264</v>
      </c>
      <c r="I2088" s="104">
        <f t="shared" si="685"/>
        <v>1.03705778</v>
      </c>
      <c r="J2088" s="104">
        <f t="shared" si="677"/>
        <v>1.0372782899999999</v>
      </c>
      <c r="K2088" s="104">
        <f t="shared" si="678"/>
        <v>89412.969411669997</v>
      </c>
      <c r="L2088" s="107">
        <f t="shared" si="688"/>
        <v>0</v>
      </c>
      <c r="M2088" s="105">
        <f t="shared" si="689"/>
        <v>0</v>
      </c>
      <c r="N2088" s="104">
        <f t="shared" si="690"/>
        <v>0</v>
      </c>
      <c r="O2088" s="113">
        <f t="shared" si="686"/>
        <v>0.11</v>
      </c>
      <c r="P2088" s="108">
        <f t="shared" si="676"/>
        <v>1.002612407</v>
      </c>
      <c r="Q2088" s="104">
        <f t="shared" si="679"/>
        <v>233.58306718</v>
      </c>
      <c r="R2088" s="104">
        <f t="shared" si="680"/>
        <v>233.58306718</v>
      </c>
      <c r="S2088" s="109" t="s">
        <v>52</v>
      </c>
      <c r="T2088" s="110">
        <f t="shared" si="691"/>
        <v>42134</v>
      </c>
      <c r="U2088" s="111">
        <f t="shared" si="687"/>
        <v>0</v>
      </c>
      <c r="V2088" s="22"/>
      <c r="AF2088" s="14"/>
    </row>
    <row r="2089" spans="1:32" x14ac:dyDescent="0.2">
      <c r="A2089" s="112">
        <f t="shared" si="681"/>
        <v>42114</v>
      </c>
      <c r="B2089" s="104">
        <f t="shared" si="693"/>
        <v>89674.662641720002</v>
      </c>
      <c r="C2089" s="104">
        <f t="shared" si="682"/>
        <v>86199.595878629974</v>
      </c>
      <c r="D2089" s="132">
        <f t="shared" si="683"/>
        <v>42105</v>
      </c>
      <c r="E2089" s="105">
        <f t="shared" si="675"/>
        <v>7.0899999999999999E-4</v>
      </c>
      <c r="F2089" s="106">
        <f t="shared" si="692"/>
        <v>10</v>
      </c>
      <c r="G2089" s="106">
        <f t="shared" si="694"/>
        <v>30</v>
      </c>
      <c r="H2089" s="104">
        <f t="shared" si="684"/>
        <v>1.00023627</v>
      </c>
      <c r="I2089" s="104">
        <f t="shared" si="685"/>
        <v>1.03705778</v>
      </c>
      <c r="J2089" s="104">
        <f t="shared" si="677"/>
        <v>1.0373028</v>
      </c>
      <c r="K2089" s="104">
        <f t="shared" si="678"/>
        <v>89415.082163769999</v>
      </c>
      <c r="L2089" s="107">
        <f t="shared" si="688"/>
        <v>0</v>
      </c>
      <c r="M2089" s="105">
        <f t="shared" si="689"/>
        <v>0</v>
      </c>
      <c r="N2089" s="104">
        <f t="shared" si="690"/>
        <v>0</v>
      </c>
      <c r="O2089" s="113">
        <f t="shared" si="686"/>
        <v>0.11</v>
      </c>
      <c r="P2089" s="108">
        <f t="shared" si="676"/>
        <v>1.002903095</v>
      </c>
      <c r="Q2089" s="104">
        <f t="shared" si="679"/>
        <v>259.58047794999999</v>
      </c>
      <c r="R2089" s="104">
        <f t="shared" si="680"/>
        <v>259.58047794999999</v>
      </c>
      <c r="S2089" s="109" t="s">
        <v>52</v>
      </c>
      <c r="T2089" s="110">
        <f t="shared" si="691"/>
        <v>42134</v>
      </c>
      <c r="U2089" s="111">
        <f t="shared" si="687"/>
        <v>0</v>
      </c>
      <c r="V2089" s="22"/>
      <c r="AF2089" s="14"/>
    </row>
    <row r="2090" spans="1:32" x14ac:dyDescent="0.2">
      <c r="A2090" s="112">
        <f t="shared" si="681"/>
        <v>42115</v>
      </c>
      <c r="B2090" s="104">
        <f t="shared" si="693"/>
        <v>89702.781633350009</v>
      </c>
      <c r="C2090" s="104">
        <f t="shared" si="682"/>
        <v>86199.595878629974</v>
      </c>
      <c r="D2090" s="132">
        <f t="shared" si="683"/>
        <v>42105</v>
      </c>
      <c r="E2090" s="105">
        <f t="shared" si="675"/>
        <v>7.0899999999999999E-4</v>
      </c>
      <c r="F2090" s="106">
        <f t="shared" si="692"/>
        <v>11</v>
      </c>
      <c r="G2090" s="106">
        <f t="shared" si="694"/>
        <v>30</v>
      </c>
      <c r="H2090" s="104">
        <f t="shared" si="684"/>
        <v>1.0002599000000001</v>
      </c>
      <c r="I2090" s="104">
        <f t="shared" si="685"/>
        <v>1.03705778</v>
      </c>
      <c r="J2090" s="104">
        <f t="shared" si="677"/>
        <v>1.03732731</v>
      </c>
      <c r="K2090" s="104">
        <f t="shared" si="678"/>
        <v>89417.194915860004</v>
      </c>
      <c r="L2090" s="107">
        <f t="shared" si="688"/>
        <v>0</v>
      </c>
      <c r="M2090" s="105">
        <f t="shared" si="689"/>
        <v>0</v>
      </c>
      <c r="N2090" s="104">
        <f t="shared" si="690"/>
        <v>0</v>
      </c>
      <c r="O2090" s="113">
        <f t="shared" si="686"/>
        <v>0.11</v>
      </c>
      <c r="P2090" s="108">
        <f t="shared" si="676"/>
        <v>1.0031938680000001</v>
      </c>
      <c r="Q2090" s="104">
        <f t="shared" si="679"/>
        <v>285.58671749000001</v>
      </c>
      <c r="R2090" s="104">
        <f t="shared" si="680"/>
        <v>285.58671749000001</v>
      </c>
      <c r="S2090" s="109" t="s">
        <v>52</v>
      </c>
      <c r="T2090" s="110">
        <f t="shared" si="691"/>
        <v>42134</v>
      </c>
      <c r="U2090" s="111">
        <f t="shared" si="687"/>
        <v>0</v>
      </c>
      <c r="V2090" s="22"/>
      <c r="AF2090" s="14"/>
    </row>
    <row r="2091" spans="1:32" x14ac:dyDescent="0.2">
      <c r="A2091" s="112">
        <f t="shared" si="681"/>
        <v>42116</v>
      </c>
      <c r="B2091" s="104">
        <f t="shared" si="693"/>
        <v>89730.908499860001</v>
      </c>
      <c r="C2091" s="104">
        <f t="shared" si="682"/>
        <v>86199.595878629974</v>
      </c>
      <c r="D2091" s="132">
        <f t="shared" si="683"/>
        <v>42105</v>
      </c>
      <c r="E2091" s="105">
        <f t="shared" ref="E2091:E2154" si="695">IF(DAY(A2090)=$E$2,VLOOKUP(A2090,$AG$10:$AH$200,2),E2090)</f>
        <v>7.0899999999999999E-4</v>
      </c>
      <c r="F2091" s="106">
        <f t="shared" si="692"/>
        <v>12</v>
      </c>
      <c r="G2091" s="106">
        <f t="shared" si="694"/>
        <v>30</v>
      </c>
      <c r="H2091" s="104">
        <f t="shared" si="684"/>
        <v>1.0002835299999999</v>
      </c>
      <c r="I2091" s="104">
        <f t="shared" si="685"/>
        <v>1.03705778</v>
      </c>
      <c r="J2091" s="104">
        <f t="shared" si="677"/>
        <v>1.0373518100000001</v>
      </c>
      <c r="K2091" s="104">
        <f t="shared" si="678"/>
        <v>89419.306805960005</v>
      </c>
      <c r="L2091" s="107">
        <f t="shared" si="688"/>
        <v>0</v>
      </c>
      <c r="M2091" s="105">
        <f t="shared" si="689"/>
        <v>0</v>
      </c>
      <c r="N2091" s="104">
        <f t="shared" si="690"/>
        <v>0</v>
      </c>
      <c r="O2091" s="113">
        <f t="shared" si="686"/>
        <v>0.11</v>
      </c>
      <c r="P2091" s="108">
        <f t="shared" si="676"/>
        <v>1.0034847250000001</v>
      </c>
      <c r="Q2091" s="104">
        <f t="shared" si="679"/>
        <v>311.60169389999999</v>
      </c>
      <c r="R2091" s="104">
        <f t="shared" si="680"/>
        <v>311.60169389999999</v>
      </c>
      <c r="S2091" s="109" t="s">
        <v>52</v>
      </c>
      <c r="T2091" s="110">
        <f t="shared" si="691"/>
        <v>42134</v>
      </c>
      <c r="U2091" s="111">
        <f t="shared" si="687"/>
        <v>0</v>
      </c>
      <c r="V2091" s="22"/>
      <c r="AF2091" s="14"/>
    </row>
    <row r="2092" spans="1:32" x14ac:dyDescent="0.2">
      <c r="A2092" s="112">
        <f t="shared" si="681"/>
        <v>42117</v>
      </c>
      <c r="B2092" s="104">
        <f t="shared" si="693"/>
        <v>89759.045836799996</v>
      </c>
      <c r="C2092" s="104">
        <f t="shared" si="682"/>
        <v>86199.595878629974</v>
      </c>
      <c r="D2092" s="132">
        <f t="shared" si="683"/>
        <v>42105</v>
      </c>
      <c r="E2092" s="105">
        <f t="shared" si="695"/>
        <v>7.0899999999999999E-4</v>
      </c>
      <c r="F2092" s="106">
        <f t="shared" si="692"/>
        <v>13</v>
      </c>
      <c r="G2092" s="106">
        <f t="shared" si="694"/>
        <v>30</v>
      </c>
      <c r="H2092" s="104">
        <f t="shared" si="684"/>
        <v>1.0003071699999999</v>
      </c>
      <c r="I2092" s="104">
        <f t="shared" si="685"/>
        <v>1.03705778</v>
      </c>
      <c r="J2092" s="104">
        <f t="shared" si="677"/>
        <v>1.0373763300000001</v>
      </c>
      <c r="K2092" s="104">
        <f t="shared" si="678"/>
        <v>89421.420420049995</v>
      </c>
      <c r="L2092" s="107">
        <f t="shared" si="688"/>
        <v>0</v>
      </c>
      <c r="M2092" s="105">
        <f t="shared" si="689"/>
        <v>0</v>
      </c>
      <c r="N2092" s="104">
        <f t="shared" si="690"/>
        <v>0</v>
      </c>
      <c r="O2092" s="113">
        <f t="shared" si="686"/>
        <v>0.11</v>
      </c>
      <c r="P2092" s="108">
        <f t="shared" si="676"/>
        <v>1.0037756659999999</v>
      </c>
      <c r="Q2092" s="104">
        <f t="shared" si="679"/>
        <v>337.62541675</v>
      </c>
      <c r="R2092" s="104">
        <f t="shared" si="680"/>
        <v>337.62541675</v>
      </c>
      <c r="S2092" s="109" t="s">
        <v>52</v>
      </c>
      <c r="T2092" s="110">
        <f t="shared" si="691"/>
        <v>42134</v>
      </c>
      <c r="U2092" s="111">
        <f t="shared" si="687"/>
        <v>0</v>
      </c>
      <c r="V2092" s="22"/>
      <c r="AF2092" s="14"/>
    </row>
    <row r="2093" spans="1:32" x14ac:dyDescent="0.2">
      <c r="A2093" s="112">
        <f t="shared" si="681"/>
        <v>42118</v>
      </c>
      <c r="B2093" s="104">
        <f t="shared" si="693"/>
        <v>89787.19027359999</v>
      </c>
      <c r="C2093" s="104">
        <f t="shared" si="682"/>
        <v>86199.595878629974</v>
      </c>
      <c r="D2093" s="132">
        <f t="shared" si="683"/>
        <v>42105</v>
      </c>
      <c r="E2093" s="105">
        <f t="shared" si="695"/>
        <v>7.0899999999999999E-4</v>
      </c>
      <c r="F2093" s="106">
        <f t="shared" si="692"/>
        <v>14</v>
      </c>
      <c r="G2093" s="106">
        <f t="shared" si="694"/>
        <v>30</v>
      </c>
      <c r="H2093" s="104">
        <f t="shared" si="684"/>
        <v>1.0003308</v>
      </c>
      <c r="I2093" s="104">
        <f t="shared" si="685"/>
        <v>1.03705778</v>
      </c>
      <c r="J2093" s="104">
        <f t="shared" si="677"/>
        <v>1.0374008299999999</v>
      </c>
      <c r="K2093" s="104">
        <f t="shared" si="678"/>
        <v>89423.532310149996</v>
      </c>
      <c r="L2093" s="107">
        <f t="shared" si="688"/>
        <v>0</v>
      </c>
      <c r="M2093" s="105">
        <f t="shared" si="689"/>
        <v>0</v>
      </c>
      <c r="N2093" s="104">
        <f t="shared" si="690"/>
        <v>0</v>
      </c>
      <c r="O2093" s="113">
        <f t="shared" si="686"/>
        <v>0.11</v>
      </c>
      <c r="P2093" s="108">
        <f t="shared" si="676"/>
        <v>1.0040666920000001</v>
      </c>
      <c r="Q2093" s="104">
        <f t="shared" si="679"/>
        <v>363.65796345000001</v>
      </c>
      <c r="R2093" s="104">
        <f t="shared" si="680"/>
        <v>363.65796345000001</v>
      </c>
      <c r="S2093" s="109" t="s">
        <v>52</v>
      </c>
      <c r="T2093" s="110">
        <f t="shared" si="691"/>
        <v>42134</v>
      </c>
      <c r="U2093" s="111">
        <f t="shared" si="687"/>
        <v>0</v>
      </c>
      <c r="V2093" s="22"/>
      <c r="AF2093" s="14"/>
    </row>
    <row r="2094" spans="1:32" x14ac:dyDescent="0.2">
      <c r="A2094" s="112">
        <f t="shared" si="681"/>
        <v>42119</v>
      </c>
      <c r="B2094" s="104">
        <f t="shared" si="693"/>
        <v>89815.344317149997</v>
      </c>
      <c r="C2094" s="104">
        <f t="shared" si="682"/>
        <v>86199.595878629974</v>
      </c>
      <c r="D2094" s="132">
        <f t="shared" si="683"/>
        <v>42105</v>
      </c>
      <c r="E2094" s="105">
        <f t="shared" si="695"/>
        <v>7.0899999999999999E-4</v>
      </c>
      <c r="F2094" s="106">
        <f t="shared" si="692"/>
        <v>15</v>
      </c>
      <c r="G2094" s="106">
        <f t="shared" si="694"/>
        <v>30</v>
      </c>
      <c r="H2094" s="104">
        <f t="shared" si="684"/>
        <v>1.00035443</v>
      </c>
      <c r="I2094" s="104">
        <f t="shared" si="685"/>
        <v>1.03705778</v>
      </c>
      <c r="J2094" s="104">
        <f t="shared" si="677"/>
        <v>1.03742534</v>
      </c>
      <c r="K2094" s="104">
        <f t="shared" si="678"/>
        <v>89425.645062249998</v>
      </c>
      <c r="L2094" s="107">
        <f t="shared" si="688"/>
        <v>0</v>
      </c>
      <c r="M2094" s="105">
        <f t="shared" si="689"/>
        <v>0</v>
      </c>
      <c r="N2094" s="104">
        <f t="shared" si="690"/>
        <v>0</v>
      </c>
      <c r="O2094" s="113">
        <f t="shared" si="686"/>
        <v>0.11</v>
      </c>
      <c r="P2094" s="108">
        <f t="shared" si="676"/>
        <v>1.0043578019999999</v>
      </c>
      <c r="Q2094" s="104">
        <f t="shared" si="679"/>
        <v>389.69925490000003</v>
      </c>
      <c r="R2094" s="104">
        <f t="shared" si="680"/>
        <v>389.69925490000003</v>
      </c>
      <c r="S2094" s="109" t="s">
        <v>52</v>
      </c>
      <c r="T2094" s="110">
        <f t="shared" si="691"/>
        <v>42134</v>
      </c>
      <c r="U2094" s="111">
        <f t="shared" si="687"/>
        <v>0</v>
      </c>
      <c r="V2094" s="22"/>
      <c r="AF2094" s="14"/>
    </row>
    <row r="2095" spans="1:32" x14ac:dyDescent="0.2">
      <c r="A2095" s="112">
        <f t="shared" si="681"/>
        <v>42120</v>
      </c>
      <c r="B2095" s="104">
        <f t="shared" si="693"/>
        <v>89843.507968710008</v>
      </c>
      <c r="C2095" s="104">
        <f t="shared" si="682"/>
        <v>86199.595878629974</v>
      </c>
      <c r="D2095" s="132">
        <f t="shared" si="683"/>
        <v>42105</v>
      </c>
      <c r="E2095" s="105">
        <f t="shared" si="695"/>
        <v>7.0899999999999999E-4</v>
      </c>
      <c r="F2095" s="106">
        <f t="shared" si="692"/>
        <v>16</v>
      </c>
      <c r="G2095" s="106">
        <f t="shared" si="694"/>
        <v>30</v>
      </c>
      <c r="H2095" s="104">
        <f t="shared" si="684"/>
        <v>1.00037807</v>
      </c>
      <c r="I2095" s="104">
        <f t="shared" si="685"/>
        <v>1.03705778</v>
      </c>
      <c r="J2095" s="104">
        <f t="shared" si="677"/>
        <v>1.0374498599999999</v>
      </c>
      <c r="K2095" s="104">
        <f t="shared" si="678"/>
        <v>89427.758676340003</v>
      </c>
      <c r="L2095" s="107">
        <f t="shared" si="688"/>
        <v>0</v>
      </c>
      <c r="M2095" s="105">
        <f t="shared" si="689"/>
        <v>0</v>
      </c>
      <c r="N2095" s="104">
        <f t="shared" si="690"/>
        <v>0</v>
      </c>
      <c r="O2095" s="113">
        <f t="shared" si="686"/>
        <v>0.11</v>
      </c>
      <c r="P2095" s="108">
        <f t="shared" si="676"/>
        <v>1.004648996</v>
      </c>
      <c r="Q2095" s="104">
        <f t="shared" si="679"/>
        <v>415.74929236999998</v>
      </c>
      <c r="R2095" s="104">
        <f t="shared" si="680"/>
        <v>415.74929236999998</v>
      </c>
      <c r="S2095" s="109" t="s">
        <v>52</v>
      </c>
      <c r="T2095" s="110">
        <f t="shared" si="691"/>
        <v>42134</v>
      </c>
      <c r="U2095" s="111">
        <f t="shared" si="687"/>
        <v>0</v>
      </c>
      <c r="V2095" s="22"/>
      <c r="AF2095" s="14"/>
    </row>
    <row r="2096" spans="1:32" x14ac:dyDescent="0.2">
      <c r="A2096" s="112">
        <f t="shared" si="681"/>
        <v>42121</v>
      </c>
      <c r="B2096" s="104">
        <f t="shared" si="693"/>
        <v>89871.678720249998</v>
      </c>
      <c r="C2096" s="104">
        <f t="shared" si="682"/>
        <v>86199.595878629974</v>
      </c>
      <c r="D2096" s="132">
        <f t="shared" si="683"/>
        <v>42105</v>
      </c>
      <c r="E2096" s="105">
        <f t="shared" si="695"/>
        <v>7.0899999999999999E-4</v>
      </c>
      <c r="F2096" s="106">
        <f t="shared" si="692"/>
        <v>17</v>
      </c>
      <c r="G2096" s="106">
        <f t="shared" si="694"/>
        <v>30</v>
      </c>
      <c r="H2096" s="104">
        <f t="shared" si="684"/>
        <v>1.0004017000000001</v>
      </c>
      <c r="I2096" s="104">
        <f t="shared" si="685"/>
        <v>1.03705778</v>
      </c>
      <c r="J2096" s="104">
        <f t="shared" si="677"/>
        <v>1.03747436</v>
      </c>
      <c r="K2096" s="104">
        <f t="shared" si="678"/>
        <v>89429.870566440004</v>
      </c>
      <c r="L2096" s="107">
        <f t="shared" si="688"/>
        <v>0</v>
      </c>
      <c r="M2096" s="105">
        <f t="shared" si="689"/>
        <v>0</v>
      </c>
      <c r="N2096" s="104">
        <f t="shared" si="690"/>
        <v>0</v>
      </c>
      <c r="O2096" s="113">
        <f t="shared" si="686"/>
        <v>0.11</v>
      </c>
      <c r="P2096" s="108">
        <f t="shared" si="676"/>
        <v>1.004940275</v>
      </c>
      <c r="Q2096" s="104">
        <f t="shared" si="679"/>
        <v>441.80815381000002</v>
      </c>
      <c r="R2096" s="104">
        <f t="shared" si="680"/>
        <v>441.80815381000002</v>
      </c>
      <c r="S2096" s="109" t="s">
        <v>52</v>
      </c>
      <c r="T2096" s="110">
        <f t="shared" si="691"/>
        <v>42134</v>
      </c>
      <c r="U2096" s="111">
        <f t="shared" si="687"/>
        <v>0</v>
      </c>
      <c r="V2096" s="22"/>
      <c r="AF2096" s="14"/>
    </row>
    <row r="2097" spans="1:32" x14ac:dyDescent="0.2">
      <c r="A2097" s="112">
        <f t="shared" si="681"/>
        <v>42122</v>
      </c>
      <c r="B2097" s="104">
        <f t="shared" si="693"/>
        <v>89899.859080869996</v>
      </c>
      <c r="C2097" s="104">
        <f t="shared" si="682"/>
        <v>86199.595878629974</v>
      </c>
      <c r="D2097" s="132">
        <f t="shared" si="683"/>
        <v>42105</v>
      </c>
      <c r="E2097" s="105">
        <f t="shared" si="695"/>
        <v>7.0899999999999999E-4</v>
      </c>
      <c r="F2097" s="106">
        <f t="shared" si="692"/>
        <v>18</v>
      </c>
      <c r="G2097" s="106">
        <f t="shared" si="694"/>
        <v>30</v>
      </c>
      <c r="H2097" s="104">
        <f t="shared" si="684"/>
        <v>1.0004253299999999</v>
      </c>
      <c r="I2097" s="104">
        <f t="shared" si="685"/>
        <v>1.03705778</v>
      </c>
      <c r="J2097" s="104">
        <f t="shared" si="677"/>
        <v>1.0374988700000001</v>
      </c>
      <c r="K2097" s="104">
        <f t="shared" si="678"/>
        <v>89431.983318529994</v>
      </c>
      <c r="L2097" s="107">
        <f t="shared" si="688"/>
        <v>0</v>
      </c>
      <c r="M2097" s="105">
        <f t="shared" si="689"/>
        <v>0</v>
      </c>
      <c r="N2097" s="104">
        <f t="shared" si="690"/>
        <v>0</v>
      </c>
      <c r="O2097" s="113">
        <f t="shared" si="686"/>
        <v>0.11</v>
      </c>
      <c r="P2097" s="108">
        <f t="shared" si="676"/>
        <v>1.0052316379999999</v>
      </c>
      <c r="Q2097" s="104">
        <f t="shared" si="679"/>
        <v>467.87576233999999</v>
      </c>
      <c r="R2097" s="104">
        <f t="shared" si="680"/>
        <v>467.87576233999999</v>
      </c>
      <c r="S2097" s="109" t="s">
        <v>52</v>
      </c>
      <c r="T2097" s="110">
        <f t="shared" si="691"/>
        <v>42134</v>
      </c>
      <c r="U2097" s="111">
        <f t="shared" si="687"/>
        <v>0</v>
      </c>
      <c r="V2097" s="22"/>
      <c r="AF2097" s="14"/>
    </row>
    <row r="2098" spans="1:32" x14ac:dyDescent="0.2">
      <c r="A2098" s="112">
        <f t="shared" si="681"/>
        <v>42123</v>
      </c>
      <c r="B2098" s="104">
        <f t="shared" si="693"/>
        <v>89928.048274560002</v>
      </c>
      <c r="C2098" s="104">
        <f t="shared" si="682"/>
        <v>86199.595878629974</v>
      </c>
      <c r="D2098" s="132">
        <f t="shared" si="683"/>
        <v>42105</v>
      </c>
      <c r="E2098" s="105">
        <f t="shared" si="695"/>
        <v>7.0899999999999999E-4</v>
      </c>
      <c r="F2098" s="106">
        <f t="shared" si="692"/>
        <v>19</v>
      </c>
      <c r="G2098" s="106">
        <f t="shared" si="694"/>
        <v>30</v>
      </c>
      <c r="H2098" s="104">
        <f t="shared" si="684"/>
        <v>1.0004489700000001</v>
      </c>
      <c r="I2098" s="104">
        <f t="shared" si="685"/>
        <v>1.03705778</v>
      </c>
      <c r="J2098" s="104">
        <f t="shared" si="677"/>
        <v>1.0375233800000001</v>
      </c>
      <c r="K2098" s="104">
        <f t="shared" si="678"/>
        <v>89434.096070629996</v>
      </c>
      <c r="L2098" s="107">
        <f t="shared" si="688"/>
        <v>0</v>
      </c>
      <c r="M2098" s="105">
        <f t="shared" si="689"/>
        <v>0</v>
      </c>
      <c r="N2098" s="104">
        <f t="shared" si="690"/>
        <v>0</v>
      </c>
      <c r="O2098" s="113">
        <f t="shared" si="686"/>
        <v>0.11</v>
      </c>
      <c r="P2098" s="108">
        <f t="shared" si="676"/>
        <v>1.005523086</v>
      </c>
      <c r="Q2098" s="104">
        <f t="shared" si="679"/>
        <v>493.95220393</v>
      </c>
      <c r="R2098" s="104">
        <f t="shared" si="680"/>
        <v>493.95220393</v>
      </c>
      <c r="S2098" s="109" t="s">
        <v>52</v>
      </c>
      <c r="T2098" s="110">
        <f t="shared" si="691"/>
        <v>42134</v>
      </c>
      <c r="U2098" s="111">
        <f t="shared" si="687"/>
        <v>0</v>
      </c>
      <c r="V2098" s="22"/>
      <c r="AF2098" s="14"/>
    </row>
    <row r="2099" spans="1:32" x14ac:dyDescent="0.2">
      <c r="A2099" s="112">
        <f t="shared" si="681"/>
        <v>42124</v>
      </c>
      <c r="B2099" s="104">
        <f t="shared" si="693"/>
        <v>89956.247079399996</v>
      </c>
      <c r="C2099" s="104">
        <f t="shared" si="682"/>
        <v>86199.595878629974</v>
      </c>
      <c r="D2099" s="132">
        <f t="shared" si="683"/>
        <v>42105</v>
      </c>
      <c r="E2099" s="105">
        <f t="shared" si="695"/>
        <v>7.0899999999999999E-4</v>
      </c>
      <c r="F2099" s="106">
        <f t="shared" si="692"/>
        <v>20</v>
      </c>
      <c r="G2099" s="106">
        <f t="shared" si="694"/>
        <v>30</v>
      </c>
      <c r="H2099" s="104">
        <f t="shared" si="684"/>
        <v>1.0004726100000001</v>
      </c>
      <c r="I2099" s="104">
        <f t="shared" si="685"/>
        <v>1.03705778</v>
      </c>
      <c r="J2099" s="104">
        <f t="shared" si="677"/>
        <v>1.0375479000000001</v>
      </c>
      <c r="K2099" s="104">
        <f t="shared" si="678"/>
        <v>89436.209684720001</v>
      </c>
      <c r="L2099" s="107">
        <f t="shared" si="688"/>
        <v>0</v>
      </c>
      <c r="M2099" s="105">
        <f t="shared" si="689"/>
        <v>0</v>
      </c>
      <c r="N2099" s="104">
        <f t="shared" si="690"/>
        <v>0</v>
      </c>
      <c r="O2099" s="113">
        <f t="shared" si="686"/>
        <v>0.11</v>
      </c>
      <c r="P2099" s="108">
        <f t="shared" si="676"/>
        <v>1.005814618</v>
      </c>
      <c r="Q2099" s="104">
        <f t="shared" si="679"/>
        <v>520.03739468000003</v>
      </c>
      <c r="R2099" s="104">
        <f t="shared" si="680"/>
        <v>520.03739468000003</v>
      </c>
      <c r="S2099" s="109" t="s">
        <v>52</v>
      </c>
      <c r="T2099" s="110">
        <f t="shared" si="691"/>
        <v>42134</v>
      </c>
      <c r="U2099" s="111">
        <f t="shared" si="687"/>
        <v>0</v>
      </c>
      <c r="V2099" s="22"/>
      <c r="AF2099" s="14"/>
    </row>
    <row r="2100" spans="1:32" x14ac:dyDescent="0.2">
      <c r="A2100" s="112">
        <f t="shared" si="681"/>
        <v>42125</v>
      </c>
      <c r="B2100" s="104">
        <f t="shared" si="693"/>
        <v>89984.452984360003</v>
      </c>
      <c r="C2100" s="104">
        <f t="shared" si="682"/>
        <v>86199.595878629974</v>
      </c>
      <c r="D2100" s="132">
        <f t="shared" si="683"/>
        <v>42105</v>
      </c>
      <c r="E2100" s="105">
        <f t="shared" si="695"/>
        <v>7.0899999999999999E-4</v>
      </c>
      <c r="F2100" s="106">
        <f t="shared" si="692"/>
        <v>21</v>
      </c>
      <c r="G2100" s="106">
        <f t="shared" si="694"/>
        <v>30</v>
      </c>
      <c r="H2100" s="104">
        <f t="shared" si="684"/>
        <v>1.0004962399999999</v>
      </c>
      <c r="I2100" s="104">
        <f t="shared" si="685"/>
        <v>1.03705778</v>
      </c>
      <c r="J2100" s="104">
        <f t="shared" si="677"/>
        <v>1.0375724</v>
      </c>
      <c r="K2100" s="104">
        <f t="shared" si="678"/>
        <v>89438.321574820002</v>
      </c>
      <c r="L2100" s="107">
        <f t="shared" si="688"/>
        <v>0</v>
      </c>
      <c r="M2100" s="105">
        <f t="shared" si="689"/>
        <v>0</v>
      </c>
      <c r="N2100" s="104">
        <f t="shared" si="690"/>
        <v>0</v>
      </c>
      <c r="O2100" s="113">
        <f t="shared" si="686"/>
        <v>0.11</v>
      </c>
      <c r="P2100" s="108">
        <f t="shared" si="676"/>
        <v>1.0061062350000001</v>
      </c>
      <c r="Q2100" s="104">
        <f t="shared" si="679"/>
        <v>546.13140954000005</v>
      </c>
      <c r="R2100" s="104">
        <f t="shared" si="680"/>
        <v>546.13140954000005</v>
      </c>
      <c r="S2100" s="109" t="s">
        <v>52</v>
      </c>
      <c r="T2100" s="110">
        <f t="shared" si="691"/>
        <v>42134</v>
      </c>
      <c r="U2100" s="111">
        <f t="shared" si="687"/>
        <v>0</v>
      </c>
      <c r="V2100" s="22"/>
      <c r="AF2100" s="14"/>
    </row>
    <row r="2101" spans="1:32" x14ac:dyDescent="0.2">
      <c r="A2101" s="112">
        <f t="shared" si="681"/>
        <v>42126</v>
      </c>
      <c r="B2101" s="104">
        <f t="shared" si="693"/>
        <v>90012.669369060008</v>
      </c>
      <c r="C2101" s="104">
        <f t="shared" si="682"/>
        <v>86199.595878629974</v>
      </c>
      <c r="D2101" s="132">
        <f t="shared" si="683"/>
        <v>42105</v>
      </c>
      <c r="E2101" s="105">
        <f t="shared" si="695"/>
        <v>7.0899999999999999E-4</v>
      </c>
      <c r="F2101" s="106">
        <f t="shared" si="692"/>
        <v>22</v>
      </c>
      <c r="G2101" s="106">
        <f t="shared" si="694"/>
        <v>30</v>
      </c>
      <c r="H2101" s="104">
        <f t="shared" si="684"/>
        <v>1.0005198799999999</v>
      </c>
      <c r="I2101" s="104">
        <f t="shared" si="685"/>
        <v>1.03705778</v>
      </c>
      <c r="J2101" s="104">
        <f t="shared" si="677"/>
        <v>1.0375969199999999</v>
      </c>
      <c r="K2101" s="104">
        <f t="shared" si="678"/>
        <v>89440.435188910007</v>
      </c>
      <c r="L2101" s="107">
        <f t="shared" si="688"/>
        <v>0</v>
      </c>
      <c r="M2101" s="105">
        <f t="shared" si="689"/>
        <v>0</v>
      </c>
      <c r="N2101" s="104">
        <f t="shared" si="690"/>
        <v>0</v>
      </c>
      <c r="O2101" s="113">
        <f t="shared" si="686"/>
        <v>0.11</v>
      </c>
      <c r="P2101" s="108">
        <f t="shared" si="676"/>
        <v>1.0063979359999999</v>
      </c>
      <c r="Q2101" s="104">
        <f t="shared" si="679"/>
        <v>572.23418015000004</v>
      </c>
      <c r="R2101" s="104">
        <f t="shared" si="680"/>
        <v>572.23418015000004</v>
      </c>
      <c r="S2101" s="109" t="s">
        <v>52</v>
      </c>
      <c r="T2101" s="110">
        <f t="shared" si="691"/>
        <v>42134</v>
      </c>
      <c r="U2101" s="111">
        <f t="shared" si="687"/>
        <v>0</v>
      </c>
      <c r="V2101" s="22"/>
      <c r="AF2101" s="14"/>
    </row>
    <row r="2102" spans="1:32" x14ac:dyDescent="0.2">
      <c r="A2102" s="112">
        <f t="shared" si="681"/>
        <v>42127</v>
      </c>
      <c r="B2102" s="104">
        <f t="shared" si="693"/>
        <v>90040.894589460004</v>
      </c>
      <c r="C2102" s="104">
        <f t="shared" si="682"/>
        <v>86199.595878629974</v>
      </c>
      <c r="D2102" s="132">
        <f t="shared" si="683"/>
        <v>42105</v>
      </c>
      <c r="E2102" s="105">
        <f t="shared" si="695"/>
        <v>7.0899999999999999E-4</v>
      </c>
      <c r="F2102" s="106">
        <f t="shared" si="692"/>
        <v>23</v>
      </c>
      <c r="G2102" s="106">
        <f t="shared" si="694"/>
        <v>30</v>
      </c>
      <c r="H2102" s="104">
        <f t="shared" si="684"/>
        <v>1.0005435199999999</v>
      </c>
      <c r="I2102" s="104">
        <f t="shared" si="685"/>
        <v>1.03705778</v>
      </c>
      <c r="J2102" s="104">
        <f t="shared" si="677"/>
        <v>1.0376214399999999</v>
      </c>
      <c r="K2102" s="104">
        <f t="shared" si="678"/>
        <v>89442.548802999998</v>
      </c>
      <c r="L2102" s="107">
        <f t="shared" si="688"/>
        <v>0</v>
      </c>
      <c r="M2102" s="105">
        <f t="shared" si="689"/>
        <v>0</v>
      </c>
      <c r="N2102" s="104">
        <f t="shared" si="690"/>
        <v>0</v>
      </c>
      <c r="O2102" s="113">
        <f t="shared" si="686"/>
        <v>0.11</v>
      </c>
      <c r="P2102" s="108">
        <f t="shared" si="676"/>
        <v>1.006689722</v>
      </c>
      <c r="Q2102" s="104">
        <f t="shared" si="679"/>
        <v>598.34578646</v>
      </c>
      <c r="R2102" s="104">
        <f t="shared" si="680"/>
        <v>598.34578646</v>
      </c>
      <c r="S2102" s="109" t="s">
        <v>52</v>
      </c>
      <c r="T2102" s="110">
        <f t="shared" si="691"/>
        <v>42134</v>
      </c>
      <c r="U2102" s="111">
        <f t="shared" si="687"/>
        <v>0</v>
      </c>
      <c r="V2102" s="22"/>
      <c r="AF2102" s="14"/>
    </row>
    <row r="2103" spans="1:32" x14ac:dyDescent="0.2">
      <c r="A2103" s="112">
        <f t="shared" si="681"/>
        <v>42128</v>
      </c>
      <c r="B2103" s="104">
        <f t="shared" si="693"/>
        <v>90069.126910079998</v>
      </c>
      <c r="C2103" s="104">
        <f t="shared" si="682"/>
        <v>86199.595878629974</v>
      </c>
      <c r="D2103" s="132">
        <f t="shared" si="683"/>
        <v>42105</v>
      </c>
      <c r="E2103" s="105">
        <f t="shared" si="695"/>
        <v>7.0899999999999999E-4</v>
      </c>
      <c r="F2103" s="106">
        <f t="shared" si="692"/>
        <v>24</v>
      </c>
      <c r="G2103" s="106">
        <f t="shared" si="694"/>
        <v>30</v>
      </c>
      <c r="H2103" s="104">
        <f t="shared" si="684"/>
        <v>1.00056715</v>
      </c>
      <c r="I2103" s="104">
        <f t="shared" si="685"/>
        <v>1.03705778</v>
      </c>
      <c r="J2103" s="104">
        <f t="shared" si="677"/>
        <v>1.03764594</v>
      </c>
      <c r="K2103" s="104">
        <f t="shared" si="678"/>
        <v>89444.660693099999</v>
      </c>
      <c r="L2103" s="107">
        <f t="shared" si="688"/>
        <v>0</v>
      </c>
      <c r="M2103" s="105">
        <f t="shared" si="689"/>
        <v>0</v>
      </c>
      <c r="N2103" s="104">
        <f t="shared" si="690"/>
        <v>0</v>
      </c>
      <c r="O2103" s="113">
        <f t="shared" si="686"/>
        <v>0.11</v>
      </c>
      <c r="P2103" s="108">
        <f t="shared" si="676"/>
        <v>1.0069815929999999</v>
      </c>
      <c r="Q2103" s="104">
        <f t="shared" si="679"/>
        <v>624.46621698000001</v>
      </c>
      <c r="R2103" s="104">
        <f t="shared" si="680"/>
        <v>624.46621698000001</v>
      </c>
      <c r="S2103" s="109" t="s">
        <v>52</v>
      </c>
      <c r="T2103" s="110">
        <f t="shared" si="691"/>
        <v>42134</v>
      </c>
      <c r="U2103" s="111">
        <f t="shared" si="687"/>
        <v>0</v>
      </c>
      <c r="V2103" s="22"/>
      <c r="AF2103" s="14"/>
    </row>
    <row r="2104" spans="1:32" x14ac:dyDescent="0.2">
      <c r="A2104" s="112">
        <f t="shared" si="681"/>
        <v>42129</v>
      </c>
      <c r="B2104" s="104">
        <f t="shared" si="693"/>
        <v>90097.369713549997</v>
      </c>
      <c r="C2104" s="104">
        <f t="shared" si="682"/>
        <v>86199.595878629974</v>
      </c>
      <c r="D2104" s="132">
        <f t="shared" si="683"/>
        <v>42105</v>
      </c>
      <c r="E2104" s="105">
        <f t="shared" si="695"/>
        <v>7.0899999999999999E-4</v>
      </c>
      <c r="F2104" s="106">
        <f t="shared" si="692"/>
        <v>25</v>
      </c>
      <c r="G2104" s="106">
        <f t="shared" si="694"/>
        <v>30</v>
      </c>
      <c r="H2104" s="104">
        <f t="shared" si="684"/>
        <v>1.00059079</v>
      </c>
      <c r="I2104" s="104">
        <f t="shared" si="685"/>
        <v>1.03705778</v>
      </c>
      <c r="J2104" s="104">
        <f t="shared" si="677"/>
        <v>1.03767046</v>
      </c>
      <c r="K2104" s="104">
        <f t="shared" si="678"/>
        <v>89446.774307190004</v>
      </c>
      <c r="L2104" s="107">
        <f t="shared" si="688"/>
        <v>0</v>
      </c>
      <c r="M2104" s="105">
        <f t="shared" si="689"/>
        <v>0</v>
      </c>
      <c r="N2104" s="104">
        <f t="shared" si="690"/>
        <v>0</v>
      </c>
      <c r="O2104" s="113">
        <f t="shared" si="686"/>
        <v>0.11</v>
      </c>
      <c r="P2104" s="108">
        <f t="shared" si="676"/>
        <v>1.0072735479999999</v>
      </c>
      <c r="Q2104" s="104">
        <f t="shared" si="679"/>
        <v>650.59540635999997</v>
      </c>
      <c r="R2104" s="104">
        <f t="shared" si="680"/>
        <v>650.59540635999997</v>
      </c>
      <c r="S2104" s="109" t="s">
        <v>52</v>
      </c>
      <c r="T2104" s="110">
        <f t="shared" si="691"/>
        <v>42134</v>
      </c>
      <c r="U2104" s="111">
        <f t="shared" si="687"/>
        <v>0</v>
      </c>
      <c r="V2104" s="22"/>
      <c r="AF2104" s="14"/>
    </row>
    <row r="2105" spans="1:32" x14ac:dyDescent="0.2">
      <c r="A2105" s="112">
        <f t="shared" si="681"/>
        <v>42130</v>
      </c>
      <c r="B2105" s="104">
        <f t="shared" si="693"/>
        <v>90125.620485819993</v>
      </c>
      <c r="C2105" s="104">
        <f t="shared" si="682"/>
        <v>86199.595878629974</v>
      </c>
      <c r="D2105" s="132">
        <f t="shared" si="683"/>
        <v>42105</v>
      </c>
      <c r="E2105" s="105">
        <f t="shared" si="695"/>
        <v>7.0899999999999999E-4</v>
      </c>
      <c r="F2105" s="106">
        <f t="shared" si="692"/>
        <v>26</v>
      </c>
      <c r="G2105" s="106">
        <f t="shared" si="694"/>
        <v>30</v>
      </c>
      <c r="H2105" s="104">
        <f t="shared" si="684"/>
        <v>1.0006144299999999</v>
      </c>
      <c r="I2105" s="104">
        <f t="shared" si="685"/>
        <v>1.03705778</v>
      </c>
      <c r="J2105" s="104">
        <f t="shared" si="677"/>
        <v>1.03769497</v>
      </c>
      <c r="K2105" s="104">
        <f t="shared" si="678"/>
        <v>89448.887059279994</v>
      </c>
      <c r="L2105" s="107">
        <f t="shared" si="688"/>
        <v>0</v>
      </c>
      <c r="M2105" s="105">
        <f t="shared" si="689"/>
        <v>0</v>
      </c>
      <c r="N2105" s="104">
        <f t="shared" si="690"/>
        <v>0</v>
      </c>
      <c r="O2105" s="113">
        <f t="shared" si="686"/>
        <v>0.11</v>
      </c>
      <c r="P2105" s="108">
        <f t="shared" si="676"/>
        <v>1.0075655880000001</v>
      </c>
      <c r="Q2105" s="104">
        <f t="shared" si="679"/>
        <v>676.73342653999998</v>
      </c>
      <c r="R2105" s="104">
        <f t="shared" si="680"/>
        <v>676.73342653999998</v>
      </c>
      <c r="S2105" s="109" t="s">
        <v>52</v>
      </c>
      <c r="T2105" s="110">
        <f t="shared" si="691"/>
        <v>42134</v>
      </c>
      <c r="U2105" s="111">
        <f t="shared" si="687"/>
        <v>0</v>
      </c>
      <c r="V2105" s="22"/>
      <c r="AF2105" s="14"/>
    </row>
    <row r="2106" spans="1:32" x14ac:dyDescent="0.2">
      <c r="A2106" s="112">
        <f t="shared" si="681"/>
        <v>42131</v>
      </c>
      <c r="B2106" s="104">
        <f t="shared" si="693"/>
        <v>90153.880874769995</v>
      </c>
      <c r="C2106" s="104">
        <f t="shared" si="682"/>
        <v>86199.595878629974</v>
      </c>
      <c r="D2106" s="132">
        <f t="shared" si="683"/>
        <v>42105</v>
      </c>
      <c r="E2106" s="105">
        <f t="shared" si="695"/>
        <v>7.0899999999999999E-4</v>
      </c>
      <c r="F2106" s="106">
        <f t="shared" si="692"/>
        <v>27</v>
      </c>
      <c r="G2106" s="106">
        <f t="shared" si="694"/>
        <v>30</v>
      </c>
      <c r="H2106" s="104">
        <f t="shared" si="684"/>
        <v>1.0006380699999999</v>
      </c>
      <c r="I2106" s="104">
        <f t="shared" si="685"/>
        <v>1.03705778</v>
      </c>
      <c r="J2106" s="104">
        <f t="shared" si="677"/>
        <v>1.03771949</v>
      </c>
      <c r="K2106" s="104">
        <f t="shared" si="678"/>
        <v>89451.000673369999</v>
      </c>
      <c r="L2106" s="107">
        <f t="shared" si="688"/>
        <v>0</v>
      </c>
      <c r="M2106" s="105">
        <f t="shared" si="689"/>
        <v>0</v>
      </c>
      <c r="N2106" s="104">
        <f t="shared" si="690"/>
        <v>0</v>
      </c>
      <c r="O2106" s="113">
        <f t="shared" si="686"/>
        <v>0.11</v>
      </c>
      <c r="P2106" s="108">
        <f t="shared" si="676"/>
        <v>1.0078577120000001</v>
      </c>
      <c r="Q2106" s="104">
        <f t="shared" si="679"/>
        <v>702.88020140000003</v>
      </c>
      <c r="R2106" s="104">
        <f t="shared" si="680"/>
        <v>702.88020140000003</v>
      </c>
      <c r="S2106" s="109" t="s">
        <v>52</v>
      </c>
      <c r="T2106" s="110">
        <f t="shared" si="691"/>
        <v>42134</v>
      </c>
      <c r="U2106" s="111">
        <f t="shared" si="687"/>
        <v>0</v>
      </c>
      <c r="V2106" s="22"/>
      <c r="AF2106" s="14"/>
    </row>
    <row r="2107" spans="1:32" x14ac:dyDescent="0.2">
      <c r="A2107" s="112">
        <f t="shared" si="681"/>
        <v>42132</v>
      </c>
      <c r="B2107" s="104">
        <f t="shared" si="693"/>
        <v>90182.1501021</v>
      </c>
      <c r="C2107" s="104">
        <f t="shared" si="682"/>
        <v>86199.595878629974</v>
      </c>
      <c r="D2107" s="132">
        <f t="shared" si="683"/>
        <v>42105</v>
      </c>
      <c r="E2107" s="105">
        <f t="shared" si="695"/>
        <v>7.0899999999999999E-4</v>
      </c>
      <c r="F2107" s="106">
        <f t="shared" si="692"/>
        <v>28</v>
      </c>
      <c r="G2107" s="106">
        <f t="shared" si="694"/>
        <v>30</v>
      </c>
      <c r="H2107" s="104">
        <f t="shared" si="684"/>
        <v>1.0006617099999999</v>
      </c>
      <c r="I2107" s="104">
        <f t="shared" si="685"/>
        <v>1.03705778</v>
      </c>
      <c r="J2107" s="104">
        <f t="shared" si="677"/>
        <v>1.0377440099999999</v>
      </c>
      <c r="K2107" s="104">
        <f t="shared" si="678"/>
        <v>89453.114287460005</v>
      </c>
      <c r="L2107" s="107">
        <f t="shared" si="688"/>
        <v>0</v>
      </c>
      <c r="M2107" s="105">
        <f t="shared" si="689"/>
        <v>0</v>
      </c>
      <c r="N2107" s="104">
        <f t="shared" si="690"/>
        <v>0</v>
      </c>
      <c r="O2107" s="113">
        <f t="shared" si="686"/>
        <v>0.11</v>
      </c>
      <c r="P2107" s="108">
        <f t="shared" si="676"/>
        <v>1.008149921</v>
      </c>
      <c r="Q2107" s="104">
        <f t="shared" si="679"/>
        <v>729.03581464000001</v>
      </c>
      <c r="R2107" s="104">
        <f t="shared" si="680"/>
        <v>729.03581464000001</v>
      </c>
      <c r="S2107" s="109" t="s">
        <v>52</v>
      </c>
      <c r="T2107" s="110">
        <f t="shared" si="691"/>
        <v>42134</v>
      </c>
      <c r="U2107" s="111">
        <f t="shared" si="687"/>
        <v>0</v>
      </c>
      <c r="V2107" s="22"/>
      <c r="AF2107" s="14"/>
    </row>
    <row r="2108" spans="1:32" x14ac:dyDescent="0.2">
      <c r="A2108" s="112">
        <f t="shared" si="681"/>
        <v>42133</v>
      </c>
      <c r="B2108" s="104">
        <f t="shared" si="693"/>
        <v>90210.427299100003</v>
      </c>
      <c r="C2108" s="104">
        <f t="shared" si="682"/>
        <v>86199.595878629974</v>
      </c>
      <c r="D2108" s="132">
        <f t="shared" si="683"/>
        <v>42105</v>
      </c>
      <c r="E2108" s="105">
        <f t="shared" si="695"/>
        <v>7.0899999999999999E-4</v>
      </c>
      <c r="F2108" s="106">
        <f t="shared" si="692"/>
        <v>29</v>
      </c>
      <c r="G2108" s="106">
        <f t="shared" si="694"/>
        <v>30</v>
      </c>
      <c r="H2108" s="104">
        <f t="shared" si="684"/>
        <v>1.0006853499999999</v>
      </c>
      <c r="I2108" s="104">
        <f t="shared" si="685"/>
        <v>1.03705778</v>
      </c>
      <c r="J2108" s="104">
        <f t="shared" si="677"/>
        <v>1.03776852</v>
      </c>
      <c r="K2108" s="104">
        <f t="shared" si="678"/>
        <v>89455.227039560006</v>
      </c>
      <c r="L2108" s="107">
        <f t="shared" si="688"/>
        <v>0</v>
      </c>
      <c r="M2108" s="105">
        <f t="shared" si="689"/>
        <v>0</v>
      </c>
      <c r="N2108" s="104">
        <f t="shared" si="690"/>
        <v>0</v>
      </c>
      <c r="O2108" s="113">
        <f t="shared" si="686"/>
        <v>0.11</v>
      </c>
      <c r="P2108" s="108">
        <f t="shared" si="676"/>
        <v>1.0084422150000001</v>
      </c>
      <c r="Q2108" s="104">
        <f t="shared" si="679"/>
        <v>755.20025954000005</v>
      </c>
      <c r="R2108" s="104">
        <f t="shared" si="680"/>
        <v>755.20025954000005</v>
      </c>
      <c r="S2108" s="109" t="s">
        <v>52</v>
      </c>
      <c r="T2108" s="110">
        <f t="shared" si="691"/>
        <v>42134</v>
      </c>
      <c r="U2108" s="111">
        <f t="shared" si="687"/>
        <v>0</v>
      </c>
      <c r="V2108" s="22"/>
      <c r="AF2108" s="14"/>
    </row>
    <row r="2109" spans="1:32" x14ac:dyDescent="0.2">
      <c r="A2109" s="112">
        <f t="shared" si="681"/>
        <v>42134</v>
      </c>
      <c r="B2109" s="104">
        <f t="shared" si="693"/>
        <v>90238.715074099993</v>
      </c>
      <c r="C2109" s="104">
        <f t="shared" si="682"/>
        <v>86199.595878629974</v>
      </c>
      <c r="D2109" s="132">
        <f t="shared" si="683"/>
        <v>42105</v>
      </c>
      <c r="E2109" s="105">
        <f t="shared" si="695"/>
        <v>7.0899999999999999E-4</v>
      </c>
      <c r="F2109" s="106">
        <f t="shared" si="692"/>
        <v>30</v>
      </c>
      <c r="G2109" s="106">
        <f t="shared" si="694"/>
        <v>30</v>
      </c>
      <c r="H2109" s="104">
        <f t="shared" si="684"/>
        <v>1.0007090000000001</v>
      </c>
      <c r="I2109" s="104">
        <f t="shared" si="685"/>
        <v>1.03705778</v>
      </c>
      <c r="J2109" s="104">
        <f t="shared" si="677"/>
        <v>1.0377930500000001</v>
      </c>
      <c r="K2109" s="104">
        <f t="shared" si="678"/>
        <v>89457.341515649998</v>
      </c>
      <c r="L2109" s="107">
        <f t="shared" si="688"/>
        <v>68</v>
      </c>
      <c r="M2109" s="105">
        <f t="shared" si="689"/>
        <v>3.1971742147999999E-2</v>
      </c>
      <c r="N2109" s="104">
        <f t="shared" si="690"/>
        <v>2860.1070561800002</v>
      </c>
      <c r="O2109" s="113">
        <f t="shared" si="686"/>
        <v>0.11</v>
      </c>
      <c r="P2109" s="108">
        <f t="shared" si="676"/>
        <v>1.0087345940000001</v>
      </c>
      <c r="Q2109" s="104">
        <f t="shared" si="679"/>
        <v>781.37355845000002</v>
      </c>
      <c r="R2109" s="104">
        <f t="shared" si="680"/>
        <v>3641.4806146300002</v>
      </c>
      <c r="S2109" s="109" t="s">
        <v>52</v>
      </c>
      <c r="T2109" s="110">
        <f t="shared" si="691"/>
        <v>42134</v>
      </c>
      <c r="U2109" s="111">
        <f t="shared" si="687"/>
        <v>86597.234459469997</v>
      </c>
      <c r="V2109" s="22"/>
      <c r="AF2109" s="14"/>
    </row>
    <row r="2110" spans="1:32" x14ac:dyDescent="0.2">
      <c r="A2110" s="112">
        <f t="shared" si="681"/>
        <v>42135</v>
      </c>
      <c r="B2110" s="104">
        <f t="shared" si="693"/>
        <v>86625.964587110007</v>
      </c>
      <c r="C2110" s="104">
        <f t="shared" si="682"/>
        <v>83443.644625939982</v>
      </c>
      <c r="D2110" s="132">
        <f t="shared" si="683"/>
        <v>42135</v>
      </c>
      <c r="E2110" s="105">
        <f t="shared" si="695"/>
        <v>1.588E-3</v>
      </c>
      <c r="F2110" s="106">
        <f t="shared" si="692"/>
        <v>1</v>
      </c>
      <c r="G2110" s="106">
        <f t="shared" si="694"/>
        <v>31</v>
      </c>
      <c r="H2110" s="104">
        <f t="shared" si="684"/>
        <v>1.00005118</v>
      </c>
      <c r="I2110" s="104">
        <f t="shared" si="685"/>
        <v>1.0377930500000001</v>
      </c>
      <c r="J2110" s="104">
        <f t="shared" si="677"/>
        <v>1.03784616</v>
      </c>
      <c r="K2110" s="104">
        <f t="shared" si="678"/>
        <v>86601.666151430007</v>
      </c>
      <c r="L2110" s="107">
        <f t="shared" si="688"/>
        <v>0</v>
      </c>
      <c r="M2110" s="105">
        <f t="shared" si="689"/>
        <v>0</v>
      </c>
      <c r="N2110" s="104">
        <f t="shared" si="690"/>
        <v>0</v>
      </c>
      <c r="O2110" s="113">
        <f t="shared" si="686"/>
        <v>0.11</v>
      </c>
      <c r="P2110" s="108">
        <f t="shared" si="676"/>
        <v>1.0002805770000001</v>
      </c>
      <c r="Q2110" s="104">
        <f t="shared" si="679"/>
        <v>24.298435680000001</v>
      </c>
      <c r="R2110" s="104">
        <f t="shared" si="680"/>
        <v>24.298435680000001</v>
      </c>
      <c r="S2110" s="109" t="s">
        <v>52</v>
      </c>
      <c r="T2110" s="110">
        <f t="shared" si="691"/>
        <v>42165</v>
      </c>
      <c r="U2110" s="111">
        <f t="shared" si="687"/>
        <v>0</v>
      </c>
      <c r="V2110" s="22"/>
      <c r="AF2110" s="14"/>
    </row>
    <row r="2111" spans="1:32" x14ac:dyDescent="0.2">
      <c r="A2111" s="112">
        <f t="shared" si="681"/>
        <v>42136</v>
      </c>
      <c r="B2111" s="104">
        <f t="shared" si="693"/>
        <v>86654.704878399993</v>
      </c>
      <c r="C2111" s="104">
        <f t="shared" si="682"/>
        <v>83443.644625939982</v>
      </c>
      <c r="D2111" s="132">
        <f t="shared" si="683"/>
        <v>42135</v>
      </c>
      <c r="E2111" s="105">
        <f t="shared" si="695"/>
        <v>1.588E-3</v>
      </c>
      <c r="F2111" s="106">
        <f t="shared" si="692"/>
        <v>2</v>
      </c>
      <c r="G2111" s="106">
        <f t="shared" si="694"/>
        <v>31</v>
      </c>
      <c r="H2111" s="104">
        <f t="shared" si="684"/>
        <v>1.00010237</v>
      </c>
      <c r="I2111" s="104">
        <f t="shared" si="685"/>
        <v>1.0377930500000001</v>
      </c>
      <c r="J2111" s="104">
        <f t="shared" si="677"/>
        <v>1.03789928</v>
      </c>
      <c r="K2111" s="104">
        <f t="shared" si="678"/>
        <v>86606.098677829999</v>
      </c>
      <c r="L2111" s="107">
        <f t="shared" si="688"/>
        <v>0</v>
      </c>
      <c r="M2111" s="105">
        <f t="shared" si="689"/>
        <v>0</v>
      </c>
      <c r="N2111" s="104">
        <f t="shared" si="690"/>
        <v>0</v>
      </c>
      <c r="O2111" s="113">
        <f t="shared" si="686"/>
        <v>0.11</v>
      </c>
      <c r="P2111" s="108">
        <f t="shared" si="676"/>
        <v>1.000561233</v>
      </c>
      <c r="Q2111" s="104">
        <f t="shared" si="679"/>
        <v>48.606200569999999</v>
      </c>
      <c r="R2111" s="104">
        <f t="shared" si="680"/>
        <v>48.606200569999999</v>
      </c>
      <c r="S2111" s="109" t="s">
        <v>52</v>
      </c>
      <c r="T2111" s="110">
        <f t="shared" si="691"/>
        <v>42165</v>
      </c>
      <c r="U2111" s="111">
        <f t="shared" si="687"/>
        <v>0</v>
      </c>
      <c r="V2111" s="22"/>
      <c r="AF2111" s="14"/>
    </row>
    <row r="2112" spans="1:32" x14ac:dyDescent="0.2">
      <c r="A2112" s="112">
        <f t="shared" si="681"/>
        <v>42137</v>
      </c>
      <c r="B2112" s="104">
        <f t="shared" si="693"/>
        <v>86683.455248490005</v>
      </c>
      <c r="C2112" s="104">
        <f t="shared" si="682"/>
        <v>83443.644625939982</v>
      </c>
      <c r="D2112" s="132">
        <f t="shared" si="683"/>
        <v>42135</v>
      </c>
      <c r="E2112" s="105">
        <f t="shared" si="695"/>
        <v>1.588E-3</v>
      </c>
      <c r="F2112" s="106">
        <f t="shared" si="692"/>
        <v>3</v>
      </c>
      <c r="G2112" s="106">
        <f t="shared" si="694"/>
        <v>31</v>
      </c>
      <c r="H2112" s="104">
        <f t="shared" si="684"/>
        <v>1.00015356</v>
      </c>
      <c r="I2112" s="104">
        <f t="shared" si="685"/>
        <v>1.0377930500000001</v>
      </c>
      <c r="J2112" s="104">
        <f t="shared" si="677"/>
        <v>1.0379524099999999</v>
      </c>
      <c r="K2112" s="104">
        <f t="shared" si="678"/>
        <v>86610.532038670004</v>
      </c>
      <c r="L2112" s="107">
        <f t="shared" si="688"/>
        <v>0</v>
      </c>
      <c r="M2112" s="105">
        <f t="shared" si="689"/>
        <v>0</v>
      </c>
      <c r="N2112" s="104">
        <f t="shared" si="690"/>
        <v>0</v>
      </c>
      <c r="O2112" s="113">
        <f t="shared" si="686"/>
        <v>0.11</v>
      </c>
      <c r="P2112" s="108">
        <f t="shared" si="676"/>
        <v>1.0008419669999999</v>
      </c>
      <c r="Q2112" s="104">
        <f t="shared" si="679"/>
        <v>72.923209819999997</v>
      </c>
      <c r="R2112" s="104">
        <f t="shared" si="680"/>
        <v>72.923209819999997</v>
      </c>
      <c r="S2112" s="109" t="s">
        <v>52</v>
      </c>
      <c r="T2112" s="110">
        <f t="shared" si="691"/>
        <v>42165</v>
      </c>
      <c r="U2112" s="111">
        <f t="shared" si="687"/>
        <v>0</v>
      </c>
      <c r="V2112" s="22"/>
      <c r="AF2112" s="14"/>
    </row>
    <row r="2113" spans="1:32" x14ac:dyDescent="0.2">
      <c r="A2113" s="112">
        <f t="shared" si="681"/>
        <v>42138</v>
      </c>
      <c r="B2113" s="104">
        <f t="shared" si="693"/>
        <v>86712.215036969996</v>
      </c>
      <c r="C2113" s="104">
        <f t="shared" si="682"/>
        <v>83443.644625939982</v>
      </c>
      <c r="D2113" s="132">
        <f t="shared" si="683"/>
        <v>42135</v>
      </c>
      <c r="E2113" s="105">
        <f t="shared" si="695"/>
        <v>1.588E-3</v>
      </c>
      <c r="F2113" s="106">
        <f t="shared" si="692"/>
        <v>4</v>
      </c>
      <c r="G2113" s="106">
        <f t="shared" si="694"/>
        <v>31</v>
      </c>
      <c r="H2113" s="104">
        <f t="shared" si="684"/>
        <v>1.0002047599999999</v>
      </c>
      <c r="I2113" s="104">
        <f t="shared" si="685"/>
        <v>1.0377930500000001</v>
      </c>
      <c r="J2113" s="104">
        <f t="shared" si="677"/>
        <v>1.0380055399999999</v>
      </c>
      <c r="K2113" s="104">
        <f t="shared" si="678"/>
        <v>86614.965399509994</v>
      </c>
      <c r="L2113" s="107">
        <f t="shared" si="688"/>
        <v>0</v>
      </c>
      <c r="M2113" s="105">
        <f t="shared" si="689"/>
        <v>0</v>
      </c>
      <c r="N2113" s="104">
        <f t="shared" si="690"/>
        <v>0</v>
      </c>
      <c r="O2113" s="113">
        <f t="shared" si="686"/>
        <v>0.11</v>
      </c>
      <c r="P2113" s="108">
        <f t="shared" si="676"/>
        <v>1.0011227810000001</v>
      </c>
      <c r="Q2113" s="104">
        <f t="shared" si="679"/>
        <v>97.249637460000002</v>
      </c>
      <c r="R2113" s="104">
        <f t="shared" si="680"/>
        <v>97.249637460000002</v>
      </c>
      <c r="S2113" s="109" t="s">
        <v>52</v>
      </c>
      <c r="T2113" s="110">
        <f t="shared" si="691"/>
        <v>42165</v>
      </c>
      <c r="U2113" s="111">
        <f t="shared" si="687"/>
        <v>0</v>
      </c>
      <c r="V2113" s="22"/>
      <c r="AF2113" s="14"/>
    </row>
    <row r="2114" spans="1:32" x14ac:dyDescent="0.2">
      <c r="A2114" s="112">
        <f t="shared" si="681"/>
        <v>42139</v>
      </c>
      <c r="B2114" s="104">
        <f t="shared" si="693"/>
        <v>86740.984071660001</v>
      </c>
      <c r="C2114" s="104">
        <f t="shared" si="682"/>
        <v>83443.644625939982</v>
      </c>
      <c r="D2114" s="132">
        <f t="shared" si="683"/>
        <v>42135</v>
      </c>
      <c r="E2114" s="105">
        <f t="shared" si="695"/>
        <v>1.588E-3</v>
      </c>
      <c r="F2114" s="106">
        <f t="shared" si="692"/>
        <v>5</v>
      </c>
      <c r="G2114" s="106">
        <f t="shared" si="694"/>
        <v>31</v>
      </c>
      <c r="H2114" s="104">
        <f t="shared" si="684"/>
        <v>1.0002559499999999</v>
      </c>
      <c r="I2114" s="104">
        <f t="shared" si="685"/>
        <v>1.0377930500000001</v>
      </c>
      <c r="J2114" s="104">
        <f t="shared" si="677"/>
        <v>1.0380586700000001</v>
      </c>
      <c r="K2114" s="104">
        <f t="shared" si="678"/>
        <v>86619.398760349999</v>
      </c>
      <c r="L2114" s="107">
        <f t="shared" si="688"/>
        <v>0</v>
      </c>
      <c r="M2114" s="105">
        <f t="shared" si="689"/>
        <v>0</v>
      </c>
      <c r="N2114" s="104">
        <f t="shared" si="690"/>
        <v>0</v>
      </c>
      <c r="O2114" s="113">
        <f t="shared" si="686"/>
        <v>0.11</v>
      </c>
      <c r="P2114" s="108">
        <f t="shared" si="676"/>
        <v>1.001403673</v>
      </c>
      <c r="Q2114" s="104">
        <f t="shared" si="679"/>
        <v>121.58531130999999</v>
      </c>
      <c r="R2114" s="104">
        <f t="shared" si="680"/>
        <v>121.58531130999999</v>
      </c>
      <c r="S2114" s="109" t="s">
        <v>52</v>
      </c>
      <c r="T2114" s="110">
        <f t="shared" si="691"/>
        <v>42165</v>
      </c>
      <c r="U2114" s="111">
        <f t="shared" si="687"/>
        <v>0</v>
      </c>
      <c r="V2114" s="22"/>
      <c r="AF2114" s="14"/>
    </row>
    <row r="2115" spans="1:32" x14ac:dyDescent="0.2">
      <c r="A2115" s="112">
        <f t="shared" si="681"/>
        <v>42140</v>
      </c>
      <c r="B2115" s="104">
        <f t="shared" si="693"/>
        <v>86769.762353600003</v>
      </c>
      <c r="C2115" s="104">
        <f t="shared" si="682"/>
        <v>83443.644625939982</v>
      </c>
      <c r="D2115" s="132">
        <f t="shared" si="683"/>
        <v>42135</v>
      </c>
      <c r="E2115" s="105">
        <f t="shared" si="695"/>
        <v>1.588E-3</v>
      </c>
      <c r="F2115" s="106">
        <f t="shared" si="692"/>
        <v>6</v>
      </c>
      <c r="G2115" s="106">
        <f t="shared" si="694"/>
        <v>31</v>
      </c>
      <c r="H2115" s="104">
        <f t="shared" si="684"/>
        <v>1.00030715</v>
      </c>
      <c r="I2115" s="104">
        <f t="shared" si="685"/>
        <v>1.0377930500000001</v>
      </c>
      <c r="J2115" s="104">
        <f t="shared" si="677"/>
        <v>1.0381118</v>
      </c>
      <c r="K2115" s="104">
        <f t="shared" si="678"/>
        <v>86623.832121190004</v>
      </c>
      <c r="L2115" s="107">
        <f t="shared" si="688"/>
        <v>0</v>
      </c>
      <c r="M2115" s="105">
        <f t="shared" si="689"/>
        <v>0</v>
      </c>
      <c r="N2115" s="104">
        <f t="shared" si="690"/>
        <v>0</v>
      </c>
      <c r="O2115" s="113">
        <f t="shared" si="686"/>
        <v>0.11</v>
      </c>
      <c r="P2115" s="108">
        <f t="shared" si="676"/>
        <v>1.0016846429999999</v>
      </c>
      <c r="Q2115" s="104">
        <f t="shared" si="679"/>
        <v>145.93023241</v>
      </c>
      <c r="R2115" s="104">
        <f t="shared" si="680"/>
        <v>145.93023241</v>
      </c>
      <c r="S2115" s="109" t="s">
        <v>52</v>
      </c>
      <c r="T2115" s="110">
        <f t="shared" si="691"/>
        <v>42165</v>
      </c>
      <c r="U2115" s="111">
        <f t="shared" si="687"/>
        <v>0</v>
      </c>
      <c r="V2115" s="22"/>
      <c r="AF2115" s="14"/>
    </row>
    <row r="2116" spans="1:32" x14ac:dyDescent="0.2">
      <c r="A2116" s="112">
        <f t="shared" si="681"/>
        <v>42141</v>
      </c>
      <c r="B2116" s="104">
        <f t="shared" si="693"/>
        <v>86798.551729240004</v>
      </c>
      <c r="C2116" s="104">
        <f t="shared" si="682"/>
        <v>83443.644625939982</v>
      </c>
      <c r="D2116" s="132">
        <f t="shared" si="683"/>
        <v>42135</v>
      </c>
      <c r="E2116" s="105">
        <f t="shared" si="695"/>
        <v>1.588E-3</v>
      </c>
      <c r="F2116" s="106">
        <f t="shared" si="692"/>
        <v>7</v>
      </c>
      <c r="G2116" s="106">
        <f t="shared" si="694"/>
        <v>31</v>
      </c>
      <c r="H2116" s="104">
        <f t="shared" si="684"/>
        <v>1.0003583599999999</v>
      </c>
      <c r="I2116" s="104">
        <f t="shared" si="685"/>
        <v>1.0377930500000001</v>
      </c>
      <c r="J2116" s="104">
        <f t="shared" si="677"/>
        <v>1.0381649500000001</v>
      </c>
      <c r="K2116" s="104">
        <f t="shared" si="678"/>
        <v>86628.267150900007</v>
      </c>
      <c r="L2116" s="107">
        <f t="shared" si="688"/>
        <v>0</v>
      </c>
      <c r="M2116" s="105">
        <f t="shared" si="689"/>
        <v>0</v>
      </c>
      <c r="N2116" s="104">
        <f t="shared" si="690"/>
        <v>0</v>
      </c>
      <c r="O2116" s="113">
        <f t="shared" si="686"/>
        <v>0.11</v>
      </c>
      <c r="P2116" s="108">
        <f t="shared" si="676"/>
        <v>1.001965693</v>
      </c>
      <c r="Q2116" s="104">
        <f t="shared" si="679"/>
        <v>170.28457834</v>
      </c>
      <c r="R2116" s="104">
        <f t="shared" si="680"/>
        <v>170.28457834</v>
      </c>
      <c r="S2116" s="109" t="s">
        <v>52</v>
      </c>
      <c r="T2116" s="110">
        <f t="shared" si="691"/>
        <v>42165</v>
      </c>
      <c r="U2116" s="111">
        <f t="shared" si="687"/>
        <v>0</v>
      </c>
      <c r="V2116" s="22"/>
      <c r="AF2116" s="14"/>
    </row>
    <row r="2117" spans="1:32" x14ac:dyDescent="0.2">
      <c r="A2117" s="112">
        <f t="shared" si="681"/>
        <v>42142</v>
      </c>
      <c r="B2117" s="104">
        <f t="shared" si="693"/>
        <v>86827.348769160002</v>
      </c>
      <c r="C2117" s="104">
        <f t="shared" si="682"/>
        <v>83443.644625939982</v>
      </c>
      <c r="D2117" s="132">
        <f t="shared" si="683"/>
        <v>42135</v>
      </c>
      <c r="E2117" s="105">
        <f t="shared" si="695"/>
        <v>1.588E-3</v>
      </c>
      <c r="F2117" s="106">
        <f t="shared" si="692"/>
        <v>8</v>
      </c>
      <c r="G2117" s="106">
        <f t="shared" si="694"/>
        <v>31</v>
      </c>
      <c r="H2117" s="104">
        <f t="shared" si="684"/>
        <v>1.00040956</v>
      </c>
      <c r="I2117" s="104">
        <f t="shared" si="685"/>
        <v>1.0377930500000001</v>
      </c>
      <c r="J2117" s="104">
        <f t="shared" si="677"/>
        <v>1.03821808</v>
      </c>
      <c r="K2117" s="104">
        <f t="shared" si="678"/>
        <v>86632.700511739997</v>
      </c>
      <c r="L2117" s="107">
        <f t="shared" si="688"/>
        <v>0</v>
      </c>
      <c r="M2117" s="105">
        <f t="shared" si="689"/>
        <v>0</v>
      </c>
      <c r="N2117" s="104">
        <f t="shared" si="690"/>
        <v>0</v>
      </c>
      <c r="O2117" s="113">
        <f t="shared" si="686"/>
        <v>0.11</v>
      </c>
      <c r="P2117" s="108">
        <f t="shared" si="676"/>
        <v>1.002246822</v>
      </c>
      <c r="Q2117" s="104">
        <f t="shared" si="679"/>
        <v>194.64825741999999</v>
      </c>
      <c r="R2117" s="104">
        <f t="shared" si="680"/>
        <v>194.64825741999999</v>
      </c>
      <c r="S2117" s="109" t="s">
        <v>52</v>
      </c>
      <c r="T2117" s="110">
        <f t="shared" si="691"/>
        <v>42165</v>
      </c>
      <c r="U2117" s="111">
        <f t="shared" si="687"/>
        <v>0</v>
      </c>
      <c r="V2117" s="22"/>
      <c r="AF2117" s="14"/>
    </row>
    <row r="2118" spans="1:32" x14ac:dyDescent="0.2">
      <c r="A2118" s="112">
        <f t="shared" si="681"/>
        <v>42143</v>
      </c>
      <c r="B2118" s="104">
        <f t="shared" si="693"/>
        <v>86856.156732570002</v>
      </c>
      <c r="C2118" s="104">
        <f t="shared" si="682"/>
        <v>83443.644625939982</v>
      </c>
      <c r="D2118" s="132">
        <f t="shared" si="683"/>
        <v>42135</v>
      </c>
      <c r="E2118" s="105">
        <f t="shared" si="695"/>
        <v>1.588E-3</v>
      </c>
      <c r="F2118" s="106">
        <f t="shared" si="692"/>
        <v>9</v>
      </c>
      <c r="G2118" s="106">
        <f t="shared" si="694"/>
        <v>31</v>
      </c>
      <c r="H2118" s="104">
        <f t="shared" si="684"/>
        <v>1.0004607700000001</v>
      </c>
      <c r="I2118" s="104">
        <f t="shared" si="685"/>
        <v>1.0377930500000001</v>
      </c>
      <c r="J2118" s="104">
        <f t="shared" si="677"/>
        <v>1.0382712300000001</v>
      </c>
      <c r="K2118" s="104">
        <f t="shared" si="678"/>
        <v>86637.135541449999</v>
      </c>
      <c r="L2118" s="107">
        <f t="shared" si="688"/>
        <v>0</v>
      </c>
      <c r="M2118" s="105">
        <f t="shared" si="689"/>
        <v>0</v>
      </c>
      <c r="N2118" s="104">
        <f t="shared" si="690"/>
        <v>0</v>
      </c>
      <c r="O2118" s="113">
        <f t="shared" si="686"/>
        <v>0.11</v>
      </c>
      <c r="P2118" s="108">
        <f t="shared" si="676"/>
        <v>1.002528029</v>
      </c>
      <c r="Q2118" s="104">
        <f t="shared" si="679"/>
        <v>219.02119112</v>
      </c>
      <c r="R2118" s="104">
        <f t="shared" si="680"/>
        <v>219.02119112</v>
      </c>
      <c r="S2118" s="109" t="s">
        <v>52</v>
      </c>
      <c r="T2118" s="110">
        <f t="shared" si="691"/>
        <v>42165</v>
      </c>
      <c r="U2118" s="111">
        <f t="shared" si="687"/>
        <v>0</v>
      </c>
      <c r="V2118" s="22"/>
      <c r="AF2118" s="14"/>
    </row>
    <row r="2119" spans="1:32" x14ac:dyDescent="0.2">
      <c r="A2119" s="112">
        <f t="shared" si="681"/>
        <v>42144</v>
      </c>
      <c r="B2119" s="104">
        <f t="shared" si="693"/>
        <v>86884.973284849999</v>
      </c>
      <c r="C2119" s="104">
        <f t="shared" si="682"/>
        <v>83443.644625939982</v>
      </c>
      <c r="D2119" s="132">
        <f t="shared" si="683"/>
        <v>42135</v>
      </c>
      <c r="E2119" s="105">
        <f t="shared" si="695"/>
        <v>1.588E-3</v>
      </c>
      <c r="F2119" s="106">
        <f t="shared" si="692"/>
        <v>10</v>
      </c>
      <c r="G2119" s="106">
        <f t="shared" si="694"/>
        <v>31</v>
      </c>
      <c r="H2119" s="104">
        <f t="shared" si="684"/>
        <v>1.00051198</v>
      </c>
      <c r="I2119" s="104">
        <f t="shared" si="685"/>
        <v>1.0377930500000001</v>
      </c>
      <c r="J2119" s="104">
        <f t="shared" si="677"/>
        <v>1.03832437</v>
      </c>
      <c r="K2119" s="104">
        <f t="shared" si="678"/>
        <v>86641.569736730002</v>
      </c>
      <c r="L2119" s="107">
        <f t="shared" si="688"/>
        <v>0</v>
      </c>
      <c r="M2119" s="105">
        <f t="shared" si="689"/>
        <v>0</v>
      </c>
      <c r="N2119" s="104">
        <f t="shared" si="690"/>
        <v>0</v>
      </c>
      <c r="O2119" s="113">
        <f t="shared" si="686"/>
        <v>0.11</v>
      </c>
      <c r="P2119" s="108">
        <f t="shared" si="676"/>
        <v>1.002809316</v>
      </c>
      <c r="Q2119" s="104">
        <f t="shared" si="679"/>
        <v>243.40354812000001</v>
      </c>
      <c r="R2119" s="104">
        <f t="shared" si="680"/>
        <v>243.40354812000001</v>
      </c>
      <c r="S2119" s="109" t="s">
        <v>52</v>
      </c>
      <c r="T2119" s="110">
        <f t="shared" si="691"/>
        <v>42165</v>
      </c>
      <c r="U2119" s="111">
        <f t="shared" si="687"/>
        <v>0</v>
      </c>
      <c r="V2119" s="22"/>
      <c r="AF2119" s="14"/>
    </row>
    <row r="2120" spans="1:32" x14ac:dyDescent="0.2">
      <c r="A2120" s="112">
        <f t="shared" si="681"/>
        <v>42145</v>
      </c>
      <c r="B2120" s="104">
        <f t="shared" si="693"/>
        <v>86913.799927090004</v>
      </c>
      <c r="C2120" s="104">
        <f t="shared" si="682"/>
        <v>83443.644625939982</v>
      </c>
      <c r="D2120" s="132">
        <f t="shared" si="683"/>
        <v>42135</v>
      </c>
      <c r="E2120" s="105">
        <f t="shared" si="695"/>
        <v>1.588E-3</v>
      </c>
      <c r="F2120" s="106">
        <f t="shared" si="692"/>
        <v>11</v>
      </c>
      <c r="G2120" s="106">
        <f t="shared" si="694"/>
        <v>31</v>
      </c>
      <c r="H2120" s="104">
        <f t="shared" si="684"/>
        <v>1.00056319</v>
      </c>
      <c r="I2120" s="104">
        <f t="shared" si="685"/>
        <v>1.0377930500000001</v>
      </c>
      <c r="J2120" s="104">
        <f t="shared" si="677"/>
        <v>1.0383775200000001</v>
      </c>
      <c r="K2120" s="104">
        <f t="shared" si="678"/>
        <v>86646.004766440004</v>
      </c>
      <c r="L2120" s="107">
        <f t="shared" si="688"/>
        <v>0</v>
      </c>
      <c r="M2120" s="105">
        <f t="shared" si="689"/>
        <v>0</v>
      </c>
      <c r="N2120" s="104">
        <f t="shared" si="690"/>
        <v>0</v>
      </c>
      <c r="O2120" s="113">
        <f t="shared" si="686"/>
        <v>0.11</v>
      </c>
      <c r="P2120" s="108">
        <f t="shared" ref="P2120:P2183" si="696">ROUND((1+O2120)^(30/360)^(F2120/G2120),9)</f>
        <v>1.003090681</v>
      </c>
      <c r="Q2120" s="104">
        <f t="shared" si="679"/>
        <v>267.79516065000001</v>
      </c>
      <c r="R2120" s="104">
        <f t="shared" si="680"/>
        <v>267.79516065000001</v>
      </c>
      <c r="S2120" s="109" t="s">
        <v>52</v>
      </c>
      <c r="T2120" s="110">
        <f t="shared" si="691"/>
        <v>42165</v>
      </c>
      <c r="U2120" s="111">
        <f t="shared" si="687"/>
        <v>0</v>
      </c>
      <c r="V2120" s="22"/>
      <c r="AF2120" s="14"/>
    </row>
    <row r="2121" spans="1:32" x14ac:dyDescent="0.2">
      <c r="A2121" s="112">
        <f t="shared" si="681"/>
        <v>42146</v>
      </c>
      <c r="B2121" s="104">
        <f t="shared" si="693"/>
        <v>86942.636747700002</v>
      </c>
      <c r="C2121" s="104">
        <f t="shared" si="682"/>
        <v>83443.644625939982</v>
      </c>
      <c r="D2121" s="132">
        <f t="shared" si="683"/>
        <v>42135</v>
      </c>
      <c r="E2121" s="105">
        <f t="shared" si="695"/>
        <v>1.588E-3</v>
      </c>
      <c r="F2121" s="106">
        <f t="shared" si="692"/>
        <v>12</v>
      </c>
      <c r="G2121" s="106">
        <f t="shared" si="694"/>
        <v>31</v>
      </c>
      <c r="H2121" s="104">
        <f t="shared" si="684"/>
        <v>1.0006144100000001</v>
      </c>
      <c r="I2121" s="104">
        <f t="shared" si="685"/>
        <v>1.0377930500000001</v>
      </c>
      <c r="J2121" s="104">
        <f t="shared" si="677"/>
        <v>1.0384306800000001</v>
      </c>
      <c r="K2121" s="104">
        <f t="shared" si="678"/>
        <v>86650.440630590005</v>
      </c>
      <c r="L2121" s="107">
        <f t="shared" si="688"/>
        <v>0</v>
      </c>
      <c r="M2121" s="105">
        <f t="shared" si="689"/>
        <v>0</v>
      </c>
      <c r="N2121" s="104">
        <f t="shared" si="690"/>
        <v>0</v>
      </c>
      <c r="O2121" s="113">
        <f t="shared" si="686"/>
        <v>0.11</v>
      </c>
      <c r="P2121" s="108">
        <f t="shared" si="696"/>
        <v>1.0033721250000001</v>
      </c>
      <c r="Q2121" s="104">
        <f t="shared" si="679"/>
        <v>292.19611710999999</v>
      </c>
      <c r="R2121" s="104">
        <f t="shared" si="680"/>
        <v>292.19611710999999</v>
      </c>
      <c r="S2121" s="109" t="s">
        <v>52</v>
      </c>
      <c r="T2121" s="110">
        <f t="shared" si="691"/>
        <v>42165</v>
      </c>
      <c r="U2121" s="111">
        <f t="shared" si="687"/>
        <v>0</v>
      </c>
      <c r="V2121" s="22"/>
      <c r="AF2121" s="14"/>
    </row>
    <row r="2122" spans="1:32" x14ac:dyDescent="0.2">
      <c r="A2122" s="112">
        <f t="shared" si="681"/>
        <v>42147</v>
      </c>
      <c r="B2122" s="104">
        <f t="shared" si="693"/>
        <v>86971.481235949992</v>
      </c>
      <c r="C2122" s="104">
        <f t="shared" si="682"/>
        <v>83443.644625939982</v>
      </c>
      <c r="D2122" s="132">
        <f t="shared" si="683"/>
        <v>42135</v>
      </c>
      <c r="E2122" s="105">
        <f t="shared" si="695"/>
        <v>1.588E-3</v>
      </c>
      <c r="F2122" s="106">
        <f t="shared" si="692"/>
        <v>13</v>
      </c>
      <c r="G2122" s="106">
        <f t="shared" si="694"/>
        <v>31</v>
      </c>
      <c r="H2122" s="104">
        <f t="shared" si="684"/>
        <v>1.0006656199999999</v>
      </c>
      <c r="I2122" s="104">
        <f t="shared" si="685"/>
        <v>1.0377930500000001</v>
      </c>
      <c r="J2122" s="104">
        <f t="shared" ref="J2122:J2185" si="697">TRUNC(H2122*I2122,8)</f>
        <v>1.0384838199999999</v>
      </c>
      <c r="K2122" s="104">
        <f t="shared" ref="K2122:K2185" si="698">TRUNC(C2122*J2122,8)</f>
        <v>86654.874825859995</v>
      </c>
      <c r="L2122" s="107">
        <f t="shared" si="688"/>
        <v>0</v>
      </c>
      <c r="M2122" s="105">
        <f t="shared" si="689"/>
        <v>0</v>
      </c>
      <c r="N2122" s="104">
        <f t="shared" si="690"/>
        <v>0</v>
      </c>
      <c r="O2122" s="113">
        <f t="shared" si="686"/>
        <v>0.11</v>
      </c>
      <c r="P2122" s="108">
        <f t="shared" si="696"/>
        <v>1.003653648</v>
      </c>
      <c r="Q2122" s="104">
        <f t="shared" ref="Q2122:Q2185" si="699">TRUNC((P2122-1)*K2122,8)</f>
        <v>316.60641009</v>
      </c>
      <c r="R2122" s="104">
        <f t="shared" ref="R2122:R2185" si="700">(N2122+Q2122)</f>
        <v>316.60641009</v>
      </c>
      <c r="S2122" s="109" t="s">
        <v>52</v>
      </c>
      <c r="T2122" s="110">
        <f t="shared" si="691"/>
        <v>42165</v>
      </c>
      <c r="U2122" s="111">
        <f t="shared" si="687"/>
        <v>0</v>
      </c>
      <c r="V2122" s="22"/>
      <c r="AF2122" s="14"/>
    </row>
    <row r="2123" spans="1:32" x14ac:dyDescent="0.2">
      <c r="A2123" s="112">
        <f t="shared" ref="A2123:A2186" si="701">(A2122+1)</f>
        <v>42148</v>
      </c>
      <c r="B2123" s="104">
        <f t="shared" si="693"/>
        <v>87000.336742400003</v>
      </c>
      <c r="C2123" s="104">
        <f t="shared" ref="C2123:C2186" si="702">IF(DAY(A2122)=$E$2,VLOOKUP(A2122,X$10:Y$148,2),C2122)</f>
        <v>83443.644625939982</v>
      </c>
      <c r="D2123" s="132">
        <f t="shared" ref="D2123:D2186" si="703">IF(DAY(A2122)=$E$2,A2123,D2122)</f>
        <v>42135</v>
      </c>
      <c r="E2123" s="105">
        <f t="shared" si="695"/>
        <v>1.588E-3</v>
      </c>
      <c r="F2123" s="106">
        <f t="shared" si="692"/>
        <v>14</v>
      </c>
      <c r="G2123" s="106">
        <f t="shared" si="694"/>
        <v>31</v>
      </c>
      <c r="H2123" s="104">
        <f t="shared" ref="H2123:H2186" si="704">TRUNC(((1+$E2123)^($F2123/$G2123)),8)</f>
        <v>1.0007168399999999</v>
      </c>
      <c r="I2123" s="104">
        <f t="shared" ref="I2123:I2186" si="705">IF(DAY(A2122)=E$2,J2122,I2122)</f>
        <v>1.0377930500000001</v>
      </c>
      <c r="J2123" s="104">
        <f t="shared" si="697"/>
        <v>1.0385369799999999</v>
      </c>
      <c r="K2123" s="104">
        <f t="shared" si="698"/>
        <v>86659.310690009996</v>
      </c>
      <c r="L2123" s="107">
        <f t="shared" si="688"/>
        <v>0</v>
      </c>
      <c r="M2123" s="105">
        <f t="shared" si="689"/>
        <v>0</v>
      </c>
      <c r="N2123" s="104">
        <f t="shared" si="690"/>
        <v>0</v>
      </c>
      <c r="O2123" s="113">
        <f t="shared" ref="O2123:O2186" si="706">(O2122)</f>
        <v>0.11</v>
      </c>
      <c r="P2123" s="108">
        <f t="shared" si="696"/>
        <v>1.0039352500000001</v>
      </c>
      <c r="Q2123" s="104">
        <f t="shared" si="699"/>
        <v>341.02605239000002</v>
      </c>
      <c r="R2123" s="104">
        <f t="shared" si="700"/>
        <v>341.02605239000002</v>
      </c>
      <c r="S2123" s="109" t="s">
        <v>52</v>
      </c>
      <c r="T2123" s="110">
        <f t="shared" si="691"/>
        <v>42165</v>
      </c>
      <c r="U2123" s="111">
        <f t="shared" ref="U2123:U2186" si="707">IF(L2123&gt;0,K2123-N2123,0)</f>
        <v>0</v>
      </c>
      <c r="V2123" s="22"/>
      <c r="AF2123" s="14"/>
    </row>
    <row r="2124" spans="1:32" x14ac:dyDescent="0.2">
      <c r="A2124" s="112">
        <f t="shared" si="701"/>
        <v>42149</v>
      </c>
      <c r="B2124" s="104">
        <f t="shared" si="693"/>
        <v>87029.201593580001</v>
      </c>
      <c r="C2124" s="104">
        <f t="shared" si="702"/>
        <v>83443.644625939982</v>
      </c>
      <c r="D2124" s="132">
        <f t="shared" si="703"/>
        <v>42135</v>
      </c>
      <c r="E2124" s="105">
        <f t="shared" si="695"/>
        <v>1.588E-3</v>
      </c>
      <c r="F2124" s="106">
        <f t="shared" si="692"/>
        <v>15</v>
      </c>
      <c r="G2124" s="106">
        <f t="shared" si="694"/>
        <v>31</v>
      </c>
      <c r="H2124" s="104">
        <f t="shared" si="704"/>
        <v>1.0007680699999999</v>
      </c>
      <c r="I2124" s="104">
        <f t="shared" si="705"/>
        <v>1.0377930500000001</v>
      </c>
      <c r="J2124" s="104">
        <f t="shared" si="697"/>
        <v>1.0385901399999999</v>
      </c>
      <c r="K2124" s="104">
        <f t="shared" si="698"/>
        <v>86663.746554159996</v>
      </c>
      <c r="L2124" s="107">
        <f t="shared" ref="L2124:L2187" si="708">IF(DAY(A2124)=E$2,VLOOKUP(A2124,$X$10:$AE$196,7),0)</f>
        <v>0</v>
      </c>
      <c r="M2124" s="105">
        <f t="shared" ref="M2124:M2187" si="709">IF(DAY(A2124)=E$2,VLOOKUP(A2124,$X$10:$AE$200,5),0)</f>
        <v>0</v>
      </c>
      <c r="N2124" s="104">
        <f t="shared" ref="N2124:N2187" si="710">IF(M2124&gt;0,TRUNC((M2124*K2124),8),0)</f>
        <v>0</v>
      </c>
      <c r="O2124" s="113">
        <f t="shared" si="706"/>
        <v>0.11</v>
      </c>
      <c r="P2124" s="108">
        <f t="shared" si="696"/>
        <v>1.004216931</v>
      </c>
      <c r="Q2124" s="104">
        <f t="shared" si="699"/>
        <v>365.45503941999999</v>
      </c>
      <c r="R2124" s="104">
        <f t="shared" si="700"/>
        <v>365.45503941999999</v>
      </c>
      <c r="S2124" s="109" t="s">
        <v>52</v>
      </c>
      <c r="T2124" s="110">
        <f t="shared" ref="T2124:T2187" si="711">IF(DAY(A2124)=E$2+1,VLOOKUP(A2123,$X$10:$AE$200,8),T2123)</f>
        <v>42165</v>
      </c>
      <c r="U2124" s="111">
        <f t="shared" si="707"/>
        <v>0</v>
      </c>
      <c r="V2124" s="22"/>
      <c r="AF2124" s="14"/>
    </row>
    <row r="2125" spans="1:32" x14ac:dyDescent="0.2">
      <c r="A2125" s="112">
        <f t="shared" si="701"/>
        <v>42150</v>
      </c>
      <c r="B2125" s="104">
        <f t="shared" si="693"/>
        <v>87058.075877199997</v>
      </c>
      <c r="C2125" s="104">
        <f t="shared" si="702"/>
        <v>83443.644625939982</v>
      </c>
      <c r="D2125" s="132">
        <f t="shared" si="703"/>
        <v>42135</v>
      </c>
      <c r="E2125" s="105">
        <f t="shared" si="695"/>
        <v>1.588E-3</v>
      </c>
      <c r="F2125" s="106">
        <f t="shared" si="692"/>
        <v>16</v>
      </c>
      <c r="G2125" s="106">
        <f t="shared" si="694"/>
        <v>31</v>
      </c>
      <c r="H2125" s="104">
        <f t="shared" si="704"/>
        <v>1.0008192899999999</v>
      </c>
      <c r="I2125" s="104">
        <f t="shared" si="705"/>
        <v>1.0377930500000001</v>
      </c>
      <c r="J2125" s="104">
        <f t="shared" si="697"/>
        <v>1.0386432999999999</v>
      </c>
      <c r="K2125" s="104">
        <f t="shared" si="698"/>
        <v>86668.182418309996</v>
      </c>
      <c r="L2125" s="107">
        <f t="shared" si="708"/>
        <v>0</v>
      </c>
      <c r="M2125" s="105">
        <f t="shared" si="709"/>
        <v>0</v>
      </c>
      <c r="N2125" s="104">
        <f t="shared" si="710"/>
        <v>0</v>
      </c>
      <c r="O2125" s="113">
        <f t="shared" si="706"/>
        <v>0.11</v>
      </c>
      <c r="P2125" s="108">
        <f t="shared" si="696"/>
        <v>1.0044986920000001</v>
      </c>
      <c r="Q2125" s="104">
        <f t="shared" si="699"/>
        <v>389.89345888999998</v>
      </c>
      <c r="R2125" s="104">
        <f t="shared" si="700"/>
        <v>389.89345888999998</v>
      </c>
      <c r="S2125" s="109" t="s">
        <v>52</v>
      </c>
      <c r="T2125" s="110">
        <f t="shared" si="711"/>
        <v>42165</v>
      </c>
      <c r="U2125" s="111">
        <f t="shared" si="707"/>
        <v>0</v>
      </c>
      <c r="V2125" s="22"/>
      <c r="AF2125" s="14"/>
    </row>
    <row r="2126" spans="1:32" x14ac:dyDescent="0.2">
      <c r="A2126" s="112">
        <f t="shared" si="701"/>
        <v>42151</v>
      </c>
      <c r="B2126" s="104">
        <f t="shared" si="693"/>
        <v>87086.959421009989</v>
      </c>
      <c r="C2126" s="104">
        <f t="shared" si="702"/>
        <v>83443.644625939982</v>
      </c>
      <c r="D2126" s="132">
        <f t="shared" si="703"/>
        <v>42135</v>
      </c>
      <c r="E2126" s="105">
        <f t="shared" si="695"/>
        <v>1.588E-3</v>
      </c>
      <c r="F2126" s="106">
        <f t="shared" si="692"/>
        <v>17</v>
      </c>
      <c r="G2126" s="106">
        <f t="shared" si="694"/>
        <v>31</v>
      </c>
      <c r="H2126" s="104">
        <f t="shared" si="704"/>
        <v>1.0008705200000001</v>
      </c>
      <c r="I2126" s="104">
        <f t="shared" si="705"/>
        <v>1.0377930500000001</v>
      </c>
      <c r="J2126" s="104">
        <f t="shared" si="697"/>
        <v>1.0386964599999999</v>
      </c>
      <c r="K2126" s="104">
        <f t="shared" si="698"/>
        <v>86672.618282459996</v>
      </c>
      <c r="L2126" s="107">
        <f t="shared" si="708"/>
        <v>0</v>
      </c>
      <c r="M2126" s="105">
        <f t="shared" si="709"/>
        <v>0</v>
      </c>
      <c r="N2126" s="104">
        <f t="shared" si="710"/>
        <v>0</v>
      </c>
      <c r="O2126" s="113">
        <f t="shared" si="706"/>
        <v>0.11</v>
      </c>
      <c r="P2126" s="108">
        <f t="shared" si="696"/>
        <v>1.004780531</v>
      </c>
      <c r="Q2126" s="104">
        <f t="shared" si="699"/>
        <v>414.34113854999998</v>
      </c>
      <c r="R2126" s="104">
        <f t="shared" si="700"/>
        <v>414.34113854999998</v>
      </c>
      <c r="S2126" s="109" t="s">
        <v>52</v>
      </c>
      <c r="T2126" s="110">
        <f t="shared" si="711"/>
        <v>42165</v>
      </c>
      <c r="U2126" s="111">
        <f t="shared" si="707"/>
        <v>0</v>
      </c>
      <c r="V2126" s="22"/>
      <c r="AF2126" s="14"/>
    </row>
    <row r="2127" spans="1:32" x14ac:dyDescent="0.2">
      <c r="A2127" s="112">
        <f t="shared" si="701"/>
        <v>42152</v>
      </c>
      <c r="B2127" s="104">
        <f t="shared" si="693"/>
        <v>87115.853151349991</v>
      </c>
      <c r="C2127" s="104">
        <f t="shared" si="702"/>
        <v>83443.644625939982</v>
      </c>
      <c r="D2127" s="132">
        <f t="shared" si="703"/>
        <v>42135</v>
      </c>
      <c r="E2127" s="105">
        <f t="shared" si="695"/>
        <v>1.588E-3</v>
      </c>
      <c r="F2127" s="106">
        <f t="shared" si="692"/>
        <v>18</v>
      </c>
      <c r="G2127" s="106">
        <f t="shared" si="694"/>
        <v>31</v>
      </c>
      <c r="H2127" s="104">
        <f t="shared" si="704"/>
        <v>1.0009217500000001</v>
      </c>
      <c r="I2127" s="104">
        <f t="shared" si="705"/>
        <v>1.0377930500000001</v>
      </c>
      <c r="J2127" s="104">
        <f t="shared" si="697"/>
        <v>1.0387496300000001</v>
      </c>
      <c r="K2127" s="104">
        <f t="shared" si="698"/>
        <v>86677.054981039997</v>
      </c>
      <c r="L2127" s="107">
        <f t="shared" si="708"/>
        <v>0</v>
      </c>
      <c r="M2127" s="105">
        <f t="shared" si="709"/>
        <v>0</v>
      </c>
      <c r="N2127" s="104">
        <f t="shared" si="710"/>
        <v>0</v>
      </c>
      <c r="O2127" s="113">
        <f t="shared" si="706"/>
        <v>0.11</v>
      </c>
      <c r="P2127" s="108">
        <f t="shared" si="696"/>
        <v>1.005062449</v>
      </c>
      <c r="Q2127" s="104">
        <f t="shared" si="699"/>
        <v>438.79817030999999</v>
      </c>
      <c r="R2127" s="104">
        <f t="shared" si="700"/>
        <v>438.79817030999999</v>
      </c>
      <c r="S2127" s="109" t="s">
        <v>52</v>
      </c>
      <c r="T2127" s="110">
        <f t="shared" si="711"/>
        <v>42165</v>
      </c>
      <c r="U2127" s="111">
        <f t="shared" si="707"/>
        <v>0</v>
      </c>
      <c r="V2127" s="22"/>
      <c r="AF2127" s="14"/>
    </row>
    <row r="2128" spans="1:32" x14ac:dyDescent="0.2">
      <c r="A2128" s="112">
        <f t="shared" si="701"/>
        <v>42153</v>
      </c>
      <c r="B2128" s="104">
        <f t="shared" si="693"/>
        <v>87144.757156679989</v>
      </c>
      <c r="C2128" s="104">
        <f t="shared" si="702"/>
        <v>83443.644625939982</v>
      </c>
      <c r="D2128" s="132">
        <f t="shared" si="703"/>
        <v>42135</v>
      </c>
      <c r="E2128" s="105">
        <f t="shared" si="695"/>
        <v>1.588E-3</v>
      </c>
      <c r="F2128" s="106">
        <f t="shared" si="692"/>
        <v>19</v>
      </c>
      <c r="G2128" s="106">
        <f t="shared" si="694"/>
        <v>31</v>
      </c>
      <c r="H2128" s="104">
        <f t="shared" si="704"/>
        <v>1.00097299</v>
      </c>
      <c r="I2128" s="104">
        <f t="shared" si="705"/>
        <v>1.0377930500000001</v>
      </c>
      <c r="J2128" s="104">
        <f t="shared" si="697"/>
        <v>1.03880281</v>
      </c>
      <c r="K2128" s="104">
        <f t="shared" si="698"/>
        <v>86681.492514059995</v>
      </c>
      <c r="L2128" s="107">
        <f t="shared" si="708"/>
        <v>0</v>
      </c>
      <c r="M2128" s="105">
        <f t="shared" si="709"/>
        <v>0</v>
      </c>
      <c r="N2128" s="104">
        <f t="shared" si="710"/>
        <v>0</v>
      </c>
      <c r="O2128" s="113">
        <f t="shared" si="706"/>
        <v>0.11</v>
      </c>
      <c r="P2128" s="108">
        <f t="shared" si="696"/>
        <v>1.0053444469999999</v>
      </c>
      <c r="Q2128" s="104">
        <f t="shared" si="699"/>
        <v>463.26464262000002</v>
      </c>
      <c r="R2128" s="104">
        <f t="shared" si="700"/>
        <v>463.26464262000002</v>
      </c>
      <c r="S2128" s="109" t="s">
        <v>52</v>
      </c>
      <c r="T2128" s="110">
        <f t="shared" si="711"/>
        <v>42165</v>
      </c>
      <c r="U2128" s="111">
        <f t="shared" si="707"/>
        <v>0</v>
      </c>
      <c r="V2128" s="22"/>
      <c r="AF2128" s="14"/>
    </row>
    <row r="2129" spans="1:32" x14ac:dyDescent="0.2">
      <c r="A2129" s="112">
        <f t="shared" si="701"/>
        <v>42154</v>
      </c>
      <c r="B2129" s="104">
        <f t="shared" si="693"/>
        <v>87173.668747999996</v>
      </c>
      <c r="C2129" s="104">
        <f t="shared" si="702"/>
        <v>83443.644625939982</v>
      </c>
      <c r="D2129" s="132">
        <f t="shared" si="703"/>
        <v>42135</v>
      </c>
      <c r="E2129" s="105">
        <f t="shared" si="695"/>
        <v>1.588E-3</v>
      </c>
      <c r="F2129" s="106">
        <f t="shared" si="692"/>
        <v>20</v>
      </c>
      <c r="G2129" s="106">
        <f t="shared" si="694"/>
        <v>31</v>
      </c>
      <c r="H2129" s="104">
        <f t="shared" si="704"/>
        <v>1.0010242199999999</v>
      </c>
      <c r="I2129" s="104">
        <f t="shared" si="705"/>
        <v>1.0377930500000001</v>
      </c>
      <c r="J2129" s="104">
        <f t="shared" si="697"/>
        <v>1.03885597</v>
      </c>
      <c r="K2129" s="104">
        <f t="shared" si="698"/>
        <v>86685.928378209996</v>
      </c>
      <c r="L2129" s="107">
        <f t="shared" si="708"/>
        <v>0</v>
      </c>
      <c r="M2129" s="105">
        <f t="shared" si="709"/>
        <v>0</v>
      </c>
      <c r="N2129" s="104">
        <f t="shared" si="710"/>
        <v>0</v>
      </c>
      <c r="O2129" s="113">
        <f t="shared" si="706"/>
        <v>0.11</v>
      </c>
      <c r="P2129" s="108">
        <f t="shared" si="696"/>
        <v>1.0056265230000001</v>
      </c>
      <c r="Q2129" s="104">
        <f t="shared" si="699"/>
        <v>487.74036978999999</v>
      </c>
      <c r="R2129" s="104">
        <f t="shared" si="700"/>
        <v>487.74036978999999</v>
      </c>
      <c r="S2129" s="109" t="s">
        <v>52</v>
      </c>
      <c r="T2129" s="110">
        <f t="shared" si="711"/>
        <v>42165</v>
      </c>
      <c r="U2129" s="111">
        <f t="shared" si="707"/>
        <v>0</v>
      </c>
      <c r="V2129" s="22"/>
      <c r="AF2129" s="14"/>
    </row>
    <row r="2130" spans="1:32" x14ac:dyDescent="0.2">
      <c r="A2130" s="112">
        <f t="shared" si="701"/>
        <v>42155</v>
      </c>
      <c r="B2130" s="104">
        <f t="shared" si="693"/>
        <v>87202.591455789996</v>
      </c>
      <c r="C2130" s="104">
        <f t="shared" si="702"/>
        <v>83443.644625939982</v>
      </c>
      <c r="D2130" s="132">
        <f t="shared" si="703"/>
        <v>42135</v>
      </c>
      <c r="E2130" s="105">
        <f t="shared" si="695"/>
        <v>1.588E-3</v>
      </c>
      <c r="F2130" s="106">
        <f t="shared" si="692"/>
        <v>21</v>
      </c>
      <c r="G2130" s="106">
        <f t="shared" si="694"/>
        <v>31</v>
      </c>
      <c r="H2130" s="104">
        <f t="shared" si="704"/>
        <v>1.00107546</v>
      </c>
      <c r="I2130" s="104">
        <f t="shared" si="705"/>
        <v>1.0377930500000001</v>
      </c>
      <c r="J2130" s="104">
        <f t="shared" si="697"/>
        <v>1.0389091500000001</v>
      </c>
      <c r="K2130" s="104">
        <f t="shared" si="698"/>
        <v>86690.365911229994</v>
      </c>
      <c r="L2130" s="107">
        <f t="shared" si="708"/>
        <v>0</v>
      </c>
      <c r="M2130" s="105">
        <f t="shared" si="709"/>
        <v>0</v>
      </c>
      <c r="N2130" s="104">
        <f t="shared" si="710"/>
        <v>0</v>
      </c>
      <c r="O2130" s="113">
        <f t="shared" si="706"/>
        <v>0.11</v>
      </c>
      <c r="P2130" s="108">
        <f t="shared" si="696"/>
        <v>1.005908679</v>
      </c>
      <c r="Q2130" s="104">
        <f t="shared" si="699"/>
        <v>512.22554456</v>
      </c>
      <c r="R2130" s="104">
        <f t="shared" si="700"/>
        <v>512.22554456</v>
      </c>
      <c r="S2130" s="109" t="s">
        <v>52</v>
      </c>
      <c r="T2130" s="110">
        <f t="shared" si="711"/>
        <v>42165</v>
      </c>
      <c r="U2130" s="111">
        <f t="shared" si="707"/>
        <v>0</v>
      </c>
      <c r="V2130" s="22"/>
      <c r="AF2130" s="14"/>
    </row>
    <row r="2131" spans="1:32" x14ac:dyDescent="0.2">
      <c r="A2131" s="112">
        <f t="shared" si="701"/>
        <v>42156</v>
      </c>
      <c r="B2131" s="104">
        <f t="shared" si="693"/>
        <v>87231.52351662</v>
      </c>
      <c r="C2131" s="104">
        <f t="shared" si="702"/>
        <v>83443.644625939982</v>
      </c>
      <c r="D2131" s="132">
        <f t="shared" si="703"/>
        <v>42135</v>
      </c>
      <c r="E2131" s="105">
        <f t="shared" si="695"/>
        <v>1.588E-3</v>
      </c>
      <c r="F2131" s="106">
        <f t="shared" si="692"/>
        <v>22</v>
      </c>
      <c r="G2131" s="106">
        <f t="shared" si="694"/>
        <v>31</v>
      </c>
      <c r="H2131" s="104">
        <f t="shared" si="704"/>
        <v>1.0011266999999999</v>
      </c>
      <c r="I2131" s="104">
        <f t="shared" si="705"/>
        <v>1.0377930500000001</v>
      </c>
      <c r="J2131" s="104">
        <f t="shared" si="697"/>
        <v>1.0389623299999999</v>
      </c>
      <c r="K2131" s="104">
        <f t="shared" si="698"/>
        <v>86694.803444250007</v>
      </c>
      <c r="L2131" s="107">
        <f t="shared" si="708"/>
        <v>0</v>
      </c>
      <c r="M2131" s="105">
        <f t="shared" si="709"/>
        <v>0</v>
      </c>
      <c r="N2131" s="104">
        <f t="shared" si="710"/>
        <v>0</v>
      </c>
      <c r="O2131" s="113">
        <f t="shared" si="706"/>
        <v>0.11</v>
      </c>
      <c r="P2131" s="108">
        <f t="shared" si="696"/>
        <v>1.006190914</v>
      </c>
      <c r="Q2131" s="104">
        <f t="shared" si="699"/>
        <v>536.72007237000003</v>
      </c>
      <c r="R2131" s="104">
        <f t="shared" si="700"/>
        <v>536.72007237000003</v>
      </c>
      <c r="S2131" s="109" t="s">
        <v>52</v>
      </c>
      <c r="T2131" s="110">
        <f t="shared" si="711"/>
        <v>42165</v>
      </c>
      <c r="U2131" s="111">
        <f t="shared" si="707"/>
        <v>0</v>
      </c>
      <c r="V2131" s="22"/>
      <c r="AF2131" s="14"/>
    </row>
    <row r="2132" spans="1:32" x14ac:dyDescent="0.2">
      <c r="A2132" s="112">
        <f t="shared" si="701"/>
        <v>42157</v>
      </c>
      <c r="B2132" s="104">
        <f t="shared" si="693"/>
        <v>87260.464931540002</v>
      </c>
      <c r="C2132" s="104">
        <f t="shared" si="702"/>
        <v>83443.644625939982</v>
      </c>
      <c r="D2132" s="132">
        <f t="shared" si="703"/>
        <v>42135</v>
      </c>
      <c r="E2132" s="105">
        <f t="shared" si="695"/>
        <v>1.588E-3</v>
      </c>
      <c r="F2132" s="106">
        <f t="shared" si="692"/>
        <v>23</v>
      </c>
      <c r="G2132" s="106">
        <f t="shared" si="694"/>
        <v>31</v>
      </c>
      <c r="H2132" s="104">
        <f t="shared" si="704"/>
        <v>1.00117795</v>
      </c>
      <c r="I2132" s="104">
        <f t="shared" si="705"/>
        <v>1.0377930500000001</v>
      </c>
      <c r="J2132" s="104">
        <f t="shared" si="697"/>
        <v>1.03901551</v>
      </c>
      <c r="K2132" s="104">
        <f t="shared" si="698"/>
        <v>86699.240977270005</v>
      </c>
      <c r="L2132" s="107">
        <f t="shared" si="708"/>
        <v>0</v>
      </c>
      <c r="M2132" s="105">
        <f t="shared" si="709"/>
        <v>0</v>
      </c>
      <c r="N2132" s="104">
        <f t="shared" si="710"/>
        <v>0</v>
      </c>
      <c r="O2132" s="113">
        <f t="shared" si="706"/>
        <v>0.11</v>
      </c>
      <c r="P2132" s="108">
        <f t="shared" si="696"/>
        <v>1.0064732279999999</v>
      </c>
      <c r="Q2132" s="104">
        <f t="shared" si="699"/>
        <v>561.22395427000004</v>
      </c>
      <c r="R2132" s="104">
        <f t="shared" si="700"/>
        <v>561.22395427000004</v>
      </c>
      <c r="S2132" s="109" t="s">
        <v>52</v>
      </c>
      <c r="T2132" s="110">
        <f t="shared" si="711"/>
        <v>42165</v>
      </c>
      <c r="U2132" s="111">
        <f t="shared" si="707"/>
        <v>0</v>
      </c>
      <c r="V2132" s="22"/>
      <c r="AF2132" s="14"/>
    </row>
    <row r="2133" spans="1:32" x14ac:dyDescent="0.2">
      <c r="A2133" s="112">
        <f t="shared" si="701"/>
        <v>42158</v>
      </c>
      <c r="B2133" s="104">
        <f t="shared" si="693"/>
        <v>87289.415701620004</v>
      </c>
      <c r="C2133" s="104">
        <f t="shared" si="702"/>
        <v>83443.644625939982</v>
      </c>
      <c r="D2133" s="132">
        <f t="shared" si="703"/>
        <v>42135</v>
      </c>
      <c r="E2133" s="105">
        <f t="shared" si="695"/>
        <v>1.588E-3</v>
      </c>
      <c r="F2133" s="106">
        <f t="shared" si="692"/>
        <v>24</v>
      </c>
      <c r="G2133" s="106">
        <f t="shared" si="694"/>
        <v>31</v>
      </c>
      <c r="H2133" s="104">
        <f t="shared" si="704"/>
        <v>1.0012291900000001</v>
      </c>
      <c r="I2133" s="104">
        <f t="shared" si="705"/>
        <v>1.0377930500000001</v>
      </c>
      <c r="J2133" s="104">
        <f t="shared" si="697"/>
        <v>1.0390686899999999</v>
      </c>
      <c r="K2133" s="104">
        <f t="shared" si="698"/>
        <v>86703.6785103</v>
      </c>
      <c r="L2133" s="107">
        <f t="shared" si="708"/>
        <v>0</v>
      </c>
      <c r="M2133" s="105">
        <f t="shared" si="709"/>
        <v>0</v>
      </c>
      <c r="N2133" s="104">
        <f t="shared" si="710"/>
        <v>0</v>
      </c>
      <c r="O2133" s="113">
        <f t="shared" si="706"/>
        <v>0.11</v>
      </c>
      <c r="P2133" s="108">
        <f t="shared" si="696"/>
        <v>1.0067556209999999</v>
      </c>
      <c r="Q2133" s="104">
        <f t="shared" si="699"/>
        <v>585.73719131999997</v>
      </c>
      <c r="R2133" s="104">
        <f t="shared" si="700"/>
        <v>585.73719131999997</v>
      </c>
      <c r="S2133" s="109" t="s">
        <v>52</v>
      </c>
      <c r="T2133" s="110">
        <f t="shared" si="711"/>
        <v>42165</v>
      </c>
      <c r="U2133" s="111">
        <f t="shared" si="707"/>
        <v>0</v>
      </c>
      <c r="V2133" s="22"/>
      <c r="AF2133" s="14"/>
    </row>
    <row r="2134" spans="1:32" x14ac:dyDescent="0.2">
      <c r="A2134" s="112">
        <f t="shared" si="701"/>
        <v>42159</v>
      </c>
      <c r="B2134" s="104">
        <f t="shared" si="693"/>
        <v>87318.376754889992</v>
      </c>
      <c r="C2134" s="104">
        <f t="shared" si="702"/>
        <v>83443.644625939982</v>
      </c>
      <c r="D2134" s="132">
        <f t="shared" si="703"/>
        <v>42135</v>
      </c>
      <c r="E2134" s="105">
        <f t="shared" si="695"/>
        <v>1.588E-3</v>
      </c>
      <c r="F2134" s="106">
        <f t="shared" si="692"/>
        <v>25</v>
      </c>
      <c r="G2134" s="106">
        <f t="shared" si="694"/>
        <v>31</v>
      </c>
      <c r="H2134" s="104">
        <f t="shared" si="704"/>
        <v>1.0012804399999999</v>
      </c>
      <c r="I2134" s="104">
        <f t="shared" si="705"/>
        <v>1.0377930500000001</v>
      </c>
      <c r="J2134" s="104">
        <f t="shared" si="697"/>
        <v>1.0391218799999999</v>
      </c>
      <c r="K2134" s="104">
        <f t="shared" si="698"/>
        <v>86708.116877749999</v>
      </c>
      <c r="L2134" s="107">
        <f t="shared" si="708"/>
        <v>0</v>
      </c>
      <c r="M2134" s="105">
        <f t="shared" si="709"/>
        <v>0</v>
      </c>
      <c r="N2134" s="104">
        <f t="shared" si="710"/>
        <v>0</v>
      </c>
      <c r="O2134" s="113">
        <f t="shared" si="706"/>
        <v>0.11</v>
      </c>
      <c r="P2134" s="108">
        <f t="shared" si="696"/>
        <v>1.0070380940000001</v>
      </c>
      <c r="Q2134" s="104">
        <f t="shared" si="699"/>
        <v>610.25987713999996</v>
      </c>
      <c r="R2134" s="104">
        <f t="shared" si="700"/>
        <v>610.25987713999996</v>
      </c>
      <c r="S2134" s="109" t="s">
        <v>52</v>
      </c>
      <c r="T2134" s="110">
        <f t="shared" si="711"/>
        <v>42165</v>
      </c>
      <c r="U2134" s="111">
        <f t="shared" si="707"/>
        <v>0</v>
      </c>
      <c r="V2134" s="22"/>
      <c r="AF2134" s="14"/>
    </row>
    <row r="2135" spans="1:32" x14ac:dyDescent="0.2">
      <c r="A2135" s="112">
        <f t="shared" si="701"/>
        <v>42160</v>
      </c>
      <c r="B2135" s="104">
        <f t="shared" si="693"/>
        <v>87347.347079200001</v>
      </c>
      <c r="C2135" s="104">
        <f t="shared" si="702"/>
        <v>83443.644625939982</v>
      </c>
      <c r="D2135" s="132">
        <f t="shared" si="703"/>
        <v>42135</v>
      </c>
      <c r="E2135" s="105">
        <f t="shared" si="695"/>
        <v>1.588E-3</v>
      </c>
      <c r="F2135" s="106">
        <f t="shared" si="692"/>
        <v>26</v>
      </c>
      <c r="G2135" s="106">
        <f t="shared" si="694"/>
        <v>31</v>
      </c>
      <c r="H2135" s="104">
        <f t="shared" si="704"/>
        <v>1.0013316999999999</v>
      </c>
      <c r="I2135" s="104">
        <f t="shared" si="705"/>
        <v>1.0377930500000001</v>
      </c>
      <c r="J2135" s="104">
        <f t="shared" si="697"/>
        <v>1.03917507</v>
      </c>
      <c r="K2135" s="104">
        <f t="shared" si="698"/>
        <v>86712.555245209995</v>
      </c>
      <c r="L2135" s="107">
        <f t="shared" si="708"/>
        <v>0</v>
      </c>
      <c r="M2135" s="105">
        <f t="shared" si="709"/>
        <v>0</v>
      </c>
      <c r="N2135" s="104">
        <f t="shared" si="710"/>
        <v>0</v>
      </c>
      <c r="O2135" s="113">
        <f t="shared" si="706"/>
        <v>0.11</v>
      </c>
      <c r="P2135" s="108">
        <f t="shared" si="696"/>
        <v>1.0073206450000001</v>
      </c>
      <c r="Q2135" s="104">
        <f t="shared" si="699"/>
        <v>634.79183398999999</v>
      </c>
      <c r="R2135" s="104">
        <f t="shared" si="700"/>
        <v>634.79183398999999</v>
      </c>
      <c r="S2135" s="109" t="s">
        <v>52</v>
      </c>
      <c r="T2135" s="110">
        <f t="shared" si="711"/>
        <v>42165</v>
      </c>
      <c r="U2135" s="111">
        <f t="shared" si="707"/>
        <v>0</v>
      </c>
      <c r="V2135" s="22"/>
      <c r="AF2135" s="14"/>
    </row>
    <row r="2136" spans="1:32" x14ac:dyDescent="0.2">
      <c r="A2136" s="112">
        <f t="shared" si="701"/>
        <v>42161</v>
      </c>
      <c r="B2136" s="104">
        <f t="shared" si="693"/>
        <v>87376.326848990007</v>
      </c>
      <c r="C2136" s="104">
        <f t="shared" si="702"/>
        <v>83443.644625939982</v>
      </c>
      <c r="D2136" s="132">
        <f t="shared" si="703"/>
        <v>42135</v>
      </c>
      <c r="E2136" s="105">
        <f t="shared" si="695"/>
        <v>1.588E-3</v>
      </c>
      <c r="F2136" s="106">
        <f t="shared" si="692"/>
        <v>27</v>
      </c>
      <c r="G2136" s="106">
        <f t="shared" si="694"/>
        <v>31</v>
      </c>
      <c r="H2136" s="104">
        <f t="shared" si="704"/>
        <v>1.00138295</v>
      </c>
      <c r="I2136" s="104">
        <f t="shared" si="705"/>
        <v>1.0377930500000001</v>
      </c>
      <c r="J2136" s="104">
        <f t="shared" si="697"/>
        <v>1.03922826</v>
      </c>
      <c r="K2136" s="104">
        <f t="shared" si="698"/>
        <v>86716.993612670005</v>
      </c>
      <c r="L2136" s="107">
        <f t="shared" si="708"/>
        <v>0</v>
      </c>
      <c r="M2136" s="105">
        <f t="shared" si="709"/>
        <v>0</v>
      </c>
      <c r="N2136" s="104">
        <f t="shared" si="710"/>
        <v>0</v>
      </c>
      <c r="O2136" s="113">
        <f t="shared" si="706"/>
        <v>0.11</v>
      </c>
      <c r="P2136" s="108">
        <f t="shared" si="696"/>
        <v>1.007603276</v>
      </c>
      <c r="Q2136" s="104">
        <f t="shared" si="699"/>
        <v>659.33323631999997</v>
      </c>
      <c r="R2136" s="104">
        <f t="shared" si="700"/>
        <v>659.33323631999997</v>
      </c>
      <c r="S2136" s="109" t="s">
        <v>52</v>
      </c>
      <c r="T2136" s="110">
        <f t="shared" si="711"/>
        <v>42165</v>
      </c>
      <c r="U2136" s="111">
        <f t="shared" si="707"/>
        <v>0</v>
      </c>
      <c r="V2136" s="22"/>
      <c r="AF2136" s="14"/>
    </row>
    <row r="2137" spans="1:32" x14ac:dyDescent="0.2">
      <c r="A2137" s="112">
        <f t="shared" si="701"/>
        <v>42162</v>
      </c>
      <c r="B2137" s="104">
        <f t="shared" si="693"/>
        <v>87405.316906349995</v>
      </c>
      <c r="C2137" s="104">
        <f t="shared" si="702"/>
        <v>83443.644625939982</v>
      </c>
      <c r="D2137" s="132">
        <f t="shared" si="703"/>
        <v>42135</v>
      </c>
      <c r="E2137" s="105">
        <f t="shared" si="695"/>
        <v>1.588E-3</v>
      </c>
      <c r="F2137" s="106">
        <f t="shared" si="692"/>
        <v>28</v>
      </c>
      <c r="G2137" s="106">
        <f t="shared" si="694"/>
        <v>31</v>
      </c>
      <c r="H2137" s="104">
        <f t="shared" si="704"/>
        <v>1.00143421</v>
      </c>
      <c r="I2137" s="104">
        <f t="shared" si="705"/>
        <v>1.0377930500000001</v>
      </c>
      <c r="J2137" s="104">
        <f t="shared" si="697"/>
        <v>1.03928146</v>
      </c>
      <c r="K2137" s="104">
        <f t="shared" si="698"/>
        <v>86721.432814560001</v>
      </c>
      <c r="L2137" s="107">
        <f t="shared" si="708"/>
        <v>0</v>
      </c>
      <c r="M2137" s="105">
        <f t="shared" si="709"/>
        <v>0</v>
      </c>
      <c r="N2137" s="104">
        <f t="shared" si="710"/>
        <v>0</v>
      </c>
      <c r="O2137" s="113">
        <f t="shared" si="706"/>
        <v>0.11</v>
      </c>
      <c r="P2137" s="108">
        <f t="shared" si="696"/>
        <v>1.0078859870000001</v>
      </c>
      <c r="Q2137" s="104">
        <f t="shared" si="699"/>
        <v>683.88409178999996</v>
      </c>
      <c r="R2137" s="104">
        <f t="shared" si="700"/>
        <v>683.88409178999996</v>
      </c>
      <c r="S2137" s="109" t="s">
        <v>52</v>
      </c>
      <c r="T2137" s="110">
        <f t="shared" si="711"/>
        <v>42165</v>
      </c>
      <c r="U2137" s="111">
        <f t="shared" si="707"/>
        <v>0</v>
      </c>
      <c r="V2137" s="22"/>
      <c r="AF2137" s="14"/>
    </row>
    <row r="2138" spans="1:32" x14ac:dyDescent="0.2">
      <c r="A2138" s="112">
        <f t="shared" si="701"/>
        <v>42163</v>
      </c>
      <c r="B2138" s="104">
        <f t="shared" si="693"/>
        <v>87434.316238359999</v>
      </c>
      <c r="C2138" s="104">
        <f t="shared" si="702"/>
        <v>83443.644625939982</v>
      </c>
      <c r="D2138" s="132">
        <f t="shared" si="703"/>
        <v>42135</v>
      </c>
      <c r="E2138" s="105">
        <f t="shared" si="695"/>
        <v>1.588E-3</v>
      </c>
      <c r="F2138" s="106">
        <f t="shared" si="692"/>
        <v>29</v>
      </c>
      <c r="G2138" s="106">
        <f t="shared" si="694"/>
        <v>31</v>
      </c>
      <c r="H2138" s="104">
        <f t="shared" si="704"/>
        <v>1.00148547</v>
      </c>
      <c r="I2138" s="104">
        <f t="shared" si="705"/>
        <v>1.0377930500000001</v>
      </c>
      <c r="J2138" s="104">
        <f t="shared" si="697"/>
        <v>1.03933466</v>
      </c>
      <c r="K2138" s="104">
        <f t="shared" si="698"/>
        <v>86725.872016459994</v>
      </c>
      <c r="L2138" s="107">
        <f t="shared" si="708"/>
        <v>0</v>
      </c>
      <c r="M2138" s="105">
        <f t="shared" si="709"/>
        <v>0</v>
      </c>
      <c r="N2138" s="104">
        <f t="shared" si="710"/>
        <v>0</v>
      </c>
      <c r="O2138" s="113">
        <f t="shared" si="706"/>
        <v>0.11</v>
      </c>
      <c r="P2138" s="108">
        <f t="shared" si="696"/>
        <v>1.008168776</v>
      </c>
      <c r="Q2138" s="104">
        <f t="shared" si="699"/>
        <v>708.4442219</v>
      </c>
      <c r="R2138" s="104">
        <f t="shared" si="700"/>
        <v>708.4442219</v>
      </c>
      <c r="S2138" s="109" t="s">
        <v>52</v>
      </c>
      <c r="T2138" s="110">
        <f t="shared" si="711"/>
        <v>42165</v>
      </c>
      <c r="U2138" s="111">
        <f t="shared" si="707"/>
        <v>0</v>
      </c>
      <c r="V2138" s="22"/>
      <c r="AF2138" s="14"/>
    </row>
    <row r="2139" spans="1:32" x14ac:dyDescent="0.2">
      <c r="A2139" s="112">
        <f t="shared" si="701"/>
        <v>42164</v>
      </c>
      <c r="B2139" s="104">
        <f t="shared" si="693"/>
        <v>87463.324178009992</v>
      </c>
      <c r="C2139" s="104">
        <f t="shared" si="702"/>
        <v>83443.644625939982</v>
      </c>
      <c r="D2139" s="132">
        <f t="shared" si="703"/>
        <v>42135</v>
      </c>
      <c r="E2139" s="105">
        <f t="shared" si="695"/>
        <v>1.588E-3</v>
      </c>
      <c r="F2139" s="106">
        <f t="shared" si="692"/>
        <v>30</v>
      </c>
      <c r="G2139" s="106">
        <f t="shared" si="694"/>
        <v>31</v>
      </c>
      <c r="H2139" s="104">
        <f t="shared" si="704"/>
        <v>1.00153673</v>
      </c>
      <c r="I2139" s="104">
        <f t="shared" si="705"/>
        <v>1.0377930500000001</v>
      </c>
      <c r="J2139" s="104">
        <f t="shared" si="697"/>
        <v>1.03938785</v>
      </c>
      <c r="K2139" s="104">
        <f t="shared" si="698"/>
        <v>86730.310383909993</v>
      </c>
      <c r="L2139" s="107">
        <f t="shared" si="708"/>
        <v>0</v>
      </c>
      <c r="M2139" s="105">
        <f t="shared" si="709"/>
        <v>0</v>
      </c>
      <c r="N2139" s="104">
        <f t="shared" si="710"/>
        <v>0</v>
      </c>
      <c r="O2139" s="113">
        <f t="shared" si="706"/>
        <v>0.11</v>
      </c>
      <c r="P2139" s="108">
        <f t="shared" si="696"/>
        <v>1.0084516450000001</v>
      </c>
      <c r="Q2139" s="104">
        <f t="shared" si="699"/>
        <v>733.01379410000004</v>
      </c>
      <c r="R2139" s="104">
        <f t="shared" si="700"/>
        <v>733.01379410000004</v>
      </c>
      <c r="S2139" s="109" t="s">
        <v>52</v>
      </c>
      <c r="T2139" s="110">
        <f t="shared" si="711"/>
        <v>42165</v>
      </c>
      <c r="U2139" s="111">
        <f t="shared" si="707"/>
        <v>0</v>
      </c>
      <c r="V2139" s="22"/>
      <c r="AF2139" s="14"/>
    </row>
    <row r="2140" spans="1:32" x14ac:dyDescent="0.2">
      <c r="A2140" s="112">
        <f t="shared" si="701"/>
        <v>42165</v>
      </c>
      <c r="B2140" s="104">
        <f t="shared" si="693"/>
        <v>87492.343250859994</v>
      </c>
      <c r="C2140" s="104">
        <f t="shared" si="702"/>
        <v>83443.644625939982</v>
      </c>
      <c r="D2140" s="132">
        <f t="shared" si="703"/>
        <v>42135</v>
      </c>
      <c r="E2140" s="105">
        <f t="shared" si="695"/>
        <v>1.588E-3</v>
      </c>
      <c r="F2140" s="106">
        <f t="shared" si="692"/>
        <v>31</v>
      </c>
      <c r="G2140" s="106">
        <f t="shared" si="694"/>
        <v>31</v>
      </c>
      <c r="H2140" s="104">
        <f t="shared" si="704"/>
        <v>1.0015879999999999</v>
      </c>
      <c r="I2140" s="104">
        <f t="shared" si="705"/>
        <v>1.0377930500000001</v>
      </c>
      <c r="J2140" s="104">
        <f t="shared" si="697"/>
        <v>1.0394410599999999</v>
      </c>
      <c r="K2140" s="104">
        <f t="shared" si="698"/>
        <v>86734.750420249999</v>
      </c>
      <c r="L2140" s="107">
        <f t="shared" si="708"/>
        <v>69</v>
      </c>
      <c r="M2140" s="105">
        <f t="shared" si="709"/>
        <v>1.578432368E-2</v>
      </c>
      <c r="N2140" s="104">
        <f t="shared" si="710"/>
        <v>1369.0493749300001</v>
      </c>
      <c r="O2140" s="113">
        <f t="shared" si="706"/>
        <v>0.11</v>
      </c>
      <c r="P2140" s="108">
        <f t="shared" si="696"/>
        <v>1.0087345940000001</v>
      </c>
      <c r="Q2140" s="104">
        <f t="shared" si="699"/>
        <v>757.59283060999996</v>
      </c>
      <c r="R2140" s="104">
        <f t="shared" si="700"/>
        <v>2126.6422055399998</v>
      </c>
      <c r="S2140" s="109" t="s">
        <v>52</v>
      </c>
      <c r="T2140" s="110">
        <f t="shared" si="711"/>
        <v>42165</v>
      </c>
      <c r="U2140" s="111">
        <f t="shared" si="707"/>
        <v>85365.701045320006</v>
      </c>
      <c r="V2140" s="22"/>
      <c r="AF2140" s="14"/>
    </row>
    <row r="2141" spans="1:32" x14ac:dyDescent="0.2">
      <c r="A2141" s="112">
        <f t="shared" si="701"/>
        <v>42166</v>
      </c>
      <c r="B2141" s="104">
        <f t="shared" si="693"/>
        <v>85394.98426492</v>
      </c>
      <c r="C2141" s="104">
        <f t="shared" si="702"/>
        <v>82126.543130129983</v>
      </c>
      <c r="D2141" s="132">
        <f t="shared" si="703"/>
        <v>42166</v>
      </c>
      <c r="E2141" s="105">
        <f t="shared" si="695"/>
        <v>1.5939999999999999E-3</v>
      </c>
      <c r="F2141" s="106">
        <f t="shared" si="692"/>
        <v>1</v>
      </c>
      <c r="G2141" s="106">
        <f t="shared" si="694"/>
        <v>30</v>
      </c>
      <c r="H2141" s="104">
        <f t="shared" si="704"/>
        <v>1.00005309</v>
      </c>
      <c r="I2141" s="104">
        <f t="shared" si="705"/>
        <v>1.0394410599999999</v>
      </c>
      <c r="J2141" s="104">
        <f t="shared" si="697"/>
        <v>1.0394962400000001</v>
      </c>
      <c r="K2141" s="104">
        <f t="shared" si="698"/>
        <v>85370.232787960005</v>
      </c>
      <c r="L2141" s="107">
        <f t="shared" si="708"/>
        <v>0</v>
      </c>
      <c r="M2141" s="105">
        <f t="shared" si="709"/>
        <v>0</v>
      </c>
      <c r="N2141" s="104">
        <f t="shared" si="710"/>
        <v>0</v>
      </c>
      <c r="O2141" s="113">
        <f t="shared" si="706"/>
        <v>0.11</v>
      </c>
      <c r="P2141" s="108">
        <f t="shared" si="696"/>
        <v>1.000289931</v>
      </c>
      <c r="Q2141" s="104">
        <f t="shared" si="699"/>
        <v>24.751476960000002</v>
      </c>
      <c r="R2141" s="104">
        <f t="shared" si="700"/>
        <v>24.751476960000002</v>
      </c>
      <c r="S2141" s="109" t="s">
        <v>52</v>
      </c>
      <c r="T2141" s="110">
        <f t="shared" si="711"/>
        <v>42195</v>
      </c>
      <c r="U2141" s="111">
        <f t="shared" si="707"/>
        <v>0</v>
      </c>
      <c r="V2141" s="22"/>
      <c r="AF2141" s="14"/>
    </row>
    <row r="2142" spans="1:32" x14ac:dyDescent="0.2">
      <c r="A2142" s="112">
        <f t="shared" si="701"/>
        <v>42167</v>
      </c>
      <c r="B2142" s="104">
        <f t="shared" si="693"/>
        <v>85424.277283800009</v>
      </c>
      <c r="C2142" s="104">
        <f t="shared" si="702"/>
        <v>82126.543130129983</v>
      </c>
      <c r="D2142" s="132">
        <f t="shared" si="703"/>
        <v>42166</v>
      </c>
      <c r="E2142" s="105">
        <f t="shared" si="695"/>
        <v>1.5939999999999999E-3</v>
      </c>
      <c r="F2142" s="106">
        <f t="shared" si="692"/>
        <v>2</v>
      </c>
      <c r="G2142" s="106">
        <f t="shared" si="694"/>
        <v>30</v>
      </c>
      <c r="H2142" s="104">
        <f t="shared" si="704"/>
        <v>1.00010618</v>
      </c>
      <c r="I2142" s="104">
        <f t="shared" si="705"/>
        <v>1.0394410599999999</v>
      </c>
      <c r="J2142" s="104">
        <f t="shared" si="697"/>
        <v>1.03955142</v>
      </c>
      <c r="K2142" s="104">
        <f t="shared" si="698"/>
        <v>85374.764530610002</v>
      </c>
      <c r="L2142" s="107">
        <f t="shared" si="708"/>
        <v>0</v>
      </c>
      <c r="M2142" s="105">
        <f t="shared" si="709"/>
        <v>0</v>
      </c>
      <c r="N2142" s="104">
        <f t="shared" si="710"/>
        <v>0</v>
      </c>
      <c r="O2142" s="113">
        <f t="shared" si="706"/>
        <v>0.11</v>
      </c>
      <c r="P2142" s="108">
        <f t="shared" si="696"/>
        <v>1.000579946</v>
      </c>
      <c r="Q2142" s="104">
        <f t="shared" si="699"/>
        <v>49.512753189999998</v>
      </c>
      <c r="R2142" s="104">
        <f t="shared" si="700"/>
        <v>49.512753189999998</v>
      </c>
      <c r="S2142" s="109" t="s">
        <v>52</v>
      </c>
      <c r="T2142" s="110">
        <f t="shared" si="711"/>
        <v>42195</v>
      </c>
      <c r="U2142" s="111">
        <f t="shared" si="707"/>
        <v>0</v>
      </c>
      <c r="V2142" s="22"/>
      <c r="AF2142" s="14"/>
    </row>
    <row r="2143" spans="1:32" x14ac:dyDescent="0.2">
      <c r="A2143" s="112">
        <f t="shared" si="701"/>
        <v>42168</v>
      </c>
      <c r="B2143" s="104">
        <f t="shared" si="693"/>
        <v>85453.581747039992</v>
      </c>
      <c r="C2143" s="104">
        <f t="shared" si="702"/>
        <v>82126.543130129983</v>
      </c>
      <c r="D2143" s="132">
        <f t="shared" si="703"/>
        <v>42166</v>
      </c>
      <c r="E2143" s="105">
        <f t="shared" si="695"/>
        <v>1.5939999999999999E-3</v>
      </c>
      <c r="F2143" s="106">
        <f t="shared" si="692"/>
        <v>3</v>
      </c>
      <c r="G2143" s="106">
        <f t="shared" si="694"/>
        <v>30</v>
      </c>
      <c r="H2143" s="104">
        <f t="shared" si="704"/>
        <v>1.0001592800000001</v>
      </c>
      <c r="I2143" s="104">
        <f t="shared" si="705"/>
        <v>1.0394410599999999</v>
      </c>
      <c r="J2143" s="104">
        <f t="shared" si="697"/>
        <v>1.03960662</v>
      </c>
      <c r="K2143" s="104">
        <f t="shared" si="698"/>
        <v>85379.297915789997</v>
      </c>
      <c r="L2143" s="107">
        <f t="shared" si="708"/>
        <v>0</v>
      </c>
      <c r="M2143" s="105">
        <f t="shared" si="709"/>
        <v>0</v>
      </c>
      <c r="N2143" s="104">
        <f t="shared" si="710"/>
        <v>0</v>
      </c>
      <c r="O2143" s="113">
        <f t="shared" si="706"/>
        <v>0.11</v>
      </c>
      <c r="P2143" s="108">
        <f t="shared" si="696"/>
        <v>1.0008700450000001</v>
      </c>
      <c r="Q2143" s="104">
        <f t="shared" si="699"/>
        <v>74.283831250000006</v>
      </c>
      <c r="R2143" s="104">
        <f t="shared" si="700"/>
        <v>74.283831250000006</v>
      </c>
      <c r="S2143" s="109" t="s">
        <v>52</v>
      </c>
      <c r="T2143" s="110">
        <f t="shared" si="711"/>
        <v>42195</v>
      </c>
      <c r="U2143" s="111">
        <f t="shared" si="707"/>
        <v>0</v>
      </c>
      <c r="V2143" s="22"/>
      <c r="AF2143" s="14"/>
    </row>
    <row r="2144" spans="1:32" x14ac:dyDescent="0.2">
      <c r="A2144" s="112">
        <f t="shared" si="701"/>
        <v>42169</v>
      </c>
      <c r="B2144" s="104">
        <f t="shared" si="693"/>
        <v>85482.895190569994</v>
      </c>
      <c r="C2144" s="104">
        <f t="shared" si="702"/>
        <v>82126.543130129983</v>
      </c>
      <c r="D2144" s="132">
        <f t="shared" si="703"/>
        <v>42166</v>
      </c>
      <c r="E2144" s="105">
        <f t="shared" si="695"/>
        <v>1.5939999999999999E-3</v>
      </c>
      <c r="F2144" s="106">
        <f t="shared" si="692"/>
        <v>4</v>
      </c>
      <c r="G2144" s="106">
        <f t="shared" si="694"/>
        <v>30</v>
      </c>
      <c r="H2144" s="104">
        <f t="shared" si="704"/>
        <v>1.00021238</v>
      </c>
      <c r="I2144" s="104">
        <f t="shared" si="705"/>
        <v>1.0394410599999999</v>
      </c>
      <c r="J2144" s="104">
        <f t="shared" si="697"/>
        <v>1.0396618099999999</v>
      </c>
      <c r="K2144" s="104">
        <f t="shared" si="698"/>
        <v>85383.830479709999</v>
      </c>
      <c r="L2144" s="107">
        <f t="shared" si="708"/>
        <v>0</v>
      </c>
      <c r="M2144" s="105">
        <f t="shared" si="709"/>
        <v>0</v>
      </c>
      <c r="N2144" s="104">
        <f t="shared" si="710"/>
        <v>0</v>
      </c>
      <c r="O2144" s="113">
        <f t="shared" si="706"/>
        <v>0.11</v>
      </c>
      <c r="P2144" s="108">
        <f t="shared" si="696"/>
        <v>1.001160228</v>
      </c>
      <c r="Q2144" s="104">
        <f t="shared" si="699"/>
        <v>99.064710860000005</v>
      </c>
      <c r="R2144" s="104">
        <f t="shared" si="700"/>
        <v>99.064710860000005</v>
      </c>
      <c r="S2144" s="109" t="s">
        <v>52</v>
      </c>
      <c r="T2144" s="110">
        <f t="shared" si="711"/>
        <v>42195</v>
      </c>
      <c r="U2144" s="111">
        <f t="shared" si="707"/>
        <v>0</v>
      </c>
      <c r="V2144" s="22"/>
      <c r="AF2144" s="14"/>
    </row>
    <row r="2145" spans="1:32" x14ac:dyDescent="0.2">
      <c r="A2145" s="112">
        <f t="shared" si="701"/>
        <v>42170</v>
      </c>
      <c r="B2145" s="104">
        <f t="shared" si="693"/>
        <v>85512.220167580002</v>
      </c>
      <c r="C2145" s="104">
        <f t="shared" si="702"/>
        <v>82126.543130129983</v>
      </c>
      <c r="D2145" s="132">
        <f t="shared" si="703"/>
        <v>42166</v>
      </c>
      <c r="E2145" s="105">
        <f t="shared" si="695"/>
        <v>1.5939999999999999E-3</v>
      </c>
      <c r="F2145" s="106">
        <f t="shared" si="692"/>
        <v>5</v>
      </c>
      <c r="G2145" s="106">
        <f t="shared" si="694"/>
        <v>30</v>
      </c>
      <c r="H2145" s="104">
        <f t="shared" si="704"/>
        <v>1.0002654900000001</v>
      </c>
      <c r="I2145" s="104">
        <f t="shared" si="705"/>
        <v>1.0394410599999999</v>
      </c>
      <c r="J2145" s="104">
        <f t="shared" si="697"/>
        <v>1.0397170200000001</v>
      </c>
      <c r="K2145" s="104">
        <f t="shared" si="698"/>
        <v>85388.364686159999</v>
      </c>
      <c r="L2145" s="107">
        <f t="shared" si="708"/>
        <v>0</v>
      </c>
      <c r="M2145" s="105">
        <f t="shared" si="709"/>
        <v>0</v>
      </c>
      <c r="N2145" s="104">
        <f t="shared" si="710"/>
        <v>0</v>
      </c>
      <c r="O2145" s="113">
        <f t="shared" si="706"/>
        <v>0.11</v>
      </c>
      <c r="P2145" s="108">
        <f t="shared" si="696"/>
        <v>1.0014504959999999</v>
      </c>
      <c r="Q2145" s="104">
        <f t="shared" si="699"/>
        <v>123.85548142</v>
      </c>
      <c r="R2145" s="104">
        <f t="shared" si="700"/>
        <v>123.85548142</v>
      </c>
      <c r="S2145" s="109" t="s">
        <v>52</v>
      </c>
      <c r="T2145" s="110">
        <f t="shared" si="711"/>
        <v>42195</v>
      </c>
      <c r="U2145" s="111">
        <f t="shared" si="707"/>
        <v>0</v>
      </c>
      <c r="V2145" s="22"/>
      <c r="AF2145" s="14"/>
    </row>
    <row r="2146" spans="1:32" x14ac:dyDescent="0.2">
      <c r="A2146" s="112">
        <f t="shared" si="701"/>
        <v>42171</v>
      </c>
      <c r="B2146" s="104">
        <f t="shared" si="693"/>
        <v>85541.553219060006</v>
      </c>
      <c r="C2146" s="104">
        <f t="shared" si="702"/>
        <v>82126.543130129983</v>
      </c>
      <c r="D2146" s="132">
        <f t="shared" si="703"/>
        <v>42166</v>
      </c>
      <c r="E2146" s="105">
        <f t="shared" si="695"/>
        <v>1.5939999999999999E-3</v>
      </c>
      <c r="F2146" s="106">
        <f t="shared" si="692"/>
        <v>6</v>
      </c>
      <c r="G2146" s="106">
        <f t="shared" si="694"/>
        <v>30</v>
      </c>
      <c r="H2146" s="104">
        <f t="shared" si="704"/>
        <v>1.00031859</v>
      </c>
      <c r="I2146" s="104">
        <f t="shared" si="705"/>
        <v>1.0394410599999999</v>
      </c>
      <c r="J2146" s="104">
        <f t="shared" si="697"/>
        <v>1.03977221</v>
      </c>
      <c r="K2146" s="104">
        <f t="shared" si="698"/>
        <v>85392.897250070004</v>
      </c>
      <c r="L2146" s="107">
        <f t="shared" si="708"/>
        <v>0</v>
      </c>
      <c r="M2146" s="105">
        <f t="shared" si="709"/>
        <v>0</v>
      </c>
      <c r="N2146" s="104">
        <f t="shared" si="710"/>
        <v>0</v>
      </c>
      <c r="O2146" s="113">
        <f t="shared" si="706"/>
        <v>0.11</v>
      </c>
      <c r="P2146" s="108">
        <f t="shared" si="696"/>
        <v>1.001740847</v>
      </c>
      <c r="Q2146" s="104">
        <f t="shared" si="699"/>
        <v>148.65596898999999</v>
      </c>
      <c r="R2146" s="104">
        <f t="shared" si="700"/>
        <v>148.65596898999999</v>
      </c>
      <c r="S2146" s="109" t="s">
        <v>52</v>
      </c>
      <c r="T2146" s="110">
        <f t="shared" si="711"/>
        <v>42195</v>
      </c>
      <c r="U2146" s="111">
        <f t="shared" si="707"/>
        <v>0</v>
      </c>
      <c r="V2146" s="22"/>
      <c r="AF2146" s="14"/>
    </row>
    <row r="2147" spans="1:32" x14ac:dyDescent="0.2">
      <c r="A2147" s="112">
        <f t="shared" si="701"/>
        <v>42172</v>
      </c>
      <c r="B2147" s="104">
        <f t="shared" si="693"/>
        <v>85570.897807280009</v>
      </c>
      <c r="C2147" s="104">
        <f t="shared" si="702"/>
        <v>82126.543130129983</v>
      </c>
      <c r="D2147" s="132">
        <f t="shared" si="703"/>
        <v>42166</v>
      </c>
      <c r="E2147" s="105">
        <f t="shared" si="695"/>
        <v>1.5939999999999999E-3</v>
      </c>
      <c r="F2147" s="106">
        <f t="shared" ref="F2147:F2210" si="712">IF(DAY(A2147)=E$2+1,1,F2146+1)</f>
        <v>7</v>
      </c>
      <c r="G2147" s="106">
        <f t="shared" si="694"/>
        <v>30</v>
      </c>
      <c r="H2147" s="104">
        <f t="shared" si="704"/>
        <v>1.0003717000000001</v>
      </c>
      <c r="I2147" s="104">
        <f t="shared" si="705"/>
        <v>1.0394410599999999</v>
      </c>
      <c r="J2147" s="104">
        <f t="shared" si="697"/>
        <v>1.0398274199999999</v>
      </c>
      <c r="K2147" s="104">
        <f t="shared" si="698"/>
        <v>85397.431456520004</v>
      </c>
      <c r="L2147" s="107">
        <f t="shared" si="708"/>
        <v>0</v>
      </c>
      <c r="M2147" s="105">
        <f t="shared" si="709"/>
        <v>0</v>
      </c>
      <c r="N2147" s="104">
        <f t="shared" si="710"/>
        <v>0</v>
      </c>
      <c r="O2147" s="113">
        <f t="shared" si="706"/>
        <v>0.11</v>
      </c>
      <c r="P2147" s="108">
        <f t="shared" si="696"/>
        <v>1.002031283</v>
      </c>
      <c r="Q2147" s="104">
        <f t="shared" si="699"/>
        <v>173.46635076000001</v>
      </c>
      <c r="R2147" s="104">
        <f t="shared" si="700"/>
        <v>173.46635076000001</v>
      </c>
      <c r="S2147" s="109" t="s">
        <v>52</v>
      </c>
      <c r="T2147" s="110">
        <f t="shared" si="711"/>
        <v>42195</v>
      </c>
      <c r="U2147" s="111">
        <f t="shared" si="707"/>
        <v>0</v>
      </c>
      <c r="V2147" s="22"/>
      <c r="AF2147" s="14"/>
    </row>
    <row r="2148" spans="1:32" x14ac:dyDescent="0.2">
      <c r="A2148" s="112">
        <f t="shared" si="701"/>
        <v>42173</v>
      </c>
      <c r="B2148" s="104">
        <f t="shared" si="693"/>
        <v>85600.251379869995</v>
      </c>
      <c r="C2148" s="104">
        <f t="shared" si="702"/>
        <v>82126.543130129983</v>
      </c>
      <c r="D2148" s="132">
        <f t="shared" si="703"/>
        <v>42166</v>
      </c>
      <c r="E2148" s="105">
        <f t="shared" si="695"/>
        <v>1.5939999999999999E-3</v>
      </c>
      <c r="F2148" s="106">
        <f t="shared" si="712"/>
        <v>8</v>
      </c>
      <c r="G2148" s="106">
        <f t="shared" si="694"/>
        <v>30</v>
      </c>
      <c r="H2148" s="104">
        <f t="shared" si="704"/>
        <v>1.0004248099999999</v>
      </c>
      <c r="I2148" s="104">
        <f t="shared" si="705"/>
        <v>1.0394410599999999</v>
      </c>
      <c r="J2148" s="104">
        <f t="shared" si="697"/>
        <v>1.03988262</v>
      </c>
      <c r="K2148" s="104">
        <f t="shared" si="698"/>
        <v>85401.964841699999</v>
      </c>
      <c r="L2148" s="107">
        <f t="shared" si="708"/>
        <v>0</v>
      </c>
      <c r="M2148" s="105">
        <f t="shared" si="709"/>
        <v>0</v>
      </c>
      <c r="N2148" s="104">
        <f t="shared" si="710"/>
        <v>0</v>
      </c>
      <c r="O2148" s="113">
        <f t="shared" si="706"/>
        <v>0.11</v>
      </c>
      <c r="P2148" s="108">
        <f t="shared" si="696"/>
        <v>1.0023218030000001</v>
      </c>
      <c r="Q2148" s="104">
        <f t="shared" si="699"/>
        <v>198.28653817</v>
      </c>
      <c r="R2148" s="104">
        <f t="shared" si="700"/>
        <v>198.28653817</v>
      </c>
      <c r="S2148" s="109" t="s">
        <v>52</v>
      </c>
      <c r="T2148" s="110">
        <f t="shared" si="711"/>
        <v>42195</v>
      </c>
      <c r="U2148" s="111">
        <f t="shared" si="707"/>
        <v>0</v>
      </c>
      <c r="V2148" s="22"/>
      <c r="AF2148" s="14"/>
    </row>
    <row r="2149" spans="1:32" x14ac:dyDescent="0.2">
      <c r="A2149" s="112">
        <f t="shared" si="701"/>
        <v>42174</v>
      </c>
      <c r="B2149" s="104">
        <f t="shared" si="693"/>
        <v>85629.61640751001</v>
      </c>
      <c r="C2149" s="104">
        <f t="shared" si="702"/>
        <v>82126.543130129983</v>
      </c>
      <c r="D2149" s="132">
        <f t="shared" si="703"/>
        <v>42166</v>
      </c>
      <c r="E2149" s="105">
        <f t="shared" si="695"/>
        <v>1.5939999999999999E-3</v>
      </c>
      <c r="F2149" s="106">
        <f t="shared" si="712"/>
        <v>9</v>
      </c>
      <c r="G2149" s="106">
        <f t="shared" si="694"/>
        <v>30</v>
      </c>
      <c r="H2149" s="104">
        <f t="shared" si="704"/>
        <v>1.00047793</v>
      </c>
      <c r="I2149" s="104">
        <f t="shared" si="705"/>
        <v>1.0394410599999999</v>
      </c>
      <c r="J2149" s="104">
        <f t="shared" si="697"/>
        <v>1.0399378399999999</v>
      </c>
      <c r="K2149" s="104">
        <f t="shared" si="698"/>
        <v>85406.499869410007</v>
      </c>
      <c r="L2149" s="107">
        <f t="shared" si="708"/>
        <v>0</v>
      </c>
      <c r="M2149" s="105">
        <f t="shared" si="709"/>
        <v>0</v>
      </c>
      <c r="N2149" s="104">
        <f t="shared" si="710"/>
        <v>0</v>
      </c>
      <c r="O2149" s="113">
        <f t="shared" si="706"/>
        <v>0.11</v>
      </c>
      <c r="P2149" s="108">
        <f t="shared" si="696"/>
        <v>1.002612407</v>
      </c>
      <c r="Q2149" s="104">
        <f t="shared" si="699"/>
        <v>223.11653810000001</v>
      </c>
      <c r="R2149" s="104">
        <f t="shared" si="700"/>
        <v>223.11653810000001</v>
      </c>
      <c r="S2149" s="109" t="s">
        <v>52</v>
      </c>
      <c r="T2149" s="110">
        <f t="shared" si="711"/>
        <v>42195</v>
      </c>
      <c r="U2149" s="111">
        <f t="shared" si="707"/>
        <v>0</v>
      </c>
      <c r="V2149" s="22"/>
      <c r="AF2149" s="14"/>
    </row>
    <row r="2150" spans="1:32" x14ac:dyDescent="0.2">
      <c r="A2150" s="112">
        <f t="shared" si="701"/>
        <v>42175</v>
      </c>
      <c r="B2150" s="104">
        <f t="shared" si="693"/>
        <v>85658.990421830007</v>
      </c>
      <c r="C2150" s="104">
        <f t="shared" si="702"/>
        <v>82126.543130129983</v>
      </c>
      <c r="D2150" s="132">
        <f t="shared" si="703"/>
        <v>42166</v>
      </c>
      <c r="E2150" s="105">
        <f t="shared" si="695"/>
        <v>1.5939999999999999E-3</v>
      </c>
      <c r="F2150" s="106">
        <f t="shared" si="712"/>
        <v>10</v>
      </c>
      <c r="G2150" s="106">
        <f t="shared" si="694"/>
        <v>30</v>
      </c>
      <c r="H2150" s="104">
        <f t="shared" si="704"/>
        <v>1.00053105</v>
      </c>
      <c r="I2150" s="104">
        <f t="shared" si="705"/>
        <v>1.0394410599999999</v>
      </c>
      <c r="J2150" s="104">
        <f t="shared" si="697"/>
        <v>1.0399930500000001</v>
      </c>
      <c r="K2150" s="104">
        <f t="shared" si="698"/>
        <v>85411.034075860007</v>
      </c>
      <c r="L2150" s="107">
        <f t="shared" si="708"/>
        <v>0</v>
      </c>
      <c r="M2150" s="105">
        <f t="shared" si="709"/>
        <v>0</v>
      </c>
      <c r="N2150" s="104">
        <f t="shared" si="710"/>
        <v>0</v>
      </c>
      <c r="O2150" s="113">
        <f t="shared" si="706"/>
        <v>0.11</v>
      </c>
      <c r="P2150" s="108">
        <f t="shared" si="696"/>
        <v>1.002903095</v>
      </c>
      <c r="Q2150" s="104">
        <f t="shared" si="699"/>
        <v>247.95634597</v>
      </c>
      <c r="R2150" s="104">
        <f t="shared" si="700"/>
        <v>247.95634597</v>
      </c>
      <c r="S2150" s="109" t="s">
        <v>52</v>
      </c>
      <c r="T2150" s="110">
        <f t="shared" si="711"/>
        <v>42195</v>
      </c>
      <c r="U2150" s="111">
        <f t="shared" si="707"/>
        <v>0</v>
      </c>
      <c r="V2150" s="22"/>
      <c r="AF2150" s="14"/>
    </row>
    <row r="2151" spans="1:32" x14ac:dyDescent="0.2">
      <c r="A2151" s="112">
        <f t="shared" si="701"/>
        <v>42176</v>
      </c>
      <c r="B2151" s="104">
        <f t="shared" ref="B2151:B2214" si="713">IF(E2151&lt;0,"ND",(K2151+Q2151))</f>
        <v>85688.375156430004</v>
      </c>
      <c r="C2151" s="104">
        <f t="shared" si="702"/>
        <v>82126.543130129983</v>
      </c>
      <c r="D2151" s="132">
        <f t="shared" si="703"/>
        <v>42166</v>
      </c>
      <c r="E2151" s="105">
        <f t="shared" si="695"/>
        <v>1.5939999999999999E-3</v>
      </c>
      <c r="F2151" s="106">
        <f t="shared" si="712"/>
        <v>11</v>
      </c>
      <c r="G2151" s="106">
        <f t="shared" ref="G2151:G2214" si="714">IF(DAY(A2151)=E$2+1,DAY(EOMONTH(A2151,0)), IF(DAY(A2151)&lt;&gt;$E$2+1,G2150))</f>
        <v>30</v>
      </c>
      <c r="H2151" s="104">
        <f t="shared" si="704"/>
        <v>1.00058417</v>
      </c>
      <c r="I2151" s="104">
        <f t="shared" si="705"/>
        <v>1.0394410599999999</v>
      </c>
      <c r="J2151" s="104">
        <f t="shared" si="697"/>
        <v>1.04004827</v>
      </c>
      <c r="K2151" s="104">
        <f t="shared" si="698"/>
        <v>85415.56910357</v>
      </c>
      <c r="L2151" s="107">
        <f t="shared" si="708"/>
        <v>0</v>
      </c>
      <c r="M2151" s="105">
        <f t="shared" si="709"/>
        <v>0</v>
      </c>
      <c r="N2151" s="104">
        <f t="shared" si="710"/>
        <v>0</v>
      </c>
      <c r="O2151" s="113">
        <f t="shared" si="706"/>
        <v>0.11</v>
      </c>
      <c r="P2151" s="108">
        <f t="shared" si="696"/>
        <v>1.0031938680000001</v>
      </c>
      <c r="Q2151" s="104">
        <f t="shared" si="699"/>
        <v>272.80605286000002</v>
      </c>
      <c r="R2151" s="104">
        <f t="shared" si="700"/>
        <v>272.80605286000002</v>
      </c>
      <c r="S2151" s="109" t="s">
        <v>52</v>
      </c>
      <c r="T2151" s="110">
        <f t="shared" si="711"/>
        <v>42195</v>
      </c>
      <c r="U2151" s="111">
        <f t="shared" si="707"/>
        <v>0</v>
      </c>
      <c r="V2151" s="22"/>
      <c r="AF2151" s="14"/>
    </row>
    <row r="2152" spans="1:32" x14ac:dyDescent="0.2">
      <c r="A2152" s="112">
        <f t="shared" si="701"/>
        <v>42177</v>
      </c>
      <c r="B2152" s="104">
        <f t="shared" si="713"/>
        <v>85717.768879509997</v>
      </c>
      <c r="C2152" s="104">
        <f t="shared" si="702"/>
        <v>82126.543130129983</v>
      </c>
      <c r="D2152" s="132">
        <f t="shared" si="703"/>
        <v>42166</v>
      </c>
      <c r="E2152" s="105">
        <f t="shared" si="695"/>
        <v>1.5939999999999999E-3</v>
      </c>
      <c r="F2152" s="106">
        <f t="shared" si="712"/>
        <v>12</v>
      </c>
      <c r="G2152" s="106">
        <f t="shared" si="714"/>
        <v>30</v>
      </c>
      <c r="H2152" s="104">
        <f t="shared" si="704"/>
        <v>1.00063729</v>
      </c>
      <c r="I2152" s="104">
        <f t="shared" si="705"/>
        <v>1.0394410599999999</v>
      </c>
      <c r="J2152" s="104">
        <f t="shared" si="697"/>
        <v>1.04010348</v>
      </c>
      <c r="K2152" s="104">
        <f t="shared" si="698"/>
        <v>85420.103310010003</v>
      </c>
      <c r="L2152" s="107">
        <f t="shared" si="708"/>
        <v>0</v>
      </c>
      <c r="M2152" s="105">
        <f t="shared" si="709"/>
        <v>0</v>
      </c>
      <c r="N2152" s="104">
        <f t="shared" si="710"/>
        <v>0</v>
      </c>
      <c r="O2152" s="113">
        <f t="shared" si="706"/>
        <v>0.11</v>
      </c>
      <c r="P2152" s="108">
        <f t="shared" si="696"/>
        <v>1.0034847250000001</v>
      </c>
      <c r="Q2152" s="104">
        <f t="shared" si="699"/>
        <v>297.6655695</v>
      </c>
      <c r="R2152" s="104">
        <f t="shared" si="700"/>
        <v>297.6655695</v>
      </c>
      <c r="S2152" s="109" t="s">
        <v>52</v>
      </c>
      <c r="T2152" s="110">
        <f t="shared" si="711"/>
        <v>42195</v>
      </c>
      <c r="U2152" s="111">
        <f t="shared" si="707"/>
        <v>0</v>
      </c>
      <c r="V2152" s="22"/>
      <c r="AF2152" s="14"/>
    </row>
    <row r="2153" spans="1:32" x14ac:dyDescent="0.2">
      <c r="A2153" s="112">
        <f t="shared" si="701"/>
        <v>42178</v>
      </c>
      <c r="B2153" s="104">
        <f t="shared" si="713"/>
        <v>85747.174064620005</v>
      </c>
      <c r="C2153" s="104">
        <f t="shared" si="702"/>
        <v>82126.543130129983</v>
      </c>
      <c r="D2153" s="132">
        <f t="shared" si="703"/>
        <v>42166</v>
      </c>
      <c r="E2153" s="105">
        <f t="shared" si="695"/>
        <v>1.5939999999999999E-3</v>
      </c>
      <c r="F2153" s="106">
        <f t="shared" si="712"/>
        <v>13</v>
      </c>
      <c r="G2153" s="106">
        <f t="shared" si="714"/>
        <v>30</v>
      </c>
      <c r="H2153" s="104">
        <f t="shared" si="704"/>
        <v>1.00069042</v>
      </c>
      <c r="I2153" s="104">
        <f t="shared" si="705"/>
        <v>1.0394410599999999</v>
      </c>
      <c r="J2153" s="104">
        <f t="shared" si="697"/>
        <v>1.04015871</v>
      </c>
      <c r="K2153" s="104">
        <f t="shared" si="698"/>
        <v>85424.639158990001</v>
      </c>
      <c r="L2153" s="107">
        <f t="shared" si="708"/>
        <v>0</v>
      </c>
      <c r="M2153" s="105">
        <f t="shared" si="709"/>
        <v>0</v>
      </c>
      <c r="N2153" s="104">
        <f t="shared" si="710"/>
        <v>0</v>
      </c>
      <c r="O2153" s="113">
        <f t="shared" si="706"/>
        <v>0.11</v>
      </c>
      <c r="P2153" s="108">
        <f t="shared" si="696"/>
        <v>1.0037756659999999</v>
      </c>
      <c r="Q2153" s="104">
        <f t="shared" si="699"/>
        <v>322.53490563000003</v>
      </c>
      <c r="R2153" s="104">
        <f t="shared" si="700"/>
        <v>322.53490563000003</v>
      </c>
      <c r="S2153" s="109" t="s">
        <v>52</v>
      </c>
      <c r="T2153" s="110">
        <f t="shared" si="711"/>
        <v>42195</v>
      </c>
      <c r="U2153" s="111">
        <f t="shared" si="707"/>
        <v>0</v>
      </c>
      <c r="V2153" s="22"/>
      <c r="AF2153" s="14"/>
    </row>
    <row r="2154" spans="1:32" x14ac:dyDescent="0.2">
      <c r="A2154" s="112">
        <f t="shared" si="701"/>
        <v>42179</v>
      </c>
      <c r="B2154" s="104">
        <f t="shared" si="713"/>
        <v>85776.588325929988</v>
      </c>
      <c r="C2154" s="104">
        <f t="shared" si="702"/>
        <v>82126.543130129983</v>
      </c>
      <c r="D2154" s="132">
        <f t="shared" si="703"/>
        <v>42166</v>
      </c>
      <c r="E2154" s="105">
        <f t="shared" si="695"/>
        <v>1.5939999999999999E-3</v>
      </c>
      <c r="F2154" s="106">
        <f t="shared" si="712"/>
        <v>14</v>
      </c>
      <c r="G2154" s="106">
        <f t="shared" si="714"/>
        <v>30</v>
      </c>
      <c r="H2154" s="104">
        <f t="shared" si="704"/>
        <v>1.0007435499999999</v>
      </c>
      <c r="I2154" s="104">
        <f t="shared" si="705"/>
        <v>1.0394410599999999</v>
      </c>
      <c r="J2154" s="104">
        <f t="shared" si="697"/>
        <v>1.04021393</v>
      </c>
      <c r="K2154" s="104">
        <f t="shared" si="698"/>
        <v>85429.174186699995</v>
      </c>
      <c r="L2154" s="107">
        <f t="shared" si="708"/>
        <v>0</v>
      </c>
      <c r="M2154" s="105">
        <f t="shared" si="709"/>
        <v>0</v>
      </c>
      <c r="N2154" s="104">
        <f t="shared" si="710"/>
        <v>0</v>
      </c>
      <c r="O2154" s="113">
        <f t="shared" si="706"/>
        <v>0.11</v>
      </c>
      <c r="P2154" s="108">
        <f t="shared" si="696"/>
        <v>1.0040666920000001</v>
      </c>
      <c r="Q2154" s="104">
        <f t="shared" si="699"/>
        <v>347.41413922999999</v>
      </c>
      <c r="R2154" s="104">
        <f t="shared" si="700"/>
        <v>347.41413922999999</v>
      </c>
      <c r="S2154" s="109" t="s">
        <v>52</v>
      </c>
      <c r="T2154" s="110">
        <f t="shared" si="711"/>
        <v>42195</v>
      </c>
      <c r="U2154" s="111">
        <f t="shared" si="707"/>
        <v>0</v>
      </c>
      <c r="V2154" s="22"/>
      <c r="AF2154" s="14"/>
    </row>
    <row r="2155" spans="1:32" x14ac:dyDescent="0.2">
      <c r="A2155" s="112">
        <f t="shared" si="701"/>
        <v>42180</v>
      </c>
      <c r="B2155" s="104">
        <f t="shared" si="713"/>
        <v>85806.013228139986</v>
      </c>
      <c r="C2155" s="104">
        <f t="shared" si="702"/>
        <v>82126.543130129983</v>
      </c>
      <c r="D2155" s="132">
        <f t="shared" si="703"/>
        <v>42166</v>
      </c>
      <c r="E2155" s="105">
        <f t="shared" ref="E2155:E2218" si="715">IF(DAY(A2154)=$E$2,VLOOKUP(A2154,$AG$10:$AH$200,2),E2154)</f>
        <v>1.5939999999999999E-3</v>
      </c>
      <c r="F2155" s="106">
        <f t="shared" si="712"/>
        <v>15</v>
      </c>
      <c r="G2155" s="106">
        <f t="shared" si="714"/>
        <v>30</v>
      </c>
      <c r="H2155" s="104">
        <f t="shared" si="704"/>
        <v>1.0007966800000001</v>
      </c>
      <c r="I2155" s="104">
        <f t="shared" si="705"/>
        <v>1.0394410599999999</v>
      </c>
      <c r="J2155" s="104">
        <f t="shared" si="697"/>
        <v>1.04026916</v>
      </c>
      <c r="K2155" s="104">
        <f t="shared" si="698"/>
        <v>85433.710035679993</v>
      </c>
      <c r="L2155" s="107">
        <f t="shared" si="708"/>
        <v>0</v>
      </c>
      <c r="M2155" s="105">
        <f t="shared" si="709"/>
        <v>0</v>
      </c>
      <c r="N2155" s="104">
        <f t="shared" si="710"/>
        <v>0</v>
      </c>
      <c r="O2155" s="113">
        <f t="shared" si="706"/>
        <v>0.11</v>
      </c>
      <c r="P2155" s="108">
        <f t="shared" si="696"/>
        <v>1.0043578019999999</v>
      </c>
      <c r="Q2155" s="104">
        <f t="shared" si="699"/>
        <v>372.30319245999999</v>
      </c>
      <c r="R2155" s="104">
        <f t="shared" si="700"/>
        <v>372.30319245999999</v>
      </c>
      <c r="S2155" s="109" t="s">
        <v>52</v>
      </c>
      <c r="T2155" s="110">
        <f t="shared" si="711"/>
        <v>42195</v>
      </c>
      <c r="U2155" s="111">
        <f t="shared" si="707"/>
        <v>0</v>
      </c>
      <c r="V2155" s="22"/>
      <c r="AF2155" s="14"/>
    </row>
    <row r="2156" spans="1:32" x14ac:dyDescent="0.2">
      <c r="A2156" s="112">
        <f t="shared" si="701"/>
        <v>42181</v>
      </c>
      <c r="B2156" s="104">
        <f t="shared" si="713"/>
        <v>85835.447122929996</v>
      </c>
      <c r="C2156" s="104">
        <f t="shared" si="702"/>
        <v>82126.543130129983</v>
      </c>
      <c r="D2156" s="132">
        <f t="shared" si="703"/>
        <v>42166</v>
      </c>
      <c r="E2156" s="105">
        <f t="shared" si="715"/>
        <v>1.5939999999999999E-3</v>
      </c>
      <c r="F2156" s="106">
        <f t="shared" si="712"/>
        <v>16</v>
      </c>
      <c r="G2156" s="106">
        <f t="shared" si="714"/>
        <v>30</v>
      </c>
      <c r="H2156" s="104">
        <f t="shared" si="704"/>
        <v>1.0008498100000001</v>
      </c>
      <c r="I2156" s="104">
        <f t="shared" si="705"/>
        <v>1.0394410599999999</v>
      </c>
      <c r="J2156" s="104">
        <f t="shared" si="697"/>
        <v>1.0403243799999999</v>
      </c>
      <c r="K2156" s="104">
        <f t="shared" si="698"/>
        <v>85438.245063390001</v>
      </c>
      <c r="L2156" s="107">
        <f t="shared" si="708"/>
        <v>0</v>
      </c>
      <c r="M2156" s="105">
        <f t="shared" si="709"/>
        <v>0</v>
      </c>
      <c r="N2156" s="104">
        <f t="shared" si="710"/>
        <v>0</v>
      </c>
      <c r="O2156" s="113">
        <f t="shared" si="706"/>
        <v>0.11</v>
      </c>
      <c r="P2156" s="108">
        <f t="shared" si="696"/>
        <v>1.004648996</v>
      </c>
      <c r="Q2156" s="104">
        <f t="shared" si="699"/>
        <v>397.20205953999999</v>
      </c>
      <c r="R2156" s="104">
        <f t="shared" si="700"/>
        <v>397.20205953999999</v>
      </c>
      <c r="S2156" s="109" t="s">
        <v>52</v>
      </c>
      <c r="T2156" s="110">
        <f t="shared" si="711"/>
        <v>42195</v>
      </c>
      <c r="U2156" s="111">
        <f t="shared" si="707"/>
        <v>0</v>
      </c>
      <c r="V2156" s="22"/>
      <c r="AF2156" s="14"/>
    </row>
    <row r="2157" spans="1:32" x14ac:dyDescent="0.2">
      <c r="A2157" s="112">
        <f t="shared" si="701"/>
        <v>42182</v>
      </c>
      <c r="B2157" s="104">
        <f t="shared" si="713"/>
        <v>85864.892572150013</v>
      </c>
      <c r="C2157" s="104">
        <f t="shared" si="702"/>
        <v>82126.543130129983</v>
      </c>
      <c r="D2157" s="132">
        <f t="shared" si="703"/>
        <v>42166</v>
      </c>
      <c r="E2157" s="105">
        <f t="shared" si="715"/>
        <v>1.5939999999999999E-3</v>
      </c>
      <c r="F2157" s="106">
        <f t="shared" si="712"/>
        <v>17</v>
      </c>
      <c r="G2157" s="106">
        <f t="shared" si="714"/>
        <v>30</v>
      </c>
      <c r="H2157" s="104">
        <f t="shared" si="704"/>
        <v>1.00090295</v>
      </c>
      <c r="I2157" s="104">
        <f t="shared" si="705"/>
        <v>1.0394410599999999</v>
      </c>
      <c r="J2157" s="104">
        <f t="shared" si="697"/>
        <v>1.0403796199999999</v>
      </c>
      <c r="K2157" s="104">
        <f t="shared" si="698"/>
        <v>85442.781733630007</v>
      </c>
      <c r="L2157" s="107">
        <f t="shared" si="708"/>
        <v>0</v>
      </c>
      <c r="M2157" s="105">
        <f t="shared" si="709"/>
        <v>0</v>
      </c>
      <c r="N2157" s="104">
        <f t="shared" si="710"/>
        <v>0</v>
      </c>
      <c r="O2157" s="113">
        <f t="shared" si="706"/>
        <v>0.11</v>
      </c>
      <c r="P2157" s="108">
        <f t="shared" si="696"/>
        <v>1.004940275</v>
      </c>
      <c r="Q2157" s="104">
        <f t="shared" si="699"/>
        <v>422.11083852000002</v>
      </c>
      <c r="R2157" s="104">
        <f t="shared" si="700"/>
        <v>422.11083852000002</v>
      </c>
      <c r="S2157" s="109" t="s">
        <v>52</v>
      </c>
      <c r="T2157" s="110">
        <f t="shared" si="711"/>
        <v>42195</v>
      </c>
      <c r="U2157" s="111">
        <f t="shared" si="707"/>
        <v>0</v>
      </c>
      <c r="V2157" s="22"/>
      <c r="AF2157" s="14"/>
    </row>
    <row r="2158" spans="1:32" x14ac:dyDescent="0.2">
      <c r="A2158" s="112">
        <f t="shared" si="701"/>
        <v>42183</v>
      </c>
      <c r="B2158" s="104">
        <f t="shared" si="713"/>
        <v>85894.34701627001</v>
      </c>
      <c r="C2158" s="104">
        <f t="shared" si="702"/>
        <v>82126.543130129983</v>
      </c>
      <c r="D2158" s="132">
        <f t="shared" si="703"/>
        <v>42166</v>
      </c>
      <c r="E2158" s="105">
        <f t="shared" si="715"/>
        <v>1.5939999999999999E-3</v>
      </c>
      <c r="F2158" s="106">
        <f t="shared" si="712"/>
        <v>18</v>
      </c>
      <c r="G2158" s="106">
        <f t="shared" si="714"/>
        <v>30</v>
      </c>
      <c r="H2158" s="104">
        <f t="shared" si="704"/>
        <v>1.0009560900000001</v>
      </c>
      <c r="I2158" s="104">
        <f t="shared" si="705"/>
        <v>1.0394410599999999</v>
      </c>
      <c r="J2158" s="104">
        <f t="shared" si="697"/>
        <v>1.04043485</v>
      </c>
      <c r="K2158" s="104">
        <f t="shared" si="698"/>
        <v>85447.317582610005</v>
      </c>
      <c r="L2158" s="107">
        <f t="shared" si="708"/>
        <v>0</v>
      </c>
      <c r="M2158" s="105">
        <f t="shared" si="709"/>
        <v>0</v>
      </c>
      <c r="N2158" s="104">
        <f t="shared" si="710"/>
        <v>0</v>
      </c>
      <c r="O2158" s="113">
        <f t="shared" si="706"/>
        <v>0.11</v>
      </c>
      <c r="P2158" s="108">
        <f t="shared" si="696"/>
        <v>1.0052316379999999</v>
      </c>
      <c r="Q2158" s="104">
        <f t="shared" si="699"/>
        <v>447.02943366</v>
      </c>
      <c r="R2158" s="104">
        <f t="shared" si="700"/>
        <v>447.02943366</v>
      </c>
      <c r="S2158" s="109" t="s">
        <v>52</v>
      </c>
      <c r="T2158" s="110">
        <f t="shared" si="711"/>
        <v>42195</v>
      </c>
      <c r="U2158" s="111">
        <f t="shared" si="707"/>
        <v>0</v>
      </c>
      <c r="V2158" s="22"/>
      <c r="AF2158" s="14"/>
    </row>
    <row r="2159" spans="1:32" x14ac:dyDescent="0.2">
      <c r="A2159" s="112">
        <f t="shared" si="701"/>
        <v>42184</v>
      </c>
      <c r="B2159" s="104">
        <f t="shared" si="713"/>
        <v>85923.812192739992</v>
      </c>
      <c r="C2159" s="104">
        <f t="shared" si="702"/>
        <v>82126.543130129983</v>
      </c>
      <c r="D2159" s="132">
        <f t="shared" si="703"/>
        <v>42166</v>
      </c>
      <c r="E2159" s="105">
        <f t="shared" si="715"/>
        <v>1.5939999999999999E-3</v>
      </c>
      <c r="F2159" s="106">
        <f t="shared" si="712"/>
        <v>19</v>
      </c>
      <c r="G2159" s="106">
        <f t="shared" si="714"/>
        <v>30</v>
      </c>
      <c r="H2159" s="104">
        <f t="shared" si="704"/>
        <v>1.00100923</v>
      </c>
      <c r="I2159" s="104">
        <f t="shared" si="705"/>
        <v>1.0394410599999999</v>
      </c>
      <c r="J2159" s="104">
        <f t="shared" si="697"/>
        <v>1.04049009</v>
      </c>
      <c r="K2159" s="104">
        <f t="shared" si="698"/>
        <v>85451.854252849997</v>
      </c>
      <c r="L2159" s="107">
        <f t="shared" si="708"/>
        <v>0</v>
      </c>
      <c r="M2159" s="105">
        <f t="shared" si="709"/>
        <v>0</v>
      </c>
      <c r="N2159" s="104">
        <f t="shared" si="710"/>
        <v>0</v>
      </c>
      <c r="O2159" s="113">
        <f t="shared" si="706"/>
        <v>0.11</v>
      </c>
      <c r="P2159" s="108">
        <f t="shared" si="696"/>
        <v>1.005523086</v>
      </c>
      <c r="Q2159" s="104">
        <f t="shared" si="699"/>
        <v>471.95793988999998</v>
      </c>
      <c r="R2159" s="104">
        <f t="shared" si="700"/>
        <v>471.95793988999998</v>
      </c>
      <c r="S2159" s="109" t="s">
        <v>52</v>
      </c>
      <c r="T2159" s="110">
        <f t="shared" si="711"/>
        <v>42195</v>
      </c>
      <c r="U2159" s="111">
        <f t="shared" si="707"/>
        <v>0</v>
      </c>
      <c r="V2159" s="22"/>
      <c r="AF2159" s="14"/>
    </row>
    <row r="2160" spans="1:32" x14ac:dyDescent="0.2">
      <c r="A2160" s="112">
        <f t="shared" si="701"/>
        <v>42185</v>
      </c>
      <c r="B2160" s="104">
        <f t="shared" si="713"/>
        <v>85953.288018009989</v>
      </c>
      <c r="C2160" s="104">
        <f t="shared" si="702"/>
        <v>82126.543130129983</v>
      </c>
      <c r="D2160" s="132">
        <f t="shared" si="703"/>
        <v>42166</v>
      </c>
      <c r="E2160" s="105">
        <f t="shared" si="715"/>
        <v>1.5939999999999999E-3</v>
      </c>
      <c r="F2160" s="106">
        <f t="shared" si="712"/>
        <v>20</v>
      </c>
      <c r="G2160" s="106">
        <f t="shared" si="714"/>
        <v>30</v>
      </c>
      <c r="H2160" s="104">
        <f t="shared" si="704"/>
        <v>1.00106238</v>
      </c>
      <c r="I2160" s="104">
        <f t="shared" si="705"/>
        <v>1.0394410599999999</v>
      </c>
      <c r="J2160" s="104">
        <f t="shared" si="697"/>
        <v>1.04054534</v>
      </c>
      <c r="K2160" s="104">
        <f t="shared" si="698"/>
        <v>85456.391744359993</v>
      </c>
      <c r="L2160" s="107">
        <f t="shared" si="708"/>
        <v>0</v>
      </c>
      <c r="M2160" s="105">
        <f t="shared" si="709"/>
        <v>0</v>
      </c>
      <c r="N2160" s="104">
        <f t="shared" si="710"/>
        <v>0</v>
      </c>
      <c r="O2160" s="113">
        <f t="shared" si="706"/>
        <v>0.11</v>
      </c>
      <c r="P2160" s="108">
        <f t="shared" si="696"/>
        <v>1.005814618</v>
      </c>
      <c r="Q2160" s="104">
        <f t="shared" si="699"/>
        <v>496.89627365000001</v>
      </c>
      <c r="R2160" s="104">
        <f t="shared" si="700"/>
        <v>496.89627365000001</v>
      </c>
      <c r="S2160" s="109" t="s">
        <v>52</v>
      </c>
      <c r="T2160" s="110">
        <f t="shared" si="711"/>
        <v>42195</v>
      </c>
      <c r="U2160" s="111">
        <f t="shared" si="707"/>
        <v>0</v>
      </c>
      <c r="V2160" s="22"/>
      <c r="AF2160" s="14"/>
    </row>
    <row r="2161" spans="1:32" x14ac:dyDescent="0.2">
      <c r="A2161" s="112">
        <f t="shared" si="701"/>
        <v>42186</v>
      </c>
      <c r="B2161" s="104">
        <f t="shared" si="713"/>
        <v>85982.772926809994</v>
      </c>
      <c r="C2161" s="104">
        <f t="shared" si="702"/>
        <v>82126.543130129983</v>
      </c>
      <c r="D2161" s="132">
        <f t="shared" si="703"/>
        <v>42166</v>
      </c>
      <c r="E2161" s="105">
        <f t="shared" si="715"/>
        <v>1.5939999999999999E-3</v>
      </c>
      <c r="F2161" s="106">
        <f t="shared" si="712"/>
        <v>21</v>
      </c>
      <c r="G2161" s="106">
        <f t="shared" si="714"/>
        <v>30</v>
      </c>
      <c r="H2161" s="104">
        <f t="shared" si="704"/>
        <v>1.0011155300000001</v>
      </c>
      <c r="I2161" s="104">
        <f t="shared" si="705"/>
        <v>1.0394410599999999</v>
      </c>
      <c r="J2161" s="104">
        <f t="shared" si="697"/>
        <v>1.04060058</v>
      </c>
      <c r="K2161" s="104">
        <f t="shared" si="698"/>
        <v>85460.928414599999</v>
      </c>
      <c r="L2161" s="107">
        <f t="shared" si="708"/>
        <v>0</v>
      </c>
      <c r="M2161" s="105">
        <f t="shared" si="709"/>
        <v>0</v>
      </c>
      <c r="N2161" s="104">
        <f t="shared" si="710"/>
        <v>0</v>
      </c>
      <c r="O2161" s="113">
        <f t="shared" si="706"/>
        <v>0.11</v>
      </c>
      <c r="P2161" s="108">
        <f t="shared" si="696"/>
        <v>1.0061062350000001</v>
      </c>
      <c r="Q2161" s="104">
        <f t="shared" si="699"/>
        <v>521.84451220999995</v>
      </c>
      <c r="R2161" s="104">
        <f t="shared" si="700"/>
        <v>521.84451220999995</v>
      </c>
      <c r="S2161" s="109" t="s">
        <v>52</v>
      </c>
      <c r="T2161" s="110">
        <f t="shared" si="711"/>
        <v>42195</v>
      </c>
      <c r="U2161" s="111">
        <f t="shared" si="707"/>
        <v>0</v>
      </c>
      <c r="V2161" s="22"/>
      <c r="AF2161" s="14"/>
    </row>
    <row r="2162" spans="1:32" x14ac:dyDescent="0.2">
      <c r="A2162" s="112">
        <f t="shared" si="701"/>
        <v>42187</v>
      </c>
      <c r="B2162" s="104">
        <f t="shared" si="713"/>
        <v>86012.268487180001</v>
      </c>
      <c r="C2162" s="104">
        <f t="shared" si="702"/>
        <v>82126.543130129983</v>
      </c>
      <c r="D2162" s="132">
        <f t="shared" si="703"/>
        <v>42166</v>
      </c>
      <c r="E2162" s="105">
        <f t="shared" si="715"/>
        <v>1.5939999999999999E-3</v>
      </c>
      <c r="F2162" s="106">
        <f t="shared" si="712"/>
        <v>22</v>
      </c>
      <c r="G2162" s="106">
        <f t="shared" si="714"/>
        <v>30</v>
      </c>
      <c r="H2162" s="104">
        <f t="shared" si="704"/>
        <v>1.0011686799999999</v>
      </c>
      <c r="I2162" s="104">
        <f t="shared" si="705"/>
        <v>1.0394410599999999</v>
      </c>
      <c r="J2162" s="104">
        <f t="shared" si="697"/>
        <v>1.0406558299999999</v>
      </c>
      <c r="K2162" s="104">
        <f t="shared" si="698"/>
        <v>85465.465906109996</v>
      </c>
      <c r="L2162" s="107">
        <f t="shared" si="708"/>
        <v>0</v>
      </c>
      <c r="M2162" s="105">
        <f t="shared" si="709"/>
        <v>0</v>
      </c>
      <c r="N2162" s="104">
        <f t="shared" si="710"/>
        <v>0</v>
      </c>
      <c r="O2162" s="113">
        <f t="shared" si="706"/>
        <v>0.11</v>
      </c>
      <c r="P2162" s="108">
        <f t="shared" si="696"/>
        <v>1.0063979359999999</v>
      </c>
      <c r="Q2162" s="104">
        <f t="shared" si="699"/>
        <v>546.80258106999997</v>
      </c>
      <c r="R2162" s="104">
        <f t="shared" si="700"/>
        <v>546.80258106999997</v>
      </c>
      <c r="S2162" s="109" t="s">
        <v>52</v>
      </c>
      <c r="T2162" s="110">
        <f t="shared" si="711"/>
        <v>42195</v>
      </c>
      <c r="U2162" s="111">
        <f t="shared" si="707"/>
        <v>0</v>
      </c>
      <c r="V2162" s="22"/>
      <c r="AF2162" s="14"/>
    </row>
    <row r="2163" spans="1:32" x14ac:dyDescent="0.2">
      <c r="A2163" s="112">
        <f t="shared" si="701"/>
        <v>42188</v>
      </c>
      <c r="B2163" s="104">
        <f t="shared" si="713"/>
        <v>86041.773959680009</v>
      </c>
      <c r="C2163" s="104">
        <f t="shared" si="702"/>
        <v>82126.543130129983</v>
      </c>
      <c r="D2163" s="132">
        <f t="shared" si="703"/>
        <v>42166</v>
      </c>
      <c r="E2163" s="105">
        <f t="shared" si="715"/>
        <v>1.5939999999999999E-3</v>
      </c>
      <c r="F2163" s="106">
        <f t="shared" si="712"/>
        <v>23</v>
      </c>
      <c r="G2163" s="106">
        <f t="shared" si="714"/>
        <v>30</v>
      </c>
      <c r="H2163" s="104">
        <f t="shared" si="704"/>
        <v>1.00122183</v>
      </c>
      <c r="I2163" s="104">
        <f t="shared" si="705"/>
        <v>1.0394410599999999</v>
      </c>
      <c r="J2163" s="104">
        <f t="shared" si="697"/>
        <v>1.0407110799999999</v>
      </c>
      <c r="K2163" s="104">
        <f t="shared" si="698"/>
        <v>85470.003397620007</v>
      </c>
      <c r="L2163" s="107">
        <f t="shared" si="708"/>
        <v>0</v>
      </c>
      <c r="M2163" s="105">
        <f t="shared" si="709"/>
        <v>0</v>
      </c>
      <c r="N2163" s="104">
        <f t="shared" si="710"/>
        <v>0</v>
      </c>
      <c r="O2163" s="113">
        <f t="shared" si="706"/>
        <v>0.11</v>
      </c>
      <c r="P2163" s="108">
        <f t="shared" si="696"/>
        <v>1.006689722</v>
      </c>
      <c r="Q2163" s="104">
        <f t="shared" si="699"/>
        <v>571.77056205999997</v>
      </c>
      <c r="R2163" s="104">
        <f t="shared" si="700"/>
        <v>571.77056205999997</v>
      </c>
      <c r="S2163" s="109" t="s">
        <v>52</v>
      </c>
      <c r="T2163" s="110">
        <f t="shared" si="711"/>
        <v>42195</v>
      </c>
      <c r="U2163" s="111">
        <f t="shared" si="707"/>
        <v>0</v>
      </c>
      <c r="V2163" s="22"/>
      <c r="AF2163" s="14"/>
    </row>
    <row r="2164" spans="1:32" x14ac:dyDescent="0.2">
      <c r="A2164" s="112">
        <f t="shared" si="701"/>
        <v>42189</v>
      </c>
      <c r="B2164" s="104">
        <f t="shared" si="713"/>
        <v>86071.28934547001</v>
      </c>
      <c r="C2164" s="104">
        <f t="shared" si="702"/>
        <v>82126.543130129983</v>
      </c>
      <c r="D2164" s="132">
        <f t="shared" si="703"/>
        <v>42166</v>
      </c>
      <c r="E2164" s="105">
        <f t="shared" si="715"/>
        <v>1.5939999999999999E-3</v>
      </c>
      <c r="F2164" s="106">
        <f t="shared" si="712"/>
        <v>24</v>
      </c>
      <c r="G2164" s="106">
        <f t="shared" si="714"/>
        <v>30</v>
      </c>
      <c r="H2164" s="104">
        <f t="shared" si="704"/>
        <v>1.00127499</v>
      </c>
      <c r="I2164" s="104">
        <f t="shared" si="705"/>
        <v>1.0394410599999999</v>
      </c>
      <c r="J2164" s="104">
        <f t="shared" si="697"/>
        <v>1.0407663300000001</v>
      </c>
      <c r="K2164" s="104">
        <f t="shared" si="698"/>
        <v>85474.540889130003</v>
      </c>
      <c r="L2164" s="107">
        <f t="shared" si="708"/>
        <v>0</v>
      </c>
      <c r="M2164" s="105">
        <f t="shared" si="709"/>
        <v>0</v>
      </c>
      <c r="N2164" s="104">
        <f t="shared" si="710"/>
        <v>0</v>
      </c>
      <c r="O2164" s="113">
        <f t="shared" si="706"/>
        <v>0.11</v>
      </c>
      <c r="P2164" s="108">
        <f t="shared" si="696"/>
        <v>1.0069815929999999</v>
      </c>
      <c r="Q2164" s="104">
        <f t="shared" si="699"/>
        <v>596.74845633999996</v>
      </c>
      <c r="R2164" s="104">
        <f t="shared" si="700"/>
        <v>596.74845633999996</v>
      </c>
      <c r="S2164" s="109" t="s">
        <v>52</v>
      </c>
      <c r="T2164" s="110">
        <f t="shared" si="711"/>
        <v>42195</v>
      </c>
      <c r="U2164" s="111">
        <f t="shared" si="707"/>
        <v>0</v>
      </c>
      <c r="V2164" s="22"/>
      <c r="AF2164" s="14"/>
    </row>
    <row r="2165" spans="1:32" x14ac:dyDescent="0.2">
      <c r="A2165" s="112">
        <f t="shared" si="701"/>
        <v>42190</v>
      </c>
      <c r="B2165" s="104">
        <f t="shared" si="713"/>
        <v>86100.815387469993</v>
      </c>
      <c r="C2165" s="104">
        <f t="shared" si="702"/>
        <v>82126.543130129983</v>
      </c>
      <c r="D2165" s="132">
        <f t="shared" si="703"/>
        <v>42166</v>
      </c>
      <c r="E2165" s="105">
        <f t="shared" si="715"/>
        <v>1.5939999999999999E-3</v>
      </c>
      <c r="F2165" s="106">
        <f t="shared" si="712"/>
        <v>25</v>
      </c>
      <c r="G2165" s="106">
        <f t="shared" si="714"/>
        <v>30</v>
      </c>
      <c r="H2165" s="104">
        <f t="shared" si="704"/>
        <v>1.00132815</v>
      </c>
      <c r="I2165" s="104">
        <f t="shared" si="705"/>
        <v>1.0394410599999999</v>
      </c>
      <c r="J2165" s="104">
        <f t="shared" si="697"/>
        <v>1.04082159</v>
      </c>
      <c r="K2165" s="104">
        <f t="shared" si="698"/>
        <v>85479.079201899993</v>
      </c>
      <c r="L2165" s="107">
        <f t="shared" si="708"/>
        <v>0</v>
      </c>
      <c r="M2165" s="105">
        <f t="shared" si="709"/>
        <v>0</v>
      </c>
      <c r="N2165" s="104">
        <f t="shared" si="710"/>
        <v>0</v>
      </c>
      <c r="O2165" s="113">
        <f t="shared" si="706"/>
        <v>0.11</v>
      </c>
      <c r="P2165" s="108">
        <f t="shared" si="696"/>
        <v>1.0072735479999999</v>
      </c>
      <c r="Q2165" s="104">
        <f t="shared" si="699"/>
        <v>621.73618556999998</v>
      </c>
      <c r="R2165" s="104">
        <f t="shared" si="700"/>
        <v>621.73618556999998</v>
      </c>
      <c r="S2165" s="109" t="s">
        <v>52</v>
      </c>
      <c r="T2165" s="110">
        <f t="shared" si="711"/>
        <v>42195</v>
      </c>
      <c r="U2165" s="111">
        <f t="shared" si="707"/>
        <v>0</v>
      </c>
      <c r="V2165" s="22"/>
      <c r="AF2165" s="14"/>
    </row>
    <row r="2166" spans="1:32" x14ac:dyDescent="0.2">
      <c r="A2166" s="112">
        <f t="shared" si="701"/>
        <v>42191</v>
      </c>
      <c r="B2166" s="104">
        <f t="shared" si="713"/>
        <v>86130.351345529998</v>
      </c>
      <c r="C2166" s="104">
        <f t="shared" si="702"/>
        <v>82126.543130129983</v>
      </c>
      <c r="D2166" s="132">
        <f t="shared" si="703"/>
        <v>42166</v>
      </c>
      <c r="E2166" s="105">
        <f t="shared" si="715"/>
        <v>1.5939999999999999E-3</v>
      </c>
      <c r="F2166" s="106">
        <f t="shared" si="712"/>
        <v>26</v>
      </c>
      <c r="G2166" s="106">
        <f t="shared" si="714"/>
        <v>30</v>
      </c>
      <c r="H2166" s="104">
        <f t="shared" si="704"/>
        <v>1.00138131</v>
      </c>
      <c r="I2166" s="104">
        <f t="shared" si="705"/>
        <v>1.0394410599999999</v>
      </c>
      <c r="J2166" s="104">
        <f t="shared" si="697"/>
        <v>1.0408768500000001</v>
      </c>
      <c r="K2166" s="104">
        <f t="shared" si="698"/>
        <v>85483.617514669997</v>
      </c>
      <c r="L2166" s="107">
        <f t="shared" si="708"/>
        <v>0</v>
      </c>
      <c r="M2166" s="105">
        <f t="shared" si="709"/>
        <v>0</v>
      </c>
      <c r="N2166" s="104">
        <f t="shared" si="710"/>
        <v>0</v>
      </c>
      <c r="O2166" s="113">
        <f t="shared" si="706"/>
        <v>0.11</v>
      </c>
      <c r="P2166" s="108">
        <f t="shared" si="696"/>
        <v>1.0075655880000001</v>
      </c>
      <c r="Q2166" s="104">
        <f t="shared" si="699"/>
        <v>646.73383086000001</v>
      </c>
      <c r="R2166" s="104">
        <f t="shared" si="700"/>
        <v>646.73383086000001</v>
      </c>
      <c r="S2166" s="109" t="s">
        <v>52</v>
      </c>
      <c r="T2166" s="110">
        <f t="shared" si="711"/>
        <v>42195</v>
      </c>
      <c r="U2166" s="111">
        <f t="shared" si="707"/>
        <v>0</v>
      </c>
      <c r="V2166" s="22"/>
      <c r="AF2166" s="14"/>
    </row>
    <row r="2167" spans="1:32" x14ac:dyDescent="0.2">
      <c r="A2167" s="112">
        <f t="shared" si="701"/>
        <v>42192</v>
      </c>
      <c r="B2167" s="104">
        <f t="shared" si="713"/>
        <v>86159.897135349995</v>
      </c>
      <c r="C2167" s="104">
        <f t="shared" si="702"/>
        <v>82126.543130129983</v>
      </c>
      <c r="D2167" s="132">
        <f t="shared" si="703"/>
        <v>42166</v>
      </c>
      <c r="E2167" s="105">
        <f t="shared" si="715"/>
        <v>1.5939999999999999E-3</v>
      </c>
      <c r="F2167" s="106">
        <f t="shared" si="712"/>
        <v>27</v>
      </c>
      <c r="G2167" s="106">
        <f t="shared" si="714"/>
        <v>30</v>
      </c>
      <c r="H2167" s="104">
        <f t="shared" si="704"/>
        <v>1.0014344799999999</v>
      </c>
      <c r="I2167" s="104">
        <f t="shared" si="705"/>
        <v>1.0394410599999999</v>
      </c>
      <c r="J2167" s="104">
        <f t="shared" si="697"/>
        <v>1.04093211</v>
      </c>
      <c r="K2167" s="104">
        <f t="shared" si="698"/>
        <v>85488.155827449998</v>
      </c>
      <c r="L2167" s="107">
        <f t="shared" si="708"/>
        <v>0</v>
      </c>
      <c r="M2167" s="105">
        <f t="shared" si="709"/>
        <v>0</v>
      </c>
      <c r="N2167" s="104">
        <f t="shared" si="710"/>
        <v>0</v>
      </c>
      <c r="O2167" s="113">
        <f t="shared" si="706"/>
        <v>0.11</v>
      </c>
      <c r="P2167" s="108">
        <f t="shared" si="696"/>
        <v>1.0078577120000001</v>
      </c>
      <c r="Q2167" s="104">
        <f t="shared" si="699"/>
        <v>671.74130790000004</v>
      </c>
      <c r="R2167" s="104">
        <f t="shared" si="700"/>
        <v>671.74130790000004</v>
      </c>
      <c r="S2167" s="109" t="s">
        <v>52</v>
      </c>
      <c r="T2167" s="110">
        <f t="shared" si="711"/>
        <v>42195</v>
      </c>
      <c r="U2167" s="111">
        <f t="shared" si="707"/>
        <v>0</v>
      </c>
      <c r="V2167" s="22"/>
      <c r="AF2167" s="14"/>
    </row>
    <row r="2168" spans="1:32" x14ac:dyDescent="0.2">
      <c r="A2168" s="112">
        <f t="shared" si="701"/>
        <v>42193</v>
      </c>
      <c r="B2168" s="104">
        <f t="shared" si="713"/>
        <v>86189.453671499999</v>
      </c>
      <c r="C2168" s="104">
        <f t="shared" si="702"/>
        <v>82126.543130129983</v>
      </c>
      <c r="D2168" s="132">
        <f t="shared" si="703"/>
        <v>42166</v>
      </c>
      <c r="E2168" s="105">
        <f t="shared" si="715"/>
        <v>1.5939999999999999E-3</v>
      </c>
      <c r="F2168" s="106">
        <f t="shared" si="712"/>
        <v>28</v>
      </c>
      <c r="G2168" s="106">
        <f t="shared" si="714"/>
        <v>30</v>
      </c>
      <c r="H2168" s="104">
        <f t="shared" si="704"/>
        <v>1.0014876500000001</v>
      </c>
      <c r="I2168" s="104">
        <f t="shared" si="705"/>
        <v>1.0394410599999999</v>
      </c>
      <c r="J2168" s="104">
        <f t="shared" si="697"/>
        <v>1.04098738</v>
      </c>
      <c r="K2168" s="104">
        <f t="shared" si="698"/>
        <v>85492.694961489993</v>
      </c>
      <c r="L2168" s="107">
        <f t="shared" si="708"/>
        <v>0</v>
      </c>
      <c r="M2168" s="105">
        <f t="shared" si="709"/>
        <v>0</v>
      </c>
      <c r="N2168" s="104">
        <f t="shared" si="710"/>
        <v>0</v>
      </c>
      <c r="O2168" s="113">
        <f t="shared" si="706"/>
        <v>0.11</v>
      </c>
      <c r="P2168" s="108">
        <f t="shared" si="696"/>
        <v>1.008149921</v>
      </c>
      <c r="Q2168" s="104">
        <f t="shared" si="699"/>
        <v>696.75871000999996</v>
      </c>
      <c r="R2168" s="104">
        <f t="shared" si="700"/>
        <v>696.75871000999996</v>
      </c>
      <c r="S2168" s="109" t="s">
        <v>52</v>
      </c>
      <c r="T2168" s="110">
        <f t="shared" si="711"/>
        <v>42195</v>
      </c>
      <c r="U2168" s="111">
        <f t="shared" si="707"/>
        <v>0</v>
      </c>
      <c r="V2168" s="22"/>
      <c r="AF2168" s="14"/>
    </row>
    <row r="2169" spans="1:32" x14ac:dyDescent="0.2">
      <c r="A2169" s="112">
        <f t="shared" si="701"/>
        <v>42194</v>
      </c>
      <c r="B2169" s="104">
        <f t="shared" si="713"/>
        <v>86219.020127650001</v>
      </c>
      <c r="C2169" s="104">
        <f t="shared" si="702"/>
        <v>82126.543130129983</v>
      </c>
      <c r="D2169" s="132">
        <f t="shared" si="703"/>
        <v>42166</v>
      </c>
      <c r="E2169" s="105">
        <f t="shared" si="715"/>
        <v>1.5939999999999999E-3</v>
      </c>
      <c r="F2169" s="106">
        <f t="shared" si="712"/>
        <v>29</v>
      </c>
      <c r="G2169" s="106">
        <f t="shared" si="714"/>
        <v>30</v>
      </c>
      <c r="H2169" s="104">
        <f t="shared" si="704"/>
        <v>1.00154082</v>
      </c>
      <c r="I2169" s="104">
        <f t="shared" si="705"/>
        <v>1.0394410599999999</v>
      </c>
      <c r="J2169" s="104">
        <f t="shared" si="697"/>
        <v>1.0410426500000001</v>
      </c>
      <c r="K2169" s="104">
        <f t="shared" si="698"/>
        <v>85497.234095520005</v>
      </c>
      <c r="L2169" s="107">
        <f t="shared" si="708"/>
        <v>0</v>
      </c>
      <c r="M2169" s="105">
        <f t="shared" si="709"/>
        <v>0</v>
      </c>
      <c r="N2169" s="104">
        <f t="shared" si="710"/>
        <v>0</v>
      </c>
      <c r="O2169" s="113">
        <f t="shared" si="706"/>
        <v>0.11</v>
      </c>
      <c r="P2169" s="108">
        <f t="shared" si="696"/>
        <v>1.0084422150000001</v>
      </c>
      <c r="Q2169" s="104">
        <f t="shared" si="699"/>
        <v>721.78603212999997</v>
      </c>
      <c r="R2169" s="104">
        <f t="shared" si="700"/>
        <v>721.78603212999997</v>
      </c>
      <c r="S2169" s="109" t="s">
        <v>52</v>
      </c>
      <c r="T2169" s="110">
        <f t="shared" si="711"/>
        <v>42195</v>
      </c>
      <c r="U2169" s="111">
        <f t="shared" si="707"/>
        <v>0</v>
      </c>
      <c r="V2169" s="22"/>
      <c r="AF2169" s="14"/>
    </row>
    <row r="2170" spans="1:32" x14ac:dyDescent="0.2">
      <c r="A2170" s="112">
        <f t="shared" si="701"/>
        <v>42195</v>
      </c>
      <c r="B2170" s="104">
        <f t="shared" si="713"/>
        <v>86248.596504999994</v>
      </c>
      <c r="C2170" s="104">
        <f t="shared" si="702"/>
        <v>82126.543130129983</v>
      </c>
      <c r="D2170" s="132">
        <f t="shared" si="703"/>
        <v>42166</v>
      </c>
      <c r="E2170" s="105">
        <f t="shared" si="715"/>
        <v>1.5939999999999999E-3</v>
      </c>
      <c r="F2170" s="106">
        <f t="shared" si="712"/>
        <v>30</v>
      </c>
      <c r="G2170" s="106">
        <f t="shared" si="714"/>
        <v>30</v>
      </c>
      <c r="H2170" s="104">
        <f t="shared" si="704"/>
        <v>1.0015940000000001</v>
      </c>
      <c r="I2170" s="104">
        <f t="shared" si="705"/>
        <v>1.0394410599999999</v>
      </c>
      <c r="J2170" s="104">
        <f t="shared" si="697"/>
        <v>1.0410979199999999</v>
      </c>
      <c r="K2170" s="104">
        <f t="shared" si="698"/>
        <v>85501.77322956</v>
      </c>
      <c r="L2170" s="107">
        <f t="shared" si="708"/>
        <v>70</v>
      </c>
      <c r="M2170" s="105">
        <f t="shared" si="709"/>
        <v>1.6079E-2</v>
      </c>
      <c r="N2170" s="104">
        <f t="shared" si="710"/>
        <v>1374.78301175</v>
      </c>
      <c r="O2170" s="113">
        <f t="shared" si="706"/>
        <v>0.11</v>
      </c>
      <c r="P2170" s="108">
        <f t="shared" si="696"/>
        <v>1.0087345940000001</v>
      </c>
      <c r="Q2170" s="104">
        <f t="shared" si="699"/>
        <v>746.82327543999997</v>
      </c>
      <c r="R2170" s="104">
        <f t="shared" si="700"/>
        <v>2121.6062871899999</v>
      </c>
      <c r="S2170" s="109" t="s">
        <v>52</v>
      </c>
      <c r="T2170" s="110">
        <f t="shared" si="711"/>
        <v>42195</v>
      </c>
      <c r="U2170" s="111">
        <f t="shared" si="707"/>
        <v>84126.990217810002</v>
      </c>
      <c r="V2170" s="22"/>
      <c r="AF2170" s="14"/>
    </row>
    <row r="2171" spans="1:32" x14ac:dyDescent="0.2">
      <c r="A2171" s="112">
        <f t="shared" si="701"/>
        <v>42196</v>
      </c>
      <c r="B2171" s="104">
        <f t="shared" si="713"/>
        <v>84155.841715729999</v>
      </c>
      <c r="C2171" s="104">
        <f t="shared" si="702"/>
        <v>80806.030443149983</v>
      </c>
      <c r="D2171" s="132">
        <f t="shared" si="703"/>
        <v>42196</v>
      </c>
      <c r="E2171" s="105">
        <f t="shared" si="715"/>
        <v>1.9350000000000001E-3</v>
      </c>
      <c r="F2171" s="106">
        <f t="shared" si="712"/>
        <v>1</v>
      </c>
      <c r="G2171" s="106">
        <f t="shared" si="714"/>
        <v>31</v>
      </c>
      <c r="H2171" s="104">
        <f t="shared" si="704"/>
        <v>1.00006236</v>
      </c>
      <c r="I2171" s="104">
        <f t="shared" si="705"/>
        <v>1.0410979199999999</v>
      </c>
      <c r="J2171" s="104">
        <f t="shared" si="697"/>
        <v>1.0411628399999999</v>
      </c>
      <c r="K2171" s="104">
        <f t="shared" si="698"/>
        <v>84132.236145310002</v>
      </c>
      <c r="L2171" s="107">
        <f t="shared" si="708"/>
        <v>0</v>
      </c>
      <c r="M2171" s="105">
        <f t="shared" si="709"/>
        <v>0</v>
      </c>
      <c r="N2171" s="104">
        <f t="shared" si="710"/>
        <v>0</v>
      </c>
      <c r="O2171" s="113">
        <f t="shared" si="706"/>
        <v>0.11</v>
      </c>
      <c r="P2171" s="108">
        <f t="shared" si="696"/>
        <v>1.0002805770000001</v>
      </c>
      <c r="Q2171" s="104">
        <f t="shared" si="699"/>
        <v>23.605570419999999</v>
      </c>
      <c r="R2171" s="104">
        <f t="shared" si="700"/>
        <v>23.605570419999999</v>
      </c>
      <c r="S2171" s="109" t="s">
        <v>52</v>
      </c>
      <c r="T2171" s="110">
        <f t="shared" si="711"/>
        <v>42226</v>
      </c>
      <c r="U2171" s="111">
        <f t="shared" si="707"/>
        <v>0</v>
      </c>
      <c r="V2171" s="22"/>
      <c r="AF2171" s="14"/>
    </row>
    <row r="2172" spans="1:32" x14ac:dyDescent="0.2">
      <c r="A2172" s="112">
        <f t="shared" si="701"/>
        <v>42197</v>
      </c>
      <c r="B2172" s="104">
        <f t="shared" si="713"/>
        <v>84184.702804280008</v>
      </c>
      <c r="C2172" s="104">
        <f t="shared" si="702"/>
        <v>80806.030443149983</v>
      </c>
      <c r="D2172" s="132">
        <f t="shared" si="703"/>
        <v>42196</v>
      </c>
      <c r="E2172" s="105">
        <f t="shared" si="715"/>
        <v>1.9350000000000001E-3</v>
      </c>
      <c r="F2172" s="106">
        <f t="shared" si="712"/>
        <v>2</v>
      </c>
      <c r="G2172" s="106">
        <f t="shared" si="714"/>
        <v>31</v>
      </c>
      <c r="H2172" s="104">
        <f t="shared" si="704"/>
        <v>1.0001247200000001</v>
      </c>
      <c r="I2172" s="104">
        <f t="shared" si="705"/>
        <v>1.0410979199999999</v>
      </c>
      <c r="J2172" s="104">
        <f t="shared" si="697"/>
        <v>1.0412277599999999</v>
      </c>
      <c r="K2172" s="104">
        <f t="shared" si="698"/>
        <v>84137.482072810002</v>
      </c>
      <c r="L2172" s="107">
        <f t="shared" si="708"/>
        <v>0</v>
      </c>
      <c r="M2172" s="105">
        <f t="shared" si="709"/>
        <v>0</v>
      </c>
      <c r="N2172" s="104">
        <f t="shared" si="710"/>
        <v>0</v>
      </c>
      <c r="O2172" s="113">
        <f t="shared" si="706"/>
        <v>0.11</v>
      </c>
      <c r="P2172" s="108">
        <f t="shared" si="696"/>
        <v>1.000561233</v>
      </c>
      <c r="Q2172" s="104">
        <f t="shared" si="699"/>
        <v>47.220731469999997</v>
      </c>
      <c r="R2172" s="104">
        <f t="shared" si="700"/>
        <v>47.220731469999997</v>
      </c>
      <c r="S2172" s="109" t="s">
        <v>52</v>
      </c>
      <c r="T2172" s="110">
        <f t="shared" si="711"/>
        <v>42226</v>
      </c>
      <c r="U2172" s="111">
        <f t="shared" si="707"/>
        <v>0</v>
      </c>
      <c r="V2172" s="22"/>
      <c r="AF2172" s="14"/>
    </row>
    <row r="2173" spans="1:32" x14ac:dyDescent="0.2">
      <c r="A2173" s="112">
        <f t="shared" si="701"/>
        <v>42198</v>
      </c>
      <c r="B2173" s="104">
        <f t="shared" si="713"/>
        <v>84213.574209300001</v>
      </c>
      <c r="C2173" s="104">
        <f t="shared" si="702"/>
        <v>80806.030443149983</v>
      </c>
      <c r="D2173" s="132">
        <f t="shared" si="703"/>
        <v>42196</v>
      </c>
      <c r="E2173" s="105">
        <f t="shared" si="715"/>
        <v>1.9350000000000001E-3</v>
      </c>
      <c r="F2173" s="106">
        <f t="shared" si="712"/>
        <v>3</v>
      </c>
      <c r="G2173" s="106">
        <f t="shared" si="714"/>
        <v>31</v>
      </c>
      <c r="H2173" s="104">
        <f t="shared" si="704"/>
        <v>1.0001870900000001</v>
      </c>
      <c r="I2173" s="104">
        <f t="shared" si="705"/>
        <v>1.0410979199999999</v>
      </c>
      <c r="J2173" s="104">
        <f t="shared" si="697"/>
        <v>1.0412926899999999</v>
      </c>
      <c r="K2173" s="104">
        <f t="shared" si="698"/>
        <v>84142.72880836</v>
      </c>
      <c r="L2173" s="107">
        <f t="shared" si="708"/>
        <v>0</v>
      </c>
      <c r="M2173" s="105">
        <f t="shared" si="709"/>
        <v>0</v>
      </c>
      <c r="N2173" s="104">
        <f t="shared" si="710"/>
        <v>0</v>
      </c>
      <c r="O2173" s="113">
        <f t="shared" si="706"/>
        <v>0.11</v>
      </c>
      <c r="P2173" s="108">
        <f t="shared" si="696"/>
        <v>1.0008419669999999</v>
      </c>
      <c r="Q2173" s="104">
        <f t="shared" si="699"/>
        <v>70.845400940000005</v>
      </c>
      <c r="R2173" s="104">
        <f t="shared" si="700"/>
        <v>70.845400940000005</v>
      </c>
      <c r="S2173" s="109" t="s">
        <v>52</v>
      </c>
      <c r="T2173" s="110">
        <f t="shared" si="711"/>
        <v>42226</v>
      </c>
      <c r="U2173" s="111">
        <f t="shared" si="707"/>
        <v>0</v>
      </c>
      <c r="V2173" s="22"/>
      <c r="AF2173" s="14"/>
    </row>
    <row r="2174" spans="1:32" x14ac:dyDescent="0.2">
      <c r="A2174" s="112">
        <f t="shared" si="701"/>
        <v>42199</v>
      </c>
      <c r="B2174" s="104">
        <f t="shared" si="713"/>
        <v>84242.456101010001</v>
      </c>
      <c r="C2174" s="104">
        <f t="shared" si="702"/>
        <v>80806.030443149983</v>
      </c>
      <c r="D2174" s="132">
        <f t="shared" si="703"/>
        <v>42196</v>
      </c>
      <c r="E2174" s="105">
        <f t="shared" si="715"/>
        <v>1.9350000000000001E-3</v>
      </c>
      <c r="F2174" s="106">
        <f t="shared" si="712"/>
        <v>4</v>
      </c>
      <c r="G2174" s="106">
        <f t="shared" si="714"/>
        <v>31</v>
      </c>
      <c r="H2174" s="104">
        <f t="shared" si="704"/>
        <v>1.00024946</v>
      </c>
      <c r="I2174" s="104">
        <f t="shared" si="705"/>
        <v>1.0410979199999999</v>
      </c>
      <c r="J2174" s="104">
        <f t="shared" si="697"/>
        <v>1.04135763</v>
      </c>
      <c r="K2174" s="104">
        <f t="shared" si="698"/>
        <v>84147.976351980004</v>
      </c>
      <c r="L2174" s="107">
        <f t="shared" si="708"/>
        <v>0</v>
      </c>
      <c r="M2174" s="105">
        <f t="shared" si="709"/>
        <v>0</v>
      </c>
      <c r="N2174" s="104">
        <f t="shared" si="710"/>
        <v>0</v>
      </c>
      <c r="O2174" s="113">
        <f t="shared" si="706"/>
        <v>0.11</v>
      </c>
      <c r="P2174" s="108">
        <f t="shared" si="696"/>
        <v>1.0011227810000001</v>
      </c>
      <c r="Q2174" s="104">
        <f t="shared" si="699"/>
        <v>94.479749029999994</v>
      </c>
      <c r="R2174" s="104">
        <f t="shared" si="700"/>
        <v>94.479749029999994</v>
      </c>
      <c r="S2174" s="109" t="s">
        <v>52</v>
      </c>
      <c r="T2174" s="110">
        <f t="shared" si="711"/>
        <v>42226</v>
      </c>
      <c r="U2174" s="111">
        <f t="shared" si="707"/>
        <v>0</v>
      </c>
      <c r="V2174" s="22"/>
      <c r="AF2174" s="14"/>
    </row>
    <row r="2175" spans="1:32" x14ac:dyDescent="0.2">
      <c r="A2175" s="112">
        <f t="shared" si="701"/>
        <v>42200</v>
      </c>
      <c r="B2175" s="104">
        <f t="shared" si="713"/>
        <v>84271.347503839992</v>
      </c>
      <c r="C2175" s="104">
        <f t="shared" si="702"/>
        <v>80806.030443149983</v>
      </c>
      <c r="D2175" s="132">
        <f t="shared" si="703"/>
        <v>42196</v>
      </c>
      <c r="E2175" s="105">
        <f t="shared" si="715"/>
        <v>1.9350000000000001E-3</v>
      </c>
      <c r="F2175" s="106">
        <f t="shared" si="712"/>
        <v>5</v>
      </c>
      <c r="G2175" s="106">
        <f t="shared" si="714"/>
        <v>31</v>
      </c>
      <c r="H2175" s="104">
        <f t="shared" si="704"/>
        <v>1.00031184</v>
      </c>
      <c r="I2175" s="104">
        <f t="shared" si="705"/>
        <v>1.0410979199999999</v>
      </c>
      <c r="J2175" s="104">
        <f t="shared" si="697"/>
        <v>1.0414225699999999</v>
      </c>
      <c r="K2175" s="104">
        <f t="shared" si="698"/>
        <v>84153.223895599993</v>
      </c>
      <c r="L2175" s="107">
        <f t="shared" si="708"/>
        <v>0</v>
      </c>
      <c r="M2175" s="105">
        <f t="shared" si="709"/>
        <v>0</v>
      </c>
      <c r="N2175" s="104">
        <f t="shared" si="710"/>
        <v>0</v>
      </c>
      <c r="O2175" s="113">
        <f t="shared" si="706"/>
        <v>0.11</v>
      </c>
      <c r="P2175" s="108">
        <f t="shared" si="696"/>
        <v>1.001403673</v>
      </c>
      <c r="Q2175" s="104">
        <f t="shared" si="699"/>
        <v>118.12360824</v>
      </c>
      <c r="R2175" s="104">
        <f t="shared" si="700"/>
        <v>118.12360824</v>
      </c>
      <c r="S2175" s="109" t="s">
        <v>52</v>
      </c>
      <c r="T2175" s="110">
        <f t="shared" si="711"/>
        <v>42226</v>
      </c>
      <c r="U2175" s="111">
        <f t="shared" si="707"/>
        <v>0</v>
      </c>
      <c r="V2175" s="22"/>
      <c r="AF2175" s="14"/>
    </row>
    <row r="2176" spans="1:32" x14ac:dyDescent="0.2">
      <c r="A2176" s="112">
        <f t="shared" si="701"/>
        <v>42201</v>
      </c>
      <c r="B2176" s="104">
        <f t="shared" si="713"/>
        <v>84300.24841901999</v>
      </c>
      <c r="C2176" s="104">
        <f t="shared" si="702"/>
        <v>80806.030443149983</v>
      </c>
      <c r="D2176" s="132">
        <f t="shared" si="703"/>
        <v>42196</v>
      </c>
      <c r="E2176" s="105">
        <f t="shared" si="715"/>
        <v>1.9350000000000001E-3</v>
      </c>
      <c r="F2176" s="106">
        <f t="shared" si="712"/>
        <v>6</v>
      </c>
      <c r="G2176" s="106">
        <f t="shared" si="714"/>
        <v>31</v>
      </c>
      <c r="H2176" s="104">
        <f t="shared" si="704"/>
        <v>1.0003742200000001</v>
      </c>
      <c r="I2176" s="104">
        <f t="shared" si="705"/>
        <v>1.0410979199999999</v>
      </c>
      <c r="J2176" s="104">
        <f t="shared" si="697"/>
        <v>1.0414875100000001</v>
      </c>
      <c r="K2176" s="104">
        <f t="shared" si="698"/>
        <v>84158.471439219997</v>
      </c>
      <c r="L2176" s="107">
        <f t="shared" si="708"/>
        <v>0</v>
      </c>
      <c r="M2176" s="105">
        <f t="shared" si="709"/>
        <v>0</v>
      </c>
      <c r="N2176" s="104">
        <f t="shared" si="710"/>
        <v>0</v>
      </c>
      <c r="O2176" s="113">
        <f t="shared" si="706"/>
        <v>0.11</v>
      </c>
      <c r="P2176" s="108">
        <f t="shared" si="696"/>
        <v>1.0016846429999999</v>
      </c>
      <c r="Q2176" s="104">
        <f t="shared" si="699"/>
        <v>141.77697979999999</v>
      </c>
      <c r="R2176" s="104">
        <f t="shared" si="700"/>
        <v>141.77697979999999</v>
      </c>
      <c r="S2176" s="109" t="s">
        <v>52</v>
      </c>
      <c r="T2176" s="110">
        <f t="shared" si="711"/>
        <v>42226</v>
      </c>
      <c r="U2176" s="111">
        <f t="shared" si="707"/>
        <v>0</v>
      </c>
      <c r="V2176" s="22"/>
      <c r="AF2176" s="14"/>
    </row>
    <row r="2177" spans="1:32" x14ac:dyDescent="0.2">
      <c r="A2177" s="112">
        <f t="shared" si="701"/>
        <v>42202</v>
      </c>
      <c r="B2177" s="104">
        <f t="shared" si="713"/>
        <v>84329.159825729992</v>
      </c>
      <c r="C2177" s="104">
        <f t="shared" si="702"/>
        <v>80806.030443149983</v>
      </c>
      <c r="D2177" s="132">
        <f t="shared" si="703"/>
        <v>42196</v>
      </c>
      <c r="E2177" s="105">
        <f t="shared" si="715"/>
        <v>1.9350000000000001E-3</v>
      </c>
      <c r="F2177" s="106">
        <f t="shared" si="712"/>
        <v>7</v>
      </c>
      <c r="G2177" s="106">
        <f t="shared" si="714"/>
        <v>31</v>
      </c>
      <c r="H2177" s="104">
        <f t="shared" si="704"/>
        <v>1.0004366</v>
      </c>
      <c r="I2177" s="104">
        <f t="shared" si="705"/>
        <v>1.0410979199999999</v>
      </c>
      <c r="J2177" s="104">
        <f t="shared" si="697"/>
        <v>1.0415524599999999</v>
      </c>
      <c r="K2177" s="104">
        <f t="shared" si="698"/>
        <v>84163.719790889998</v>
      </c>
      <c r="L2177" s="107">
        <f t="shared" si="708"/>
        <v>0</v>
      </c>
      <c r="M2177" s="105">
        <f t="shared" si="709"/>
        <v>0</v>
      </c>
      <c r="N2177" s="104">
        <f t="shared" si="710"/>
        <v>0</v>
      </c>
      <c r="O2177" s="113">
        <f t="shared" si="706"/>
        <v>0.11</v>
      </c>
      <c r="P2177" s="108">
        <f t="shared" si="696"/>
        <v>1.001965693</v>
      </c>
      <c r="Q2177" s="104">
        <f t="shared" si="699"/>
        <v>165.44003484000001</v>
      </c>
      <c r="R2177" s="104">
        <f t="shared" si="700"/>
        <v>165.44003484000001</v>
      </c>
      <c r="S2177" s="109" t="s">
        <v>52</v>
      </c>
      <c r="T2177" s="110">
        <f t="shared" si="711"/>
        <v>42226</v>
      </c>
      <c r="U2177" s="111">
        <f t="shared" si="707"/>
        <v>0</v>
      </c>
      <c r="V2177" s="22"/>
      <c r="AF2177" s="14"/>
    </row>
    <row r="2178" spans="1:32" x14ac:dyDescent="0.2">
      <c r="A2178" s="112">
        <f t="shared" si="701"/>
        <v>42203</v>
      </c>
      <c r="B2178" s="104">
        <f t="shared" si="713"/>
        <v>84358.080831910003</v>
      </c>
      <c r="C2178" s="104">
        <f t="shared" si="702"/>
        <v>80806.030443149983</v>
      </c>
      <c r="D2178" s="132">
        <f t="shared" si="703"/>
        <v>42196</v>
      </c>
      <c r="E2178" s="105">
        <f t="shared" si="715"/>
        <v>1.9350000000000001E-3</v>
      </c>
      <c r="F2178" s="106">
        <f t="shared" si="712"/>
        <v>8</v>
      </c>
      <c r="G2178" s="106">
        <f t="shared" si="714"/>
        <v>31</v>
      </c>
      <c r="H2178" s="104">
        <f t="shared" si="704"/>
        <v>1.0004989900000001</v>
      </c>
      <c r="I2178" s="104">
        <f t="shared" si="705"/>
        <v>1.0410979199999999</v>
      </c>
      <c r="J2178" s="104">
        <f t="shared" si="697"/>
        <v>1.04161741</v>
      </c>
      <c r="K2178" s="104">
        <f t="shared" si="698"/>
        <v>84168.968142569996</v>
      </c>
      <c r="L2178" s="107">
        <f t="shared" si="708"/>
        <v>0</v>
      </c>
      <c r="M2178" s="105">
        <f t="shared" si="709"/>
        <v>0</v>
      </c>
      <c r="N2178" s="104">
        <f t="shared" si="710"/>
        <v>0</v>
      </c>
      <c r="O2178" s="113">
        <f t="shared" si="706"/>
        <v>0.11</v>
      </c>
      <c r="P2178" s="108">
        <f t="shared" si="696"/>
        <v>1.002246822</v>
      </c>
      <c r="Q2178" s="104">
        <f t="shared" si="699"/>
        <v>189.11268934</v>
      </c>
      <c r="R2178" s="104">
        <f t="shared" si="700"/>
        <v>189.11268934</v>
      </c>
      <c r="S2178" s="109" t="s">
        <v>52</v>
      </c>
      <c r="T2178" s="110">
        <f t="shared" si="711"/>
        <v>42226</v>
      </c>
      <c r="U2178" s="111">
        <f t="shared" si="707"/>
        <v>0</v>
      </c>
      <c r="V2178" s="22"/>
      <c r="AF2178" s="14"/>
    </row>
    <row r="2179" spans="1:32" x14ac:dyDescent="0.2">
      <c r="A2179" s="112">
        <f t="shared" si="701"/>
        <v>42204</v>
      </c>
      <c r="B2179" s="104">
        <f t="shared" si="713"/>
        <v>84387.012164700005</v>
      </c>
      <c r="C2179" s="104">
        <f t="shared" si="702"/>
        <v>80806.030443149983</v>
      </c>
      <c r="D2179" s="132">
        <f t="shared" si="703"/>
        <v>42196</v>
      </c>
      <c r="E2179" s="105">
        <f t="shared" si="715"/>
        <v>1.9350000000000001E-3</v>
      </c>
      <c r="F2179" s="106">
        <f t="shared" si="712"/>
        <v>9</v>
      </c>
      <c r="G2179" s="106">
        <f t="shared" si="714"/>
        <v>31</v>
      </c>
      <c r="H2179" s="104">
        <f t="shared" si="704"/>
        <v>1.0005613799999999</v>
      </c>
      <c r="I2179" s="104">
        <f t="shared" si="705"/>
        <v>1.0410979199999999</v>
      </c>
      <c r="J2179" s="104">
        <f t="shared" si="697"/>
        <v>1.04168237</v>
      </c>
      <c r="K2179" s="104">
        <f t="shared" si="698"/>
        <v>84174.217302310004</v>
      </c>
      <c r="L2179" s="107">
        <f t="shared" si="708"/>
        <v>0</v>
      </c>
      <c r="M2179" s="105">
        <f t="shared" si="709"/>
        <v>0</v>
      </c>
      <c r="N2179" s="104">
        <f t="shared" si="710"/>
        <v>0</v>
      </c>
      <c r="O2179" s="113">
        <f t="shared" si="706"/>
        <v>0.11</v>
      </c>
      <c r="P2179" s="108">
        <f t="shared" si="696"/>
        <v>1.002528029</v>
      </c>
      <c r="Q2179" s="104">
        <f t="shared" si="699"/>
        <v>212.79486238999999</v>
      </c>
      <c r="R2179" s="104">
        <f t="shared" si="700"/>
        <v>212.79486238999999</v>
      </c>
      <c r="S2179" s="109" t="s">
        <v>52</v>
      </c>
      <c r="T2179" s="110">
        <f t="shared" si="711"/>
        <v>42226</v>
      </c>
      <c r="U2179" s="111">
        <f t="shared" si="707"/>
        <v>0</v>
      </c>
      <c r="V2179" s="22"/>
      <c r="AF2179" s="14"/>
    </row>
    <row r="2180" spans="1:32" x14ac:dyDescent="0.2">
      <c r="A2180" s="112">
        <f t="shared" si="701"/>
        <v>42205</v>
      </c>
      <c r="B2180" s="104">
        <f t="shared" si="713"/>
        <v>84415.953184049999</v>
      </c>
      <c r="C2180" s="104">
        <f t="shared" si="702"/>
        <v>80806.030443149983</v>
      </c>
      <c r="D2180" s="132">
        <f t="shared" si="703"/>
        <v>42196</v>
      </c>
      <c r="E2180" s="105">
        <f t="shared" si="715"/>
        <v>1.9350000000000001E-3</v>
      </c>
      <c r="F2180" s="106">
        <f t="shared" si="712"/>
        <v>10</v>
      </c>
      <c r="G2180" s="106">
        <f t="shared" si="714"/>
        <v>31</v>
      </c>
      <c r="H2180" s="104">
        <f t="shared" si="704"/>
        <v>1.00062378</v>
      </c>
      <c r="I2180" s="104">
        <f t="shared" si="705"/>
        <v>1.0410979199999999</v>
      </c>
      <c r="J2180" s="104">
        <f t="shared" si="697"/>
        <v>1.04174733</v>
      </c>
      <c r="K2180" s="104">
        <f t="shared" si="698"/>
        <v>84179.466462049997</v>
      </c>
      <c r="L2180" s="107">
        <f t="shared" si="708"/>
        <v>0</v>
      </c>
      <c r="M2180" s="105">
        <f t="shared" si="709"/>
        <v>0</v>
      </c>
      <c r="N2180" s="104">
        <f t="shared" si="710"/>
        <v>0</v>
      </c>
      <c r="O2180" s="113">
        <f t="shared" si="706"/>
        <v>0.11</v>
      </c>
      <c r="P2180" s="108">
        <f t="shared" si="696"/>
        <v>1.002809316</v>
      </c>
      <c r="Q2180" s="104">
        <f t="shared" si="699"/>
        <v>236.48672199999999</v>
      </c>
      <c r="R2180" s="104">
        <f t="shared" si="700"/>
        <v>236.48672199999999</v>
      </c>
      <c r="S2180" s="109" t="s">
        <v>52</v>
      </c>
      <c r="T2180" s="110">
        <f t="shared" si="711"/>
        <v>42226</v>
      </c>
      <c r="U2180" s="111">
        <f t="shared" si="707"/>
        <v>0</v>
      </c>
      <c r="V2180" s="22"/>
      <c r="AF2180" s="14"/>
    </row>
    <row r="2181" spans="1:32" x14ac:dyDescent="0.2">
      <c r="A2181" s="112">
        <f t="shared" si="701"/>
        <v>42206</v>
      </c>
      <c r="B2181" s="104">
        <f t="shared" si="713"/>
        <v>84444.904533399997</v>
      </c>
      <c r="C2181" s="104">
        <f t="shared" si="702"/>
        <v>80806.030443149983</v>
      </c>
      <c r="D2181" s="132">
        <f t="shared" si="703"/>
        <v>42196</v>
      </c>
      <c r="E2181" s="105">
        <f t="shared" si="715"/>
        <v>1.9350000000000001E-3</v>
      </c>
      <c r="F2181" s="106">
        <f t="shared" si="712"/>
        <v>11</v>
      </c>
      <c r="G2181" s="106">
        <f t="shared" si="714"/>
        <v>31</v>
      </c>
      <c r="H2181" s="104">
        <f t="shared" si="704"/>
        <v>1.00068618</v>
      </c>
      <c r="I2181" s="104">
        <f t="shared" si="705"/>
        <v>1.0410979199999999</v>
      </c>
      <c r="J2181" s="104">
        <f t="shared" si="697"/>
        <v>1.0418122999999999</v>
      </c>
      <c r="K2181" s="104">
        <f t="shared" si="698"/>
        <v>84184.716429840002</v>
      </c>
      <c r="L2181" s="107">
        <f t="shared" si="708"/>
        <v>0</v>
      </c>
      <c r="M2181" s="105">
        <f t="shared" si="709"/>
        <v>0</v>
      </c>
      <c r="N2181" s="104">
        <f t="shared" si="710"/>
        <v>0</v>
      </c>
      <c r="O2181" s="113">
        <f t="shared" si="706"/>
        <v>0.11</v>
      </c>
      <c r="P2181" s="108">
        <f t="shared" si="696"/>
        <v>1.003090681</v>
      </c>
      <c r="Q2181" s="104">
        <f t="shared" si="699"/>
        <v>260.18810356</v>
      </c>
      <c r="R2181" s="104">
        <f t="shared" si="700"/>
        <v>260.18810356</v>
      </c>
      <c r="S2181" s="109" t="s">
        <v>52</v>
      </c>
      <c r="T2181" s="110">
        <f t="shared" si="711"/>
        <v>42226</v>
      </c>
      <c r="U2181" s="111">
        <f t="shared" si="707"/>
        <v>0</v>
      </c>
      <c r="V2181" s="22"/>
      <c r="AF2181" s="14"/>
    </row>
    <row r="2182" spans="1:32" x14ac:dyDescent="0.2">
      <c r="A2182" s="112">
        <f t="shared" si="701"/>
        <v>42207</v>
      </c>
      <c r="B2182" s="104">
        <f t="shared" si="713"/>
        <v>84473.864677289996</v>
      </c>
      <c r="C2182" s="104">
        <f t="shared" si="702"/>
        <v>80806.030443149983</v>
      </c>
      <c r="D2182" s="132">
        <f t="shared" si="703"/>
        <v>42196</v>
      </c>
      <c r="E2182" s="105">
        <f t="shared" si="715"/>
        <v>1.9350000000000001E-3</v>
      </c>
      <c r="F2182" s="106">
        <f t="shared" si="712"/>
        <v>12</v>
      </c>
      <c r="G2182" s="106">
        <f t="shared" si="714"/>
        <v>31</v>
      </c>
      <c r="H2182" s="104">
        <f t="shared" si="704"/>
        <v>1.00074858</v>
      </c>
      <c r="I2182" s="104">
        <f t="shared" si="705"/>
        <v>1.0410979199999999</v>
      </c>
      <c r="J2182" s="104">
        <f t="shared" si="697"/>
        <v>1.0418772599999999</v>
      </c>
      <c r="K2182" s="104">
        <f t="shared" si="698"/>
        <v>84189.965589579995</v>
      </c>
      <c r="L2182" s="107">
        <f t="shared" si="708"/>
        <v>0</v>
      </c>
      <c r="M2182" s="105">
        <f t="shared" si="709"/>
        <v>0</v>
      </c>
      <c r="N2182" s="104">
        <f t="shared" si="710"/>
        <v>0</v>
      </c>
      <c r="O2182" s="113">
        <f t="shared" si="706"/>
        <v>0.11</v>
      </c>
      <c r="P2182" s="108">
        <f t="shared" si="696"/>
        <v>1.0033721250000001</v>
      </c>
      <c r="Q2182" s="104">
        <f t="shared" si="699"/>
        <v>283.89908771</v>
      </c>
      <c r="R2182" s="104">
        <f t="shared" si="700"/>
        <v>283.89908771</v>
      </c>
      <c r="S2182" s="109" t="s">
        <v>52</v>
      </c>
      <c r="T2182" s="110">
        <f t="shared" si="711"/>
        <v>42226</v>
      </c>
      <c r="U2182" s="111">
        <f t="shared" si="707"/>
        <v>0</v>
      </c>
      <c r="V2182" s="22"/>
      <c r="AF2182" s="14"/>
    </row>
    <row r="2183" spans="1:32" x14ac:dyDescent="0.2">
      <c r="A2183" s="112">
        <f t="shared" si="701"/>
        <v>42208</v>
      </c>
      <c r="B2183" s="104">
        <f t="shared" si="713"/>
        <v>84502.836049320002</v>
      </c>
      <c r="C2183" s="104">
        <f t="shared" si="702"/>
        <v>80806.030443149983</v>
      </c>
      <c r="D2183" s="132">
        <f t="shared" si="703"/>
        <v>42196</v>
      </c>
      <c r="E2183" s="105">
        <f t="shared" si="715"/>
        <v>1.9350000000000001E-3</v>
      </c>
      <c r="F2183" s="106">
        <f t="shared" si="712"/>
        <v>13</v>
      </c>
      <c r="G2183" s="106">
        <f t="shared" si="714"/>
        <v>31</v>
      </c>
      <c r="H2183" s="104">
        <f t="shared" si="704"/>
        <v>1.00081099</v>
      </c>
      <c r="I2183" s="104">
        <f t="shared" si="705"/>
        <v>1.0410979199999999</v>
      </c>
      <c r="J2183" s="104">
        <f t="shared" si="697"/>
        <v>1.04194224</v>
      </c>
      <c r="K2183" s="104">
        <f t="shared" si="698"/>
        <v>84195.216365440006</v>
      </c>
      <c r="L2183" s="107">
        <f t="shared" si="708"/>
        <v>0</v>
      </c>
      <c r="M2183" s="105">
        <f t="shared" si="709"/>
        <v>0</v>
      </c>
      <c r="N2183" s="104">
        <f t="shared" si="710"/>
        <v>0</v>
      </c>
      <c r="O2183" s="113">
        <f t="shared" si="706"/>
        <v>0.11</v>
      </c>
      <c r="P2183" s="108">
        <f t="shared" si="696"/>
        <v>1.003653648</v>
      </c>
      <c r="Q2183" s="104">
        <f t="shared" si="699"/>
        <v>307.61968388000003</v>
      </c>
      <c r="R2183" s="104">
        <f t="shared" si="700"/>
        <v>307.61968388000003</v>
      </c>
      <c r="S2183" s="109" t="s">
        <v>52</v>
      </c>
      <c r="T2183" s="110">
        <f t="shared" si="711"/>
        <v>42226</v>
      </c>
      <c r="U2183" s="111">
        <f t="shared" si="707"/>
        <v>0</v>
      </c>
      <c r="V2183" s="22"/>
      <c r="AF2183" s="14"/>
    </row>
    <row r="2184" spans="1:32" x14ac:dyDescent="0.2">
      <c r="A2184" s="112">
        <f t="shared" si="701"/>
        <v>42209</v>
      </c>
      <c r="B2184" s="104">
        <f t="shared" si="713"/>
        <v>84531.81621836999</v>
      </c>
      <c r="C2184" s="104">
        <f t="shared" si="702"/>
        <v>80806.030443149983</v>
      </c>
      <c r="D2184" s="132">
        <f t="shared" si="703"/>
        <v>42196</v>
      </c>
      <c r="E2184" s="105">
        <f t="shared" si="715"/>
        <v>1.9350000000000001E-3</v>
      </c>
      <c r="F2184" s="106">
        <f t="shared" si="712"/>
        <v>14</v>
      </c>
      <c r="G2184" s="106">
        <f t="shared" si="714"/>
        <v>31</v>
      </c>
      <c r="H2184" s="104">
        <f t="shared" si="704"/>
        <v>1.0008733999999999</v>
      </c>
      <c r="I2184" s="104">
        <f t="shared" si="705"/>
        <v>1.0410979199999999</v>
      </c>
      <c r="J2184" s="104">
        <f t="shared" si="697"/>
        <v>1.04200721</v>
      </c>
      <c r="K2184" s="104">
        <f t="shared" si="698"/>
        <v>84200.466333239994</v>
      </c>
      <c r="L2184" s="107">
        <f t="shared" si="708"/>
        <v>0</v>
      </c>
      <c r="M2184" s="105">
        <f t="shared" si="709"/>
        <v>0</v>
      </c>
      <c r="N2184" s="104">
        <f t="shared" si="710"/>
        <v>0</v>
      </c>
      <c r="O2184" s="113">
        <f t="shared" si="706"/>
        <v>0.11</v>
      </c>
      <c r="P2184" s="108">
        <f t="shared" ref="P2184:P2247" si="716">ROUND((1+O2184)^(30/360)^(F2184/G2184),9)</f>
        <v>1.0039352500000001</v>
      </c>
      <c r="Q2184" s="104">
        <f t="shared" si="699"/>
        <v>331.34988513000002</v>
      </c>
      <c r="R2184" s="104">
        <f t="shared" si="700"/>
        <v>331.34988513000002</v>
      </c>
      <c r="S2184" s="109" t="s">
        <v>52</v>
      </c>
      <c r="T2184" s="110">
        <f t="shared" si="711"/>
        <v>42226</v>
      </c>
      <c r="U2184" s="111">
        <f t="shared" si="707"/>
        <v>0</v>
      </c>
      <c r="V2184" s="22"/>
      <c r="AF2184" s="14"/>
    </row>
    <row r="2185" spans="1:32" x14ac:dyDescent="0.2">
      <c r="A2185" s="112">
        <f t="shared" si="701"/>
        <v>42210</v>
      </c>
      <c r="B2185" s="104">
        <f t="shared" si="713"/>
        <v>84560.807619419997</v>
      </c>
      <c r="C2185" s="104">
        <f t="shared" si="702"/>
        <v>80806.030443149983</v>
      </c>
      <c r="D2185" s="132">
        <f t="shared" si="703"/>
        <v>42196</v>
      </c>
      <c r="E2185" s="105">
        <f t="shared" si="715"/>
        <v>1.9350000000000001E-3</v>
      </c>
      <c r="F2185" s="106">
        <f t="shared" si="712"/>
        <v>15</v>
      </c>
      <c r="G2185" s="106">
        <f t="shared" si="714"/>
        <v>31</v>
      </c>
      <c r="H2185" s="104">
        <f t="shared" si="704"/>
        <v>1.00093582</v>
      </c>
      <c r="I2185" s="104">
        <f t="shared" si="705"/>
        <v>1.0410979199999999</v>
      </c>
      <c r="J2185" s="104">
        <f t="shared" si="697"/>
        <v>1.0420722</v>
      </c>
      <c r="K2185" s="104">
        <f t="shared" si="698"/>
        <v>84205.71791716</v>
      </c>
      <c r="L2185" s="107">
        <f t="shared" si="708"/>
        <v>0</v>
      </c>
      <c r="M2185" s="105">
        <f t="shared" si="709"/>
        <v>0</v>
      </c>
      <c r="N2185" s="104">
        <f t="shared" si="710"/>
        <v>0</v>
      </c>
      <c r="O2185" s="113">
        <f t="shared" si="706"/>
        <v>0.11</v>
      </c>
      <c r="P2185" s="108">
        <f t="shared" si="716"/>
        <v>1.004216931</v>
      </c>
      <c r="Q2185" s="104">
        <f t="shared" si="699"/>
        <v>355.08970226000002</v>
      </c>
      <c r="R2185" s="104">
        <f t="shared" si="700"/>
        <v>355.08970226000002</v>
      </c>
      <c r="S2185" s="109" t="s">
        <v>52</v>
      </c>
      <c r="T2185" s="110">
        <f t="shared" si="711"/>
        <v>42226</v>
      </c>
      <c r="U2185" s="111">
        <f t="shared" si="707"/>
        <v>0</v>
      </c>
      <c r="V2185" s="22"/>
      <c r="AF2185" s="14"/>
    </row>
    <row r="2186" spans="1:32" x14ac:dyDescent="0.2">
      <c r="A2186" s="112">
        <f t="shared" si="701"/>
        <v>42211</v>
      </c>
      <c r="B2186" s="104">
        <f t="shared" si="713"/>
        <v>84589.807904179994</v>
      </c>
      <c r="C2186" s="104">
        <f t="shared" si="702"/>
        <v>80806.030443149983</v>
      </c>
      <c r="D2186" s="132">
        <f t="shared" si="703"/>
        <v>42196</v>
      </c>
      <c r="E2186" s="105">
        <f t="shared" si="715"/>
        <v>1.9350000000000001E-3</v>
      </c>
      <c r="F2186" s="106">
        <f t="shared" si="712"/>
        <v>16</v>
      </c>
      <c r="G2186" s="106">
        <f t="shared" si="714"/>
        <v>31</v>
      </c>
      <c r="H2186" s="104">
        <f t="shared" si="704"/>
        <v>1.0009982399999999</v>
      </c>
      <c r="I2186" s="104">
        <f t="shared" si="705"/>
        <v>1.0410979199999999</v>
      </c>
      <c r="J2186" s="104">
        <f t="shared" ref="J2186:J2249" si="717">TRUNC(H2186*I2186,8)</f>
        <v>1.0421371800000001</v>
      </c>
      <c r="K2186" s="104">
        <f t="shared" ref="K2186:K2249" si="718">TRUNC(C2186*J2186,8)</f>
        <v>84210.96869301</v>
      </c>
      <c r="L2186" s="107">
        <f t="shared" si="708"/>
        <v>0</v>
      </c>
      <c r="M2186" s="105">
        <f t="shared" si="709"/>
        <v>0</v>
      </c>
      <c r="N2186" s="104">
        <f t="shared" si="710"/>
        <v>0</v>
      </c>
      <c r="O2186" s="113">
        <f t="shared" si="706"/>
        <v>0.11</v>
      </c>
      <c r="P2186" s="108">
        <f t="shared" si="716"/>
        <v>1.0044986920000001</v>
      </c>
      <c r="Q2186" s="104">
        <f t="shared" ref="Q2186:Q2249" si="719">TRUNC((P2186-1)*K2186,8)</f>
        <v>378.83921117</v>
      </c>
      <c r="R2186" s="104">
        <f t="shared" ref="R2186:R2249" si="720">(N2186+Q2186)</f>
        <v>378.83921117</v>
      </c>
      <c r="S2186" s="109" t="s">
        <v>52</v>
      </c>
      <c r="T2186" s="110">
        <f t="shared" si="711"/>
        <v>42226</v>
      </c>
      <c r="U2186" s="111">
        <f t="shared" si="707"/>
        <v>0</v>
      </c>
      <c r="V2186" s="22"/>
      <c r="AF2186" s="14"/>
    </row>
    <row r="2187" spans="1:32" x14ac:dyDescent="0.2">
      <c r="A2187" s="112">
        <f t="shared" ref="A2187:A2250" si="721">(A2186+1)</f>
        <v>42212</v>
      </c>
      <c r="B2187" s="104">
        <f t="shared" si="713"/>
        <v>84618.818528660006</v>
      </c>
      <c r="C2187" s="104">
        <f t="shared" ref="C2187:C2250" si="722">IF(DAY(A2186)=$E$2,VLOOKUP(A2186,X$10:Y$148,2),C2186)</f>
        <v>80806.030443149983</v>
      </c>
      <c r="D2187" s="132">
        <f t="shared" ref="D2187:D2250" si="723">IF(DAY(A2186)=$E$2,A2187,D2186)</f>
        <v>42196</v>
      </c>
      <c r="E2187" s="105">
        <f t="shared" si="715"/>
        <v>1.9350000000000001E-3</v>
      </c>
      <c r="F2187" s="106">
        <f t="shared" si="712"/>
        <v>17</v>
      </c>
      <c r="G2187" s="106">
        <f t="shared" si="714"/>
        <v>31</v>
      </c>
      <c r="H2187" s="104">
        <f t="shared" ref="H2187:H2250" si="724">TRUNC(((1+$E2187)^($F2187/$G2187)),8)</f>
        <v>1.00106066</v>
      </c>
      <c r="I2187" s="104">
        <f t="shared" ref="I2187:I2250" si="725">IF(DAY(A2186)=E$2,J2186,I2186)</f>
        <v>1.0410979199999999</v>
      </c>
      <c r="J2187" s="104">
        <f t="shared" si="717"/>
        <v>1.0422021699999999</v>
      </c>
      <c r="K2187" s="104">
        <f t="shared" si="718"/>
        <v>84216.220276930006</v>
      </c>
      <c r="L2187" s="107">
        <f t="shared" si="708"/>
        <v>0</v>
      </c>
      <c r="M2187" s="105">
        <f t="shared" si="709"/>
        <v>0</v>
      </c>
      <c r="N2187" s="104">
        <f t="shared" si="710"/>
        <v>0</v>
      </c>
      <c r="O2187" s="113">
        <f t="shared" ref="O2187:O2250" si="726">(O2186)</f>
        <v>0.11</v>
      </c>
      <c r="P2187" s="108">
        <f t="shared" si="716"/>
        <v>1.004780531</v>
      </c>
      <c r="Q2187" s="104">
        <f t="shared" si="719"/>
        <v>402.59825173000002</v>
      </c>
      <c r="R2187" s="104">
        <f t="shared" si="720"/>
        <v>402.59825173000002</v>
      </c>
      <c r="S2187" s="109" t="s">
        <v>52</v>
      </c>
      <c r="T2187" s="110">
        <f t="shared" si="711"/>
        <v>42226</v>
      </c>
      <c r="U2187" s="111">
        <f t="shared" ref="U2187:U2250" si="727">IF(L2187&gt;0,K2187-N2187,0)</f>
        <v>0</v>
      </c>
      <c r="V2187" s="22"/>
      <c r="AF2187" s="14"/>
    </row>
    <row r="2188" spans="1:32" x14ac:dyDescent="0.2">
      <c r="A2188" s="112">
        <f t="shared" si="721"/>
        <v>42213</v>
      </c>
      <c r="B2188" s="104">
        <f t="shared" si="713"/>
        <v>84647.838766849993</v>
      </c>
      <c r="C2188" s="104">
        <f t="shared" si="722"/>
        <v>80806.030443149983</v>
      </c>
      <c r="D2188" s="132">
        <f t="shared" si="723"/>
        <v>42196</v>
      </c>
      <c r="E2188" s="105">
        <f t="shared" si="715"/>
        <v>1.9350000000000001E-3</v>
      </c>
      <c r="F2188" s="106">
        <f t="shared" si="712"/>
        <v>18</v>
      </c>
      <c r="G2188" s="106">
        <f t="shared" si="714"/>
        <v>31</v>
      </c>
      <c r="H2188" s="104">
        <f t="shared" si="724"/>
        <v>1.0011230900000001</v>
      </c>
      <c r="I2188" s="104">
        <f t="shared" si="725"/>
        <v>1.0410979199999999</v>
      </c>
      <c r="J2188" s="104">
        <f t="shared" si="717"/>
        <v>1.04226716</v>
      </c>
      <c r="K2188" s="104">
        <f t="shared" si="718"/>
        <v>84221.471860849997</v>
      </c>
      <c r="L2188" s="107">
        <f t="shared" ref="L2188:L2251" si="728">IF(DAY(A2188)=E$2,VLOOKUP(A2188,$X$10:$AE$196,7),0)</f>
        <v>0</v>
      </c>
      <c r="M2188" s="105">
        <f t="shared" ref="M2188:M2251" si="729">IF(DAY(A2188)=E$2,VLOOKUP(A2188,$X$10:$AE$200,5),0)</f>
        <v>0</v>
      </c>
      <c r="N2188" s="104">
        <f t="shared" ref="N2188:N2251" si="730">IF(M2188&gt;0,TRUNC((M2188*K2188),8),0)</f>
        <v>0</v>
      </c>
      <c r="O2188" s="113">
        <f t="shared" si="726"/>
        <v>0.11</v>
      </c>
      <c r="P2188" s="108">
        <f t="shared" si="716"/>
        <v>1.005062449</v>
      </c>
      <c r="Q2188" s="104">
        <f t="shared" si="719"/>
        <v>426.36690599999997</v>
      </c>
      <c r="R2188" s="104">
        <f t="shared" si="720"/>
        <v>426.36690599999997</v>
      </c>
      <c r="S2188" s="109" t="s">
        <v>52</v>
      </c>
      <c r="T2188" s="110">
        <f t="shared" ref="T2188:T2251" si="731">IF(DAY(A2188)=E$2+1,VLOOKUP(A2187,$X$10:$AE$200,8),T2187)</f>
        <v>42226</v>
      </c>
      <c r="U2188" s="111">
        <f t="shared" si="727"/>
        <v>0</v>
      </c>
      <c r="V2188" s="22"/>
      <c r="AF2188" s="14"/>
    </row>
    <row r="2189" spans="1:32" x14ac:dyDescent="0.2">
      <c r="A2189" s="112">
        <f t="shared" si="721"/>
        <v>42214</v>
      </c>
      <c r="B2189" s="104">
        <f t="shared" si="713"/>
        <v>84676.869516580002</v>
      </c>
      <c r="C2189" s="104">
        <f t="shared" si="722"/>
        <v>80806.030443149983</v>
      </c>
      <c r="D2189" s="132">
        <f t="shared" si="723"/>
        <v>42196</v>
      </c>
      <c r="E2189" s="105">
        <f t="shared" si="715"/>
        <v>1.9350000000000001E-3</v>
      </c>
      <c r="F2189" s="106">
        <f t="shared" si="712"/>
        <v>19</v>
      </c>
      <c r="G2189" s="106">
        <f t="shared" si="714"/>
        <v>31</v>
      </c>
      <c r="H2189" s="104">
        <f t="shared" si="724"/>
        <v>1.0011855199999999</v>
      </c>
      <c r="I2189" s="104">
        <f t="shared" si="725"/>
        <v>1.0410979199999999</v>
      </c>
      <c r="J2189" s="104">
        <f t="shared" si="717"/>
        <v>1.04233216</v>
      </c>
      <c r="K2189" s="104">
        <f t="shared" si="718"/>
        <v>84226.724252829998</v>
      </c>
      <c r="L2189" s="107">
        <f t="shared" si="728"/>
        <v>0</v>
      </c>
      <c r="M2189" s="105">
        <f t="shared" si="729"/>
        <v>0</v>
      </c>
      <c r="N2189" s="104">
        <f t="shared" si="730"/>
        <v>0</v>
      </c>
      <c r="O2189" s="113">
        <f t="shared" si="726"/>
        <v>0.11</v>
      </c>
      <c r="P2189" s="108">
        <f t="shared" si="716"/>
        <v>1.0053444469999999</v>
      </c>
      <c r="Q2189" s="104">
        <f t="shared" si="719"/>
        <v>450.14526375000003</v>
      </c>
      <c r="R2189" s="104">
        <f t="shared" si="720"/>
        <v>450.14526375000003</v>
      </c>
      <c r="S2189" s="109" t="s">
        <v>52</v>
      </c>
      <c r="T2189" s="110">
        <f t="shared" si="731"/>
        <v>42226</v>
      </c>
      <c r="U2189" s="111">
        <f t="shared" si="727"/>
        <v>0</v>
      </c>
      <c r="V2189" s="22"/>
      <c r="AF2189" s="14"/>
    </row>
    <row r="2190" spans="1:32" x14ac:dyDescent="0.2">
      <c r="A2190" s="112">
        <f t="shared" si="721"/>
        <v>42215</v>
      </c>
      <c r="B2190" s="104">
        <f t="shared" si="713"/>
        <v>84705.908986130002</v>
      </c>
      <c r="C2190" s="104">
        <f t="shared" si="722"/>
        <v>80806.030443149983</v>
      </c>
      <c r="D2190" s="132">
        <f t="shared" si="723"/>
        <v>42196</v>
      </c>
      <c r="E2190" s="105">
        <f t="shared" si="715"/>
        <v>1.9350000000000001E-3</v>
      </c>
      <c r="F2190" s="106">
        <f t="shared" si="712"/>
        <v>20</v>
      </c>
      <c r="G2190" s="106">
        <f t="shared" si="714"/>
        <v>31</v>
      </c>
      <c r="H2190" s="104">
        <f t="shared" si="724"/>
        <v>1.00124795</v>
      </c>
      <c r="I2190" s="104">
        <f t="shared" si="725"/>
        <v>1.0410979199999999</v>
      </c>
      <c r="J2190" s="104">
        <f t="shared" si="717"/>
        <v>1.04239715</v>
      </c>
      <c r="K2190" s="104">
        <f t="shared" si="718"/>
        <v>84231.975836750004</v>
      </c>
      <c r="L2190" s="107">
        <f t="shared" si="728"/>
        <v>0</v>
      </c>
      <c r="M2190" s="105">
        <f t="shared" si="729"/>
        <v>0</v>
      </c>
      <c r="N2190" s="104">
        <f t="shared" si="730"/>
        <v>0</v>
      </c>
      <c r="O2190" s="113">
        <f t="shared" si="726"/>
        <v>0.11</v>
      </c>
      <c r="P2190" s="108">
        <f t="shared" si="716"/>
        <v>1.0056265230000001</v>
      </c>
      <c r="Q2190" s="104">
        <f t="shared" si="719"/>
        <v>473.93314937999997</v>
      </c>
      <c r="R2190" s="104">
        <f t="shared" si="720"/>
        <v>473.93314937999997</v>
      </c>
      <c r="S2190" s="109" t="s">
        <v>52</v>
      </c>
      <c r="T2190" s="110">
        <f t="shared" si="731"/>
        <v>42226</v>
      </c>
      <c r="U2190" s="111">
        <f t="shared" si="727"/>
        <v>0</v>
      </c>
      <c r="V2190" s="22"/>
      <c r="AF2190" s="14"/>
    </row>
    <row r="2191" spans="1:32" x14ac:dyDescent="0.2">
      <c r="A2191" s="112">
        <f t="shared" si="721"/>
        <v>42216</v>
      </c>
      <c r="B2191" s="104">
        <f t="shared" si="713"/>
        <v>84734.959783009996</v>
      </c>
      <c r="C2191" s="104">
        <f t="shared" si="722"/>
        <v>80806.030443149983</v>
      </c>
      <c r="D2191" s="132">
        <f t="shared" si="723"/>
        <v>42196</v>
      </c>
      <c r="E2191" s="105">
        <f t="shared" si="715"/>
        <v>1.9350000000000001E-3</v>
      </c>
      <c r="F2191" s="106">
        <f t="shared" si="712"/>
        <v>21</v>
      </c>
      <c r="G2191" s="106">
        <f t="shared" si="714"/>
        <v>31</v>
      </c>
      <c r="H2191" s="104">
        <f t="shared" si="724"/>
        <v>1.00131039</v>
      </c>
      <c r="I2191" s="104">
        <f t="shared" si="725"/>
        <v>1.0410979199999999</v>
      </c>
      <c r="J2191" s="104">
        <f t="shared" si="717"/>
        <v>1.0424621599999999</v>
      </c>
      <c r="K2191" s="104">
        <f t="shared" si="718"/>
        <v>84237.229036789999</v>
      </c>
      <c r="L2191" s="107">
        <f t="shared" si="728"/>
        <v>0</v>
      </c>
      <c r="M2191" s="105">
        <f t="shared" si="729"/>
        <v>0</v>
      </c>
      <c r="N2191" s="104">
        <f t="shared" si="730"/>
        <v>0</v>
      </c>
      <c r="O2191" s="113">
        <f t="shared" si="726"/>
        <v>0.11</v>
      </c>
      <c r="P2191" s="108">
        <f t="shared" si="716"/>
        <v>1.005908679</v>
      </c>
      <c r="Q2191" s="104">
        <f t="shared" si="719"/>
        <v>497.73074622000001</v>
      </c>
      <c r="R2191" s="104">
        <f t="shared" si="720"/>
        <v>497.73074622000001</v>
      </c>
      <c r="S2191" s="109" t="s">
        <v>52</v>
      </c>
      <c r="T2191" s="110">
        <f t="shared" si="731"/>
        <v>42226</v>
      </c>
      <c r="U2191" s="111">
        <f t="shared" si="727"/>
        <v>0</v>
      </c>
      <c r="V2191" s="22"/>
      <c r="AF2191" s="14"/>
    </row>
    <row r="2192" spans="1:32" x14ac:dyDescent="0.2">
      <c r="A2192" s="112">
        <f t="shared" si="721"/>
        <v>42217</v>
      </c>
      <c r="B2192" s="104">
        <f t="shared" si="713"/>
        <v>84764.021012559999</v>
      </c>
      <c r="C2192" s="104">
        <f t="shared" si="722"/>
        <v>80806.030443149983</v>
      </c>
      <c r="D2192" s="132">
        <f t="shared" si="723"/>
        <v>42196</v>
      </c>
      <c r="E2192" s="105">
        <f t="shared" si="715"/>
        <v>1.9350000000000001E-3</v>
      </c>
      <c r="F2192" s="106">
        <f t="shared" si="712"/>
        <v>22</v>
      </c>
      <c r="G2192" s="106">
        <f t="shared" si="714"/>
        <v>31</v>
      </c>
      <c r="H2192" s="104">
        <f t="shared" si="724"/>
        <v>1.0013728399999999</v>
      </c>
      <c r="I2192" s="104">
        <f t="shared" si="725"/>
        <v>1.0410979199999999</v>
      </c>
      <c r="J2192" s="104">
        <f t="shared" si="717"/>
        <v>1.04252718</v>
      </c>
      <c r="K2192" s="104">
        <f t="shared" si="718"/>
        <v>84242.483044890003</v>
      </c>
      <c r="L2192" s="107">
        <f t="shared" si="728"/>
        <v>0</v>
      </c>
      <c r="M2192" s="105">
        <f t="shared" si="729"/>
        <v>0</v>
      </c>
      <c r="N2192" s="104">
        <f t="shared" si="730"/>
        <v>0</v>
      </c>
      <c r="O2192" s="113">
        <f t="shared" si="726"/>
        <v>0.11</v>
      </c>
      <c r="P2192" s="108">
        <f t="shared" si="716"/>
        <v>1.006190914</v>
      </c>
      <c r="Q2192" s="104">
        <f t="shared" si="719"/>
        <v>521.53796766999994</v>
      </c>
      <c r="R2192" s="104">
        <f t="shared" si="720"/>
        <v>521.53796766999994</v>
      </c>
      <c r="S2192" s="109" t="s">
        <v>52</v>
      </c>
      <c r="T2192" s="110">
        <f t="shared" si="731"/>
        <v>42226</v>
      </c>
      <c r="U2192" s="111">
        <f t="shared" si="727"/>
        <v>0</v>
      </c>
      <c r="V2192" s="22"/>
      <c r="AF2192" s="14"/>
    </row>
    <row r="2193" spans="1:32" x14ac:dyDescent="0.2">
      <c r="A2193" s="112">
        <f t="shared" si="721"/>
        <v>42218</v>
      </c>
      <c r="B2193" s="104">
        <f t="shared" si="713"/>
        <v>84793.090236830001</v>
      </c>
      <c r="C2193" s="104">
        <f t="shared" si="722"/>
        <v>80806.030443149983</v>
      </c>
      <c r="D2193" s="132">
        <f t="shared" si="723"/>
        <v>42196</v>
      </c>
      <c r="E2193" s="105">
        <f t="shared" si="715"/>
        <v>1.9350000000000001E-3</v>
      </c>
      <c r="F2193" s="106">
        <f t="shared" si="712"/>
        <v>23</v>
      </c>
      <c r="G2193" s="106">
        <f t="shared" si="714"/>
        <v>31</v>
      </c>
      <c r="H2193" s="104">
        <f t="shared" si="724"/>
        <v>1.0014352799999999</v>
      </c>
      <c r="I2193" s="104">
        <f t="shared" si="725"/>
        <v>1.0410979199999999</v>
      </c>
      <c r="J2193" s="104">
        <f t="shared" si="717"/>
        <v>1.04259218</v>
      </c>
      <c r="K2193" s="104">
        <f t="shared" si="718"/>
        <v>84247.735436870003</v>
      </c>
      <c r="L2193" s="107">
        <f t="shared" si="728"/>
        <v>0</v>
      </c>
      <c r="M2193" s="105">
        <f t="shared" si="729"/>
        <v>0</v>
      </c>
      <c r="N2193" s="104">
        <f t="shared" si="730"/>
        <v>0</v>
      </c>
      <c r="O2193" s="113">
        <f t="shared" si="726"/>
        <v>0.11</v>
      </c>
      <c r="P2193" s="108">
        <f t="shared" si="716"/>
        <v>1.0064732279999999</v>
      </c>
      <c r="Q2193" s="104">
        <f t="shared" si="719"/>
        <v>545.35479996000004</v>
      </c>
      <c r="R2193" s="104">
        <f t="shared" si="720"/>
        <v>545.35479996000004</v>
      </c>
      <c r="S2193" s="109" t="s">
        <v>52</v>
      </c>
      <c r="T2193" s="110">
        <f t="shared" si="731"/>
        <v>42226</v>
      </c>
      <c r="U2193" s="111">
        <f t="shared" si="727"/>
        <v>0</v>
      </c>
      <c r="V2193" s="22"/>
      <c r="AF2193" s="14"/>
    </row>
    <row r="2194" spans="1:32" x14ac:dyDescent="0.2">
      <c r="A2194" s="112">
        <f t="shared" si="721"/>
        <v>42219</v>
      </c>
      <c r="B2194" s="104">
        <f t="shared" si="713"/>
        <v>84822.170709760001</v>
      </c>
      <c r="C2194" s="104">
        <f t="shared" si="722"/>
        <v>80806.030443149983</v>
      </c>
      <c r="D2194" s="132">
        <f t="shared" si="723"/>
        <v>42196</v>
      </c>
      <c r="E2194" s="105">
        <f t="shared" si="715"/>
        <v>1.9350000000000001E-3</v>
      </c>
      <c r="F2194" s="106">
        <f t="shared" si="712"/>
        <v>24</v>
      </c>
      <c r="G2194" s="106">
        <f t="shared" si="714"/>
        <v>31</v>
      </c>
      <c r="H2194" s="104">
        <f t="shared" si="724"/>
        <v>1.0014977300000001</v>
      </c>
      <c r="I2194" s="104">
        <f t="shared" si="725"/>
        <v>1.0410979199999999</v>
      </c>
      <c r="J2194" s="104">
        <f t="shared" si="717"/>
        <v>1.0426572000000001</v>
      </c>
      <c r="K2194" s="104">
        <f t="shared" si="718"/>
        <v>84252.989444959996</v>
      </c>
      <c r="L2194" s="107">
        <f t="shared" si="728"/>
        <v>0</v>
      </c>
      <c r="M2194" s="105">
        <f t="shared" si="729"/>
        <v>0</v>
      </c>
      <c r="N2194" s="104">
        <f t="shared" si="730"/>
        <v>0</v>
      </c>
      <c r="O2194" s="113">
        <f t="shared" si="726"/>
        <v>0.11</v>
      </c>
      <c r="P2194" s="108">
        <f t="shared" si="716"/>
        <v>1.0067556209999999</v>
      </c>
      <c r="Q2194" s="104">
        <f t="shared" si="719"/>
        <v>569.18126480000001</v>
      </c>
      <c r="R2194" s="104">
        <f t="shared" si="720"/>
        <v>569.18126480000001</v>
      </c>
      <c r="S2194" s="109" t="s">
        <v>52</v>
      </c>
      <c r="T2194" s="110">
        <f t="shared" si="731"/>
        <v>42226</v>
      </c>
      <c r="U2194" s="111">
        <f t="shared" si="727"/>
        <v>0</v>
      </c>
      <c r="V2194" s="22"/>
      <c r="AF2194" s="14"/>
    </row>
    <row r="2195" spans="1:32" x14ac:dyDescent="0.2">
      <c r="A2195" s="112">
        <f t="shared" si="721"/>
        <v>42220</v>
      </c>
      <c r="B2195" s="104">
        <f t="shared" si="713"/>
        <v>84851.261704499993</v>
      </c>
      <c r="C2195" s="104">
        <f t="shared" si="722"/>
        <v>80806.030443149983</v>
      </c>
      <c r="D2195" s="132">
        <f t="shared" si="723"/>
        <v>42196</v>
      </c>
      <c r="E2195" s="105">
        <f t="shared" si="715"/>
        <v>1.9350000000000001E-3</v>
      </c>
      <c r="F2195" s="106">
        <f t="shared" si="712"/>
        <v>25</v>
      </c>
      <c r="G2195" s="106">
        <f t="shared" si="714"/>
        <v>31</v>
      </c>
      <c r="H2195" s="104">
        <f t="shared" si="724"/>
        <v>1.00156019</v>
      </c>
      <c r="I2195" s="104">
        <f t="shared" si="725"/>
        <v>1.0410979199999999</v>
      </c>
      <c r="J2195" s="104">
        <f t="shared" si="717"/>
        <v>1.0427222300000001</v>
      </c>
      <c r="K2195" s="104">
        <f t="shared" si="718"/>
        <v>84258.244261119995</v>
      </c>
      <c r="L2195" s="107">
        <f t="shared" si="728"/>
        <v>0</v>
      </c>
      <c r="M2195" s="105">
        <f t="shared" si="729"/>
        <v>0</v>
      </c>
      <c r="N2195" s="104">
        <f t="shared" si="730"/>
        <v>0</v>
      </c>
      <c r="O2195" s="113">
        <f t="shared" si="726"/>
        <v>0.11</v>
      </c>
      <c r="P2195" s="108">
        <f t="shared" si="716"/>
        <v>1.0070380940000001</v>
      </c>
      <c r="Q2195" s="104">
        <f t="shared" si="719"/>
        <v>593.01744338000003</v>
      </c>
      <c r="R2195" s="104">
        <f t="shared" si="720"/>
        <v>593.01744338000003</v>
      </c>
      <c r="S2195" s="109" t="s">
        <v>52</v>
      </c>
      <c r="T2195" s="110">
        <f t="shared" si="731"/>
        <v>42226</v>
      </c>
      <c r="U2195" s="111">
        <f t="shared" si="727"/>
        <v>0</v>
      </c>
      <c r="V2195" s="22"/>
      <c r="AF2195" s="14"/>
    </row>
    <row r="2196" spans="1:32" x14ac:dyDescent="0.2">
      <c r="A2196" s="112">
        <f t="shared" si="721"/>
        <v>42221</v>
      </c>
      <c r="B2196" s="104">
        <f t="shared" si="713"/>
        <v>84880.361426499992</v>
      </c>
      <c r="C2196" s="104">
        <f t="shared" si="722"/>
        <v>80806.030443149983</v>
      </c>
      <c r="D2196" s="132">
        <f t="shared" si="723"/>
        <v>42196</v>
      </c>
      <c r="E2196" s="105">
        <f t="shared" si="715"/>
        <v>1.9350000000000001E-3</v>
      </c>
      <c r="F2196" s="106">
        <f t="shared" si="712"/>
        <v>26</v>
      </c>
      <c r="G2196" s="106">
        <f t="shared" si="714"/>
        <v>31</v>
      </c>
      <c r="H2196" s="104">
        <f t="shared" si="724"/>
        <v>1.0016226500000001</v>
      </c>
      <c r="I2196" s="104">
        <f t="shared" si="725"/>
        <v>1.0410979199999999</v>
      </c>
      <c r="J2196" s="104">
        <f t="shared" si="717"/>
        <v>1.0427872499999999</v>
      </c>
      <c r="K2196" s="104">
        <f t="shared" si="718"/>
        <v>84263.498269219999</v>
      </c>
      <c r="L2196" s="107">
        <f t="shared" si="728"/>
        <v>0</v>
      </c>
      <c r="M2196" s="105">
        <f t="shared" si="729"/>
        <v>0</v>
      </c>
      <c r="N2196" s="104">
        <f t="shared" si="730"/>
        <v>0</v>
      </c>
      <c r="O2196" s="113">
        <f t="shared" si="726"/>
        <v>0.11</v>
      </c>
      <c r="P2196" s="108">
        <f t="shared" si="716"/>
        <v>1.0073206450000001</v>
      </c>
      <c r="Q2196" s="104">
        <f t="shared" si="719"/>
        <v>616.86315728</v>
      </c>
      <c r="R2196" s="104">
        <f t="shared" si="720"/>
        <v>616.86315728</v>
      </c>
      <c r="S2196" s="109" t="s">
        <v>52</v>
      </c>
      <c r="T2196" s="110">
        <f t="shared" si="731"/>
        <v>42226</v>
      </c>
      <c r="U2196" s="111">
        <f t="shared" si="727"/>
        <v>0</v>
      </c>
      <c r="V2196" s="22"/>
      <c r="AF2196" s="14"/>
    </row>
    <row r="2197" spans="1:32" x14ac:dyDescent="0.2">
      <c r="A2197" s="112">
        <f t="shared" si="721"/>
        <v>42222</v>
      </c>
      <c r="B2197" s="104">
        <f t="shared" si="713"/>
        <v>84909.471673259992</v>
      </c>
      <c r="C2197" s="104">
        <f t="shared" si="722"/>
        <v>80806.030443149983</v>
      </c>
      <c r="D2197" s="132">
        <f t="shared" si="723"/>
        <v>42196</v>
      </c>
      <c r="E2197" s="105">
        <f t="shared" si="715"/>
        <v>1.9350000000000001E-3</v>
      </c>
      <c r="F2197" s="106">
        <f t="shared" si="712"/>
        <v>27</v>
      </c>
      <c r="G2197" s="106">
        <f t="shared" si="714"/>
        <v>31</v>
      </c>
      <c r="H2197" s="104">
        <f t="shared" si="724"/>
        <v>1.0016851099999999</v>
      </c>
      <c r="I2197" s="104">
        <f t="shared" si="725"/>
        <v>1.0410979199999999</v>
      </c>
      <c r="J2197" s="104">
        <f t="shared" si="717"/>
        <v>1.04285228</v>
      </c>
      <c r="K2197" s="104">
        <f t="shared" si="718"/>
        <v>84268.753085379998</v>
      </c>
      <c r="L2197" s="107">
        <f t="shared" si="728"/>
        <v>0</v>
      </c>
      <c r="M2197" s="105">
        <f t="shared" si="729"/>
        <v>0</v>
      </c>
      <c r="N2197" s="104">
        <f t="shared" si="730"/>
        <v>0</v>
      </c>
      <c r="O2197" s="113">
        <f t="shared" si="726"/>
        <v>0.11</v>
      </c>
      <c r="P2197" s="108">
        <f t="shared" si="716"/>
        <v>1.007603276</v>
      </c>
      <c r="Q2197" s="104">
        <f t="shared" si="719"/>
        <v>640.71858787999997</v>
      </c>
      <c r="R2197" s="104">
        <f t="shared" si="720"/>
        <v>640.71858787999997</v>
      </c>
      <c r="S2197" s="109" t="s">
        <v>52</v>
      </c>
      <c r="T2197" s="110">
        <f t="shared" si="731"/>
        <v>42226</v>
      </c>
      <c r="U2197" s="111">
        <f t="shared" si="727"/>
        <v>0</v>
      </c>
      <c r="V2197" s="22"/>
      <c r="AF2197" s="14"/>
    </row>
    <row r="2198" spans="1:32" x14ac:dyDescent="0.2">
      <c r="A2198" s="112">
        <f t="shared" si="721"/>
        <v>42223</v>
      </c>
      <c r="B2198" s="104">
        <f t="shared" si="713"/>
        <v>84938.591632280004</v>
      </c>
      <c r="C2198" s="104">
        <f t="shared" si="722"/>
        <v>80806.030443149983</v>
      </c>
      <c r="D2198" s="132">
        <f t="shared" si="723"/>
        <v>42196</v>
      </c>
      <c r="E2198" s="105">
        <f t="shared" si="715"/>
        <v>1.9350000000000001E-3</v>
      </c>
      <c r="F2198" s="106">
        <f t="shared" si="712"/>
        <v>28</v>
      </c>
      <c r="G2198" s="106">
        <f t="shared" si="714"/>
        <v>31</v>
      </c>
      <c r="H2198" s="104">
        <f t="shared" si="724"/>
        <v>1.00174757</v>
      </c>
      <c r="I2198" s="104">
        <f t="shared" si="725"/>
        <v>1.0410979199999999</v>
      </c>
      <c r="J2198" s="104">
        <f t="shared" si="717"/>
        <v>1.04291731</v>
      </c>
      <c r="K2198" s="104">
        <f t="shared" si="718"/>
        <v>84274.007901539997</v>
      </c>
      <c r="L2198" s="107">
        <f t="shared" si="728"/>
        <v>0</v>
      </c>
      <c r="M2198" s="105">
        <f t="shared" si="729"/>
        <v>0</v>
      </c>
      <c r="N2198" s="104">
        <f t="shared" si="730"/>
        <v>0</v>
      </c>
      <c r="O2198" s="113">
        <f t="shared" si="726"/>
        <v>0.11</v>
      </c>
      <c r="P2198" s="108">
        <f t="shared" si="716"/>
        <v>1.0078859870000001</v>
      </c>
      <c r="Q2198" s="104">
        <f t="shared" si="719"/>
        <v>664.58373073999996</v>
      </c>
      <c r="R2198" s="104">
        <f t="shared" si="720"/>
        <v>664.58373073999996</v>
      </c>
      <c r="S2198" s="109" t="s">
        <v>52</v>
      </c>
      <c r="T2198" s="110">
        <f t="shared" si="731"/>
        <v>42226</v>
      </c>
      <c r="U2198" s="111">
        <f t="shared" si="727"/>
        <v>0</v>
      </c>
      <c r="V2198" s="22"/>
      <c r="AF2198" s="14"/>
    </row>
    <row r="2199" spans="1:32" x14ac:dyDescent="0.2">
      <c r="A2199" s="112">
        <f t="shared" si="721"/>
        <v>42224</v>
      </c>
      <c r="B2199" s="104">
        <f t="shared" si="713"/>
        <v>84967.721136280001</v>
      </c>
      <c r="C2199" s="104">
        <f t="shared" si="722"/>
        <v>80806.030443149983</v>
      </c>
      <c r="D2199" s="132">
        <f t="shared" si="723"/>
        <v>42196</v>
      </c>
      <c r="E2199" s="105">
        <f t="shared" si="715"/>
        <v>1.9350000000000001E-3</v>
      </c>
      <c r="F2199" s="106">
        <f t="shared" si="712"/>
        <v>29</v>
      </c>
      <c r="G2199" s="106">
        <f t="shared" si="714"/>
        <v>31</v>
      </c>
      <c r="H2199" s="104">
        <f t="shared" si="724"/>
        <v>1.0018100400000001</v>
      </c>
      <c r="I2199" s="104">
        <f t="shared" si="725"/>
        <v>1.0410979199999999</v>
      </c>
      <c r="J2199" s="104">
        <f t="shared" si="717"/>
        <v>1.04298234</v>
      </c>
      <c r="K2199" s="104">
        <f t="shared" si="718"/>
        <v>84279.262717699996</v>
      </c>
      <c r="L2199" s="107">
        <f t="shared" si="728"/>
        <v>0</v>
      </c>
      <c r="M2199" s="105">
        <f t="shared" si="729"/>
        <v>0</v>
      </c>
      <c r="N2199" s="104">
        <f t="shared" si="730"/>
        <v>0</v>
      </c>
      <c r="O2199" s="113">
        <f t="shared" si="726"/>
        <v>0.11</v>
      </c>
      <c r="P2199" s="108">
        <f t="shared" si="716"/>
        <v>1.008168776</v>
      </c>
      <c r="Q2199" s="104">
        <f t="shared" si="719"/>
        <v>688.45841857999994</v>
      </c>
      <c r="R2199" s="104">
        <f t="shared" si="720"/>
        <v>688.45841857999994</v>
      </c>
      <c r="S2199" s="109" t="s">
        <v>52</v>
      </c>
      <c r="T2199" s="110">
        <f t="shared" si="731"/>
        <v>42226</v>
      </c>
      <c r="U2199" s="111">
        <f t="shared" si="727"/>
        <v>0</v>
      </c>
      <c r="V2199" s="22"/>
      <c r="AF2199" s="14"/>
    </row>
    <row r="2200" spans="1:32" x14ac:dyDescent="0.2">
      <c r="A2200" s="112">
        <f t="shared" si="721"/>
        <v>42225</v>
      </c>
      <c r="B2200" s="104">
        <f t="shared" si="713"/>
        <v>84996.86198483</v>
      </c>
      <c r="C2200" s="104">
        <f t="shared" si="722"/>
        <v>80806.030443149983</v>
      </c>
      <c r="D2200" s="132">
        <f t="shared" si="723"/>
        <v>42196</v>
      </c>
      <c r="E2200" s="105">
        <f t="shared" si="715"/>
        <v>1.9350000000000001E-3</v>
      </c>
      <c r="F2200" s="106">
        <f t="shared" si="712"/>
        <v>30</v>
      </c>
      <c r="G2200" s="106">
        <f t="shared" si="714"/>
        <v>31</v>
      </c>
      <c r="H2200" s="104">
        <f t="shared" si="724"/>
        <v>1.00187252</v>
      </c>
      <c r="I2200" s="104">
        <f t="shared" si="725"/>
        <v>1.0410979199999999</v>
      </c>
      <c r="J2200" s="104">
        <f t="shared" si="717"/>
        <v>1.0430473899999999</v>
      </c>
      <c r="K2200" s="104">
        <f t="shared" si="718"/>
        <v>84284.519149979998</v>
      </c>
      <c r="L2200" s="107">
        <f t="shared" si="728"/>
        <v>0</v>
      </c>
      <c r="M2200" s="105">
        <f t="shared" si="729"/>
        <v>0</v>
      </c>
      <c r="N2200" s="104">
        <f t="shared" si="730"/>
        <v>0</v>
      </c>
      <c r="O2200" s="113">
        <f t="shared" si="726"/>
        <v>0.11</v>
      </c>
      <c r="P2200" s="108">
        <f t="shared" si="716"/>
        <v>1.0084516450000001</v>
      </c>
      <c r="Q2200" s="104">
        <f t="shared" si="719"/>
        <v>712.34283485000003</v>
      </c>
      <c r="R2200" s="104">
        <f t="shared" si="720"/>
        <v>712.34283485000003</v>
      </c>
      <c r="S2200" s="109" t="s">
        <v>52</v>
      </c>
      <c r="T2200" s="110">
        <f t="shared" si="731"/>
        <v>42226</v>
      </c>
      <c r="U2200" s="111">
        <f t="shared" si="727"/>
        <v>0</v>
      </c>
      <c r="V2200" s="22"/>
      <c r="AF2200" s="14"/>
    </row>
    <row r="2201" spans="1:32" x14ac:dyDescent="0.2">
      <c r="A2201" s="112">
        <f t="shared" si="721"/>
        <v>42226</v>
      </c>
      <c r="B2201" s="104">
        <f t="shared" si="713"/>
        <v>85026.012550319996</v>
      </c>
      <c r="C2201" s="104">
        <f t="shared" si="722"/>
        <v>80806.030443149983</v>
      </c>
      <c r="D2201" s="132">
        <f t="shared" si="723"/>
        <v>42196</v>
      </c>
      <c r="E2201" s="105">
        <f t="shared" si="715"/>
        <v>1.9350000000000001E-3</v>
      </c>
      <c r="F2201" s="106">
        <f t="shared" si="712"/>
        <v>31</v>
      </c>
      <c r="G2201" s="106">
        <f t="shared" si="714"/>
        <v>31</v>
      </c>
      <c r="H2201" s="104">
        <f t="shared" si="724"/>
        <v>1.001935</v>
      </c>
      <c r="I2201" s="104">
        <f t="shared" si="725"/>
        <v>1.0410979199999999</v>
      </c>
      <c r="J2201" s="104">
        <f t="shared" si="717"/>
        <v>1.04311244</v>
      </c>
      <c r="K2201" s="104">
        <f t="shared" si="718"/>
        <v>84289.775582260001</v>
      </c>
      <c r="L2201" s="107">
        <f t="shared" si="728"/>
        <v>71</v>
      </c>
      <c r="M2201" s="105">
        <f t="shared" si="729"/>
        <v>4.9670000000000001E-3</v>
      </c>
      <c r="N2201" s="104">
        <f t="shared" si="730"/>
        <v>418.66731530999999</v>
      </c>
      <c r="O2201" s="113">
        <f t="shared" si="726"/>
        <v>0.11</v>
      </c>
      <c r="P2201" s="108">
        <f t="shared" si="716"/>
        <v>1.0087345940000001</v>
      </c>
      <c r="Q2201" s="104">
        <f t="shared" si="719"/>
        <v>736.23696805999998</v>
      </c>
      <c r="R2201" s="104">
        <f t="shared" si="720"/>
        <v>1154.90428337</v>
      </c>
      <c r="S2201" s="109" t="s">
        <v>52</v>
      </c>
      <c r="T2201" s="110">
        <f t="shared" si="731"/>
        <v>42226</v>
      </c>
      <c r="U2201" s="111">
        <f t="shared" si="727"/>
        <v>83871.108266950003</v>
      </c>
      <c r="V2201" s="22"/>
      <c r="AF2201" s="14"/>
    </row>
    <row r="2202" spans="1:32" x14ac:dyDescent="0.2">
      <c r="A2202" s="112">
        <f t="shared" si="721"/>
        <v>42227</v>
      </c>
      <c r="B2202" s="104">
        <f t="shared" si="713"/>
        <v>83899.752525410004</v>
      </c>
      <c r="C2202" s="104">
        <f t="shared" si="722"/>
        <v>80404.666889939981</v>
      </c>
      <c r="D2202" s="132">
        <f t="shared" si="723"/>
        <v>42227</v>
      </c>
      <c r="E2202" s="105">
        <f t="shared" si="715"/>
        <v>1.8910000000000001E-3</v>
      </c>
      <c r="F2202" s="106">
        <f t="shared" si="712"/>
        <v>1</v>
      </c>
      <c r="G2202" s="106">
        <f t="shared" si="714"/>
        <v>31</v>
      </c>
      <c r="H2202" s="104">
        <f t="shared" si="724"/>
        <v>1.00006094</v>
      </c>
      <c r="I2202" s="104">
        <f t="shared" si="725"/>
        <v>1.04311244</v>
      </c>
      <c r="J2202" s="104">
        <f t="shared" si="717"/>
        <v>1.0431760000000001</v>
      </c>
      <c r="K2202" s="104">
        <f t="shared" si="718"/>
        <v>83876.218787580001</v>
      </c>
      <c r="L2202" s="107">
        <f t="shared" si="728"/>
        <v>0</v>
      </c>
      <c r="M2202" s="105">
        <f t="shared" si="729"/>
        <v>0</v>
      </c>
      <c r="N2202" s="104">
        <f t="shared" si="730"/>
        <v>0</v>
      </c>
      <c r="O2202" s="113">
        <f t="shared" si="726"/>
        <v>0.11</v>
      </c>
      <c r="P2202" s="108">
        <f t="shared" si="716"/>
        <v>1.0002805770000001</v>
      </c>
      <c r="Q2202" s="104">
        <f t="shared" si="719"/>
        <v>23.53373783</v>
      </c>
      <c r="R2202" s="104">
        <f t="shared" si="720"/>
        <v>23.53373783</v>
      </c>
      <c r="S2202" s="109" t="s">
        <v>52</v>
      </c>
      <c r="T2202" s="110">
        <f t="shared" si="731"/>
        <v>42257</v>
      </c>
      <c r="U2202" s="111">
        <f t="shared" si="727"/>
        <v>0</v>
      </c>
      <c r="V2202" s="22"/>
      <c r="AF2202" s="14"/>
    </row>
    <row r="2203" spans="1:32" x14ac:dyDescent="0.2">
      <c r="A2203" s="112">
        <f t="shared" si="721"/>
        <v>42228</v>
      </c>
      <c r="B2203" s="104">
        <f t="shared" si="713"/>
        <v>83928.407887289999</v>
      </c>
      <c r="C2203" s="104">
        <f t="shared" si="722"/>
        <v>80404.666889939981</v>
      </c>
      <c r="D2203" s="132">
        <f t="shared" si="723"/>
        <v>42227</v>
      </c>
      <c r="E2203" s="105">
        <f t="shared" si="715"/>
        <v>1.8910000000000001E-3</v>
      </c>
      <c r="F2203" s="106">
        <f t="shared" si="712"/>
        <v>2</v>
      </c>
      <c r="G2203" s="106">
        <f t="shared" si="714"/>
        <v>31</v>
      </c>
      <c r="H2203" s="104">
        <f t="shared" si="724"/>
        <v>1.00012189</v>
      </c>
      <c r="I2203" s="104">
        <f t="shared" si="725"/>
        <v>1.04311244</v>
      </c>
      <c r="J2203" s="104">
        <f t="shared" si="717"/>
        <v>1.0432395800000001</v>
      </c>
      <c r="K2203" s="104">
        <f t="shared" si="718"/>
        <v>83881.330916299994</v>
      </c>
      <c r="L2203" s="107">
        <f t="shared" si="728"/>
        <v>0</v>
      </c>
      <c r="M2203" s="105">
        <f t="shared" si="729"/>
        <v>0</v>
      </c>
      <c r="N2203" s="104">
        <f t="shared" si="730"/>
        <v>0</v>
      </c>
      <c r="O2203" s="113">
        <f t="shared" si="726"/>
        <v>0.11</v>
      </c>
      <c r="P2203" s="108">
        <f t="shared" si="716"/>
        <v>1.000561233</v>
      </c>
      <c r="Q2203" s="104">
        <f t="shared" si="719"/>
        <v>47.07697099</v>
      </c>
      <c r="R2203" s="104">
        <f t="shared" si="720"/>
        <v>47.07697099</v>
      </c>
      <c r="S2203" s="109" t="s">
        <v>52</v>
      </c>
      <c r="T2203" s="110">
        <f t="shared" si="731"/>
        <v>42257</v>
      </c>
      <c r="U2203" s="111">
        <f t="shared" si="727"/>
        <v>0</v>
      </c>
      <c r="V2203" s="22"/>
      <c r="AF2203" s="14"/>
    </row>
    <row r="2204" spans="1:32" x14ac:dyDescent="0.2">
      <c r="A2204" s="112">
        <f t="shared" si="721"/>
        <v>42229</v>
      </c>
      <c r="B2204" s="104">
        <f t="shared" si="713"/>
        <v>83957.072661810002</v>
      </c>
      <c r="C2204" s="104">
        <f t="shared" si="722"/>
        <v>80404.666889939981</v>
      </c>
      <c r="D2204" s="132">
        <f t="shared" si="723"/>
        <v>42227</v>
      </c>
      <c r="E2204" s="105">
        <f t="shared" si="715"/>
        <v>1.8910000000000001E-3</v>
      </c>
      <c r="F2204" s="106">
        <f t="shared" si="712"/>
        <v>3</v>
      </c>
      <c r="G2204" s="106">
        <f t="shared" si="714"/>
        <v>31</v>
      </c>
      <c r="H2204" s="104">
        <f t="shared" si="724"/>
        <v>1.0001828399999999</v>
      </c>
      <c r="I2204" s="104">
        <f t="shared" si="725"/>
        <v>1.04311244</v>
      </c>
      <c r="J2204" s="104">
        <f t="shared" si="717"/>
        <v>1.04330316</v>
      </c>
      <c r="K2204" s="104">
        <f t="shared" si="718"/>
        <v>83886.443045020002</v>
      </c>
      <c r="L2204" s="107">
        <f t="shared" si="728"/>
        <v>0</v>
      </c>
      <c r="M2204" s="105">
        <f t="shared" si="729"/>
        <v>0</v>
      </c>
      <c r="N2204" s="104">
        <f t="shared" si="730"/>
        <v>0</v>
      </c>
      <c r="O2204" s="113">
        <f t="shared" si="726"/>
        <v>0.11</v>
      </c>
      <c r="P2204" s="108">
        <f t="shared" si="716"/>
        <v>1.0008419669999999</v>
      </c>
      <c r="Q2204" s="104">
        <f t="shared" si="719"/>
        <v>70.62961679</v>
      </c>
      <c r="R2204" s="104">
        <f t="shared" si="720"/>
        <v>70.62961679</v>
      </c>
      <c r="S2204" s="109" t="s">
        <v>52</v>
      </c>
      <c r="T2204" s="110">
        <f t="shared" si="731"/>
        <v>42257</v>
      </c>
      <c r="U2204" s="111">
        <f t="shared" si="727"/>
        <v>0</v>
      </c>
      <c r="V2204" s="22"/>
      <c r="AF2204" s="14"/>
    </row>
    <row r="2205" spans="1:32" x14ac:dyDescent="0.2">
      <c r="A2205" s="112">
        <f t="shared" si="721"/>
        <v>42230</v>
      </c>
      <c r="B2205" s="104">
        <f t="shared" si="713"/>
        <v>83985.747017939997</v>
      </c>
      <c r="C2205" s="104">
        <f t="shared" si="722"/>
        <v>80404.666889939981</v>
      </c>
      <c r="D2205" s="132">
        <f t="shared" si="723"/>
        <v>42227</v>
      </c>
      <c r="E2205" s="105">
        <f t="shared" si="715"/>
        <v>1.8910000000000001E-3</v>
      </c>
      <c r="F2205" s="106">
        <f t="shared" si="712"/>
        <v>4</v>
      </c>
      <c r="G2205" s="106">
        <f t="shared" si="714"/>
        <v>31</v>
      </c>
      <c r="H2205" s="104">
        <f t="shared" si="724"/>
        <v>1.0002437900000001</v>
      </c>
      <c r="I2205" s="104">
        <f t="shared" si="725"/>
        <v>1.04311244</v>
      </c>
      <c r="J2205" s="104">
        <f t="shared" si="717"/>
        <v>1.04336674</v>
      </c>
      <c r="K2205" s="104">
        <f t="shared" si="718"/>
        <v>83891.555173739995</v>
      </c>
      <c r="L2205" s="107">
        <f t="shared" si="728"/>
        <v>0</v>
      </c>
      <c r="M2205" s="105">
        <f t="shared" si="729"/>
        <v>0</v>
      </c>
      <c r="N2205" s="104">
        <f t="shared" si="730"/>
        <v>0</v>
      </c>
      <c r="O2205" s="113">
        <f t="shared" si="726"/>
        <v>0.11</v>
      </c>
      <c r="P2205" s="108">
        <f t="shared" si="716"/>
        <v>1.0011227810000001</v>
      </c>
      <c r="Q2205" s="104">
        <f t="shared" si="719"/>
        <v>94.191844200000006</v>
      </c>
      <c r="R2205" s="104">
        <f t="shared" si="720"/>
        <v>94.191844200000006</v>
      </c>
      <c r="S2205" s="109" t="s">
        <v>52</v>
      </c>
      <c r="T2205" s="110">
        <f t="shared" si="731"/>
        <v>42257</v>
      </c>
      <c r="U2205" s="111">
        <f t="shared" si="727"/>
        <v>0</v>
      </c>
      <c r="V2205" s="22"/>
      <c r="AF2205" s="14"/>
    </row>
    <row r="2206" spans="1:32" x14ac:dyDescent="0.2">
      <c r="A2206" s="112">
        <f t="shared" si="721"/>
        <v>42231</v>
      </c>
      <c r="B2206" s="104">
        <f t="shared" si="713"/>
        <v>84014.430789140009</v>
      </c>
      <c r="C2206" s="104">
        <f t="shared" si="722"/>
        <v>80404.666889939981</v>
      </c>
      <c r="D2206" s="132">
        <f t="shared" si="723"/>
        <v>42227</v>
      </c>
      <c r="E2206" s="105">
        <f t="shared" si="715"/>
        <v>1.8910000000000001E-3</v>
      </c>
      <c r="F2206" s="106">
        <f t="shared" si="712"/>
        <v>5</v>
      </c>
      <c r="G2206" s="106">
        <f t="shared" si="714"/>
        <v>31</v>
      </c>
      <c r="H2206" s="104">
        <f t="shared" si="724"/>
        <v>1.00030475</v>
      </c>
      <c r="I2206" s="104">
        <f t="shared" si="725"/>
        <v>1.04311244</v>
      </c>
      <c r="J2206" s="104">
        <f t="shared" si="717"/>
        <v>1.0434303199999999</v>
      </c>
      <c r="K2206" s="104">
        <f t="shared" si="718"/>
        <v>83896.667302460002</v>
      </c>
      <c r="L2206" s="107">
        <f t="shared" si="728"/>
        <v>0</v>
      </c>
      <c r="M2206" s="105">
        <f t="shared" si="729"/>
        <v>0</v>
      </c>
      <c r="N2206" s="104">
        <f t="shared" si="730"/>
        <v>0</v>
      </c>
      <c r="O2206" s="113">
        <f t="shared" si="726"/>
        <v>0.11</v>
      </c>
      <c r="P2206" s="108">
        <f t="shared" si="716"/>
        <v>1.001403673</v>
      </c>
      <c r="Q2206" s="104">
        <f t="shared" si="719"/>
        <v>117.76348668</v>
      </c>
      <c r="R2206" s="104">
        <f t="shared" si="720"/>
        <v>117.76348668</v>
      </c>
      <c r="S2206" s="109" t="s">
        <v>52</v>
      </c>
      <c r="T2206" s="110">
        <f t="shared" si="731"/>
        <v>42257</v>
      </c>
      <c r="U2206" s="111">
        <f t="shared" si="727"/>
        <v>0</v>
      </c>
      <c r="V2206" s="22"/>
      <c r="AF2206" s="14"/>
    </row>
    <row r="2207" spans="1:32" x14ac:dyDescent="0.2">
      <c r="A2207" s="112">
        <f t="shared" si="721"/>
        <v>42232</v>
      </c>
      <c r="B2207" s="104">
        <f t="shared" si="713"/>
        <v>84043.125587380011</v>
      </c>
      <c r="C2207" s="104">
        <f t="shared" si="722"/>
        <v>80404.666889939981</v>
      </c>
      <c r="D2207" s="132">
        <f t="shared" si="723"/>
        <v>42227</v>
      </c>
      <c r="E2207" s="105">
        <f t="shared" si="715"/>
        <v>1.8910000000000001E-3</v>
      </c>
      <c r="F2207" s="106">
        <f t="shared" si="712"/>
        <v>6</v>
      </c>
      <c r="G2207" s="106">
        <f t="shared" si="714"/>
        <v>31</v>
      </c>
      <c r="H2207" s="104">
        <f t="shared" si="724"/>
        <v>1.00036572</v>
      </c>
      <c r="I2207" s="104">
        <f t="shared" si="725"/>
        <v>1.04311244</v>
      </c>
      <c r="J2207" s="104">
        <f t="shared" si="717"/>
        <v>1.04349392</v>
      </c>
      <c r="K2207" s="104">
        <f t="shared" si="718"/>
        <v>83901.781039270005</v>
      </c>
      <c r="L2207" s="107">
        <f t="shared" si="728"/>
        <v>0</v>
      </c>
      <c r="M2207" s="105">
        <f t="shared" si="729"/>
        <v>0</v>
      </c>
      <c r="N2207" s="104">
        <f t="shared" si="730"/>
        <v>0</v>
      </c>
      <c r="O2207" s="113">
        <f t="shared" si="726"/>
        <v>0.11</v>
      </c>
      <c r="P2207" s="108">
        <f t="shared" si="716"/>
        <v>1.0016846429999999</v>
      </c>
      <c r="Q2207" s="104">
        <f t="shared" si="719"/>
        <v>141.34454811000001</v>
      </c>
      <c r="R2207" s="104">
        <f t="shared" si="720"/>
        <v>141.34454811000001</v>
      </c>
      <c r="S2207" s="109" t="s">
        <v>52</v>
      </c>
      <c r="T2207" s="110">
        <f t="shared" si="731"/>
        <v>42257</v>
      </c>
      <c r="U2207" s="111">
        <f t="shared" si="727"/>
        <v>0</v>
      </c>
      <c r="V2207" s="22"/>
      <c r="AF2207" s="14"/>
    </row>
    <row r="2208" spans="1:32" x14ac:dyDescent="0.2">
      <c r="A2208" s="112">
        <f t="shared" si="721"/>
        <v>42233</v>
      </c>
      <c r="B2208" s="104">
        <f t="shared" si="713"/>
        <v>84071.829166169991</v>
      </c>
      <c r="C2208" s="104">
        <f t="shared" si="722"/>
        <v>80404.666889939981</v>
      </c>
      <c r="D2208" s="132">
        <f t="shared" si="723"/>
        <v>42227</v>
      </c>
      <c r="E2208" s="105">
        <f t="shared" si="715"/>
        <v>1.8910000000000001E-3</v>
      </c>
      <c r="F2208" s="106">
        <f t="shared" si="712"/>
        <v>7</v>
      </c>
      <c r="G2208" s="106">
        <f t="shared" si="714"/>
        <v>31</v>
      </c>
      <c r="H2208" s="104">
        <f t="shared" si="724"/>
        <v>1.0004266799999999</v>
      </c>
      <c r="I2208" s="104">
        <f t="shared" si="725"/>
        <v>1.04311244</v>
      </c>
      <c r="J2208" s="104">
        <f t="shared" si="717"/>
        <v>1.0435575100000001</v>
      </c>
      <c r="K2208" s="104">
        <f t="shared" si="718"/>
        <v>83906.893972039994</v>
      </c>
      <c r="L2208" s="107">
        <f t="shared" si="728"/>
        <v>0</v>
      </c>
      <c r="M2208" s="105">
        <f t="shared" si="729"/>
        <v>0</v>
      </c>
      <c r="N2208" s="104">
        <f t="shared" si="730"/>
        <v>0</v>
      </c>
      <c r="O2208" s="113">
        <f t="shared" si="726"/>
        <v>0.11</v>
      </c>
      <c r="P2208" s="108">
        <f t="shared" si="716"/>
        <v>1.001965693</v>
      </c>
      <c r="Q2208" s="104">
        <f t="shared" si="719"/>
        <v>164.93519413000001</v>
      </c>
      <c r="R2208" s="104">
        <f t="shared" si="720"/>
        <v>164.93519413000001</v>
      </c>
      <c r="S2208" s="109" t="s">
        <v>52</v>
      </c>
      <c r="T2208" s="110">
        <f t="shared" si="731"/>
        <v>42257</v>
      </c>
      <c r="U2208" s="111">
        <f t="shared" si="727"/>
        <v>0</v>
      </c>
      <c r="V2208" s="22"/>
      <c r="AF2208" s="14"/>
    </row>
    <row r="2209" spans="1:32" x14ac:dyDescent="0.2">
      <c r="A2209" s="112">
        <f t="shared" si="721"/>
        <v>42234</v>
      </c>
      <c r="B2209" s="104">
        <f t="shared" si="713"/>
        <v>84100.543053829999</v>
      </c>
      <c r="C2209" s="104">
        <f t="shared" si="722"/>
        <v>80404.666889939981</v>
      </c>
      <c r="D2209" s="132">
        <f t="shared" si="723"/>
        <v>42227</v>
      </c>
      <c r="E2209" s="105">
        <f t="shared" si="715"/>
        <v>1.8910000000000001E-3</v>
      </c>
      <c r="F2209" s="106">
        <f t="shared" si="712"/>
        <v>8</v>
      </c>
      <c r="G2209" s="106">
        <f t="shared" si="714"/>
        <v>31</v>
      </c>
      <c r="H2209" s="104">
        <f t="shared" si="724"/>
        <v>1.00048765</v>
      </c>
      <c r="I2209" s="104">
        <f t="shared" si="725"/>
        <v>1.04311244</v>
      </c>
      <c r="J2209" s="104">
        <f t="shared" si="717"/>
        <v>1.0436211099999999</v>
      </c>
      <c r="K2209" s="104">
        <f t="shared" si="718"/>
        <v>83912.007708849997</v>
      </c>
      <c r="L2209" s="107">
        <f t="shared" si="728"/>
        <v>0</v>
      </c>
      <c r="M2209" s="105">
        <f t="shared" si="729"/>
        <v>0</v>
      </c>
      <c r="N2209" s="104">
        <f t="shared" si="730"/>
        <v>0</v>
      </c>
      <c r="O2209" s="113">
        <f t="shared" si="726"/>
        <v>0.11</v>
      </c>
      <c r="P2209" s="108">
        <f t="shared" si="716"/>
        <v>1.002246822</v>
      </c>
      <c r="Q2209" s="104">
        <f t="shared" si="719"/>
        <v>188.53534497999999</v>
      </c>
      <c r="R2209" s="104">
        <f t="shared" si="720"/>
        <v>188.53534497999999</v>
      </c>
      <c r="S2209" s="109" t="s">
        <v>52</v>
      </c>
      <c r="T2209" s="110">
        <f t="shared" si="731"/>
        <v>42257</v>
      </c>
      <c r="U2209" s="111">
        <f t="shared" si="727"/>
        <v>0</v>
      </c>
      <c r="V2209" s="22"/>
      <c r="AF2209" s="14"/>
    </row>
    <row r="2210" spans="1:32" x14ac:dyDescent="0.2">
      <c r="A2210" s="112">
        <f t="shared" si="721"/>
        <v>42235</v>
      </c>
      <c r="B2210" s="104">
        <f t="shared" si="713"/>
        <v>84129.267168360006</v>
      </c>
      <c r="C2210" s="104">
        <f t="shared" si="722"/>
        <v>80404.666889939981</v>
      </c>
      <c r="D2210" s="132">
        <f t="shared" si="723"/>
        <v>42227</v>
      </c>
      <c r="E2210" s="105">
        <f t="shared" si="715"/>
        <v>1.8910000000000001E-3</v>
      </c>
      <c r="F2210" s="106">
        <f t="shared" si="712"/>
        <v>9</v>
      </c>
      <c r="G2210" s="106">
        <f t="shared" si="714"/>
        <v>31</v>
      </c>
      <c r="H2210" s="104">
        <f t="shared" si="724"/>
        <v>1.0005486299999999</v>
      </c>
      <c r="I2210" s="104">
        <f t="shared" si="725"/>
        <v>1.04311244</v>
      </c>
      <c r="J2210" s="104">
        <f t="shared" si="717"/>
        <v>1.0436847199999999</v>
      </c>
      <c r="K2210" s="104">
        <f t="shared" si="718"/>
        <v>83917.122249720007</v>
      </c>
      <c r="L2210" s="107">
        <f t="shared" si="728"/>
        <v>0</v>
      </c>
      <c r="M2210" s="105">
        <f t="shared" si="729"/>
        <v>0</v>
      </c>
      <c r="N2210" s="104">
        <f t="shared" si="730"/>
        <v>0</v>
      </c>
      <c r="O2210" s="113">
        <f t="shared" si="726"/>
        <v>0.11</v>
      </c>
      <c r="P2210" s="108">
        <f t="shared" si="716"/>
        <v>1.002528029</v>
      </c>
      <c r="Q2210" s="104">
        <f t="shared" si="719"/>
        <v>212.14491863999999</v>
      </c>
      <c r="R2210" s="104">
        <f t="shared" si="720"/>
        <v>212.14491863999999</v>
      </c>
      <c r="S2210" s="109" t="s">
        <v>52</v>
      </c>
      <c r="T2210" s="110">
        <f t="shared" si="731"/>
        <v>42257</v>
      </c>
      <c r="U2210" s="111">
        <f t="shared" si="727"/>
        <v>0</v>
      </c>
      <c r="V2210" s="22"/>
      <c r="AF2210" s="14"/>
    </row>
    <row r="2211" spans="1:32" x14ac:dyDescent="0.2">
      <c r="A2211" s="112">
        <f t="shared" si="721"/>
        <v>42236</v>
      </c>
      <c r="B2211" s="104">
        <f t="shared" si="713"/>
        <v>84158.000066839988</v>
      </c>
      <c r="C2211" s="104">
        <f t="shared" si="722"/>
        <v>80404.666889939981</v>
      </c>
      <c r="D2211" s="132">
        <f t="shared" si="723"/>
        <v>42227</v>
      </c>
      <c r="E2211" s="105">
        <f t="shared" si="715"/>
        <v>1.8910000000000001E-3</v>
      </c>
      <c r="F2211" s="106">
        <f t="shared" ref="F2211:F2274" si="732">IF(DAY(A2211)=E$2+1,1,F2210+1)</f>
        <v>10</v>
      </c>
      <c r="G2211" s="106">
        <f t="shared" si="714"/>
        <v>31</v>
      </c>
      <c r="H2211" s="104">
        <f t="shared" si="724"/>
        <v>1.0006096</v>
      </c>
      <c r="I2211" s="104">
        <f t="shared" si="725"/>
        <v>1.04311244</v>
      </c>
      <c r="J2211" s="104">
        <f t="shared" si="717"/>
        <v>1.04374832</v>
      </c>
      <c r="K2211" s="104">
        <f t="shared" si="718"/>
        <v>83922.235986529995</v>
      </c>
      <c r="L2211" s="107">
        <f t="shared" si="728"/>
        <v>0</v>
      </c>
      <c r="M2211" s="105">
        <f t="shared" si="729"/>
        <v>0</v>
      </c>
      <c r="N2211" s="104">
        <f t="shared" si="730"/>
        <v>0</v>
      </c>
      <c r="O2211" s="113">
        <f t="shared" si="726"/>
        <v>0.11</v>
      </c>
      <c r="P2211" s="108">
        <f t="shared" si="716"/>
        <v>1.002809316</v>
      </c>
      <c r="Q2211" s="104">
        <f t="shared" si="719"/>
        <v>235.76408031</v>
      </c>
      <c r="R2211" s="104">
        <f t="shared" si="720"/>
        <v>235.76408031</v>
      </c>
      <c r="S2211" s="109" t="s">
        <v>52</v>
      </c>
      <c r="T2211" s="110">
        <f t="shared" si="731"/>
        <v>42257</v>
      </c>
      <c r="U2211" s="111">
        <f t="shared" si="727"/>
        <v>0</v>
      </c>
      <c r="V2211" s="22"/>
      <c r="AF2211" s="14"/>
    </row>
    <row r="2212" spans="1:32" x14ac:dyDescent="0.2">
      <c r="A2212" s="112">
        <f t="shared" si="721"/>
        <v>42237</v>
      </c>
      <c r="B2212" s="104">
        <f t="shared" si="713"/>
        <v>84186.744001580009</v>
      </c>
      <c r="C2212" s="104">
        <f t="shared" si="722"/>
        <v>80404.666889939981</v>
      </c>
      <c r="D2212" s="132">
        <f t="shared" si="723"/>
        <v>42227</v>
      </c>
      <c r="E2212" s="105">
        <f t="shared" si="715"/>
        <v>1.8910000000000001E-3</v>
      </c>
      <c r="F2212" s="106">
        <f t="shared" si="732"/>
        <v>11</v>
      </c>
      <c r="G2212" s="106">
        <f t="shared" si="714"/>
        <v>31</v>
      </c>
      <c r="H2212" s="104">
        <f t="shared" si="724"/>
        <v>1.0006705899999999</v>
      </c>
      <c r="I2212" s="104">
        <f t="shared" si="725"/>
        <v>1.04311244</v>
      </c>
      <c r="J2212" s="104">
        <f t="shared" si="717"/>
        <v>1.0438119400000001</v>
      </c>
      <c r="K2212" s="104">
        <f t="shared" si="718"/>
        <v>83927.351331440004</v>
      </c>
      <c r="L2212" s="107">
        <f t="shared" si="728"/>
        <v>0</v>
      </c>
      <c r="M2212" s="105">
        <f t="shared" si="729"/>
        <v>0</v>
      </c>
      <c r="N2212" s="104">
        <f t="shared" si="730"/>
        <v>0</v>
      </c>
      <c r="O2212" s="113">
        <f t="shared" si="726"/>
        <v>0.11</v>
      </c>
      <c r="P2212" s="108">
        <f t="shared" si="716"/>
        <v>1.003090681</v>
      </c>
      <c r="Q2212" s="104">
        <f t="shared" si="719"/>
        <v>259.39267014000001</v>
      </c>
      <c r="R2212" s="104">
        <f t="shared" si="720"/>
        <v>259.39267014000001</v>
      </c>
      <c r="S2212" s="109" t="s">
        <v>52</v>
      </c>
      <c r="T2212" s="110">
        <f t="shared" si="731"/>
        <v>42257</v>
      </c>
      <c r="U2212" s="111">
        <f t="shared" si="727"/>
        <v>0</v>
      </c>
      <c r="V2212" s="22"/>
      <c r="AF2212" s="14"/>
    </row>
    <row r="2213" spans="1:32" x14ac:dyDescent="0.2">
      <c r="A2213" s="112">
        <f t="shared" si="721"/>
        <v>42238</v>
      </c>
      <c r="B2213" s="104">
        <f t="shared" si="713"/>
        <v>84215.495832010012</v>
      </c>
      <c r="C2213" s="104">
        <f t="shared" si="722"/>
        <v>80404.666889939981</v>
      </c>
      <c r="D2213" s="132">
        <f t="shared" si="723"/>
        <v>42227</v>
      </c>
      <c r="E2213" s="105">
        <f t="shared" si="715"/>
        <v>1.8910000000000001E-3</v>
      </c>
      <c r="F2213" s="106">
        <f t="shared" si="732"/>
        <v>12</v>
      </c>
      <c r="G2213" s="106">
        <f t="shared" si="714"/>
        <v>31</v>
      </c>
      <c r="H2213" s="104">
        <f t="shared" si="724"/>
        <v>1.0007315699999999</v>
      </c>
      <c r="I2213" s="104">
        <f t="shared" si="725"/>
        <v>1.04311244</v>
      </c>
      <c r="J2213" s="104">
        <f t="shared" si="717"/>
        <v>1.0438755399999999</v>
      </c>
      <c r="K2213" s="104">
        <f t="shared" si="718"/>
        <v>83932.465068250007</v>
      </c>
      <c r="L2213" s="107">
        <f t="shared" si="728"/>
        <v>0</v>
      </c>
      <c r="M2213" s="105">
        <f t="shared" si="729"/>
        <v>0</v>
      </c>
      <c r="N2213" s="104">
        <f t="shared" si="730"/>
        <v>0</v>
      </c>
      <c r="O2213" s="113">
        <f t="shared" si="726"/>
        <v>0.11</v>
      </c>
      <c r="P2213" s="108">
        <f t="shared" si="716"/>
        <v>1.0033721250000001</v>
      </c>
      <c r="Q2213" s="104">
        <f t="shared" si="719"/>
        <v>283.03076376000001</v>
      </c>
      <c r="R2213" s="104">
        <f t="shared" si="720"/>
        <v>283.03076376000001</v>
      </c>
      <c r="S2213" s="109" t="s">
        <v>52</v>
      </c>
      <c r="T2213" s="110">
        <f t="shared" si="731"/>
        <v>42257</v>
      </c>
      <c r="U2213" s="111">
        <f t="shared" si="727"/>
        <v>0</v>
      </c>
      <c r="V2213" s="22"/>
      <c r="AF2213" s="14"/>
    </row>
    <row r="2214" spans="1:32" x14ac:dyDescent="0.2">
      <c r="A2214" s="112">
        <f t="shared" si="721"/>
        <v>42239</v>
      </c>
      <c r="B2214" s="104">
        <f t="shared" si="713"/>
        <v>84244.258785960003</v>
      </c>
      <c r="C2214" s="104">
        <f t="shared" si="722"/>
        <v>80404.666889939981</v>
      </c>
      <c r="D2214" s="132">
        <f t="shared" si="723"/>
        <v>42227</v>
      </c>
      <c r="E2214" s="105">
        <f t="shared" si="715"/>
        <v>1.8910000000000001E-3</v>
      </c>
      <c r="F2214" s="106">
        <f t="shared" si="732"/>
        <v>13</v>
      </c>
      <c r="G2214" s="106">
        <f t="shared" si="714"/>
        <v>31</v>
      </c>
      <c r="H2214" s="104">
        <f t="shared" si="724"/>
        <v>1.0007925600000001</v>
      </c>
      <c r="I2214" s="104">
        <f t="shared" si="725"/>
        <v>1.04311244</v>
      </c>
      <c r="J2214" s="104">
        <f t="shared" si="717"/>
        <v>1.0439391600000001</v>
      </c>
      <c r="K2214" s="104">
        <f t="shared" si="718"/>
        <v>83937.580413160002</v>
      </c>
      <c r="L2214" s="107">
        <f t="shared" si="728"/>
        <v>0</v>
      </c>
      <c r="M2214" s="105">
        <f t="shared" si="729"/>
        <v>0</v>
      </c>
      <c r="N2214" s="104">
        <f t="shared" si="730"/>
        <v>0</v>
      </c>
      <c r="O2214" s="113">
        <f t="shared" si="726"/>
        <v>0.11</v>
      </c>
      <c r="P2214" s="108">
        <f t="shared" si="716"/>
        <v>1.003653648</v>
      </c>
      <c r="Q2214" s="104">
        <f t="shared" si="719"/>
        <v>306.67837279999998</v>
      </c>
      <c r="R2214" s="104">
        <f t="shared" si="720"/>
        <v>306.67837279999998</v>
      </c>
      <c r="S2214" s="109" t="s">
        <v>52</v>
      </c>
      <c r="T2214" s="110">
        <f t="shared" si="731"/>
        <v>42257</v>
      </c>
      <c r="U2214" s="111">
        <f t="shared" si="727"/>
        <v>0</v>
      </c>
      <c r="V2214" s="22"/>
      <c r="AF2214" s="14"/>
    </row>
    <row r="2215" spans="1:32" x14ac:dyDescent="0.2">
      <c r="A2215" s="112">
        <f t="shared" si="721"/>
        <v>42240</v>
      </c>
      <c r="B2215" s="104">
        <f t="shared" ref="B2215:B2278" si="733">IF(E2215&lt;0,"ND",(K2215+Q2215))</f>
        <v>84273.031251549997</v>
      </c>
      <c r="C2215" s="104">
        <f t="shared" si="722"/>
        <v>80404.666889939981</v>
      </c>
      <c r="D2215" s="132">
        <f t="shared" si="723"/>
        <v>42227</v>
      </c>
      <c r="E2215" s="105">
        <f t="shared" si="715"/>
        <v>1.8910000000000001E-3</v>
      </c>
      <c r="F2215" s="106">
        <f t="shared" si="732"/>
        <v>14</v>
      </c>
      <c r="G2215" s="106">
        <f t="shared" ref="G2215:G2278" si="734">IF(DAY(A2215)=E$2+1,DAY(EOMONTH(A2215,0)), IF(DAY(A2215)&lt;&gt;$E$2+1,G2214))</f>
        <v>31</v>
      </c>
      <c r="H2215" s="104">
        <f t="shared" si="724"/>
        <v>1.00085355</v>
      </c>
      <c r="I2215" s="104">
        <f t="shared" si="725"/>
        <v>1.04311244</v>
      </c>
      <c r="J2215" s="104">
        <f t="shared" si="717"/>
        <v>1.04400278</v>
      </c>
      <c r="K2215" s="104">
        <f t="shared" si="718"/>
        <v>83942.695758069996</v>
      </c>
      <c r="L2215" s="107">
        <f t="shared" si="728"/>
        <v>0</v>
      </c>
      <c r="M2215" s="105">
        <f t="shared" si="729"/>
        <v>0</v>
      </c>
      <c r="N2215" s="104">
        <f t="shared" si="730"/>
        <v>0</v>
      </c>
      <c r="O2215" s="113">
        <f t="shared" si="726"/>
        <v>0.11</v>
      </c>
      <c r="P2215" s="108">
        <f t="shared" si="716"/>
        <v>1.0039352500000001</v>
      </c>
      <c r="Q2215" s="104">
        <f t="shared" si="719"/>
        <v>330.33549348000003</v>
      </c>
      <c r="R2215" s="104">
        <f t="shared" si="720"/>
        <v>330.33549348000003</v>
      </c>
      <c r="S2215" s="109" t="s">
        <v>52</v>
      </c>
      <c r="T2215" s="110">
        <f t="shared" si="731"/>
        <v>42257</v>
      </c>
      <c r="U2215" s="111">
        <f t="shared" si="727"/>
        <v>0</v>
      </c>
      <c r="V2215" s="22"/>
      <c r="AF2215" s="14"/>
    </row>
    <row r="2216" spans="1:32" x14ac:dyDescent="0.2">
      <c r="A2216" s="112">
        <f t="shared" si="721"/>
        <v>42241</v>
      </c>
      <c r="B2216" s="104">
        <f t="shared" si="733"/>
        <v>84301.814037429998</v>
      </c>
      <c r="C2216" s="104">
        <f t="shared" si="722"/>
        <v>80404.666889939981</v>
      </c>
      <c r="D2216" s="132">
        <f t="shared" si="723"/>
        <v>42227</v>
      </c>
      <c r="E2216" s="105">
        <f t="shared" si="715"/>
        <v>1.8910000000000001E-3</v>
      </c>
      <c r="F2216" s="106">
        <f t="shared" si="732"/>
        <v>15</v>
      </c>
      <c r="G2216" s="106">
        <f t="shared" si="734"/>
        <v>31</v>
      </c>
      <c r="H2216" s="104">
        <f t="shared" si="724"/>
        <v>1.0009145500000001</v>
      </c>
      <c r="I2216" s="104">
        <f t="shared" si="725"/>
        <v>1.04311244</v>
      </c>
      <c r="J2216" s="104">
        <f t="shared" si="717"/>
        <v>1.0440664099999999</v>
      </c>
      <c r="K2216" s="104">
        <f t="shared" si="718"/>
        <v>83947.811907020005</v>
      </c>
      <c r="L2216" s="107">
        <f t="shared" si="728"/>
        <v>0</v>
      </c>
      <c r="M2216" s="105">
        <f t="shared" si="729"/>
        <v>0</v>
      </c>
      <c r="N2216" s="104">
        <f t="shared" si="730"/>
        <v>0</v>
      </c>
      <c r="O2216" s="113">
        <f t="shared" si="726"/>
        <v>0.11</v>
      </c>
      <c r="P2216" s="108">
        <f t="shared" si="716"/>
        <v>1.004216931</v>
      </c>
      <c r="Q2216" s="104">
        <f t="shared" si="719"/>
        <v>354.00213041000001</v>
      </c>
      <c r="R2216" s="104">
        <f t="shared" si="720"/>
        <v>354.00213041000001</v>
      </c>
      <c r="S2216" s="109" t="s">
        <v>52</v>
      </c>
      <c r="T2216" s="110">
        <f t="shared" si="731"/>
        <v>42257</v>
      </c>
      <c r="U2216" s="111">
        <f t="shared" si="727"/>
        <v>0</v>
      </c>
      <c r="V2216" s="22"/>
      <c r="AF2216" s="14"/>
    </row>
    <row r="2217" spans="1:32" x14ac:dyDescent="0.2">
      <c r="A2217" s="112">
        <f t="shared" si="721"/>
        <v>42242</v>
      </c>
      <c r="B2217" s="104">
        <f t="shared" si="733"/>
        <v>84330.606421789998</v>
      </c>
      <c r="C2217" s="104">
        <f t="shared" si="722"/>
        <v>80404.666889939981</v>
      </c>
      <c r="D2217" s="132">
        <f t="shared" si="723"/>
        <v>42227</v>
      </c>
      <c r="E2217" s="105">
        <f t="shared" si="715"/>
        <v>1.8910000000000001E-3</v>
      </c>
      <c r="F2217" s="106">
        <f t="shared" si="732"/>
        <v>16</v>
      </c>
      <c r="G2217" s="106">
        <f t="shared" si="734"/>
        <v>31</v>
      </c>
      <c r="H2217" s="104">
        <f t="shared" si="724"/>
        <v>1.0009755499999999</v>
      </c>
      <c r="I2217" s="104">
        <f t="shared" si="725"/>
        <v>1.04311244</v>
      </c>
      <c r="J2217" s="104">
        <f t="shared" si="717"/>
        <v>1.04413004</v>
      </c>
      <c r="K2217" s="104">
        <f t="shared" si="718"/>
        <v>83952.928055969998</v>
      </c>
      <c r="L2217" s="107">
        <f t="shared" si="728"/>
        <v>0</v>
      </c>
      <c r="M2217" s="105">
        <f t="shared" si="729"/>
        <v>0</v>
      </c>
      <c r="N2217" s="104">
        <f t="shared" si="730"/>
        <v>0</v>
      </c>
      <c r="O2217" s="113">
        <f t="shared" si="726"/>
        <v>0.11</v>
      </c>
      <c r="P2217" s="108">
        <f t="shared" si="716"/>
        <v>1.0044986920000001</v>
      </c>
      <c r="Q2217" s="104">
        <f t="shared" si="719"/>
        <v>377.67836582000001</v>
      </c>
      <c r="R2217" s="104">
        <f t="shared" si="720"/>
        <v>377.67836582000001</v>
      </c>
      <c r="S2217" s="109" t="s">
        <v>52</v>
      </c>
      <c r="T2217" s="110">
        <f t="shared" si="731"/>
        <v>42257</v>
      </c>
      <c r="U2217" s="111">
        <f t="shared" si="727"/>
        <v>0</v>
      </c>
      <c r="V2217" s="22"/>
      <c r="AF2217" s="14"/>
    </row>
    <row r="2218" spans="1:32" x14ac:dyDescent="0.2">
      <c r="A2218" s="112">
        <f t="shared" si="721"/>
        <v>42243</v>
      </c>
      <c r="B2218" s="104">
        <f t="shared" si="733"/>
        <v>84359.408237950003</v>
      </c>
      <c r="C2218" s="104">
        <f t="shared" si="722"/>
        <v>80404.666889939981</v>
      </c>
      <c r="D2218" s="132">
        <f t="shared" si="723"/>
        <v>42227</v>
      </c>
      <c r="E2218" s="105">
        <f t="shared" si="715"/>
        <v>1.8910000000000001E-3</v>
      </c>
      <c r="F2218" s="106">
        <f t="shared" si="732"/>
        <v>17</v>
      </c>
      <c r="G2218" s="106">
        <f t="shared" si="734"/>
        <v>31</v>
      </c>
      <c r="H2218" s="104">
        <f t="shared" si="724"/>
        <v>1.00103655</v>
      </c>
      <c r="I2218" s="104">
        <f t="shared" si="725"/>
        <v>1.04311244</v>
      </c>
      <c r="J2218" s="104">
        <f t="shared" si="717"/>
        <v>1.0441936700000001</v>
      </c>
      <c r="K2218" s="104">
        <f t="shared" si="718"/>
        <v>83958.044204930004</v>
      </c>
      <c r="L2218" s="107">
        <f t="shared" si="728"/>
        <v>0</v>
      </c>
      <c r="M2218" s="105">
        <f t="shared" si="729"/>
        <v>0</v>
      </c>
      <c r="N2218" s="104">
        <f t="shared" si="730"/>
        <v>0</v>
      </c>
      <c r="O2218" s="113">
        <f t="shared" si="726"/>
        <v>0.11</v>
      </c>
      <c r="P2218" s="108">
        <f t="shared" si="716"/>
        <v>1.004780531</v>
      </c>
      <c r="Q2218" s="104">
        <f t="shared" si="719"/>
        <v>401.36403302000002</v>
      </c>
      <c r="R2218" s="104">
        <f t="shared" si="720"/>
        <v>401.36403302000002</v>
      </c>
      <c r="S2218" s="109" t="s">
        <v>52</v>
      </c>
      <c r="T2218" s="110">
        <f t="shared" si="731"/>
        <v>42257</v>
      </c>
      <c r="U2218" s="111">
        <f t="shared" si="727"/>
        <v>0</v>
      </c>
      <c r="V2218" s="22"/>
      <c r="AF2218" s="14"/>
    </row>
    <row r="2219" spans="1:32" x14ac:dyDescent="0.2">
      <c r="A2219" s="112">
        <f t="shared" si="721"/>
        <v>42244</v>
      </c>
      <c r="B2219" s="104">
        <f t="shared" si="733"/>
        <v>84388.220379169987</v>
      </c>
      <c r="C2219" s="104">
        <f t="shared" si="722"/>
        <v>80404.666889939981</v>
      </c>
      <c r="D2219" s="132">
        <f t="shared" si="723"/>
        <v>42227</v>
      </c>
      <c r="E2219" s="105">
        <f t="shared" ref="E2219:E2282" si="735">IF(DAY(A2218)=$E$2,VLOOKUP(A2218,$AG$10:$AH$200,2),E2218)</f>
        <v>1.8910000000000001E-3</v>
      </c>
      <c r="F2219" s="106">
        <f t="shared" si="732"/>
        <v>18</v>
      </c>
      <c r="G2219" s="106">
        <f t="shared" si="734"/>
        <v>31</v>
      </c>
      <c r="H2219" s="104">
        <f t="shared" si="724"/>
        <v>1.0010975600000001</v>
      </c>
      <c r="I2219" s="104">
        <f t="shared" si="725"/>
        <v>1.04311244</v>
      </c>
      <c r="J2219" s="104">
        <f t="shared" si="717"/>
        <v>1.0442573100000001</v>
      </c>
      <c r="K2219" s="104">
        <f t="shared" si="718"/>
        <v>83963.161157929993</v>
      </c>
      <c r="L2219" s="107">
        <f t="shared" si="728"/>
        <v>0</v>
      </c>
      <c r="M2219" s="105">
        <f t="shared" si="729"/>
        <v>0</v>
      </c>
      <c r="N2219" s="104">
        <f t="shared" si="730"/>
        <v>0</v>
      </c>
      <c r="O2219" s="113">
        <f t="shared" si="726"/>
        <v>0.11</v>
      </c>
      <c r="P2219" s="108">
        <f t="shared" si="716"/>
        <v>1.005062449</v>
      </c>
      <c r="Q2219" s="104">
        <f t="shared" si="719"/>
        <v>425.05922124</v>
      </c>
      <c r="R2219" s="104">
        <f t="shared" si="720"/>
        <v>425.05922124</v>
      </c>
      <c r="S2219" s="109" t="s">
        <v>52</v>
      </c>
      <c r="T2219" s="110">
        <f t="shared" si="731"/>
        <v>42257</v>
      </c>
      <c r="U2219" s="111">
        <f t="shared" si="727"/>
        <v>0</v>
      </c>
      <c r="V2219" s="22"/>
      <c r="AF2219" s="14"/>
    </row>
    <row r="2220" spans="1:32" x14ac:dyDescent="0.2">
      <c r="A2220" s="112">
        <f t="shared" si="721"/>
        <v>42245</v>
      </c>
      <c r="B2220" s="104">
        <f t="shared" si="733"/>
        <v>84417.04212297</v>
      </c>
      <c r="C2220" s="104">
        <f t="shared" si="722"/>
        <v>80404.666889939981</v>
      </c>
      <c r="D2220" s="132">
        <f t="shared" si="723"/>
        <v>42227</v>
      </c>
      <c r="E2220" s="105">
        <f t="shared" si="735"/>
        <v>1.8910000000000001E-3</v>
      </c>
      <c r="F2220" s="106">
        <f t="shared" si="732"/>
        <v>19</v>
      </c>
      <c r="G2220" s="106">
        <f t="shared" si="734"/>
        <v>31</v>
      </c>
      <c r="H2220" s="104">
        <f t="shared" si="724"/>
        <v>1.0011585700000001</v>
      </c>
      <c r="I2220" s="104">
        <f t="shared" si="725"/>
        <v>1.04311244</v>
      </c>
      <c r="J2220" s="104">
        <f t="shared" si="717"/>
        <v>1.0443209499999999</v>
      </c>
      <c r="K2220" s="104">
        <f t="shared" si="718"/>
        <v>83968.278110929998</v>
      </c>
      <c r="L2220" s="107">
        <f t="shared" si="728"/>
        <v>0</v>
      </c>
      <c r="M2220" s="105">
        <f t="shared" si="729"/>
        <v>0</v>
      </c>
      <c r="N2220" s="104">
        <f t="shared" si="730"/>
        <v>0</v>
      </c>
      <c r="O2220" s="113">
        <f t="shared" si="726"/>
        <v>0.11</v>
      </c>
      <c r="P2220" s="108">
        <f t="shared" si="716"/>
        <v>1.0053444469999999</v>
      </c>
      <c r="Q2220" s="104">
        <f t="shared" si="719"/>
        <v>448.76401204000001</v>
      </c>
      <c r="R2220" s="104">
        <f t="shared" si="720"/>
        <v>448.76401204000001</v>
      </c>
      <c r="S2220" s="109" t="s">
        <v>52</v>
      </c>
      <c r="T2220" s="110">
        <f t="shared" si="731"/>
        <v>42257</v>
      </c>
      <c r="U2220" s="111">
        <f t="shared" si="727"/>
        <v>0</v>
      </c>
      <c r="V2220" s="22"/>
      <c r="AF2220" s="14"/>
    </row>
    <row r="2221" spans="1:32" x14ac:dyDescent="0.2">
      <c r="A2221" s="112">
        <f t="shared" si="721"/>
        <v>42246</v>
      </c>
      <c r="B2221" s="104">
        <f t="shared" si="733"/>
        <v>84445.874111209996</v>
      </c>
      <c r="C2221" s="104">
        <f t="shared" si="722"/>
        <v>80404.666889939981</v>
      </c>
      <c r="D2221" s="132">
        <f t="shared" si="723"/>
        <v>42227</v>
      </c>
      <c r="E2221" s="105">
        <f t="shared" si="735"/>
        <v>1.8910000000000001E-3</v>
      </c>
      <c r="F2221" s="106">
        <f t="shared" si="732"/>
        <v>20</v>
      </c>
      <c r="G2221" s="106">
        <f t="shared" si="734"/>
        <v>31</v>
      </c>
      <c r="H2221" s="104">
        <f t="shared" si="724"/>
        <v>1.00121959</v>
      </c>
      <c r="I2221" s="104">
        <f t="shared" si="725"/>
        <v>1.04311244</v>
      </c>
      <c r="J2221" s="104">
        <f t="shared" si="717"/>
        <v>1.0443846000000001</v>
      </c>
      <c r="K2221" s="104">
        <f t="shared" si="718"/>
        <v>83973.395867979998</v>
      </c>
      <c r="L2221" s="107">
        <f t="shared" si="728"/>
        <v>0</v>
      </c>
      <c r="M2221" s="105">
        <f t="shared" si="729"/>
        <v>0</v>
      </c>
      <c r="N2221" s="104">
        <f t="shared" si="730"/>
        <v>0</v>
      </c>
      <c r="O2221" s="113">
        <f t="shared" si="726"/>
        <v>0.11</v>
      </c>
      <c r="P2221" s="108">
        <f t="shared" si="716"/>
        <v>1.0056265230000001</v>
      </c>
      <c r="Q2221" s="104">
        <f t="shared" si="719"/>
        <v>472.47824322999998</v>
      </c>
      <c r="R2221" s="104">
        <f t="shared" si="720"/>
        <v>472.47824322999998</v>
      </c>
      <c r="S2221" s="109" t="s">
        <v>52</v>
      </c>
      <c r="T2221" s="110">
        <f t="shared" si="731"/>
        <v>42257</v>
      </c>
      <c r="U2221" s="111">
        <f t="shared" si="727"/>
        <v>0</v>
      </c>
      <c r="V2221" s="22"/>
      <c r="AF2221" s="14"/>
    </row>
    <row r="2222" spans="1:32" x14ac:dyDescent="0.2">
      <c r="A2222" s="112">
        <f t="shared" si="721"/>
        <v>42247</v>
      </c>
      <c r="B2222" s="104">
        <f t="shared" si="733"/>
        <v>84474.714896129997</v>
      </c>
      <c r="C2222" s="104">
        <f t="shared" si="722"/>
        <v>80404.666889939981</v>
      </c>
      <c r="D2222" s="132">
        <f t="shared" si="723"/>
        <v>42227</v>
      </c>
      <c r="E2222" s="105">
        <f t="shared" si="735"/>
        <v>1.8910000000000001E-3</v>
      </c>
      <c r="F2222" s="106">
        <f t="shared" si="732"/>
        <v>21</v>
      </c>
      <c r="G2222" s="106">
        <f t="shared" si="734"/>
        <v>31</v>
      </c>
      <c r="H2222" s="104">
        <f t="shared" si="724"/>
        <v>1.0012806000000001</v>
      </c>
      <c r="I2222" s="104">
        <f t="shared" si="725"/>
        <v>1.04311244</v>
      </c>
      <c r="J2222" s="104">
        <f t="shared" si="717"/>
        <v>1.0444482399999999</v>
      </c>
      <c r="K2222" s="104">
        <f t="shared" si="718"/>
        <v>83978.512820980002</v>
      </c>
      <c r="L2222" s="107">
        <f t="shared" si="728"/>
        <v>0</v>
      </c>
      <c r="M2222" s="105">
        <f t="shared" si="729"/>
        <v>0</v>
      </c>
      <c r="N2222" s="104">
        <f t="shared" si="730"/>
        <v>0</v>
      </c>
      <c r="O2222" s="113">
        <f t="shared" si="726"/>
        <v>0.11</v>
      </c>
      <c r="P2222" s="108">
        <f t="shared" si="716"/>
        <v>1.005908679</v>
      </c>
      <c r="Q2222" s="104">
        <f t="shared" si="719"/>
        <v>496.20207514999998</v>
      </c>
      <c r="R2222" s="104">
        <f t="shared" si="720"/>
        <v>496.20207514999998</v>
      </c>
      <c r="S2222" s="109" t="s">
        <v>52</v>
      </c>
      <c r="T2222" s="110">
        <f t="shared" si="731"/>
        <v>42257</v>
      </c>
      <c r="U2222" s="111">
        <f t="shared" si="727"/>
        <v>0</v>
      </c>
      <c r="V2222" s="22"/>
      <c r="AF2222" s="14"/>
    </row>
    <row r="2223" spans="1:32" x14ac:dyDescent="0.2">
      <c r="A2223" s="112">
        <f t="shared" si="721"/>
        <v>42248</v>
      </c>
      <c r="B2223" s="104">
        <f t="shared" si="733"/>
        <v>84503.567630389996</v>
      </c>
      <c r="C2223" s="104">
        <f t="shared" si="722"/>
        <v>80404.666889939981</v>
      </c>
      <c r="D2223" s="132">
        <f t="shared" si="723"/>
        <v>42227</v>
      </c>
      <c r="E2223" s="105">
        <f t="shared" si="735"/>
        <v>1.8910000000000001E-3</v>
      </c>
      <c r="F2223" s="106">
        <f t="shared" si="732"/>
        <v>22</v>
      </c>
      <c r="G2223" s="106">
        <f t="shared" si="734"/>
        <v>31</v>
      </c>
      <c r="H2223" s="104">
        <f t="shared" si="724"/>
        <v>1.00134163</v>
      </c>
      <c r="I2223" s="104">
        <f t="shared" si="725"/>
        <v>1.04311244</v>
      </c>
      <c r="J2223" s="104">
        <f t="shared" si="717"/>
        <v>1.04451191</v>
      </c>
      <c r="K2223" s="104">
        <f t="shared" si="718"/>
        <v>83983.632186119998</v>
      </c>
      <c r="L2223" s="107">
        <f t="shared" si="728"/>
        <v>0</v>
      </c>
      <c r="M2223" s="105">
        <f t="shared" si="729"/>
        <v>0</v>
      </c>
      <c r="N2223" s="104">
        <f t="shared" si="730"/>
        <v>0</v>
      </c>
      <c r="O2223" s="113">
        <f t="shared" si="726"/>
        <v>0.11</v>
      </c>
      <c r="P2223" s="108">
        <f t="shared" si="716"/>
        <v>1.006190914</v>
      </c>
      <c r="Q2223" s="104">
        <f t="shared" si="719"/>
        <v>519.93544426999995</v>
      </c>
      <c r="R2223" s="104">
        <f t="shared" si="720"/>
        <v>519.93544426999995</v>
      </c>
      <c r="S2223" s="109" t="s">
        <v>52</v>
      </c>
      <c r="T2223" s="110">
        <f t="shared" si="731"/>
        <v>42257</v>
      </c>
      <c r="U2223" s="111">
        <f t="shared" si="727"/>
        <v>0</v>
      </c>
      <c r="V2223" s="22"/>
      <c r="AF2223" s="14"/>
    </row>
    <row r="2224" spans="1:32" x14ac:dyDescent="0.2">
      <c r="A2224" s="112">
        <f t="shared" si="721"/>
        <v>42249</v>
      </c>
      <c r="B2224" s="104">
        <f t="shared" si="733"/>
        <v>84532.428270980003</v>
      </c>
      <c r="C2224" s="104">
        <f t="shared" si="722"/>
        <v>80404.666889939981</v>
      </c>
      <c r="D2224" s="132">
        <f t="shared" si="723"/>
        <v>42227</v>
      </c>
      <c r="E2224" s="105">
        <f t="shared" si="735"/>
        <v>1.8910000000000001E-3</v>
      </c>
      <c r="F2224" s="106">
        <f t="shared" si="732"/>
        <v>23</v>
      </c>
      <c r="G2224" s="106">
        <f t="shared" si="734"/>
        <v>31</v>
      </c>
      <c r="H2224" s="104">
        <f t="shared" si="724"/>
        <v>1.0014026499999999</v>
      </c>
      <c r="I2224" s="104">
        <f t="shared" si="725"/>
        <v>1.04311244</v>
      </c>
      <c r="J2224" s="104">
        <f t="shared" si="717"/>
        <v>1.04457556</v>
      </c>
      <c r="K2224" s="104">
        <f t="shared" si="718"/>
        <v>83988.749943169998</v>
      </c>
      <c r="L2224" s="107">
        <f t="shared" si="728"/>
        <v>0</v>
      </c>
      <c r="M2224" s="105">
        <f t="shared" si="729"/>
        <v>0</v>
      </c>
      <c r="N2224" s="104">
        <f t="shared" si="730"/>
        <v>0</v>
      </c>
      <c r="O2224" s="113">
        <f t="shared" si="726"/>
        <v>0.11</v>
      </c>
      <c r="P2224" s="108">
        <f t="shared" si="716"/>
        <v>1.0064732279999999</v>
      </c>
      <c r="Q2224" s="104">
        <f t="shared" si="719"/>
        <v>543.67832781000004</v>
      </c>
      <c r="R2224" s="104">
        <f t="shared" si="720"/>
        <v>543.67832781000004</v>
      </c>
      <c r="S2224" s="109" t="s">
        <v>52</v>
      </c>
      <c r="T2224" s="110">
        <f t="shared" si="731"/>
        <v>42257</v>
      </c>
      <c r="U2224" s="111">
        <f t="shared" si="727"/>
        <v>0</v>
      </c>
      <c r="V2224" s="22"/>
      <c r="AF2224" s="14"/>
    </row>
    <row r="2225" spans="1:32" x14ac:dyDescent="0.2">
      <c r="A2225" s="112">
        <f t="shared" si="721"/>
        <v>42250</v>
      </c>
      <c r="B2225" s="104">
        <f t="shared" si="733"/>
        <v>84561.299246189999</v>
      </c>
      <c r="C2225" s="104">
        <f t="shared" si="722"/>
        <v>80404.666889939981</v>
      </c>
      <c r="D2225" s="132">
        <f t="shared" si="723"/>
        <v>42227</v>
      </c>
      <c r="E2225" s="105">
        <f t="shared" si="735"/>
        <v>1.8910000000000001E-3</v>
      </c>
      <c r="F2225" s="106">
        <f t="shared" si="732"/>
        <v>24</v>
      </c>
      <c r="G2225" s="106">
        <f t="shared" si="734"/>
        <v>31</v>
      </c>
      <c r="H2225" s="104">
        <f t="shared" si="724"/>
        <v>1.0014636800000001</v>
      </c>
      <c r="I2225" s="104">
        <f t="shared" si="725"/>
        <v>1.04311244</v>
      </c>
      <c r="J2225" s="104">
        <f t="shared" si="717"/>
        <v>1.0446392200000001</v>
      </c>
      <c r="K2225" s="104">
        <f t="shared" si="718"/>
        <v>83993.868504259997</v>
      </c>
      <c r="L2225" s="107">
        <f t="shared" si="728"/>
        <v>0</v>
      </c>
      <c r="M2225" s="105">
        <f t="shared" si="729"/>
        <v>0</v>
      </c>
      <c r="N2225" s="104">
        <f t="shared" si="730"/>
        <v>0</v>
      </c>
      <c r="O2225" s="113">
        <f t="shared" si="726"/>
        <v>0.11</v>
      </c>
      <c r="P2225" s="108">
        <f t="shared" si="716"/>
        <v>1.0067556209999999</v>
      </c>
      <c r="Q2225" s="104">
        <f t="shared" si="719"/>
        <v>567.43074192999995</v>
      </c>
      <c r="R2225" s="104">
        <f t="shared" si="720"/>
        <v>567.43074192999995</v>
      </c>
      <c r="S2225" s="109" t="s">
        <v>52</v>
      </c>
      <c r="T2225" s="110">
        <f t="shared" si="731"/>
        <v>42257</v>
      </c>
      <c r="U2225" s="111">
        <f t="shared" si="727"/>
        <v>0</v>
      </c>
      <c r="V2225" s="22"/>
      <c r="AF2225" s="14"/>
    </row>
    <row r="2226" spans="1:32" x14ac:dyDescent="0.2">
      <c r="A2226" s="112">
        <f t="shared" si="721"/>
        <v>42251</v>
      </c>
      <c r="B2226" s="104">
        <f t="shared" si="733"/>
        <v>84590.18064192</v>
      </c>
      <c r="C2226" s="104">
        <f t="shared" si="722"/>
        <v>80404.666889939981</v>
      </c>
      <c r="D2226" s="132">
        <f t="shared" si="723"/>
        <v>42227</v>
      </c>
      <c r="E2226" s="105">
        <f t="shared" si="735"/>
        <v>1.8910000000000001E-3</v>
      </c>
      <c r="F2226" s="106">
        <f t="shared" si="732"/>
        <v>25</v>
      </c>
      <c r="G2226" s="106">
        <f t="shared" si="734"/>
        <v>31</v>
      </c>
      <c r="H2226" s="104">
        <f t="shared" si="724"/>
        <v>1.0015247199999999</v>
      </c>
      <c r="I2226" s="104">
        <f t="shared" si="725"/>
        <v>1.04311244</v>
      </c>
      <c r="J2226" s="104">
        <f t="shared" si="717"/>
        <v>1.0447028899999999</v>
      </c>
      <c r="K2226" s="104">
        <f t="shared" si="718"/>
        <v>83998.987869400007</v>
      </c>
      <c r="L2226" s="107">
        <f t="shared" si="728"/>
        <v>0</v>
      </c>
      <c r="M2226" s="105">
        <f t="shared" si="729"/>
        <v>0</v>
      </c>
      <c r="N2226" s="104">
        <f t="shared" si="730"/>
        <v>0</v>
      </c>
      <c r="O2226" s="113">
        <f t="shared" si="726"/>
        <v>0.11</v>
      </c>
      <c r="P2226" s="108">
        <f t="shared" si="716"/>
        <v>1.0070380940000001</v>
      </c>
      <c r="Q2226" s="104">
        <f t="shared" si="719"/>
        <v>591.19277251999995</v>
      </c>
      <c r="R2226" s="104">
        <f t="shared" si="720"/>
        <v>591.19277251999995</v>
      </c>
      <c r="S2226" s="109" t="s">
        <v>52</v>
      </c>
      <c r="T2226" s="110">
        <f t="shared" si="731"/>
        <v>42257</v>
      </c>
      <c r="U2226" s="111">
        <f t="shared" si="727"/>
        <v>0</v>
      </c>
      <c r="V2226" s="22"/>
      <c r="AF2226" s="14"/>
    </row>
    <row r="2227" spans="1:32" x14ac:dyDescent="0.2">
      <c r="A2227" s="112">
        <f t="shared" si="721"/>
        <v>42252</v>
      </c>
      <c r="B2227" s="104">
        <f t="shared" si="733"/>
        <v>84619.07067221</v>
      </c>
      <c r="C2227" s="104">
        <f t="shared" si="722"/>
        <v>80404.666889939981</v>
      </c>
      <c r="D2227" s="132">
        <f t="shared" si="723"/>
        <v>42227</v>
      </c>
      <c r="E2227" s="105">
        <f t="shared" si="735"/>
        <v>1.8910000000000001E-3</v>
      </c>
      <c r="F2227" s="106">
        <f t="shared" si="732"/>
        <v>26</v>
      </c>
      <c r="G2227" s="106">
        <f t="shared" si="734"/>
        <v>31</v>
      </c>
      <c r="H2227" s="104">
        <f t="shared" si="724"/>
        <v>1.0015857500000001</v>
      </c>
      <c r="I2227" s="104">
        <f t="shared" si="725"/>
        <v>1.04311244</v>
      </c>
      <c r="J2227" s="104">
        <f t="shared" si="717"/>
        <v>1.0447665500000001</v>
      </c>
      <c r="K2227" s="104">
        <f t="shared" si="718"/>
        <v>84004.106430500004</v>
      </c>
      <c r="L2227" s="107">
        <f t="shared" si="728"/>
        <v>0</v>
      </c>
      <c r="M2227" s="105">
        <f t="shared" si="729"/>
        <v>0</v>
      </c>
      <c r="N2227" s="104">
        <f t="shared" si="730"/>
        <v>0</v>
      </c>
      <c r="O2227" s="113">
        <f t="shared" si="726"/>
        <v>0.11</v>
      </c>
      <c r="P2227" s="108">
        <f t="shared" si="716"/>
        <v>1.0073206450000001</v>
      </c>
      <c r="Q2227" s="104">
        <f t="shared" si="719"/>
        <v>614.96424171000001</v>
      </c>
      <c r="R2227" s="104">
        <f t="shared" si="720"/>
        <v>614.96424171000001</v>
      </c>
      <c r="S2227" s="109" t="s">
        <v>52</v>
      </c>
      <c r="T2227" s="110">
        <f t="shared" si="731"/>
        <v>42257</v>
      </c>
      <c r="U2227" s="111">
        <f t="shared" si="727"/>
        <v>0</v>
      </c>
      <c r="V2227" s="22"/>
      <c r="AF2227" s="14"/>
    </row>
    <row r="2228" spans="1:32" x14ac:dyDescent="0.2">
      <c r="A2228" s="112">
        <f t="shared" si="721"/>
        <v>42253</v>
      </c>
      <c r="B2228" s="104">
        <f t="shared" si="733"/>
        <v>84647.97112591</v>
      </c>
      <c r="C2228" s="104">
        <f t="shared" si="722"/>
        <v>80404.666889939981</v>
      </c>
      <c r="D2228" s="132">
        <f t="shared" si="723"/>
        <v>42227</v>
      </c>
      <c r="E2228" s="105">
        <f t="shared" si="735"/>
        <v>1.8910000000000001E-3</v>
      </c>
      <c r="F2228" s="106">
        <f t="shared" si="732"/>
        <v>27</v>
      </c>
      <c r="G2228" s="106">
        <f t="shared" si="734"/>
        <v>31</v>
      </c>
      <c r="H2228" s="104">
        <f t="shared" si="724"/>
        <v>1.0016467899999999</v>
      </c>
      <c r="I2228" s="104">
        <f t="shared" si="725"/>
        <v>1.04311244</v>
      </c>
      <c r="J2228" s="104">
        <f t="shared" si="717"/>
        <v>1.0448302199999999</v>
      </c>
      <c r="K2228" s="104">
        <f t="shared" si="718"/>
        <v>84009.225795639999</v>
      </c>
      <c r="L2228" s="107">
        <f t="shared" si="728"/>
        <v>0</v>
      </c>
      <c r="M2228" s="105">
        <f t="shared" si="729"/>
        <v>0</v>
      </c>
      <c r="N2228" s="104">
        <f t="shared" si="730"/>
        <v>0</v>
      </c>
      <c r="O2228" s="113">
        <f t="shared" si="726"/>
        <v>0.11</v>
      </c>
      <c r="P2228" s="108">
        <f t="shared" si="716"/>
        <v>1.007603276</v>
      </c>
      <c r="Q2228" s="104">
        <f t="shared" si="719"/>
        <v>638.74533026999995</v>
      </c>
      <c r="R2228" s="104">
        <f t="shared" si="720"/>
        <v>638.74533026999995</v>
      </c>
      <c r="S2228" s="109" t="s">
        <v>52</v>
      </c>
      <c r="T2228" s="110">
        <f t="shared" si="731"/>
        <v>42257</v>
      </c>
      <c r="U2228" s="111">
        <f t="shared" si="727"/>
        <v>0</v>
      </c>
      <c r="V2228" s="22"/>
      <c r="AF2228" s="14"/>
    </row>
    <row r="2229" spans="1:32" x14ac:dyDescent="0.2">
      <c r="A2229" s="112">
        <f t="shared" si="721"/>
        <v>42254</v>
      </c>
      <c r="B2229" s="104">
        <f t="shared" si="733"/>
        <v>84676.88200492</v>
      </c>
      <c r="C2229" s="104">
        <f t="shared" si="722"/>
        <v>80404.666889939981</v>
      </c>
      <c r="D2229" s="132">
        <f t="shared" si="723"/>
        <v>42227</v>
      </c>
      <c r="E2229" s="105">
        <f t="shared" si="735"/>
        <v>1.8910000000000001E-3</v>
      </c>
      <c r="F2229" s="106">
        <f t="shared" si="732"/>
        <v>28</v>
      </c>
      <c r="G2229" s="106">
        <f t="shared" si="734"/>
        <v>31</v>
      </c>
      <c r="H2229" s="104">
        <f t="shared" si="724"/>
        <v>1.0017078399999999</v>
      </c>
      <c r="I2229" s="104">
        <f t="shared" si="725"/>
        <v>1.04311244</v>
      </c>
      <c r="J2229" s="104">
        <f t="shared" si="717"/>
        <v>1.0448938999999999</v>
      </c>
      <c r="K2229" s="104">
        <f t="shared" si="718"/>
        <v>84014.345964830005</v>
      </c>
      <c r="L2229" s="107">
        <f t="shared" si="728"/>
        <v>0</v>
      </c>
      <c r="M2229" s="105">
        <f t="shared" si="729"/>
        <v>0</v>
      </c>
      <c r="N2229" s="104">
        <f t="shared" si="730"/>
        <v>0</v>
      </c>
      <c r="O2229" s="113">
        <f t="shared" si="726"/>
        <v>0.11</v>
      </c>
      <c r="P2229" s="108">
        <f t="shared" si="716"/>
        <v>1.0078859870000001</v>
      </c>
      <c r="Q2229" s="104">
        <f t="shared" si="719"/>
        <v>662.53604009000003</v>
      </c>
      <c r="R2229" s="104">
        <f t="shared" si="720"/>
        <v>662.53604009000003</v>
      </c>
      <c r="S2229" s="109" t="s">
        <v>52</v>
      </c>
      <c r="T2229" s="110">
        <f t="shared" si="731"/>
        <v>42257</v>
      </c>
      <c r="U2229" s="111">
        <f t="shared" si="727"/>
        <v>0</v>
      </c>
      <c r="V2229" s="22"/>
      <c r="AF2229" s="14"/>
    </row>
    <row r="2230" spans="1:32" x14ac:dyDescent="0.2">
      <c r="A2230" s="112">
        <f t="shared" si="721"/>
        <v>42255</v>
      </c>
      <c r="B2230" s="104">
        <f t="shared" si="733"/>
        <v>84705.803143109995</v>
      </c>
      <c r="C2230" s="104">
        <f t="shared" si="722"/>
        <v>80404.666889939981</v>
      </c>
      <c r="D2230" s="132">
        <f t="shared" si="723"/>
        <v>42227</v>
      </c>
      <c r="E2230" s="105">
        <f t="shared" si="735"/>
        <v>1.8910000000000001E-3</v>
      </c>
      <c r="F2230" s="106">
        <f t="shared" si="732"/>
        <v>29</v>
      </c>
      <c r="G2230" s="106">
        <f t="shared" si="734"/>
        <v>31</v>
      </c>
      <c r="H2230" s="104">
        <f t="shared" si="724"/>
        <v>1.0017688899999999</v>
      </c>
      <c r="I2230" s="104">
        <f t="shared" si="725"/>
        <v>1.04311244</v>
      </c>
      <c r="J2230" s="104">
        <f t="shared" si="717"/>
        <v>1.0449575900000001</v>
      </c>
      <c r="K2230" s="104">
        <f t="shared" si="718"/>
        <v>84019.466938059995</v>
      </c>
      <c r="L2230" s="107">
        <f t="shared" si="728"/>
        <v>0</v>
      </c>
      <c r="M2230" s="105">
        <f t="shared" si="729"/>
        <v>0</v>
      </c>
      <c r="N2230" s="104">
        <f t="shared" si="730"/>
        <v>0</v>
      </c>
      <c r="O2230" s="113">
        <f t="shared" si="726"/>
        <v>0.11</v>
      </c>
      <c r="P2230" s="108">
        <f t="shared" si="716"/>
        <v>1.008168776</v>
      </c>
      <c r="Q2230" s="104">
        <f t="shared" si="719"/>
        <v>686.33620504999999</v>
      </c>
      <c r="R2230" s="104">
        <f t="shared" si="720"/>
        <v>686.33620504999999</v>
      </c>
      <c r="S2230" s="109" t="s">
        <v>52</v>
      </c>
      <c r="T2230" s="110">
        <f t="shared" si="731"/>
        <v>42257</v>
      </c>
      <c r="U2230" s="111">
        <f t="shared" si="727"/>
        <v>0</v>
      </c>
      <c r="V2230" s="22"/>
      <c r="AF2230" s="14"/>
    </row>
    <row r="2231" spans="1:32" x14ac:dyDescent="0.2">
      <c r="A2231" s="112">
        <f t="shared" si="721"/>
        <v>42256</v>
      </c>
      <c r="B2231" s="104">
        <f t="shared" si="733"/>
        <v>84734.733088749999</v>
      </c>
      <c r="C2231" s="104">
        <f t="shared" si="722"/>
        <v>80404.666889939981</v>
      </c>
      <c r="D2231" s="132">
        <f t="shared" si="723"/>
        <v>42227</v>
      </c>
      <c r="E2231" s="105">
        <f t="shared" si="735"/>
        <v>1.8910000000000001E-3</v>
      </c>
      <c r="F2231" s="106">
        <f t="shared" si="732"/>
        <v>30</v>
      </c>
      <c r="G2231" s="106">
        <f t="shared" si="734"/>
        <v>31</v>
      </c>
      <c r="H2231" s="104">
        <f t="shared" si="724"/>
        <v>1.0018299399999999</v>
      </c>
      <c r="I2231" s="104">
        <f t="shared" si="725"/>
        <v>1.04311244</v>
      </c>
      <c r="J2231" s="104">
        <f t="shared" si="717"/>
        <v>1.0450212699999999</v>
      </c>
      <c r="K2231" s="104">
        <f t="shared" si="718"/>
        <v>84024.587107250001</v>
      </c>
      <c r="L2231" s="107">
        <f t="shared" si="728"/>
        <v>0</v>
      </c>
      <c r="M2231" s="105">
        <f t="shared" si="729"/>
        <v>0</v>
      </c>
      <c r="N2231" s="104">
        <f t="shared" si="730"/>
        <v>0</v>
      </c>
      <c r="O2231" s="113">
        <f t="shared" si="726"/>
        <v>0.11</v>
      </c>
      <c r="P2231" s="108">
        <f t="shared" si="716"/>
        <v>1.0084516450000001</v>
      </c>
      <c r="Q2231" s="104">
        <f t="shared" si="719"/>
        <v>710.14598149999995</v>
      </c>
      <c r="R2231" s="104">
        <f t="shared" si="720"/>
        <v>710.14598149999995</v>
      </c>
      <c r="S2231" s="109" t="s">
        <v>52</v>
      </c>
      <c r="T2231" s="110">
        <f t="shared" si="731"/>
        <v>42257</v>
      </c>
      <c r="U2231" s="111">
        <f t="shared" si="727"/>
        <v>0</v>
      </c>
      <c r="V2231" s="22"/>
      <c r="AF2231" s="14"/>
    </row>
    <row r="2232" spans="1:32" x14ac:dyDescent="0.2">
      <c r="A2232" s="112">
        <f t="shared" si="721"/>
        <v>42257</v>
      </c>
      <c r="B2232" s="104">
        <f t="shared" si="733"/>
        <v>84763.673464500011</v>
      </c>
      <c r="C2232" s="104">
        <f t="shared" si="722"/>
        <v>80404.666889939981</v>
      </c>
      <c r="D2232" s="132">
        <f t="shared" si="723"/>
        <v>42227</v>
      </c>
      <c r="E2232" s="105">
        <f t="shared" si="735"/>
        <v>1.8910000000000001E-3</v>
      </c>
      <c r="F2232" s="106">
        <f t="shared" si="732"/>
        <v>31</v>
      </c>
      <c r="G2232" s="106">
        <f t="shared" si="734"/>
        <v>31</v>
      </c>
      <c r="H2232" s="104">
        <f t="shared" si="724"/>
        <v>1.0018910000000001</v>
      </c>
      <c r="I2232" s="104">
        <f t="shared" si="725"/>
        <v>1.04311244</v>
      </c>
      <c r="J2232" s="104">
        <f t="shared" si="717"/>
        <v>1.0450849600000001</v>
      </c>
      <c r="K2232" s="104">
        <f t="shared" si="718"/>
        <v>84029.708080480006</v>
      </c>
      <c r="L2232" s="107">
        <f t="shared" si="728"/>
        <v>72</v>
      </c>
      <c r="M2232" s="105">
        <f t="shared" si="729"/>
        <v>1.6410000000000001E-2</v>
      </c>
      <c r="N2232" s="104">
        <f t="shared" si="730"/>
        <v>1378.9275095999999</v>
      </c>
      <c r="O2232" s="113">
        <f t="shared" si="726"/>
        <v>0.11</v>
      </c>
      <c r="P2232" s="108">
        <f t="shared" si="716"/>
        <v>1.0087345940000001</v>
      </c>
      <c r="Q2232" s="104">
        <f t="shared" si="719"/>
        <v>733.96538401999999</v>
      </c>
      <c r="R2232" s="104">
        <f t="shared" si="720"/>
        <v>2112.89289362</v>
      </c>
      <c r="S2232" s="109" t="s">
        <v>52</v>
      </c>
      <c r="T2232" s="110">
        <f t="shared" si="731"/>
        <v>42257</v>
      </c>
      <c r="U2232" s="111">
        <f t="shared" si="727"/>
        <v>82650.780570880001</v>
      </c>
      <c r="V2232" s="22"/>
      <c r="AF2232" s="14"/>
    </row>
    <row r="2233" spans="1:32" x14ac:dyDescent="0.2">
      <c r="A2233" s="112">
        <f t="shared" si="721"/>
        <v>42258</v>
      </c>
      <c r="B2233" s="104">
        <f t="shared" si="733"/>
        <v>82680.647435989988</v>
      </c>
      <c r="C2233" s="104">
        <f t="shared" si="722"/>
        <v>79085.226306279976</v>
      </c>
      <c r="D2233" s="132">
        <f t="shared" si="723"/>
        <v>42258</v>
      </c>
      <c r="E2233" s="105">
        <f t="shared" si="735"/>
        <v>2.1450000000000002E-3</v>
      </c>
      <c r="F2233" s="106">
        <f t="shared" si="732"/>
        <v>1</v>
      </c>
      <c r="G2233" s="106">
        <f t="shared" si="734"/>
        <v>30</v>
      </c>
      <c r="H2233" s="104">
        <f t="shared" si="724"/>
        <v>1.00007142</v>
      </c>
      <c r="I2233" s="104">
        <f t="shared" si="725"/>
        <v>1.0450849600000001</v>
      </c>
      <c r="J2233" s="104">
        <f t="shared" si="717"/>
        <v>1.0451595899999999</v>
      </c>
      <c r="K2233" s="104">
        <f t="shared" si="718"/>
        <v>82656.682701319995</v>
      </c>
      <c r="L2233" s="107">
        <f t="shared" si="728"/>
        <v>0</v>
      </c>
      <c r="M2233" s="105">
        <f t="shared" si="729"/>
        <v>0</v>
      </c>
      <c r="N2233" s="104">
        <f t="shared" si="730"/>
        <v>0</v>
      </c>
      <c r="O2233" s="113">
        <f t="shared" si="726"/>
        <v>0.11</v>
      </c>
      <c r="P2233" s="108">
        <f t="shared" si="716"/>
        <v>1.000289931</v>
      </c>
      <c r="Q2233" s="104">
        <f t="shared" si="719"/>
        <v>23.964734669999999</v>
      </c>
      <c r="R2233" s="104">
        <f t="shared" si="720"/>
        <v>23.964734669999999</v>
      </c>
      <c r="S2233" s="109" t="s">
        <v>52</v>
      </c>
      <c r="T2233" s="110">
        <f t="shared" si="731"/>
        <v>42287</v>
      </c>
      <c r="U2233" s="111">
        <f t="shared" si="727"/>
        <v>0</v>
      </c>
      <c r="V2233" s="22"/>
      <c r="AF2233" s="14"/>
    </row>
    <row r="2234" spans="1:32" x14ac:dyDescent="0.2">
      <c r="A2234" s="112">
        <f t="shared" si="721"/>
        <v>42259</v>
      </c>
      <c r="B2234" s="104">
        <f t="shared" si="733"/>
        <v>82710.527041110006</v>
      </c>
      <c r="C2234" s="104">
        <f t="shared" si="722"/>
        <v>79085.226306279976</v>
      </c>
      <c r="D2234" s="132">
        <f t="shared" si="723"/>
        <v>42258</v>
      </c>
      <c r="E2234" s="105">
        <f t="shared" si="735"/>
        <v>2.1450000000000002E-3</v>
      </c>
      <c r="F2234" s="106">
        <f t="shared" si="732"/>
        <v>2</v>
      </c>
      <c r="G2234" s="106">
        <f t="shared" si="734"/>
        <v>30</v>
      </c>
      <c r="H2234" s="104">
        <f t="shared" si="724"/>
        <v>1.00014285</v>
      </c>
      <c r="I2234" s="104">
        <f t="shared" si="725"/>
        <v>1.0450849600000001</v>
      </c>
      <c r="J2234" s="104">
        <f t="shared" si="717"/>
        <v>1.04523425</v>
      </c>
      <c r="K2234" s="104">
        <f t="shared" si="718"/>
        <v>82662.587204320007</v>
      </c>
      <c r="L2234" s="107">
        <f t="shared" si="728"/>
        <v>0</v>
      </c>
      <c r="M2234" s="105">
        <f t="shared" si="729"/>
        <v>0</v>
      </c>
      <c r="N2234" s="104">
        <f t="shared" si="730"/>
        <v>0</v>
      </c>
      <c r="O2234" s="113">
        <f t="shared" si="726"/>
        <v>0.11</v>
      </c>
      <c r="P2234" s="108">
        <f t="shared" si="716"/>
        <v>1.000579946</v>
      </c>
      <c r="Q2234" s="104">
        <f t="shared" si="719"/>
        <v>47.939836790000001</v>
      </c>
      <c r="R2234" s="104">
        <f t="shared" si="720"/>
        <v>47.939836790000001</v>
      </c>
      <c r="S2234" s="109" t="s">
        <v>52</v>
      </c>
      <c r="T2234" s="110">
        <f t="shared" si="731"/>
        <v>42287</v>
      </c>
      <c r="U2234" s="111">
        <f t="shared" si="727"/>
        <v>0</v>
      </c>
      <c r="V2234" s="22"/>
      <c r="AF2234" s="14"/>
    </row>
    <row r="2235" spans="1:32" x14ac:dyDescent="0.2">
      <c r="A2235" s="112">
        <f t="shared" si="721"/>
        <v>42260</v>
      </c>
      <c r="B2235" s="104">
        <f t="shared" si="733"/>
        <v>82740.417015180006</v>
      </c>
      <c r="C2235" s="104">
        <f t="shared" si="722"/>
        <v>79085.226306279976</v>
      </c>
      <c r="D2235" s="132">
        <f t="shared" si="723"/>
        <v>42258</v>
      </c>
      <c r="E2235" s="105">
        <f t="shared" si="735"/>
        <v>2.1450000000000002E-3</v>
      </c>
      <c r="F2235" s="106">
        <f t="shared" si="732"/>
        <v>3</v>
      </c>
      <c r="G2235" s="106">
        <f t="shared" si="734"/>
        <v>30</v>
      </c>
      <c r="H2235" s="104">
        <f t="shared" si="724"/>
        <v>1.00021429</v>
      </c>
      <c r="I2235" s="104">
        <f t="shared" si="725"/>
        <v>1.0450849600000001</v>
      </c>
      <c r="J2235" s="104">
        <f t="shared" si="717"/>
        <v>1.0453089099999999</v>
      </c>
      <c r="K2235" s="104">
        <f t="shared" si="718"/>
        <v>82668.491707320005</v>
      </c>
      <c r="L2235" s="107">
        <f t="shared" si="728"/>
        <v>0</v>
      </c>
      <c r="M2235" s="105">
        <f t="shared" si="729"/>
        <v>0</v>
      </c>
      <c r="N2235" s="104">
        <f t="shared" si="730"/>
        <v>0</v>
      </c>
      <c r="O2235" s="113">
        <f t="shared" si="726"/>
        <v>0.11</v>
      </c>
      <c r="P2235" s="108">
        <f t="shared" si="716"/>
        <v>1.0008700450000001</v>
      </c>
      <c r="Q2235" s="104">
        <f t="shared" si="719"/>
        <v>71.925307860000004</v>
      </c>
      <c r="R2235" s="104">
        <f t="shared" si="720"/>
        <v>71.925307860000004</v>
      </c>
      <c r="S2235" s="109" t="s">
        <v>52</v>
      </c>
      <c r="T2235" s="110">
        <f t="shared" si="731"/>
        <v>42287</v>
      </c>
      <c r="U2235" s="111">
        <f t="shared" si="727"/>
        <v>0</v>
      </c>
      <c r="V2235" s="22"/>
      <c r="AF2235" s="14"/>
    </row>
    <row r="2236" spans="1:32" x14ac:dyDescent="0.2">
      <c r="A2236" s="112">
        <f t="shared" si="721"/>
        <v>42261</v>
      </c>
      <c r="B2236" s="104">
        <f t="shared" si="733"/>
        <v>82770.317359670007</v>
      </c>
      <c r="C2236" s="104">
        <f t="shared" si="722"/>
        <v>79085.226306279976</v>
      </c>
      <c r="D2236" s="132">
        <f t="shared" si="723"/>
        <v>42258</v>
      </c>
      <c r="E2236" s="105">
        <f t="shared" si="735"/>
        <v>2.1450000000000002E-3</v>
      </c>
      <c r="F2236" s="106">
        <f t="shared" si="732"/>
        <v>4</v>
      </c>
      <c r="G2236" s="106">
        <f t="shared" si="734"/>
        <v>30</v>
      </c>
      <c r="H2236" s="104">
        <f t="shared" si="724"/>
        <v>1.0002857300000001</v>
      </c>
      <c r="I2236" s="104">
        <f t="shared" si="725"/>
        <v>1.0450849600000001</v>
      </c>
      <c r="J2236" s="104">
        <f t="shared" si="717"/>
        <v>1.04538357</v>
      </c>
      <c r="K2236" s="104">
        <f t="shared" si="718"/>
        <v>82674.396210310006</v>
      </c>
      <c r="L2236" s="107">
        <f t="shared" si="728"/>
        <v>0</v>
      </c>
      <c r="M2236" s="105">
        <f t="shared" si="729"/>
        <v>0</v>
      </c>
      <c r="N2236" s="104">
        <f t="shared" si="730"/>
        <v>0</v>
      </c>
      <c r="O2236" s="113">
        <f t="shared" si="726"/>
        <v>0.11</v>
      </c>
      <c r="P2236" s="108">
        <f t="shared" si="716"/>
        <v>1.001160228</v>
      </c>
      <c r="Q2236" s="104">
        <f t="shared" si="719"/>
        <v>95.921149360000001</v>
      </c>
      <c r="R2236" s="104">
        <f t="shared" si="720"/>
        <v>95.921149360000001</v>
      </c>
      <c r="S2236" s="109" t="s">
        <v>52</v>
      </c>
      <c r="T2236" s="110">
        <f t="shared" si="731"/>
        <v>42287</v>
      </c>
      <c r="U2236" s="111">
        <f t="shared" si="727"/>
        <v>0</v>
      </c>
      <c r="V2236" s="22"/>
      <c r="AF2236" s="14"/>
    </row>
    <row r="2237" spans="1:32" x14ac:dyDescent="0.2">
      <c r="A2237" s="112">
        <f t="shared" si="721"/>
        <v>42262</v>
      </c>
      <c r="B2237" s="104">
        <f t="shared" si="733"/>
        <v>82800.228950770004</v>
      </c>
      <c r="C2237" s="104">
        <f t="shared" si="722"/>
        <v>79085.226306279976</v>
      </c>
      <c r="D2237" s="132">
        <f t="shared" si="723"/>
        <v>42258</v>
      </c>
      <c r="E2237" s="105">
        <f t="shared" si="735"/>
        <v>2.1450000000000002E-3</v>
      </c>
      <c r="F2237" s="106">
        <f t="shared" si="732"/>
        <v>5</v>
      </c>
      <c r="G2237" s="106">
        <f t="shared" si="734"/>
        <v>30</v>
      </c>
      <c r="H2237" s="104">
        <f t="shared" si="724"/>
        <v>1.00035718</v>
      </c>
      <c r="I2237" s="104">
        <f t="shared" si="725"/>
        <v>1.0450849600000001</v>
      </c>
      <c r="J2237" s="104">
        <f t="shared" si="717"/>
        <v>1.0454582400000001</v>
      </c>
      <c r="K2237" s="104">
        <f t="shared" si="718"/>
        <v>82680.301504160001</v>
      </c>
      <c r="L2237" s="107">
        <f t="shared" si="728"/>
        <v>0</v>
      </c>
      <c r="M2237" s="105">
        <f t="shared" si="729"/>
        <v>0</v>
      </c>
      <c r="N2237" s="104">
        <f t="shared" si="730"/>
        <v>0</v>
      </c>
      <c r="O2237" s="113">
        <f t="shared" si="726"/>
        <v>0.11</v>
      </c>
      <c r="P2237" s="108">
        <f t="shared" si="716"/>
        <v>1.0014504959999999</v>
      </c>
      <c r="Q2237" s="104">
        <f t="shared" si="719"/>
        <v>119.92744661</v>
      </c>
      <c r="R2237" s="104">
        <f t="shared" si="720"/>
        <v>119.92744661</v>
      </c>
      <c r="S2237" s="109" t="s">
        <v>52</v>
      </c>
      <c r="T2237" s="110">
        <f t="shared" si="731"/>
        <v>42287</v>
      </c>
      <c r="U2237" s="111">
        <f t="shared" si="727"/>
        <v>0</v>
      </c>
      <c r="V2237" s="22"/>
      <c r="AF2237" s="14"/>
    </row>
    <row r="2238" spans="1:32" x14ac:dyDescent="0.2">
      <c r="A2238" s="112">
        <f t="shared" si="721"/>
        <v>42263</v>
      </c>
      <c r="B2238" s="104">
        <f t="shared" si="733"/>
        <v>82830.150833049993</v>
      </c>
      <c r="C2238" s="104">
        <f t="shared" si="722"/>
        <v>79085.226306279976</v>
      </c>
      <c r="D2238" s="132">
        <f t="shared" si="723"/>
        <v>42258</v>
      </c>
      <c r="E2238" s="105">
        <f t="shared" si="735"/>
        <v>2.1450000000000002E-3</v>
      </c>
      <c r="F2238" s="106">
        <f t="shared" si="732"/>
        <v>6</v>
      </c>
      <c r="G2238" s="106">
        <f t="shared" si="734"/>
        <v>30</v>
      </c>
      <c r="H2238" s="104">
        <f t="shared" si="724"/>
        <v>1.00042863</v>
      </c>
      <c r="I2238" s="104">
        <f t="shared" si="725"/>
        <v>1.0450849600000001</v>
      </c>
      <c r="J2238" s="104">
        <f t="shared" si="717"/>
        <v>1.0455329099999999</v>
      </c>
      <c r="K2238" s="104">
        <f t="shared" si="718"/>
        <v>82686.206798009996</v>
      </c>
      <c r="L2238" s="107">
        <f t="shared" si="728"/>
        <v>0</v>
      </c>
      <c r="M2238" s="105">
        <f t="shared" si="729"/>
        <v>0</v>
      </c>
      <c r="N2238" s="104">
        <f t="shared" si="730"/>
        <v>0</v>
      </c>
      <c r="O2238" s="113">
        <f t="shared" si="726"/>
        <v>0.11</v>
      </c>
      <c r="P2238" s="108">
        <f t="shared" si="716"/>
        <v>1.001740847</v>
      </c>
      <c r="Q2238" s="104">
        <f t="shared" si="719"/>
        <v>143.94403503999999</v>
      </c>
      <c r="R2238" s="104">
        <f t="shared" si="720"/>
        <v>143.94403503999999</v>
      </c>
      <c r="S2238" s="109" t="s">
        <v>52</v>
      </c>
      <c r="T2238" s="110">
        <f t="shared" si="731"/>
        <v>42287</v>
      </c>
      <c r="U2238" s="111">
        <f t="shared" si="727"/>
        <v>0</v>
      </c>
      <c r="V2238" s="22"/>
      <c r="AF2238" s="14"/>
    </row>
    <row r="2239" spans="1:32" x14ac:dyDescent="0.2">
      <c r="A2239" s="112">
        <f t="shared" si="721"/>
        <v>42264</v>
      </c>
      <c r="B2239" s="104">
        <f t="shared" si="733"/>
        <v>82860.083173380001</v>
      </c>
      <c r="C2239" s="104">
        <f t="shared" si="722"/>
        <v>79085.226306279976</v>
      </c>
      <c r="D2239" s="132">
        <f t="shared" si="723"/>
        <v>42258</v>
      </c>
      <c r="E2239" s="105">
        <f t="shared" si="735"/>
        <v>2.1450000000000002E-3</v>
      </c>
      <c r="F2239" s="106">
        <f t="shared" si="732"/>
        <v>7</v>
      </c>
      <c r="G2239" s="106">
        <f t="shared" si="734"/>
        <v>30</v>
      </c>
      <c r="H2239" s="104">
        <f t="shared" si="724"/>
        <v>1.0005000799999999</v>
      </c>
      <c r="I2239" s="104">
        <f t="shared" si="725"/>
        <v>1.0450849600000001</v>
      </c>
      <c r="J2239" s="104">
        <f t="shared" si="717"/>
        <v>1.04560758</v>
      </c>
      <c r="K2239" s="104">
        <f t="shared" si="718"/>
        <v>82692.112091860006</v>
      </c>
      <c r="L2239" s="107">
        <f t="shared" si="728"/>
        <v>0</v>
      </c>
      <c r="M2239" s="105">
        <f t="shared" si="729"/>
        <v>0</v>
      </c>
      <c r="N2239" s="104">
        <f t="shared" si="730"/>
        <v>0</v>
      </c>
      <c r="O2239" s="113">
        <f t="shared" si="726"/>
        <v>0.11</v>
      </c>
      <c r="P2239" s="108">
        <f t="shared" si="716"/>
        <v>1.002031283</v>
      </c>
      <c r="Q2239" s="104">
        <f t="shared" si="719"/>
        <v>167.97108152000001</v>
      </c>
      <c r="R2239" s="104">
        <f t="shared" si="720"/>
        <v>167.97108152000001</v>
      </c>
      <c r="S2239" s="109" t="s">
        <v>52</v>
      </c>
      <c r="T2239" s="110">
        <f t="shared" si="731"/>
        <v>42287</v>
      </c>
      <c r="U2239" s="111">
        <f t="shared" si="727"/>
        <v>0</v>
      </c>
      <c r="V2239" s="22"/>
      <c r="AF2239" s="14"/>
    </row>
    <row r="2240" spans="1:32" x14ac:dyDescent="0.2">
      <c r="A2240" s="112">
        <f t="shared" si="721"/>
        <v>42265</v>
      </c>
      <c r="B2240" s="104">
        <f t="shared" si="733"/>
        <v>82890.027475939991</v>
      </c>
      <c r="C2240" s="104">
        <f t="shared" si="722"/>
        <v>79085.226306279976</v>
      </c>
      <c r="D2240" s="132">
        <f t="shared" si="723"/>
        <v>42258</v>
      </c>
      <c r="E2240" s="105">
        <f t="shared" si="735"/>
        <v>2.1450000000000002E-3</v>
      </c>
      <c r="F2240" s="106">
        <f t="shared" si="732"/>
        <v>8</v>
      </c>
      <c r="G2240" s="106">
        <f t="shared" si="734"/>
        <v>30</v>
      </c>
      <c r="H2240" s="104">
        <f t="shared" si="724"/>
        <v>1.0005715500000001</v>
      </c>
      <c r="I2240" s="104">
        <f t="shared" si="725"/>
        <v>1.0450849600000001</v>
      </c>
      <c r="J2240" s="104">
        <f t="shared" si="717"/>
        <v>1.0456822699999999</v>
      </c>
      <c r="K2240" s="104">
        <f t="shared" si="718"/>
        <v>82698.018967409997</v>
      </c>
      <c r="L2240" s="107">
        <f t="shared" si="728"/>
        <v>0</v>
      </c>
      <c r="M2240" s="105">
        <f t="shared" si="729"/>
        <v>0</v>
      </c>
      <c r="N2240" s="104">
        <f t="shared" si="730"/>
        <v>0</v>
      </c>
      <c r="O2240" s="113">
        <f t="shared" si="726"/>
        <v>0.11</v>
      </c>
      <c r="P2240" s="108">
        <f t="shared" si="716"/>
        <v>1.0023218030000001</v>
      </c>
      <c r="Q2240" s="104">
        <f t="shared" si="719"/>
        <v>192.00850853</v>
      </c>
      <c r="R2240" s="104">
        <f t="shared" si="720"/>
        <v>192.00850853</v>
      </c>
      <c r="S2240" s="109" t="s">
        <v>52</v>
      </c>
      <c r="T2240" s="110">
        <f t="shared" si="731"/>
        <v>42287</v>
      </c>
      <c r="U2240" s="111">
        <f t="shared" si="727"/>
        <v>0</v>
      </c>
      <c r="V2240" s="22"/>
      <c r="AF2240" s="14"/>
    </row>
    <row r="2241" spans="1:32" x14ac:dyDescent="0.2">
      <c r="A2241" s="112">
        <f t="shared" si="721"/>
        <v>42266</v>
      </c>
      <c r="B2241" s="104">
        <f t="shared" si="733"/>
        <v>82919.982157749997</v>
      </c>
      <c r="C2241" s="104">
        <f t="shared" si="722"/>
        <v>79085.226306279976</v>
      </c>
      <c r="D2241" s="132">
        <f t="shared" si="723"/>
        <v>42258</v>
      </c>
      <c r="E2241" s="105">
        <f t="shared" si="735"/>
        <v>2.1450000000000002E-3</v>
      </c>
      <c r="F2241" s="106">
        <f t="shared" si="732"/>
        <v>9</v>
      </c>
      <c r="G2241" s="106">
        <f t="shared" si="734"/>
        <v>30</v>
      </c>
      <c r="H2241" s="104">
        <f t="shared" si="724"/>
        <v>1.0006430100000001</v>
      </c>
      <c r="I2241" s="104">
        <f t="shared" si="725"/>
        <v>1.0450849600000001</v>
      </c>
      <c r="J2241" s="104">
        <f t="shared" si="717"/>
        <v>1.0457569600000001</v>
      </c>
      <c r="K2241" s="104">
        <f t="shared" si="718"/>
        <v>82703.925842960001</v>
      </c>
      <c r="L2241" s="107">
        <f t="shared" si="728"/>
        <v>0</v>
      </c>
      <c r="M2241" s="105">
        <f t="shared" si="729"/>
        <v>0</v>
      </c>
      <c r="N2241" s="104">
        <f t="shared" si="730"/>
        <v>0</v>
      </c>
      <c r="O2241" s="113">
        <f t="shared" si="726"/>
        <v>0.11</v>
      </c>
      <c r="P2241" s="108">
        <f t="shared" si="716"/>
        <v>1.002612407</v>
      </c>
      <c r="Q2241" s="104">
        <f t="shared" si="719"/>
        <v>216.05631478999999</v>
      </c>
      <c r="R2241" s="104">
        <f t="shared" si="720"/>
        <v>216.05631478999999</v>
      </c>
      <c r="S2241" s="109" t="s">
        <v>52</v>
      </c>
      <c r="T2241" s="110">
        <f t="shared" si="731"/>
        <v>42287</v>
      </c>
      <c r="U2241" s="111">
        <f t="shared" si="727"/>
        <v>0</v>
      </c>
      <c r="V2241" s="22"/>
      <c r="AF2241" s="14"/>
    </row>
    <row r="2242" spans="1:32" x14ac:dyDescent="0.2">
      <c r="A2242" s="112">
        <f t="shared" si="721"/>
        <v>42267</v>
      </c>
      <c r="B2242" s="104">
        <f t="shared" si="733"/>
        <v>82949.94722033001</v>
      </c>
      <c r="C2242" s="104">
        <f t="shared" si="722"/>
        <v>79085.226306279976</v>
      </c>
      <c r="D2242" s="132">
        <f t="shared" si="723"/>
        <v>42258</v>
      </c>
      <c r="E2242" s="105">
        <f t="shared" si="735"/>
        <v>2.1450000000000002E-3</v>
      </c>
      <c r="F2242" s="106">
        <f t="shared" si="732"/>
        <v>10</v>
      </c>
      <c r="G2242" s="106">
        <f t="shared" si="734"/>
        <v>30</v>
      </c>
      <c r="H2242" s="104">
        <f t="shared" si="724"/>
        <v>1.0007144800000001</v>
      </c>
      <c r="I2242" s="104">
        <f t="shared" si="725"/>
        <v>1.0450849600000001</v>
      </c>
      <c r="J2242" s="104">
        <f t="shared" si="717"/>
        <v>1.04583165</v>
      </c>
      <c r="K2242" s="104">
        <f t="shared" si="718"/>
        <v>82709.832718520003</v>
      </c>
      <c r="L2242" s="107">
        <f t="shared" si="728"/>
        <v>0</v>
      </c>
      <c r="M2242" s="105">
        <f t="shared" si="729"/>
        <v>0</v>
      </c>
      <c r="N2242" s="104">
        <f t="shared" si="730"/>
        <v>0</v>
      </c>
      <c r="O2242" s="113">
        <f t="shared" si="726"/>
        <v>0.11</v>
      </c>
      <c r="P2242" s="108">
        <f t="shared" si="716"/>
        <v>1.002903095</v>
      </c>
      <c r="Q2242" s="104">
        <f t="shared" si="719"/>
        <v>240.11450181000001</v>
      </c>
      <c r="R2242" s="104">
        <f t="shared" si="720"/>
        <v>240.11450181000001</v>
      </c>
      <c r="S2242" s="109" t="s">
        <v>52</v>
      </c>
      <c r="T2242" s="110">
        <f t="shared" si="731"/>
        <v>42287</v>
      </c>
      <c r="U2242" s="111">
        <f t="shared" si="727"/>
        <v>0</v>
      </c>
      <c r="V2242" s="22"/>
      <c r="AF2242" s="14"/>
    </row>
    <row r="2243" spans="1:32" x14ac:dyDescent="0.2">
      <c r="A2243" s="112">
        <f t="shared" si="721"/>
        <v>42268</v>
      </c>
      <c r="B2243" s="104">
        <f t="shared" si="733"/>
        <v>82979.923541230004</v>
      </c>
      <c r="C2243" s="104">
        <f t="shared" si="722"/>
        <v>79085.226306279976</v>
      </c>
      <c r="D2243" s="132">
        <f t="shared" si="723"/>
        <v>42258</v>
      </c>
      <c r="E2243" s="105">
        <f t="shared" si="735"/>
        <v>2.1450000000000002E-3</v>
      </c>
      <c r="F2243" s="106">
        <f t="shared" si="732"/>
        <v>11</v>
      </c>
      <c r="G2243" s="106">
        <f t="shared" si="734"/>
        <v>30</v>
      </c>
      <c r="H2243" s="104">
        <f t="shared" si="724"/>
        <v>1.00078596</v>
      </c>
      <c r="I2243" s="104">
        <f t="shared" si="725"/>
        <v>1.0450849600000001</v>
      </c>
      <c r="J2243" s="104">
        <f t="shared" si="717"/>
        <v>1.0459063500000001</v>
      </c>
      <c r="K2243" s="104">
        <f t="shared" si="718"/>
        <v>82715.740384920005</v>
      </c>
      <c r="L2243" s="107">
        <f t="shared" si="728"/>
        <v>0</v>
      </c>
      <c r="M2243" s="105">
        <f t="shared" si="729"/>
        <v>0</v>
      </c>
      <c r="N2243" s="104">
        <f t="shared" si="730"/>
        <v>0</v>
      </c>
      <c r="O2243" s="113">
        <f t="shared" si="726"/>
        <v>0.11</v>
      </c>
      <c r="P2243" s="108">
        <f t="shared" si="716"/>
        <v>1.0031938680000001</v>
      </c>
      <c r="Q2243" s="104">
        <f t="shared" si="719"/>
        <v>264.18315631000002</v>
      </c>
      <c r="R2243" s="104">
        <f t="shared" si="720"/>
        <v>264.18315631000002</v>
      </c>
      <c r="S2243" s="109" t="s">
        <v>52</v>
      </c>
      <c r="T2243" s="110">
        <f t="shared" si="731"/>
        <v>42287</v>
      </c>
      <c r="U2243" s="111">
        <f t="shared" si="727"/>
        <v>0</v>
      </c>
      <c r="V2243" s="22"/>
      <c r="AF2243" s="14"/>
    </row>
    <row r="2244" spans="1:32" x14ac:dyDescent="0.2">
      <c r="A2244" s="112">
        <f t="shared" si="721"/>
        <v>42269</v>
      </c>
      <c r="B2244" s="104">
        <f t="shared" si="733"/>
        <v>83009.910246330008</v>
      </c>
      <c r="C2244" s="104">
        <f t="shared" si="722"/>
        <v>79085.226306279976</v>
      </c>
      <c r="D2244" s="132">
        <f t="shared" si="723"/>
        <v>42258</v>
      </c>
      <c r="E2244" s="105">
        <f t="shared" si="735"/>
        <v>2.1450000000000002E-3</v>
      </c>
      <c r="F2244" s="106">
        <f t="shared" si="732"/>
        <v>12</v>
      </c>
      <c r="G2244" s="106">
        <f t="shared" si="734"/>
        <v>30</v>
      </c>
      <c r="H2244" s="104">
        <f t="shared" si="724"/>
        <v>1.0008574400000001</v>
      </c>
      <c r="I2244" s="104">
        <f t="shared" si="725"/>
        <v>1.0450849600000001</v>
      </c>
      <c r="J2244" s="104">
        <f t="shared" si="717"/>
        <v>1.04598105</v>
      </c>
      <c r="K2244" s="104">
        <f t="shared" si="718"/>
        <v>82721.648051330005</v>
      </c>
      <c r="L2244" s="107">
        <f t="shared" si="728"/>
        <v>0</v>
      </c>
      <c r="M2244" s="105">
        <f t="shared" si="729"/>
        <v>0</v>
      </c>
      <c r="N2244" s="104">
        <f t="shared" si="730"/>
        <v>0</v>
      </c>
      <c r="O2244" s="113">
        <f t="shared" si="726"/>
        <v>0.11</v>
      </c>
      <c r="P2244" s="108">
        <f t="shared" si="716"/>
        <v>1.0034847250000001</v>
      </c>
      <c r="Q2244" s="104">
        <f t="shared" si="719"/>
        <v>288.26219500000002</v>
      </c>
      <c r="R2244" s="104">
        <f t="shared" si="720"/>
        <v>288.26219500000002</v>
      </c>
      <c r="S2244" s="109" t="s">
        <v>52</v>
      </c>
      <c r="T2244" s="110">
        <f t="shared" si="731"/>
        <v>42287</v>
      </c>
      <c r="U2244" s="111">
        <f t="shared" si="727"/>
        <v>0</v>
      </c>
      <c r="V2244" s="22"/>
      <c r="AF2244" s="14"/>
    </row>
    <row r="2245" spans="1:32" x14ac:dyDescent="0.2">
      <c r="A2245" s="112">
        <f t="shared" si="721"/>
        <v>42270</v>
      </c>
      <c r="B2245" s="104">
        <f t="shared" si="733"/>
        <v>83039.908924789997</v>
      </c>
      <c r="C2245" s="104">
        <f t="shared" si="722"/>
        <v>79085.226306279976</v>
      </c>
      <c r="D2245" s="132">
        <f t="shared" si="723"/>
        <v>42258</v>
      </c>
      <c r="E2245" s="105">
        <f t="shared" si="735"/>
        <v>2.1450000000000002E-3</v>
      </c>
      <c r="F2245" s="106">
        <f t="shared" si="732"/>
        <v>13</v>
      </c>
      <c r="G2245" s="106">
        <f t="shared" si="734"/>
        <v>30</v>
      </c>
      <c r="H2245" s="104">
        <f t="shared" si="724"/>
        <v>1.0009289299999999</v>
      </c>
      <c r="I2245" s="104">
        <f t="shared" si="725"/>
        <v>1.0450849600000001</v>
      </c>
      <c r="J2245" s="104">
        <f t="shared" si="717"/>
        <v>1.0460557699999999</v>
      </c>
      <c r="K2245" s="104">
        <f t="shared" si="718"/>
        <v>82727.557299439999</v>
      </c>
      <c r="L2245" s="107">
        <f t="shared" si="728"/>
        <v>0</v>
      </c>
      <c r="M2245" s="105">
        <f t="shared" si="729"/>
        <v>0</v>
      </c>
      <c r="N2245" s="104">
        <f t="shared" si="730"/>
        <v>0</v>
      </c>
      <c r="O2245" s="113">
        <f t="shared" si="726"/>
        <v>0.11</v>
      </c>
      <c r="P2245" s="108">
        <f t="shared" si="716"/>
        <v>1.0037756659999999</v>
      </c>
      <c r="Q2245" s="104">
        <f t="shared" si="719"/>
        <v>312.35162535000001</v>
      </c>
      <c r="R2245" s="104">
        <f t="shared" si="720"/>
        <v>312.35162535000001</v>
      </c>
      <c r="S2245" s="109" t="s">
        <v>52</v>
      </c>
      <c r="T2245" s="110">
        <f t="shared" si="731"/>
        <v>42287</v>
      </c>
      <c r="U2245" s="111">
        <f t="shared" si="727"/>
        <v>0</v>
      </c>
      <c r="V2245" s="22"/>
      <c r="AF2245" s="14"/>
    </row>
    <row r="2246" spans="1:32" x14ac:dyDescent="0.2">
      <c r="A2246" s="112">
        <f t="shared" si="721"/>
        <v>42271</v>
      </c>
      <c r="B2246" s="104">
        <f t="shared" si="733"/>
        <v>83069.917280010006</v>
      </c>
      <c r="C2246" s="104">
        <f t="shared" si="722"/>
        <v>79085.226306279976</v>
      </c>
      <c r="D2246" s="132">
        <f t="shared" si="723"/>
        <v>42258</v>
      </c>
      <c r="E2246" s="105">
        <f t="shared" si="735"/>
        <v>2.1450000000000002E-3</v>
      </c>
      <c r="F2246" s="106">
        <f t="shared" si="732"/>
        <v>14</v>
      </c>
      <c r="G2246" s="106">
        <f t="shared" si="734"/>
        <v>30</v>
      </c>
      <c r="H2246" s="104">
        <f t="shared" si="724"/>
        <v>1.00100042</v>
      </c>
      <c r="I2246" s="104">
        <f t="shared" si="725"/>
        <v>1.0450849600000001</v>
      </c>
      <c r="J2246" s="104">
        <f t="shared" si="717"/>
        <v>1.04613048</v>
      </c>
      <c r="K2246" s="104">
        <f t="shared" si="718"/>
        <v>82733.465756689999</v>
      </c>
      <c r="L2246" s="107">
        <f t="shared" si="728"/>
        <v>0</v>
      </c>
      <c r="M2246" s="105">
        <f t="shared" si="729"/>
        <v>0</v>
      </c>
      <c r="N2246" s="104">
        <f t="shared" si="730"/>
        <v>0</v>
      </c>
      <c r="O2246" s="113">
        <f t="shared" si="726"/>
        <v>0.11</v>
      </c>
      <c r="P2246" s="108">
        <f t="shared" si="716"/>
        <v>1.0040666920000001</v>
      </c>
      <c r="Q2246" s="104">
        <f t="shared" si="719"/>
        <v>336.45152331999998</v>
      </c>
      <c r="R2246" s="104">
        <f t="shared" si="720"/>
        <v>336.45152331999998</v>
      </c>
      <c r="S2246" s="109" t="s">
        <v>52</v>
      </c>
      <c r="T2246" s="110">
        <f t="shared" si="731"/>
        <v>42287</v>
      </c>
      <c r="U2246" s="111">
        <f t="shared" si="727"/>
        <v>0</v>
      </c>
      <c r="V2246" s="22"/>
      <c r="AF2246" s="14"/>
    </row>
    <row r="2247" spans="1:32" x14ac:dyDescent="0.2">
      <c r="A2247" s="112">
        <f t="shared" si="721"/>
        <v>42272</v>
      </c>
      <c r="B2247" s="104">
        <f t="shared" si="733"/>
        <v>83099.936818669987</v>
      </c>
      <c r="C2247" s="104">
        <f t="shared" si="722"/>
        <v>79085.226306279976</v>
      </c>
      <c r="D2247" s="132">
        <f t="shared" si="723"/>
        <v>42258</v>
      </c>
      <c r="E2247" s="105">
        <f t="shared" si="735"/>
        <v>2.1450000000000002E-3</v>
      </c>
      <c r="F2247" s="106">
        <f t="shared" si="732"/>
        <v>15</v>
      </c>
      <c r="G2247" s="106">
        <f t="shared" si="734"/>
        <v>30</v>
      </c>
      <c r="H2247" s="104">
        <f t="shared" si="724"/>
        <v>1.00107192</v>
      </c>
      <c r="I2247" s="104">
        <f t="shared" si="725"/>
        <v>1.0450849600000001</v>
      </c>
      <c r="J2247" s="104">
        <f t="shared" si="717"/>
        <v>1.0462051999999999</v>
      </c>
      <c r="K2247" s="104">
        <f t="shared" si="718"/>
        <v>82739.375004799993</v>
      </c>
      <c r="L2247" s="107">
        <f t="shared" si="728"/>
        <v>0</v>
      </c>
      <c r="M2247" s="105">
        <f t="shared" si="729"/>
        <v>0</v>
      </c>
      <c r="N2247" s="104">
        <f t="shared" si="730"/>
        <v>0</v>
      </c>
      <c r="O2247" s="113">
        <f t="shared" si="726"/>
        <v>0.11</v>
      </c>
      <c r="P2247" s="108">
        <f t="shared" si="716"/>
        <v>1.0043578019999999</v>
      </c>
      <c r="Q2247" s="104">
        <f t="shared" si="719"/>
        <v>360.56181386999998</v>
      </c>
      <c r="R2247" s="104">
        <f t="shared" si="720"/>
        <v>360.56181386999998</v>
      </c>
      <c r="S2247" s="109" t="s">
        <v>52</v>
      </c>
      <c r="T2247" s="110">
        <f t="shared" si="731"/>
        <v>42287</v>
      </c>
      <c r="U2247" s="111">
        <f t="shared" si="727"/>
        <v>0</v>
      </c>
      <c r="V2247" s="22"/>
      <c r="AF2247" s="14"/>
    </row>
    <row r="2248" spans="1:32" x14ac:dyDescent="0.2">
      <c r="A2248" s="112">
        <f t="shared" si="721"/>
        <v>42273</v>
      </c>
      <c r="B2248" s="104">
        <f t="shared" si="733"/>
        <v>83129.967542939994</v>
      </c>
      <c r="C2248" s="104">
        <f t="shared" si="722"/>
        <v>79085.226306279976</v>
      </c>
      <c r="D2248" s="132">
        <f t="shared" si="723"/>
        <v>42258</v>
      </c>
      <c r="E2248" s="105">
        <f t="shared" si="735"/>
        <v>2.1450000000000002E-3</v>
      </c>
      <c r="F2248" s="106">
        <f t="shared" si="732"/>
        <v>16</v>
      </c>
      <c r="G2248" s="106">
        <f t="shared" si="734"/>
        <v>30</v>
      </c>
      <c r="H2248" s="104">
        <f t="shared" si="724"/>
        <v>1.00114342</v>
      </c>
      <c r="I2248" s="104">
        <f t="shared" si="725"/>
        <v>1.0450849600000001</v>
      </c>
      <c r="J2248" s="104">
        <f t="shared" si="717"/>
        <v>1.0462799300000001</v>
      </c>
      <c r="K2248" s="104">
        <f t="shared" si="718"/>
        <v>82745.285043759999</v>
      </c>
      <c r="L2248" s="107">
        <f t="shared" si="728"/>
        <v>0</v>
      </c>
      <c r="M2248" s="105">
        <f t="shared" si="729"/>
        <v>0</v>
      </c>
      <c r="N2248" s="104">
        <f t="shared" si="730"/>
        <v>0</v>
      </c>
      <c r="O2248" s="113">
        <f t="shared" si="726"/>
        <v>0.11</v>
      </c>
      <c r="P2248" s="108">
        <f t="shared" ref="P2248:P2311" si="736">ROUND((1+O2248)^(30/360)^(F2248/G2248),9)</f>
        <v>1.004648996</v>
      </c>
      <c r="Q2248" s="104">
        <f t="shared" si="719"/>
        <v>384.68249917999998</v>
      </c>
      <c r="R2248" s="104">
        <f t="shared" si="720"/>
        <v>384.68249917999998</v>
      </c>
      <c r="S2248" s="109" t="s">
        <v>52</v>
      </c>
      <c r="T2248" s="110">
        <f t="shared" si="731"/>
        <v>42287</v>
      </c>
      <c r="U2248" s="111">
        <f t="shared" si="727"/>
        <v>0</v>
      </c>
      <c r="V2248" s="22"/>
      <c r="AF2248" s="14"/>
    </row>
    <row r="2249" spans="1:32" x14ac:dyDescent="0.2">
      <c r="A2249" s="112">
        <f t="shared" si="721"/>
        <v>42274</v>
      </c>
      <c r="B2249" s="104">
        <f t="shared" si="733"/>
        <v>83160.008743009996</v>
      </c>
      <c r="C2249" s="104">
        <f t="shared" si="722"/>
        <v>79085.226306279976</v>
      </c>
      <c r="D2249" s="132">
        <f t="shared" si="723"/>
        <v>42258</v>
      </c>
      <c r="E2249" s="105">
        <f t="shared" si="735"/>
        <v>2.1450000000000002E-3</v>
      </c>
      <c r="F2249" s="106">
        <f t="shared" si="732"/>
        <v>17</v>
      </c>
      <c r="G2249" s="106">
        <f t="shared" si="734"/>
        <v>30</v>
      </c>
      <c r="H2249" s="104">
        <f t="shared" si="724"/>
        <v>1.0012149299999999</v>
      </c>
      <c r="I2249" s="104">
        <f t="shared" si="725"/>
        <v>1.0450849600000001</v>
      </c>
      <c r="J2249" s="104">
        <f t="shared" si="717"/>
        <v>1.04635466</v>
      </c>
      <c r="K2249" s="104">
        <f t="shared" si="718"/>
        <v>82751.195082730002</v>
      </c>
      <c r="L2249" s="107">
        <f t="shared" si="728"/>
        <v>0</v>
      </c>
      <c r="M2249" s="105">
        <f t="shared" si="729"/>
        <v>0</v>
      </c>
      <c r="N2249" s="104">
        <f t="shared" si="730"/>
        <v>0</v>
      </c>
      <c r="O2249" s="113">
        <f t="shared" si="726"/>
        <v>0.11</v>
      </c>
      <c r="P2249" s="108">
        <f t="shared" si="736"/>
        <v>1.004940275</v>
      </c>
      <c r="Q2249" s="104">
        <f t="shared" si="719"/>
        <v>408.81366028000002</v>
      </c>
      <c r="R2249" s="104">
        <f t="shared" si="720"/>
        <v>408.81366028000002</v>
      </c>
      <c r="S2249" s="109" t="s">
        <v>52</v>
      </c>
      <c r="T2249" s="110">
        <f t="shared" si="731"/>
        <v>42287</v>
      </c>
      <c r="U2249" s="111">
        <f t="shared" si="727"/>
        <v>0</v>
      </c>
      <c r="V2249" s="22"/>
      <c r="AF2249" s="14"/>
    </row>
    <row r="2250" spans="1:32" x14ac:dyDescent="0.2">
      <c r="A2250" s="112">
        <f t="shared" si="721"/>
        <v>42275</v>
      </c>
      <c r="B2250" s="104">
        <f t="shared" si="733"/>
        <v>83190.06033760999</v>
      </c>
      <c r="C2250" s="104">
        <f t="shared" si="722"/>
        <v>79085.226306279976</v>
      </c>
      <c r="D2250" s="132">
        <f t="shared" si="723"/>
        <v>42258</v>
      </c>
      <c r="E2250" s="105">
        <f t="shared" si="735"/>
        <v>2.1450000000000002E-3</v>
      </c>
      <c r="F2250" s="106">
        <f t="shared" si="732"/>
        <v>18</v>
      </c>
      <c r="G2250" s="106">
        <f t="shared" si="734"/>
        <v>30</v>
      </c>
      <c r="H2250" s="104">
        <f t="shared" si="724"/>
        <v>1.0012864400000001</v>
      </c>
      <c r="I2250" s="104">
        <f t="shared" si="725"/>
        <v>1.0450849600000001</v>
      </c>
      <c r="J2250" s="104">
        <f t="shared" ref="J2250:J2313" si="737">TRUNC(H2250*I2250,8)</f>
        <v>1.0464293899999999</v>
      </c>
      <c r="K2250" s="104">
        <f t="shared" ref="K2250:K2313" si="738">TRUNC(C2250*J2250,8)</f>
        <v>82757.105121689994</v>
      </c>
      <c r="L2250" s="107">
        <f t="shared" si="728"/>
        <v>0</v>
      </c>
      <c r="M2250" s="105">
        <f t="shared" si="729"/>
        <v>0</v>
      </c>
      <c r="N2250" s="104">
        <f t="shared" si="730"/>
        <v>0</v>
      </c>
      <c r="O2250" s="113">
        <f t="shared" si="726"/>
        <v>0.11</v>
      </c>
      <c r="P2250" s="108">
        <f t="shared" si="736"/>
        <v>1.0052316379999999</v>
      </c>
      <c r="Q2250" s="104">
        <f t="shared" ref="Q2250:Q2313" si="739">TRUNC((P2250-1)*K2250,8)</f>
        <v>432.95521592</v>
      </c>
      <c r="R2250" s="104">
        <f t="shared" ref="R2250:R2313" si="740">(N2250+Q2250)</f>
        <v>432.95521592</v>
      </c>
      <c r="S2250" s="109" t="s">
        <v>52</v>
      </c>
      <c r="T2250" s="110">
        <f t="shared" si="731"/>
        <v>42287</v>
      </c>
      <c r="U2250" s="111">
        <f t="shared" si="727"/>
        <v>0</v>
      </c>
      <c r="V2250" s="22"/>
      <c r="AF2250" s="14"/>
    </row>
    <row r="2251" spans="1:32" x14ac:dyDescent="0.2">
      <c r="A2251" s="112">
        <f t="shared" ref="A2251:A2314" si="741">(A2250+1)</f>
        <v>42276</v>
      </c>
      <c r="B2251" s="104">
        <f t="shared" si="733"/>
        <v>83220.124001429998</v>
      </c>
      <c r="C2251" s="104">
        <f t="shared" ref="C2251:C2314" si="742">IF(DAY(A2250)=$E$2,VLOOKUP(A2250,X$10:Y$148,2),C2250)</f>
        <v>79085.226306279976</v>
      </c>
      <c r="D2251" s="132">
        <f t="shared" ref="D2251:D2314" si="743">IF(DAY(A2250)=$E$2,A2251,D2250)</f>
        <v>42258</v>
      </c>
      <c r="E2251" s="105">
        <f t="shared" si="735"/>
        <v>2.1450000000000002E-3</v>
      </c>
      <c r="F2251" s="106">
        <f t="shared" si="732"/>
        <v>19</v>
      </c>
      <c r="G2251" s="106">
        <f t="shared" si="734"/>
        <v>30</v>
      </c>
      <c r="H2251" s="104">
        <f t="shared" ref="H2251:H2314" si="744">TRUNC(((1+$E2251)^($F2251/$G2251)),8)</f>
        <v>1.00135796</v>
      </c>
      <c r="I2251" s="104">
        <f t="shared" ref="I2251:I2314" si="745">IF(DAY(A2250)=E$2,J2250,I2250)</f>
        <v>1.0450849600000001</v>
      </c>
      <c r="J2251" s="104">
        <f t="shared" si="737"/>
        <v>1.0465041399999999</v>
      </c>
      <c r="K2251" s="104">
        <f t="shared" si="738"/>
        <v>82763.016742349995</v>
      </c>
      <c r="L2251" s="107">
        <f t="shared" si="728"/>
        <v>0</v>
      </c>
      <c r="M2251" s="105">
        <f t="shared" si="729"/>
        <v>0</v>
      </c>
      <c r="N2251" s="104">
        <f t="shared" si="730"/>
        <v>0</v>
      </c>
      <c r="O2251" s="113">
        <f t="shared" ref="O2251:O2314" si="746">(O2250)</f>
        <v>0.11</v>
      </c>
      <c r="P2251" s="108">
        <f t="shared" si="736"/>
        <v>1.005523086</v>
      </c>
      <c r="Q2251" s="104">
        <f t="shared" si="739"/>
        <v>457.10725908000001</v>
      </c>
      <c r="R2251" s="104">
        <f t="shared" si="740"/>
        <v>457.10725908000001</v>
      </c>
      <c r="S2251" s="109" t="s">
        <v>52</v>
      </c>
      <c r="T2251" s="110">
        <f t="shared" si="731"/>
        <v>42287</v>
      </c>
      <c r="U2251" s="111">
        <f t="shared" ref="U2251:U2314" si="747">IF(L2251&gt;0,K2251-N2251,0)</f>
        <v>0</v>
      </c>
      <c r="V2251" s="22"/>
      <c r="AF2251" s="14"/>
    </row>
    <row r="2252" spans="1:32" x14ac:dyDescent="0.2">
      <c r="A2252" s="112">
        <f t="shared" si="741"/>
        <v>42277</v>
      </c>
      <c r="B2252" s="104">
        <f t="shared" si="733"/>
        <v>83250.19726827</v>
      </c>
      <c r="C2252" s="104">
        <f t="shared" si="742"/>
        <v>79085.226306279976</v>
      </c>
      <c r="D2252" s="132">
        <f t="shared" si="743"/>
        <v>42258</v>
      </c>
      <c r="E2252" s="105">
        <f t="shared" si="735"/>
        <v>2.1450000000000002E-3</v>
      </c>
      <c r="F2252" s="106">
        <f t="shared" si="732"/>
        <v>20</v>
      </c>
      <c r="G2252" s="106">
        <f t="shared" si="734"/>
        <v>30</v>
      </c>
      <c r="H2252" s="104">
        <f t="shared" si="744"/>
        <v>1.0014294800000001</v>
      </c>
      <c r="I2252" s="104">
        <f t="shared" si="745"/>
        <v>1.0450849600000001</v>
      </c>
      <c r="J2252" s="104">
        <f t="shared" si="737"/>
        <v>1.04657888</v>
      </c>
      <c r="K2252" s="104">
        <f t="shared" si="738"/>
        <v>82768.927572169996</v>
      </c>
      <c r="L2252" s="107">
        <f t="shared" ref="L2252:L2315" si="748">IF(DAY(A2252)=E$2,VLOOKUP(A2252,$X$10:$AE$196,7),0)</f>
        <v>0</v>
      </c>
      <c r="M2252" s="105">
        <f t="shared" ref="M2252:M2315" si="749">IF(DAY(A2252)=E$2,VLOOKUP(A2252,$X$10:$AE$200,5),0)</f>
        <v>0</v>
      </c>
      <c r="N2252" s="104">
        <f t="shared" ref="N2252:N2315" si="750">IF(M2252&gt;0,TRUNC((M2252*K2252),8),0)</f>
        <v>0</v>
      </c>
      <c r="O2252" s="113">
        <f t="shared" si="746"/>
        <v>0.11</v>
      </c>
      <c r="P2252" s="108">
        <f t="shared" si="736"/>
        <v>1.005814618</v>
      </c>
      <c r="Q2252" s="104">
        <f t="shared" si="739"/>
        <v>481.26969609999998</v>
      </c>
      <c r="R2252" s="104">
        <f t="shared" si="740"/>
        <v>481.26969609999998</v>
      </c>
      <c r="S2252" s="109" t="s">
        <v>52</v>
      </c>
      <c r="T2252" s="110">
        <f t="shared" ref="T2252:T2315" si="751">IF(DAY(A2252)=E$2+1,VLOOKUP(A2251,$X$10:$AE$200,8),T2251)</f>
        <v>42287</v>
      </c>
      <c r="U2252" s="111">
        <f t="shared" si="747"/>
        <v>0</v>
      </c>
      <c r="V2252" s="22"/>
      <c r="AF2252" s="14"/>
    </row>
    <row r="2253" spans="1:32" x14ac:dyDescent="0.2">
      <c r="A2253" s="112">
        <f t="shared" si="741"/>
        <v>42278</v>
      </c>
      <c r="B2253" s="104">
        <f t="shared" si="733"/>
        <v>83280.282608710011</v>
      </c>
      <c r="C2253" s="104">
        <f t="shared" si="742"/>
        <v>79085.226306279976</v>
      </c>
      <c r="D2253" s="132">
        <f t="shared" si="743"/>
        <v>42258</v>
      </c>
      <c r="E2253" s="105">
        <f t="shared" si="735"/>
        <v>2.1450000000000002E-3</v>
      </c>
      <c r="F2253" s="106">
        <f t="shared" si="732"/>
        <v>21</v>
      </c>
      <c r="G2253" s="106">
        <f t="shared" si="734"/>
        <v>30</v>
      </c>
      <c r="H2253" s="104">
        <f t="shared" si="744"/>
        <v>1.0015010099999999</v>
      </c>
      <c r="I2253" s="104">
        <f t="shared" si="745"/>
        <v>1.0450849600000001</v>
      </c>
      <c r="J2253" s="104">
        <f t="shared" si="737"/>
        <v>1.0466536399999999</v>
      </c>
      <c r="K2253" s="104">
        <f t="shared" si="738"/>
        <v>82774.839983690006</v>
      </c>
      <c r="L2253" s="107">
        <f t="shared" si="748"/>
        <v>0</v>
      </c>
      <c r="M2253" s="105">
        <f t="shared" si="749"/>
        <v>0</v>
      </c>
      <c r="N2253" s="104">
        <f t="shared" si="750"/>
        <v>0</v>
      </c>
      <c r="O2253" s="113">
        <f t="shared" si="746"/>
        <v>0.11</v>
      </c>
      <c r="P2253" s="108">
        <f t="shared" si="736"/>
        <v>1.0061062350000001</v>
      </c>
      <c r="Q2253" s="104">
        <f t="shared" si="739"/>
        <v>505.44262501999998</v>
      </c>
      <c r="R2253" s="104">
        <f t="shared" si="740"/>
        <v>505.44262501999998</v>
      </c>
      <c r="S2253" s="109" t="s">
        <v>52</v>
      </c>
      <c r="T2253" s="110">
        <f t="shared" si="751"/>
        <v>42287</v>
      </c>
      <c r="U2253" s="111">
        <f t="shared" si="747"/>
        <v>0</v>
      </c>
      <c r="V2253" s="22"/>
      <c r="AF2253" s="14"/>
    </row>
    <row r="2254" spans="1:32" x14ac:dyDescent="0.2">
      <c r="A2254" s="112">
        <f t="shared" si="741"/>
        <v>42279</v>
      </c>
      <c r="B2254" s="104">
        <f t="shared" si="733"/>
        <v>83310.378351060004</v>
      </c>
      <c r="C2254" s="104">
        <f t="shared" si="742"/>
        <v>79085.226306279976</v>
      </c>
      <c r="D2254" s="132">
        <f t="shared" si="743"/>
        <v>42258</v>
      </c>
      <c r="E2254" s="105">
        <f t="shared" si="735"/>
        <v>2.1450000000000002E-3</v>
      </c>
      <c r="F2254" s="106">
        <f t="shared" si="732"/>
        <v>22</v>
      </c>
      <c r="G2254" s="106">
        <f t="shared" si="734"/>
        <v>30</v>
      </c>
      <c r="H2254" s="104">
        <f t="shared" si="744"/>
        <v>1.0015725499999999</v>
      </c>
      <c r="I2254" s="104">
        <f t="shared" si="745"/>
        <v>1.0450849600000001</v>
      </c>
      <c r="J2254" s="104">
        <f t="shared" si="737"/>
        <v>1.0467283999999999</v>
      </c>
      <c r="K2254" s="104">
        <f t="shared" si="738"/>
        <v>82780.752395210002</v>
      </c>
      <c r="L2254" s="107">
        <f t="shared" si="748"/>
        <v>0</v>
      </c>
      <c r="M2254" s="105">
        <f t="shared" si="749"/>
        <v>0</v>
      </c>
      <c r="N2254" s="104">
        <f t="shared" si="750"/>
        <v>0</v>
      </c>
      <c r="O2254" s="113">
        <f t="shared" si="746"/>
        <v>0.11</v>
      </c>
      <c r="P2254" s="108">
        <f t="shared" si="736"/>
        <v>1.0063979359999999</v>
      </c>
      <c r="Q2254" s="104">
        <f t="shared" si="739"/>
        <v>529.62595584999997</v>
      </c>
      <c r="R2254" s="104">
        <f t="shared" si="740"/>
        <v>529.62595584999997</v>
      </c>
      <c r="S2254" s="109" t="s">
        <v>52</v>
      </c>
      <c r="T2254" s="110">
        <f t="shared" si="751"/>
        <v>42287</v>
      </c>
      <c r="U2254" s="111">
        <f t="shared" si="747"/>
        <v>0</v>
      </c>
      <c r="V2254" s="22"/>
      <c r="AF2254" s="14"/>
    </row>
    <row r="2255" spans="1:32" x14ac:dyDescent="0.2">
      <c r="A2255" s="112">
        <f t="shared" si="741"/>
        <v>42280</v>
      </c>
      <c r="B2255" s="104">
        <f t="shared" si="733"/>
        <v>83340.484579580007</v>
      </c>
      <c r="C2255" s="104">
        <f t="shared" si="742"/>
        <v>79085.226306279976</v>
      </c>
      <c r="D2255" s="132">
        <f t="shared" si="743"/>
        <v>42258</v>
      </c>
      <c r="E2255" s="105">
        <f t="shared" si="735"/>
        <v>2.1450000000000002E-3</v>
      </c>
      <c r="F2255" s="106">
        <f t="shared" si="732"/>
        <v>23</v>
      </c>
      <c r="G2255" s="106">
        <f t="shared" si="734"/>
        <v>30</v>
      </c>
      <c r="H2255" s="104">
        <f t="shared" si="744"/>
        <v>1.0016440799999999</v>
      </c>
      <c r="I2255" s="104">
        <f t="shared" si="745"/>
        <v>1.0450849600000001</v>
      </c>
      <c r="J2255" s="104">
        <f t="shared" si="737"/>
        <v>1.0468031600000001</v>
      </c>
      <c r="K2255" s="104">
        <f t="shared" si="738"/>
        <v>82786.66480672</v>
      </c>
      <c r="L2255" s="107">
        <f t="shared" si="748"/>
        <v>0</v>
      </c>
      <c r="M2255" s="105">
        <f t="shared" si="749"/>
        <v>0</v>
      </c>
      <c r="N2255" s="104">
        <f t="shared" si="750"/>
        <v>0</v>
      </c>
      <c r="O2255" s="113">
        <f t="shared" si="746"/>
        <v>0.11</v>
      </c>
      <c r="P2255" s="108">
        <f t="shared" si="736"/>
        <v>1.006689722</v>
      </c>
      <c r="Q2255" s="104">
        <f t="shared" si="739"/>
        <v>553.81977285999994</v>
      </c>
      <c r="R2255" s="104">
        <f t="shared" si="740"/>
        <v>553.81977285999994</v>
      </c>
      <c r="S2255" s="109" t="s">
        <v>52</v>
      </c>
      <c r="T2255" s="110">
        <f t="shared" si="751"/>
        <v>42287</v>
      </c>
      <c r="U2255" s="111">
        <f t="shared" si="747"/>
        <v>0</v>
      </c>
      <c r="V2255" s="22"/>
      <c r="AF2255" s="14"/>
    </row>
    <row r="2256" spans="1:32" x14ac:dyDescent="0.2">
      <c r="A2256" s="112">
        <f t="shared" si="741"/>
        <v>42281</v>
      </c>
      <c r="B2256" s="104">
        <f t="shared" si="733"/>
        <v>83370.602092169996</v>
      </c>
      <c r="C2256" s="104">
        <f t="shared" si="742"/>
        <v>79085.226306279976</v>
      </c>
      <c r="D2256" s="132">
        <f t="shared" si="743"/>
        <v>42258</v>
      </c>
      <c r="E2256" s="105">
        <f t="shared" si="735"/>
        <v>2.1450000000000002E-3</v>
      </c>
      <c r="F2256" s="106">
        <f t="shared" si="732"/>
        <v>24</v>
      </c>
      <c r="G2256" s="106">
        <f t="shared" si="734"/>
        <v>30</v>
      </c>
      <c r="H2256" s="104">
        <f t="shared" si="744"/>
        <v>1.0017156300000001</v>
      </c>
      <c r="I2256" s="104">
        <f t="shared" si="745"/>
        <v>1.0450849600000001</v>
      </c>
      <c r="J2256" s="104">
        <f t="shared" si="737"/>
        <v>1.04687793</v>
      </c>
      <c r="K2256" s="104">
        <f t="shared" si="738"/>
        <v>82792.578009089993</v>
      </c>
      <c r="L2256" s="107">
        <f t="shared" si="748"/>
        <v>0</v>
      </c>
      <c r="M2256" s="105">
        <f t="shared" si="749"/>
        <v>0</v>
      </c>
      <c r="N2256" s="104">
        <f t="shared" si="750"/>
        <v>0</v>
      </c>
      <c r="O2256" s="113">
        <f t="shared" si="746"/>
        <v>0.11</v>
      </c>
      <c r="P2256" s="108">
        <f t="shared" si="736"/>
        <v>1.0069815929999999</v>
      </c>
      <c r="Q2256" s="104">
        <f t="shared" si="739"/>
        <v>578.02408307999997</v>
      </c>
      <c r="R2256" s="104">
        <f t="shared" si="740"/>
        <v>578.02408307999997</v>
      </c>
      <c r="S2256" s="109" t="s">
        <v>52</v>
      </c>
      <c r="T2256" s="110">
        <f t="shared" si="751"/>
        <v>42287</v>
      </c>
      <c r="U2256" s="111">
        <f t="shared" si="747"/>
        <v>0</v>
      </c>
      <c r="V2256" s="22"/>
      <c r="AF2256" s="14"/>
    </row>
    <row r="2257" spans="1:32" x14ac:dyDescent="0.2">
      <c r="A2257" s="112">
        <f t="shared" si="741"/>
        <v>42282</v>
      </c>
      <c r="B2257" s="104">
        <f t="shared" si="733"/>
        <v>83400.730808219989</v>
      </c>
      <c r="C2257" s="104">
        <f t="shared" si="742"/>
        <v>79085.226306279976</v>
      </c>
      <c r="D2257" s="132">
        <f t="shared" si="743"/>
        <v>42258</v>
      </c>
      <c r="E2257" s="105">
        <f t="shared" si="735"/>
        <v>2.1450000000000002E-3</v>
      </c>
      <c r="F2257" s="106">
        <f t="shared" si="732"/>
        <v>25</v>
      </c>
      <c r="G2257" s="106">
        <f t="shared" si="734"/>
        <v>30</v>
      </c>
      <c r="H2257" s="104">
        <f t="shared" si="744"/>
        <v>1.00178718</v>
      </c>
      <c r="I2257" s="104">
        <f t="shared" si="745"/>
        <v>1.0450849600000001</v>
      </c>
      <c r="J2257" s="104">
        <f t="shared" si="737"/>
        <v>1.04695271</v>
      </c>
      <c r="K2257" s="104">
        <f t="shared" si="738"/>
        <v>82798.492002319996</v>
      </c>
      <c r="L2257" s="107">
        <f t="shared" si="748"/>
        <v>0</v>
      </c>
      <c r="M2257" s="105">
        <f t="shared" si="749"/>
        <v>0</v>
      </c>
      <c r="N2257" s="104">
        <f t="shared" si="750"/>
        <v>0</v>
      </c>
      <c r="O2257" s="113">
        <f t="shared" si="746"/>
        <v>0.11</v>
      </c>
      <c r="P2257" s="108">
        <f t="shared" si="736"/>
        <v>1.0072735479999999</v>
      </c>
      <c r="Q2257" s="104">
        <f t="shared" si="739"/>
        <v>602.23880589999999</v>
      </c>
      <c r="R2257" s="104">
        <f t="shared" si="740"/>
        <v>602.23880589999999</v>
      </c>
      <c r="S2257" s="109" t="s">
        <v>52</v>
      </c>
      <c r="T2257" s="110">
        <f t="shared" si="751"/>
        <v>42287</v>
      </c>
      <c r="U2257" s="111">
        <f t="shared" si="747"/>
        <v>0</v>
      </c>
      <c r="V2257" s="22"/>
      <c r="AF2257" s="14"/>
    </row>
    <row r="2258" spans="1:32" x14ac:dyDescent="0.2">
      <c r="A2258" s="112">
        <f t="shared" si="741"/>
        <v>42283</v>
      </c>
      <c r="B2258" s="104">
        <f t="shared" si="733"/>
        <v>83430.870015880006</v>
      </c>
      <c r="C2258" s="104">
        <f t="shared" si="742"/>
        <v>79085.226306279976</v>
      </c>
      <c r="D2258" s="132">
        <f t="shared" si="743"/>
        <v>42258</v>
      </c>
      <c r="E2258" s="105">
        <f t="shared" si="735"/>
        <v>2.1450000000000002E-3</v>
      </c>
      <c r="F2258" s="106">
        <f t="shared" si="732"/>
        <v>26</v>
      </c>
      <c r="G2258" s="106">
        <f t="shared" si="734"/>
        <v>30</v>
      </c>
      <c r="H2258" s="104">
        <f t="shared" si="744"/>
        <v>1.0018587299999999</v>
      </c>
      <c r="I2258" s="104">
        <f t="shared" si="745"/>
        <v>1.0450849600000001</v>
      </c>
      <c r="J2258" s="104">
        <f t="shared" si="737"/>
        <v>1.0470274900000001</v>
      </c>
      <c r="K2258" s="104">
        <f t="shared" si="738"/>
        <v>82804.405995540001</v>
      </c>
      <c r="L2258" s="107">
        <f t="shared" si="748"/>
        <v>0</v>
      </c>
      <c r="M2258" s="105">
        <f t="shared" si="749"/>
        <v>0</v>
      </c>
      <c r="N2258" s="104">
        <f t="shared" si="750"/>
        <v>0</v>
      </c>
      <c r="O2258" s="113">
        <f t="shared" si="746"/>
        <v>0.11</v>
      </c>
      <c r="P2258" s="108">
        <f t="shared" si="736"/>
        <v>1.0075655880000001</v>
      </c>
      <c r="Q2258" s="104">
        <f t="shared" si="739"/>
        <v>626.46402034000005</v>
      </c>
      <c r="R2258" s="104">
        <f t="shared" si="740"/>
        <v>626.46402034000005</v>
      </c>
      <c r="S2258" s="109" t="s">
        <v>52</v>
      </c>
      <c r="T2258" s="110">
        <f t="shared" si="751"/>
        <v>42287</v>
      </c>
      <c r="U2258" s="111">
        <f t="shared" si="747"/>
        <v>0</v>
      </c>
      <c r="V2258" s="22"/>
      <c r="AF2258" s="14"/>
    </row>
    <row r="2259" spans="1:32" x14ac:dyDescent="0.2">
      <c r="A2259" s="112">
        <f t="shared" si="741"/>
        <v>42284</v>
      </c>
      <c r="B2259" s="104">
        <f t="shared" si="733"/>
        <v>83461.01963385001</v>
      </c>
      <c r="C2259" s="104">
        <f t="shared" si="742"/>
        <v>79085.226306279976</v>
      </c>
      <c r="D2259" s="132">
        <f t="shared" si="743"/>
        <v>42258</v>
      </c>
      <c r="E2259" s="105">
        <f t="shared" si="735"/>
        <v>2.1450000000000002E-3</v>
      </c>
      <c r="F2259" s="106">
        <f t="shared" si="732"/>
        <v>27</v>
      </c>
      <c r="G2259" s="106">
        <f t="shared" si="734"/>
        <v>30</v>
      </c>
      <c r="H2259" s="104">
        <f t="shared" si="744"/>
        <v>1.00193029</v>
      </c>
      <c r="I2259" s="104">
        <f t="shared" si="745"/>
        <v>1.0450849600000001</v>
      </c>
      <c r="J2259" s="104">
        <f t="shared" si="737"/>
        <v>1.0471022699999999</v>
      </c>
      <c r="K2259" s="104">
        <f t="shared" si="738"/>
        <v>82810.319988760006</v>
      </c>
      <c r="L2259" s="107">
        <f t="shared" si="748"/>
        <v>0</v>
      </c>
      <c r="M2259" s="105">
        <f t="shared" si="749"/>
        <v>0</v>
      </c>
      <c r="N2259" s="104">
        <f t="shared" si="750"/>
        <v>0</v>
      </c>
      <c r="O2259" s="113">
        <f t="shared" si="746"/>
        <v>0.11</v>
      </c>
      <c r="P2259" s="108">
        <f t="shared" si="736"/>
        <v>1.0078577120000001</v>
      </c>
      <c r="Q2259" s="104">
        <f t="shared" si="739"/>
        <v>650.69964508999999</v>
      </c>
      <c r="R2259" s="104">
        <f t="shared" si="740"/>
        <v>650.69964508999999</v>
      </c>
      <c r="S2259" s="109" t="s">
        <v>52</v>
      </c>
      <c r="T2259" s="110">
        <f t="shared" si="751"/>
        <v>42287</v>
      </c>
      <c r="U2259" s="111">
        <f t="shared" si="747"/>
        <v>0</v>
      </c>
      <c r="V2259" s="22"/>
      <c r="AF2259" s="14"/>
    </row>
    <row r="2260" spans="1:32" x14ac:dyDescent="0.2">
      <c r="A2260" s="112">
        <f t="shared" si="741"/>
        <v>42285</v>
      </c>
      <c r="B2260" s="104">
        <f t="shared" si="733"/>
        <v>83491.180543750001</v>
      </c>
      <c r="C2260" s="104">
        <f t="shared" si="742"/>
        <v>79085.226306279976</v>
      </c>
      <c r="D2260" s="132">
        <f t="shared" si="743"/>
        <v>42258</v>
      </c>
      <c r="E2260" s="105">
        <f t="shared" si="735"/>
        <v>2.1450000000000002E-3</v>
      </c>
      <c r="F2260" s="106">
        <f t="shared" si="732"/>
        <v>28</v>
      </c>
      <c r="G2260" s="106">
        <f t="shared" si="734"/>
        <v>30</v>
      </c>
      <c r="H2260" s="104">
        <f t="shared" si="744"/>
        <v>1.0020018500000001</v>
      </c>
      <c r="I2260" s="104">
        <f t="shared" si="745"/>
        <v>1.0450849600000001</v>
      </c>
      <c r="J2260" s="104">
        <f t="shared" si="737"/>
        <v>1.0471770600000001</v>
      </c>
      <c r="K2260" s="104">
        <f t="shared" si="738"/>
        <v>82816.234772840005</v>
      </c>
      <c r="L2260" s="107">
        <f t="shared" si="748"/>
        <v>0</v>
      </c>
      <c r="M2260" s="105">
        <f t="shared" si="749"/>
        <v>0</v>
      </c>
      <c r="N2260" s="104">
        <f t="shared" si="750"/>
        <v>0</v>
      </c>
      <c r="O2260" s="113">
        <f t="shared" si="746"/>
        <v>0.11</v>
      </c>
      <c r="P2260" s="108">
        <f t="shared" si="736"/>
        <v>1.008149921</v>
      </c>
      <c r="Q2260" s="104">
        <f t="shared" si="739"/>
        <v>674.94577090999996</v>
      </c>
      <c r="R2260" s="104">
        <f t="shared" si="740"/>
        <v>674.94577090999996</v>
      </c>
      <c r="S2260" s="109" t="s">
        <v>52</v>
      </c>
      <c r="T2260" s="110">
        <f t="shared" si="751"/>
        <v>42287</v>
      </c>
      <c r="U2260" s="111">
        <f t="shared" si="747"/>
        <v>0</v>
      </c>
      <c r="V2260" s="22"/>
      <c r="AF2260" s="14"/>
    </row>
    <row r="2261" spans="1:32" x14ac:dyDescent="0.2">
      <c r="A2261" s="112">
        <f t="shared" si="741"/>
        <v>42286</v>
      </c>
      <c r="B2261" s="104">
        <f t="shared" si="733"/>
        <v>83521.35274776</v>
      </c>
      <c r="C2261" s="104">
        <f t="shared" si="742"/>
        <v>79085.226306279976</v>
      </c>
      <c r="D2261" s="132">
        <f t="shared" si="743"/>
        <v>42258</v>
      </c>
      <c r="E2261" s="105">
        <f t="shared" si="735"/>
        <v>2.1450000000000002E-3</v>
      </c>
      <c r="F2261" s="106">
        <f t="shared" si="732"/>
        <v>29</v>
      </c>
      <c r="G2261" s="106">
        <f t="shared" si="734"/>
        <v>30</v>
      </c>
      <c r="H2261" s="104">
        <f t="shared" si="744"/>
        <v>1.0020734200000001</v>
      </c>
      <c r="I2261" s="104">
        <f t="shared" si="745"/>
        <v>1.0450849600000001</v>
      </c>
      <c r="J2261" s="104">
        <f t="shared" si="737"/>
        <v>1.04725186</v>
      </c>
      <c r="K2261" s="104">
        <f t="shared" si="738"/>
        <v>82822.150347770003</v>
      </c>
      <c r="L2261" s="107">
        <f t="shared" si="748"/>
        <v>0</v>
      </c>
      <c r="M2261" s="105">
        <f t="shared" si="749"/>
        <v>0</v>
      </c>
      <c r="N2261" s="104">
        <f t="shared" si="750"/>
        <v>0</v>
      </c>
      <c r="O2261" s="113">
        <f t="shared" si="746"/>
        <v>0.11</v>
      </c>
      <c r="P2261" s="108">
        <f t="shared" si="736"/>
        <v>1.0084422150000001</v>
      </c>
      <c r="Q2261" s="104">
        <f t="shared" si="739"/>
        <v>699.20239999</v>
      </c>
      <c r="R2261" s="104">
        <f t="shared" si="740"/>
        <v>699.20239999</v>
      </c>
      <c r="S2261" s="109" t="s">
        <v>52</v>
      </c>
      <c r="T2261" s="110">
        <f t="shared" si="751"/>
        <v>42287</v>
      </c>
      <c r="U2261" s="111">
        <f t="shared" si="747"/>
        <v>0</v>
      </c>
      <c r="V2261" s="22"/>
      <c r="AF2261" s="14"/>
    </row>
    <row r="2262" spans="1:32" x14ac:dyDescent="0.2">
      <c r="A2262" s="112">
        <f t="shared" si="741"/>
        <v>42287</v>
      </c>
      <c r="B2262" s="104">
        <f t="shared" si="733"/>
        <v>83551.535450340001</v>
      </c>
      <c r="C2262" s="104">
        <f t="shared" si="742"/>
        <v>79085.226306279976</v>
      </c>
      <c r="D2262" s="132">
        <f t="shared" si="743"/>
        <v>42258</v>
      </c>
      <c r="E2262" s="105">
        <f t="shared" si="735"/>
        <v>2.1450000000000002E-3</v>
      </c>
      <c r="F2262" s="106">
        <f t="shared" si="732"/>
        <v>30</v>
      </c>
      <c r="G2262" s="106">
        <f t="shared" si="734"/>
        <v>30</v>
      </c>
      <c r="H2262" s="104">
        <f t="shared" si="744"/>
        <v>1.0021450000000001</v>
      </c>
      <c r="I2262" s="104">
        <f t="shared" si="745"/>
        <v>1.0450849600000001</v>
      </c>
      <c r="J2262" s="104">
        <f t="shared" si="737"/>
        <v>1.04732666</v>
      </c>
      <c r="K2262" s="104">
        <f t="shared" si="738"/>
        <v>82828.0659227</v>
      </c>
      <c r="L2262" s="107">
        <f t="shared" si="748"/>
        <v>73</v>
      </c>
      <c r="M2262" s="105">
        <f t="shared" si="749"/>
        <v>1.6728E-2</v>
      </c>
      <c r="N2262" s="104">
        <f t="shared" si="750"/>
        <v>1385.5478867500001</v>
      </c>
      <c r="O2262" s="113">
        <f t="shared" si="746"/>
        <v>0.11</v>
      </c>
      <c r="P2262" s="108">
        <f t="shared" si="736"/>
        <v>1.0087345940000001</v>
      </c>
      <c r="Q2262" s="104">
        <f t="shared" si="739"/>
        <v>723.46952764000002</v>
      </c>
      <c r="R2262" s="104">
        <f t="shared" si="740"/>
        <v>2109.0174143900003</v>
      </c>
      <c r="S2262" s="109" t="s">
        <v>52</v>
      </c>
      <c r="T2262" s="110">
        <f t="shared" si="751"/>
        <v>42287</v>
      </c>
      <c r="U2262" s="111">
        <f t="shared" si="747"/>
        <v>81442.518035949994</v>
      </c>
      <c r="V2262" s="22"/>
      <c r="AF2262" s="14"/>
    </row>
    <row r="2263" spans="1:32" x14ac:dyDescent="0.2">
      <c r="A2263" s="112">
        <f t="shared" si="741"/>
        <v>42288</v>
      </c>
      <c r="B2263" s="104">
        <f t="shared" si="733"/>
        <v>81468.336396999992</v>
      </c>
      <c r="C2263" s="104">
        <f t="shared" si="742"/>
        <v>77762.28864062998</v>
      </c>
      <c r="D2263" s="132">
        <f t="shared" si="743"/>
        <v>42288</v>
      </c>
      <c r="E2263" s="105">
        <f t="shared" si="735"/>
        <v>1.1299999999999999E-3</v>
      </c>
      <c r="F2263" s="106">
        <f t="shared" si="732"/>
        <v>1</v>
      </c>
      <c r="G2263" s="106">
        <f t="shared" si="734"/>
        <v>31</v>
      </c>
      <c r="H2263" s="104">
        <f t="shared" si="744"/>
        <v>1.00003643</v>
      </c>
      <c r="I2263" s="104">
        <f t="shared" si="745"/>
        <v>1.04732666</v>
      </c>
      <c r="J2263" s="104">
        <f t="shared" si="737"/>
        <v>1.0473648099999999</v>
      </c>
      <c r="K2263" s="104">
        <f t="shared" si="738"/>
        <v>81445.484667249999</v>
      </c>
      <c r="L2263" s="107">
        <f t="shared" si="748"/>
        <v>0</v>
      </c>
      <c r="M2263" s="105">
        <f t="shared" si="749"/>
        <v>0</v>
      </c>
      <c r="N2263" s="104">
        <f t="shared" si="750"/>
        <v>0</v>
      </c>
      <c r="O2263" s="113">
        <f t="shared" si="746"/>
        <v>0.11</v>
      </c>
      <c r="P2263" s="108">
        <f t="shared" si="736"/>
        <v>1.0002805770000001</v>
      </c>
      <c r="Q2263" s="104">
        <f t="shared" si="739"/>
        <v>22.851729750000001</v>
      </c>
      <c r="R2263" s="104">
        <f t="shared" si="740"/>
        <v>22.851729750000001</v>
      </c>
      <c r="S2263" s="109" t="s">
        <v>52</v>
      </c>
      <c r="T2263" s="110">
        <f t="shared" si="751"/>
        <v>42318</v>
      </c>
      <c r="U2263" s="111">
        <f t="shared" si="747"/>
        <v>0</v>
      </c>
      <c r="V2263" s="22"/>
      <c r="AF2263" s="14"/>
    </row>
    <row r="2264" spans="1:32" x14ac:dyDescent="0.2">
      <c r="A2264" s="112">
        <f t="shared" si="741"/>
        <v>42289</v>
      </c>
      <c r="B2264" s="104">
        <f t="shared" si="733"/>
        <v>81494.162857229996</v>
      </c>
      <c r="C2264" s="104">
        <f t="shared" si="742"/>
        <v>77762.28864062998</v>
      </c>
      <c r="D2264" s="132">
        <f t="shared" si="743"/>
        <v>42288</v>
      </c>
      <c r="E2264" s="105">
        <f t="shared" si="735"/>
        <v>1.1299999999999999E-3</v>
      </c>
      <c r="F2264" s="106">
        <f t="shared" si="732"/>
        <v>2</v>
      </c>
      <c r="G2264" s="106">
        <f t="shared" si="734"/>
        <v>31</v>
      </c>
      <c r="H2264" s="104">
        <f t="shared" si="744"/>
        <v>1.00007286</v>
      </c>
      <c r="I2264" s="104">
        <f t="shared" si="745"/>
        <v>1.04732666</v>
      </c>
      <c r="J2264" s="104">
        <f t="shared" si="737"/>
        <v>1.0474029600000001</v>
      </c>
      <c r="K2264" s="104">
        <f t="shared" si="738"/>
        <v>81448.451298569998</v>
      </c>
      <c r="L2264" s="107">
        <f t="shared" si="748"/>
        <v>0</v>
      </c>
      <c r="M2264" s="105">
        <f t="shared" si="749"/>
        <v>0</v>
      </c>
      <c r="N2264" s="104">
        <f t="shared" si="750"/>
        <v>0</v>
      </c>
      <c r="O2264" s="113">
        <f t="shared" si="746"/>
        <v>0.11</v>
      </c>
      <c r="P2264" s="108">
        <f t="shared" si="736"/>
        <v>1.000561233</v>
      </c>
      <c r="Q2264" s="104">
        <f t="shared" si="739"/>
        <v>45.711558660000001</v>
      </c>
      <c r="R2264" s="104">
        <f t="shared" si="740"/>
        <v>45.711558660000001</v>
      </c>
      <c r="S2264" s="109" t="s">
        <v>52</v>
      </c>
      <c r="T2264" s="110">
        <f t="shared" si="751"/>
        <v>42318</v>
      </c>
      <c r="U2264" s="111">
        <f t="shared" si="747"/>
        <v>0</v>
      </c>
      <c r="V2264" s="22"/>
      <c r="AF2264" s="14"/>
    </row>
    <row r="2265" spans="1:32" x14ac:dyDescent="0.2">
      <c r="A2265" s="112">
        <f t="shared" si="741"/>
        <v>42290</v>
      </c>
      <c r="B2265" s="104">
        <f t="shared" si="733"/>
        <v>81519.998114149988</v>
      </c>
      <c r="C2265" s="104">
        <f t="shared" si="742"/>
        <v>77762.28864062998</v>
      </c>
      <c r="D2265" s="132">
        <f t="shared" si="743"/>
        <v>42288</v>
      </c>
      <c r="E2265" s="105">
        <f t="shared" si="735"/>
        <v>1.1299999999999999E-3</v>
      </c>
      <c r="F2265" s="106">
        <f t="shared" si="732"/>
        <v>3</v>
      </c>
      <c r="G2265" s="106">
        <f t="shared" si="734"/>
        <v>31</v>
      </c>
      <c r="H2265" s="104">
        <f t="shared" si="744"/>
        <v>1.0001092899999999</v>
      </c>
      <c r="I2265" s="104">
        <f t="shared" si="745"/>
        <v>1.04732666</v>
      </c>
      <c r="J2265" s="104">
        <f t="shared" si="737"/>
        <v>1.04744112</v>
      </c>
      <c r="K2265" s="104">
        <f t="shared" si="738"/>
        <v>81451.418707499994</v>
      </c>
      <c r="L2265" s="107">
        <f t="shared" si="748"/>
        <v>0</v>
      </c>
      <c r="M2265" s="105">
        <f t="shared" si="749"/>
        <v>0</v>
      </c>
      <c r="N2265" s="104">
        <f t="shared" si="750"/>
        <v>0</v>
      </c>
      <c r="O2265" s="113">
        <f t="shared" si="746"/>
        <v>0.11</v>
      </c>
      <c r="P2265" s="108">
        <f t="shared" si="736"/>
        <v>1.0008419669999999</v>
      </c>
      <c r="Q2265" s="104">
        <f t="shared" si="739"/>
        <v>68.579406649999996</v>
      </c>
      <c r="R2265" s="104">
        <f t="shared" si="740"/>
        <v>68.579406649999996</v>
      </c>
      <c r="S2265" s="109" t="s">
        <v>52</v>
      </c>
      <c r="T2265" s="110">
        <f t="shared" si="751"/>
        <v>42318</v>
      </c>
      <c r="U2265" s="111">
        <f t="shared" si="747"/>
        <v>0</v>
      </c>
      <c r="V2265" s="22"/>
      <c r="AF2265" s="14"/>
    </row>
    <row r="2266" spans="1:32" x14ac:dyDescent="0.2">
      <c r="A2266" s="112">
        <f t="shared" si="741"/>
        <v>42291</v>
      </c>
      <c r="B2266" s="104">
        <f t="shared" si="733"/>
        <v>81545.841553520004</v>
      </c>
      <c r="C2266" s="104">
        <f t="shared" si="742"/>
        <v>77762.28864062998</v>
      </c>
      <c r="D2266" s="132">
        <f t="shared" si="743"/>
        <v>42288</v>
      </c>
      <c r="E2266" s="105">
        <f t="shared" si="735"/>
        <v>1.1299999999999999E-3</v>
      </c>
      <c r="F2266" s="106">
        <f t="shared" si="732"/>
        <v>4</v>
      </c>
      <c r="G2266" s="106">
        <f t="shared" si="734"/>
        <v>31</v>
      </c>
      <c r="H2266" s="104">
        <f t="shared" si="744"/>
        <v>1.0001457300000001</v>
      </c>
      <c r="I2266" s="104">
        <f t="shared" si="745"/>
        <v>1.04732666</v>
      </c>
      <c r="J2266" s="104">
        <f t="shared" si="737"/>
        <v>1.0474792799999999</v>
      </c>
      <c r="K2266" s="104">
        <f t="shared" si="738"/>
        <v>81454.386116430003</v>
      </c>
      <c r="L2266" s="107">
        <f t="shared" si="748"/>
        <v>0</v>
      </c>
      <c r="M2266" s="105">
        <f t="shared" si="749"/>
        <v>0</v>
      </c>
      <c r="N2266" s="104">
        <f t="shared" si="750"/>
        <v>0</v>
      </c>
      <c r="O2266" s="113">
        <f t="shared" si="746"/>
        <v>0.11</v>
      </c>
      <c r="P2266" s="108">
        <f t="shared" si="736"/>
        <v>1.0011227810000001</v>
      </c>
      <c r="Q2266" s="104">
        <f t="shared" si="739"/>
        <v>91.455437090000004</v>
      </c>
      <c r="R2266" s="104">
        <f t="shared" si="740"/>
        <v>91.455437090000004</v>
      </c>
      <c r="S2266" s="109" t="s">
        <v>52</v>
      </c>
      <c r="T2266" s="110">
        <f t="shared" si="751"/>
        <v>42318</v>
      </c>
      <c r="U2266" s="111">
        <f t="shared" si="747"/>
        <v>0</v>
      </c>
      <c r="V2266" s="22"/>
      <c r="AF2266" s="14"/>
    </row>
    <row r="2267" spans="1:32" x14ac:dyDescent="0.2">
      <c r="A2267" s="112">
        <f t="shared" si="741"/>
        <v>42292</v>
      </c>
      <c r="B2267" s="104">
        <f t="shared" si="733"/>
        <v>81571.693791869999</v>
      </c>
      <c r="C2267" s="104">
        <f t="shared" si="742"/>
        <v>77762.28864062998</v>
      </c>
      <c r="D2267" s="132">
        <f t="shared" si="743"/>
        <v>42288</v>
      </c>
      <c r="E2267" s="105">
        <f t="shared" si="735"/>
        <v>1.1299999999999999E-3</v>
      </c>
      <c r="F2267" s="106">
        <f t="shared" si="732"/>
        <v>5</v>
      </c>
      <c r="G2267" s="106">
        <f t="shared" si="734"/>
        <v>31</v>
      </c>
      <c r="H2267" s="104">
        <f t="shared" si="744"/>
        <v>1.00018217</v>
      </c>
      <c r="I2267" s="104">
        <f t="shared" si="745"/>
        <v>1.04732666</v>
      </c>
      <c r="J2267" s="104">
        <f t="shared" si="737"/>
        <v>1.04751745</v>
      </c>
      <c r="K2267" s="104">
        <f t="shared" si="738"/>
        <v>81457.354302990003</v>
      </c>
      <c r="L2267" s="107">
        <f t="shared" si="748"/>
        <v>0</v>
      </c>
      <c r="M2267" s="105">
        <f t="shared" si="749"/>
        <v>0</v>
      </c>
      <c r="N2267" s="104">
        <f t="shared" si="750"/>
        <v>0</v>
      </c>
      <c r="O2267" s="113">
        <f t="shared" si="746"/>
        <v>0.11</v>
      </c>
      <c r="P2267" s="108">
        <f t="shared" si="736"/>
        <v>1.001403673</v>
      </c>
      <c r="Q2267" s="104">
        <f t="shared" si="739"/>
        <v>114.33948888</v>
      </c>
      <c r="R2267" s="104">
        <f t="shared" si="740"/>
        <v>114.33948888</v>
      </c>
      <c r="S2267" s="109" t="s">
        <v>52</v>
      </c>
      <c r="T2267" s="110">
        <f t="shared" si="751"/>
        <v>42318</v>
      </c>
      <c r="U2267" s="111">
        <f t="shared" si="747"/>
        <v>0</v>
      </c>
      <c r="V2267" s="22"/>
      <c r="AF2267" s="14"/>
    </row>
    <row r="2268" spans="1:32" x14ac:dyDescent="0.2">
      <c r="A2268" s="112">
        <f t="shared" si="741"/>
        <v>42293</v>
      </c>
      <c r="B2268" s="104">
        <f t="shared" si="733"/>
        <v>81597.553272669989</v>
      </c>
      <c r="C2268" s="104">
        <f t="shared" si="742"/>
        <v>77762.28864062998</v>
      </c>
      <c r="D2268" s="132">
        <f t="shared" si="743"/>
        <v>42288</v>
      </c>
      <c r="E2268" s="105">
        <f t="shared" si="735"/>
        <v>1.1299999999999999E-3</v>
      </c>
      <c r="F2268" s="106">
        <f t="shared" si="732"/>
        <v>6</v>
      </c>
      <c r="G2268" s="106">
        <f t="shared" si="734"/>
        <v>31</v>
      </c>
      <c r="H2268" s="104">
        <f t="shared" si="744"/>
        <v>1.0002186099999999</v>
      </c>
      <c r="I2268" s="104">
        <f t="shared" si="745"/>
        <v>1.04732666</v>
      </c>
      <c r="J2268" s="104">
        <f t="shared" si="737"/>
        <v>1.0475556100000001</v>
      </c>
      <c r="K2268" s="104">
        <f t="shared" si="738"/>
        <v>81460.321711929995</v>
      </c>
      <c r="L2268" s="107">
        <f t="shared" si="748"/>
        <v>0</v>
      </c>
      <c r="M2268" s="105">
        <f t="shared" si="749"/>
        <v>0</v>
      </c>
      <c r="N2268" s="104">
        <f t="shared" si="750"/>
        <v>0</v>
      </c>
      <c r="O2268" s="113">
        <f t="shared" si="746"/>
        <v>0.11</v>
      </c>
      <c r="P2268" s="108">
        <f t="shared" si="736"/>
        <v>1.0016846429999999</v>
      </c>
      <c r="Q2268" s="104">
        <f t="shared" si="739"/>
        <v>137.23156073999999</v>
      </c>
      <c r="R2268" s="104">
        <f t="shared" si="740"/>
        <v>137.23156073999999</v>
      </c>
      <c r="S2268" s="109" t="s">
        <v>52</v>
      </c>
      <c r="T2268" s="110">
        <f t="shared" si="751"/>
        <v>42318</v>
      </c>
      <c r="U2268" s="111">
        <f t="shared" si="747"/>
        <v>0</v>
      </c>
      <c r="V2268" s="22"/>
      <c r="AF2268" s="14"/>
    </row>
    <row r="2269" spans="1:32" x14ac:dyDescent="0.2">
      <c r="A2269" s="112">
        <f t="shared" si="741"/>
        <v>42294</v>
      </c>
      <c r="B2269" s="104">
        <f t="shared" si="733"/>
        <v>81623.420938039999</v>
      </c>
      <c r="C2269" s="104">
        <f t="shared" si="742"/>
        <v>77762.28864062998</v>
      </c>
      <c r="D2269" s="132">
        <f t="shared" si="743"/>
        <v>42288</v>
      </c>
      <c r="E2269" s="105">
        <f t="shared" si="735"/>
        <v>1.1299999999999999E-3</v>
      </c>
      <c r="F2269" s="106">
        <f t="shared" si="732"/>
        <v>7</v>
      </c>
      <c r="G2269" s="106">
        <f t="shared" si="734"/>
        <v>31</v>
      </c>
      <c r="H2269" s="104">
        <f t="shared" si="744"/>
        <v>1.0002550400000001</v>
      </c>
      <c r="I2269" s="104">
        <f t="shared" si="745"/>
        <v>1.04732666</v>
      </c>
      <c r="J2269" s="104">
        <f t="shared" si="737"/>
        <v>1.04759377</v>
      </c>
      <c r="K2269" s="104">
        <f t="shared" si="738"/>
        <v>81463.289120860005</v>
      </c>
      <c r="L2269" s="107">
        <f t="shared" si="748"/>
        <v>0</v>
      </c>
      <c r="M2269" s="105">
        <f t="shared" si="749"/>
        <v>0</v>
      </c>
      <c r="N2269" s="104">
        <f t="shared" si="750"/>
        <v>0</v>
      </c>
      <c r="O2269" s="113">
        <f t="shared" si="746"/>
        <v>0.11</v>
      </c>
      <c r="P2269" s="108">
        <f t="shared" si="736"/>
        <v>1.001965693</v>
      </c>
      <c r="Q2269" s="104">
        <f t="shared" si="739"/>
        <v>160.13181718000001</v>
      </c>
      <c r="R2269" s="104">
        <f t="shared" si="740"/>
        <v>160.13181718000001</v>
      </c>
      <c r="S2269" s="109" t="s">
        <v>52</v>
      </c>
      <c r="T2269" s="110">
        <f t="shared" si="751"/>
        <v>42318</v>
      </c>
      <c r="U2269" s="111">
        <f t="shared" si="747"/>
        <v>0</v>
      </c>
      <c r="V2269" s="22"/>
      <c r="AF2269" s="14"/>
    </row>
    <row r="2270" spans="1:32" x14ac:dyDescent="0.2">
      <c r="A2270" s="112">
        <f t="shared" si="741"/>
        <v>42295</v>
      </c>
      <c r="B2270" s="104">
        <f t="shared" si="733"/>
        <v>81649.297486590003</v>
      </c>
      <c r="C2270" s="104">
        <f t="shared" si="742"/>
        <v>77762.28864062998</v>
      </c>
      <c r="D2270" s="132">
        <f t="shared" si="743"/>
        <v>42288</v>
      </c>
      <c r="E2270" s="105">
        <f t="shared" si="735"/>
        <v>1.1299999999999999E-3</v>
      </c>
      <c r="F2270" s="106">
        <f t="shared" si="732"/>
        <v>8</v>
      </c>
      <c r="G2270" s="106">
        <f t="shared" si="734"/>
        <v>31</v>
      </c>
      <c r="H2270" s="104">
        <f t="shared" si="744"/>
        <v>1.0002914899999999</v>
      </c>
      <c r="I2270" s="104">
        <f t="shared" si="745"/>
        <v>1.04732666</v>
      </c>
      <c r="J2270" s="104">
        <f t="shared" si="737"/>
        <v>1.04763194</v>
      </c>
      <c r="K2270" s="104">
        <f t="shared" si="738"/>
        <v>81466.257307420005</v>
      </c>
      <c r="L2270" s="107">
        <f t="shared" si="748"/>
        <v>0</v>
      </c>
      <c r="M2270" s="105">
        <f t="shared" si="749"/>
        <v>0</v>
      </c>
      <c r="N2270" s="104">
        <f t="shared" si="750"/>
        <v>0</v>
      </c>
      <c r="O2270" s="113">
        <f t="shared" si="746"/>
        <v>0.11</v>
      </c>
      <c r="P2270" s="108">
        <f t="shared" si="736"/>
        <v>1.002246822</v>
      </c>
      <c r="Q2270" s="104">
        <f t="shared" si="739"/>
        <v>183.04017916999999</v>
      </c>
      <c r="R2270" s="104">
        <f t="shared" si="740"/>
        <v>183.04017916999999</v>
      </c>
      <c r="S2270" s="109" t="s">
        <v>52</v>
      </c>
      <c r="T2270" s="110">
        <f t="shared" si="751"/>
        <v>42318</v>
      </c>
      <c r="U2270" s="111">
        <f t="shared" si="747"/>
        <v>0</v>
      </c>
      <c r="V2270" s="22"/>
      <c r="AF2270" s="14"/>
    </row>
    <row r="2271" spans="1:32" x14ac:dyDescent="0.2">
      <c r="A2271" s="112">
        <f t="shared" si="741"/>
        <v>42296</v>
      </c>
      <c r="B2271" s="104">
        <f t="shared" si="733"/>
        <v>81675.18127904</v>
      </c>
      <c r="C2271" s="104">
        <f t="shared" si="742"/>
        <v>77762.28864062998</v>
      </c>
      <c r="D2271" s="132">
        <f t="shared" si="743"/>
        <v>42288</v>
      </c>
      <c r="E2271" s="105">
        <f t="shared" si="735"/>
        <v>1.1299999999999999E-3</v>
      </c>
      <c r="F2271" s="106">
        <f t="shared" si="732"/>
        <v>9</v>
      </c>
      <c r="G2271" s="106">
        <f t="shared" si="734"/>
        <v>31</v>
      </c>
      <c r="H2271" s="104">
        <f t="shared" si="744"/>
        <v>1.0003279300000001</v>
      </c>
      <c r="I2271" s="104">
        <f t="shared" si="745"/>
        <v>1.04732666</v>
      </c>
      <c r="J2271" s="104">
        <f t="shared" si="737"/>
        <v>1.0476700999999999</v>
      </c>
      <c r="K2271" s="104">
        <f t="shared" si="738"/>
        <v>81469.22471635</v>
      </c>
      <c r="L2271" s="107">
        <f t="shared" si="748"/>
        <v>0</v>
      </c>
      <c r="M2271" s="105">
        <f t="shared" si="749"/>
        <v>0</v>
      </c>
      <c r="N2271" s="104">
        <f t="shared" si="750"/>
        <v>0</v>
      </c>
      <c r="O2271" s="113">
        <f t="shared" si="746"/>
        <v>0.11</v>
      </c>
      <c r="P2271" s="108">
        <f t="shared" si="736"/>
        <v>1.002528029</v>
      </c>
      <c r="Q2271" s="104">
        <f t="shared" si="739"/>
        <v>205.95656269</v>
      </c>
      <c r="R2271" s="104">
        <f t="shared" si="740"/>
        <v>205.95656269</v>
      </c>
      <c r="S2271" s="109" t="s">
        <v>52</v>
      </c>
      <c r="T2271" s="110">
        <f t="shared" si="751"/>
        <v>42318</v>
      </c>
      <c r="U2271" s="111">
        <f t="shared" si="747"/>
        <v>0</v>
      </c>
      <c r="V2271" s="22"/>
      <c r="AF2271" s="14"/>
    </row>
    <row r="2272" spans="1:32" x14ac:dyDescent="0.2">
      <c r="A2272" s="112">
        <f t="shared" si="741"/>
        <v>42297</v>
      </c>
      <c r="B2272" s="104">
        <f t="shared" si="733"/>
        <v>81701.074037979997</v>
      </c>
      <c r="C2272" s="104">
        <f t="shared" si="742"/>
        <v>77762.28864062998</v>
      </c>
      <c r="D2272" s="132">
        <f t="shared" si="743"/>
        <v>42288</v>
      </c>
      <c r="E2272" s="105">
        <f t="shared" si="735"/>
        <v>1.1299999999999999E-3</v>
      </c>
      <c r="F2272" s="106">
        <f t="shared" si="732"/>
        <v>10</v>
      </c>
      <c r="G2272" s="106">
        <f t="shared" si="734"/>
        <v>31</v>
      </c>
      <c r="H2272" s="104">
        <f t="shared" si="744"/>
        <v>1.00036437</v>
      </c>
      <c r="I2272" s="104">
        <f t="shared" si="745"/>
        <v>1.04732666</v>
      </c>
      <c r="J2272" s="104">
        <f t="shared" si="737"/>
        <v>1.04770827</v>
      </c>
      <c r="K2272" s="104">
        <f t="shared" si="738"/>
        <v>81472.192902909999</v>
      </c>
      <c r="L2272" s="107">
        <f t="shared" si="748"/>
        <v>0</v>
      </c>
      <c r="M2272" s="105">
        <f t="shared" si="749"/>
        <v>0</v>
      </c>
      <c r="N2272" s="104">
        <f t="shared" si="750"/>
        <v>0</v>
      </c>
      <c r="O2272" s="113">
        <f t="shared" si="746"/>
        <v>0.11</v>
      </c>
      <c r="P2272" s="108">
        <f t="shared" si="736"/>
        <v>1.002809316</v>
      </c>
      <c r="Q2272" s="104">
        <f t="shared" si="739"/>
        <v>228.88113507</v>
      </c>
      <c r="R2272" s="104">
        <f t="shared" si="740"/>
        <v>228.88113507</v>
      </c>
      <c r="S2272" s="109" t="s">
        <v>52</v>
      </c>
      <c r="T2272" s="110">
        <f t="shared" si="751"/>
        <v>42318</v>
      </c>
      <c r="U2272" s="111">
        <f t="shared" si="747"/>
        <v>0</v>
      </c>
      <c r="V2272" s="22"/>
      <c r="AF2272" s="14"/>
    </row>
    <row r="2273" spans="1:32" x14ac:dyDescent="0.2">
      <c r="A2273" s="112">
        <f t="shared" si="741"/>
        <v>42298</v>
      </c>
      <c r="B2273" s="104">
        <f t="shared" si="733"/>
        <v>81726.974821819997</v>
      </c>
      <c r="C2273" s="104">
        <f t="shared" si="742"/>
        <v>77762.28864062998</v>
      </c>
      <c r="D2273" s="132">
        <f t="shared" si="743"/>
        <v>42288</v>
      </c>
      <c r="E2273" s="105">
        <f t="shared" si="735"/>
        <v>1.1299999999999999E-3</v>
      </c>
      <c r="F2273" s="106">
        <f t="shared" si="732"/>
        <v>11</v>
      </c>
      <c r="G2273" s="106">
        <f t="shared" si="734"/>
        <v>31</v>
      </c>
      <c r="H2273" s="104">
        <f t="shared" si="744"/>
        <v>1.0004008200000001</v>
      </c>
      <c r="I2273" s="104">
        <f t="shared" si="745"/>
        <v>1.04732666</v>
      </c>
      <c r="J2273" s="104">
        <f t="shared" si="737"/>
        <v>1.0477464400000001</v>
      </c>
      <c r="K2273" s="104">
        <f t="shared" si="738"/>
        <v>81475.161089469999</v>
      </c>
      <c r="L2273" s="107">
        <f t="shared" si="748"/>
        <v>0</v>
      </c>
      <c r="M2273" s="105">
        <f t="shared" si="749"/>
        <v>0</v>
      </c>
      <c r="N2273" s="104">
        <f t="shared" si="750"/>
        <v>0</v>
      </c>
      <c r="O2273" s="113">
        <f t="shared" si="746"/>
        <v>0.11</v>
      </c>
      <c r="P2273" s="108">
        <f t="shared" si="736"/>
        <v>1.003090681</v>
      </c>
      <c r="Q2273" s="104">
        <f t="shared" si="739"/>
        <v>251.81373235000001</v>
      </c>
      <c r="R2273" s="104">
        <f t="shared" si="740"/>
        <v>251.81373235000001</v>
      </c>
      <c r="S2273" s="109" t="s">
        <v>52</v>
      </c>
      <c r="T2273" s="110">
        <f t="shared" si="751"/>
        <v>42318</v>
      </c>
      <c r="U2273" s="111">
        <f t="shared" si="747"/>
        <v>0</v>
      </c>
      <c r="V2273" s="22"/>
      <c r="AF2273" s="14"/>
    </row>
    <row r="2274" spans="1:32" x14ac:dyDescent="0.2">
      <c r="A2274" s="112">
        <f t="shared" si="741"/>
        <v>42299</v>
      </c>
      <c r="B2274" s="104">
        <f t="shared" si="733"/>
        <v>81752.883712700001</v>
      </c>
      <c r="C2274" s="104">
        <f t="shared" si="742"/>
        <v>77762.28864062998</v>
      </c>
      <c r="D2274" s="132">
        <f t="shared" si="743"/>
        <v>42288</v>
      </c>
      <c r="E2274" s="105">
        <f t="shared" si="735"/>
        <v>1.1299999999999999E-3</v>
      </c>
      <c r="F2274" s="106">
        <f t="shared" si="732"/>
        <v>12</v>
      </c>
      <c r="G2274" s="106">
        <f t="shared" si="734"/>
        <v>31</v>
      </c>
      <c r="H2274" s="104">
        <f t="shared" si="744"/>
        <v>1.00043726</v>
      </c>
      <c r="I2274" s="104">
        <f t="shared" si="745"/>
        <v>1.04732666</v>
      </c>
      <c r="J2274" s="104">
        <f t="shared" si="737"/>
        <v>1.0477846099999999</v>
      </c>
      <c r="K2274" s="104">
        <f t="shared" si="738"/>
        <v>81478.129276020001</v>
      </c>
      <c r="L2274" s="107">
        <f t="shared" si="748"/>
        <v>0</v>
      </c>
      <c r="M2274" s="105">
        <f t="shared" si="749"/>
        <v>0</v>
      </c>
      <c r="N2274" s="104">
        <f t="shared" si="750"/>
        <v>0</v>
      </c>
      <c r="O2274" s="113">
        <f t="shared" si="746"/>
        <v>0.11</v>
      </c>
      <c r="P2274" s="108">
        <f t="shared" si="736"/>
        <v>1.0033721250000001</v>
      </c>
      <c r="Q2274" s="104">
        <f t="shared" si="739"/>
        <v>274.75443668000003</v>
      </c>
      <c r="R2274" s="104">
        <f t="shared" si="740"/>
        <v>274.75443668000003</v>
      </c>
      <c r="S2274" s="109" t="s">
        <v>52</v>
      </c>
      <c r="T2274" s="110">
        <f t="shared" si="751"/>
        <v>42318</v>
      </c>
      <c r="U2274" s="111">
        <f t="shared" si="747"/>
        <v>0</v>
      </c>
      <c r="V2274" s="22"/>
      <c r="AF2274" s="14"/>
    </row>
    <row r="2275" spans="1:32" x14ac:dyDescent="0.2">
      <c r="A2275" s="112">
        <f t="shared" si="741"/>
        <v>42300</v>
      </c>
      <c r="B2275" s="104">
        <f t="shared" si="733"/>
        <v>81778.800711360003</v>
      </c>
      <c r="C2275" s="104">
        <f t="shared" si="742"/>
        <v>77762.28864062998</v>
      </c>
      <c r="D2275" s="132">
        <f t="shared" si="743"/>
        <v>42288</v>
      </c>
      <c r="E2275" s="105">
        <f t="shared" si="735"/>
        <v>1.1299999999999999E-3</v>
      </c>
      <c r="F2275" s="106">
        <f t="shared" ref="F2275:F2338" si="752">IF(DAY(A2275)=E$2+1,1,F2274+1)</f>
        <v>13</v>
      </c>
      <c r="G2275" s="106">
        <f t="shared" si="734"/>
        <v>31</v>
      </c>
      <c r="H2275" s="104">
        <f t="shared" si="744"/>
        <v>1.0004737100000001</v>
      </c>
      <c r="I2275" s="104">
        <f t="shared" si="745"/>
        <v>1.04732666</v>
      </c>
      <c r="J2275" s="104">
        <f t="shared" si="737"/>
        <v>1.04782278</v>
      </c>
      <c r="K2275" s="104">
        <f t="shared" si="738"/>
        <v>81481.097462580001</v>
      </c>
      <c r="L2275" s="107">
        <f t="shared" si="748"/>
        <v>0</v>
      </c>
      <c r="M2275" s="105">
        <f t="shared" si="749"/>
        <v>0</v>
      </c>
      <c r="N2275" s="104">
        <f t="shared" si="750"/>
        <v>0</v>
      </c>
      <c r="O2275" s="113">
        <f t="shared" si="746"/>
        <v>0.11</v>
      </c>
      <c r="P2275" s="108">
        <f t="shared" si="736"/>
        <v>1.003653648</v>
      </c>
      <c r="Q2275" s="104">
        <f t="shared" si="739"/>
        <v>297.70324878000002</v>
      </c>
      <c r="R2275" s="104">
        <f t="shared" si="740"/>
        <v>297.70324878000002</v>
      </c>
      <c r="S2275" s="109" t="s">
        <v>52</v>
      </c>
      <c r="T2275" s="110">
        <f t="shared" si="751"/>
        <v>42318</v>
      </c>
      <c r="U2275" s="111">
        <f t="shared" si="747"/>
        <v>0</v>
      </c>
      <c r="V2275" s="22"/>
      <c r="AF2275" s="14"/>
    </row>
    <row r="2276" spans="1:32" x14ac:dyDescent="0.2">
      <c r="A2276" s="112">
        <f t="shared" si="741"/>
        <v>42301</v>
      </c>
      <c r="B2276" s="104">
        <f t="shared" si="733"/>
        <v>81804.72659916</v>
      </c>
      <c r="C2276" s="104">
        <f t="shared" si="742"/>
        <v>77762.28864062998</v>
      </c>
      <c r="D2276" s="132">
        <f t="shared" si="743"/>
        <v>42288</v>
      </c>
      <c r="E2276" s="105">
        <f t="shared" si="735"/>
        <v>1.1299999999999999E-3</v>
      </c>
      <c r="F2276" s="106">
        <f t="shared" si="752"/>
        <v>14</v>
      </c>
      <c r="G2276" s="106">
        <f t="shared" si="734"/>
        <v>31</v>
      </c>
      <c r="H2276" s="104">
        <f t="shared" si="744"/>
        <v>1.0005101599999999</v>
      </c>
      <c r="I2276" s="104">
        <f t="shared" si="745"/>
        <v>1.04732666</v>
      </c>
      <c r="J2276" s="104">
        <f t="shared" si="737"/>
        <v>1.04786096</v>
      </c>
      <c r="K2276" s="104">
        <f t="shared" si="738"/>
        <v>81484.066426759993</v>
      </c>
      <c r="L2276" s="107">
        <f t="shared" si="748"/>
        <v>0</v>
      </c>
      <c r="M2276" s="105">
        <f t="shared" si="749"/>
        <v>0</v>
      </c>
      <c r="N2276" s="104">
        <f t="shared" si="750"/>
        <v>0</v>
      </c>
      <c r="O2276" s="113">
        <f t="shared" si="746"/>
        <v>0.11</v>
      </c>
      <c r="P2276" s="108">
        <f t="shared" si="736"/>
        <v>1.0039352500000001</v>
      </c>
      <c r="Q2276" s="104">
        <f t="shared" si="739"/>
        <v>320.66017240000002</v>
      </c>
      <c r="R2276" s="104">
        <f t="shared" si="740"/>
        <v>320.66017240000002</v>
      </c>
      <c r="S2276" s="109" t="s">
        <v>52</v>
      </c>
      <c r="T2276" s="110">
        <f t="shared" si="751"/>
        <v>42318</v>
      </c>
      <c r="U2276" s="111">
        <f t="shared" si="747"/>
        <v>0</v>
      </c>
      <c r="V2276" s="22"/>
      <c r="AF2276" s="14"/>
    </row>
    <row r="2277" spans="1:32" x14ac:dyDescent="0.2">
      <c r="A2277" s="112">
        <f t="shared" si="741"/>
        <v>42302</v>
      </c>
      <c r="B2277" s="104">
        <f t="shared" si="733"/>
        <v>81830.659815669991</v>
      </c>
      <c r="C2277" s="104">
        <f t="shared" si="742"/>
        <v>77762.28864062998</v>
      </c>
      <c r="D2277" s="132">
        <f t="shared" si="743"/>
        <v>42288</v>
      </c>
      <c r="E2277" s="105">
        <f t="shared" si="735"/>
        <v>1.1299999999999999E-3</v>
      </c>
      <c r="F2277" s="106">
        <f t="shared" si="752"/>
        <v>15</v>
      </c>
      <c r="G2277" s="106">
        <f t="shared" si="734"/>
        <v>31</v>
      </c>
      <c r="H2277" s="104">
        <f t="shared" si="744"/>
        <v>1.00054661</v>
      </c>
      <c r="I2277" s="104">
        <f t="shared" si="745"/>
        <v>1.04732666</v>
      </c>
      <c r="J2277" s="104">
        <f t="shared" si="737"/>
        <v>1.04789913</v>
      </c>
      <c r="K2277" s="104">
        <f t="shared" si="738"/>
        <v>81487.034613319993</v>
      </c>
      <c r="L2277" s="107">
        <f t="shared" si="748"/>
        <v>0</v>
      </c>
      <c r="M2277" s="105">
        <f t="shared" si="749"/>
        <v>0</v>
      </c>
      <c r="N2277" s="104">
        <f t="shared" si="750"/>
        <v>0</v>
      </c>
      <c r="O2277" s="113">
        <f t="shared" si="746"/>
        <v>0.11</v>
      </c>
      <c r="P2277" s="108">
        <f t="shared" si="736"/>
        <v>1.004216931</v>
      </c>
      <c r="Q2277" s="104">
        <f t="shared" si="739"/>
        <v>343.62520235</v>
      </c>
      <c r="R2277" s="104">
        <f t="shared" si="740"/>
        <v>343.62520235</v>
      </c>
      <c r="S2277" s="109" t="s">
        <v>52</v>
      </c>
      <c r="T2277" s="110">
        <f t="shared" si="751"/>
        <v>42318</v>
      </c>
      <c r="U2277" s="111">
        <f t="shared" si="747"/>
        <v>0</v>
      </c>
      <c r="V2277" s="22"/>
      <c r="AF2277" s="14"/>
    </row>
    <row r="2278" spans="1:32" x14ac:dyDescent="0.2">
      <c r="A2278" s="112">
        <f t="shared" si="741"/>
        <v>42303</v>
      </c>
      <c r="B2278" s="104">
        <f t="shared" si="733"/>
        <v>81856.60200467</v>
      </c>
      <c r="C2278" s="104">
        <f t="shared" si="742"/>
        <v>77762.28864062998</v>
      </c>
      <c r="D2278" s="132">
        <f t="shared" si="743"/>
        <v>42288</v>
      </c>
      <c r="E2278" s="105">
        <f t="shared" si="735"/>
        <v>1.1299999999999999E-3</v>
      </c>
      <c r="F2278" s="106">
        <f t="shared" si="752"/>
        <v>16</v>
      </c>
      <c r="G2278" s="106">
        <f t="shared" si="734"/>
        <v>31</v>
      </c>
      <c r="H2278" s="104">
        <f t="shared" si="744"/>
        <v>1.0005830600000001</v>
      </c>
      <c r="I2278" s="104">
        <f t="shared" si="745"/>
        <v>1.04732666</v>
      </c>
      <c r="J2278" s="104">
        <f t="shared" si="737"/>
        <v>1.04793731</v>
      </c>
      <c r="K2278" s="104">
        <f t="shared" si="738"/>
        <v>81490.0035775</v>
      </c>
      <c r="L2278" s="107">
        <f t="shared" si="748"/>
        <v>0</v>
      </c>
      <c r="M2278" s="105">
        <f t="shared" si="749"/>
        <v>0</v>
      </c>
      <c r="N2278" s="104">
        <f t="shared" si="750"/>
        <v>0</v>
      </c>
      <c r="O2278" s="113">
        <f t="shared" si="746"/>
        <v>0.11</v>
      </c>
      <c r="P2278" s="108">
        <f t="shared" si="736"/>
        <v>1.0044986920000001</v>
      </c>
      <c r="Q2278" s="104">
        <f t="shared" si="739"/>
        <v>366.59842716999998</v>
      </c>
      <c r="R2278" s="104">
        <f t="shared" si="740"/>
        <v>366.59842716999998</v>
      </c>
      <c r="S2278" s="109" t="s">
        <v>52</v>
      </c>
      <c r="T2278" s="110">
        <f t="shared" si="751"/>
        <v>42318</v>
      </c>
      <c r="U2278" s="111">
        <f t="shared" si="747"/>
        <v>0</v>
      </c>
      <c r="V2278" s="22"/>
      <c r="AF2278" s="14"/>
    </row>
    <row r="2279" spans="1:32" x14ac:dyDescent="0.2">
      <c r="A2279" s="112">
        <f t="shared" si="741"/>
        <v>42304</v>
      </c>
      <c r="B2279" s="104">
        <f t="shared" ref="B2279:B2342" si="753">IF(E2279&lt;0,"ND",(K2279+Q2279))</f>
        <v>81882.551441859992</v>
      </c>
      <c r="C2279" s="104">
        <f t="shared" si="742"/>
        <v>77762.28864062998</v>
      </c>
      <c r="D2279" s="132">
        <f t="shared" si="743"/>
        <v>42288</v>
      </c>
      <c r="E2279" s="105">
        <f t="shared" si="735"/>
        <v>1.1299999999999999E-3</v>
      </c>
      <c r="F2279" s="106">
        <f t="shared" si="752"/>
        <v>17</v>
      </c>
      <c r="G2279" s="106">
        <f t="shared" ref="G2279:G2342" si="754">IF(DAY(A2279)=E$2+1,DAY(EOMONTH(A2279,0)), IF(DAY(A2279)&lt;&gt;$E$2+1,G2278))</f>
        <v>31</v>
      </c>
      <c r="H2279" s="104">
        <f t="shared" si="744"/>
        <v>1.0006195099999999</v>
      </c>
      <c r="I2279" s="104">
        <f t="shared" si="745"/>
        <v>1.04732666</v>
      </c>
      <c r="J2279" s="104">
        <f t="shared" si="737"/>
        <v>1.0479754800000001</v>
      </c>
      <c r="K2279" s="104">
        <f t="shared" si="738"/>
        <v>81492.971764059999</v>
      </c>
      <c r="L2279" s="107">
        <f t="shared" si="748"/>
        <v>0</v>
      </c>
      <c r="M2279" s="105">
        <f t="shared" si="749"/>
        <v>0</v>
      </c>
      <c r="N2279" s="104">
        <f t="shared" si="750"/>
        <v>0</v>
      </c>
      <c r="O2279" s="113">
        <f t="shared" si="746"/>
        <v>0.11</v>
      </c>
      <c r="P2279" s="108">
        <f t="shared" si="736"/>
        <v>1.004780531</v>
      </c>
      <c r="Q2279" s="104">
        <f t="shared" si="739"/>
        <v>389.57967780000001</v>
      </c>
      <c r="R2279" s="104">
        <f t="shared" si="740"/>
        <v>389.57967780000001</v>
      </c>
      <c r="S2279" s="109" t="s">
        <v>52</v>
      </c>
      <c r="T2279" s="110">
        <f t="shared" si="751"/>
        <v>42318</v>
      </c>
      <c r="U2279" s="111">
        <f t="shared" si="747"/>
        <v>0</v>
      </c>
      <c r="V2279" s="22"/>
      <c r="AF2279" s="14"/>
    </row>
    <row r="2280" spans="1:32" x14ac:dyDescent="0.2">
      <c r="A2280" s="112">
        <f t="shared" si="741"/>
        <v>42305</v>
      </c>
      <c r="B2280" s="104">
        <f t="shared" si="753"/>
        <v>81908.510553439992</v>
      </c>
      <c r="C2280" s="104">
        <f t="shared" si="742"/>
        <v>77762.28864062998</v>
      </c>
      <c r="D2280" s="132">
        <f t="shared" si="743"/>
        <v>42288</v>
      </c>
      <c r="E2280" s="105">
        <f t="shared" si="735"/>
        <v>1.1299999999999999E-3</v>
      </c>
      <c r="F2280" s="106">
        <f t="shared" si="752"/>
        <v>18</v>
      </c>
      <c r="G2280" s="106">
        <f t="shared" si="754"/>
        <v>31</v>
      </c>
      <c r="H2280" s="104">
        <f t="shared" si="744"/>
        <v>1.00065597</v>
      </c>
      <c r="I2280" s="104">
        <f t="shared" si="745"/>
        <v>1.04732666</v>
      </c>
      <c r="J2280" s="104">
        <f t="shared" si="737"/>
        <v>1.04801367</v>
      </c>
      <c r="K2280" s="104">
        <f t="shared" si="738"/>
        <v>81495.941505859999</v>
      </c>
      <c r="L2280" s="107">
        <f t="shared" si="748"/>
        <v>0</v>
      </c>
      <c r="M2280" s="105">
        <f t="shared" si="749"/>
        <v>0</v>
      </c>
      <c r="N2280" s="104">
        <f t="shared" si="750"/>
        <v>0</v>
      </c>
      <c r="O2280" s="113">
        <f t="shared" si="746"/>
        <v>0.11</v>
      </c>
      <c r="P2280" s="108">
        <f t="shared" si="736"/>
        <v>1.005062449</v>
      </c>
      <c r="Q2280" s="104">
        <f t="shared" si="739"/>
        <v>412.56904758000002</v>
      </c>
      <c r="R2280" s="104">
        <f t="shared" si="740"/>
        <v>412.56904758000002</v>
      </c>
      <c r="S2280" s="109" t="s">
        <v>52</v>
      </c>
      <c r="T2280" s="110">
        <f t="shared" si="751"/>
        <v>42318</v>
      </c>
      <c r="U2280" s="111">
        <f t="shared" si="747"/>
        <v>0</v>
      </c>
      <c r="V2280" s="22"/>
      <c r="AF2280" s="14"/>
    </row>
    <row r="2281" spans="1:32" x14ac:dyDescent="0.2">
      <c r="A2281" s="112">
        <f t="shared" si="741"/>
        <v>42306</v>
      </c>
      <c r="B2281" s="104">
        <f t="shared" si="753"/>
        <v>81934.476295820001</v>
      </c>
      <c r="C2281" s="104">
        <f t="shared" si="742"/>
        <v>77762.28864062998</v>
      </c>
      <c r="D2281" s="132">
        <f t="shared" si="743"/>
        <v>42288</v>
      </c>
      <c r="E2281" s="105">
        <f t="shared" si="735"/>
        <v>1.1299999999999999E-3</v>
      </c>
      <c r="F2281" s="106">
        <f t="shared" si="752"/>
        <v>19</v>
      </c>
      <c r="G2281" s="106">
        <f t="shared" si="754"/>
        <v>31</v>
      </c>
      <c r="H2281" s="104">
        <f t="shared" si="744"/>
        <v>1.00069242</v>
      </c>
      <c r="I2281" s="104">
        <f t="shared" si="745"/>
        <v>1.04732666</v>
      </c>
      <c r="J2281" s="104">
        <f t="shared" si="737"/>
        <v>1.0480518400000001</v>
      </c>
      <c r="K2281" s="104">
        <f t="shared" si="738"/>
        <v>81498.909692419998</v>
      </c>
      <c r="L2281" s="107">
        <f t="shared" si="748"/>
        <v>0</v>
      </c>
      <c r="M2281" s="105">
        <f t="shared" si="749"/>
        <v>0</v>
      </c>
      <c r="N2281" s="104">
        <f t="shared" si="750"/>
        <v>0</v>
      </c>
      <c r="O2281" s="113">
        <f t="shared" si="746"/>
        <v>0.11</v>
      </c>
      <c r="P2281" s="108">
        <f t="shared" si="736"/>
        <v>1.0053444469999999</v>
      </c>
      <c r="Q2281" s="104">
        <f t="shared" si="739"/>
        <v>435.56660340000002</v>
      </c>
      <c r="R2281" s="104">
        <f t="shared" si="740"/>
        <v>435.56660340000002</v>
      </c>
      <c r="S2281" s="109" t="s">
        <v>52</v>
      </c>
      <c r="T2281" s="110">
        <f t="shared" si="751"/>
        <v>42318</v>
      </c>
      <c r="U2281" s="111">
        <f t="shared" si="747"/>
        <v>0</v>
      </c>
      <c r="V2281" s="22"/>
      <c r="AF2281" s="14"/>
    </row>
    <row r="2282" spans="1:32" x14ac:dyDescent="0.2">
      <c r="A2282" s="112">
        <f t="shared" si="741"/>
        <v>42307</v>
      </c>
      <c r="B2282" s="104">
        <f t="shared" si="753"/>
        <v>81960.451633389996</v>
      </c>
      <c r="C2282" s="104">
        <f t="shared" si="742"/>
        <v>77762.28864062998</v>
      </c>
      <c r="D2282" s="132">
        <f t="shared" si="743"/>
        <v>42288</v>
      </c>
      <c r="E2282" s="105">
        <f t="shared" si="735"/>
        <v>1.1299999999999999E-3</v>
      </c>
      <c r="F2282" s="106">
        <f t="shared" si="752"/>
        <v>20</v>
      </c>
      <c r="G2282" s="106">
        <f t="shared" si="754"/>
        <v>31</v>
      </c>
      <c r="H2282" s="104">
        <f t="shared" si="744"/>
        <v>1.00072888</v>
      </c>
      <c r="I2282" s="104">
        <f t="shared" si="745"/>
        <v>1.04732666</v>
      </c>
      <c r="J2282" s="104">
        <f t="shared" si="737"/>
        <v>1.04809003</v>
      </c>
      <c r="K2282" s="104">
        <f t="shared" si="738"/>
        <v>81501.879434219998</v>
      </c>
      <c r="L2282" s="107">
        <f t="shared" si="748"/>
        <v>0</v>
      </c>
      <c r="M2282" s="105">
        <f t="shared" si="749"/>
        <v>0</v>
      </c>
      <c r="N2282" s="104">
        <f t="shared" si="750"/>
        <v>0</v>
      </c>
      <c r="O2282" s="113">
        <f t="shared" si="746"/>
        <v>0.11</v>
      </c>
      <c r="P2282" s="108">
        <f t="shared" si="736"/>
        <v>1.0056265230000001</v>
      </c>
      <c r="Q2282" s="104">
        <f t="shared" si="739"/>
        <v>458.57219916999998</v>
      </c>
      <c r="R2282" s="104">
        <f t="shared" si="740"/>
        <v>458.57219916999998</v>
      </c>
      <c r="S2282" s="109" t="s">
        <v>52</v>
      </c>
      <c r="T2282" s="110">
        <f t="shared" si="751"/>
        <v>42318</v>
      </c>
      <c r="U2282" s="111">
        <f t="shared" si="747"/>
        <v>0</v>
      </c>
      <c r="V2282" s="22"/>
      <c r="AF2282" s="14"/>
    </row>
    <row r="2283" spans="1:32" x14ac:dyDescent="0.2">
      <c r="A2283" s="112">
        <f t="shared" si="741"/>
        <v>42308</v>
      </c>
      <c r="B2283" s="104">
        <f t="shared" si="753"/>
        <v>81986.435166740004</v>
      </c>
      <c r="C2283" s="104">
        <f t="shared" si="742"/>
        <v>77762.28864062998</v>
      </c>
      <c r="D2283" s="132">
        <f t="shared" si="743"/>
        <v>42288</v>
      </c>
      <c r="E2283" s="105">
        <f t="shared" ref="E2283:E2346" si="755">IF(DAY(A2282)=$E$2,VLOOKUP(A2282,$AG$10:$AH$200,2),E2282)</f>
        <v>1.1299999999999999E-3</v>
      </c>
      <c r="F2283" s="106">
        <f t="shared" si="752"/>
        <v>21</v>
      </c>
      <c r="G2283" s="106">
        <f t="shared" si="754"/>
        <v>31</v>
      </c>
      <c r="H2283" s="104">
        <f t="shared" si="744"/>
        <v>1.0007653400000001</v>
      </c>
      <c r="I2283" s="104">
        <f t="shared" si="745"/>
        <v>1.04732666</v>
      </c>
      <c r="J2283" s="104">
        <f t="shared" si="737"/>
        <v>1.0481282199999999</v>
      </c>
      <c r="K2283" s="104">
        <f t="shared" si="738"/>
        <v>81504.849176019998</v>
      </c>
      <c r="L2283" s="107">
        <f t="shared" si="748"/>
        <v>0</v>
      </c>
      <c r="M2283" s="105">
        <f t="shared" si="749"/>
        <v>0</v>
      </c>
      <c r="N2283" s="104">
        <f t="shared" si="750"/>
        <v>0</v>
      </c>
      <c r="O2283" s="113">
        <f t="shared" si="746"/>
        <v>0.11</v>
      </c>
      <c r="P2283" s="108">
        <f t="shared" si="736"/>
        <v>1.005908679</v>
      </c>
      <c r="Q2283" s="104">
        <f t="shared" si="739"/>
        <v>481.58599071999998</v>
      </c>
      <c r="R2283" s="104">
        <f t="shared" si="740"/>
        <v>481.58599071999998</v>
      </c>
      <c r="S2283" s="109" t="s">
        <v>52</v>
      </c>
      <c r="T2283" s="110">
        <f t="shared" si="751"/>
        <v>42318</v>
      </c>
      <c r="U2283" s="111">
        <f t="shared" si="747"/>
        <v>0</v>
      </c>
      <c r="V2283" s="22"/>
      <c r="AF2283" s="14"/>
    </row>
    <row r="2284" spans="1:32" x14ac:dyDescent="0.2">
      <c r="A2284" s="112">
        <f t="shared" si="741"/>
        <v>42309</v>
      </c>
      <c r="B2284" s="104">
        <f t="shared" si="753"/>
        <v>82012.426032639996</v>
      </c>
      <c r="C2284" s="104">
        <f t="shared" si="742"/>
        <v>77762.28864062998</v>
      </c>
      <c r="D2284" s="132">
        <f t="shared" si="743"/>
        <v>42288</v>
      </c>
      <c r="E2284" s="105">
        <f t="shared" si="755"/>
        <v>1.1299999999999999E-3</v>
      </c>
      <c r="F2284" s="106">
        <f t="shared" si="752"/>
        <v>22</v>
      </c>
      <c r="G2284" s="106">
        <f t="shared" si="754"/>
        <v>31</v>
      </c>
      <c r="H2284" s="104">
        <f t="shared" si="744"/>
        <v>1.0008018000000001</v>
      </c>
      <c r="I2284" s="104">
        <f t="shared" si="745"/>
        <v>1.04732666</v>
      </c>
      <c r="J2284" s="104">
        <f t="shared" si="737"/>
        <v>1.0481663999999999</v>
      </c>
      <c r="K2284" s="104">
        <f t="shared" si="738"/>
        <v>81507.818140210002</v>
      </c>
      <c r="L2284" s="107">
        <f t="shared" si="748"/>
        <v>0</v>
      </c>
      <c r="M2284" s="105">
        <f t="shared" si="749"/>
        <v>0</v>
      </c>
      <c r="N2284" s="104">
        <f t="shared" si="750"/>
        <v>0</v>
      </c>
      <c r="O2284" s="113">
        <f t="shared" si="746"/>
        <v>0.11</v>
      </c>
      <c r="P2284" s="108">
        <f t="shared" si="736"/>
        <v>1.006190914</v>
      </c>
      <c r="Q2284" s="104">
        <f t="shared" si="739"/>
        <v>504.60789242999999</v>
      </c>
      <c r="R2284" s="104">
        <f t="shared" si="740"/>
        <v>504.60789242999999</v>
      </c>
      <c r="S2284" s="109" t="s">
        <v>52</v>
      </c>
      <c r="T2284" s="110">
        <f t="shared" si="751"/>
        <v>42318</v>
      </c>
      <c r="U2284" s="111">
        <f t="shared" si="747"/>
        <v>0</v>
      </c>
      <c r="V2284" s="22"/>
      <c r="AF2284" s="14"/>
    </row>
    <row r="2285" spans="1:32" x14ac:dyDescent="0.2">
      <c r="A2285" s="112">
        <f t="shared" si="741"/>
        <v>42310</v>
      </c>
      <c r="B2285" s="104">
        <f t="shared" si="753"/>
        <v>82038.425796420008</v>
      </c>
      <c r="C2285" s="104">
        <f t="shared" si="742"/>
        <v>77762.28864062998</v>
      </c>
      <c r="D2285" s="132">
        <f t="shared" si="743"/>
        <v>42288</v>
      </c>
      <c r="E2285" s="105">
        <f t="shared" si="755"/>
        <v>1.1299999999999999E-3</v>
      </c>
      <c r="F2285" s="106">
        <f t="shared" si="752"/>
        <v>23</v>
      </c>
      <c r="G2285" s="106">
        <f t="shared" si="754"/>
        <v>31</v>
      </c>
      <c r="H2285" s="104">
        <f t="shared" si="744"/>
        <v>1.0008382600000001</v>
      </c>
      <c r="I2285" s="104">
        <f t="shared" si="745"/>
        <v>1.04732666</v>
      </c>
      <c r="J2285" s="104">
        <f t="shared" si="737"/>
        <v>1.0482045900000001</v>
      </c>
      <c r="K2285" s="104">
        <f t="shared" si="738"/>
        <v>81510.787882010001</v>
      </c>
      <c r="L2285" s="107">
        <f t="shared" si="748"/>
        <v>0</v>
      </c>
      <c r="M2285" s="105">
        <f t="shared" si="749"/>
        <v>0</v>
      </c>
      <c r="N2285" s="104">
        <f t="shared" si="750"/>
        <v>0</v>
      </c>
      <c r="O2285" s="113">
        <f t="shared" si="746"/>
        <v>0.11</v>
      </c>
      <c r="P2285" s="108">
        <f t="shared" si="736"/>
        <v>1.0064732279999999</v>
      </c>
      <c r="Q2285" s="104">
        <f t="shared" si="739"/>
        <v>527.63791441000001</v>
      </c>
      <c r="R2285" s="104">
        <f t="shared" si="740"/>
        <v>527.63791441000001</v>
      </c>
      <c r="S2285" s="109" t="s">
        <v>52</v>
      </c>
      <c r="T2285" s="110">
        <f t="shared" si="751"/>
        <v>42318</v>
      </c>
      <c r="U2285" s="111">
        <f t="shared" si="747"/>
        <v>0</v>
      </c>
      <c r="V2285" s="22"/>
      <c r="AF2285" s="14"/>
    </row>
    <row r="2286" spans="1:32" x14ac:dyDescent="0.2">
      <c r="A2286" s="112">
        <f t="shared" si="741"/>
        <v>42311</v>
      </c>
      <c r="B2286" s="104">
        <f t="shared" si="753"/>
        <v>82064.43289371999</v>
      </c>
      <c r="C2286" s="104">
        <f t="shared" si="742"/>
        <v>77762.28864062998</v>
      </c>
      <c r="D2286" s="132">
        <f t="shared" si="743"/>
        <v>42288</v>
      </c>
      <c r="E2286" s="105">
        <f t="shared" si="755"/>
        <v>1.1299999999999999E-3</v>
      </c>
      <c r="F2286" s="106">
        <f t="shared" si="752"/>
        <v>24</v>
      </c>
      <c r="G2286" s="106">
        <f t="shared" si="754"/>
        <v>31</v>
      </c>
      <c r="H2286" s="104">
        <f t="shared" si="744"/>
        <v>1.0008747200000001</v>
      </c>
      <c r="I2286" s="104">
        <f t="shared" si="745"/>
        <v>1.04732666</v>
      </c>
      <c r="J2286" s="104">
        <f t="shared" si="737"/>
        <v>1.0482427700000001</v>
      </c>
      <c r="K2286" s="104">
        <f t="shared" si="738"/>
        <v>81513.756846189994</v>
      </c>
      <c r="L2286" s="107">
        <f t="shared" si="748"/>
        <v>0</v>
      </c>
      <c r="M2286" s="105">
        <f t="shared" si="749"/>
        <v>0</v>
      </c>
      <c r="N2286" s="104">
        <f t="shared" si="750"/>
        <v>0</v>
      </c>
      <c r="O2286" s="113">
        <f t="shared" si="746"/>
        <v>0.11</v>
      </c>
      <c r="P2286" s="108">
        <f t="shared" si="736"/>
        <v>1.0067556209999999</v>
      </c>
      <c r="Q2286" s="104">
        <f t="shared" si="739"/>
        <v>550.67604753000001</v>
      </c>
      <c r="R2286" s="104">
        <f t="shared" si="740"/>
        <v>550.67604753000001</v>
      </c>
      <c r="S2286" s="109" t="s">
        <v>52</v>
      </c>
      <c r="T2286" s="110">
        <f t="shared" si="751"/>
        <v>42318</v>
      </c>
      <c r="U2286" s="111">
        <f t="shared" si="747"/>
        <v>0</v>
      </c>
      <c r="V2286" s="22"/>
      <c r="AF2286" s="14"/>
    </row>
    <row r="2287" spans="1:32" x14ac:dyDescent="0.2">
      <c r="A2287" s="112">
        <f t="shared" si="741"/>
        <v>42312</v>
      </c>
      <c r="B2287" s="104">
        <f t="shared" si="753"/>
        <v>82090.449755380003</v>
      </c>
      <c r="C2287" s="104">
        <f t="shared" si="742"/>
        <v>77762.28864062998</v>
      </c>
      <c r="D2287" s="132">
        <f t="shared" si="743"/>
        <v>42288</v>
      </c>
      <c r="E2287" s="105">
        <f t="shared" si="755"/>
        <v>1.1299999999999999E-3</v>
      </c>
      <c r="F2287" s="106">
        <f t="shared" si="752"/>
        <v>25</v>
      </c>
      <c r="G2287" s="106">
        <f t="shared" si="754"/>
        <v>31</v>
      </c>
      <c r="H2287" s="104">
        <f t="shared" si="744"/>
        <v>1.0009111900000001</v>
      </c>
      <c r="I2287" s="104">
        <f t="shared" si="745"/>
        <v>1.04732666</v>
      </c>
      <c r="J2287" s="104">
        <f t="shared" si="737"/>
        <v>1.04828097</v>
      </c>
      <c r="K2287" s="104">
        <f t="shared" si="738"/>
        <v>81516.727365610001</v>
      </c>
      <c r="L2287" s="107">
        <f t="shared" si="748"/>
        <v>0</v>
      </c>
      <c r="M2287" s="105">
        <f t="shared" si="749"/>
        <v>0</v>
      </c>
      <c r="N2287" s="104">
        <f t="shared" si="750"/>
        <v>0</v>
      </c>
      <c r="O2287" s="113">
        <f t="shared" si="746"/>
        <v>0.11</v>
      </c>
      <c r="P2287" s="108">
        <f t="shared" si="736"/>
        <v>1.0070380940000001</v>
      </c>
      <c r="Q2287" s="104">
        <f t="shared" si="739"/>
        <v>573.72238976999995</v>
      </c>
      <c r="R2287" s="104">
        <f t="shared" si="740"/>
        <v>573.72238976999995</v>
      </c>
      <c r="S2287" s="109" t="s">
        <v>52</v>
      </c>
      <c r="T2287" s="110">
        <f t="shared" si="751"/>
        <v>42318</v>
      </c>
      <c r="U2287" s="111">
        <f t="shared" si="747"/>
        <v>0</v>
      </c>
      <c r="V2287" s="22"/>
      <c r="AF2287" s="14"/>
    </row>
    <row r="2288" spans="1:32" x14ac:dyDescent="0.2">
      <c r="A2288" s="112">
        <f t="shared" si="741"/>
        <v>42313</v>
      </c>
      <c r="B2288" s="104">
        <f t="shared" si="753"/>
        <v>82116.473087119986</v>
      </c>
      <c r="C2288" s="104">
        <f t="shared" si="742"/>
        <v>77762.28864062998</v>
      </c>
      <c r="D2288" s="132">
        <f t="shared" si="743"/>
        <v>42288</v>
      </c>
      <c r="E2288" s="105">
        <f t="shared" si="755"/>
        <v>1.1299999999999999E-3</v>
      </c>
      <c r="F2288" s="106">
        <f t="shared" si="752"/>
        <v>26</v>
      </c>
      <c r="G2288" s="106">
        <f t="shared" si="754"/>
        <v>31</v>
      </c>
      <c r="H2288" s="104">
        <f t="shared" si="744"/>
        <v>1.0009476500000001</v>
      </c>
      <c r="I2288" s="104">
        <f t="shared" si="745"/>
        <v>1.04732666</v>
      </c>
      <c r="J2288" s="104">
        <f t="shared" si="737"/>
        <v>1.04831915</v>
      </c>
      <c r="K2288" s="104">
        <f t="shared" si="738"/>
        <v>81519.696329789993</v>
      </c>
      <c r="L2288" s="107">
        <f t="shared" si="748"/>
        <v>0</v>
      </c>
      <c r="M2288" s="105">
        <f t="shared" si="749"/>
        <v>0</v>
      </c>
      <c r="N2288" s="104">
        <f t="shared" si="750"/>
        <v>0</v>
      </c>
      <c r="O2288" s="113">
        <f t="shared" si="746"/>
        <v>0.11</v>
      </c>
      <c r="P2288" s="108">
        <f t="shared" si="736"/>
        <v>1.0073206450000001</v>
      </c>
      <c r="Q2288" s="104">
        <f t="shared" si="739"/>
        <v>596.77675733000001</v>
      </c>
      <c r="R2288" s="104">
        <f t="shared" si="740"/>
        <v>596.77675733000001</v>
      </c>
      <c r="S2288" s="109" t="s">
        <v>52</v>
      </c>
      <c r="T2288" s="110">
        <f t="shared" si="751"/>
        <v>42318</v>
      </c>
      <c r="U2288" s="111">
        <f t="shared" si="747"/>
        <v>0</v>
      </c>
      <c r="V2288" s="22"/>
      <c r="AF2288" s="14"/>
    </row>
    <row r="2289" spans="1:32" x14ac:dyDescent="0.2">
      <c r="A2289" s="112">
        <f t="shared" si="741"/>
        <v>42314</v>
      </c>
      <c r="B2289" s="104">
        <f t="shared" si="753"/>
        <v>82142.506185530001</v>
      </c>
      <c r="C2289" s="104">
        <f t="shared" si="742"/>
        <v>77762.28864062998</v>
      </c>
      <c r="D2289" s="132">
        <f t="shared" si="743"/>
        <v>42288</v>
      </c>
      <c r="E2289" s="105">
        <f t="shared" si="755"/>
        <v>1.1299999999999999E-3</v>
      </c>
      <c r="F2289" s="106">
        <f t="shared" si="752"/>
        <v>27</v>
      </c>
      <c r="G2289" s="106">
        <f t="shared" si="754"/>
        <v>31</v>
      </c>
      <c r="H2289" s="104">
        <f t="shared" si="744"/>
        <v>1.00098412</v>
      </c>
      <c r="I2289" s="104">
        <f t="shared" si="745"/>
        <v>1.04732666</v>
      </c>
      <c r="J2289" s="104">
        <f t="shared" si="737"/>
        <v>1.0483573500000001</v>
      </c>
      <c r="K2289" s="104">
        <f t="shared" si="738"/>
        <v>81522.666849219997</v>
      </c>
      <c r="L2289" s="107">
        <f t="shared" si="748"/>
        <v>0</v>
      </c>
      <c r="M2289" s="105">
        <f t="shared" si="749"/>
        <v>0</v>
      </c>
      <c r="N2289" s="104">
        <f t="shared" si="750"/>
        <v>0</v>
      </c>
      <c r="O2289" s="113">
        <f t="shared" si="746"/>
        <v>0.11</v>
      </c>
      <c r="P2289" s="108">
        <f t="shared" si="736"/>
        <v>1.007603276</v>
      </c>
      <c r="Q2289" s="104">
        <f t="shared" si="739"/>
        <v>619.83933631000002</v>
      </c>
      <c r="R2289" s="104">
        <f t="shared" si="740"/>
        <v>619.83933631000002</v>
      </c>
      <c r="S2289" s="109" t="s">
        <v>52</v>
      </c>
      <c r="T2289" s="110">
        <f t="shared" si="751"/>
        <v>42318</v>
      </c>
      <c r="U2289" s="111">
        <f t="shared" si="747"/>
        <v>0</v>
      </c>
      <c r="V2289" s="22"/>
      <c r="AF2289" s="14"/>
    </row>
    <row r="2290" spans="1:32" x14ac:dyDescent="0.2">
      <c r="A2290" s="112">
        <f t="shared" si="741"/>
        <v>42315</v>
      </c>
      <c r="B2290" s="104">
        <f t="shared" si="753"/>
        <v>82168.54670133999</v>
      </c>
      <c r="C2290" s="104">
        <f t="shared" si="742"/>
        <v>77762.28864062998</v>
      </c>
      <c r="D2290" s="132">
        <f t="shared" si="743"/>
        <v>42288</v>
      </c>
      <c r="E2290" s="105">
        <f t="shared" si="755"/>
        <v>1.1299999999999999E-3</v>
      </c>
      <c r="F2290" s="106">
        <f t="shared" si="752"/>
        <v>28</v>
      </c>
      <c r="G2290" s="106">
        <f t="shared" si="754"/>
        <v>31</v>
      </c>
      <c r="H2290" s="104">
        <f t="shared" si="744"/>
        <v>1.00102058</v>
      </c>
      <c r="I2290" s="104">
        <f t="shared" si="745"/>
        <v>1.04732666</v>
      </c>
      <c r="J2290" s="104">
        <f t="shared" si="737"/>
        <v>1.04839554</v>
      </c>
      <c r="K2290" s="104">
        <f t="shared" si="738"/>
        <v>81525.636591019997</v>
      </c>
      <c r="L2290" s="107">
        <f t="shared" si="748"/>
        <v>0</v>
      </c>
      <c r="M2290" s="105">
        <f t="shared" si="749"/>
        <v>0</v>
      </c>
      <c r="N2290" s="104">
        <f t="shared" si="750"/>
        <v>0</v>
      </c>
      <c r="O2290" s="113">
        <f t="shared" si="746"/>
        <v>0.11</v>
      </c>
      <c r="P2290" s="108">
        <f t="shared" si="736"/>
        <v>1.0078859870000001</v>
      </c>
      <c r="Q2290" s="104">
        <f t="shared" si="739"/>
        <v>642.91011031999994</v>
      </c>
      <c r="R2290" s="104">
        <f t="shared" si="740"/>
        <v>642.91011031999994</v>
      </c>
      <c r="S2290" s="109" t="s">
        <v>52</v>
      </c>
      <c r="T2290" s="110">
        <f t="shared" si="751"/>
        <v>42318</v>
      </c>
      <c r="U2290" s="111">
        <f t="shared" si="747"/>
        <v>0</v>
      </c>
      <c r="V2290" s="22"/>
      <c r="AF2290" s="14"/>
    </row>
    <row r="2291" spans="1:32" x14ac:dyDescent="0.2">
      <c r="A2291" s="112">
        <f t="shared" si="741"/>
        <v>42316</v>
      </c>
      <c r="B2291" s="104">
        <f t="shared" si="753"/>
        <v>82194.595255549997</v>
      </c>
      <c r="C2291" s="104">
        <f t="shared" si="742"/>
        <v>77762.28864062998</v>
      </c>
      <c r="D2291" s="132">
        <f t="shared" si="743"/>
        <v>42288</v>
      </c>
      <c r="E2291" s="105">
        <f t="shared" si="755"/>
        <v>1.1299999999999999E-3</v>
      </c>
      <c r="F2291" s="106">
        <f t="shared" si="752"/>
        <v>29</v>
      </c>
      <c r="G2291" s="106">
        <f t="shared" si="754"/>
        <v>31</v>
      </c>
      <c r="H2291" s="104">
        <f t="shared" si="744"/>
        <v>1.00105705</v>
      </c>
      <c r="I2291" s="104">
        <f t="shared" si="745"/>
        <v>1.04732666</v>
      </c>
      <c r="J2291" s="104">
        <f t="shared" si="737"/>
        <v>1.04843373</v>
      </c>
      <c r="K2291" s="104">
        <f t="shared" si="738"/>
        <v>81528.606332829993</v>
      </c>
      <c r="L2291" s="107">
        <f t="shared" si="748"/>
        <v>0</v>
      </c>
      <c r="M2291" s="105">
        <f t="shared" si="749"/>
        <v>0</v>
      </c>
      <c r="N2291" s="104">
        <f t="shared" si="750"/>
        <v>0</v>
      </c>
      <c r="O2291" s="113">
        <f t="shared" si="746"/>
        <v>0.11</v>
      </c>
      <c r="P2291" s="108">
        <f t="shared" si="736"/>
        <v>1.008168776</v>
      </c>
      <c r="Q2291" s="104">
        <f t="shared" si="739"/>
        <v>665.98892272000001</v>
      </c>
      <c r="R2291" s="104">
        <f t="shared" si="740"/>
        <v>665.98892272000001</v>
      </c>
      <c r="S2291" s="109" t="s">
        <v>52</v>
      </c>
      <c r="T2291" s="110">
        <f t="shared" si="751"/>
        <v>42318</v>
      </c>
      <c r="U2291" s="111">
        <f t="shared" si="747"/>
        <v>0</v>
      </c>
      <c r="V2291" s="22"/>
      <c r="AF2291" s="14"/>
    </row>
    <row r="2292" spans="1:32" x14ac:dyDescent="0.2">
      <c r="A2292" s="112">
        <f t="shared" si="741"/>
        <v>42317</v>
      </c>
      <c r="B2292" s="104">
        <f t="shared" si="753"/>
        <v>82220.652796089998</v>
      </c>
      <c r="C2292" s="104">
        <f t="shared" si="742"/>
        <v>77762.28864062998</v>
      </c>
      <c r="D2292" s="132">
        <f t="shared" si="743"/>
        <v>42288</v>
      </c>
      <c r="E2292" s="105">
        <f t="shared" si="755"/>
        <v>1.1299999999999999E-3</v>
      </c>
      <c r="F2292" s="106">
        <f t="shared" si="752"/>
        <v>30</v>
      </c>
      <c r="G2292" s="106">
        <f t="shared" si="754"/>
        <v>31</v>
      </c>
      <c r="H2292" s="104">
        <f t="shared" si="744"/>
        <v>1.00109352</v>
      </c>
      <c r="I2292" s="104">
        <f t="shared" si="745"/>
        <v>1.04732666</v>
      </c>
      <c r="J2292" s="104">
        <f t="shared" si="737"/>
        <v>1.0484719300000001</v>
      </c>
      <c r="K2292" s="104">
        <f t="shared" si="738"/>
        <v>81531.57685225</v>
      </c>
      <c r="L2292" s="107">
        <f t="shared" si="748"/>
        <v>0</v>
      </c>
      <c r="M2292" s="105">
        <f t="shared" si="749"/>
        <v>0</v>
      </c>
      <c r="N2292" s="104">
        <f t="shared" si="750"/>
        <v>0</v>
      </c>
      <c r="O2292" s="113">
        <f t="shared" si="746"/>
        <v>0.11</v>
      </c>
      <c r="P2292" s="108">
        <f t="shared" si="736"/>
        <v>1.0084516450000001</v>
      </c>
      <c r="Q2292" s="104">
        <f t="shared" si="739"/>
        <v>689.07594384000004</v>
      </c>
      <c r="R2292" s="104">
        <f t="shared" si="740"/>
        <v>689.07594384000004</v>
      </c>
      <c r="S2292" s="109" t="s">
        <v>52</v>
      </c>
      <c r="T2292" s="110">
        <f t="shared" si="751"/>
        <v>42318</v>
      </c>
      <c r="U2292" s="111">
        <f t="shared" si="747"/>
        <v>0</v>
      </c>
      <c r="V2292" s="22"/>
      <c r="AF2292" s="14"/>
    </row>
    <row r="2293" spans="1:32" x14ac:dyDescent="0.2">
      <c r="A2293" s="112">
        <f t="shared" si="741"/>
        <v>42318</v>
      </c>
      <c r="B2293" s="104">
        <f t="shared" si="753"/>
        <v>82246.718539940004</v>
      </c>
      <c r="C2293" s="104">
        <f t="shared" si="742"/>
        <v>77762.28864062998</v>
      </c>
      <c r="D2293" s="132">
        <f t="shared" si="743"/>
        <v>42288</v>
      </c>
      <c r="E2293" s="105">
        <f t="shared" si="755"/>
        <v>1.1299999999999999E-3</v>
      </c>
      <c r="F2293" s="106">
        <f t="shared" si="752"/>
        <v>31</v>
      </c>
      <c r="G2293" s="106">
        <f t="shared" si="754"/>
        <v>31</v>
      </c>
      <c r="H2293" s="104">
        <f t="shared" si="744"/>
        <v>1.0011300000000001</v>
      </c>
      <c r="I2293" s="104">
        <f t="shared" si="745"/>
        <v>1.04732666</v>
      </c>
      <c r="J2293" s="104">
        <f t="shared" si="737"/>
        <v>1.0485101299999999</v>
      </c>
      <c r="K2293" s="104">
        <f t="shared" si="738"/>
        <v>81534.547371680004</v>
      </c>
      <c r="L2293" s="107">
        <f t="shared" si="748"/>
        <v>74</v>
      </c>
      <c r="M2293" s="105">
        <f t="shared" si="749"/>
        <v>1.7058E-2</v>
      </c>
      <c r="N2293" s="104">
        <f t="shared" si="750"/>
        <v>1390.8163090600001</v>
      </c>
      <c r="O2293" s="113">
        <f t="shared" si="746"/>
        <v>0.11</v>
      </c>
      <c r="P2293" s="108">
        <f t="shared" si="736"/>
        <v>1.0087345940000001</v>
      </c>
      <c r="Q2293" s="104">
        <f t="shared" si="739"/>
        <v>712.17116825999994</v>
      </c>
      <c r="R2293" s="104">
        <f t="shared" si="740"/>
        <v>2102.9874773199999</v>
      </c>
      <c r="S2293" s="109" t="s">
        <v>52</v>
      </c>
      <c r="T2293" s="110">
        <f t="shared" si="751"/>
        <v>42318</v>
      </c>
      <c r="U2293" s="111">
        <f t="shared" si="747"/>
        <v>80143.731062620005</v>
      </c>
      <c r="V2293" s="22"/>
      <c r="AF2293" s="14"/>
    </row>
    <row r="2294" spans="1:32" x14ac:dyDescent="0.2">
      <c r="A2294" s="112">
        <f t="shared" si="741"/>
        <v>42319</v>
      </c>
      <c r="B2294" s="104">
        <f t="shared" si="753"/>
        <v>80173.068561550012</v>
      </c>
      <c r="C2294" s="104">
        <f t="shared" si="742"/>
        <v>76435.819520999983</v>
      </c>
      <c r="D2294" s="132">
        <f t="shared" si="743"/>
        <v>42319</v>
      </c>
      <c r="E2294" s="105">
        <f t="shared" si="755"/>
        <v>2.2859999999999998E-3</v>
      </c>
      <c r="F2294" s="106">
        <f t="shared" si="752"/>
        <v>1</v>
      </c>
      <c r="G2294" s="106">
        <f t="shared" si="754"/>
        <v>30</v>
      </c>
      <c r="H2294" s="104">
        <f t="shared" si="744"/>
        <v>1.00007611</v>
      </c>
      <c r="I2294" s="104">
        <f t="shared" si="745"/>
        <v>1.0485101299999999</v>
      </c>
      <c r="J2294" s="104">
        <f t="shared" si="737"/>
        <v>1.0485899299999999</v>
      </c>
      <c r="K2294" s="104">
        <f t="shared" si="738"/>
        <v>80149.830641010005</v>
      </c>
      <c r="L2294" s="107">
        <f t="shared" si="748"/>
        <v>0</v>
      </c>
      <c r="M2294" s="105">
        <f t="shared" si="749"/>
        <v>0</v>
      </c>
      <c r="N2294" s="104">
        <f t="shared" si="750"/>
        <v>0</v>
      </c>
      <c r="O2294" s="113">
        <f t="shared" si="746"/>
        <v>0.11</v>
      </c>
      <c r="P2294" s="108">
        <f t="shared" si="736"/>
        <v>1.000289931</v>
      </c>
      <c r="Q2294" s="104">
        <f t="shared" si="739"/>
        <v>23.237920540000001</v>
      </c>
      <c r="R2294" s="104">
        <f t="shared" si="740"/>
        <v>23.237920540000001</v>
      </c>
      <c r="S2294" s="109" t="s">
        <v>52</v>
      </c>
      <c r="T2294" s="110">
        <f t="shared" si="751"/>
        <v>42348</v>
      </c>
      <c r="U2294" s="111">
        <f t="shared" si="747"/>
        <v>0</v>
      </c>
      <c r="V2294" s="22"/>
      <c r="AF2294" s="14"/>
    </row>
    <row r="2295" spans="1:32" x14ac:dyDescent="0.2">
      <c r="A2295" s="112">
        <f t="shared" si="741"/>
        <v>42320</v>
      </c>
      <c r="B2295" s="104">
        <f t="shared" si="753"/>
        <v>80202.417095319994</v>
      </c>
      <c r="C2295" s="104">
        <f t="shared" si="742"/>
        <v>76435.819520999983</v>
      </c>
      <c r="D2295" s="132">
        <f t="shared" si="743"/>
        <v>42319</v>
      </c>
      <c r="E2295" s="105">
        <f t="shared" si="755"/>
        <v>2.2859999999999998E-3</v>
      </c>
      <c r="F2295" s="106">
        <f t="shared" si="752"/>
        <v>2</v>
      </c>
      <c r="G2295" s="106">
        <f t="shared" si="754"/>
        <v>30</v>
      </c>
      <c r="H2295" s="104">
        <f t="shared" si="744"/>
        <v>1.0001522300000001</v>
      </c>
      <c r="I2295" s="104">
        <f t="shared" si="745"/>
        <v>1.0485101299999999</v>
      </c>
      <c r="J2295" s="104">
        <f t="shared" si="737"/>
        <v>1.04866974</v>
      </c>
      <c r="K2295" s="104">
        <f t="shared" si="738"/>
        <v>80155.930983769998</v>
      </c>
      <c r="L2295" s="107">
        <f t="shared" si="748"/>
        <v>0</v>
      </c>
      <c r="M2295" s="105">
        <f t="shared" si="749"/>
        <v>0</v>
      </c>
      <c r="N2295" s="104">
        <f t="shared" si="750"/>
        <v>0</v>
      </c>
      <c r="O2295" s="113">
        <f t="shared" si="746"/>
        <v>0.11</v>
      </c>
      <c r="P2295" s="108">
        <f t="shared" si="736"/>
        <v>1.000579946</v>
      </c>
      <c r="Q2295" s="104">
        <f t="shared" si="739"/>
        <v>46.486111549999997</v>
      </c>
      <c r="R2295" s="104">
        <f t="shared" si="740"/>
        <v>46.486111549999997</v>
      </c>
      <c r="S2295" s="109" t="s">
        <v>52</v>
      </c>
      <c r="T2295" s="110">
        <f t="shared" si="751"/>
        <v>42348</v>
      </c>
      <c r="U2295" s="111">
        <f t="shared" si="747"/>
        <v>0</v>
      </c>
      <c r="V2295" s="22"/>
      <c r="AF2295" s="14"/>
    </row>
    <row r="2296" spans="1:32" x14ac:dyDescent="0.2">
      <c r="A2296" s="112">
        <f t="shared" si="741"/>
        <v>42321</v>
      </c>
      <c r="B2296" s="104">
        <f t="shared" si="753"/>
        <v>80231.776666090009</v>
      </c>
      <c r="C2296" s="104">
        <f t="shared" si="742"/>
        <v>76435.819520999983</v>
      </c>
      <c r="D2296" s="132">
        <f t="shared" si="743"/>
        <v>42319</v>
      </c>
      <c r="E2296" s="105">
        <f t="shared" si="755"/>
        <v>2.2859999999999998E-3</v>
      </c>
      <c r="F2296" s="106">
        <f t="shared" si="752"/>
        <v>3</v>
      </c>
      <c r="G2296" s="106">
        <f t="shared" si="754"/>
        <v>30</v>
      </c>
      <c r="H2296" s="104">
        <f t="shared" si="744"/>
        <v>1.0002283599999999</v>
      </c>
      <c r="I2296" s="104">
        <f t="shared" si="745"/>
        <v>1.0485101299999999</v>
      </c>
      <c r="J2296" s="104">
        <f t="shared" si="737"/>
        <v>1.0487495600000001</v>
      </c>
      <c r="K2296" s="104">
        <f t="shared" si="738"/>
        <v>80162.032090880006</v>
      </c>
      <c r="L2296" s="107">
        <f t="shared" si="748"/>
        <v>0</v>
      </c>
      <c r="M2296" s="105">
        <f t="shared" si="749"/>
        <v>0</v>
      </c>
      <c r="N2296" s="104">
        <f t="shared" si="750"/>
        <v>0</v>
      </c>
      <c r="O2296" s="113">
        <f t="shared" si="746"/>
        <v>0.11</v>
      </c>
      <c r="P2296" s="108">
        <f t="shared" si="736"/>
        <v>1.0008700450000001</v>
      </c>
      <c r="Q2296" s="104">
        <f t="shared" si="739"/>
        <v>69.744575209999994</v>
      </c>
      <c r="R2296" s="104">
        <f t="shared" si="740"/>
        <v>69.744575209999994</v>
      </c>
      <c r="S2296" s="109" t="s">
        <v>52</v>
      </c>
      <c r="T2296" s="110">
        <f t="shared" si="751"/>
        <v>42348</v>
      </c>
      <c r="U2296" s="111">
        <f t="shared" si="747"/>
        <v>0</v>
      </c>
      <c r="V2296" s="22"/>
      <c r="AF2296" s="14"/>
    </row>
    <row r="2297" spans="1:32" x14ac:dyDescent="0.2">
      <c r="A2297" s="112">
        <f t="shared" si="741"/>
        <v>42322</v>
      </c>
      <c r="B2297" s="104">
        <f t="shared" si="753"/>
        <v>80261.147276090007</v>
      </c>
      <c r="C2297" s="104">
        <f t="shared" si="742"/>
        <v>76435.819520999983</v>
      </c>
      <c r="D2297" s="132">
        <f t="shared" si="743"/>
        <v>42319</v>
      </c>
      <c r="E2297" s="105">
        <f t="shared" si="755"/>
        <v>2.2859999999999998E-3</v>
      </c>
      <c r="F2297" s="106">
        <f t="shared" si="752"/>
        <v>4</v>
      </c>
      <c r="G2297" s="106">
        <f t="shared" si="754"/>
        <v>30</v>
      </c>
      <c r="H2297" s="104">
        <f t="shared" si="744"/>
        <v>1.00030449</v>
      </c>
      <c r="I2297" s="104">
        <f t="shared" si="745"/>
        <v>1.0485101299999999</v>
      </c>
      <c r="J2297" s="104">
        <f t="shared" si="737"/>
        <v>1.0488293900000001</v>
      </c>
      <c r="K2297" s="104">
        <f t="shared" si="738"/>
        <v>80168.133962360007</v>
      </c>
      <c r="L2297" s="107">
        <f t="shared" si="748"/>
        <v>0</v>
      </c>
      <c r="M2297" s="105">
        <f t="shared" si="749"/>
        <v>0</v>
      </c>
      <c r="N2297" s="104">
        <f t="shared" si="750"/>
        <v>0</v>
      </c>
      <c r="O2297" s="113">
        <f t="shared" si="746"/>
        <v>0.11</v>
      </c>
      <c r="P2297" s="108">
        <f t="shared" si="736"/>
        <v>1.001160228</v>
      </c>
      <c r="Q2297" s="104">
        <f t="shared" si="739"/>
        <v>93.013313729999993</v>
      </c>
      <c r="R2297" s="104">
        <f t="shared" si="740"/>
        <v>93.013313729999993</v>
      </c>
      <c r="S2297" s="109" t="s">
        <v>52</v>
      </c>
      <c r="T2297" s="110">
        <f t="shared" si="751"/>
        <v>42348</v>
      </c>
      <c r="U2297" s="111">
        <f t="shared" si="747"/>
        <v>0</v>
      </c>
      <c r="V2297" s="22"/>
      <c r="AF2297" s="14"/>
    </row>
    <row r="2298" spans="1:32" x14ac:dyDescent="0.2">
      <c r="A2298" s="112">
        <f t="shared" si="741"/>
        <v>42323</v>
      </c>
      <c r="B2298" s="104">
        <f t="shared" si="753"/>
        <v>80290.528242209999</v>
      </c>
      <c r="C2298" s="104">
        <f t="shared" si="742"/>
        <v>76435.819520999983</v>
      </c>
      <c r="D2298" s="132">
        <f t="shared" si="743"/>
        <v>42319</v>
      </c>
      <c r="E2298" s="105">
        <f t="shared" si="755"/>
        <v>2.2859999999999998E-3</v>
      </c>
      <c r="F2298" s="106">
        <f t="shared" si="752"/>
        <v>5</v>
      </c>
      <c r="G2298" s="106">
        <f t="shared" si="754"/>
        <v>30</v>
      </c>
      <c r="H2298" s="104">
        <f t="shared" si="744"/>
        <v>1.00038063</v>
      </c>
      <c r="I2298" s="104">
        <f t="shared" si="745"/>
        <v>1.0485101299999999</v>
      </c>
      <c r="J2298" s="104">
        <f t="shared" si="737"/>
        <v>1.0489092200000001</v>
      </c>
      <c r="K2298" s="104">
        <f t="shared" si="738"/>
        <v>80174.235833829996</v>
      </c>
      <c r="L2298" s="107">
        <f t="shared" si="748"/>
        <v>0</v>
      </c>
      <c r="M2298" s="105">
        <f t="shared" si="749"/>
        <v>0</v>
      </c>
      <c r="N2298" s="104">
        <f t="shared" si="750"/>
        <v>0</v>
      </c>
      <c r="O2298" s="113">
        <f t="shared" si="746"/>
        <v>0.11</v>
      </c>
      <c r="P2298" s="108">
        <f t="shared" si="736"/>
        <v>1.0014504959999999</v>
      </c>
      <c r="Q2298" s="104">
        <f t="shared" si="739"/>
        <v>116.29240838</v>
      </c>
      <c r="R2298" s="104">
        <f t="shared" si="740"/>
        <v>116.29240838</v>
      </c>
      <c r="S2298" s="109" t="s">
        <v>52</v>
      </c>
      <c r="T2298" s="110">
        <f t="shared" si="751"/>
        <v>42348</v>
      </c>
      <c r="U2298" s="111">
        <f t="shared" si="747"/>
        <v>0</v>
      </c>
      <c r="V2298" s="22"/>
      <c r="AF2298" s="14"/>
    </row>
    <row r="2299" spans="1:32" x14ac:dyDescent="0.2">
      <c r="A2299" s="112">
        <f t="shared" si="741"/>
        <v>42324</v>
      </c>
      <c r="B2299" s="104">
        <f t="shared" si="753"/>
        <v>80319.920171339996</v>
      </c>
      <c r="C2299" s="104">
        <f t="shared" si="742"/>
        <v>76435.819520999983</v>
      </c>
      <c r="D2299" s="132">
        <f t="shared" si="743"/>
        <v>42319</v>
      </c>
      <c r="E2299" s="105">
        <f t="shared" si="755"/>
        <v>2.2859999999999998E-3</v>
      </c>
      <c r="F2299" s="106">
        <f t="shared" si="752"/>
        <v>6</v>
      </c>
      <c r="G2299" s="106">
        <f t="shared" si="754"/>
        <v>30</v>
      </c>
      <c r="H2299" s="104">
        <f t="shared" si="744"/>
        <v>1.0004567799999999</v>
      </c>
      <c r="I2299" s="104">
        <f t="shared" si="745"/>
        <v>1.0485101299999999</v>
      </c>
      <c r="J2299" s="104">
        <f t="shared" si="737"/>
        <v>1.04898906</v>
      </c>
      <c r="K2299" s="104">
        <f t="shared" si="738"/>
        <v>80180.338469659997</v>
      </c>
      <c r="L2299" s="107">
        <f t="shared" si="748"/>
        <v>0</v>
      </c>
      <c r="M2299" s="105">
        <f t="shared" si="749"/>
        <v>0</v>
      </c>
      <c r="N2299" s="104">
        <f t="shared" si="750"/>
        <v>0</v>
      </c>
      <c r="O2299" s="113">
        <f t="shared" si="746"/>
        <v>0.11</v>
      </c>
      <c r="P2299" s="108">
        <f t="shared" si="736"/>
        <v>1.001740847</v>
      </c>
      <c r="Q2299" s="104">
        <f t="shared" si="739"/>
        <v>139.58170168000001</v>
      </c>
      <c r="R2299" s="104">
        <f t="shared" si="740"/>
        <v>139.58170168000001</v>
      </c>
      <c r="S2299" s="109" t="s">
        <v>52</v>
      </c>
      <c r="T2299" s="110">
        <f t="shared" si="751"/>
        <v>42348</v>
      </c>
      <c r="U2299" s="111">
        <f t="shared" si="747"/>
        <v>0</v>
      </c>
      <c r="V2299" s="22"/>
      <c r="AF2299" s="14"/>
    </row>
    <row r="2300" spans="1:32" x14ac:dyDescent="0.2">
      <c r="A2300" s="112">
        <f t="shared" si="741"/>
        <v>42325</v>
      </c>
      <c r="B2300" s="104">
        <f t="shared" si="753"/>
        <v>80349.323226049994</v>
      </c>
      <c r="C2300" s="104">
        <f t="shared" si="742"/>
        <v>76435.819520999983</v>
      </c>
      <c r="D2300" s="132">
        <f t="shared" si="743"/>
        <v>42319</v>
      </c>
      <c r="E2300" s="105">
        <f t="shared" si="755"/>
        <v>2.2859999999999998E-3</v>
      </c>
      <c r="F2300" s="106">
        <f t="shared" si="752"/>
        <v>7</v>
      </c>
      <c r="G2300" s="106">
        <f t="shared" si="754"/>
        <v>30</v>
      </c>
      <c r="H2300" s="104">
        <f t="shared" si="744"/>
        <v>1.0005329300000001</v>
      </c>
      <c r="I2300" s="104">
        <f t="shared" si="745"/>
        <v>1.0485101299999999</v>
      </c>
      <c r="J2300" s="104">
        <f t="shared" si="737"/>
        <v>1.0490689099999999</v>
      </c>
      <c r="K2300" s="104">
        <f t="shared" si="738"/>
        <v>80186.441869849994</v>
      </c>
      <c r="L2300" s="107">
        <f t="shared" si="748"/>
        <v>0</v>
      </c>
      <c r="M2300" s="105">
        <f t="shared" si="749"/>
        <v>0</v>
      </c>
      <c r="N2300" s="104">
        <f t="shared" si="750"/>
        <v>0</v>
      </c>
      <c r="O2300" s="113">
        <f t="shared" si="746"/>
        <v>0.11</v>
      </c>
      <c r="P2300" s="108">
        <f t="shared" si="736"/>
        <v>1.002031283</v>
      </c>
      <c r="Q2300" s="104">
        <f t="shared" si="739"/>
        <v>162.8813562</v>
      </c>
      <c r="R2300" s="104">
        <f t="shared" si="740"/>
        <v>162.8813562</v>
      </c>
      <c r="S2300" s="109" t="s">
        <v>52</v>
      </c>
      <c r="T2300" s="110">
        <f t="shared" si="751"/>
        <v>42348</v>
      </c>
      <c r="U2300" s="111">
        <f t="shared" si="747"/>
        <v>0</v>
      </c>
      <c r="V2300" s="22"/>
      <c r="AF2300" s="14"/>
    </row>
    <row r="2301" spans="1:32" x14ac:dyDescent="0.2">
      <c r="A2301" s="112">
        <f t="shared" si="741"/>
        <v>42326</v>
      </c>
      <c r="B2301" s="104">
        <f t="shared" si="753"/>
        <v>80378.735796089997</v>
      </c>
      <c r="C2301" s="104">
        <f t="shared" si="742"/>
        <v>76435.819520999983</v>
      </c>
      <c r="D2301" s="132">
        <f t="shared" si="743"/>
        <v>42319</v>
      </c>
      <c r="E2301" s="105">
        <f t="shared" si="755"/>
        <v>2.2859999999999998E-3</v>
      </c>
      <c r="F2301" s="106">
        <f t="shared" si="752"/>
        <v>8</v>
      </c>
      <c r="G2301" s="106">
        <f t="shared" si="754"/>
        <v>30</v>
      </c>
      <c r="H2301" s="104">
        <f t="shared" si="744"/>
        <v>1.00060908</v>
      </c>
      <c r="I2301" s="104">
        <f t="shared" si="745"/>
        <v>1.0485101299999999</v>
      </c>
      <c r="J2301" s="104">
        <f t="shared" si="737"/>
        <v>1.0491487500000001</v>
      </c>
      <c r="K2301" s="104">
        <f t="shared" si="738"/>
        <v>80192.544505679994</v>
      </c>
      <c r="L2301" s="107">
        <f t="shared" si="748"/>
        <v>0</v>
      </c>
      <c r="M2301" s="105">
        <f t="shared" si="749"/>
        <v>0</v>
      </c>
      <c r="N2301" s="104">
        <f t="shared" si="750"/>
        <v>0</v>
      </c>
      <c r="O2301" s="113">
        <f t="shared" si="746"/>
        <v>0.11</v>
      </c>
      <c r="P2301" s="108">
        <f t="shared" si="736"/>
        <v>1.0023218030000001</v>
      </c>
      <c r="Q2301" s="104">
        <f t="shared" si="739"/>
        <v>186.19129040999999</v>
      </c>
      <c r="R2301" s="104">
        <f t="shared" si="740"/>
        <v>186.19129040999999</v>
      </c>
      <c r="S2301" s="109" t="s">
        <v>52</v>
      </c>
      <c r="T2301" s="110">
        <f t="shared" si="751"/>
        <v>42348</v>
      </c>
      <c r="U2301" s="111">
        <f t="shared" si="747"/>
        <v>0</v>
      </c>
      <c r="V2301" s="22"/>
      <c r="AF2301" s="14"/>
    </row>
    <row r="2302" spans="1:32" x14ac:dyDescent="0.2">
      <c r="A2302" s="112">
        <f t="shared" si="741"/>
        <v>42327</v>
      </c>
      <c r="B2302" s="104">
        <f t="shared" si="753"/>
        <v>80408.160947750002</v>
      </c>
      <c r="C2302" s="104">
        <f t="shared" si="742"/>
        <v>76435.819520999983</v>
      </c>
      <c r="D2302" s="132">
        <f t="shared" si="743"/>
        <v>42319</v>
      </c>
      <c r="E2302" s="105">
        <f t="shared" si="755"/>
        <v>2.2859999999999998E-3</v>
      </c>
      <c r="F2302" s="106">
        <f t="shared" si="752"/>
        <v>9</v>
      </c>
      <c r="G2302" s="106">
        <f t="shared" si="754"/>
        <v>30</v>
      </c>
      <c r="H2302" s="104">
        <f t="shared" si="744"/>
        <v>1.0006852500000001</v>
      </c>
      <c r="I2302" s="104">
        <f t="shared" si="745"/>
        <v>1.0485101299999999</v>
      </c>
      <c r="J2302" s="104">
        <f t="shared" si="737"/>
        <v>1.0492286200000001</v>
      </c>
      <c r="K2302" s="104">
        <f t="shared" si="738"/>
        <v>80198.649434580002</v>
      </c>
      <c r="L2302" s="107">
        <f t="shared" si="748"/>
        <v>0</v>
      </c>
      <c r="M2302" s="105">
        <f t="shared" si="749"/>
        <v>0</v>
      </c>
      <c r="N2302" s="104">
        <f t="shared" si="750"/>
        <v>0</v>
      </c>
      <c r="O2302" s="113">
        <f t="shared" si="746"/>
        <v>0.11</v>
      </c>
      <c r="P2302" s="108">
        <f t="shared" si="736"/>
        <v>1.002612407</v>
      </c>
      <c r="Q2302" s="104">
        <f t="shared" si="739"/>
        <v>209.51151317</v>
      </c>
      <c r="R2302" s="104">
        <f t="shared" si="740"/>
        <v>209.51151317</v>
      </c>
      <c r="S2302" s="109" t="s">
        <v>52</v>
      </c>
      <c r="T2302" s="110">
        <f t="shared" si="751"/>
        <v>42348</v>
      </c>
      <c r="U2302" s="111">
        <f t="shared" si="747"/>
        <v>0</v>
      </c>
      <c r="V2302" s="22"/>
      <c r="AF2302" s="14"/>
    </row>
    <row r="2303" spans="1:32" x14ac:dyDescent="0.2">
      <c r="A2303" s="112">
        <f t="shared" si="741"/>
        <v>42328</v>
      </c>
      <c r="B2303" s="104">
        <f t="shared" si="753"/>
        <v>80437.595618269988</v>
      </c>
      <c r="C2303" s="104">
        <f t="shared" si="742"/>
        <v>76435.819520999983</v>
      </c>
      <c r="D2303" s="132">
        <f t="shared" si="743"/>
        <v>42319</v>
      </c>
      <c r="E2303" s="105">
        <f t="shared" si="755"/>
        <v>2.2859999999999998E-3</v>
      </c>
      <c r="F2303" s="106">
        <f t="shared" si="752"/>
        <v>10</v>
      </c>
      <c r="G2303" s="106">
        <f t="shared" si="754"/>
        <v>30</v>
      </c>
      <c r="H2303" s="104">
        <f t="shared" si="744"/>
        <v>1.0007614199999999</v>
      </c>
      <c r="I2303" s="104">
        <f t="shared" si="745"/>
        <v>1.0485101299999999</v>
      </c>
      <c r="J2303" s="104">
        <f t="shared" si="737"/>
        <v>1.0493084800000001</v>
      </c>
      <c r="K2303" s="104">
        <f t="shared" si="738"/>
        <v>80204.753599129996</v>
      </c>
      <c r="L2303" s="107">
        <f t="shared" si="748"/>
        <v>0</v>
      </c>
      <c r="M2303" s="105">
        <f t="shared" si="749"/>
        <v>0</v>
      </c>
      <c r="N2303" s="104">
        <f t="shared" si="750"/>
        <v>0</v>
      </c>
      <c r="O2303" s="113">
        <f t="shared" si="746"/>
        <v>0.11</v>
      </c>
      <c r="P2303" s="108">
        <f t="shared" si="736"/>
        <v>1.002903095</v>
      </c>
      <c r="Q2303" s="104">
        <f t="shared" si="739"/>
        <v>232.84201913999999</v>
      </c>
      <c r="R2303" s="104">
        <f t="shared" si="740"/>
        <v>232.84201913999999</v>
      </c>
      <c r="S2303" s="109" t="s">
        <v>52</v>
      </c>
      <c r="T2303" s="110">
        <f t="shared" si="751"/>
        <v>42348</v>
      </c>
      <c r="U2303" s="111">
        <f t="shared" si="747"/>
        <v>0</v>
      </c>
      <c r="V2303" s="22"/>
      <c r="AF2303" s="14"/>
    </row>
    <row r="2304" spans="1:32" x14ac:dyDescent="0.2">
      <c r="A2304" s="112">
        <f t="shared" si="741"/>
        <v>42329</v>
      </c>
      <c r="B2304" s="104">
        <f t="shared" si="753"/>
        <v>80467.04142234</v>
      </c>
      <c r="C2304" s="104">
        <f t="shared" si="742"/>
        <v>76435.819520999983</v>
      </c>
      <c r="D2304" s="132">
        <f t="shared" si="743"/>
        <v>42319</v>
      </c>
      <c r="E2304" s="105">
        <f t="shared" si="755"/>
        <v>2.2859999999999998E-3</v>
      </c>
      <c r="F2304" s="106">
        <f t="shared" si="752"/>
        <v>11</v>
      </c>
      <c r="G2304" s="106">
        <f t="shared" si="754"/>
        <v>30</v>
      </c>
      <c r="H2304" s="104">
        <f t="shared" si="744"/>
        <v>1.0008375899999999</v>
      </c>
      <c r="I2304" s="104">
        <f t="shared" si="745"/>
        <v>1.0485101299999999</v>
      </c>
      <c r="J2304" s="104">
        <f t="shared" si="737"/>
        <v>1.0493883500000001</v>
      </c>
      <c r="K2304" s="104">
        <f t="shared" si="738"/>
        <v>80210.85852804</v>
      </c>
      <c r="L2304" s="107">
        <f t="shared" si="748"/>
        <v>0</v>
      </c>
      <c r="M2304" s="105">
        <f t="shared" si="749"/>
        <v>0</v>
      </c>
      <c r="N2304" s="104">
        <f t="shared" si="750"/>
        <v>0</v>
      </c>
      <c r="O2304" s="113">
        <f t="shared" si="746"/>
        <v>0.11</v>
      </c>
      <c r="P2304" s="108">
        <f t="shared" si="736"/>
        <v>1.0031938680000001</v>
      </c>
      <c r="Q2304" s="104">
        <f t="shared" si="739"/>
        <v>256.18289429999999</v>
      </c>
      <c r="R2304" s="104">
        <f t="shared" si="740"/>
        <v>256.18289429999999</v>
      </c>
      <c r="S2304" s="109" t="s">
        <v>52</v>
      </c>
      <c r="T2304" s="110">
        <f t="shared" si="751"/>
        <v>42348</v>
      </c>
      <c r="U2304" s="111">
        <f t="shared" si="747"/>
        <v>0</v>
      </c>
      <c r="V2304" s="22"/>
      <c r="AF2304" s="14"/>
    </row>
    <row r="2305" spans="1:32" x14ac:dyDescent="0.2">
      <c r="A2305" s="112">
        <f t="shared" si="741"/>
        <v>42330</v>
      </c>
      <c r="B2305" s="104">
        <f t="shared" si="753"/>
        <v>80496.497514919989</v>
      </c>
      <c r="C2305" s="104">
        <f t="shared" si="742"/>
        <v>76435.819520999983</v>
      </c>
      <c r="D2305" s="132">
        <f t="shared" si="743"/>
        <v>42319</v>
      </c>
      <c r="E2305" s="105">
        <f t="shared" si="755"/>
        <v>2.2859999999999998E-3</v>
      </c>
      <c r="F2305" s="106">
        <f t="shared" si="752"/>
        <v>12</v>
      </c>
      <c r="G2305" s="106">
        <f t="shared" si="754"/>
        <v>30</v>
      </c>
      <c r="H2305" s="104">
        <f t="shared" si="744"/>
        <v>1.0009137699999999</v>
      </c>
      <c r="I2305" s="104">
        <f t="shared" si="745"/>
        <v>1.0485101299999999</v>
      </c>
      <c r="J2305" s="104">
        <f t="shared" si="737"/>
        <v>1.0494682200000001</v>
      </c>
      <c r="K2305" s="104">
        <f t="shared" si="738"/>
        <v>80216.963456939993</v>
      </c>
      <c r="L2305" s="107">
        <f t="shared" si="748"/>
        <v>0</v>
      </c>
      <c r="M2305" s="105">
        <f t="shared" si="749"/>
        <v>0</v>
      </c>
      <c r="N2305" s="104">
        <f t="shared" si="750"/>
        <v>0</v>
      </c>
      <c r="O2305" s="113">
        <f t="shared" si="746"/>
        <v>0.11</v>
      </c>
      <c r="P2305" s="108">
        <f t="shared" si="736"/>
        <v>1.0034847250000001</v>
      </c>
      <c r="Q2305" s="104">
        <f t="shared" si="739"/>
        <v>279.53405798</v>
      </c>
      <c r="R2305" s="104">
        <f t="shared" si="740"/>
        <v>279.53405798</v>
      </c>
      <c r="S2305" s="109" t="s">
        <v>52</v>
      </c>
      <c r="T2305" s="110">
        <f t="shared" si="751"/>
        <v>42348</v>
      </c>
      <c r="U2305" s="111">
        <f t="shared" si="747"/>
        <v>0</v>
      </c>
      <c r="V2305" s="22"/>
      <c r="AF2305" s="14"/>
    </row>
    <row r="2306" spans="1:32" x14ac:dyDescent="0.2">
      <c r="A2306" s="112">
        <f t="shared" si="741"/>
        <v>42331</v>
      </c>
      <c r="B2306" s="104">
        <f t="shared" si="753"/>
        <v>80525.964664799991</v>
      </c>
      <c r="C2306" s="104">
        <f t="shared" si="742"/>
        <v>76435.819520999983</v>
      </c>
      <c r="D2306" s="132">
        <f t="shared" si="743"/>
        <v>42319</v>
      </c>
      <c r="E2306" s="105">
        <f t="shared" si="755"/>
        <v>2.2859999999999998E-3</v>
      </c>
      <c r="F2306" s="106">
        <f t="shared" si="752"/>
        <v>13</v>
      </c>
      <c r="G2306" s="106">
        <f t="shared" si="754"/>
        <v>30</v>
      </c>
      <c r="H2306" s="104">
        <f t="shared" si="744"/>
        <v>1.0009899499999999</v>
      </c>
      <c r="I2306" s="104">
        <f t="shared" si="745"/>
        <v>1.0485101299999999</v>
      </c>
      <c r="J2306" s="104">
        <f t="shared" si="737"/>
        <v>1.0495481</v>
      </c>
      <c r="K2306" s="104">
        <f t="shared" si="738"/>
        <v>80223.069150199997</v>
      </c>
      <c r="L2306" s="107">
        <f t="shared" si="748"/>
        <v>0</v>
      </c>
      <c r="M2306" s="105">
        <f t="shared" si="749"/>
        <v>0</v>
      </c>
      <c r="N2306" s="104">
        <f t="shared" si="750"/>
        <v>0</v>
      </c>
      <c r="O2306" s="113">
        <f t="shared" si="746"/>
        <v>0.11</v>
      </c>
      <c r="P2306" s="108">
        <f t="shared" si="736"/>
        <v>1.0037756659999999</v>
      </c>
      <c r="Q2306" s="104">
        <f t="shared" si="739"/>
        <v>302.89551460000001</v>
      </c>
      <c r="R2306" s="104">
        <f t="shared" si="740"/>
        <v>302.89551460000001</v>
      </c>
      <c r="S2306" s="109" t="s">
        <v>52</v>
      </c>
      <c r="T2306" s="110">
        <f t="shared" si="751"/>
        <v>42348</v>
      </c>
      <c r="U2306" s="111">
        <f t="shared" si="747"/>
        <v>0</v>
      </c>
      <c r="V2306" s="22"/>
      <c r="AF2306" s="14"/>
    </row>
    <row r="2307" spans="1:32" x14ac:dyDescent="0.2">
      <c r="A2307" s="112">
        <f t="shared" si="741"/>
        <v>42332</v>
      </c>
      <c r="B2307" s="104">
        <f t="shared" si="753"/>
        <v>80555.44295443999</v>
      </c>
      <c r="C2307" s="104">
        <f t="shared" si="742"/>
        <v>76435.819520999983</v>
      </c>
      <c r="D2307" s="132">
        <f t="shared" si="743"/>
        <v>42319</v>
      </c>
      <c r="E2307" s="105">
        <f t="shared" si="755"/>
        <v>2.2859999999999998E-3</v>
      </c>
      <c r="F2307" s="106">
        <f t="shared" si="752"/>
        <v>14</v>
      </c>
      <c r="G2307" s="106">
        <f t="shared" si="754"/>
        <v>30</v>
      </c>
      <c r="H2307" s="104">
        <f t="shared" si="744"/>
        <v>1.00106615</v>
      </c>
      <c r="I2307" s="104">
        <f t="shared" si="745"/>
        <v>1.0485101299999999</v>
      </c>
      <c r="J2307" s="104">
        <f t="shared" si="737"/>
        <v>1.0496279900000001</v>
      </c>
      <c r="K2307" s="104">
        <f t="shared" si="738"/>
        <v>80229.175607829995</v>
      </c>
      <c r="L2307" s="107">
        <f t="shared" si="748"/>
        <v>0</v>
      </c>
      <c r="M2307" s="105">
        <f t="shared" si="749"/>
        <v>0</v>
      </c>
      <c r="N2307" s="104">
        <f t="shared" si="750"/>
        <v>0</v>
      </c>
      <c r="O2307" s="113">
        <f t="shared" si="746"/>
        <v>0.11</v>
      </c>
      <c r="P2307" s="108">
        <f t="shared" si="736"/>
        <v>1.0040666920000001</v>
      </c>
      <c r="Q2307" s="104">
        <f t="shared" si="739"/>
        <v>326.26734661</v>
      </c>
      <c r="R2307" s="104">
        <f t="shared" si="740"/>
        <v>326.26734661</v>
      </c>
      <c r="S2307" s="109" t="s">
        <v>52</v>
      </c>
      <c r="T2307" s="110">
        <f t="shared" si="751"/>
        <v>42348</v>
      </c>
      <c r="U2307" s="111">
        <f t="shared" si="747"/>
        <v>0</v>
      </c>
      <c r="V2307" s="22"/>
      <c r="AF2307" s="14"/>
    </row>
    <row r="2308" spans="1:32" x14ac:dyDescent="0.2">
      <c r="A2308" s="112">
        <f t="shared" si="741"/>
        <v>42333</v>
      </c>
      <c r="B2308" s="104">
        <f t="shared" si="753"/>
        <v>80584.931538099991</v>
      </c>
      <c r="C2308" s="104">
        <f t="shared" si="742"/>
        <v>76435.819520999983</v>
      </c>
      <c r="D2308" s="132">
        <f t="shared" si="743"/>
        <v>42319</v>
      </c>
      <c r="E2308" s="105">
        <f t="shared" si="755"/>
        <v>2.2859999999999998E-3</v>
      </c>
      <c r="F2308" s="106">
        <f t="shared" si="752"/>
        <v>15</v>
      </c>
      <c r="G2308" s="106">
        <f t="shared" si="754"/>
        <v>30</v>
      </c>
      <c r="H2308" s="104">
        <f t="shared" si="744"/>
        <v>1.0011423399999999</v>
      </c>
      <c r="I2308" s="104">
        <f t="shared" si="745"/>
        <v>1.0485101299999999</v>
      </c>
      <c r="J2308" s="104">
        <f t="shared" si="737"/>
        <v>1.0497078799999999</v>
      </c>
      <c r="K2308" s="104">
        <f t="shared" si="738"/>
        <v>80235.282065449996</v>
      </c>
      <c r="L2308" s="107">
        <f t="shared" si="748"/>
        <v>0</v>
      </c>
      <c r="M2308" s="105">
        <f t="shared" si="749"/>
        <v>0</v>
      </c>
      <c r="N2308" s="104">
        <f t="shared" si="750"/>
        <v>0</v>
      </c>
      <c r="O2308" s="113">
        <f t="shared" si="746"/>
        <v>0.11</v>
      </c>
      <c r="P2308" s="108">
        <f t="shared" si="736"/>
        <v>1.0043578019999999</v>
      </c>
      <c r="Q2308" s="104">
        <f t="shared" si="739"/>
        <v>349.64947265000001</v>
      </c>
      <c r="R2308" s="104">
        <f t="shared" si="740"/>
        <v>349.64947265000001</v>
      </c>
      <c r="S2308" s="109" t="s">
        <v>52</v>
      </c>
      <c r="T2308" s="110">
        <f t="shared" si="751"/>
        <v>42348</v>
      </c>
      <c r="U2308" s="111">
        <f t="shared" si="747"/>
        <v>0</v>
      </c>
      <c r="V2308" s="22"/>
      <c r="AF2308" s="14"/>
    </row>
    <row r="2309" spans="1:32" x14ac:dyDescent="0.2">
      <c r="A2309" s="112">
        <f t="shared" si="741"/>
        <v>42334</v>
      </c>
      <c r="B2309" s="104">
        <f t="shared" si="753"/>
        <v>80614.431953160005</v>
      </c>
      <c r="C2309" s="104">
        <f t="shared" si="742"/>
        <v>76435.819520999983</v>
      </c>
      <c r="D2309" s="132">
        <f t="shared" si="743"/>
        <v>42319</v>
      </c>
      <c r="E2309" s="105">
        <f t="shared" si="755"/>
        <v>2.2859999999999998E-3</v>
      </c>
      <c r="F2309" s="106">
        <f t="shared" si="752"/>
        <v>16</v>
      </c>
      <c r="G2309" s="106">
        <f t="shared" si="754"/>
        <v>30</v>
      </c>
      <c r="H2309" s="104">
        <f t="shared" si="744"/>
        <v>1.0012185499999999</v>
      </c>
      <c r="I2309" s="104">
        <f t="shared" si="745"/>
        <v>1.0485101299999999</v>
      </c>
      <c r="J2309" s="104">
        <f t="shared" si="737"/>
        <v>1.0497877900000001</v>
      </c>
      <c r="K2309" s="104">
        <f t="shared" si="738"/>
        <v>80241.390051780007</v>
      </c>
      <c r="L2309" s="107">
        <f t="shared" si="748"/>
        <v>0</v>
      </c>
      <c r="M2309" s="105">
        <f t="shared" si="749"/>
        <v>0</v>
      </c>
      <c r="N2309" s="104">
        <f t="shared" si="750"/>
        <v>0</v>
      </c>
      <c r="O2309" s="113">
        <f t="shared" si="746"/>
        <v>0.11</v>
      </c>
      <c r="P2309" s="108">
        <f t="shared" si="736"/>
        <v>1.004648996</v>
      </c>
      <c r="Q2309" s="104">
        <f t="shared" si="739"/>
        <v>373.04190138000001</v>
      </c>
      <c r="R2309" s="104">
        <f t="shared" si="740"/>
        <v>373.04190138000001</v>
      </c>
      <c r="S2309" s="109" t="s">
        <v>52</v>
      </c>
      <c r="T2309" s="110">
        <f t="shared" si="751"/>
        <v>42348</v>
      </c>
      <c r="U2309" s="111">
        <f t="shared" si="747"/>
        <v>0</v>
      </c>
      <c r="V2309" s="22"/>
      <c r="AF2309" s="14"/>
    </row>
    <row r="2310" spans="1:32" x14ac:dyDescent="0.2">
      <c r="A2310" s="112">
        <f t="shared" si="741"/>
        <v>42335</v>
      </c>
      <c r="B2310" s="104">
        <f t="shared" si="753"/>
        <v>80643.94121022</v>
      </c>
      <c r="C2310" s="104">
        <f t="shared" si="742"/>
        <v>76435.819520999983</v>
      </c>
      <c r="D2310" s="132">
        <f t="shared" si="743"/>
        <v>42319</v>
      </c>
      <c r="E2310" s="105">
        <f t="shared" si="755"/>
        <v>2.2859999999999998E-3</v>
      </c>
      <c r="F2310" s="106">
        <f t="shared" si="752"/>
        <v>17</v>
      </c>
      <c r="G2310" s="106">
        <f t="shared" si="754"/>
        <v>30</v>
      </c>
      <c r="H2310" s="104">
        <f t="shared" si="744"/>
        <v>1.00129475</v>
      </c>
      <c r="I2310" s="104">
        <f t="shared" si="745"/>
        <v>1.0485101299999999</v>
      </c>
      <c r="J2310" s="104">
        <f t="shared" si="737"/>
        <v>1.04986768</v>
      </c>
      <c r="K2310" s="104">
        <f t="shared" si="738"/>
        <v>80247.496509410004</v>
      </c>
      <c r="L2310" s="107">
        <f t="shared" si="748"/>
        <v>0</v>
      </c>
      <c r="M2310" s="105">
        <f t="shared" si="749"/>
        <v>0</v>
      </c>
      <c r="N2310" s="104">
        <f t="shared" si="750"/>
        <v>0</v>
      </c>
      <c r="O2310" s="113">
        <f t="shared" si="746"/>
        <v>0.11</v>
      </c>
      <c r="P2310" s="108">
        <f t="shared" si="736"/>
        <v>1.004940275</v>
      </c>
      <c r="Q2310" s="104">
        <f t="shared" si="739"/>
        <v>396.44470080999997</v>
      </c>
      <c r="R2310" s="104">
        <f t="shared" si="740"/>
        <v>396.44470080999997</v>
      </c>
      <c r="S2310" s="109" t="s">
        <v>52</v>
      </c>
      <c r="T2310" s="110">
        <f t="shared" si="751"/>
        <v>42348</v>
      </c>
      <c r="U2310" s="111">
        <f t="shared" si="747"/>
        <v>0</v>
      </c>
      <c r="V2310" s="22"/>
      <c r="AF2310" s="14"/>
    </row>
    <row r="2311" spans="1:32" x14ac:dyDescent="0.2">
      <c r="A2311" s="112">
        <f t="shared" si="741"/>
        <v>42336</v>
      </c>
      <c r="B2311" s="104">
        <f t="shared" si="753"/>
        <v>80673.463071010003</v>
      </c>
      <c r="C2311" s="104">
        <f t="shared" si="742"/>
        <v>76435.819520999983</v>
      </c>
      <c r="D2311" s="132">
        <f t="shared" si="743"/>
        <v>42319</v>
      </c>
      <c r="E2311" s="105">
        <f t="shared" si="755"/>
        <v>2.2859999999999998E-3</v>
      </c>
      <c r="F2311" s="106">
        <f t="shared" si="752"/>
        <v>18</v>
      </c>
      <c r="G2311" s="106">
        <f t="shared" si="754"/>
        <v>30</v>
      </c>
      <c r="H2311" s="104">
        <f t="shared" si="744"/>
        <v>1.00137097</v>
      </c>
      <c r="I2311" s="104">
        <f t="shared" si="745"/>
        <v>1.0485101299999999</v>
      </c>
      <c r="J2311" s="104">
        <f t="shared" si="737"/>
        <v>1.0499476000000001</v>
      </c>
      <c r="K2311" s="104">
        <f t="shared" si="738"/>
        <v>80253.605260099997</v>
      </c>
      <c r="L2311" s="107">
        <f t="shared" si="748"/>
        <v>0</v>
      </c>
      <c r="M2311" s="105">
        <f t="shared" si="749"/>
        <v>0</v>
      </c>
      <c r="N2311" s="104">
        <f t="shared" si="750"/>
        <v>0</v>
      </c>
      <c r="O2311" s="113">
        <f t="shared" si="746"/>
        <v>0.11</v>
      </c>
      <c r="P2311" s="108">
        <f t="shared" si="736"/>
        <v>1.0052316379999999</v>
      </c>
      <c r="Q2311" s="104">
        <f t="shared" si="739"/>
        <v>419.85781091000001</v>
      </c>
      <c r="R2311" s="104">
        <f t="shared" si="740"/>
        <v>419.85781091000001</v>
      </c>
      <c r="S2311" s="109" t="s">
        <v>52</v>
      </c>
      <c r="T2311" s="110">
        <f t="shared" si="751"/>
        <v>42348</v>
      </c>
      <c r="U2311" s="111">
        <f t="shared" si="747"/>
        <v>0</v>
      </c>
      <c r="V2311" s="22"/>
      <c r="AF2311" s="14"/>
    </row>
    <row r="2312" spans="1:32" x14ac:dyDescent="0.2">
      <c r="A2312" s="112">
        <f t="shared" si="741"/>
        <v>42337</v>
      </c>
      <c r="B2312" s="104">
        <f t="shared" si="753"/>
        <v>80702.995313610008</v>
      </c>
      <c r="C2312" s="104">
        <f t="shared" si="742"/>
        <v>76435.819520999983</v>
      </c>
      <c r="D2312" s="132">
        <f t="shared" si="743"/>
        <v>42319</v>
      </c>
      <c r="E2312" s="105">
        <f t="shared" si="755"/>
        <v>2.2859999999999998E-3</v>
      </c>
      <c r="F2312" s="106">
        <f t="shared" si="752"/>
        <v>19</v>
      </c>
      <c r="G2312" s="106">
        <f t="shared" si="754"/>
        <v>30</v>
      </c>
      <c r="H2312" s="104">
        <f t="shared" si="744"/>
        <v>1.0014471899999999</v>
      </c>
      <c r="I2312" s="104">
        <f t="shared" si="745"/>
        <v>1.0485101299999999</v>
      </c>
      <c r="J2312" s="104">
        <f t="shared" si="737"/>
        <v>1.05002752</v>
      </c>
      <c r="K2312" s="104">
        <f t="shared" si="738"/>
        <v>80259.714010800002</v>
      </c>
      <c r="L2312" s="107">
        <f t="shared" si="748"/>
        <v>0</v>
      </c>
      <c r="M2312" s="105">
        <f t="shared" si="749"/>
        <v>0</v>
      </c>
      <c r="N2312" s="104">
        <f t="shared" si="750"/>
        <v>0</v>
      </c>
      <c r="O2312" s="113">
        <f t="shared" si="746"/>
        <v>0.11</v>
      </c>
      <c r="P2312" s="108">
        <f t="shared" ref="P2312:P2375" si="756">ROUND((1+O2312)^(30/360)^(F2312/G2312),9)</f>
        <v>1.005523086</v>
      </c>
      <c r="Q2312" s="104">
        <f t="shared" si="739"/>
        <v>443.28130281</v>
      </c>
      <c r="R2312" s="104">
        <f t="shared" si="740"/>
        <v>443.28130281</v>
      </c>
      <c r="S2312" s="109" t="s">
        <v>52</v>
      </c>
      <c r="T2312" s="110">
        <f t="shared" si="751"/>
        <v>42348</v>
      </c>
      <c r="U2312" s="111">
        <f t="shared" si="747"/>
        <v>0</v>
      </c>
      <c r="V2312" s="22"/>
      <c r="AF2312" s="14"/>
    </row>
    <row r="2313" spans="1:32" x14ac:dyDescent="0.2">
      <c r="A2313" s="112">
        <f t="shared" si="741"/>
        <v>42338</v>
      </c>
      <c r="B2313" s="104">
        <f t="shared" si="753"/>
        <v>80732.537859299991</v>
      </c>
      <c r="C2313" s="104">
        <f t="shared" si="742"/>
        <v>76435.819520999983</v>
      </c>
      <c r="D2313" s="132">
        <f t="shared" si="743"/>
        <v>42319</v>
      </c>
      <c r="E2313" s="105">
        <f t="shared" si="755"/>
        <v>2.2859999999999998E-3</v>
      </c>
      <c r="F2313" s="106">
        <f t="shared" si="752"/>
        <v>20</v>
      </c>
      <c r="G2313" s="106">
        <f t="shared" si="754"/>
        <v>30</v>
      </c>
      <c r="H2313" s="104">
        <f t="shared" si="744"/>
        <v>1.0015234099999999</v>
      </c>
      <c r="I2313" s="104">
        <f t="shared" si="745"/>
        <v>1.0485101299999999</v>
      </c>
      <c r="J2313" s="104">
        <f t="shared" si="737"/>
        <v>1.0501074399999999</v>
      </c>
      <c r="K2313" s="104">
        <f t="shared" si="738"/>
        <v>80265.822761489995</v>
      </c>
      <c r="L2313" s="107">
        <f t="shared" si="748"/>
        <v>0</v>
      </c>
      <c r="M2313" s="105">
        <f t="shared" si="749"/>
        <v>0</v>
      </c>
      <c r="N2313" s="104">
        <f t="shared" si="750"/>
        <v>0</v>
      </c>
      <c r="O2313" s="113">
        <f t="shared" si="746"/>
        <v>0.11</v>
      </c>
      <c r="P2313" s="108">
        <f t="shared" si="756"/>
        <v>1.005814618</v>
      </c>
      <c r="Q2313" s="104">
        <f t="shared" si="739"/>
        <v>466.71509780999997</v>
      </c>
      <c r="R2313" s="104">
        <f t="shared" si="740"/>
        <v>466.71509780999997</v>
      </c>
      <c r="S2313" s="109" t="s">
        <v>52</v>
      </c>
      <c r="T2313" s="110">
        <f t="shared" si="751"/>
        <v>42348</v>
      </c>
      <c r="U2313" s="111">
        <f t="shared" si="747"/>
        <v>0</v>
      </c>
      <c r="V2313" s="22"/>
      <c r="AF2313" s="14"/>
    </row>
    <row r="2314" spans="1:32" x14ac:dyDescent="0.2">
      <c r="A2314" s="112">
        <f t="shared" si="741"/>
        <v>42339</v>
      </c>
      <c r="B2314" s="104">
        <f t="shared" si="753"/>
        <v>80762.091558929998</v>
      </c>
      <c r="C2314" s="104">
        <f t="shared" si="742"/>
        <v>76435.819520999983</v>
      </c>
      <c r="D2314" s="132">
        <f t="shared" si="743"/>
        <v>42319</v>
      </c>
      <c r="E2314" s="105">
        <f t="shared" si="755"/>
        <v>2.2859999999999998E-3</v>
      </c>
      <c r="F2314" s="106">
        <f t="shared" si="752"/>
        <v>21</v>
      </c>
      <c r="G2314" s="106">
        <f t="shared" si="754"/>
        <v>30</v>
      </c>
      <c r="H2314" s="104">
        <f t="shared" si="744"/>
        <v>1.00159965</v>
      </c>
      <c r="I2314" s="104">
        <f t="shared" si="745"/>
        <v>1.0485101299999999</v>
      </c>
      <c r="J2314" s="104">
        <f t="shared" ref="J2314:J2377" si="757">TRUNC(H2314*I2314,8)</f>
        <v>1.05018737</v>
      </c>
      <c r="K2314" s="104">
        <f t="shared" ref="K2314:K2377" si="758">TRUNC(C2314*J2314,8)</f>
        <v>80271.932276549996</v>
      </c>
      <c r="L2314" s="107">
        <f t="shared" si="748"/>
        <v>0</v>
      </c>
      <c r="M2314" s="105">
        <f t="shared" si="749"/>
        <v>0</v>
      </c>
      <c r="N2314" s="104">
        <f t="shared" si="750"/>
        <v>0</v>
      </c>
      <c r="O2314" s="113">
        <f t="shared" si="746"/>
        <v>0.11</v>
      </c>
      <c r="P2314" s="108">
        <f t="shared" si="756"/>
        <v>1.0061062350000001</v>
      </c>
      <c r="Q2314" s="104">
        <f t="shared" ref="Q2314:Q2377" si="759">TRUNC((P2314-1)*K2314,8)</f>
        <v>490.15928237999998</v>
      </c>
      <c r="R2314" s="104">
        <f t="shared" ref="R2314:R2377" si="760">(N2314+Q2314)</f>
        <v>490.15928237999998</v>
      </c>
      <c r="S2314" s="109" t="s">
        <v>52</v>
      </c>
      <c r="T2314" s="110">
        <f t="shared" si="751"/>
        <v>42348</v>
      </c>
      <c r="U2314" s="111">
        <f t="shared" si="747"/>
        <v>0</v>
      </c>
      <c r="V2314" s="22"/>
      <c r="AF2314" s="14"/>
    </row>
    <row r="2315" spans="1:32" x14ac:dyDescent="0.2">
      <c r="A2315" s="112">
        <f t="shared" ref="A2315:A2378" si="761">(A2314+1)</f>
        <v>42340</v>
      </c>
      <c r="B2315" s="104">
        <f t="shared" si="753"/>
        <v>80791.655565180001</v>
      </c>
      <c r="C2315" s="104">
        <f t="shared" ref="C2315:C2378" si="762">IF(DAY(A2314)=$E$2,VLOOKUP(A2314,X$10:Y$148,2),C2314)</f>
        <v>76435.819520999983</v>
      </c>
      <c r="D2315" s="132">
        <f t="shared" ref="D2315:D2378" si="763">IF(DAY(A2314)=$E$2,A2315,D2314)</f>
        <v>42319</v>
      </c>
      <c r="E2315" s="105">
        <f t="shared" si="755"/>
        <v>2.2859999999999998E-3</v>
      </c>
      <c r="F2315" s="106">
        <f t="shared" si="752"/>
        <v>22</v>
      </c>
      <c r="G2315" s="106">
        <f t="shared" si="754"/>
        <v>30</v>
      </c>
      <c r="H2315" s="104">
        <f t="shared" ref="H2315:H2378" si="764">TRUNC(((1+$E2315)^($F2315/$G2315)),8)</f>
        <v>1.0016758800000001</v>
      </c>
      <c r="I2315" s="104">
        <f t="shared" ref="I2315:I2378" si="765">IF(DAY(A2314)=E$2,J2314,I2314)</f>
        <v>1.0485101299999999</v>
      </c>
      <c r="J2315" s="104">
        <f t="shared" si="757"/>
        <v>1.0502673</v>
      </c>
      <c r="K2315" s="104">
        <f t="shared" si="758"/>
        <v>80278.041791600001</v>
      </c>
      <c r="L2315" s="107">
        <f t="shared" si="748"/>
        <v>0</v>
      </c>
      <c r="M2315" s="105">
        <f t="shared" si="749"/>
        <v>0</v>
      </c>
      <c r="N2315" s="104">
        <f t="shared" si="750"/>
        <v>0</v>
      </c>
      <c r="O2315" s="113">
        <f t="shared" ref="O2315:O2378" si="766">(O2314)</f>
        <v>0.11</v>
      </c>
      <c r="P2315" s="108">
        <f t="shared" si="756"/>
        <v>1.0063979359999999</v>
      </c>
      <c r="Q2315" s="104">
        <f t="shared" si="759"/>
        <v>513.61377358000004</v>
      </c>
      <c r="R2315" s="104">
        <f t="shared" si="760"/>
        <v>513.61377358000004</v>
      </c>
      <c r="S2315" s="109" t="s">
        <v>52</v>
      </c>
      <c r="T2315" s="110">
        <f t="shared" si="751"/>
        <v>42348</v>
      </c>
      <c r="U2315" s="111">
        <f t="shared" ref="U2315:U2378" si="767">IF(L2315&gt;0,K2315-N2315,0)</f>
        <v>0</v>
      </c>
      <c r="V2315" s="22"/>
      <c r="AF2315" s="14"/>
    </row>
    <row r="2316" spans="1:32" x14ac:dyDescent="0.2">
      <c r="A2316" s="112">
        <f t="shared" si="761"/>
        <v>42341</v>
      </c>
      <c r="B2316" s="104">
        <f t="shared" si="753"/>
        <v>80821.231498840003</v>
      </c>
      <c r="C2316" s="104">
        <f t="shared" si="762"/>
        <v>76435.819520999983</v>
      </c>
      <c r="D2316" s="132">
        <f t="shared" si="763"/>
        <v>42319</v>
      </c>
      <c r="E2316" s="105">
        <f t="shared" si="755"/>
        <v>2.2859999999999998E-3</v>
      </c>
      <c r="F2316" s="106">
        <f t="shared" si="752"/>
        <v>23</v>
      </c>
      <c r="G2316" s="106">
        <f t="shared" si="754"/>
        <v>30</v>
      </c>
      <c r="H2316" s="104">
        <f t="shared" si="764"/>
        <v>1.0017521300000001</v>
      </c>
      <c r="I2316" s="104">
        <f t="shared" si="765"/>
        <v>1.0485101299999999</v>
      </c>
      <c r="J2316" s="104">
        <f t="shared" si="757"/>
        <v>1.05034725</v>
      </c>
      <c r="K2316" s="104">
        <f t="shared" si="758"/>
        <v>80284.152835369998</v>
      </c>
      <c r="L2316" s="107">
        <f t="shared" ref="L2316:L2379" si="768">IF(DAY(A2316)=E$2,VLOOKUP(A2316,$X$10:$AE$196,7),0)</f>
        <v>0</v>
      </c>
      <c r="M2316" s="105">
        <f t="shared" ref="M2316:M2379" si="769">IF(DAY(A2316)=E$2,VLOOKUP(A2316,$X$10:$AE$200,5),0)</f>
        <v>0</v>
      </c>
      <c r="N2316" s="104">
        <f t="shared" ref="N2316:N2379" si="770">IF(M2316&gt;0,TRUNC((M2316*K2316),8),0)</f>
        <v>0</v>
      </c>
      <c r="O2316" s="113">
        <f t="shared" si="766"/>
        <v>0.11</v>
      </c>
      <c r="P2316" s="108">
        <f t="shared" si="756"/>
        <v>1.006689722</v>
      </c>
      <c r="Q2316" s="104">
        <f t="shared" si="759"/>
        <v>537.07866347000004</v>
      </c>
      <c r="R2316" s="104">
        <f t="shared" si="760"/>
        <v>537.07866347000004</v>
      </c>
      <c r="S2316" s="109" t="s">
        <v>52</v>
      </c>
      <c r="T2316" s="110">
        <f t="shared" ref="T2316:T2379" si="771">IF(DAY(A2316)=E$2+1,VLOOKUP(A2315,$X$10:$AE$200,8),T2315)</f>
        <v>42348</v>
      </c>
      <c r="U2316" s="111">
        <f t="shared" si="767"/>
        <v>0</v>
      </c>
      <c r="V2316" s="22"/>
      <c r="AF2316" s="14"/>
    </row>
    <row r="2317" spans="1:32" x14ac:dyDescent="0.2">
      <c r="A2317" s="112">
        <f t="shared" si="761"/>
        <v>42342</v>
      </c>
      <c r="B2317" s="104">
        <f t="shared" si="753"/>
        <v>80850.817823399993</v>
      </c>
      <c r="C2317" s="104">
        <f t="shared" si="762"/>
        <v>76435.819520999983</v>
      </c>
      <c r="D2317" s="132">
        <f t="shared" si="763"/>
        <v>42319</v>
      </c>
      <c r="E2317" s="105">
        <f t="shared" si="755"/>
        <v>2.2859999999999998E-3</v>
      </c>
      <c r="F2317" s="106">
        <f t="shared" si="752"/>
        <v>24</v>
      </c>
      <c r="G2317" s="106">
        <f t="shared" si="754"/>
        <v>30</v>
      </c>
      <c r="H2317" s="104">
        <f t="shared" si="764"/>
        <v>1.0018283800000001</v>
      </c>
      <c r="I2317" s="104">
        <f t="shared" si="765"/>
        <v>1.0485101299999999</v>
      </c>
      <c r="J2317" s="104">
        <f t="shared" si="757"/>
        <v>1.0504271999999999</v>
      </c>
      <c r="K2317" s="104">
        <f t="shared" si="758"/>
        <v>80290.263879139995</v>
      </c>
      <c r="L2317" s="107">
        <f t="shared" si="768"/>
        <v>0</v>
      </c>
      <c r="M2317" s="105">
        <f t="shared" si="769"/>
        <v>0</v>
      </c>
      <c r="N2317" s="104">
        <f t="shared" si="770"/>
        <v>0</v>
      </c>
      <c r="O2317" s="113">
        <f t="shared" si="766"/>
        <v>0.11</v>
      </c>
      <c r="P2317" s="108">
        <f t="shared" si="756"/>
        <v>1.0069815929999999</v>
      </c>
      <c r="Q2317" s="104">
        <f t="shared" si="759"/>
        <v>560.55394425999998</v>
      </c>
      <c r="R2317" s="104">
        <f t="shared" si="760"/>
        <v>560.55394425999998</v>
      </c>
      <c r="S2317" s="109" t="s">
        <v>52</v>
      </c>
      <c r="T2317" s="110">
        <f t="shared" si="771"/>
        <v>42348</v>
      </c>
      <c r="U2317" s="111">
        <f t="shared" si="767"/>
        <v>0</v>
      </c>
      <c r="V2317" s="22"/>
      <c r="AF2317" s="14"/>
    </row>
    <row r="2318" spans="1:32" x14ac:dyDescent="0.2">
      <c r="A2318" s="112">
        <f t="shared" si="761"/>
        <v>42343</v>
      </c>
      <c r="B2318" s="104">
        <f t="shared" si="753"/>
        <v>80880.414460140004</v>
      </c>
      <c r="C2318" s="104">
        <f t="shared" si="762"/>
        <v>76435.819520999983</v>
      </c>
      <c r="D2318" s="132">
        <f t="shared" si="763"/>
        <v>42319</v>
      </c>
      <c r="E2318" s="105">
        <f t="shared" si="755"/>
        <v>2.2859999999999998E-3</v>
      </c>
      <c r="F2318" s="106">
        <f t="shared" si="752"/>
        <v>25</v>
      </c>
      <c r="G2318" s="106">
        <f t="shared" si="754"/>
        <v>30</v>
      </c>
      <c r="H2318" s="104">
        <f t="shared" si="764"/>
        <v>1.0019046300000001</v>
      </c>
      <c r="I2318" s="104">
        <f t="shared" si="765"/>
        <v>1.0485101299999999</v>
      </c>
      <c r="J2318" s="104">
        <f t="shared" si="757"/>
        <v>1.0505071500000001</v>
      </c>
      <c r="K2318" s="104">
        <f t="shared" si="758"/>
        <v>80296.374922920004</v>
      </c>
      <c r="L2318" s="107">
        <f t="shared" si="768"/>
        <v>0</v>
      </c>
      <c r="M2318" s="105">
        <f t="shared" si="769"/>
        <v>0</v>
      </c>
      <c r="N2318" s="104">
        <f t="shared" si="770"/>
        <v>0</v>
      </c>
      <c r="O2318" s="113">
        <f t="shared" si="766"/>
        <v>0.11</v>
      </c>
      <c r="P2318" s="108">
        <f t="shared" si="756"/>
        <v>1.0072735479999999</v>
      </c>
      <c r="Q2318" s="104">
        <f t="shared" si="759"/>
        <v>584.03953722000006</v>
      </c>
      <c r="R2318" s="104">
        <f t="shared" si="760"/>
        <v>584.03953722000006</v>
      </c>
      <c r="S2318" s="109" t="s">
        <v>52</v>
      </c>
      <c r="T2318" s="110">
        <f t="shared" si="771"/>
        <v>42348</v>
      </c>
      <c r="U2318" s="111">
        <f t="shared" si="767"/>
        <v>0</v>
      </c>
      <c r="V2318" s="22"/>
      <c r="AF2318" s="14"/>
    </row>
    <row r="2319" spans="1:32" x14ac:dyDescent="0.2">
      <c r="A2319" s="112">
        <f t="shared" si="761"/>
        <v>42344</v>
      </c>
      <c r="B2319" s="104">
        <f t="shared" si="753"/>
        <v>80910.02226102</v>
      </c>
      <c r="C2319" s="104">
        <f t="shared" si="762"/>
        <v>76435.819520999983</v>
      </c>
      <c r="D2319" s="132">
        <f t="shared" si="763"/>
        <v>42319</v>
      </c>
      <c r="E2319" s="105">
        <f t="shared" si="755"/>
        <v>2.2859999999999998E-3</v>
      </c>
      <c r="F2319" s="106">
        <f t="shared" si="752"/>
        <v>26</v>
      </c>
      <c r="G2319" s="106">
        <f t="shared" si="754"/>
        <v>30</v>
      </c>
      <c r="H2319" s="104">
        <f t="shared" si="764"/>
        <v>1.00198089</v>
      </c>
      <c r="I2319" s="104">
        <f t="shared" si="765"/>
        <v>1.0485101299999999</v>
      </c>
      <c r="J2319" s="104">
        <f t="shared" si="757"/>
        <v>1.0505871099999999</v>
      </c>
      <c r="K2319" s="104">
        <f t="shared" si="758"/>
        <v>80302.48673104</v>
      </c>
      <c r="L2319" s="107">
        <f t="shared" si="768"/>
        <v>0</v>
      </c>
      <c r="M2319" s="105">
        <f t="shared" si="769"/>
        <v>0</v>
      </c>
      <c r="N2319" s="104">
        <f t="shared" si="770"/>
        <v>0</v>
      </c>
      <c r="O2319" s="113">
        <f t="shared" si="766"/>
        <v>0.11</v>
      </c>
      <c r="P2319" s="108">
        <f t="shared" si="756"/>
        <v>1.0075655880000001</v>
      </c>
      <c r="Q2319" s="104">
        <f t="shared" si="759"/>
        <v>607.53552997999998</v>
      </c>
      <c r="R2319" s="104">
        <f t="shared" si="760"/>
        <v>607.53552997999998</v>
      </c>
      <c r="S2319" s="109" t="s">
        <v>52</v>
      </c>
      <c r="T2319" s="110">
        <f t="shared" si="771"/>
        <v>42348</v>
      </c>
      <c r="U2319" s="111">
        <f t="shared" si="767"/>
        <v>0</v>
      </c>
      <c r="V2319" s="22"/>
      <c r="AF2319" s="14"/>
    </row>
    <row r="2320" spans="1:32" x14ac:dyDescent="0.2">
      <c r="A2320" s="112">
        <f t="shared" si="761"/>
        <v>42345</v>
      </c>
      <c r="B2320" s="104">
        <f t="shared" si="753"/>
        <v>80939.641147980001</v>
      </c>
      <c r="C2320" s="104">
        <f t="shared" si="762"/>
        <v>76435.819520999983</v>
      </c>
      <c r="D2320" s="132">
        <f t="shared" si="763"/>
        <v>42319</v>
      </c>
      <c r="E2320" s="105">
        <f t="shared" si="755"/>
        <v>2.2859999999999998E-3</v>
      </c>
      <c r="F2320" s="106">
        <f t="shared" si="752"/>
        <v>27</v>
      </c>
      <c r="G2320" s="106">
        <f t="shared" si="754"/>
        <v>30</v>
      </c>
      <c r="H2320" s="104">
        <f t="shared" si="764"/>
        <v>1.0020571599999999</v>
      </c>
      <c r="I2320" s="104">
        <f t="shared" si="765"/>
        <v>1.0485101299999999</v>
      </c>
      <c r="J2320" s="104">
        <f t="shared" si="757"/>
        <v>1.05066708</v>
      </c>
      <c r="K2320" s="104">
        <f t="shared" si="758"/>
        <v>80308.599303530005</v>
      </c>
      <c r="L2320" s="107">
        <f t="shared" si="768"/>
        <v>0</v>
      </c>
      <c r="M2320" s="105">
        <f t="shared" si="769"/>
        <v>0</v>
      </c>
      <c r="N2320" s="104">
        <f t="shared" si="770"/>
        <v>0</v>
      </c>
      <c r="O2320" s="113">
        <f t="shared" si="766"/>
        <v>0.11</v>
      </c>
      <c r="P2320" s="108">
        <f t="shared" si="756"/>
        <v>1.0078577120000001</v>
      </c>
      <c r="Q2320" s="104">
        <f t="shared" si="759"/>
        <v>631.04184444999999</v>
      </c>
      <c r="R2320" s="104">
        <f t="shared" si="760"/>
        <v>631.04184444999999</v>
      </c>
      <c r="S2320" s="109" t="s">
        <v>52</v>
      </c>
      <c r="T2320" s="110">
        <f t="shared" si="771"/>
        <v>42348</v>
      </c>
      <c r="U2320" s="111">
        <f t="shared" si="767"/>
        <v>0</v>
      </c>
      <c r="V2320" s="22"/>
      <c r="AF2320" s="14"/>
    </row>
    <row r="2321" spans="1:32" x14ac:dyDescent="0.2">
      <c r="A2321" s="112">
        <f t="shared" si="761"/>
        <v>42346</v>
      </c>
      <c r="B2321" s="104">
        <f t="shared" si="753"/>
        <v>80969.27043294</v>
      </c>
      <c r="C2321" s="104">
        <f t="shared" si="762"/>
        <v>76435.819520999983</v>
      </c>
      <c r="D2321" s="132">
        <f t="shared" si="763"/>
        <v>42319</v>
      </c>
      <c r="E2321" s="105">
        <f t="shared" si="755"/>
        <v>2.2859999999999998E-3</v>
      </c>
      <c r="F2321" s="106">
        <f t="shared" si="752"/>
        <v>28</v>
      </c>
      <c r="G2321" s="106">
        <f t="shared" si="754"/>
        <v>30</v>
      </c>
      <c r="H2321" s="104">
        <f t="shared" si="764"/>
        <v>1.00213343</v>
      </c>
      <c r="I2321" s="104">
        <f t="shared" si="765"/>
        <v>1.0485101299999999</v>
      </c>
      <c r="J2321" s="104">
        <f t="shared" si="757"/>
        <v>1.05074705</v>
      </c>
      <c r="K2321" s="104">
        <f t="shared" si="758"/>
        <v>80314.711876019996</v>
      </c>
      <c r="L2321" s="107">
        <f t="shared" si="768"/>
        <v>0</v>
      </c>
      <c r="M2321" s="105">
        <f t="shared" si="769"/>
        <v>0</v>
      </c>
      <c r="N2321" s="104">
        <f t="shared" si="770"/>
        <v>0</v>
      </c>
      <c r="O2321" s="113">
        <f t="shared" si="766"/>
        <v>0.11</v>
      </c>
      <c r="P2321" s="108">
        <f t="shared" si="756"/>
        <v>1.008149921</v>
      </c>
      <c r="Q2321" s="104">
        <f t="shared" si="759"/>
        <v>654.55855692</v>
      </c>
      <c r="R2321" s="104">
        <f t="shared" si="760"/>
        <v>654.55855692</v>
      </c>
      <c r="S2321" s="109" t="s">
        <v>52</v>
      </c>
      <c r="T2321" s="110">
        <f t="shared" si="771"/>
        <v>42348</v>
      </c>
      <c r="U2321" s="111">
        <f t="shared" si="767"/>
        <v>0</v>
      </c>
      <c r="V2321" s="22"/>
      <c r="AF2321" s="14"/>
    </row>
    <row r="2322" spans="1:32" x14ac:dyDescent="0.2">
      <c r="A2322" s="112">
        <f t="shared" si="761"/>
        <v>42347</v>
      </c>
      <c r="B2322" s="104">
        <f t="shared" si="753"/>
        <v>80998.910888280006</v>
      </c>
      <c r="C2322" s="104">
        <f t="shared" si="762"/>
        <v>76435.819520999983</v>
      </c>
      <c r="D2322" s="132">
        <f t="shared" si="763"/>
        <v>42319</v>
      </c>
      <c r="E2322" s="105">
        <f t="shared" si="755"/>
        <v>2.2859999999999998E-3</v>
      </c>
      <c r="F2322" s="106">
        <f t="shared" si="752"/>
        <v>29</v>
      </c>
      <c r="G2322" s="106">
        <f t="shared" si="754"/>
        <v>30</v>
      </c>
      <c r="H2322" s="104">
        <f t="shared" si="764"/>
        <v>1.00220971</v>
      </c>
      <c r="I2322" s="104">
        <f t="shared" si="765"/>
        <v>1.0485101299999999</v>
      </c>
      <c r="J2322" s="104">
        <f t="shared" si="757"/>
        <v>1.05082703</v>
      </c>
      <c r="K2322" s="104">
        <f t="shared" si="758"/>
        <v>80320.82521286</v>
      </c>
      <c r="L2322" s="107">
        <f t="shared" si="768"/>
        <v>0</v>
      </c>
      <c r="M2322" s="105">
        <f t="shared" si="769"/>
        <v>0</v>
      </c>
      <c r="N2322" s="104">
        <f t="shared" si="770"/>
        <v>0</v>
      </c>
      <c r="O2322" s="113">
        <f t="shared" si="766"/>
        <v>0.11</v>
      </c>
      <c r="P2322" s="108">
        <f t="shared" si="756"/>
        <v>1.0084422150000001</v>
      </c>
      <c r="Q2322" s="104">
        <f t="shared" si="759"/>
        <v>678.08567542000003</v>
      </c>
      <c r="R2322" s="104">
        <f t="shared" si="760"/>
        <v>678.08567542000003</v>
      </c>
      <c r="S2322" s="109" t="s">
        <v>52</v>
      </c>
      <c r="T2322" s="110">
        <f t="shared" si="771"/>
        <v>42348</v>
      </c>
      <c r="U2322" s="111">
        <f t="shared" si="767"/>
        <v>0</v>
      </c>
      <c r="V2322" s="22"/>
      <c r="AF2322" s="14"/>
    </row>
    <row r="2323" spans="1:32" s="15" customFormat="1" x14ac:dyDescent="0.2">
      <c r="A2323" s="112">
        <f t="shared" si="761"/>
        <v>42348</v>
      </c>
      <c r="B2323" s="104">
        <f t="shared" si="753"/>
        <v>81028.562516239996</v>
      </c>
      <c r="C2323" s="104">
        <f t="shared" si="762"/>
        <v>76435.819520999983</v>
      </c>
      <c r="D2323" s="132">
        <f t="shared" si="763"/>
        <v>42319</v>
      </c>
      <c r="E2323" s="105">
        <f t="shared" si="755"/>
        <v>2.2859999999999998E-3</v>
      </c>
      <c r="F2323" s="106">
        <f t="shared" si="752"/>
        <v>30</v>
      </c>
      <c r="G2323" s="106">
        <f t="shared" si="754"/>
        <v>30</v>
      </c>
      <c r="H2323" s="104">
        <f t="shared" si="764"/>
        <v>1.002286</v>
      </c>
      <c r="I2323" s="104">
        <f t="shared" si="765"/>
        <v>1.0485101299999999</v>
      </c>
      <c r="J2323" s="104">
        <f t="shared" si="757"/>
        <v>1.0509070199999999</v>
      </c>
      <c r="K2323" s="104">
        <f t="shared" si="758"/>
        <v>80326.939314069998</v>
      </c>
      <c r="L2323" s="107">
        <f t="shared" si="768"/>
        <v>75</v>
      </c>
      <c r="M2323" s="105">
        <f t="shared" si="769"/>
        <v>1.7399999999999999E-2</v>
      </c>
      <c r="N2323" s="104">
        <f t="shared" si="770"/>
        <v>1397.6887440600001</v>
      </c>
      <c r="O2323" s="113">
        <f t="shared" si="766"/>
        <v>0.11</v>
      </c>
      <c r="P2323" s="108">
        <f t="shared" si="756"/>
        <v>1.0087345940000001</v>
      </c>
      <c r="Q2323" s="104">
        <f t="shared" si="759"/>
        <v>701.62320217000001</v>
      </c>
      <c r="R2323" s="104">
        <f t="shared" si="760"/>
        <v>2099.3119462300001</v>
      </c>
      <c r="S2323" s="109" t="s">
        <v>52</v>
      </c>
      <c r="T2323" s="110">
        <f t="shared" si="771"/>
        <v>42348</v>
      </c>
      <c r="U2323" s="111">
        <f t="shared" si="767"/>
        <v>78929.250570010001</v>
      </c>
      <c r="V2323" s="22"/>
      <c r="AB2323" s="24"/>
      <c r="AF2323" s="16"/>
    </row>
    <row r="2324" spans="1:32" x14ac:dyDescent="0.2">
      <c r="A2324" s="112">
        <f t="shared" si="761"/>
        <v>42349</v>
      </c>
      <c r="B2324" s="104">
        <f t="shared" si="753"/>
        <v>78955.416343259989</v>
      </c>
      <c r="C2324" s="104">
        <f t="shared" si="762"/>
        <v>75105.83626133998</v>
      </c>
      <c r="D2324" s="132">
        <f t="shared" si="763"/>
        <v>42349</v>
      </c>
      <c r="E2324" s="105">
        <f t="shared" si="755"/>
        <v>1.58E-3</v>
      </c>
      <c r="F2324" s="106">
        <f t="shared" si="752"/>
        <v>1</v>
      </c>
      <c r="G2324" s="106">
        <f t="shared" si="754"/>
        <v>31</v>
      </c>
      <c r="H2324" s="104">
        <f t="shared" si="764"/>
        <v>1.0000509200000001</v>
      </c>
      <c r="I2324" s="104">
        <f t="shared" si="765"/>
        <v>1.0509070199999999</v>
      </c>
      <c r="J2324" s="104">
        <f t="shared" si="757"/>
        <v>1.05096053</v>
      </c>
      <c r="K2324" s="104">
        <f t="shared" si="758"/>
        <v>78933.269483309996</v>
      </c>
      <c r="L2324" s="107">
        <f t="shared" si="768"/>
        <v>0</v>
      </c>
      <c r="M2324" s="105">
        <f t="shared" si="769"/>
        <v>0</v>
      </c>
      <c r="N2324" s="104">
        <f t="shared" si="770"/>
        <v>0</v>
      </c>
      <c r="O2324" s="113">
        <f t="shared" si="766"/>
        <v>0.11</v>
      </c>
      <c r="P2324" s="108">
        <f t="shared" si="756"/>
        <v>1.0002805770000001</v>
      </c>
      <c r="Q2324" s="104">
        <f t="shared" si="759"/>
        <v>22.14685995</v>
      </c>
      <c r="R2324" s="104">
        <f t="shared" si="760"/>
        <v>22.14685995</v>
      </c>
      <c r="S2324" s="109" t="s">
        <v>52</v>
      </c>
      <c r="T2324" s="110">
        <f t="shared" si="771"/>
        <v>42379</v>
      </c>
      <c r="U2324" s="111">
        <f t="shared" si="767"/>
        <v>0</v>
      </c>
      <c r="V2324" s="22"/>
      <c r="AF2324" s="14"/>
    </row>
    <row r="2325" spans="1:32" x14ac:dyDescent="0.2">
      <c r="A2325" s="112">
        <f t="shared" si="761"/>
        <v>42350</v>
      </c>
      <c r="B2325" s="104">
        <f t="shared" si="753"/>
        <v>78981.592110740006</v>
      </c>
      <c r="C2325" s="104">
        <f t="shared" si="762"/>
        <v>75105.83626133998</v>
      </c>
      <c r="D2325" s="132">
        <f t="shared" si="763"/>
        <v>42349</v>
      </c>
      <c r="E2325" s="105">
        <f t="shared" si="755"/>
        <v>1.58E-3</v>
      </c>
      <c r="F2325" s="106">
        <f t="shared" si="752"/>
        <v>2</v>
      </c>
      <c r="G2325" s="106">
        <f t="shared" si="754"/>
        <v>31</v>
      </c>
      <c r="H2325" s="104">
        <f t="shared" si="764"/>
        <v>1.00010186</v>
      </c>
      <c r="I2325" s="104">
        <f t="shared" si="765"/>
        <v>1.0509070199999999</v>
      </c>
      <c r="J2325" s="104">
        <f t="shared" si="757"/>
        <v>1.05101406</v>
      </c>
      <c r="K2325" s="104">
        <f t="shared" si="758"/>
        <v>78937.289898720002</v>
      </c>
      <c r="L2325" s="107">
        <f t="shared" si="768"/>
        <v>0</v>
      </c>
      <c r="M2325" s="105">
        <f t="shared" si="769"/>
        <v>0</v>
      </c>
      <c r="N2325" s="104">
        <f t="shared" si="770"/>
        <v>0</v>
      </c>
      <c r="O2325" s="113">
        <f t="shared" si="766"/>
        <v>0.11</v>
      </c>
      <c r="P2325" s="108">
        <f t="shared" si="756"/>
        <v>1.000561233</v>
      </c>
      <c r="Q2325" s="104">
        <f t="shared" si="759"/>
        <v>44.302212019999999</v>
      </c>
      <c r="R2325" s="104">
        <f t="shared" si="760"/>
        <v>44.302212019999999</v>
      </c>
      <c r="S2325" s="109" t="s">
        <v>52</v>
      </c>
      <c r="T2325" s="110">
        <f t="shared" si="771"/>
        <v>42379</v>
      </c>
      <c r="U2325" s="111">
        <f t="shared" si="767"/>
        <v>0</v>
      </c>
      <c r="V2325" s="22"/>
      <c r="AF2325" s="14"/>
    </row>
    <row r="2326" spans="1:32" x14ac:dyDescent="0.2">
      <c r="A2326" s="112">
        <f t="shared" si="761"/>
        <v>42351</v>
      </c>
      <c r="B2326" s="104">
        <f t="shared" si="753"/>
        <v>79007.77554065999</v>
      </c>
      <c r="C2326" s="104">
        <f t="shared" si="762"/>
        <v>75105.83626133998</v>
      </c>
      <c r="D2326" s="132">
        <f t="shared" si="763"/>
        <v>42349</v>
      </c>
      <c r="E2326" s="105">
        <f t="shared" si="755"/>
        <v>1.58E-3</v>
      </c>
      <c r="F2326" s="106">
        <f t="shared" si="752"/>
        <v>3</v>
      </c>
      <c r="G2326" s="106">
        <f t="shared" si="754"/>
        <v>31</v>
      </c>
      <c r="H2326" s="104">
        <f t="shared" si="764"/>
        <v>1.00015279</v>
      </c>
      <c r="I2326" s="104">
        <f t="shared" si="765"/>
        <v>1.0509070199999999</v>
      </c>
      <c r="J2326" s="104">
        <f t="shared" si="757"/>
        <v>1.05106758</v>
      </c>
      <c r="K2326" s="104">
        <f t="shared" si="758"/>
        <v>78941.309563079994</v>
      </c>
      <c r="L2326" s="107">
        <f t="shared" si="768"/>
        <v>0</v>
      </c>
      <c r="M2326" s="105">
        <f t="shared" si="769"/>
        <v>0</v>
      </c>
      <c r="N2326" s="104">
        <f t="shared" si="770"/>
        <v>0</v>
      </c>
      <c r="O2326" s="113">
        <f t="shared" si="766"/>
        <v>0.11</v>
      </c>
      <c r="P2326" s="108">
        <f t="shared" si="756"/>
        <v>1.0008419669999999</v>
      </c>
      <c r="Q2326" s="104">
        <f t="shared" si="759"/>
        <v>66.465977580000001</v>
      </c>
      <c r="R2326" s="104">
        <f t="shared" si="760"/>
        <v>66.465977580000001</v>
      </c>
      <c r="S2326" s="109" t="s">
        <v>52</v>
      </c>
      <c r="T2326" s="110">
        <f t="shared" si="771"/>
        <v>42379</v>
      </c>
      <c r="U2326" s="111">
        <f t="shared" si="767"/>
        <v>0</v>
      </c>
      <c r="V2326" s="22"/>
      <c r="AF2326" s="14"/>
    </row>
    <row r="2327" spans="1:32" x14ac:dyDescent="0.2">
      <c r="A2327" s="112">
        <f t="shared" si="761"/>
        <v>42352</v>
      </c>
      <c r="B2327" s="104">
        <f t="shared" si="753"/>
        <v>79033.969046929997</v>
      </c>
      <c r="C2327" s="104">
        <f t="shared" si="762"/>
        <v>75105.83626133998</v>
      </c>
      <c r="D2327" s="132">
        <f t="shared" si="763"/>
        <v>42349</v>
      </c>
      <c r="E2327" s="105">
        <f t="shared" si="755"/>
        <v>1.58E-3</v>
      </c>
      <c r="F2327" s="106">
        <f t="shared" si="752"/>
        <v>4</v>
      </c>
      <c r="G2327" s="106">
        <f t="shared" si="754"/>
        <v>31</v>
      </c>
      <c r="H2327" s="104">
        <f t="shared" si="764"/>
        <v>1.00020373</v>
      </c>
      <c r="I2327" s="104">
        <f t="shared" si="765"/>
        <v>1.0509070199999999</v>
      </c>
      <c r="J2327" s="104">
        <f t="shared" si="757"/>
        <v>1.0511211199999999</v>
      </c>
      <c r="K2327" s="104">
        <f t="shared" si="758"/>
        <v>78945.330729549998</v>
      </c>
      <c r="L2327" s="107">
        <f t="shared" si="768"/>
        <v>0</v>
      </c>
      <c r="M2327" s="105">
        <f t="shared" si="769"/>
        <v>0</v>
      </c>
      <c r="N2327" s="104">
        <f t="shared" si="770"/>
        <v>0</v>
      </c>
      <c r="O2327" s="113">
        <f t="shared" si="766"/>
        <v>0.11</v>
      </c>
      <c r="P2327" s="108">
        <f t="shared" si="756"/>
        <v>1.0011227810000001</v>
      </c>
      <c r="Q2327" s="104">
        <f t="shared" si="759"/>
        <v>88.638317380000004</v>
      </c>
      <c r="R2327" s="104">
        <f t="shared" si="760"/>
        <v>88.638317380000004</v>
      </c>
      <c r="S2327" s="109" t="s">
        <v>52</v>
      </c>
      <c r="T2327" s="110">
        <f t="shared" si="771"/>
        <v>42379</v>
      </c>
      <c r="U2327" s="111">
        <f t="shared" si="767"/>
        <v>0</v>
      </c>
      <c r="V2327" s="22"/>
      <c r="AF2327" s="14"/>
    </row>
    <row r="2328" spans="1:32" x14ac:dyDescent="0.2">
      <c r="A2328" s="112">
        <f t="shared" si="761"/>
        <v>42353</v>
      </c>
      <c r="B2328" s="104">
        <f t="shared" si="753"/>
        <v>79060.170217530002</v>
      </c>
      <c r="C2328" s="104">
        <f t="shared" si="762"/>
        <v>75105.83626133998</v>
      </c>
      <c r="D2328" s="132">
        <f t="shared" si="763"/>
        <v>42349</v>
      </c>
      <c r="E2328" s="105">
        <f t="shared" si="755"/>
        <v>1.58E-3</v>
      </c>
      <c r="F2328" s="106">
        <f t="shared" si="752"/>
        <v>5</v>
      </c>
      <c r="G2328" s="106">
        <f t="shared" si="754"/>
        <v>31</v>
      </c>
      <c r="H2328" s="104">
        <f t="shared" si="764"/>
        <v>1.0002546699999999</v>
      </c>
      <c r="I2328" s="104">
        <f t="shared" si="765"/>
        <v>1.0509070199999999</v>
      </c>
      <c r="J2328" s="104">
        <f t="shared" si="757"/>
        <v>1.0511746500000001</v>
      </c>
      <c r="K2328" s="104">
        <f t="shared" si="758"/>
        <v>78949.351144970002</v>
      </c>
      <c r="L2328" s="107">
        <f t="shared" si="768"/>
        <v>0</v>
      </c>
      <c r="M2328" s="105">
        <f t="shared" si="769"/>
        <v>0</v>
      </c>
      <c r="N2328" s="104">
        <f t="shared" si="770"/>
        <v>0</v>
      </c>
      <c r="O2328" s="113">
        <f t="shared" si="766"/>
        <v>0.11</v>
      </c>
      <c r="P2328" s="108">
        <f t="shared" si="756"/>
        <v>1.001403673</v>
      </c>
      <c r="Q2328" s="104">
        <f t="shared" si="759"/>
        <v>110.81907256</v>
      </c>
      <c r="R2328" s="104">
        <f t="shared" si="760"/>
        <v>110.81907256</v>
      </c>
      <c r="S2328" s="109" t="s">
        <v>52</v>
      </c>
      <c r="T2328" s="110">
        <f t="shared" si="771"/>
        <v>42379</v>
      </c>
      <c r="U2328" s="111">
        <f t="shared" si="767"/>
        <v>0</v>
      </c>
      <c r="V2328" s="22"/>
      <c r="AF2328" s="14"/>
    </row>
    <row r="2329" spans="1:32" x14ac:dyDescent="0.2">
      <c r="A2329" s="112">
        <f t="shared" si="761"/>
        <v>42354</v>
      </c>
      <c r="B2329" s="104">
        <f t="shared" si="753"/>
        <v>79086.37980509999</v>
      </c>
      <c r="C2329" s="104">
        <f t="shared" si="762"/>
        <v>75105.83626133998</v>
      </c>
      <c r="D2329" s="132">
        <f t="shared" si="763"/>
        <v>42349</v>
      </c>
      <c r="E2329" s="105">
        <f t="shared" si="755"/>
        <v>1.58E-3</v>
      </c>
      <c r="F2329" s="106">
        <f t="shared" si="752"/>
        <v>6</v>
      </c>
      <c r="G2329" s="106">
        <f t="shared" si="754"/>
        <v>31</v>
      </c>
      <c r="H2329" s="104">
        <f t="shared" si="764"/>
        <v>1.0003056100000001</v>
      </c>
      <c r="I2329" s="104">
        <f t="shared" si="765"/>
        <v>1.0509070199999999</v>
      </c>
      <c r="J2329" s="104">
        <f t="shared" si="757"/>
        <v>1.0512281800000001</v>
      </c>
      <c r="K2329" s="104">
        <f t="shared" si="758"/>
        <v>78953.371560379994</v>
      </c>
      <c r="L2329" s="107">
        <f t="shared" si="768"/>
        <v>0</v>
      </c>
      <c r="M2329" s="105">
        <f t="shared" si="769"/>
        <v>0</v>
      </c>
      <c r="N2329" s="104">
        <f t="shared" si="770"/>
        <v>0</v>
      </c>
      <c r="O2329" s="113">
        <f t="shared" si="766"/>
        <v>0.11</v>
      </c>
      <c r="P2329" s="108">
        <f t="shared" si="756"/>
        <v>1.0016846429999999</v>
      </c>
      <c r="Q2329" s="104">
        <f t="shared" si="759"/>
        <v>133.00824471999999</v>
      </c>
      <c r="R2329" s="104">
        <f t="shared" si="760"/>
        <v>133.00824471999999</v>
      </c>
      <c r="S2329" s="109" t="s">
        <v>52</v>
      </c>
      <c r="T2329" s="110">
        <f t="shared" si="771"/>
        <v>42379</v>
      </c>
      <c r="U2329" s="111">
        <f t="shared" si="767"/>
        <v>0</v>
      </c>
      <c r="V2329" s="22"/>
      <c r="AF2329" s="14"/>
    </row>
    <row r="2330" spans="1:32" x14ac:dyDescent="0.2">
      <c r="A2330" s="112">
        <f t="shared" si="761"/>
        <v>42355</v>
      </c>
      <c r="B2330" s="104">
        <f t="shared" si="753"/>
        <v>79112.598721029994</v>
      </c>
      <c r="C2330" s="104">
        <f t="shared" si="762"/>
        <v>75105.83626133998</v>
      </c>
      <c r="D2330" s="132">
        <f t="shared" si="763"/>
        <v>42349</v>
      </c>
      <c r="E2330" s="105">
        <f t="shared" si="755"/>
        <v>1.58E-3</v>
      </c>
      <c r="F2330" s="106">
        <f t="shared" si="752"/>
        <v>7</v>
      </c>
      <c r="G2330" s="106">
        <f t="shared" si="754"/>
        <v>31</v>
      </c>
      <c r="H2330" s="104">
        <f t="shared" si="764"/>
        <v>1.00035655</v>
      </c>
      <c r="I2330" s="104">
        <f t="shared" si="765"/>
        <v>1.0509070199999999</v>
      </c>
      <c r="J2330" s="104">
        <f t="shared" si="757"/>
        <v>1.05128172</v>
      </c>
      <c r="K2330" s="104">
        <f t="shared" si="758"/>
        <v>78957.392726849997</v>
      </c>
      <c r="L2330" s="107">
        <f t="shared" si="768"/>
        <v>0</v>
      </c>
      <c r="M2330" s="105">
        <f t="shared" si="769"/>
        <v>0</v>
      </c>
      <c r="N2330" s="104">
        <f t="shared" si="770"/>
        <v>0</v>
      </c>
      <c r="O2330" s="113">
        <f t="shared" si="766"/>
        <v>0.11</v>
      </c>
      <c r="P2330" s="108">
        <f t="shared" si="756"/>
        <v>1.001965693</v>
      </c>
      <c r="Q2330" s="104">
        <f t="shared" si="759"/>
        <v>155.20599418</v>
      </c>
      <c r="R2330" s="104">
        <f t="shared" si="760"/>
        <v>155.20599418</v>
      </c>
      <c r="S2330" s="109" t="s">
        <v>52</v>
      </c>
      <c r="T2330" s="110">
        <f t="shared" si="771"/>
        <v>42379</v>
      </c>
      <c r="U2330" s="111">
        <f t="shared" si="767"/>
        <v>0</v>
      </c>
      <c r="V2330" s="22"/>
      <c r="AF2330" s="14"/>
    </row>
    <row r="2331" spans="1:32" x14ac:dyDescent="0.2">
      <c r="A2331" s="112">
        <f t="shared" si="761"/>
        <v>42356</v>
      </c>
      <c r="B2331" s="104">
        <f t="shared" si="753"/>
        <v>79138.826135209994</v>
      </c>
      <c r="C2331" s="104">
        <f t="shared" si="762"/>
        <v>75105.83626133998</v>
      </c>
      <c r="D2331" s="132">
        <f t="shared" si="763"/>
        <v>42349</v>
      </c>
      <c r="E2331" s="105">
        <f t="shared" si="755"/>
        <v>1.58E-3</v>
      </c>
      <c r="F2331" s="106">
        <f t="shared" si="752"/>
        <v>8</v>
      </c>
      <c r="G2331" s="106">
        <f t="shared" si="754"/>
        <v>31</v>
      </c>
      <c r="H2331" s="104">
        <f t="shared" si="764"/>
        <v>1.0004074999999999</v>
      </c>
      <c r="I2331" s="104">
        <f t="shared" si="765"/>
        <v>1.0509070199999999</v>
      </c>
      <c r="J2331" s="104">
        <f t="shared" si="757"/>
        <v>1.0513352600000001</v>
      </c>
      <c r="K2331" s="104">
        <f t="shared" si="758"/>
        <v>78961.413893329998</v>
      </c>
      <c r="L2331" s="107">
        <f t="shared" si="768"/>
        <v>0</v>
      </c>
      <c r="M2331" s="105">
        <f t="shared" si="769"/>
        <v>0</v>
      </c>
      <c r="N2331" s="104">
        <f t="shared" si="770"/>
        <v>0</v>
      </c>
      <c r="O2331" s="113">
        <f t="shared" si="766"/>
        <v>0.11</v>
      </c>
      <c r="P2331" s="108">
        <f t="shared" si="756"/>
        <v>1.002246822</v>
      </c>
      <c r="Q2331" s="104">
        <f t="shared" si="759"/>
        <v>177.41224188000001</v>
      </c>
      <c r="R2331" s="104">
        <f t="shared" si="760"/>
        <v>177.41224188000001</v>
      </c>
      <c r="S2331" s="109" t="s">
        <v>52</v>
      </c>
      <c r="T2331" s="110">
        <f t="shared" si="771"/>
        <v>42379</v>
      </c>
      <c r="U2331" s="111">
        <f t="shared" si="767"/>
        <v>0</v>
      </c>
      <c r="V2331" s="22"/>
      <c r="AF2331" s="14"/>
    </row>
    <row r="2332" spans="1:32" x14ac:dyDescent="0.2">
      <c r="A2332" s="112">
        <f t="shared" si="761"/>
        <v>42357</v>
      </c>
      <c r="B2332" s="104">
        <f t="shared" si="753"/>
        <v>79165.061969620001</v>
      </c>
      <c r="C2332" s="104">
        <f t="shared" si="762"/>
        <v>75105.83626133998</v>
      </c>
      <c r="D2332" s="132">
        <f t="shared" si="763"/>
        <v>42349</v>
      </c>
      <c r="E2332" s="105">
        <f t="shared" si="755"/>
        <v>1.58E-3</v>
      </c>
      <c r="F2332" s="106">
        <f t="shared" si="752"/>
        <v>9</v>
      </c>
      <c r="G2332" s="106">
        <f t="shared" si="754"/>
        <v>31</v>
      </c>
      <c r="H2332" s="104">
        <f t="shared" si="764"/>
        <v>1.00045845</v>
      </c>
      <c r="I2332" s="104">
        <f t="shared" si="765"/>
        <v>1.0509070199999999</v>
      </c>
      <c r="J2332" s="104">
        <f t="shared" si="757"/>
        <v>1.0513888</v>
      </c>
      <c r="K2332" s="104">
        <f t="shared" si="758"/>
        <v>78965.435059800002</v>
      </c>
      <c r="L2332" s="107">
        <f t="shared" si="768"/>
        <v>0</v>
      </c>
      <c r="M2332" s="105">
        <f t="shared" si="769"/>
        <v>0</v>
      </c>
      <c r="N2332" s="104">
        <f t="shared" si="770"/>
        <v>0</v>
      </c>
      <c r="O2332" s="113">
        <f t="shared" si="766"/>
        <v>0.11</v>
      </c>
      <c r="P2332" s="108">
        <f t="shared" si="756"/>
        <v>1.002528029</v>
      </c>
      <c r="Q2332" s="104">
        <f t="shared" si="759"/>
        <v>199.62690982000001</v>
      </c>
      <c r="R2332" s="104">
        <f t="shared" si="760"/>
        <v>199.62690982000001</v>
      </c>
      <c r="S2332" s="109" t="s">
        <v>52</v>
      </c>
      <c r="T2332" s="110">
        <f t="shared" si="771"/>
        <v>42379</v>
      </c>
      <c r="U2332" s="111">
        <f t="shared" si="767"/>
        <v>0</v>
      </c>
      <c r="V2332" s="22"/>
      <c r="AF2332" s="14"/>
    </row>
    <row r="2333" spans="1:32" x14ac:dyDescent="0.2">
      <c r="A2333" s="112">
        <f t="shared" si="761"/>
        <v>42358</v>
      </c>
      <c r="B2333" s="104">
        <f t="shared" si="753"/>
        <v>79191.30713632</v>
      </c>
      <c r="C2333" s="104">
        <f t="shared" si="762"/>
        <v>75105.83626133998</v>
      </c>
      <c r="D2333" s="132">
        <f t="shared" si="763"/>
        <v>42349</v>
      </c>
      <c r="E2333" s="105">
        <f t="shared" si="755"/>
        <v>1.58E-3</v>
      </c>
      <c r="F2333" s="106">
        <f t="shared" si="752"/>
        <v>10</v>
      </c>
      <c r="G2333" s="106">
        <f t="shared" si="754"/>
        <v>31</v>
      </c>
      <c r="H2333" s="104">
        <f t="shared" si="764"/>
        <v>1.0005094000000001</v>
      </c>
      <c r="I2333" s="104">
        <f t="shared" si="765"/>
        <v>1.0509070199999999</v>
      </c>
      <c r="J2333" s="104">
        <f t="shared" si="757"/>
        <v>1.0514423500000001</v>
      </c>
      <c r="K2333" s="104">
        <f t="shared" si="758"/>
        <v>78969.456977330003</v>
      </c>
      <c r="L2333" s="107">
        <f t="shared" si="768"/>
        <v>0</v>
      </c>
      <c r="M2333" s="105">
        <f t="shared" si="769"/>
        <v>0</v>
      </c>
      <c r="N2333" s="104">
        <f t="shared" si="770"/>
        <v>0</v>
      </c>
      <c r="O2333" s="113">
        <f t="shared" si="766"/>
        <v>0.11</v>
      </c>
      <c r="P2333" s="108">
        <f t="shared" si="756"/>
        <v>1.002809316</v>
      </c>
      <c r="Q2333" s="104">
        <f t="shared" si="759"/>
        <v>221.85015899000001</v>
      </c>
      <c r="R2333" s="104">
        <f t="shared" si="760"/>
        <v>221.85015899000001</v>
      </c>
      <c r="S2333" s="109" t="s">
        <v>52</v>
      </c>
      <c r="T2333" s="110">
        <f t="shared" si="771"/>
        <v>42379</v>
      </c>
      <c r="U2333" s="111">
        <f t="shared" si="767"/>
        <v>0</v>
      </c>
      <c r="V2333" s="22"/>
      <c r="AF2333" s="14"/>
    </row>
    <row r="2334" spans="1:32" x14ac:dyDescent="0.2">
      <c r="A2334" s="112">
        <f t="shared" si="761"/>
        <v>42359</v>
      </c>
      <c r="B2334" s="104">
        <f t="shared" si="753"/>
        <v>79217.559972210001</v>
      </c>
      <c r="C2334" s="104">
        <f t="shared" si="762"/>
        <v>75105.83626133998</v>
      </c>
      <c r="D2334" s="132">
        <f t="shared" si="763"/>
        <v>42349</v>
      </c>
      <c r="E2334" s="105">
        <f t="shared" si="755"/>
        <v>1.58E-3</v>
      </c>
      <c r="F2334" s="106">
        <f t="shared" si="752"/>
        <v>11</v>
      </c>
      <c r="G2334" s="106">
        <f t="shared" si="754"/>
        <v>31</v>
      </c>
      <c r="H2334" s="104">
        <f t="shared" si="764"/>
        <v>1.00056035</v>
      </c>
      <c r="I2334" s="104">
        <f t="shared" si="765"/>
        <v>1.0509070199999999</v>
      </c>
      <c r="J2334" s="104">
        <f t="shared" si="757"/>
        <v>1.05149589</v>
      </c>
      <c r="K2334" s="104">
        <f t="shared" si="758"/>
        <v>78973.478143810004</v>
      </c>
      <c r="L2334" s="107">
        <f t="shared" si="768"/>
        <v>0</v>
      </c>
      <c r="M2334" s="105">
        <f t="shared" si="769"/>
        <v>0</v>
      </c>
      <c r="N2334" s="104">
        <f t="shared" si="770"/>
        <v>0</v>
      </c>
      <c r="O2334" s="113">
        <f t="shared" si="766"/>
        <v>0.11</v>
      </c>
      <c r="P2334" s="108">
        <f t="shared" si="756"/>
        <v>1.003090681</v>
      </c>
      <c r="Q2334" s="104">
        <f t="shared" si="759"/>
        <v>244.08182840000001</v>
      </c>
      <c r="R2334" s="104">
        <f t="shared" si="760"/>
        <v>244.08182840000001</v>
      </c>
      <c r="S2334" s="109" t="s">
        <v>52</v>
      </c>
      <c r="T2334" s="110">
        <f t="shared" si="771"/>
        <v>42379</v>
      </c>
      <c r="U2334" s="111">
        <f t="shared" si="767"/>
        <v>0</v>
      </c>
      <c r="V2334" s="22"/>
      <c r="AF2334" s="14"/>
    </row>
    <row r="2335" spans="1:32" x14ac:dyDescent="0.2">
      <c r="A2335" s="112">
        <f t="shared" si="761"/>
        <v>42360</v>
      </c>
      <c r="B2335" s="104">
        <f t="shared" si="753"/>
        <v>79243.822063730011</v>
      </c>
      <c r="C2335" s="104">
        <f t="shared" si="762"/>
        <v>75105.83626133998</v>
      </c>
      <c r="D2335" s="132">
        <f t="shared" si="763"/>
        <v>42349</v>
      </c>
      <c r="E2335" s="105">
        <f t="shared" si="755"/>
        <v>1.58E-3</v>
      </c>
      <c r="F2335" s="106">
        <f t="shared" si="752"/>
        <v>12</v>
      </c>
      <c r="G2335" s="106">
        <f t="shared" si="754"/>
        <v>31</v>
      </c>
      <c r="H2335" s="104">
        <f t="shared" si="764"/>
        <v>1.00061131</v>
      </c>
      <c r="I2335" s="104">
        <f t="shared" si="765"/>
        <v>1.0509070199999999</v>
      </c>
      <c r="J2335" s="104">
        <f t="shared" si="757"/>
        <v>1.0515494400000001</v>
      </c>
      <c r="K2335" s="104">
        <f t="shared" si="758"/>
        <v>78977.500061340004</v>
      </c>
      <c r="L2335" s="107">
        <f t="shared" si="768"/>
        <v>0</v>
      </c>
      <c r="M2335" s="105">
        <f t="shared" si="769"/>
        <v>0</v>
      </c>
      <c r="N2335" s="104">
        <f t="shared" si="770"/>
        <v>0</v>
      </c>
      <c r="O2335" s="113">
        <f t="shared" si="766"/>
        <v>0.11</v>
      </c>
      <c r="P2335" s="108">
        <f t="shared" si="756"/>
        <v>1.0033721250000001</v>
      </c>
      <c r="Q2335" s="104">
        <f t="shared" si="759"/>
        <v>266.32200239000002</v>
      </c>
      <c r="R2335" s="104">
        <f t="shared" si="760"/>
        <v>266.32200239000002</v>
      </c>
      <c r="S2335" s="109" t="s">
        <v>52</v>
      </c>
      <c r="T2335" s="110">
        <f t="shared" si="771"/>
        <v>42379</v>
      </c>
      <c r="U2335" s="111">
        <f t="shared" si="767"/>
        <v>0</v>
      </c>
      <c r="V2335" s="22"/>
      <c r="AF2335" s="14"/>
    </row>
    <row r="2336" spans="1:32" x14ac:dyDescent="0.2">
      <c r="A2336" s="112">
        <f t="shared" si="761"/>
        <v>42361</v>
      </c>
      <c r="B2336" s="104">
        <f t="shared" si="753"/>
        <v>79270.093412479997</v>
      </c>
      <c r="C2336" s="104">
        <f t="shared" si="762"/>
        <v>75105.83626133998</v>
      </c>
      <c r="D2336" s="132">
        <f t="shared" si="763"/>
        <v>42349</v>
      </c>
      <c r="E2336" s="105">
        <f t="shared" si="755"/>
        <v>1.58E-3</v>
      </c>
      <c r="F2336" s="106">
        <f t="shared" si="752"/>
        <v>13</v>
      </c>
      <c r="G2336" s="106">
        <f t="shared" si="754"/>
        <v>31</v>
      </c>
      <c r="H2336" s="104">
        <f t="shared" si="764"/>
        <v>1.0006622700000001</v>
      </c>
      <c r="I2336" s="104">
        <f t="shared" si="765"/>
        <v>1.0509070199999999</v>
      </c>
      <c r="J2336" s="104">
        <f t="shared" si="757"/>
        <v>1.0516030000000001</v>
      </c>
      <c r="K2336" s="104">
        <f t="shared" si="758"/>
        <v>78981.522729930002</v>
      </c>
      <c r="L2336" s="107">
        <f t="shared" si="768"/>
        <v>0</v>
      </c>
      <c r="M2336" s="105">
        <f t="shared" si="769"/>
        <v>0</v>
      </c>
      <c r="N2336" s="104">
        <f t="shared" si="770"/>
        <v>0</v>
      </c>
      <c r="O2336" s="113">
        <f t="shared" si="766"/>
        <v>0.11</v>
      </c>
      <c r="P2336" s="108">
        <f t="shared" si="756"/>
        <v>1.003653648</v>
      </c>
      <c r="Q2336" s="104">
        <f t="shared" si="759"/>
        <v>288.57068255000001</v>
      </c>
      <c r="R2336" s="104">
        <f t="shared" si="760"/>
        <v>288.57068255000001</v>
      </c>
      <c r="S2336" s="109" t="s">
        <v>52</v>
      </c>
      <c r="T2336" s="110">
        <f t="shared" si="771"/>
        <v>42379</v>
      </c>
      <c r="U2336" s="111">
        <f t="shared" si="767"/>
        <v>0</v>
      </c>
      <c r="V2336" s="22"/>
      <c r="AF2336" s="14"/>
    </row>
    <row r="2337" spans="1:32" x14ac:dyDescent="0.2">
      <c r="A2337" s="112">
        <f t="shared" si="761"/>
        <v>42362</v>
      </c>
      <c r="B2337" s="104">
        <f t="shared" si="753"/>
        <v>79296.372512030008</v>
      </c>
      <c r="C2337" s="104">
        <f t="shared" si="762"/>
        <v>75105.83626133998</v>
      </c>
      <c r="D2337" s="132">
        <f t="shared" si="763"/>
        <v>42349</v>
      </c>
      <c r="E2337" s="105">
        <f t="shared" si="755"/>
        <v>1.58E-3</v>
      </c>
      <c r="F2337" s="106">
        <f t="shared" si="752"/>
        <v>14</v>
      </c>
      <c r="G2337" s="106">
        <f t="shared" si="754"/>
        <v>31</v>
      </c>
      <c r="H2337" s="104">
        <f t="shared" si="764"/>
        <v>1.0007132299999999</v>
      </c>
      <c r="I2337" s="104">
        <f t="shared" si="765"/>
        <v>1.0509070199999999</v>
      </c>
      <c r="J2337" s="104">
        <f t="shared" si="757"/>
        <v>1.0516565499999999</v>
      </c>
      <c r="K2337" s="104">
        <f t="shared" si="758"/>
        <v>78985.544647460003</v>
      </c>
      <c r="L2337" s="107">
        <f t="shared" si="768"/>
        <v>0</v>
      </c>
      <c r="M2337" s="105">
        <f t="shared" si="769"/>
        <v>0</v>
      </c>
      <c r="N2337" s="104">
        <f t="shared" si="770"/>
        <v>0</v>
      </c>
      <c r="O2337" s="113">
        <f t="shared" si="766"/>
        <v>0.11</v>
      </c>
      <c r="P2337" s="108">
        <f t="shared" si="756"/>
        <v>1.0039352500000001</v>
      </c>
      <c r="Q2337" s="104">
        <f t="shared" si="759"/>
        <v>310.82786456999997</v>
      </c>
      <c r="R2337" s="104">
        <f t="shared" si="760"/>
        <v>310.82786456999997</v>
      </c>
      <c r="S2337" s="109" t="s">
        <v>52</v>
      </c>
      <c r="T2337" s="110">
        <f t="shared" si="771"/>
        <v>42379</v>
      </c>
      <c r="U2337" s="111">
        <f t="shared" si="767"/>
        <v>0</v>
      </c>
      <c r="V2337" s="22"/>
      <c r="AF2337" s="14"/>
    </row>
    <row r="2338" spans="1:32" x14ac:dyDescent="0.2">
      <c r="A2338" s="112">
        <f t="shared" si="761"/>
        <v>42363</v>
      </c>
      <c r="B2338" s="104">
        <f t="shared" si="753"/>
        <v>79322.661625359993</v>
      </c>
      <c r="C2338" s="104">
        <f t="shared" si="762"/>
        <v>75105.83626133998</v>
      </c>
      <c r="D2338" s="132">
        <f t="shared" si="763"/>
        <v>42349</v>
      </c>
      <c r="E2338" s="105">
        <f t="shared" si="755"/>
        <v>1.58E-3</v>
      </c>
      <c r="F2338" s="106">
        <f t="shared" si="752"/>
        <v>15</v>
      </c>
      <c r="G2338" s="106">
        <f t="shared" si="754"/>
        <v>31</v>
      </c>
      <c r="H2338" s="104">
        <f t="shared" si="764"/>
        <v>1.0007642000000001</v>
      </c>
      <c r="I2338" s="104">
        <f t="shared" si="765"/>
        <v>1.0509070199999999</v>
      </c>
      <c r="J2338" s="104">
        <f t="shared" si="757"/>
        <v>1.0517101200000001</v>
      </c>
      <c r="K2338" s="104">
        <f t="shared" si="758"/>
        <v>78989.568067109998</v>
      </c>
      <c r="L2338" s="107">
        <f t="shared" si="768"/>
        <v>0</v>
      </c>
      <c r="M2338" s="105">
        <f t="shared" si="769"/>
        <v>0</v>
      </c>
      <c r="N2338" s="104">
        <f t="shared" si="770"/>
        <v>0</v>
      </c>
      <c r="O2338" s="113">
        <f t="shared" si="766"/>
        <v>0.11</v>
      </c>
      <c r="P2338" s="108">
        <f t="shared" si="756"/>
        <v>1.004216931</v>
      </c>
      <c r="Q2338" s="104">
        <f t="shared" si="759"/>
        <v>333.09355825</v>
      </c>
      <c r="R2338" s="104">
        <f t="shared" si="760"/>
        <v>333.09355825</v>
      </c>
      <c r="S2338" s="109" t="s">
        <v>52</v>
      </c>
      <c r="T2338" s="110">
        <f t="shared" si="771"/>
        <v>42379</v>
      </c>
      <c r="U2338" s="111">
        <f t="shared" si="767"/>
        <v>0</v>
      </c>
      <c r="V2338" s="22"/>
      <c r="AF2338" s="14"/>
    </row>
    <row r="2339" spans="1:32" x14ac:dyDescent="0.2">
      <c r="A2339" s="112">
        <f t="shared" si="761"/>
        <v>42364</v>
      </c>
      <c r="B2339" s="104">
        <f t="shared" si="753"/>
        <v>79348.958570389994</v>
      </c>
      <c r="C2339" s="104">
        <f t="shared" si="762"/>
        <v>75105.83626133998</v>
      </c>
      <c r="D2339" s="132">
        <f t="shared" si="763"/>
        <v>42349</v>
      </c>
      <c r="E2339" s="105">
        <f t="shared" si="755"/>
        <v>1.58E-3</v>
      </c>
      <c r="F2339" s="106">
        <f t="shared" ref="F2339:F2402" si="772">IF(DAY(A2339)=E$2+1,1,F2338+1)</f>
        <v>16</v>
      </c>
      <c r="G2339" s="106">
        <f t="shared" si="754"/>
        <v>31</v>
      </c>
      <c r="H2339" s="104">
        <f t="shared" si="764"/>
        <v>1.0008151700000001</v>
      </c>
      <c r="I2339" s="104">
        <f t="shared" si="765"/>
        <v>1.0509070199999999</v>
      </c>
      <c r="J2339" s="104">
        <f t="shared" si="757"/>
        <v>1.0517636800000001</v>
      </c>
      <c r="K2339" s="104">
        <f t="shared" si="758"/>
        <v>78993.590735699996</v>
      </c>
      <c r="L2339" s="107">
        <f t="shared" si="768"/>
        <v>0</v>
      </c>
      <c r="M2339" s="105">
        <f t="shared" si="769"/>
        <v>0</v>
      </c>
      <c r="N2339" s="104">
        <f t="shared" si="770"/>
        <v>0</v>
      </c>
      <c r="O2339" s="113">
        <f t="shared" si="766"/>
        <v>0.11</v>
      </c>
      <c r="P2339" s="108">
        <f t="shared" si="756"/>
        <v>1.0044986920000001</v>
      </c>
      <c r="Q2339" s="104">
        <f t="shared" si="759"/>
        <v>355.36783469</v>
      </c>
      <c r="R2339" s="104">
        <f t="shared" si="760"/>
        <v>355.36783469</v>
      </c>
      <c r="S2339" s="109" t="s">
        <v>52</v>
      </c>
      <c r="T2339" s="110">
        <f t="shared" si="771"/>
        <v>42379</v>
      </c>
      <c r="U2339" s="111">
        <f t="shared" si="767"/>
        <v>0</v>
      </c>
      <c r="V2339" s="22"/>
      <c r="AF2339" s="14"/>
    </row>
    <row r="2340" spans="1:32" x14ac:dyDescent="0.2">
      <c r="A2340" s="112">
        <f t="shared" si="761"/>
        <v>42365</v>
      </c>
      <c r="B2340" s="104">
        <f t="shared" si="753"/>
        <v>79375.264698740008</v>
      </c>
      <c r="C2340" s="104">
        <f t="shared" si="762"/>
        <v>75105.83626133998</v>
      </c>
      <c r="D2340" s="132">
        <f t="shared" si="763"/>
        <v>42349</v>
      </c>
      <c r="E2340" s="105">
        <f t="shared" si="755"/>
        <v>1.58E-3</v>
      </c>
      <c r="F2340" s="106">
        <f t="shared" si="772"/>
        <v>17</v>
      </c>
      <c r="G2340" s="106">
        <f t="shared" si="754"/>
        <v>31</v>
      </c>
      <c r="H2340" s="104">
        <f t="shared" si="764"/>
        <v>1.0008661400000001</v>
      </c>
      <c r="I2340" s="104">
        <f t="shared" si="765"/>
        <v>1.0509070199999999</v>
      </c>
      <c r="J2340" s="104">
        <f t="shared" si="757"/>
        <v>1.05181725</v>
      </c>
      <c r="K2340" s="104">
        <f t="shared" si="758"/>
        <v>78997.614155350006</v>
      </c>
      <c r="L2340" s="107">
        <f t="shared" si="768"/>
        <v>0</v>
      </c>
      <c r="M2340" s="105">
        <f t="shared" si="769"/>
        <v>0</v>
      </c>
      <c r="N2340" s="104">
        <f t="shared" si="770"/>
        <v>0</v>
      </c>
      <c r="O2340" s="113">
        <f t="shared" si="766"/>
        <v>0.11</v>
      </c>
      <c r="P2340" s="108">
        <f t="shared" si="756"/>
        <v>1.004780531</v>
      </c>
      <c r="Q2340" s="104">
        <f t="shared" si="759"/>
        <v>377.65054339</v>
      </c>
      <c r="R2340" s="104">
        <f t="shared" si="760"/>
        <v>377.65054339</v>
      </c>
      <c r="S2340" s="109" t="s">
        <v>52</v>
      </c>
      <c r="T2340" s="110">
        <f t="shared" si="771"/>
        <v>42379</v>
      </c>
      <c r="U2340" s="111">
        <f t="shared" si="767"/>
        <v>0</v>
      </c>
      <c r="V2340" s="22"/>
      <c r="AF2340" s="14"/>
    </row>
    <row r="2341" spans="1:32" x14ac:dyDescent="0.2">
      <c r="A2341" s="112">
        <f t="shared" si="761"/>
        <v>42366</v>
      </c>
      <c r="B2341" s="104">
        <f t="shared" si="753"/>
        <v>79401.578581270005</v>
      </c>
      <c r="C2341" s="104">
        <f t="shared" si="762"/>
        <v>75105.83626133998</v>
      </c>
      <c r="D2341" s="132">
        <f t="shared" si="763"/>
        <v>42349</v>
      </c>
      <c r="E2341" s="105">
        <f t="shared" si="755"/>
        <v>1.58E-3</v>
      </c>
      <c r="F2341" s="106">
        <f t="shared" si="772"/>
        <v>18</v>
      </c>
      <c r="G2341" s="106">
        <f t="shared" si="754"/>
        <v>31</v>
      </c>
      <c r="H2341" s="104">
        <f t="shared" si="764"/>
        <v>1.0009171100000001</v>
      </c>
      <c r="I2341" s="104">
        <f t="shared" si="765"/>
        <v>1.0509070199999999</v>
      </c>
      <c r="J2341" s="104">
        <f t="shared" si="757"/>
        <v>1.05187081</v>
      </c>
      <c r="K2341" s="104">
        <f t="shared" si="758"/>
        <v>79001.636823940004</v>
      </c>
      <c r="L2341" s="107">
        <f t="shared" si="768"/>
        <v>0</v>
      </c>
      <c r="M2341" s="105">
        <f t="shared" si="769"/>
        <v>0</v>
      </c>
      <c r="N2341" s="104">
        <f t="shared" si="770"/>
        <v>0</v>
      </c>
      <c r="O2341" s="113">
        <f t="shared" si="766"/>
        <v>0.11</v>
      </c>
      <c r="P2341" s="108">
        <f t="shared" si="756"/>
        <v>1.005062449</v>
      </c>
      <c r="Q2341" s="104">
        <f t="shared" si="759"/>
        <v>399.94175732999997</v>
      </c>
      <c r="R2341" s="104">
        <f t="shared" si="760"/>
        <v>399.94175732999997</v>
      </c>
      <c r="S2341" s="109" t="s">
        <v>52</v>
      </c>
      <c r="T2341" s="110">
        <f t="shared" si="771"/>
        <v>42379</v>
      </c>
      <c r="U2341" s="111">
        <f t="shared" si="767"/>
        <v>0</v>
      </c>
      <c r="V2341" s="22"/>
      <c r="AF2341" s="14"/>
    </row>
    <row r="2342" spans="1:32" x14ac:dyDescent="0.2">
      <c r="A2342" s="112">
        <f t="shared" si="761"/>
        <v>42367</v>
      </c>
      <c r="B2342" s="104">
        <f t="shared" si="753"/>
        <v>79427.902562520001</v>
      </c>
      <c r="C2342" s="104">
        <f t="shared" si="762"/>
        <v>75105.83626133998</v>
      </c>
      <c r="D2342" s="132">
        <f t="shared" si="763"/>
        <v>42349</v>
      </c>
      <c r="E2342" s="105">
        <f t="shared" si="755"/>
        <v>1.58E-3</v>
      </c>
      <c r="F2342" s="106">
        <f t="shared" si="772"/>
        <v>19</v>
      </c>
      <c r="G2342" s="106">
        <f t="shared" si="754"/>
        <v>31</v>
      </c>
      <c r="H2342" s="104">
        <f t="shared" si="764"/>
        <v>1.00096809</v>
      </c>
      <c r="I2342" s="104">
        <f t="shared" si="765"/>
        <v>1.0509070199999999</v>
      </c>
      <c r="J2342" s="104">
        <f t="shared" si="757"/>
        <v>1.0519243899999999</v>
      </c>
      <c r="K2342" s="104">
        <f t="shared" si="758"/>
        <v>79005.660994639999</v>
      </c>
      <c r="L2342" s="107">
        <f t="shared" si="768"/>
        <v>0</v>
      </c>
      <c r="M2342" s="105">
        <f t="shared" si="769"/>
        <v>0</v>
      </c>
      <c r="N2342" s="104">
        <f t="shared" si="770"/>
        <v>0</v>
      </c>
      <c r="O2342" s="113">
        <f t="shared" si="766"/>
        <v>0.11</v>
      </c>
      <c r="P2342" s="108">
        <f t="shared" si="756"/>
        <v>1.0053444469999999</v>
      </c>
      <c r="Q2342" s="104">
        <f t="shared" si="759"/>
        <v>422.24156787999999</v>
      </c>
      <c r="R2342" s="104">
        <f t="shared" si="760"/>
        <v>422.24156787999999</v>
      </c>
      <c r="S2342" s="109" t="s">
        <v>52</v>
      </c>
      <c r="T2342" s="110">
        <f t="shared" si="771"/>
        <v>42379</v>
      </c>
      <c r="U2342" s="111">
        <f t="shared" si="767"/>
        <v>0</v>
      </c>
      <c r="V2342" s="22"/>
      <c r="AF2342" s="14"/>
    </row>
    <row r="2343" spans="1:32" x14ac:dyDescent="0.2">
      <c r="A2343" s="112">
        <f t="shared" si="761"/>
        <v>42368</v>
      </c>
      <c r="B2343" s="104">
        <f t="shared" ref="B2343:B2406" si="773">IF(E2343&lt;0,"ND",(K2343+Q2343))</f>
        <v>79454.23346558999</v>
      </c>
      <c r="C2343" s="104">
        <f t="shared" si="762"/>
        <v>75105.83626133998</v>
      </c>
      <c r="D2343" s="132">
        <f t="shared" si="763"/>
        <v>42349</v>
      </c>
      <c r="E2343" s="105">
        <f t="shared" si="755"/>
        <v>1.58E-3</v>
      </c>
      <c r="F2343" s="106">
        <f t="shared" si="772"/>
        <v>20</v>
      </c>
      <c r="G2343" s="106">
        <f t="shared" ref="G2343:G2406" si="774">IF(DAY(A2343)=E$2+1,DAY(EOMONTH(A2343,0)), IF(DAY(A2343)&lt;&gt;$E$2+1,G2342))</f>
        <v>31</v>
      </c>
      <c r="H2343" s="104">
        <f t="shared" si="764"/>
        <v>1.00101906</v>
      </c>
      <c r="I2343" s="104">
        <f t="shared" si="765"/>
        <v>1.0509070199999999</v>
      </c>
      <c r="J2343" s="104">
        <f t="shared" si="757"/>
        <v>1.0519779499999999</v>
      </c>
      <c r="K2343" s="104">
        <f t="shared" si="758"/>
        <v>79009.683663239994</v>
      </c>
      <c r="L2343" s="107">
        <f t="shared" si="768"/>
        <v>0</v>
      </c>
      <c r="M2343" s="105">
        <f t="shared" si="769"/>
        <v>0</v>
      </c>
      <c r="N2343" s="104">
        <f t="shared" si="770"/>
        <v>0</v>
      </c>
      <c r="O2343" s="113">
        <f t="shared" si="766"/>
        <v>0.11</v>
      </c>
      <c r="P2343" s="108">
        <f t="shared" si="756"/>
        <v>1.0056265230000001</v>
      </c>
      <c r="Q2343" s="104">
        <f t="shared" si="759"/>
        <v>444.54980234999999</v>
      </c>
      <c r="R2343" s="104">
        <f t="shared" si="760"/>
        <v>444.54980234999999</v>
      </c>
      <c r="S2343" s="109" t="s">
        <v>52</v>
      </c>
      <c r="T2343" s="110">
        <f t="shared" si="771"/>
        <v>42379</v>
      </c>
      <c r="U2343" s="111">
        <f t="shared" si="767"/>
        <v>0</v>
      </c>
      <c r="V2343" s="22"/>
      <c r="AF2343" s="14"/>
    </row>
    <row r="2344" spans="1:32" x14ac:dyDescent="0.2">
      <c r="A2344" s="112">
        <f t="shared" si="761"/>
        <v>42369</v>
      </c>
      <c r="B2344" s="104">
        <f t="shared" si="773"/>
        <v>79480.575225620007</v>
      </c>
      <c r="C2344" s="104">
        <f t="shared" si="762"/>
        <v>75105.83626133998</v>
      </c>
      <c r="D2344" s="132">
        <f t="shared" si="763"/>
        <v>42349</v>
      </c>
      <c r="E2344" s="105">
        <f t="shared" si="755"/>
        <v>1.58E-3</v>
      </c>
      <c r="F2344" s="106">
        <f t="shared" si="772"/>
        <v>21</v>
      </c>
      <c r="G2344" s="106">
        <f t="shared" si="774"/>
        <v>31</v>
      </c>
      <c r="H2344" s="104">
        <f t="shared" si="764"/>
        <v>1.00107005</v>
      </c>
      <c r="I2344" s="104">
        <f t="shared" si="765"/>
        <v>1.0509070199999999</v>
      </c>
      <c r="J2344" s="104">
        <f t="shared" si="757"/>
        <v>1.05203154</v>
      </c>
      <c r="K2344" s="104">
        <f t="shared" si="758"/>
        <v>79013.708585</v>
      </c>
      <c r="L2344" s="107">
        <f t="shared" si="768"/>
        <v>0</v>
      </c>
      <c r="M2344" s="105">
        <f t="shared" si="769"/>
        <v>0</v>
      </c>
      <c r="N2344" s="104">
        <f t="shared" si="770"/>
        <v>0</v>
      </c>
      <c r="O2344" s="113">
        <f t="shared" si="766"/>
        <v>0.11</v>
      </c>
      <c r="P2344" s="108">
        <f t="shared" si="756"/>
        <v>1.005908679</v>
      </c>
      <c r="Q2344" s="104">
        <f t="shared" si="759"/>
        <v>466.86664062</v>
      </c>
      <c r="R2344" s="104">
        <f t="shared" si="760"/>
        <v>466.86664062</v>
      </c>
      <c r="S2344" s="109" t="s">
        <v>52</v>
      </c>
      <c r="T2344" s="110">
        <f t="shared" si="771"/>
        <v>42379</v>
      </c>
      <c r="U2344" s="111">
        <f t="shared" si="767"/>
        <v>0</v>
      </c>
      <c r="V2344" s="22"/>
      <c r="AF2344" s="14"/>
    </row>
    <row r="2345" spans="1:32" x14ac:dyDescent="0.2">
      <c r="A2345" s="112">
        <f t="shared" si="761"/>
        <v>42370</v>
      </c>
      <c r="B2345" s="104">
        <f t="shared" si="773"/>
        <v>79506.923987959992</v>
      </c>
      <c r="C2345" s="104">
        <f t="shared" si="762"/>
        <v>75105.83626133998</v>
      </c>
      <c r="D2345" s="132">
        <f t="shared" si="763"/>
        <v>42349</v>
      </c>
      <c r="E2345" s="105">
        <f t="shared" si="755"/>
        <v>1.58E-3</v>
      </c>
      <c r="F2345" s="106">
        <f t="shared" si="772"/>
        <v>22</v>
      </c>
      <c r="G2345" s="106">
        <f t="shared" si="774"/>
        <v>31</v>
      </c>
      <c r="H2345" s="104">
        <f t="shared" si="764"/>
        <v>1.00112103</v>
      </c>
      <c r="I2345" s="104">
        <f t="shared" si="765"/>
        <v>1.0509070199999999</v>
      </c>
      <c r="J2345" s="104">
        <f t="shared" si="757"/>
        <v>1.0520851099999999</v>
      </c>
      <c r="K2345" s="104">
        <f t="shared" si="758"/>
        <v>79017.732004649995</v>
      </c>
      <c r="L2345" s="107">
        <f t="shared" si="768"/>
        <v>0</v>
      </c>
      <c r="M2345" s="105">
        <f t="shared" si="769"/>
        <v>0</v>
      </c>
      <c r="N2345" s="104">
        <f t="shared" si="770"/>
        <v>0</v>
      </c>
      <c r="O2345" s="113">
        <f t="shared" si="766"/>
        <v>0.11</v>
      </c>
      <c r="P2345" s="108">
        <f t="shared" si="756"/>
        <v>1.006190914</v>
      </c>
      <c r="Q2345" s="104">
        <f t="shared" si="759"/>
        <v>489.19198331000001</v>
      </c>
      <c r="R2345" s="104">
        <f t="shared" si="760"/>
        <v>489.19198331000001</v>
      </c>
      <c r="S2345" s="109" t="s">
        <v>52</v>
      </c>
      <c r="T2345" s="110">
        <f t="shared" si="771"/>
        <v>42379</v>
      </c>
      <c r="U2345" s="111">
        <f t="shared" si="767"/>
        <v>0</v>
      </c>
      <c r="V2345" s="22"/>
      <c r="AF2345" s="14"/>
    </row>
    <row r="2346" spans="1:32" x14ac:dyDescent="0.2">
      <c r="A2346" s="112">
        <f t="shared" si="761"/>
        <v>42371</v>
      </c>
      <c r="B2346" s="104">
        <f t="shared" si="773"/>
        <v>79533.282020040002</v>
      </c>
      <c r="C2346" s="104">
        <f t="shared" si="762"/>
        <v>75105.83626133998</v>
      </c>
      <c r="D2346" s="132">
        <f t="shared" si="763"/>
        <v>42349</v>
      </c>
      <c r="E2346" s="105">
        <f t="shared" si="755"/>
        <v>1.58E-3</v>
      </c>
      <c r="F2346" s="106">
        <f t="shared" si="772"/>
        <v>23</v>
      </c>
      <c r="G2346" s="106">
        <f t="shared" si="774"/>
        <v>31</v>
      </c>
      <c r="H2346" s="104">
        <f t="shared" si="764"/>
        <v>1.0011720099999999</v>
      </c>
      <c r="I2346" s="104">
        <f t="shared" si="765"/>
        <v>1.0509070199999999</v>
      </c>
      <c r="J2346" s="104">
        <f t="shared" si="757"/>
        <v>1.05213869</v>
      </c>
      <c r="K2346" s="104">
        <f t="shared" si="758"/>
        <v>79021.756175360002</v>
      </c>
      <c r="L2346" s="107">
        <f t="shared" si="768"/>
        <v>0</v>
      </c>
      <c r="M2346" s="105">
        <f t="shared" si="769"/>
        <v>0</v>
      </c>
      <c r="N2346" s="104">
        <f t="shared" si="770"/>
        <v>0</v>
      </c>
      <c r="O2346" s="113">
        <f t="shared" si="766"/>
        <v>0.11</v>
      </c>
      <c r="P2346" s="108">
        <f t="shared" si="756"/>
        <v>1.0064732279999999</v>
      </c>
      <c r="Q2346" s="104">
        <f t="shared" si="759"/>
        <v>511.52584467999998</v>
      </c>
      <c r="R2346" s="104">
        <f t="shared" si="760"/>
        <v>511.52584467999998</v>
      </c>
      <c r="S2346" s="109" t="s">
        <v>52</v>
      </c>
      <c r="T2346" s="110">
        <f t="shared" si="771"/>
        <v>42379</v>
      </c>
      <c r="U2346" s="111">
        <f t="shared" si="767"/>
        <v>0</v>
      </c>
      <c r="V2346" s="22"/>
      <c r="AF2346" s="14"/>
    </row>
    <row r="2347" spans="1:32" x14ac:dyDescent="0.2">
      <c r="A2347" s="112">
        <f t="shared" si="761"/>
        <v>42372</v>
      </c>
      <c r="B2347" s="104">
        <f t="shared" si="773"/>
        <v>79559.648567299999</v>
      </c>
      <c r="C2347" s="104">
        <f t="shared" si="762"/>
        <v>75105.83626133998</v>
      </c>
      <c r="D2347" s="132">
        <f t="shared" si="763"/>
        <v>42349</v>
      </c>
      <c r="E2347" s="105">
        <f t="shared" ref="E2347:E2410" si="775">IF(DAY(A2346)=$E$2,VLOOKUP(A2346,$AG$10:$AH$200,2),E2346)</f>
        <v>1.58E-3</v>
      </c>
      <c r="F2347" s="106">
        <f t="shared" si="772"/>
        <v>24</v>
      </c>
      <c r="G2347" s="106">
        <f t="shared" si="774"/>
        <v>31</v>
      </c>
      <c r="H2347" s="104">
        <f t="shared" si="764"/>
        <v>1.001223</v>
      </c>
      <c r="I2347" s="104">
        <f t="shared" si="765"/>
        <v>1.0509070199999999</v>
      </c>
      <c r="J2347" s="104">
        <f t="shared" si="757"/>
        <v>1.0521922699999999</v>
      </c>
      <c r="K2347" s="104">
        <f t="shared" si="758"/>
        <v>79025.780346059997</v>
      </c>
      <c r="L2347" s="107">
        <f t="shared" si="768"/>
        <v>0</v>
      </c>
      <c r="M2347" s="105">
        <f t="shared" si="769"/>
        <v>0</v>
      </c>
      <c r="N2347" s="104">
        <f t="shared" si="770"/>
        <v>0</v>
      </c>
      <c r="O2347" s="113">
        <f t="shared" si="766"/>
        <v>0.11</v>
      </c>
      <c r="P2347" s="108">
        <f t="shared" si="756"/>
        <v>1.0067556209999999</v>
      </c>
      <c r="Q2347" s="104">
        <f t="shared" si="759"/>
        <v>533.86822124000003</v>
      </c>
      <c r="R2347" s="104">
        <f t="shared" si="760"/>
        <v>533.86822124000003</v>
      </c>
      <c r="S2347" s="109" t="s">
        <v>52</v>
      </c>
      <c r="T2347" s="110">
        <f t="shared" si="771"/>
        <v>42379</v>
      </c>
      <c r="U2347" s="111">
        <f t="shared" si="767"/>
        <v>0</v>
      </c>
      <c r="V2347" s="22"/>
      <c r="AF2347" s="14"/>
    </row>
    <row r="2348" spans="1:32" x14ac:dyDescent="0.2">
      <c r="A2348" s="112">
        <f t="shared" si="761"/>
        <v>42373</v>
      </c>
      <c r="B2348" s="104">
        <f t="shared" si="773"/>
        <v>79586.024466100003</v>
      </c>
      <c r="C2348" s="104">
        <f t="shared" si="762"/>
        <v>75105.83626133998</v>
      </c>
      <c r="D2348" s="132">
        <f t="shared" si="763"/>
        <v>42349</v>
      </c>
      <c r="E2348" s="105">
        <f t="shared" si="775"/>
        <v>1.58E-3</v>
      </c>
      <c r="F2348" s="106">
        <f t="shared" si="772"/>
        <v>25</v>
      </c>
      <c r="G2348" s="106">
        <f t="shared" si="774"/>
        <v>31</v>
      </c>
      <c r="H2348" s="104">
        <f t="shared" si="764"/>
        <v>1.0012739900000001</v>
      </c>
      <c r="I2348" s="104">
        <f t="shared" si="765"/>
        <v>1.0509070199999999</v>
      </c>
      <c r="J2348" s="104">
        <f t="shared" si="757"/>
        <v>1.05224586</v>
      </c>
      <c r="K2348" s="104">
        <f t="shared" si="758"/>
        <v>79029.805267830001</v>
      </c>
      <c r="L2348" s="107">
        <f t="shared" si="768"/>
        <v>0</v>
      </c>
      <c r="M2348" s="105">
        <f t="shared" si="769"/>
        <v>0</v>
      </c>
      <c r="N2348" s="104">
        <f t="shared" si="770"/>
        <v>0</v>
      </c>
      <c r="O2348" s="113">
        <f t="shared" si="766"/>
        <v>0.11</v>
      </c>
      <c r="P2348" s="108">
        <f t="shared" si="756"/>
        <v>1.0070380940000001</v>
      </c>
      <c r="Q2348" s="104">
        <f t="shared" si="759"/>
        <v>556.21919826999999</v>
      </c>
      <c r="R2348" s="104">
        <f t="shared" si="760"/>
        <v>556.21919826999999</v>
      </c>
      <c r="S2348" s="109" t="s">
        <v>52</v>
      </c>
      <c r="T2348" s="110">
        <f t="shared" si="771"/>
        <v>42379</v>
      </c>
      <c r="U2348" s="111">
        <f t="shared" si="767"/>
        <v>0</v>
      </c>
      <c r="V2348" s="22"/>
      <c r="AF2348" s="14"/>
    </row>
    <row r="2349" spans="1:32" x14ac:dyDescent="0.2">
      <c r="A2349" s="112">
        <f t="shared" si="761"/>
        <v>42374</v>
      </c>
      <c r="B2349" s="104">
        <f t="shared" si="773"/>
        <v>79612.40955995</v>
      </c>
      <c r="C2349" s="104">
        <f t="shared" si="762"/>
        <v>75105.83626133998</v>
      </c>
      <c r="D2349" s="132">
        <f t="shared" si="763"/>
        <v>42349</v>
      </c>
      <c r="E2349" s="105">
        <f t="shared" si="775"/>
        <v>1.58E-3</v>
      </c>
      <c r="F2349" s="106">
        <f t="shared" si="772"/>
        <v>26</v>
      </c>
      <c r="G2349" s="106">
        <f t="shared" si="774"/>
        <v>31</v>
      </c>
      <c r="H2349" s="104">
        <f t="shared" si="764"/>
        <v>1.0013249900000001</v>
      </c>
      <c r="I2349" s="104">
        <f t="shared" si="765"/>
        <v>1.0509070199999999</v>
      </c>
      <c r="J2349" s="104">
        <f t="shared" si="757"/>
        <v>1.05229946</v>
      </c>
      <c r="K2349" s="104">
        <f t="shared" si="758"/>
        <v>79033.830940650005</v>
      </c>
      <c r="L2349" s="107">
        <f t="shared" si="768"/>
        <v>0</v>
      </c>
      <c r="M2349" s="105">
        <f t="shared" si="769"/>
        <v>0</v>
      </c>
      <c r="N2349" s="104">
        <f t="shared" si="770"/>
        <v>0</v>
      </c>
      <c r="O2349" s="113">
        <f t="shared" si="766"/>
        <v>0.11</v>
      </c>
      <c r="P2349" s="108">
        <f t="shared" si="756"/>
        <v>1.0073206450000001</v>
      </c>
      <c r="Q2349" s="104">
        <f t="shared" si="759"/>
        <v>578.57861930000001</v>
      </c>
      <c r="R2349" s="104">
        <f t="shared" si="760"/>
        <v>578.57861930000001</v>
      </c>
      <c r="S2349" s="109" t="s">
        <v>52</v>
      </c>
      <c r="T2349" s="110">
        <f t="shared" si="771"/>
        <v>42379</v>
      </c>
      <c r="U2349" s="111">
        <f t="shared" si="767"/>
        <v>0</v>
      </c>
      <c r="V2349" s="22"/>
      <c r="AF2349" s="14"/>
    </row>
    <row r="2350" spans="1:32" x14ac:dyDescent="0.2">
      <c r="A2350" s="112">
        <f t="shared" si="761"/>
        <v>42375</v>
      </c>
      <c r="B2350" s="104">
        <f t="shared" si="773"/>
        <v>79638.801738209993</v>
      </c>
      <c r="C2350" s="104">
        <f t="shared" si="762"/>
        <v>75105.83626133998</v>
      </c>
      <c r="D2350" s="132">
        <f t="shared" si="763"/>
        <v>42349</v>
      </c>
      <c r="E2350" s="105">
        <f t="shared" si="775"/>
        <v>1.58E-3</v>
      </c>
      <c r="F2350" s="106">
        <f t="shared" si="772"/>
        <v>27</v>
      </c>
      <c r="G2350" s="106">
        <f t="shared" si="774"/>
        <v>31</v>
      </c>
      <c r="H2350" s="104">
        <f t="shared" si="764"/>
        <v>1.0013759799999999</v>
      </c>
      <c r="I2350" s="104">
        <f t="shared" si="765"/>
        <v>1.0509070199999999</v>
      </c>
      <c r="J2350" s="104">
        <f t="shared" si="757"/>
        <v>1.0523530400000001</v>
      </c>
      <c r="K2350" s="104">
        <f t="shared" si="758"/>
        <v>79037.855111359997</v>
      </c>
      <c r="L2350" s="107">
        <f t="shared" si="768"/>
        <v>0</v>
      </c>
      <c r="M2350" s="105">
        <f t="shared" si="769"/>
        <v>0</v>
      </c>
      <c r="N2350" s="104">
        <f t="shared" si="770"/>
        <v>0</v>
      </c>
      <c r="O2350" s="113">
        <f t="shared" si="766"/>
        <v>0.11</v>
      </c>
      <c r="P2350" s="108">
        <f t="shared" si="756"/>
        <v>1.007603276</v>
      </c>
      <c r="Q2350" s="104">
        <f t="shared" si="759"/>
        <v>600.94662685000003</v>
      </c>
      <c r="R2350" s="104">
        <f t="shared" si="760"/>
        <v>600.94662685000003</v>
      </c>
      <c r="S2350" s="109" t="s">
        <v>52</v>
      </c>
      <c r="T2350" s="110">
        <f t="shared" si="771"/>
        <v>42379</v>
      </c>
      <c r="U2350" s="111">
        <f t="shared" si="767"/>
        <v>0</v>
      </c>
      <c r="V2350" s="22"/>
      <c r="AF2350" s="14"/>
    </row>
    <row r="2351" spans="1:32" x14ac:dyDescent="0.2">
      <c r="A2351" s="112">
        <f t="shared" si="761"/>
        <v>42376</v>
      </c>
      <c r="B2351" s="104">
        <f t="shared" si="773"/>
        <v>79665.204028489999</v>
      </c>
      <c r="C2351" s="104">
        <f t="shared" si="762"/>
        <v>75105.83626133998</v>
      </c>
      <c r="D2351" s="132">
        <f t="shared" si="763"/>
        <v>42349</v>
      </c>
      <c r="E2351" s="105">
        <f t="shared" si="775"/>
        <v>1.58E-3</v>
      </c>
      <c r="F2351" s="106">
        <f t="shared" si="772"/>
        <v>28</v>
      </c>
      <c r="G2351" s="106">
        <f t="shared" si="774"/>
        <v>31</v>
      </c>
      <c r="H2351" s="104">
        <f t="shared" si="764"/>
        <v>1.00142698</v>
      </c>
      <c r="I2351" s="104">
        <f t="shared" si="765"/>
        <v>1.0509070199999999</v>
      </c>
      <c r="J2351" s="104">
        <f t="shared" si="757"/>
        <v>1.0524066400000001</v>
      </c>
      <c r="K2351" s="104">
        <f t="shared" si="758"/>
        <v>79041.880784180001</v>
      </c>
      <c r="L2351" s="107">
        <f t="shared" si="768"/>
        <v>0</v>
      </c>
      <c r="M2351" s="105">
        <f t="shared" si="769"/>
        <v>0</v>
      </c>
      <c r="N2351" s="104">
        <f t="shared" si="770"/>
        <v>0</v>
      </c>
      <c r="O2351" s="113">
        <f t="shared" si="766"/>
        <v>0.11</v>
      </c>
      <c r="P2351" s="108">
        <f t="shared" si="756"/>
        <v>1.0078859870000001</v>
      </c>
      <c r="Q2351" s="104">
        <f t="shared" si="759"/>
        <v>623.32324430999995</v>
      </c>
      <c r="R2351" s="104">
        <f t="shared" si="760"/>
        <v>623.32324430999995</v>
      </c>
      <c r="S2351" s="109" t="s">
        <v>52</v>
      </c>
      <c r="T2351" s="110">
        <f t="shared" si="771"/>
        <v>42379</v>
      </c>
      <c r="U2351" s="111">
        <f t="shared" si="767"/>
        <v>0</v>
      </c>
      <c r="V2351" s="22"/>
      <c r="AF2351" s="14"/>
    </row>
    <row r="2352" spans="1:32" x14ac:dyDescent="0.2">
      <c r="A2352" s="112">
        <f t="shared" si="761"/>
        <v>42377</v>
      </c>
      <c r="B2352" s="104">
        <f t="shared" si="773"/>
        <v>79691.614003370007</v>
      </c>
      <c r="C2352" s="104">
        <f t="shared" si="762"/>
        <v>75105.83626133998</v>
      </c>
      <c r="D2352" s="132">
        <f t="shared" si="763"/>
        <v>42349</v>
      </c>
      <c r="E2352" s="105">
        <f t="shared" si="775"/>
        <v>1.58E-3</v>
      </c>
      <c r="F2352" s="106">
        <f t="shared" si="772"/>
        <v>29</v>
      </c>
      <c r="G2352" s="106">
        <f t="shared" si="774"/>
        <v>31</v>
      </c>
      <c r="H2352" s="104">
        <f t="shared" si="764"/>
        <v>1.00147798</v>
      </c>
      <c r="I2352" s="104">
        <f t="shared" si="765"/>
        <v>1.0509070199999999</v>
      </c>
      <c r="J2352" s="104">
        <f t="shared" si="757"/>
        <v>1.0524602300000001</v>
      </c>
      <c r="K2352" s="104">
        <f t="shared" si="758"/>
        <v>79045.905705950005</v>
      </c>
      <c r="L2352" s="107">
        <f t="shared" si="768"/>
        <v>0</v>
      </c>
      <c r="M2352" s="105">
        <f t="shared" si="769"/>
        <v>0</v>
      </c>
      <c r="N2352" s="104">
        <f t="shared" si="770"/>
        <v>0</v>
      </c>
      <c r="O2352" s="113">
        <f t="shared" si="766"/>
        <v>0.11</v>
      </c>
      <c r="P2352" s="108">
        <f t="shared" si="756"/>
        <v>1.008168776</v>
      </c>
      <c r="Q2352" s="104">
        <f t="shared" si="759"/>
        <v>645.70829742000001</v>
      </c>
      <c r="R2352" s="104">
        <f t="shared" si="760"/>
        <v>645.70829742000001</v>
      </c>
      <c r="S2352" s="109" t="s">
        <v>52</v>
      </c>
      <c r="T2352" s="110">
        <f t="shared" si="771"/>
        <v>42379</v>
      </c>
      <c r="U2352" s="111">
        <f t="shared" si="767"/>
        <v>0</v>
      </c>
      <c r="V2352" s="22"/>
      <c r="AF2352" s="14"/>
    </row>
    <row r="2353" spans="1:32" x14ac:dyDescent="0.2">
      <c r="A2353" s="112">
        <f t="shared" si="761"/>
        <v>42378</v>
      </c>
      <c r="B2353" s="104">
        <f t="shared" si="773"/>
        <v>79718.03409346001</v>
      </c>
      <c r="C2353" s="104">
        <f t="shared" si="762"/>
        <v>75105.83626133998</v>
      </c>
      <c r="D2353" s="132">
        <f t="shared" si="763"/>
        <v>42349</v>
      </c>
      <c r="E2353" s="105">
        <f t="shared" si="775"/>
        <v>1.58E-3</v>
      </c>
      <c r="F2353" s="106">
        <f t="shared" si="772"/>
        <v>30</v>
      </c>
      <c r="G2353" s="106">
        <f t="shared" si="774"/>
        <v>31</v>
      </c>
      <c r="H2353" s="104">
        <f t="shared" si="764"/>
        <v>1.00152899</v>
      </c>
      <c r="I2353" s="104">
        <f t="shared" si="765"/>
        <v>1.0509070199999999</v>
      </c>
      <c r="J2353" s="104">
        <f t="shared" si="757"/>
        <v>1.05251384</v>
      </c>
      <c r="K2353" s="104">
        <f t="shared" si="758"/>
        <v>79049.932129830006</v>
      </c>
      <c r="L2353" s="107">
        <f t="shared" si="768"/>
        <v>0</v>
      </c>
      <c r="M2353" s="105">
        <f t="shared" si="769"/>
        <v>0</v>
      </c>
      <c r="N2353" s="104">
        <f t="shared" si="770"/>
        <v>0</v>
      </c>
      <c r="O2353" s="113">
        <f t="shared" si="766"/>
        <v>0.11</v>
      </c>
      <c r="P2353" s="108">
        <f t="shared" si="756"/>
        <v>1.0084516450000001</v>
      </c>
      <c r="Q2353" s="104">
        <f t="shared" si="759"/>
        <v>668.10196363</v>
      </c>
      <c r="R2353" s="104">
        <f t="shared" si="760"/>
        <v>668.10196363</v>
      </c>
      <c r="S2353" s="109" t="s">
        <v>52</v>
      </c>
      <c r="T2353" s="110">
        <f t="shared" si="771"/>
        <v>42379</v>
      </c>
      <c r="U2353" s="111">
        <f t="shared" si="767"/>
        <v>0</v>
      </c>
      <c r="V2353" s="22"/>
      <c r="AF2353" s="14"/>
    </row>
    <row r="2354" spans="1:32" s="15" customFormat="1" x14ac:dyDescent="0.2">
      <c r="A2354" s="112">
        <f t="shared" si="761"/>
        <v>42379</v>
      </c>
      <c r="B2354" s="104">
        <f t="shared" si="773"/>
        <v>79744.462785760014</v>
      </c>
      <c r="C2354" s="104">
        <f t="shared" si="762"/>
        <v>75105.83626133998</v>
      </c>
      <c r="D2354" s="132">
        <f t="shared" si="763"/>
        <v>42349</v>
      </c>
      <c r="E2354" s="105">
        <f t="shared" si="775"/>
        <v>1.58E-3</v>
      </c>
      <c r="F2354" s="106">
        <f t="shared" si="772"/>
        <v>31</v>
      </c>
      <c r="G2354" s="106">
        <f t="shared" si="774"/>
        <v>31</v>
      </c>
      <c r="H2354" s="104">
        <f t="shared" si="764"/>
        <v>1.0015799999999999</v>
      </c>
      <c r="I2354" s="104">
        <f t="shared" si="765"/>
        <v>1.0509070199999999</v>
      </c>
      <c r="J2354" s="104">
        <f t="shared" si="757"/>
        <v>1.05256745</v>
      </c>
      <c r="K2354" s="104">
        <f t="shared" si="758"/>
        <v>79053.958553710007</v>
      </c>
      <c r="L2354" s="107">
        <f t="shared" si="768"/>
        <v>76</v>
      </c>
      <c r="M2354" s="105">
        <f t="shared" si="769"/>
        <v>1.8700999999999999E-2</v>
      </c>
      <c r="N2354" s="104">
        <f t="shared" si="770"/>
        <v>1478.3880789100001</v>
      </c>
      <c r="O2354" s="113">
        <f t="shared" si="766"/>
        <v>0.11</v>
      </c>
      <c r="P2354" s="108">
        <f t="shared" si="756"/>
        <v>1.0087345940000001</v>
      </c>
      <c r="Q2354" s="104">
        <f t="shared" si="759"/>
        <v>690.50423205000004</v>
      </c>
      <c r="R2354" s="104">
        <f t="shared" si="760"/>
        <v>2168.89231096</v>
      </c>
      <c r="S2354" s="109" t="s">
        <v>52</v>
      </c>
      <c r="T2354" s="110">
        <f t="shared" si="771"/>
        <v>42379</v>
      </c>
      <c r="U2354" s="111">
        <f t="shared" si="767"/>
        <v>77575.570474800013</v>
      </c>
      <c r="V2354" s="22"/>
      <c r="AB2354" s="24"/>
      <c r="AF2354" s="16"/>
    </row>
    <row r="2355" spans="1:32" x14ac:dyDescent="0.2">
      <c r="A2355" s="112">
        <f t="shared" si="761"/>
        <v>42380</v>
      </c>
      <c r="B2355" s="104">
        <f t="shared" si="773"/>
        <v>77600.985632700002</v>
      </c>
      <c r="C2355" s="104">
        <f t="shared" si="762"/>
        <v>73701.282017419973</v>
      </c>
      <c r="D2355" s="132">
        <f t="shared" si="763"/>
        <v>42380</v>
      </c>
      <c r="E2355" s="105">
        <f t="shared" si="775"/>
        <v>1.459E-3</v>
      </c>
      <c r="F2355" s="106">
        <f t="shared" si="772"/>
        <v>1</v>
      </c>
      <c r="G2355" s="106">
        <f t="shared" si="774"/>
        <v>31</v>
      </c>
      <c r="H2355" s="104">
        <f t="shared" si="764"/>
        <v>1.0000470299999999</v>
      </c>
      <c r="I2355" s="104">
        <f t="shared" si="765"/>
        <v>1.05256745</v>
      </c>
      <c r="J2355" s="104">
        <f t="shared" si="757"/>
        <v>1.05261695</v>
      </c>
      <c r="K2355" s="104">
        <f t="shared" si="758"/>
        <v>77579.218688260007</v>
      </c>
      <c r="L2355" s="107">
        <f t="shared" si="768"/>
        <v>0</v>
      </c>
      <c r="M2355" s="105">
        <f t="shared" si="769"/>
        <v>0</v>
      </c>
      <c r="N2355" s="104">
        <f t="shared" si="770"/>
        <v>0</v>
      </c>
      <c r="O2355" s="113">
        <f t="shared" si="766"/>
        <v>0.11</v>
      </c>
      <c r="P2355" s="108">
        <f t="shared" si="756"/>
        <v>1.0002805770000001</v>
      </c>
      <c r="Q2355" s="104">
        <f t="shared" si="759"/>
        <v>21.76694444</v>
      </c>
      <c r="R2355" s="104">
        <f t="shared" si="760"/>
        <v>21.76694444</v>
      </c>
      <c r="S2355" s="109" t="s">
        <v>52</v>
      </c>
      <c r="T2355" s="110">
        <f t="shared" si="771"/>
        <v>42410</v>
      </c>
      <c r="U2355" s="111">
        <f t="shared" si="767"/>
        <v>0</v>
      </c>
      <c r="V2355" s="22"/>
      <c r="AF2355" s="14"/>
    </row>
    <row r="2356" spans="1:32" x14ac:dyDescent="0.2">
      <c r="A2356" s="112">
        <f t="shared" si="761"/>
        <v>42381</v>
      </c>
      <c r="B2356" s="104">
        <f t="shared" si="773"/>
        <v>77626.408966849995</v>
      </c>
      <c r="C2356" s="104">
        <f t="shared" si="762"/>
        <v>73701.282017419973</v>
      </c>
      <c r="D2356" s="132">
        <f t="shared" si="763"/>
        <v>42380</v>
      </c>
      <c r="E2356" s="105">
        <f t="shared" si="775"/>
        <v>1.459E-3</v>
      </c>
      <c r="F2356" s="106">
        <f t="shared" si="772"/>
        <v>2</v>
      </c>
      <c r="G2356" s="106">
        <f t="shared" si="774"/>
        <v>31</v>
      </c>
      <c r="H2356" s="104">
        <f t="shared" si="764"/>
        <v>1.0000940599999999</v>
      </c>
      <c r="I2356" s="104">
        <f t="shared" si="765"/>
        <v>1.05256745</v>
      </c>
      <c r="J2356" s="104">
        <f t="shared" si="757"/>
        <v>1.05266645</v>
      </c>
      <c r="K2356" s="104">
        <f t="shared" si="758"/>
        <v>77582.866901720001</v>
      </c>
      <c r="L2356" s="107">
        <f t="shared" si="768"/>
        <v>0</v>
      </c>
      <c r="M2356" s="105">
        <f t="shared" si="769"/>
        <v>0</v>
      </c>
      <c r="N2356" s="104">
        <f t="shared" si="770"/>
        <v>0</v>
      </c>
      <c r="O2356" s="113">
        <f t="shared" si="766"/>
        <v>0.11</v>
      </c>
      <c r="P2356" s="108">
        <f t="shared" si="756"/>
        <v>1.000561233</v>
      </c>
      <c r="Q2356" s="104">
        <f t="shared" si="759"/>
        <v>43.542065129999997</v>
      </c>
      <c r="R2356" s="104">
        <f t="shared" si="760"/>
        <v>43.542065129999997</v>
      </c>
      <c r="S2356" s="109" t="s">
        <v>52</v>
      </c>
      <c r="T2356" s="110">
        <f t="shared" si="771"/>
        <v>42410</v>
      </c>
      <c r="U2356" s="111">
        <f t="shared" si="767"/>
        <v>0</v>
      </c>
      <c r="V2356" s="22"/>
      <c r="AF2356" s="14"/>
    </row>
    <row r="2357" spans="1:32" x14ac:dyDescent="0.2">
      <c r="A2357" s="112">
        <f t="shared" si="761"/>
        <v>42382</v>
      </c>
      <c r="B2357" s="104">
        <f t="shared" si="773"/>
        <v>77651.841138179996</v>
      </c>
      <c r="C2357" s="104">
        <f t="shared" si="762"/>
        <v>73701.282017419973</v>
      </c>
      <c r="D2357" s="132">
        <f t="shared" si="763"/>
        <v>42380</v>
      </c>
      <c r="E2357" s="105">
        <f t="shared" si="775"/>
        <v>1.459E-3</v>
      </c>
      <c r="F2357" s="106">
        <f t="shared" si="772"/>
        <v>3</v>
      </c>
      <c r="G2357" s="106">
        <f t="shared" si="774"/>
        <v>31</v>
      </c>
      <c r="H2357" s="104">
        <f t="shared" si="764"/>
        <v>1.0001411</v>
      </c>
      <c r="I2357" s="104">
        <f t="shared" si="765"/>
        <v>1.05256745</v>
      </c>
      <c r="J2357" s="104">
        <f t="shared" si="757"/>
        <v>1.05271596</v>
      </c>
      <c r="K2357" s="104">
        <f t="shared" si="758"/>
        <v>77586.515852190001</v>
      </c>
      <c r="L2357" s="107">
        <f t="shared" si="768"/>
        <v>0</v>
      </c>
      <c r="M2357" s="105">
        <f t="shared" si="769"/>
        <v>0</v>
      </c>
      <c r="N2357" s="104">
        <f t="shared" si="770"/>
        <v>0</v>
      </c>
      <c r="O2357" s="113">
        <f t="shared" si="766"/>
        <v>0.11</v>
      </c>
      <c r="P2357" s="108">
        <f t="shared" si="756"/>
        <v>1.0008419669999999</v>
      </c>
      <c r="Q2357" s="104">
        <f t="shared" si="759"/>
        <v>65.325285989999998</v>
      </c>
      <c r="R2357" s="104">
        <f t="shared" si="760"/>
        <v>65.325285989999998</v>
      </c>
      <c r="S2357" s="109" t="s">
        <v>52</v>
      </c>
      <c r="T2357" s="110">
        <f t="shared" si="771"/>
        <v>42410</v>
      </c>
      <c r="U2357" s="111">
        <f t="shared" si="767"/>
        <v>0</v>
      </c>
      <c r="V2357" s="22"/>
      <c r="AF2357" s="14"/>
    </row>
    <row r="2358" spans="1:32" x14ac:dyDescent="0.2">
      <c r="A2358" s="112">
        <f t="shared" si="761"/>
        <v>42383</v>
      </c>
      <c r="B2358" s="104">
        <f t="shared" si="773"/>
        <v>77677.280827639988</v>
      </c>
      <c r="C2358" s="104">
        <f t="shared" si="762"/>
        <v>73701.282017419973</v>
      </c>
      <c r="D2358" s="132">
        <f t="shared" si="763"/>
        <v>42380</v>
      </c>
      <c r="E2358" s="105">
        <f t="shared" si="775"/>
        <v>1.459E-3</v>
      </c>
      <c r="F2358" s="106">
        <f t="shared" si="772"/>
        <v>4</v>
      </c>
      <c r="G2358" s="106">
        <f t="shared" si="774"/>
        <v>31</v>
      </c>
      <c r="H2358" s="104">
        <f t="shared" si="764"/>
        <v>1.00018813</v>
      </c>
      <c r="I2358" s="104">
        <f t="shared" si="765"/>
        <v>1.05256745</v>
      </c>
      <c r="J2358" s="104">
        <f t="shared" si="757"/>
        <v>1.05276546</v>
      </c>
      <c r="K2358" s="104">
        <f t="shared" si="758"/>
        <v>77590.164065649995</v>
      </c>
      <c r="L2358" s="107">
        <f t="shared" si="768"/>
        <v>0</v>
      </c>
      <c r="M2358" s="105">
        <f t="shared" si="769"/>
        <v>0</v>
      </c>
      <c r="N2358" s="104">
        <f t="shared" si="770"/>
        <v>0</v>
      </c>
      <c r="O2358" s="113">
        <f t="shared" si="766"/>
        <v>0.11</v>
      </c>
      <c r="P2358" s="108">
        <f t="shared" si="756"/>
        <v>1.0011227810000001</v>
      </c>
      <c r="Q2358" s="104">
        <f t="shared" si="759"/>
        <v>87.116761990000001</v>
      </c>
      <c r="R2358" s="104">
        <f t="shared" si="760"/>
        <v>87.116761990000001</v>
      </c>
      <c r="S2358" s="109" t="s">
        <v>52</v>
      </c>
      <c r="T2358" s="110">
        <f t="shared" si="771"/>
        <v>42410</v>
      </c>
      <c r="U2358" s="111">
        <f t="shared" si="767"/>
        <v>0</v>
      </c>
      <c r="V2358" s="22"/>
      <c r="AF2358" s="14"/>
    </row>
    <row r="2359" spans="1:32" x14ac:dyDescent="0.2">
      <c r="A2359" s="112">
        <f t="shared" si="761"/>
        <v>42384</v>
      </c>
      <c r="B2359" s="104">
        <f t="shared" si="773"/>
        <v>77702.730094469996</v>
      </c>
      <c r="C2359" s="104">
        <f t="shared" si="762"/>
        <v>73701.282017419973</v>
      </c>
      <c r="D2359" s="132">
        <f t="shared" si="763"/>
        <v>42380</v>
      </c>
      <c r="E2359" s="105">
        <f t="shared" si="775"/>
        <v>1.459E-3</v>
      </c>
      <c r="F2359" s="106">
        <f t="shared" si="772"/>
        <v>5</v>
      </c>
      <c r="G2359" s="106">
        <f t="shared" si="774"/>
        <v>31</v>
      </c>
      <c r="H2359" s="104">
        <f t="shared" si="764"/>
        <v>1.0002351700000001</v>
      </c>
      <c r="I2359" s="104">
        <f t="shared" si="765"/>
        <v>1.05256745</v>
      </c>
      <c r="J2359" s="104">
        <f t="shared" si="757"/>
        <v>1.05281498</v>
      </c>
      <c r="K2359" s="104">
        <f t="shared" si="758"/>
        <v>77593.813753139999</v>
      </c>
      <c r="L2359" s="107">
        <f t="shared" si="768"/>
        <v>0</v>
      </c>
      <c r="M2359" s="105">
        <f t="shared" si="769"/>
        <v>0</v>
      </c>
      <c r="N2359" s="104">
        <f t="shared" si="770"/>
        <v>0</v>
      </c>
      <c r="O2359" s="113">
        <f t="shared" si="766"/>
        <v>0.11</v>
      </c>
      <c r="P2359" s="108">
        <f t="shared" si="756"/>
        <v>1.001403673</v>
      </c>
      <c r="Q2359" s="104">
        <f t="shared" si="759"/>
        <v>108.91634132999999</v>
      </c>
      <c r="R2359" s="104">
        <f t="shared" si="760"/>
        <v>108.91634132999999</v>
      </c>
      <c r="S2359" s="109" t="s">
        <v>52</v>
      </c>
      <c r="T2359" s="110">
        <f t="shared" si="771"/>
        <v>42410</v>
      </c>
      <c r="U2359" s="111">
        <f t="shared" si="767"/>
        <v>0</v>
      </c>
      <c r="V2359" s="22"/>
      <c r="AF2359" s="14"/>
    </row>
    <row r="2360" spans="1:32" x14ac:dyDescent="0.2">
      <c r="A2360" s="112">
        <f t="shared" si="761"/>
        <v>42385</v>
      </c>
      <c r="B2360" s="104">
        <f t="shared" si="773"/>
        <v>77728.187464220013</v>
      </c>
      <c r="C2360" s="104">
        <f t="shared" si="762"/>
        <v>73701.282017419973</v>
      </c>
      <c r="D2360" s="132">
        <f t="shared" si="763"/>
        <v>42380</v>
      </c>
      <c r="E2360" s="105">
        <f t="shared" si="775"/>
        <v>1.459E-3</v>
      </c>
      <c r="F2360" s="106">
        <f t="shared" si="772"/>
        <v>6</v>
      </c>
      <c r="G2360" s="106">
        <f t="shared" si="774"/>
        <v>31</v>
      </c>
      <c r="H2360" s="104">
        <f t="shared" si="764"/>
        <v>1.0002822200000001</v>
      </c>
      <c r="I2360" s="104">
        <f t="shared" si="765"/>
        <v>1.05256745</v>
      </c>
      <c r="J2360" s="104">
        <f t="shared" si="757"/>
        <v>1.0528645000000001</v>
      </c>
      <c r="K2360" s="104">
        <f t="shared" si="758"/>
        <v>77597.463440620006</v>
      </c>
      <c r="L2360" s="107">
        <f t="shared" si="768"/>
        <v>0</v>
      </c>
      <c r="M2360" s="105">
        <f t="shared" si="769"/>
        <v>0</v>
      </c>
      <c r="N2360" s="104">
        <f t="shared" si="770"/>
        <v>0</v>
      </c>
      <c r="O2360" s="113">
        <f t="shared" si="766"/>
        <v>0.11</v>
      </c>
      <c r="P2360" s="108">
        <f t="shared" si="756"/>
        <v>1.0016846429999999</v>
      </c>
      <c r="Q2360" s="104">
        <f t="shared" si="759"/>
        <v>130.72402360000001</v>
      </c>
      <c r="R2360" s="104">
        <f t="shared" si="760"/>
        <v>130.72402360000001</v>
      </c>
      <c r="S2360" s="109" t="s">
        <v>52</v>
      </c>
      <c r="T2360" s="110">
        <f t="shared" si="771"/>
        <v>42410</v>
      </c>
      <c r="U2360" s="111">
        <f t="shared" si="767"/>
        <v>0</v>
      </c>
      <c r="V2360" s="22"/>
      <c r="AF2360" s="14"/>
    </row>
    <row r="2361" spans="1:32" x14ac:dyDescent="0.2">
      <c r="A2361" s="112">
        <f t="shared" si="761"/>
        <v>42386</v>
      </c>
      <c r="B2361" s="104">
        <f t="shared" si="773"/>
        <v>77753.652354510006</v>
      </c>
      <c r="C2361" s="104">
        <f t="shared" si="762"/>
        <v>73701.282017419973</v>
      </c>
      <c r="D2361" s="132">
        <f t="shared" si="763"/>
        <v>42380</v>
      </c>
      <c r="E2361" s="105">
        <f t="shared" si="775"/>
        <v>1.459E-3</v>
      </c>
      <c r="F2361" s="106">
        <f t="shared" si="772"/>
        <v>7</v>
      </c>
      <c r="G2361" s="106">
        <f t="shared" si="774"/>
        <v>31</v>
      </c>
      <c r="H2361" s="104">
        <f t="shared" si="764"/>
        <v>1.00032926</v>
      </c>
      <c r="I2361" s="104">
        <f t="shared" si="765"/>
        <v>1.05256745</v>
      </c>
      <c r="J2361" s="104">
        <f t="shared" si="757"/>
        <v>1.0529140100000001</v>
      </c>
      <c r="K2361" s="104">
        <f t="shared" si="758"/>
        <v>77601.112391100003</v>
      </c>
      <c r="L2361" s="107">
        <f t="shared" si="768"/>
        <v>0</v>
      </c>
      <c r="M2361" s="105">
        <f t="shared" si="769"/>
        <v>0</v>
      </c>
      <c r="N2361" s="104">
        <f t="shared" si="770"/>
        <v>0</v>
      </c>
      <c r="O2361" s="113">
        <f t="shared" si="766"/>
        <v>0.11</v>
      </c>
      <c r="P2361" s="108">
        <f t="shared" si="756"/>
        <v>1.001965693</v>
      </c>
      <c r="Q2361" s="104">
        <f t="shared" si="759"/>
        <v>152.53996341000001</v>
      </c>
      <c r="R2361" s="104">
        <f t="shared" si="760"/>
        <v>152.53996341000001</v>
      </c>
      <c r="S2361" s="109" t="s">
        <v>52</v>
      </c>
      <c r="T2361" s="110">
        <f t="shared" si="771"/>
        <v>42410</v>
      </c>
      <c r="U2361" s="111">
        <f t="shared" si="767"/>
        <v>0</v>
      </c>
      <c r="V2361" s="22"/>
      <c r="AF2361" s="14"/>
    </row>
    <row r="2362" spans="1:32" x14ac:dyDescent="0.2">
      <c r="A2362" s="112">
        <f t="shared" si="761"/>
        <v>42387</v>
      </c>
      <c r="B2362" s="104">
        <f t="shared" si="773"/>
        <v>77779.126903989993</v>
      </c>
      <c r="C2362" s="104">
        <f t="shared" si="762"/>
        <v>73701.282017419973</v>
      </c>
      <c r="D2362" s="132">
        <f t="shared" si="763"/>
        <v>42380</v>
      </c>
      <c r="E2362" s="105">
        <f t="shared" si="775"/>
        <v>1.459E-3</v>
      </c>
      <c r="F2362" s="106">
        <f t="shared" si="772"/>
        <v>8</v>
      </c>
      <c r="G2362" s="106">
        <f t="shared" si="774"/>
        <v>31</v>
      </c>
      <c r="H2362" s="104">
        <f t="shared" si="764"/>
        <v>1.00037631</v>
      </c>
      <c r="I2362" s="104">
        <f t="shared" si="765"/>
        <v>1.05256745</v>
      </c>
      <c r="J2362" s="104">
        <f t="shared" si="757"/>
        <v>1.0529635399999999</v>
      </c>
      <c r="K2362" s="104">
        <f t="shared" si="758"/>
        <v>77604.762815599999</v>
      </c>
      <c r="L2362" s="107">
        <f t="shared" si="768"/>
        <v>0</v>
      </c>
      <c r="M2362" s="105">
        <f t="shared" si="769"/>
        <v>0</v>
      </c>
      <c r="N2362" s="104">
        <f t="shared" si="770"/>
        <v>0</v>
      </c>
      <c r="O2362" s="113">
        <f t="shared" si="766"/>
        <v>0.11</v>
      </c>
      <c r="P2362" s="108">
        <f t="shared" si="756"/>
        <v>1.002246822</v>
      </c>
      <c r="Q2362" s="104">
        <f t="shared" si="759"/>
        <v>174.36408839000001</v>
      </c>
      <c r="R2362" s="104">
        <f t="shared" si="760"/>
        <v>174.36408839000001</v>
      </c>
      <c r="S2362" s="109" t="s">
        <v>52</v>
      </c>
      <c r="T2362" s="110">
        <f t="shared" si="771"/>
        <v>42410</v>
      </c>
      <c r="U2362" s="111">
        <f t="shared" si="767"/>
        <v>0</v>
      </c>
      <c r="V2362" s="22"/>
      <c r="AF2362" s="14"/>
    </row>
    <row r="2363" spans="1:32" x14ac:dyDescent="0.2">
      <c r="A2363" s="112">
        <f t="shared" si="761"/>
        <v>42388</v>
      </c>
      <c r="B2363" s="104">
        <f t="shared" si="773"/>
        <v>77804.608820530004</v>
      </c>
      <c r="C2363" s="104">
        <f t="shared" si="762"/>
        <v>73701.282017419973</v>
      </c>
      <c r="D2363" s="132">
        <f t="shared" si="763"/>
        <v>42380</v>
      </c>
      <c r="E2363" s="105">
        <f t="shared" si="775"/>
        <v>1.459E-3</v>
      </c>
      <c r="F2363" s="106">
        <f t="shared" si="772"/>
        <v>9</v>
      </c>
      <c r="G2363" s="106">
        <f t="shared" si="774"/>
        <v>31</v>
      </c>
      <c r="H2363" s="104">
        <f t="shared" si="764"/>
        <v>1.0004233600000001</v>
      </c>
      <c r="I2363" s="104">
        <f t="shared" si="765"/>
        <v>1.05256745</v>
      </c>
      <c r="J2363" s="104">
        <f t="shared" si="757"/>
        <v>1.0530130600000001</v>
      </c>
      <c r="K2363" s="104">
        <f t="shared" si="758"/>
        <v>77608.412503080006</v>
      </c>
      <c r="L2363" s="107">
        <f t="shared" si="768"/>
        <v>0</v>
      </c>
      <c r="M2363" s="105">
        <f t="shared" si="769"/>
        <v>0</v>
      </c>
      <c r="N2363" s="104">
        <f t="shared" si="770"/>
        <v>0</v>
      </c>
      <c r="O2363" s="113">
        <f t="shared" si="766"/>
        <v>0.11</v>
      </c>
      <c r="P2363" s="108">
        <f t="shared" si="756"/>
        <v>1.002528029</v>
      </c>
      <c r="Q2363" s="104">
        <f t="shared" si="759"/>
        <v>196.19631745000001</v>
      </c>
      <c r="R2363" s="104">
        <f t="shared" si="760"/>
        <v>196.19631745000001</v>
      </c>
      <c r="S2363" s="109" t="s">
        <v>52</v>
      </c>
      <c r="T2363" s="110">
        <f t="shared" si="771"/>
        <v>42410</v>
      </c>
      <c r="U2363" s="111">
        <f t="shared" si="767"/>
        <v>0</v>
      </c>
      <c r="V2363" s="22"/>
      <c r="AF2363" s="14"/>
    </row>
    <row r="2364" spans="1:32" x14ac:dyDescent="0.2">
      <c r="A2364" s="112">
        <f t="shared" si="761"/>
        <v>42389</v>
      </c>
      <c r="B2364" s="104">
        <f t="shared" si="773"/>
        <v>77830.098998670001</v>
      </c>
      <c r="C2364" s="104">
        <f t="shared" si="762"/>
        <v>73701.282017419973</v>
      </c>
      <c r="D2364" s="132">
        <f t="shared" si="763"/>
        <v>42380</v>
      </c>
      <c r="E2364" s="105">
        <f t="shared" si="775"/>
        <v>1.459E-3</v>
      </c>
      <c r="F2364" s="106">
        <f t="shared" si="772"/>
        <v>10</v>
      </c>
      <c r="G2364" s="106">
        <f t="shared" si="774"/>
        <v>31</v>
      </c>
      <c r="H2364" s="104">
        <f t="shared" si="764"/>
        <v>1.0004704099999999</v>
      </c>
      <c r="I2364" s="104">
        <f t="shared" si="765"/>
        <v>1.05256745</v>
      </c>
      <c r="J2364" s="104">
        <f t="shared" si="757"/>
        <v>1.05306258</v>
      </c>
      <c r="K2364" s="104">
        <f t="shared" si="758"/>
        <v>77612.062190569995</v>
      </c>
      <c r="L2364" s="107">
        <f t="shared" si="768"/>
        <v>0</v>
      </c>
      <c r="M2364" s="105">
        <f t="shared" si="769"/>
        <v>0</v>
      </c>
      <c r="N2364" s="104">
        <f t="shared" si="770"/>
        <v>0</v>
      </c>
      <c r="O2364" s="113">
        <f t="shared" si="766"/>
        <v>0.11</v>
      </c>
      <c r="P2364" s="108">
        <f t="shared" si="756"/>
        <v>1.002809316</v>
      </c>
      <c r="Q2364" s="104">
        <f t="shared" si="759"/>
        <v>218.0368081</v>
      </c>
      <c r="R2364" s="104">
        <f t="shared" si="760"/>
        <v>218.0368081</v>
      </c>
      <c r="S2364" s="109" t="s">
        <v>52</v>
      </c>
      <c r="T2364" s="110">
        <f t="shared" si="771"/>
        <v>42410</v>
      </c>
      <c r="U2364" s="111">
        <f t="shared" si="767"/>
        <v>0</v>
      </c>
      <c r="V2364" s="22"/>
      <c r="AF2364" s="14"/>
    </row>
    <row r="2365" spans="1:32" x14ac:dyDescent="0.2">
      <c r="A2365" s="112">
        <f t="shared" si="761"/>
        <v>42390</v>
      </c>
      <c r="B2365" s="104">
        <f t="shared" si="773"/>
        <v>77855.598023350001</v>
      </c>
      <c r="C2365" s="104">
        <f t="shared" si="762"/>
        <v>73701.282017419973</v>
      </c>
      <c r="D2365" s="132">
        <f t="shared" si="763"/>
        <v>42380</v>
      </c>
      <c r="E2365" s="105">
        <f t="shared" si="775"/>
        <v>1.459E-3</v>
      </c>
      <c r="F2365" s="106">
        <f t="shared" si="772"/>
        <v>11</v>
      </c>
      <c r="G2365" s="106">
        <f t="shared" si="774"/>
        <v>31</v>
      </c>
      <c r="H2365" s="104">
        <f t="shared" si="764"/>
        <v>1.00051746</v>
      </c>
      <c r="I2365" s="104">
        <f t="shared" si="765"/>
        <v>1.05256745</v>
      </c>
      <c r="J2365" s="104">
        <f t="shared" si="757"/>
        <v>1.05311211</v>
      </c>
      <c r="K2365" s="104">
        <f t="shared" si="758"/>
        <v>77615.712615070006</v>
      </c>
      <c r="L2365" s="107">
        <f t="shared" si="768"/>
        <v>0</v>
      </c>
      <c r="M2365" s="105">
        <f t="shared" si="769"/>
        <v>0</v>
      </c>
      <c r="N2365" s="104">
        <f t="shared" si="770"/>
        <v>0</v>
      </c>
      <c r="O2365" s="113">
        <f t="shared" si="766"/>
        <v>0.11</v>
      </c>
      <c r="P2365" s="108">
        <f t="shared" si="756"/>
        <v>1.003090681</v>
      </c>
      <c r="Q2365" s="104">
        <f t="shared" si="759"/>
        <v>239.88540828000001</v>
      </c>
      <c r="R2365" s="104">
        <f t="shared" si="760"/>
        <v>239.88540828000001</v>
      </c>
      <c r="S2365" s="109" t="s">
        <v>52</v>
      </c>
      <c r="T2365" s="110">
        <f t="shared" si="771"/>
        <v>42410</v>
      </c>
      <c r="U2365" s="111">
        <f t="shared" si="767"/>
        <v>0</v>
      </c>
      <c r="V2365" s="22"/>
      <c r="AF2365" s="14"/>
    </row>
    <row r="2366" spans="1:32" x14ac:dyDescent="0.2">
      <c r="A2366" s="112">
        <f t="shared" si="761"/>
        <v>42391</v>
      </c>
      <c r="B2366" s="104">
        <f t="shared" si="773"/>
        <v>77881.105234140006</v>
      </c>
      <c r="C2366" s="104">
        <f t="shared" si="762"/>
        <v>73701.282017419973</v>
      </c>
      <c r="D2366" s="132">
        <f t="shared" si="763"/>
        <v>42380</v>
      </c>
      <c r="E2366" s="105">
        <f t="shared" si="775"/>
        <v>1.459E-3</v>
      </c>
      <c r="F2366" s="106">
        <f t="shared" si="772"/>
        <v>12</v>
      </c>
      <c r="G2366" s="106">
        <f t="shared" si="774"/>
        <v>31</v>
      </c>
      <c r="H2366" s="104">
        <f t="shared" si="764"/>
        <v>1.00056452</v>
      </c>
      <c r="I2366" s="104">
        <f t="shared" si="765"/>
        <v>1.05256745</v>
      </c>
      <c r="J2366" s="104">
        <f t="shared" si="757"/>
        <v>1.0531616399999999</v>
      </c>
      <c r="K2366" s="104">
        <f t="shared" si="758"/>
        <v>77619.363039560005</v>
      </c>
      <c r="L2366" s="107">
        <f t="shared" si="768"/>
        <v>0</v>
      </c>
      <c r="M2366" s="105">
        <f t="shared" si="769"/>
        <v>0</v>
      </c>
      <c r="N2366" s="104">
        <f t="shared" si="770"/>
        <v>0</v>
      </c>
      <c r="O2366" s="113">
        <f t="shared" si="766"/>
        <v>0.11</v>
      </c>
      <c r="P2366" s="108">
        <f t="shared" si="756"/>
        <v>1.0033721250000001</v>
      </c>
      <c r="Q2366" s="104">
        <f t="shared" si="759"/>
        <v>261.74219457999999</v>
      </c>
      <c r="R2366" s="104">
        <f t="shared" si="760"/>
        <v>261.74219457999999</v>
      </c>
      <c r="S2366" s="109" t="s">
        <v>52</v>
      </c>
      <c r="T2366" s="110">
        <f t="shared" si="771"/>
        <v>42410</v>
      </c>
      <c r="U2366" s="111">
        <f t="shared" si="767"/>
        <v>0</v>
      </c>
      <c r="V2366" s="22"/>
      <c r="AF2366" s="14"/>
    </row>
    <row r="2367" spans="1:32" x14ac:dyDescent="0.2">
      <c r="A2367" s="112">
        <f t="shared" si="761"/>
        <v>42392</v>
      </c>
      <c r="B2367" s="104">
        <f t="shared" si="773"/>
        <v>77906.61989224999</v>
      </c>
      <c r="C2367" s="104">
        <f t="shared" si="762"/>
        <v>73701.282017419973</v>
      </c>
      <c r="D2367" s="132">
        <f t="shared" si="763"/>
        <v>42380</v>
      </c>
      <c r="E2367" s="105">
        <f t="shared" si="775"/>
        <v>1.459E-3</v>
      </c>
      <c r="F2367" s="106">
        <f t="shared" si="772"/>
        <v>13</v>
      </c>
      <c r="G2367" s="106">
        <f t="shared" si="774"/>
        <v>31</v>
      </c>
      <c r="H2367" s="104">
        <f t="shared" si="764"/>
        <v>1.00061157</v>
      </c>
      <c r="I2367" s="104">
        <f t="shared" si="765"/>
        <v>1.05256745</v>
      </c>
      <c r="J2367" s="104">
        <f t="shared" si="757"/>
        <v>1.05321116</v>
      </c>
      <c r="K2367" s="104">
        <f t="shared" si="758"/>
        <v>77623.012727049994</v>
      </c>
      <c r="L2367" s="107">
        <f t="shared" si="768"/>
        <v>0</v>
      </c>
      <c r="M2367" s="105">
        <f t="shared" si="769"/>
        <v>0</v>
      </c>
      <c r="N2367" s="104">
        <f t="shared" si="770"/>
        <v>0</v>
      </c>
      <c r="O2367" s="113">
        <f t="shared" si="766"/>
        <v>0.11</v>
      </c>
      <c r="P2367" s="108">
        <f t="shared" si="756"/>
        <v>1.003653648</v>
      </c>
      <c r="Q2367" s="104">
        <f t="shared" si="759"/>
        <v>283.6071652</v>
      </c>
      <c r="R2367" s="104">
        <f t="shared" si="760"/>
        <v>283.6071652</v>
      </c>
      <c r="S2367" s="109" t="s">
        <v>52</v>
      </c>
      <c r="T2367" s="110">
        <f t="shared" si="771"/>
        <v>42410</v>
      </c>
      <c r="U2367" s="111">
        <f t="shared" si="767"/>
        <v>0</v>
      </c>
      <c r="V2367" s="22"/>
      <c r="AF2367" s="14"/>
    </row>
    <row r="2368" spans="1:32" x14ac:dyDescent="0.2">
      <c r="A2368" s="112">
        <f t="shared" si="761"/>
        <v>42393</v>
      </c>
      <c r="B2368" s="104">
        <f t="shared" si="773"/>
        <v>77932.144217619993</v>
      </c>
      <c r="C2368" s="104">
        <f t="shared" si="762"/>
        <v>73701.282017419973</v>
      </c>
      <c r="D2368" s="132">
        <f t="shared" si="763"/>
        <v>42380</v>
      </c>
      <c r="E2368" s="105">
        <f t="shared" si="775"/>
        <v>1.459E-3</v>
      </c>
      <c r="F2368" s="106">
        <f t="shared" si="772"/>
        <v>14</v>
      </c>
      <c r="G2368" s="106">
        <f t="shared" si="774"/>
        <v>31</v>
      </c>
      <c r="H2368" s="104">
        <f t="shared" si="764"/>
        <v>1.00065863</v>
      </c>
      <c r="I2368" s="104">
        <f t="shared" si="765"/>
        <v>1.05256745</v>
      </c>
      <c r="J2368" s="104">
        <f t="shared" si="757"/>
        <v>1.0532607</v>
      </c>
      <c r="K2368" s="104">
        <f t="shared" si="758"/>
        <v>77626.663888559997</v>
      </c>
      <c r="L2368" s="107">
        <f t="shared" si="768"/>
        <v>0</v>
      </c>
      <c r="M2368" s="105">
        <f t="shared" si="769"/>
        <v>0</v>
      </c>
      <c r="N2368" s="104">
        <f t="shared" si="770"/>
        <v>0</v>
      </c>
      <c r="O2368" s="113">
        <f t="shared" si="766"/>
        <v>0.11</v>
      </c>
      <c r="P2368" s="108">
        <f t="shared" si="756"/>
        <v>1.0039352500000001</v>
      </c>
      <c r="Q2368" s="104">
        <f t="shared" si="759"/>
        <v>305.48032905999997</v>
      </c>
      <c r="R2368" s="104">
        <f t="shared" si="760"/>
        <v>305.48032905999997</v>
      </c>
      <c r="S2368" s="109" t="s">
        <v>52</v>
      </c>
      <c r="T2368" s="110">
        <f t="shared" si="771"/>
        <v>42410</v>
      </c>
      <c r="U2368" s="111">
        <f t="shared" si="767"/>
        <v>0</v>
      </c>
      <c r="V2368" s="22"/>
      <c r="AF2368" s="14"/>
    </row>
    <row r="2369" spans="1:32" x14ac:dyDescent="0.2">
      <c r="A2369" s="112">
        <f t="shared" si="761"/>
        <v>42394</v>
      </c>
      <c r="B2369" s="104">
        <f t="shared" si="773"/>
        <v>77957.676732139997</v>
      </c>
      <c r="C2369" s="104">
        <f t="shared" si="762"/>
        <v>73701.282017419973</v>
      </c>
      <c r="D2369" s="132">
        <f t="shared" si="763"/>
        <v>42380</v>
      </c>
      <c r="E2369" s="105">
        <f t="shared" si="775"/>
        <v>1.459E-3</v>
      </c>
      <c r="F2369" s="106">
        <f t="shared" si="772"/>
        <v>15</v>
      </c>
      <c r="G2369" s="106">
        <f t="shared" si="774"/>
        <v>31</v>
      </c>
      <c r="H2369" s="104">
        <f t="shared" si="764"/>
        <v>1.0007056999999999</v>
      </c>
      <c r="I2369" s="104">
        <f t="shared" si="765"/>
        <v>1.05256745</v>
      </c>
      <c r="J2369" s="104">
        <f t="shared" si="757"/>
        <v>1.0533102400000001</v>
      </c>
      <c r="K2369" s="104">
        <f t="shared" si="758"/>
        <v>77630.315050069999</v>
      </c>
      <c r="L2369" s="107">
        <f t="shared" si="768"/>
        <v>0</v>
      </c>
      <c r="M2369" s="105">
        <f t="shared" si="769"/>
        <v>0</v>
      </c>
      <c r="N2369" s="104">
        <f t="shared" si="770"/>
        <v>0</v>
      </c>
      <c r="O2369" s="113">
        <f t="shared" si="766"/>
        <v>0.11</v>
      </c>
      <c r="P2369" s="108">
        <f t="shared" si="756"/>
        <v>1.004216931</v>
      </c>
      <c r="Q2369" s="104">
        <f t="shared" si="759"/>
        <v>327.36168206999997</v>
      </c>
      <c r="R2369" s="104">
        <f t="shared" si="760"/>
        <v>327.36168206999997</v>
      </c>
      <c r="S2369" s="109" t="s">
        <v>52</v>
      </c>
      <c r="T2369" s="110">
        <f t="shared" si="771"/>
        <v>42410</v>
      </c>
      <c r="U2369" s="111">
        <f t="shared" si="767"/>
        <v>0</v>
      </c>
      <c r="V2369" s="22"/>
      <c r="AF2369" s="14"/>
    </row>
    <row r="2370" spans="1:32" x14ac:dyDescent="0.2">
      <c r="A2370" s="112">
        <f t="shared" si="761"/>
        <v>42395</v>
      </c>
      <c r="B2370" s="104">
        <f t="shared" si="773"/>
        <v>77983.217514300006</v>
      </c>
      <c r="C2370" s="104">
        <f t="shared" si="762"/>
        <v>73701.282017419973</v>
      </c>
      <c r="D2370" s="132">
        <f t="shared" si="763"/>
        <v>42380</v>
      </c>
      <c r="E2370" s="105">
        <f t="shared" si="775"/>
        <v>1.459E-3</v>
      </c>
      <c r="F2370" s="106">
        <f t="shared" si="772"/>
        <v>16</v>
      </c>
      <c r="G2370" s="106">
        <f t="shared" si="774"/>
        <v>31</v>
      </c>
      <c r="H2370" s="104">
        <f t="shared" si="764"/>
        <v>1.0007527599999999</v>
      </c>
      <c r="I2370" s="104">
        <f t="shared" si="765"/>
        <v>1.05256745</v>
      </c>
      <c r="J2370" s="104">
        <f t="shared" si="757"/>
        <v>1.0533597800000001</v>
      </c>
      <c r="K2370" s="104">
        <f t="shared" si="758"/>
        <v>77633.966211580002</v>
      </c>
      <c r="L2370" s="107">
        <f t="shared" si="768"/>
        <v>0</v>
      </c>
      <c r="M2370" s="105">
        <f t="shared" si="769"/>
        <v>0</v>
      </c>
      <c r="N2370" s="104">
        <f t="shared" si="770"/>
        <v>0</v>
      </c>
      <c r="O2370" s="113">
        <f t="shared" si="766"/>
        <v>0.11</v>
      </c>
      <c r="P2370" s="108">
        <f t="shared" si="756"/>
        <v>1.0044986920000001</v>
      </c>
      <c r="Q2370" s="104">
        <f t="shared" si="759"/>
        <v>349.25130272000001</v>
      </c>
      <c r="R2370" s="104">
        <f t="shared" si="760"/>
        <v>349.25130272000001</v>
      </c>
      <c r="S2370" s="109" t="s">
        <v>52</v>
      </c>
      <c r="T2370" s="110">
        <f t="shared" si="771"/>
        <v>42410</v>
      </c>
      <c r="U2370" s="111">
        <f t="shared" si="767"/>
        <v>0</v>
      </c>
      <c r="V2370" s="22"/>
      <c r="AF2370" s="14"/>
    </row>
    <row r="2371" spans="1:32" x14ac:dyDescent="0.2">
      <c r="A2371" s="112">
        <f t="shared" si="761"/>
        <v>42396</v>
      </c>
      <c r="B2371" s="104">
        <f t="shared" si="773"/>
        <v>78008.766409700009</v>
      </c>
      <c r="C2371" s="104">
        <f t="shared" si="762"/>
        <v>73701.282017419973</v>
      </c>
      <c r="D2371" s="132">
        <f t="shared" si="763"/>
        <v>42380</v>
      </c>
      <c r="E2371" s="105">
        <f t="shared" si="775"/>
        <v>1.459E-3</v>
      </c>
      <c r="F2371" s="106">
        <f t="shared" si="772"/>
        <v>17</v>
      </c>
      <c r="G2371" s="106">
        <f t="shared" si="774"/>
        <v>31</v>
      </c>
      <c r="H2371" s="104">
        <f t="shared" si="764"/>
        <v>1.0007998300000001</v>
      </c>
      <c r="I2371" s="104">
        <f t="shared" si="765"/>
        <v>1.05256745</v>
      </c>
      <c r="J2371" s="104">
        <f t="shared" si="757"/>
        <v>1.0534093200000001</v>
      </c>
      <c r="K2371" s="104">
        <f t="shared" si="758"/>
        <v>77637.617373090005</v>
      </c>
      <c r="L2371" s="107">
        <f t="shared" si="768"/>
        <v>0</v>
      </c>
      <c r="M2371" s="105">
        <f t="shared" si="769"/>
        <v>0</v>
      </c>
      <c r="N2371" s="104">
        <f t="shared" si="770"/>
        <v>0</v>
      </c>
      <c r="O2371" s="113">
        <f t="shared" si="766"/>
        <v>0.11</v>
      </c>
      <c r="P2371" s="108">
        <f t="shared" si="756"/>
        <v>1.004780531</v>
      </c>
      <c r="Q2371" s="104">
        <f t="shared" si="759"/>
        <v>371.14903661</v>
      </c>
      <c r="R2371" s="104">
        <f t="shared" si="760"/>
        <v>371.14903661</v>
      </c>
      <c r="S2371" s="109" t="s">
        <v>52</v>
      </c>
      <c r="T2371" s="110">
        <f t="shared" si="771"/>
        <v>42410</v>
      </c>
      <c r="U2371" s="111">
        <f t="shared" si="767"/>
        <v>0</v>
      </c>
      <c r="V2371" s="22"/>
      <c r="AF2371" s="14"/>
    </row>
    <row r="2372" spans="1:32" x14ac:dyDescent="0.2">
      <c r="A2372" s="112">
        <f t="shared" si="761"/>
        <v>42397</v>
      </c>
      <c r="B2372" s="104">
        <f t="shared" si="773"/>
        <v>78034.323496850004</v>
      </c>
      <c r="C2372" s="104">
        <f t="shared" si="762"/>
        <v>73701.282017419973</v>
      </c>
      <c r="D2372" s="132">
        <f t="shared" si="763"/>
        <v>42380</v>
      </c>
      <c r="E2372" s="105">
        <f t="shared" si="775"/>
        <v>1.459E-3</v>
      </c>
      <c r="F2372" s="106">
        <f t="shared" si="772"/>
        <v>18</v>
      </c>
      <c r="G2372" s="106">
        <f t="shared" si="774"/>
        <v>31</v>
      </c>
      <c r="H2372" s="104">
        <f t="shared" si="764"/>
        <v>1.0008469</v>
      </c>
      <c r="I2372" s="104">
        <f t="shared" si="765"/>
        <v>1.05256745</v>
      </c>
      <c r="J2372" s="104">
        <f t="shared" si="757"/>
        <v>1.0534588600000001</v>
      </c>
      <c r="K2372" s="104">
        <f t="shared" si="758"/>
        <v>77641.268534600007</v>
      </c>
      <c r="L2372" s="107">
        <f t="shared" si="768"/>
        <v>0</v>
      </c>
      <c r="M2372" s="105">
        <f t="shared" si="769"/>
        <v>0</v>
      </c>
      <c r="N2372" s="104">
        <f t="shared" si="770"/>
        <v>0</v>
      </c>
      <c r="O2372" s="113">
        <f t="shared" si="766"/>
        <v>0.11</v>
      </c>
      <c r="P2372" s="108">
        <f t="shared" si="756"/>
        <v>1.005062449</v>
      </c>
      <c r="Q2372" s="104">
        <f t="shared" si="759"/>
        <v>393.05496225000002</v>
      </c>
      <c r="R2372" s="104">
        <f t="shared" si="760"/>
        <v>393.05496225000002</v>
      </c>
      <c r="S2372" s="109" t="s">
        <v>52</v>
      </c>
      <c r="T2372" s="110">
        <f t="shared" si="771"/>
        <v>42410</v>
      </c>
      <c r="U2372" s="111">
        <f t="shared" si="767"/>
        <v>0</v>
      </c>
      <c r="V2372" s="22"/>
      <c r="AF2372" s="14"/>
    </row>
    <row r="2373" spans="1:32" x14ac:dyDescent="0.2">
      <c r="A2373" s="112">
        <f t="shared" si="761"/>
        <v>42398</v>
      </c>
      <c r="B2373" s="104">
        <f t="shared" si="773"/>
        <v>78059.889595200002</v>
      </c>
      <c r="C2373" s="104">
        <f t="shared" si="762"/>
        <v>73701.282017419973</v>
      </c>
      <c r="D2373" s="132">
        <f t="shared" si="763"/>
        <v>42380</v>
      </c>
      <c r="E2373" s="105">
        <f t="shared" si="775"/>
        <v>1.459E-3</v>
      </c>
      <c r="F2373" s="106">
        <f t="shared" si="772"/>
        <v>19</v>
      </c>
      <c r="G2373" s="106">
        <f t="shared" si="774"/>
        <v>31</v>
      </c>
      <c r="H2373" s="104">
        <f t="shared" si="764"/>
        <v>1.0008939699999999</v>
      </c>
      <c r="I2373" s="104">
        <f t="shared" si="765"/>
        <v>1.05256745</v>
      </c>
      <c r="J2373" s="104">
        <f t="shared" si="757"/>
        <v>1.0535084100000001</v>
      </c>
      <c r="K2373" s="104">
        <f t="shared" si="758"/>
        <v>77644.920433129999</v>
      </c>
      <c r="L2373" s="107">
        <f t="shared" si="768"/>
        <v>0</v>
      </c>
      <c r="M2373" s="105">
        <f t="shared" si="769"/>
        <v>0</v>
      </c>
      <c r="N2373" s="104">
        <f t="shared" si="770"/>
        <v>0</v>
      </c>
      <c r="O2373" s="113">
        <f t="shared" si="766"/>
        <v>0.11</v>
      </c>
      <c r="P2373" s="108">
        <f t="shared" si="756"/>
        <v>1.0053444469999999</v>
      </c>
      <c r="Q2373" s="104">
        <f t="shared" si="759"/>
        <v>414.96916206999998</v>
      </c>
      <c r="R2373" s="104">
        <f t="shared" si="760"/>
        <v>414.96916206999998</v>
      </c>
      <c r="S2373" s="109" t="s">
        <v>52</v>
      </c>
      <c r="T2373" s="110">
        <f t="shared" si="771"/>
        <v>42410</v>
      </c>
      <c r="U2373" s="111">
        <f t="shared" si="767"/>
        <v>0</v>
      </c>
      <c r="V2373" s="22"/>
      <c r="AF2373" s="14"/>
    </row>
    <row r="2374" spans="1:32" x14ac:dyDescent="0.2">
      <c r="A2374" s="112">
        <f t="shared" si="761"/>
        <v>42399</v>
      </c>
      <c r="B2374" s="104">
        <f t="shared" si="773"/>
        <v>78085.463068630008</v>
      </c>
      <c r="C2374" s="104">
        <f t="shared" si="762"/>
        <v>73701.282017419973</v>
      </c>
      <c r="D2374" s="132">
        <f t="shared" si="763"/>
        <v>42380</v>
      </c>
      <c r="E2374" s="105">
        <f t="shared" si="775"/>
        <v>1.459E-3</v>
      </c>
      <c r="F2374" s="106">
        <f t="shared" si="772"/>
        <v>20</v>
      </c>
      <c r="G2374" s="106">
        <f t="shared" si="774"/>
        <v>31</v>
      </c>
      <c r="H2374" s="104">
        <f t="shared" si="764"/>
        <v>1.0009410400000001</v>
      </c>
      <c r="I2374" s="104">
        <f t="shared" si="765"/>
        <v>1.05256745</v>
      </c>
      <c r="J2374" s="104">
        <f t="shared" si="757"/>
        <v>1.0535579500000001</v>
      </c>
      <c r="K2374" s="104">
        <f t="shared" si="758"/>
        <v>77648.571594640001</v>
      </c>
      <c r="L2374" s="107">
        <f t="shared" si="768"/>
        <v>0</v>
      </c>
      <c r="M2374" s="105">
        <f t="shared" si="769"/>
        <v>0</v>
      </c>
      <c r="N2374" s="104">
        <f t="shared" si="770"/>
        <v>0</v>
      </c>
      <c r="O2374" s="113">
        <f t="shared" si="766"/>
        <v>0.11</v>
      </c>
      <c r="P2374" s="108">
        <f t="shared" si="756"/>
        <v>1.0056265230000001</v>
      </c>
      <c r="Q2374" s="104">
        <f t="shared" si="759"/>
        <v>436.89147399000001</v>
      </c>
      <c r="R2374" s="104">
        <f t="shared" si="760"/>
        <v>436.89147399000001</v>
      </c>
      <c r="S2374" s="109" t="s">
        <v>52</v>
      </c>
      <c r="T2374" s="110">
        <f t="shared" si="771"/>
        <v>42410</v>
      </c>
      <c r="U2374" s="111">
        <f t="shared" si="767"/>
        <v>0</v>
      </c>
      <c r="V2374" s="22"/>
      <c r="AF2374" s="14"/>
    </row>
    <row r="2375" spans="1:32" x14ac:dyDescent="0.2">
      <c r="A2375" s="112">
        <f t="shared" si="761"/>
        <v>42400</v>
      </c>
      <c r="B2375" s="104">
        <f t="shared" si="773"/>
        <v>78111.046296789995</v>
      </c>
      <c r="C2375" s="104">
        <f t="shared" si="762"/>
        <v>73701.282017419973</v>
      </c>
      <c r="D2375" s="132">
        <f t="shared" si="763"/>
        <v>42380</v>
      </c>
      <c r="E2375" s="105">
        <f t="shared" si="775"/>
        <v>1.459E-3</v>
      </c>
      <c r="F2375" s="106">
        <f t="shared" si="772"/>
        <v>21</v>
      </c>
      <c r="G2375" s="106">
        <f t="shared" si="774"/>
        <v>31</v>
      </c>
      <c r="H2375" s="104">
        <f t="shared" si="764"/>
        <v>1.0009881199999999</v>
      </c>
      <c r="I2375" s="104">
        <f t="shared" si="765"/>
        <v>1.05256745</v>
      </c>
      <c r="J2375" s="104">
        <f t="shared" si="757"/>
        <v>1.05360751</v>
      </c>
      <c r="K2375" s="104">
        <f t="shared" si="758"/>
        <v>77652.22423018</v>
      </c>
      <c r="L2375" s="107">
        <f t="shared" si="768"/>
        <v>0</v>
      </c>
      <c r="M2375" s="105">
        <f t="shared" si="769"/>
        <v>0</v>
      </c>
      <c r="N2375" s="104">
        <f t="shared" si="770"/>
        <v>0</v>
      </c>
      <c r="O2375" s="113">
        <f t="shared" si="766"/>
        <v>0.11</v>
      </c>
      <c r="P2375" s="108">
        <f t="shared" si="756"/>
        <v>1.005908679</v>
      </c>
      <c r="Q2375" s="104">
        <f t="shared" si="759"/>
        <v>458.82206660999998</v>
      </c>
      <c r="R2375" s="104">
        <f t="shared" si="760"/>
        <v>458.82206660999998</v>
      </c>
      <c r="S2375" s="109" t="s">
        <v>52</v>
      </c>
      <c r="T2375" s="110">
        <f t="shared" si="771"/>
        <v>42410</v>
      </c>
      <c r="U2375" s="111">
        <f t="shared" si="767"/>
        <v>0</v>
      </c>
      <c r="V2375" s="22"/>
      <c r="AF2375" s="14"/>
    </row>
    <row r="2376" spans="1:32" x14ac:dyDescent="0.2">
      <c r="A2376" s="112">
        <f t="shared" si="761"/>
        <v>42401</v>
      </c>
      <c r="B2376" s="104">
        <f t="shared" si="773"/>
        <v>78136.636979399991</v>
      </c>
      <c r="C2376" s="104">
        <f t="shared" si="762"/>
        <v>73701.282017419973</v>
      </c>
      <c r="D2376" s="132">
        <f t="shared" si="763"/>
        <v>42380</v>
      </c>
      <c r="E2376" s="105">
        <f t="shared" si="775"/>
        <v>1.459E-3</v>
      </c>
      <c r="F2376" s="106">
        <f t="shared" si="772"/>
        <v>22</v>
      </c>
      <c r="G2376" s="106">
        <f t="shared" si="774"/>
        <v>31</v>
      </c>
      <c r="H2376" s="104">
        <f t="shared" si="764"/>
        <v>1.0010352</v>
      </c>
      <c r="I2376" s="104">
        <f t="shared" si="765"/>
        <v>1.05256745</v>
      </c>
      <c r="J2376" s="104">
        <f t="shared" si="757"/>
        <v>1.0536570599999999</v>
      </c>
      <c r="K2376" s="104">
        <f t="shared" si="758"/>
        <v>77655.876128699994</v>
      </c>
      <c r="L2376" s="107">
        <f t="shared" si="768"/>
        <v>0</v>
      </c>
      <c r="M2376" s="105">
        <f t="shared" si="769"/>
        <v>0</v>
      </c>
      <c r="N2376" s="104">
        <f t="shared" si="770"/>
        <v>0</v>
      </c>
      <c r="O2376" s="113">
        <f t="shared" si="766"/>
        <v>0.11</v>
      </c>
      <c r="P2376" s="108">
        <f t="shared" ref="P2376:P2439" si="776">ROUND((1+O2376)^(30/360)^(F2376/G2376),9)</f>
        <v>1.006190914</v>
      </c>
      <c r="Q2376" s="104">
        <f t="shared" si="759"/>
        <v>480.76085069999999</v>
      </c>
      <c r="R2376" s="104">
        <f t="shared" si="760"/>
        <v>480.76085069999999</v>
      </c>
      <c r="S2376" s="109" t="s">
        <v>52</v>
      </c>
      <c r="T2376" s="110">
        <f t="shared" si="771"/>
        <v>42410</v>
      </c>
      <c r="U2376" s="111">
        <f t="shared" si="767"/>
        <v>0</v>
      </c>
      <c r="V2376" s="22"/>
      <c r="AF2376" s="14"/>
    </row>
    <row r="2377" spans="1:32" x14ac:dyDescent="0.2">
      <c r="A2377" s="112">
        <f t="shared" si="761"/>
        <v>42402</v>
      </c>
      <c r="B2377" s="104">
        <f t="shared" si="773"/>
        <v>78162.236600300006</v>
      </c>
      <c r="C2377" s="104">
        <f t="shared" si="762"/>
        <v>73701.282017419973</v>
      </c>
      <c r="D2377" s="132">
        <f t="shared" si="763"/>
        <v>42380</v>
      </c>
      <c r="E2377" s="105">
        <f t="shared" si="775"/>
        <v>1.459E-3</v>
      </c>
      <c r="F2377" s="106">
        <f t="shared" si="772"/>
        <v>23</v>
      </c>
      <c r="G2377" s="106">
        <f t="shared" si="774"/>
        <v>31</v>
      </c>
      <c r="H2377" s="104">
        <f t="shared" si="764"/>
        <v>1.0010822800000001</v>
      </c>
      <c r="I2377" s="104">
        <f t="shared" si="765"/>
        <v>1.05256745</v>
      </c>
      <c r="J2377" s="104">
        <f t="shared" si="757"/>
        <v>1.05370662</v>
      </c>
      <c r="K2377" s="104">
        <f t="shared" si="758"/>
        <v>77659.528764240007</v>
      </c>
      <c r="L2377" s="107">
        <f t="shared" si="768"/>
        <v>0</v>
      </c>
      <c r="M2377" s="105">
        <f t="shared" si="769"/>
        <v>0</v>
      </c>
      <c r="N2377" s="104">
        <f t="shared" si="770"/>
        <v>0</v>
      </c>
      <c r="O2377" s="113">
        <f t="shared" si="766"/>
        <v>0.11</v>
      </c>
      <c r="P2377" s="108">
        <f t="shared" si="776"/>
        <v>1.0064732279999999</v>
      </c>
      <c r="Q2377" s="104">
        <f t="shared" si="759"/>
        <v>502.70783605999998</v>
      </c>
      <c r="R2377" s="104">
        <f t="shared" si="760"/>
        <v>502.70783605999998</v>
      </c>
      <c r="S2377" s="109" t="s">
        <v>52</v>
      </c>
      <c r="T2377" s="110">
        <f t="shared" si="771"/>
        <v>42410</v>
      </c>
      <c r="U2377" s="111">
        <f t="shared" si="767"/>
        <v>0</v>
      </c>
      <c r="V2377" s="22"/>
      <c r="AF2377" s="14"/>
    </row>
    <row r="2378" spans="1:32" x14ac:dyDescent="0.2">
      <c r="A2378" s="112">
        <f t="shared" si="761"/>
        <v>42403</v>
      </c>
      <c r="B2378" s="104">
        <f t="shared" si="773"/>
        <v>78187.843676970006</v>
      </c>
      <c r="C2378" s="104">
        <f t="shared" si="762"/>
        <v>73701.282017419973</v>
      </c>
      <c r="D2378" s="132">
        <f t="shared" si="763"/>
        <v>42380</v>
      </c>
      <c r="E2378" s="105">
        <f t="shared" si="775"/>
        <v>1.459E-3</v>
      </c>
      <c r="F2378" s="106">
        <f t="shared" si="772"/>
        <v>24</v>
      </c>
      <c r="G2378" s="106">
        <f t="shared" si="774"/>
        <v>31</v>
      </c>
      <c r="H2378" s="104">
        <f t="shared" si="764"/>
        <v>1.00112936</v>
      </c>
      <c r="I2378" s="104">
        <f t="shared" si="765"/>
        <v>1.05256745</v>
      </c>
      <c r="J2378" s="104">
        <f t="shared" ref="J2378:J2441" si="777">TRUNC(H2378*I2378,8)</f>
        <v>1.05375617</v>
      </c>
      <c r="K2378" s="104">
        <f t="shared" ref="K2378:K2441" si="778">TRUNC(C2378*J2378,8)</f>
        <v>77663.180662760002</v>
      </c>
      <c r="L2378" s="107">
        <f t="shared" si="768"/>
        <v>0</v>
      </c>
      <c r="M2378" s="105">
        <f t="shared" si="769"/>
        <v>0</v>
      </c>
      <c r="N2378" s="104">
        <f t="shared" si="770"/>
        <v>0</v>
      </c>
      <c r="O2378" s="113">
        <f t="shared" si="766"/>
        <v>0.11</v>
      </c>
      <c r="P2378" s="108">
        <f t="shared" si="776"/>
        <v>1.0067556209999999</v>
      </c>
      <c r="Q2378" s="104">
        <f t="shared" ref="Q2378:Q2441" si="779">TRUNC((P2378-1)*K2378,8)</f>
        <v>524.66301421000003</v>
      </c>
      <c r="R2378" s="104">
        <f t="shared" ref="R2378:R2441" si="780">(N2378+Q2378)</f>
        <v>524.66301421000003</v>
      </c>
      <c r="S2378" s="109" t="s">
        <v>52</v>
      </c>
      <c r="T2378" s="110">
        <f t="shared" si="771"/>
        <v>42410</v>
      </c>
      <c r="U2378" s="111">
        <f t="shared" si="767"/>
        <v>0</v>
      </c>
      <c r="V2378" s="22"/>
      <c r="AF2378" s="14"/>
    </row>
    <row r="2379" spans="1:32" x14ac:dyDescent="0.2">
      <c r="A2379" s="112">
        <f t="shared" ref="A2379:A2442" si="781">(A2378+1)</f>
        <v>42404</v>
      </c>
      <c r="B2379" s="104">
        <f t="shared" si="773"/>
        <v>78213.459771730006</v>
      </c>
      <c r="C2379" s="104">
        <f t="shared" ref="C2379:C2442" si="782">IF(DAY(A2378)=$E$2,VLOOKUP(A2378,X$10:Y$148,2),C2378)</f>
        <v>73701.282017419973</v>
      </c>
      <c r="D2379" s="132">
        <f t="shared" ref="D2379:D2442" si="783">IF(DAY(A2378)=$E$2,A2379,D2378)</f>
        <v>42380</v>
      </c>
      <c r="E2379" s="105">
        <f t="shared" si="775"/>
        <v>1.459E-3</v>
      </c>
      <c r="F2379" s="106">
        <f t="shared" si="772"/>
        <v>25</v>
      </c>
      <c r="G2379" s="106">
        <f t="shared" si="774"/>
        <v>31</v>
      </c>
      <c r="H2379" s="104">
        <f t="shared" ref="H2379:H2442" si="784">TRUNC(((1+$E2379)^($F2379/$G2379)),8)</f>
        <v>1.0011764400000001</v>
      </c>
      <c r="I2379" s="104">
        <f t="shared" ref="I2379:I2442" si="785">IF(DAY(A2378)=E$2,J2378,I2378)</f>
        <v>1.05256745</v>
      </c>
      <c r="J2379" s="104">
        <f t="shared" si="777"/>
        <v>1.0538057300000001</v>
      </c>
      <c r="K2379" s="104">
        <f t="shared" si="778"/>
        <v>77666.8332983</v>
      </c>
      <c r="L2379" s="107">
        <f t="shared" si="768"/>
        <v>0</v>
      </c>
      <c r="M2379" s="105">
        <f t="shared" si="769"/>
        <v>0</v>
      </c>
      <c r="N2379" s="104">
        <f t="shared" si="770"/>
        <v>0</v>
      </c>
      <c r="O2379" s="113">
        <f t="shared" ref="O2379:O2442" si="786">(O2378)</f>
        <v>0.11</v>
      </c>
      <c r="P2379" s="108">
        <f t="shared" si="776"/>
        <v>1.0070380940000001</v>
      </c>
      <c r="Q2379" s="104">
        <f t="shared" si="779"/>
        <v>546.62647343000003</v>
      </c>
      <c r="R2379" s="104">
        <f t="shared" si="780"/>
        <v>546.62647343000003</v>
      </c>
      <c r="S2379" s="109" t="s">
        <v>52</v>
      </c>
      <c r="T2379" s="110">
        <f t="shared" si="771"/>
        <v>42410</v>
      </c>
      <c r="U2379" s="111">
        <f t="shared" ref="U2379:U2442" si="787">IF(L2379&gt;0,K2379-N2379,0)</f>
        <v>0</v>
      </c>
      <c r="V2379" s="22"/>
      <c r="AF2379" s="14"/>
    </row>
    <row r="2380" spans="1:32" x14ac:dyDescent="0.2">
      <c r="A2380" s="112">
        <f t="shared" si="781"/>
        <v>42405</v>
      </c>
      <c r="B2380" s="104">
        <f t="shared" si="773"/>
        <v>78239.083988319995</v>
      </c>
      <c r="C2380" s="104">
        <f t="shared" si="782"/>
        <v>73701.282017419973</v>
      </c>
      <c r="D2380" s="132">
        <f t="shared" si="783"/>
        <v>42380</v>
      </c>
      <c r="E2380" s="105">
        <f t="shared" si="775"/>
        <v>1.459E-3</v>
      </c>
      <c r="F2380" s="106">
        <f t="shared" si="772"/>
        <v>26</v>
      </c>
      <c r="G2380" s="106">
        <f t="shared" si="774"/>
        <v>31</v>
      </c>
      <c r="H2380" s="104">
        <f t="shared" si="784"/>
        <v>1.0012235300000001</v>
      </c>
      <c r="I2380" s="104">
        <f t="shared" si="785"/>
        <v>1.05256745</v>
      </c>
      <c r="J2380" s="104">
        <f t="shared" si="777"/>
        <v>1.05385529</v>
      </c>
      <c r="K2380" s="104">
        <f t="shared" si="778"/>
        <v>77670.485933830001</v>
      </c>
      <c r="L2380" s="107">
        <f t="shared" ref="L2380:L2443" si="788">IF(DAY(A2380)=E$2,VLOOKUP(A2380,$X$10:$AE$196,7),0)</f>
        <v>0</v>
      </c>
      <c r="M2380" s="105">
        <f t="shared" ref="M2380:M2443" si="789">IF(DAY(A2380)=E$2,VLOOKUP(A2380,$X$10:$AE$200,5),0)</f>
        <v>0</v>
      </c>
      <c r="N2380" s="104">
        <f t="shared" ref="N2380:N2443" si="790">IF(M2380&gt;0,TRUNC((M2380*K2380),8),0)</f>
        <v>0</v>
      </c>
      <c r="O2380" s="113">
        <f t="shared" si="786"/>
        <v>0.11</v>
      </c>
      <c r="P2380" s="108">
        <f t="shared" si="776"/>
        <v>1.0073206450000001</v>
      </c>
      <c r="Q2380" s="104">
        <f t="shared" si="779"/>
        <v>568.59805448999998</v>
      </c>
      <c r="R2380" s="104">
        <f t="shared" si="780"/>
        <v>568.59805448999998</v>
      </c>
      <c r="S2380" s="109" t="s">
        <v>52</v>
      </c>
      <c r="T2380" s="110">
        <f t="shared" ref="T2380:T2443" si="791">IF(DAY(A2380)=E$2+1,VLOOKUP(A2379,$X$10:$AE$200,8),T2379)</f>
        <v>42410</v>
      </c>
      <c r="U2380" s="111">
        <f t="shared" si="787"/>
        <v>0</v>
      </c>
      <c r="V2380" s="22"/>
      <c r="AF2380" s="14"/>
    </row>
    <row r="2381" spans="1:32" x14ac:dyDescent="0.2">
      <c r="A2381" s="112">
        <f t="shared" si="781"/>
        <v>42406</v>
      </c>
      <c r="B2381" s="104">
        <f t="shared" si="773"/>
        <v>78264.717225580011</v>
      </c>
      <c r="C2381" s="104">
        <f t="shared" si="782"/>
        <v>73701.282017419973</v>
      </c>
      <c r="D2381" s="132">
        <f t="shared" si="783"/>
        <v>42380</v>
      </c>
      <c r="E2381" s="105">
        <f t="shared" si="775"/>
        <v>1.459E-3</v>
      </c>
      <c r="F2381" s="106">
        <f t="shared" si="772"/>
        <v>27</v>
      </c>
      <c r="G2381" s="106">
        <f t="shared" si="774"/>
        <v>31</v>
      </c>
      <c r="H2381" s="104">
        <f t="shared" si="784"/>
        <v>1.0012706199999999</v>
      </c>
      <c r="I2381" s="104">
        <f t="shared" si="785"/>
        <v>1.05256745</v>
      </c>
      <c r="J2381" s="104">
        <f t="shared" si="777"/>
        <v>1.0539048600000001</v>
      </c>
      <c r="K2381" s="104">
        <f t="shared" si="778"/>
        <v>77674.139306380006</v>
      </c>
      <c r="L2381" s="107">
        <f t="shared" si="788"/>
        <v>0</v>
      </c>
      <c r="M2381" s="105">
        <f t="shared" si="789"/>
        <v>0</v>
      </c>
      <c r="N2381" s="104">
        <f t="shared" si="790"/>
        <v>0</v>
      </c>
      <c r="O2381" s="113">
        <f t="shared" si="786"/>
        <v>0.11</v>
      </c>
      <c r="P2381" s="108">
        <f t="shared" si="776"/>
        <v>1.007603276</v>
      </c>
      <c r="Q2381" s="104">
        <f t="shared" si="779"/>
        <v>590.5779192</v>
      </c>
      <c r="R2381" s="104">
        <f t="shared" si="780"/>
        <v>590.5779192</v>
      </c>
      <c r="S2381" s="109" t="s">
        <v>52</v>
      </c>
      <c r="T2381" s="110">
        <f t="shared" si="791"/>
        <v>42410</v>
      </c>
      <c r="U2381" s="111">
        <f t="shared" si="787"/>
        <v>0</v>
      </c>
      <c r="V2381" s="22"/>
      <c r="AF2381" s="14"/>
    </row>
    <row r="2382" spans="1:32" x14ac:dyDescent="0.2">
      <c r="A2382" s="112">
        <f t="shared" si="781"/>
        <v>42407</v>
      </c>
      <c r="B2382" s="104">
        <f t="shared" si="773"/>
        <v>78290.35799936</v>
      </c>
      <c r="C2382" s="104">
        <f t="shared" si="782"/>
        <v>73701.282017419973</v>
      </c>
      <c r="D2382" s="132">
        <f t="shared" si="783"/>
        <v>42380</v>
      </c>
      <c r="E2382" s="105">
        <f t="shared" si="775"/>
        <v>1.459E-3</v>
      </c>
      <c r="F2382" s="106">
        <f t="shared" si="772"/>
        <v>28</v>
      </c>
      <c r="G2382" s="106">
        <f t="shared" si="774"/>
        <v>31</v>
      </c>
      <c r="H2382" s="104">
        <f t="shared" si="784"/>
        <v>1.0013177099999999</v>
      </c>
      <c r="I2382" s="104">
        <f t="shared" si="785"/>
        <v>1.05256745</v>
      </c>
      <c r="J2382" s="104">
        <f t="shared" si="777"/>
        <v>1.0539544199999999</v>
      </c>
      <c r="K2382" s="104">
        <f t="shared" si="778"/>
        <v>77677.791941920004</v>
      </c>
      <c r="L2382" s="107">
        <f t="shared" si="788"/>
        <v>0</v>
      </c>
      <c r="M2382" s="105">
        <f t="shared" si="789"/>
        <v>0</v>
      </c>
      <c r="N2382" s="104">
        <f t="shared" si="790"/>
        <v>0</v>
      </c>
      <c r="O2382" s="113">
        <f t="shared" si="786"/>
        <v>0.11</v>
      </c>
      <c r="P2382" s="108">
        <f t="shared" si="776"/>
        <v>1.0078859870000001</v>
      </c>
      <c r="Q2382" s="104">
        <f t="shared" si="779"/>
        <v>612.56605744000001</v>
      </c>
      <c r="R2382" s="104">
        <f t="shared" si="780"/>
        <v>612.56605744000001</v>
      </c>
      <c r="S2382" s="109" t="s">
        <v>52</v>
      </c>
      <c r="T2382" s="110">
        <f t="shared" si="791"/>
        <v>42410</v>
      </c>
      <c r="U2382" s="111">
        <f t="shared" si="787"/>
        <v>0</v>
      </c>
      <c r="V2382" s="22"/>
      <c r="AF2382" s="14"/>
    </row>
    <row r="2383" spans="1:32" x14ac:dyDescent="0.2">
      <c r="A2383" s="112">
        <f t="shared" si="781"/>
        <v>42408</v>
      </c>
      <c r="B2383" s="104">
        <f t="shared" si="773"/>
        <v>78316.007640600001</v>
      </c>
      <c r="C2383" s="104">
        <f t="shared" si="782"/>
        <v>73701.282017419973</v>
      </c>
      <c r="D2383" s="132">
        <f t="shared" si="783"/>
        <v>42380</v>
      </c>
      <c r="E2383" s="105">
        <f t="shared" si="775"/>
        <v>1.459E-3</v>
      </c>
      <c r="F2383" s="106">
        <f t="shared" si="772"/>
        <v>29</v>
      </c>
      <c r="G2383" s="106">
        <f t="shared" si="774"/>
        <v>31</v>
      </c>
      <c r="H2383" s="104">
        <f t="shared" si="784"/>
        <v>1.0013647999999999</v>
      </c>
      <c r="I2383" s="104">
        <f t="shared" si="785"/>
        <v>1.05256745</v>
      </c>
      <c r="J2383" s="104">
        <f t="shared" si="777"/>
        <v>1.05400399</v>
      </c>
      <c r="K2383" s="104">
        <f t="shared" si="778"/>
        <v>77681.445314469995</v>
      </c>
      <c r="L2383" s="107">
        <f t="shared" si="788"/>
        <v>0</v>
      </c>
      <c r="M2383" s="105">
        <f t="shared" si="789"/>
        <v>0</v>
      </c>
      <c r="N2383" s="104">
        <f t="shared" si="790"/>
        <v>0</v>
      </c>
      <c r="O2383" s="113">
        <f t="shared" si="786"/>
        <v>0.11</v>
      </c>
      <c r="P2383" s="108">
        <f t="shared" si="776"/>
        <v>1.008168776</v>
      </c>
      <c r="Q2383" s="104">
        <f t="shared" si="779"/>
        <v>634.56232612999997</v>
      </c>
      <c r="R2383" s="104">
        <f t="shared" si="780"/>
        <v>634.56232612999997</v>
      </c>
      <c r="S2383" s="109" t="s">
        <v>52</v>
      </c>
      <c r="T2383" s="110">
        <f t="shared" si="791"/>
        <v>42410</v>
      </c>
      <c r="U2383" s="111">
        <f t="shared" si="787"/>
        <v>0</v>
      </c>
      <c r="V2383" s="22"/>
      <c r="AF2383" s="14"/>
    </row>
    <row r="2384" spans="1:32" x14ac:dyDescent="0.2">
      <c r="A2384" s="112">
        <f t="shared" si="781"/>
        <v>42409</v>
      </c>
      <c r="B2384" s="104">
        <f t="shared" si="773"/>
        <v>78341.665562909999</v>
      </c>
      <c r="C2384" s="104">
        <f t="shared" si="782"/>
        <v>73701.282017419973</v>
      </c>
      <c r="D2384" s="132">
        <f t="shared" si="783"/>
        <v>42380</v>
      </c>
      <c r="E2384" s="105">
        <f t="shared" si="775"/>
        <v>1.459E-3</v>
      </c>
      <c r="F2384" s="106">
        <f t="shared" si="772"/>
        <v>30</v>
      </c>
      <c r="G2384" s="106">
        <f t="shared" si="774"/>
        <v>31</v>
      </c>
      <c r="H2384" s="104">
        <f t="shared" si="784"/>
        <v>1.0014118999999999</v>
      </c>
      <c r="I2384" s="104">
        <f t="shared" si="785"/>
        <v>1.05256745</v>
      </c>
      <c r="J2384" s="104">
        <f t="shared" si="777"/>
        <v>1.0540535600000001</v>
      </c>
      <c r="K2384" s="104">
        <f t="shared" si="778"/>
        <v>77685.098687019999</v>
      </c>
      <c r="L2384" s="107">
        <f t="shared" si="788"/>
        <v>0</v>
      </c>
      <c r="M2384" s="105">
        <f t="shared" si="789"/>
        <v>0</v>
      </c>
      <c r="N2384" s="104">
        <f t="shared" si="790"/>
        <v>0</v>
      </c>
      <c r="O2384" s="113">
        <f t="shared" si="786"/>
        <v>0.11</v>
      </c>
      <c r="P2384" s="108">
        <f t="shared" si="776"/>
        <v>1.0084516450000001</v>
      </c>
      <c r="Q2384" s="104">
        <f t="shared" si="779"/>
        <v>656.56687589000001</v>
      </c>
      <c r="R2384" s="104">
        <f t="shared" si="780"/>
        <v>656.56687589000001</v>
      </c>
      <c r="S2384" s="109" t="s">
        <v>52</v>
      </c>
      <c r="T2384" s="110">
        <f t="shared" si="791"/>
        <v>42410</v>
      </c>
      <c r="U2384" s="111">
        <f t="shared" si="787"/>
        <v>0</v>
      </c>
      <c r="V2384" s="22"/>
      <c r="AF2384" s="14"/>
    </row>
    <row r="2385" spans="1:32" s="15" customFormat="1" x14ac:dyDescent="0.2">
      <c r="A2385" s="112">
        <f t="shared" si="781"/>
        <v>42410</v>
      </c>
      <c r="B2385" s="104">
        <f t="shared" si="773"/>
        <v>78367.332510619992</v>
      </c>
      <c r="C2385" s="104">
        <f t="shared" si="782"/>
        <v>73701.282017419973</v>
      </c>
      <c r="D2385" s="132">
        <f t="shared" si="783"/>
        <v>42380</v>
      </c>
      <c r="E2385" s="105">
        <f t="shared" si="775"/>
        <v>1.459E-3</v>
      </c>
      <c r="F2385" s="106">
        <f t="shared" si="772"/>
        <v>31</v>
      </c>
      <c r="G2385" s="106">
        <f t="shared" si="774"/>
        <v>31</v>
      </c>
      <c r="H2385" s="104">
        <f t="shared" si="784"/>
        <v>1.0014590000000001</v>
      </c>
      <c r="I2385" s="104">
        <f t="shared" si="785"/>
        <v>1.05256745</v>
      </c>
      <c r="J2385" s="104">
        <f t="shared" si="777"/>
        <v>1.05410314</v>
      </c>
      <c r="K2385" s="104">
        <f t="shared" si="778"/>
        <v>77688.752796579996</v>
      </c>
      <c r="L2385" s="107">
        <f t="shared" si="788"/>
        <v>77</v>
      </c>
      <c r="M2385" s="105">
        <f t="shared" si="789"/>
        <v>1.8141999999999998E-2</v>
      </c>
      <c r="N2385" s="104">
        <f t="shared" si="790"/>
        <v>1409.4293532300001</v>
      </c>
      <c r="O2385" s="113">
        <f t="shared" si="786"/>
        <v>0.11</v>
      </c>
      <c r="P2385" s="108">
        <f t="shared" si="776"/>
        <v>1.0087345940000001</v>
      </c>
      <c r="Q2385" s="104">
        <f t="shared" si="779"/>
        <v>678.57971404</v>
      </c>
      <c r="R2385" s="104">
        <f t="shared" si="780"/>
        <v>2088.0090672699998</v>
      </c>
      <c r="S2385" s="109" t="s">
        <v>52</v>
      </c>
      <c r="T2385" s="110">
        <f t="shared" si="791"/>
        <v>42410</v>
      </c>
      <c r="U2385" s="111">
        <f t="shared" si="787"/>
        <v>76279.323443349989</v>
      </c>
      <c r="V2385" s="22"/>
      <c r="AB2385" s="24"/>
      <c r="AF2385" s="16"/>
    </row>
    <row r="2386" spans="1:32" x14ac:dyDescent="0.2">
      <c r="A2386" s="112">
        <f t="shared" si="781"/>
        <v>42411</v>
      </c>
      <c r="B2386" s="104">
        <f t="shared" si="773"/>
        <v>76306.539263800005</v>
      </c>
      <c r="C2386" s="104">
        <f t="shared" si="782"/>
        <v>72364.19335905998</v>
      </c>
      <c r="D2386" s="132">
        <f t="shared" si="783"/>
        <v>42411</v>
      </c>
      <c r="E2386" s="105">
        <f t="shared" si="775"/>
        <v>1.65E-3</v>
      </c>
      <c r="F2386" s="106">
        <f t="shared" si="772"/>
        <v>1</v>
      </c>
      <c r="G2386" s="106">
        <f t="shared" si="774"/>
        <v>29</v>
      </c>
      <c r="H2386" s="104">
        <f t="shared" si="784"/>
        <v>1.00005685</v>
      </c>
      <c r="I2386" s="104">
        <f t="shared" si="785"/>
        <v>1.05410314</v>
      </c>
      <c r="J2386" s="104">
        <f t="shared" si="777"/>
        <v>1.05416306</v>
      </c>
      <c r="K2386" s="104">
        <f t="shared" si="778"/>
        <v>76283.659505810007</v>
      </c>
      <c r="L2386" s="107">
        <f t="shared" si="788"/>
        <v>0</v>
      </c>
      <c r="M2386" s="105">
        <f t="shared" si="789"/>
        <v>0</v>
      </c>
      <c r="N2386" s="104">
        <f t="shared" si="790"/>
        <v>0</v>
      </c>
      <c r="O2386" s="113">
        <f t="shared" si="786"/>
        <v>0.11</v>
      </c>
      <c r="P2386" s="108">
        <f t="shared" si="776"/>
        <v>1.0002999299999999</v>
      </c>
      <c r="Q2386" s="104">
        <f t="shared" si="779"/>
        <v>22.879757990000002</v>
      </c>
      <c r="R2386" s="104">
        <f t="shared" si="780"/>
        <v>22.879757990000002</v>
      </c>
      <c r="S2386" s="109" t="s">
        <v>52</v>
      </c>
      <c r="T2386" s="110">
        <f t="shared" si="791"/>
        <v>42439</v>
      </c>
      <c r="U2386" s="111">
        <f t="shared" si="787"/>
        <v>0</v>
      </c>
      <c r="V2386" s="22"/>
      <c r="AF2386" s="14"/>
    </row>
    <row r="2387" spans="1:32" x14ac:dyDescent="0.2">
      <c r="A2387" s="112">
        <f t="shared" si="781"/>
        <v>42412</v>
      </c>
      <c r="B2387" s="104">
        <f t="shared" si="773"/>
        <v>76333.765275290003</v>
      </c>
      <c r="C2387" s="104">
        <f t="shared" si="782"/>
        <v>72364.19335905998</v>
      </c>
      <c r="D2387" s="132">
        <f t="shared" si="783"/>
        <v>42411</v>
      </c>
      <c r="E2387" s="105">
        <f t="shared" si="775"/>
        <v>1.65E-3</v>
      </c>
      <c r="F2387" s="106">
        <f t="shared" si="772"/>
        <v>2</v>
      </c>
      <c r="G2387" s="106">
        <f t="shared" si="774"/>
        <v>29</v>
      </c>
      <c r="H2387" s="104">
        <f t="shared" si="784"/>
        <v>1.0001137</v>
      </c>
      <c r="I2387" s="104">
        <f t="shared" si="785"/>
        <v>1.05410314</v>
      </c>
      <c r="J2387" s="104">
        <f t="shared" si="777"/>
        <v>1.05422299</v>
      </c>
      <c r="K2387" s="104">
        <f t="shared" si="778"/>
        <v>76287.996291920004</v>
      </c>
      <c r="L2387" s="107">
        <f t="shared" si="788"/>
        <v>0</v>
      </c>
      <c r="M2387" s="105">
        <f t="shared" si="789"/>
        <v>0</v>
      </c>
      <c r="N2387" s="104">
        <f t="shared" si="790"/>
        <v>0</v>
      </c>
      <c r="O2387" s="113">
        <f t="shared" si="786"/>
        <v>0.11</v>
      </c>
      <c r="P2387" s="108">
        <f t="shared" si="776"/>
        <v>1.00059995</v>
      </c>
      <c r="Q2387" s="104">
        <f t="shared" si="779"/>
        <v>45.768983370000001</v>
      </c>
      <c r="R2387" s="104">
        <f t="shared" si="780"/>
        <v>45.768983370000001</v>
      </c>
      <c r="S2387" s="109" t="s">
        <v>52</v>
      </c>
      <c r="T2387" s="110">
        <f t="shared" si="791"/>
        <v>42439</v>
      </c>
      <c r="U2387" s="111">
        <f t="shared" si="787"/>
        <v>0</v>
      </c>
      <c r="V2387" s="22"/>
      <c r="AF2387" s="14"/>
    </row>
    <row r="2388" spans="1:32" x14ac:dyDescent="0.2">
      <c r="A2388" s="112">
        <f t="shared" si="781"/>
        <v>42413</v>
      </c>
      <c r="B2388" s="104">
        <f t="shared" si="773"/>
        <v>76361.000755340006</v>
      </c>
      <c r="C2388" s="104">
        <f t="shared" si="782"/>
        <v>72364.19335905998</v>
      </c>
      <c r="D2388" s="132">
        <f t="shared" si="783"/>
        <v>42411</v>
      </c>
      <c r="E2388" s="105">
        <f t="shared" si="775"/>
        <v>1.65E-3</v>
      </c>
      <c r="F2388" s="106">
        <f t="shared" si="772"/>
        <v>3</v>
      </c>
      <c r="G2388" s="106">
        <f t="shared" si="774"/>
        <v>29</v>
      </c>
      <c r="H2388" s="104">
        <f t="shared" si="784"/>
        <v>1.0001705599999999</v>
      </c>
      <c r="I2388" s="104">
        <f t="shared" si="785"/>
        <v>1.05410314</v>
      </c>
      <c r="J2388" s="104">
        <f t="shared" si="777"/>
        <v>1.0542829199999999</v>
      </c>
      <c r="K2388" s="104">
        <f t="shared" si="778"/>
        <v>76292.333078030002</v>
      </c>
      <c r="L2388" s="107">
        <f t="shared" si="788"/>
        <v>0</v>
      </c>
      <c r="M2388" s="105">
        <f t="shared" si="789"/>
        <v>0</v>
      </c>
      <c r="N2388" s="104">
        <f t="shared" si="790"/>
        <v>0</v>
      </c>
      <c r="O2388" s="113">
        <f t="shared" si="786"/>
        <v>0.11</v>
      </c>
      <c r="P2388" s="108">
        <f t="shared" si="776"/>
        <v>1.00090006</v>
      </c>
      <c r="Q2388" s="104">
        <f t="shared" si="779"/>
        <v>68.667677310000002</v>
      </c>
      <c r="R2388" s="104">
        <f t="shared" si="780"/>
        <v>68.667677310000002</v>
      </c>
      <c r="S2388" s="109" t="s">
        <v>52</v>
      </c>
      <c r="T2388" s="110">
        <f t="shared" si="791"/>
        <v>42439</v>
      </c>
      <c r="U2388" s="111">
        <f t="shared" si="787"/>
        <v>0</v>
      </c>
      <c r="V2388" s="22"/>
      <c r="AF2388" s="14"/>
    </row>
    <row r="2389" spans="1:32" x14ac:dyDescent="0.2">
      <c r="A2389" s="112">
        <f t="shared" si="781"/>
        <v>42414</v>
      </c>
      <c r="B2389" s="104">
        <f t="shared" si="773"/>
        <v>76388.246429609993</v>
      </c>
      <c r="C2389" s="104">
        <f t="shared" si="782"/>
        <v>72364.19335905998</v>
      </c>
      <c r="D2389" s="132">
        <f t="shared" si="783"/>
        <v>42411</v>
      </c>
      <c r="E2389" s="105">
        <f t="shared" si="775"/>
        <v>1.65E-3</v>
      </c>
      <c r="F2389" s="106">
        <f t="shared" si="772"/>
        <v>4</v>
      </c>
      <c r="G2389" s="106">
        <f t="shared" si="774"/>
        <v>29</v>
      </c>
      <c r="H2389" s="104">
        <f t="shared" si="784"/>
        <v>1.0002274200000001</v>
      </c>
      <c r="I2389" s="104">
        <f t="shared" si="785"/>
        <v>1.05410314</v>
      </c>
      <c r="J2389" s="104">
        <f t="shared" si="777"/>
        <v>1.05434286</v>
      </c>
      <c r="K2389" s="104">
        <f t="shared" si="778"/>
        <v>76296.670587779998</v>
      </c>
      <c r="L2389" s="107">
        <f t="shared" si="788"/>
        <v>0</v>
      </c>
      <c r="M2389" s="105">
        <f t="shared" si="789"/>
        <v>0</v>
      </c>
      <c r="N2389" s="104">
        <f t="shared" si="790"/>
        <v>0</v>
      </c>
      <c r="O2389" s="113">
        <f t="shared" si="786"/>
        <v>0.11</v>
      </c>
      <c r="P2389" s="108">
        <f t="shared" si="776"/>
        <v>1.0012002600000001</v>
      </c>
      <c r="Q2389" s="104">
        <f t="shared" si="779"/>
        <v>91.575841830000002</v>
      </c>
      <c r="R2389" s="104">
        <f t="shared" si="780"/>
        <v>91.575841830000002</v>
      </c>
      <c r="S2389" s="109" t="s">
        <v>52</v>
      </c>
      <c r="T2389" s="110">
        <f t="shared" si="791"/>
        <v>42439</v>
      </c>
      <c r="U2389" s="111">
        <f t="shared" si="787"/>
        <v>0</v>
      </c>
      <c r="V2389" s="22"/>
      <c r="AF2389" s="14"/>
    </row>
    <row r="2390" spans="1:32" x14ac:dyDescent="0.2">
      <c r="A2390" s="112">
        <f t="shared" si="781"/>
        <v>42415</v>
      </c>
      <c r="B2390" s="104">
        <f t="shared" si="773"/>
        <v>76415.501575229995</v>
      </c>
      <c r="C2390" s="104">
        <f t="shared" si="782"/>
        <v>72364.19335905998</v>
      </c>
      <c r="D2390" s="132">
        <f t="shared" si="783"/>
        <v>42411</v>
      </c>
      <c r="E2390" s="105">
        <f t="shared" si="775"/>
        <v>1.65E-3</v>
      </c>
      <c r="F2390" s="106">
        <f t="shared" si="772"/>
        <v>5</v>
      </c>
      <c r="G2390" s="106">
        <f t="shared" si="774"/>
        <v>29</v>
      </c>
      <c r="H2390" s="104">
        <f t="shared" si="784"/>
        <v>1.00028428</v>
      </c>
      <c r="I2390" s="104">
        <f t="shared" si="785"/>
        <v>1.05410314</v>
      </c>
      <c r="J2390" s="104">
        <f t="shared" si="777"/>
        <v>1.0544028000000001</v>
      </c>
      <c r="K2390" s="104">
        <f t="shared" si="778"/>
        <v>76301.008097529993</v>
      </c>
      <c r="L2390" s="107">
        <f t="shared" si="788"/>
        <v>0</v>
      </c>
      <c r="M2390" s="105">
        <f t="shared" si="789"/>
        <v>0</v>
      </c>
      <c r="N2390" s="104">
        <f t="shared" si="790"/>
        <v>0</v>
      </c>
      <c r="O2390" s="113">
        <f t="shared" si="786"/>
        <v>0.11</v>
      </c>
      <c r="P2390" s="108">
        <f t="shared" si="776"/>
        <v>1.00150055</v>
      </c>
      <c r="Q2390" s="104">
        <f t="shared" si="779"/>
        <v>114.4934777</v>
      </c>
      <c r="R2390" s="104">
        <f t="shared" si="780"/>
        <v>114.4934777</v>
      </c>
      <c r="S2390" s="109" t="s">
        <v>52</v>
      </c>
      <c r="T2390" s="110">
        <f t="shared" si="791"/>
        <v>42439</v>
      </c>
      <c r="U2390" s="111">
        <f t="shared" si="787"/>
        <v>0</v>
      </c>
      <c r="V2390" s="22"/>
      <c r="AF2390" s="14"/>
    </row>
    <row r="2391" spans="1:32" x14ac:dyDescent="0.2">
      <c r="A2391" s="112">
        <f t="shared" si="781"/>
        <v>42416</v>
      </c>
      <c r="B2391" s="104">
        <f t="shared" si="773"/>
        <v>76442.766193340009</v>
      </c>
      <c r="C2391" s="104">
        <f t="shared" si="782"/>
        <v>72364.19335905998</v>
      </c>
      <c r="D2391" s="132">
        <f t="shared" si="783"/>
        <v>42411</v>
      </c>
      <c r="E2391" s="105">
        <f t="shared" si="775"/>
        <v>1.65E-3</v>
      </c>
      <c r="F2391" s="106">
        <f t="shared" si="772"/>
        <v>6</v>
      </c>
      <c r="G2391" s="106">
        <f t="shared" si="774"/>
        <v>29</v>
      </c>
      <c r="H2391" s="104">
        <f t="shared" si="784"/>
        <v>1.0003411499999999</v>
      </c>
      <c r="I2391" s="104">
        <f t="shared" si="785"/>
        <v>1.05410314</v>
      </c>
      <c r="J2391" s="104">
        <f t="shared" si="777"/>
        <v>1.05446274</v>
      </c>
      <c r="K2391" s="104">
        <f t="shared" si="778"/>
        <v>76305.345607280004</v>
      </c>
      <c r="L2391" s="107">
        <f t="shared" si="788"/>
        <v>0</v>
      </c>
      <c r="M2391" s="105">
        <f t="shared" si="789"/>
        <v>0</v>
      </c>
      <c r="N2391" s="104">
        <f t="shared" si="790"/>
        <v>0</v>
      </c>
      <c r="O2391" s="113">
        <f t="shared" si="786"/>
        <v>0.11</v>
      </c>
      <c r="P2391" s="108">
        <f t="shared" si="776"/>
        <v>1.0018009299999999</v>
      </c>
      <c r="Q2391" s="104">
        <f t="shared" si="779"/>
        <v>137.42058606000001</v>
      </c>
      <c r="R2391" s="104">
        <f t="shared" si="780"/>
        <v>137.42058606000001</v>
      </c>
      <c r="S2391" s="109" t="s">
        <v>52</v>
      </c>
      <c r="T2391" s="110">
        <f t="shared" si="791"/>
        <v>42439</v>
      </c>
      <c r="U2391" s="111">
        <f t="shared" si="787"/>
        <v>0</v>
      </c>
      <c r="V2391" s="22"/>
      <c r="AF2391" s="14"/>
    </row>
    <row r="2392" spans="1:32" x14ac:dyDescent="0.2">
      <c r="A2392" s="112">
        <f t="shared" si="781"/>
        <v>42417</v>
      </c>
      <c r="B2392" s="104">
        <f t="shared" si="773"/>
        <v>76470.041086600002</v>
      </c>
      <c r="C2392" s="104">
        <f t="shared" si="782"/>
        <v>72364.19335905998</v>
      </c>
      <c r="D2392" s="132">
        <f t="shared" si="783"/>
        <v>42411</v>
      </c>
      <c r="E2392" s="105">
        <f t="shared" si="775"/>
        <v>1.65E-3</v>
      </c>
      <c r="F2392" s="106">
        <f t="shared" si="772"/>
        <v>7</v>
      </c>
      <c r="G2392" s="106">
        <f t="shared" si="774"/>
        <v>29</v>
      </c>
      <c r="H2392" s="104">
        <f t="shared" si="784"/>
        <v>1.00039802</v>
      </c>
      <c r="I2392" s="104">
        <f t="shared" si="785"/>
        <v>1.05410314</v>
      </c>
      <c r="J2392" s="104">
        <f t="shared" si="777"/>
        <v>1.05452269</v>
      </c>
      <c r="K2392" s="104">
        <f t="shared" si="778"/>
        <v>76309.683840669997</v>
      </c>
      <c r="L2392" s="107">
        <f t="shared" si="788"/>
        <v>0</v>
      </c>
      <c r="M2392" s="105">
        <f t="shared" si="789"/>
        <v>0</v>
      </c>
      <c r="N2392" s="104">
        <f t="shared" si="790"/>
        <v>0</v>
      </c>
      <c r="O2392" s="113">
        <f t="shared" si="786"/>
        <v>0.11</v>
      </c>
      <c r="P2392" s="108">
        <f t="shared" si="776"/>
        <v>1.002101401</v>
      </c>
      <c r="Q2392" s="104">
        <f t="shared" si="779"/>
        <v>160.35724593</v>
      </c>
      <c r="R2392" s="104">
        <f t="shared" si="780"/>
        <v>160.35724593</v>
      </c>
      <c r="S2392" s="109" t="s">
        <v>52</v>
      </c>
      <c r="T2392" s="110">
        <f t="shared" si="791"/>
        <v>42439</v>
      </c>
      <c r="U2392" s="111">
        <f t="shared" si="787"/>
        <v>0</v>
      </c>
      <c r="V2392" s="22"/>
      <c r="AF2392" s="14"/>
    </row>
    <row r="2393" spans="1:32" x14ac:dyDescent="0.2">
      <c r="A2393" s="112">
        <f t="shared" si="781"/>
        <v>42418</v>
      </c>
      <c r="B2393" s="104">
        <f t="shared" si="773"/>
        <v>76497.326104210006</v>
      </c>
      <c r="C2393" s="104">
        <f t="shared" si="782"/>
        <v>72364.19335905998</v>
      </c>
      <c r="D2393" s="132">
        <f t="shared" si="783"/>
        <v>42411</v>
      </c>
      <c r="E2393" s="105">
        <f t="shared" si="775"/>
        <v>1.65E-3</v>
      </c>
      <c r="F2393" s="106">
        <f t="shared" si="772"/>
        <v>8</v>
      </c>
      <c r="G2393" s="106">
        <f t="shared" si="774"/>
        <v>29</v>
      </c>
      <c r="H2393" s="104">
        <f t="shared" si="784"/>
        <v>1.0004549</v>
      </c>
      <c r="I2393" s="104">
        <f t="shared" si="785"/>
        <v>1.05410314</v>
      </c>
      <c r="J2393" s="104">
        <f t="shared" si="777"/>
        <v>1.05458265</v>
      </c>
      <c r="K2393" s="104">
        <f t="shared" si="778"/>
        <v>76314.022797700003</v>
      </c>
      <c r="L2393" s="107">
        <f t="shared" si="788"/>
        <v>0</v>
      </c>
      <c r="M2393" s="105">
        <f t="shared" si="789"/>
        <v>0</v>
      </c>
      <c r="N2393" s="104">
        <f t="shared" si="790"/>
        <v>0</v>
      </c>
      <c r="O2393" s="113">
        <f t="shared" si="786"/>
        <v>0.11</v>
      </c>
      <c r="P2393" s="108">
        <f t="shared" si="776"/>
        <v>1.0024019609999999</v>
      </c>
      <c r="Q2393" s="104">
        <f t="shared" si="779"/>
        <v>183.30330651</v>
      </c>
      <c r="R2393" s="104">
        <f t="shared" si="780"/>
        <v>183.30330651</v>
      </c>
      <c r="S2393" s="109" t="s">
        <v>52</v>
      </c>
      <c r="T2393" s="110">
        <f t="shared" si="791"/>
        <v>42439</v>
      </c>
      <c r="U2393" s="111">
        <f t="shared" si="787"/>
        <v>0</v>
      </c>
      <c r="V2393" s="22"/>
      <c r="AF2393" s="14"/>
    </row>
    <row r="2394" spans="1:32" x14ac:dyDescent="0.2">
      <c r="A2394" s="112">
        <f t="shared" si="781"/>
        <v>42419</v>
      </c>
      <c r="B2394" s="104">
        <f t="shared" si="773"/>
        <v>76524.619147510006</v>
      </c>
      <c r="C2394" s="104">
        <f t="shared" si="782"/>
        <v>72364.19335905998</v>
      </c>
      <c r="D2394" s="132">
        <f t="shared" si="783"/>
        <v>42411</v>
      </c>
      <c r="E2394" s="105">
        <f t="shared" si="775"/>
        <v>1.65E-3</v>
      </c>
      <c r="F2394" s="106">
        <f t="shared" si="772"/>
        <v>9</v>
      </c>
      <c r="G2394" s="106">
        <f t="shared" si="774"/>
        <v>29</v>
      </c>
      <c r="H2394" s="104">
        <f t="shared" si="784"/>
        <v>1.0005117699999999</v>
      </c>
      <c r="I2394" s="104">
        <f t="shared" si="785"/>
        <v>1.05410314</v>
      </c>
      <c r="J2394" s="104">
        <f t="shared" si="777"/>
        <v>1.05464259</v>
      </c>
      <c r="K2394" s="104">
        <f t="shared" si="778"/>
        <v>76318.360307449999</v>
      </c>
      <c r="L2394" s="107">
        <f t="shared" si="788"/>
        <v>0</v>
      </c>
      <c r="M2394" s="105">
        <f t="shared" si="789"/>
        <v>0</v>
      </c>
      <c r="N2394" s="104">
        <f t="shared" si="790"/>
        <v>0</v>
      </c>
      <c r="O2394" s="113">
        <f t="shared" si="786"/>
        <v>0.11</v>
      </c>
      <c r="P2394" s="108">
        <f t="shared" si="776"/>
        <v>1.0027026109999999</v>
      </c>
      <c r="Q2394" s="104">
        <f t="shared" si="779"/>
        <v>206.25884006000001</v>
      </c>
      <c r="R2394" s="104">
        <f t="shared" si="780"/>
        <v>206.25884006000001</v>
      </c>
      <c r="S2394" s="109" t="s">
        <v>52</v>
      </c>
      <c r="T2394" s="110">
        <f t="shared" si="791"/>
        <v>42439</v>
      </c>
      <c r="U2394" s="111">
        <f t="shared" si="787"/>
        <v>0</v>
      </c>
      <c r="V2394" s="22"/>
      <c r="AF2394" s="14"/>
    </row>
    <row r="2395" spans="1:32" x14ac:dyDescent="0.2">
      <c r="A2395" s="112">
        <f t="shared" si="781"/>
        <v>42420</v>
      </c>
      <c r="B2395" s="104">
        <f t="shared" si="773"/>
        <v>76551.923195969997</v>
      </c>
      <c r="C2395" s="104">
        <f t="shared" si="782"/>
        <v>72364.19335905998</v>
      </c>
      <c r="D2395" s="132">
        <f t="shared" si="783"/>
        <v>42411</v>
      </c>
      <c r="E2395" s="105">
        <f t="shared" si="775"/>
        <v>1.65E-3</v>
      </c>
      <c r="F2395" s="106">
        <f t="shared" si="772"/>
        <v>10</v>
      </c>
      <c r="G2395" s="106">
        <f t="shared" si="774"/>
        <v>29</v>
      </c>
      <c r="H2395" s="104">
        <f t="shared" si="784"/>
        <v>1.0005686499999999</v>
      </c>
      <c r="I2395" s="104">
        <f t="shared" si="785"/>
        <v>1.05410314</v>
      </c>
      <c r="J2395" s="104">
        <f t="shared" si="777"/>
        <v>1.05470255</v>
      </c>
      <c r="K2395" s="104">
        <f t="shared" si="778"/>
        <v>76322.699264490002</v>
      </c>
      <c r="L2395" s="107">
        <f t="shared" si="788"/>
        <v>0</v>
      </c>
      <c r="M2395" s="105">
        <f t="shared" si="789"/>
        <v>0</v>
      </c>
      <c r="N2395" s="104">
        <f t="shared" si="790"/>
        <v>0</v>
      </c>
      <c r="O2395" s="113">
        <f t="shared" si="786"/>
        <v>0.11</v>
      </c>
      <c r="P2395" s="108">
        <f t="shared" si="776"/>
        <v>1.0030033519999999</v>
      </c>
      <c r="Q2395" s="104">
        <f t="shared" si="779"/>
        <v>229.22393148</v>
      </c>
      <c r="R2395" s="104">
        <f t="shared" si="780"/>
        <v>229.22393148</v>
      </c>
      <c r="S2395" s="109" t="s">
        <v>52</v>
      </c>
      <c r="T2395" s="110">
        <f t="shared" si="791"/>
        <v>42439</v>
      </c>
      <c r="U2395" s="111">
        <f t="shared" si="787"/>
        <v>0</v>
      </c>
      <c r="V2395" s="22"/>
      <c r="AF2395" s="14"/>
    </row>
    <row r="2396" spans="1:32" x14ac:dyDescent="0.2">
      <c r="A2396" s="112">
        <f t="shared" si="781"/>
        <v>42421</v>
      </c>
      <c r="B2396" s="104">
        <f t="shared" si="773"/>
        <v>76579.237449680004</v>
      </c>
      <c r="C2396" s="104">
        <f t="shared" si="782"/>
        <v>72364.19335905998</v>
      </c>
      <c r="D2396" s="132">
        <f t="shared" si="783"/>
        <v>42411</v>
      </c>
      <c r="E2396" s="105">
        <f t="shared" si="775"/>
        <v>1.65E-3</v>
      </c>
      <c r="F2396" s="106">
        <f t="shared" si="772"/>
        <v>11</v>
      </c>
      <c r="G2396" s="106">
        <f t="shared" si="774"/>
        <v>29</v>
      </c>
      <c r="H2396" s="104">
        <f t="shared" si="784"/>
        <v>1.0006255399999999</v>
      </c>
      <c r="I2396" s="104">
        <f t="shared" si="785"/>
        <v>1.05410314</v>
      </c>
      <c r="J2396" s="104">
        <f t="shared" si="777"/>
        <v>1.0547625199999999</v>
      </c>
      <c r="K2396" s="104">
        <f t="shared" si="778"/>
        <v>76327.038945160006</v>
      </c>
      <c r="L2396" s="107">
        <f t="shared" si="788"/>
        <v>0</v>
      </c>
      <c r="M2396" s="105">
        <f t="shared" si="789"/>
        <v>0</v>
      </c>
      <c r="N2396" s="104">
        <f t="shared" si="790"/>
        <v>0</v>
      </c>
      <c r="O2396" s="113">
        <f t="shared" si="786"/>
        <v>0.11</v>
      </c>
      <c r="P2396" s="108">
        <f t="shared" si="776"/>
        <v>1.003304183</v>
      </c>
      <c r="Q2396" s="104">
        <f t="shared" si="779"/>
        <v>252.19850452</v>
      </c>
      <c r="R2396" s="104">
        <f t="shared" si="780"/>
        <v>252.19850452</v>
      </c>
      <c r="S2396" s="109" t="s">
        <v>52</v>
      </c>
      <c r="T2396" s="110">
        <f t="shared" si="791"/>
        <v>42439</v>
      </c>
      <c r="U2396" s="111">
        <f t="shared" si="787"/>
        <v>0</v>
      </c>
      <c r="V2396" s="22"/>
      <c r="AF2396" s="14"/>
    </row>
    <row r="2397" spans="1:32" x14ac:dyDescent="0.2">
      <c r="A2397" s="112">
        <f t="shared" si="781"/>
        <v>42422</v>
      </c>
      <c r="B2397" s="104">
        <f t="shared" si="773"/>
        <v>76606.560457999993</v>
      </c>
      <c r="C2397" s="104">
        <f t="shared" si="782"/>
        <v>72364.19335905998</v>
      </c>
      <c r="D2397" s="132">
        <f t="shared" si="783"/>
        <v>42411</v>
      </c>
      <c r="E2397" s="105">
        <f t="shared" si="775"/>
        <v>1.65E-3</v>
      </c>
      <c r="F2397" s="106">
        <f t="shared" si="772"/>
        <v>12</v>
      </c>
      <c r="G2397" s="106">
        <f t="shared" si="774"/>
        <v>29</v>
      </c>
      <c r="H2397" s="104">
        <f t="shared" si="784"/>
        <v>1.00068242</v>
      </c>
      <c r="I2397" s="104">
        <f t="shared" si="785"/>
        <v>1.05410314</v>
      </c>
      <c r="J2397" s="104">
        <f t="shared" si="777"/>
        <v>1.0548224799999999</v>
      </c>
      <c r="K2397" s="104">
        <f t="shared" si="778"/>
        <v>76331.377902199994</v>
      </c>
      <c r="L2397" s="107">
        <f t="shared" si="788"/>
        <v>0</v>
      </c>
      <c r="M2397" s="105">
        <f t="shared" si="789"/>
        <v>0</v>
      </c>
      <c r="N2397" s="104">
        <f t="shared" si="790"/>
        <v>0</v>
      </c>
      <c r="O2397" s="113">
        <f t="shared" si="786"/>
        <v>0.11</v>
      </c>
      <c r="P2397" s="108">
        <f t="shared" si="776"/>
        <v>1.003605104</v>
      </c>
      <c r="Q2397" s="104">
        <f t="shared" si="779"/>
        <v>275.18255579999999</v>
      </c>
      <c r="R2397" s="104">
        <f t="shared" si="780"/>
        <v>275.18255579999999</v>
      </c>
      <c r="S2397" s="109" t="s">
        <v>52</v>
      </c>
      <c r="T2397" s="110">
        <f t="shared" si="791"/>
        <v>42439</v>
      </c>
      <c r="U2397" s="111">
        <f t="shared" si="787"/>
        <v>0</v>
      </c>
      <c r="V2397" s="22"/>
      <c r="AF2397" s="14"/>
    </row>
    <row r="2398" spans="1:32" x14ac:dyDescent="0.2">
      <c r="A2398" s="112">
        <f t="shared" si="781"/>
        <v>42423</v>
      </c>
      <c r="B2398" s="104">
        <f t="shared" si="773"/>
        <v>76633.892947879998</v>
      </c>
      <c r="C2398" s="104">
        <f t="shared" si="782"/>
        <v>72364.19335905998</v>
      </c>
      <c r="D2398" s="132">
        <f t="shared" si="783"/>
        <v>42411</v>
      </c>
      <c r="E2398" s="105">
        <f t="shared" si="775"/>
        <v>1.65E-3</v>
      </c>
      <c r="F2398" s="106">
        <f t="shared" si="772"/>
        <v>13</v>
      </c>
      <c r="G2398" s="106">
        <f t="shared" si="774"/>
        <v>29</v>
      </c>
      <c r="H2398" s="104">
        <f t="shared" si="784"/>
        <v>1.0007393099999999</v>
      </c>
      <c r="I2398" s="104">
        <f t="shared" si="785"/>
        <v>1.05410314</v>
      </c>
      <c r="J2398" s="104">
        <f t="shared" si="777"/>
        <v>1.0548824400000001</v>
      </c>
      <c r="K2398" s="104">
        <f t="shared" si="778"/>
        <v>76335.71685923</v>
      </c>
      <c r="L2398" s="107">
        <f t="shared" si="788"/>
        <v>0</v>
      </c>
      <c r="M2398" s="105">
        <f t="shared" si="789"/>
        <v>0</v>
      </c>
      <c r="N2398" s="104">
        <f t="shared" si="790"/>
        <v>0</v>
      </c>
      <c r="O2398" s="113">
        <f t="shared" si="786"/>
        <v>0.11</v>
      </c>
      <c r="P2398" s="108">
        <f t="shared" si="776"/>
        <v>1.0039061149999999</v>
      </c>
      <c r="Q2398" s="104">
        <f t="shared" si="779"/>
        <v>298.17608865</v>
      </c>
      <c r="R2398" s="104">
        <f t="shared" si="780"/>
        <v>298.17608865</v>
      </c>
      <c r="S2398" s="109" t="s">
        <v>52</v>
      </c>
      <c r="T2398" s="110">
        <f t="shared" si="791"/>
        <v>42439</v>
      </c>
      <c r="U2398" s="111">
        <f t="shared" si="787"/>
        <v>0</v>
      </c>
      <c r="V2398" s="22"/>
      <c r="AF2398" s="14"/>
    </row>
    <row r="2399" spans="1:32" x14ac:dyDescent="0.2">
      <c r="A2399" s="112">
        <f t="shared" si="781"/>
        <v>42424</v>
      </c>
      <c r="B2399" s="104">
        <f t="shared" si="773"/>
        <v>76661.236450249999</v>
      </c>
      <c r="C2399" s="104">
        <f t="shared" si="782"/>
        <v>72364.19335905998</v>
      </c>
      <c r="D2399" s="132">
        <f t="shared" si="783"/>
        <v>42411</v>
      </c>
      <c r="E2399" s="105">
        <f t="shared" si="775"/>
        <v>1.65E-3</v>
      </c>
      <c r="F2399" s="106">
        <f t="shared" si="772"/>
        <v>14</v>
      </c>
      <c r="G2399" s="106">
        <f t="shared" si="774"/>
        <v>29</v>
      </c>
      <c r="H2399" s="104">
        <f t="shared" si="784"/>
        <v>1.0007962100000001</v>
      </c>
      <c r="I2399" s="104">
        <f t="shared" si="785"/>
        <v>1.05410314</v>
      </c>
      <c r="J2399" s="104">
        <f t="shared" si="777"/>
        <v>1.0549424199999999</v>
      </c>
      <c r="K2399" s="104">
        <f t="shared" si="778"/>
        <v>76340.057263549999</v>
      </c>
      <c r="L2399" s="107">
        <f t="shared" si="788"/>
        <v>0</v>
      </c>
      <c r="M2399" s="105">
        <f t="shared" si="789"/>
        <v>0</v>
      </c>
      <c r="N2399" s="104">
        <f t="shared" si="790"/>
        <v>0</v>
      </c>
      <c r="O2399" s="113">
        <f t="shared" si="786"/>
        <v>0.11</v>
      </c>
      <c r="P2399" s="108">
        <f t="shared" si="776"/>
        <v>1.004207217</v>
      </c>
      <c r="Q2399" s="104">
        <f t="shared" si="779"/>
        <v>321.1791867</v>
      </c>
      <c r="R2399" s="104">
        <f t="shared" si="780"/>
        <v>321.1791867</v>
      </c>
      <c r="S2399" s="109" t="s">
        <v>52</v>
      </c>
      <c r="T2399" s="110">
        <f t="shared" si="791"/>
        <v>42439</v>
      </c>
      <c r="U2399" s="111">
        <f t="shared" si="787"/>
        <v>0</v>
      </c>
      <c r="V2399" s="22"/>
      <c r="AF2399" s="14"/>
    </row>
    <row r="2400" spans="1:32" x14ac:dyDescent="0.2">
      <c r="A2400" s="112">
        <f t="shared" si="781"/>
        <v>42425</v>
      </c>
      <c r="B2400" s="104">
        <f t="shared" si="773"/>
        <v>76688.588710509997</v>
      </c>
      <c r="C2400" s="104">
        <f t="shared" si="782"/>
        <v>72364.19335905998</v>
      </c>
      <c r="D2400" s="132">
        <f t="shared" si="783"/>
        <v>42411</v>
      </c>
      <c r="E2400" s="105">
        <f t="shared" si="775"/>
        <v>1.65E-3</v>
      </c>
      <c r="F2400" s="106">
        <f t="shared" si="772"/>
        <v>15</v>
      </c>
      <c r="G2400" s="106">
        <f t="shared" si="774"/>
        <v>29</v>
      </c>
      <c r="H2400" s="104">
        <f t="shared" si="784"/>
        <v>1.0008531000000001</v>
      </c>
      <c r="I2400" s="104">
        <f t="shared" si="785"/>
        <v>1.05410314</v>
      </c>
      <c r="J2400" s="104">
        <f t="shared" si="777"/>
        <v>1.0550023900000001</v>
      </c>
      <c r="K2400" s="104">
        <f t="shared" si="778"/>
        <v>76344.39694423</v>
      </c>
      <c r="L2400" s="107">
        <f t="shared" si="788"/>
        <v>0</v>
      </c>
      <c r="M2400" s="105">
        <f t="shared" si="789"/>
        <v>0</v>
      </c>
      <c r="N2400" s="104">
        <f t="shared" si="790"/>
        <v>0</v>
      </c>
      <c r="O2400" s="113">
        <f t="shared" si="786"/>
        <v>0.11</v>
      </c>
      <c r="P2400" s="108">
        <f t="shared" si="776"/>
        <v>1.004508409</v>
      </c>
      <c r="Q2400" s="104">
        <f t="shared" si="779"/>
        <v>344.19176628000002</v>
      </c>
      <c r="R2400" s="104">
        <f t="shared" si="780"/>
        <v>344.19176628000002</v>
      </c>
      <c r="S2400" s="109" t="s">
        <v>52</v>
      </c>
      <c r="T2400" s="110">
        <f t="shared" si="791"/>
        <v>42439</v>
      </c>
      <c r="U2400" s="111">
        <f t="shared" si="787"/>
        <v>0</v>
      </c>
      <c r="V2400" s="22"/>
      <c r="AF2400" s="14"/>
    </row>
    <row r="2401" spans="1:32" x14ac:dyDescent="0.2">
      <c r="A2401" s="112">
        <f t="shared" si="781"/>
        <v>42426</v>
      </c>
      <c r="B2401" s="104">
        <f t="shared" si="773"/>
        <v>76715.951183420009</v>
      </c>
      <c r="C2401" s="104">
        <f t="shared" si="782"/>
        <v>72364.19335905998</v>
      </c>
      <c r="D2401" s="132">
        <f t="shared" si="783"/>
        <v>42411</v>
      </c>
      <c r="E2401" s="105">
        <f t="shared" si="775"/>
        <v>1.65E-3</v>
      </c>
      <c r="F2401" s="106">
        <f t="shared" si="772"/>
        <v>16</v>
      </c>
      <c r="G2401" s="106">
        <f t="shared" si="774"/>
        <v>29</v>
      </c>
      <c r="H2401" s="104">
        <f t="shared" si="784"/>
        <v>1.00091</v>
      </c>
      <c r="I2401" s="104">
        <f t="shared" si="785"/>
        <v>1.05410314</v>
      </c>
      <c r="J2401" s="104">
        <f t="shared" si="777"/>
        <v>1.0550623699999999</v>
      </c>
      <c r="K2401" s="104">
        <f t="shared" si="778"/>
        <v>76348.737348540002</v>
      </c>
      <c r="L2401" s="107">
        <f t="shared" si="788"/>
        <v>0</v>
      </c>
      <c r="M2401" s="105">
        <f t="shared" si="789"/>
        <v>0</v>
      </c>
      <c r="N2401" s="104">
        <f t="shared" si="790"/>
        <v>0</v>
      </c>
      <c r="O2401" s="113">
        <f t="shared" si="786"/>
        <v>0.11</v>
      </c>
      <c r="P2401" s="108">
        <f t="shared" si="776"/>
        <v>1.0048096909999999</v>
      </c>
      <c r="Q2401" s="104">
        <f t="shared" si="779"/>
        <v>367.21383487999998</v>
      </c>
      <c r="R2401" s="104">
        <f t="shared" si="780"/>
        <v>367.21383487999998</v>
      </c>
      <c r="S2401" s="109" t="s">
        <v>52</v>
      </c>
      <c r="T2401" s="110">
        <f t="shared" si="791"/>
        <v>42439</v>
      </c>
      <c r="U2401" s="111">
        <f t="shared" si="787"/>
        <v>0</v>
      </c>
      <c r="V2401" s="22"/>
      <c r="AF2401" s="14"/>
    </row>
    <row r="2402" spans="1:32" x14ac:dyDescent="0.2">
      <c r="A2402" s="112">
        <f t="shared" si="781"/>
        <v>42427</v>
      </c>
      <c r="B2402" s="104">
        <f t="shared" si="773"/>
        <v>76743.323947190001</v>
      </c>
      <c r="C2402" s="104">
        <f t="shared" si="782"/>
        <v>72364.19335905998</v>
      </c>
      <c r="D2402" s="132">
        <f t="shared" si="783"/>
        <v>42411</v>
      </c>
      <c r="E2402" s="105">
        <f t="shared" si="775"/>
        <v>1.65E-3</v>
      </c>
      <c r="F2402" s="106">
        <f t="shared" si="772"/>
        <v>17</v>
      </c>
      <c r="G2402" s="106">
        <f t="shared" si="774"/>
        <v>29</v>
      </c>
      <c r="H2402" s="104">
        <f t="shared" si="784"/>
        <v>1.00096691</v>
      </c>
      <c r="I2402" s="104">
        <f t="shared" si="785"/>
        <v>1.05410314</v>
      </c>
      <c r="J2402" s="104">
        <f t="shared" si="777"/>
        <v>1.0551223599999999</v>
      </c>
      <c r="K2402" s="104">
        <f t="shared" si="778"/>
        <v>76353.078476499999</v>
      </c>
      <c r="L2402" s="107">
        <f t="shared" si="788"/>
        <v>0</v>
      </c>
      <c r="M2402" s="105">
        <f t="shared" si="789"/>
        <v>0</v>
      </c>
      <c r="N2402" s="104">
        <f t="shared" si="790"/>
        <v>0</v>
      </c>
      <c r="O2402" s="113">
        <f t="shared" si="786"/>
        <v>0.11</v>
      </c>
      <c r="P2402" s="108">
        <f t="shared" si="776"/>
        <v>1.0051110640000001</v>
      </c>
      <c r="Q2402" s="104">
        <f t="shared" si="779"/>
        <v>390.24547068999999</v>
      </c>
      <c r="R2402" s="104">
        <f t="shared" si="780"/>
        <v>390.24547068999999</v>
      </c>
      <c r="S2402" s="109" t="s">
        <v>52</v>
      </c>
      <c r="T2402" s="110">
        <f t="shared" si="791"/>
        <v>42439</v>
      </c>
      <c r="U2402" s="111">
        <f t="shared" si="787"/>
        <v>0</v>
      </c>
      <c r="V2402" s="22"/>
      <c r="AF2402" s="14"/>
    </row>
    <row r="2403" spans="1:32" x14ac:dyDescent="0.2">
      <c r="A2403" s="112">
        <f t="shared" si="781"/>
        <v>42428</v>
      </c>
      <c r="B2403" s="104">
        <f t="shared" si="773"/>
        <v>76770.70547216</v>
      </c>
      <c r="C2403" s="104">
        <f t="shared" si="782"/>
        <v>72364.19335905998</v>
      </c>
      <c r="D2403" s="132">
        <f t="shared" si="783"/>
        <v>42411</v>
      </c>
      <c r="E2403" s="105">
        <f t="shared" si="775"/>
        <v>1.65E-3</v>
      </c>
      <c r="F2403" s="106">
        <f t="shared" ref="F2403:F2466" si="792">IF(DAY(A2403)=E$2+1,1,F2402+1)</f>
        <v>18</v>
      </c>
      <c r="G2403" s="106">
        <f t="shared" si="774"/>
        <v>29</v>
      </c>
      <c r="H2403" s="104">
        <f t="shared" si="784"/>
        <v>1.00102381</v>
      </c>
      <c r="I2403" s="104">
        <f t="shared" si="785"/>
        <v>1.05410314</v>
      </c>
      <c r="J2403" s="104">
        <f t="shared" si="777"/>
        <v>1.05518234</v>
      </c>
      <c r="K2403" s="104">
        <f t="shared" si="778"/>
        <v>76357.418880819998</v>
      </c>
      <c r="L2403" s="107">
        <f t="shared" si="788"/>
        <v>0</v>
      </c>
      <c r="M2403" s="105">
        <f t="shared" si="789"/>
        <v>0</v>
      </c>
      <c r="N2403" s="104">
        <f t="shared" si="790"/>
        <v>0</v>
      </c>
      <c r="O2403" s="113">
        <f t="shared" si="786"/>
        <v>0.11</v>
      </c>
      <c r="P2403" s="108">
        <f t="shared" si="776"/>
        <v>1.0054125270000001</v>
      </c>
      <c r="Q2403" s="104">
        <f t="shared" si="779"/>
        <v>413.28659133999997</v>
      </c>
      <c r="R2403" s="104">
        <f t="shared" si="780"/>
        <v>413.28659133999997</v>
      </c>
      <c r="S2403" s="109" t="s">
        <v>52</v>
      </c>
      <c r="T2403" s="110">
        <f t="shared" si="791"/>
        <v>42439</v>
      </c>
      <c r="U2403" s="111">
        <f t="shared" si="787"/>
        <v>0</v>
      </c>
      <c r="V2403" s="22"/>
      <c r="AF2403" s="14"/>
    </row>
    <row r="2404" spans="1:32" x14ac:dyDescent="0.2">
      <c r="A2404" s="112">
        <f t="shared" si="781"/>
        <v>42429</v>
      </c>
      <c r="B2404" s="104">
        <f t="shared" si="773"/>
        <v>76798.097214409994</v>
      </c>
      <c r="C2404" s="104">
        <f t="shared" si="782"/>
        <v>72364.19335905998</v>
      </c>
      <c r="D2404" s="132">
        <f t="shared" si="783"/>
        <v>42411</v>
      </c>
      <c r="E2404" s="105">
        <f t="shared" si="775"/>
        <v>1.65E-3</v>
      </c>
      <c r="F2404" s="106">
        <f t="shared" si="792"/>
        <v>19</v>
      </c>
      <c r="G2404" s="106">
        <f t="shared" si="774"/>
        <v>29</v>
      </c>
      <c r="H2404" s="104">
        <f t="shared" si="784"/>
        <v>1.00108072</v>
      </c>
      <c r="I2404" s="104">
        <f t="shared" si="785"/>
        <v>1.05410314</v>
      </c>
      <c r="J2404" s="104">
        <f t="shared" si="777"/>
        <v>1.05524233</v>
      </c>
      <c r="K2404" s="104">
        <f t="shared" si="778"/>
        <v>76361.760008779995</v>
      </c>
      <c r="L2404" s="107">
        <f t="shared" si="788"/>
        <v>0</v>
      </c>
      <c r="M2404" s="105">
        <f t="shared" si="789"/>
        <v>0</v>
      </c>
      <c r="N2404" s="104">
        <f t="shared" si="790"/>
        <v>0</v>
      </c>
      <c r="O2404" s="113">
        <f t="shared" si="786"/>
        <v>0.11</v>
      </c>
      <c r="P2404" s="108">
        <f t="shared" si="776"/>
        <v>1.00571408</v>
      </c>
      <c r="Q2404" s="104">
        <f t="shared" si="779"/>
        <v>436.33720563000003</v>
      </c>
      <c r="R2404" s="104">
        <f t="shared" si="780"/>
        <v>436.33720563000003</v>
      </c>
      <c r="S2404" s="109" t="s">
        <v>52</v>
      </c>
      <c r="T2404" s="110">
        <f t="shared" si="791"/>
        <v>42439</v>
      </c>
      <c r="U2404" s="111">
        <f t="shared" si="787"/>
        <v>0</v>
      </c>
      <c r="V2404" s="22"/>
      <c r="AF2404" s="14"/>
    </row>
    <row r="2405" spans="1:32" x14ac:dyDescent="0.2">
      <c r="A2405" s="112">
        <f t="shared" si="781"/>
        <v>42430</v>
      </c>
      <c r="B2405" s="104">
        <f t="shared" si="773"/>
        <v>76825.49779614</v>
      </c>
      <c r="C2405" s="104">
        <f t="shared" si="782"/>
        <v>72364.19335905998</v>
      </c>
      <c r="D2405" s="132">
        <f t="shared" si="783"/>
        <v>42411</v>
      </c>
      <c r="E2405" s="105">
        <f t="shared" si="775"/>
        <v>1.65E-3</v>
      </c>
      <c r="F2405" s="106">
        <f t="shared" si="792"/>
        <v>20</v>
      </c>
      <c r="G2405" s="106">
        <f t="shared" si="774"/>
        <v>29</v>
      </c>
      <c r="H2405" s="104">
        <f t="shared" si="784"/>
        <v>1.0011376299999999</v>
      </c>
      <c r="I2405" s="104">
        <f t="shared" si="785"/>
        <v>1.05410314</v>
      </c>
      <c r="J2405" s="104">
        <f t="shared" si="777"/>
        <v>1.0553023100000001</v>
      </c>
      <c r="K2405" s="104">
        <f t="shared" si="778"/>
        <v>76366.100413099994</v>
      </c>
      <c r="L2405" s="107">
        <f t="shared" si="788"/>
        <v>0</v>
      </c>
      <c r="M2405" s="105">
        <f t="shared" si="789"/>
        <v>0</v>
      </c>
      <c r="N2405" s="104">
        <f t="shared" si="790"/>
        <v>0</v>
      </c>
      <c r="O2405" s="113">
        <f t="shared" si="786"/>
        <v>0.11</v>
      </c>
      <c r="P2405" s="108">
        <f t="shared" si="776"/>
        <v>1.0060157240000001</v>
      </c>
      <c r="Q2405" s="104">
        <f t="shared" si="779"/>
        <v>459.39738304000002</v>
      </c>
      <c r="R2405" s="104">
        <f t="shared" si="780"/>
        <v>459.39738304000002</v>
      </c>
      <c r="S2405" s="109" t="s">
        <v>52</v>
      </c>
      <c r="T2405" s="110">
        <f t="shared" si="791"/>
        <v>42439</v>
      </c>
      <c r="U2405" s="111">
        <f t="shared" si="787"/>
        <v>0</v>
      </c>
      <c r="V2405" s="22"/>
      <c r="AF2405" s="14"/>
    </row>
    <row r="2406" spans="1:32" x14ac:dyDescent="0.2">
      <c r="A2406" s="112">
        <f t="shared" si="781"/>
        <v>42431</v>
      </c>
      <c r="B2406" s="104">
        <f t="shared" si="773"/>
        <v>76852.909402510006</v>
      </c>
      <c r="C2406" s="104">
        <f t="shared" si="782"/>
        <v>72364.19335905998</v>
      </c>
      <c r="D2406" s="132">
        <f t="shared" si="783"/>
        <v>42411</v>
      </c>
      <c r="E2406" s="105">
        <f t="shared" si="775"/>
        <v>1.65E-3</v>
      </c>
      <c r="F2406" s="106">
        <f t="shared" si="792"/>
        <v>21</v>
      </c>
      <c r="G2406" s="106">
        <f t="shared" si="774"/>
        <v>29</v>
      </c>
      <c r="H2406" s="104">
        <f t="shared" si="784"/>
        <v>1.0011945499999999</v>
      </c>
      <c r="I2406" s="104">
        <f t="shared" si="785"/>
        <v>1.05410314</v>
      </c>
      <c r="J2406" s="104">
        <f t="shared" si="777"/>
        <v>1.05536231</v>
      </c>
      <c r="K2406" s="104">
        <f t="shared" si="778"/>
        <v>76370.442264700003</v>
      </c>
      <c r="L2406" s="107">
        <f t="shared" si="788"/>
        <v>0</v>
      </c>
      <c r="M2406" s="105">
        <f t="shared" si="789"/>
        <v>0</v>
      </c>
      <c r="N2406" s="104">
        <f t="shared" si="790"/>
        <v>0</v>
      </c>
      <c r="O2406" s="113">
        <f t="shared" si="786"/>
        <v>0.11</v>
      </c>
      <c r="P2406" s="108">
        <f t="shared" si="776"/>
        <v>1.0063174589999999</v>
      </c>
      <c r="Q2406" s="104">
        <f t="shared" si="779"/>
        <v>482.46713781</v>
      </c>
      <c r="R2406" s="104">
        <f t="shared" si="780"/>
        <v>482.46713781</v>
      </c>
      <c r="S2406" s="109" t="s">
        <v>52</v>
      </c>
      <c r="T2406" s="110">
        <f t="shared" si="791"/>
        <v>42439</v>
      </c>
      <c r="U2406" s="111">
        <f t="shared" si="787"/>
        <v>0</v>
      </c>
      <c r="V2406" s="22"/>
      <c r="AF2406" s="14"/>
    </row>
    <row r="2407" spans="1:32" x14ac:dyDescent="0.2">
      <c r="A2407" s="112">
        <f t="shared" si="781"/>
        <v>42432</v>
      </c>
      <c r="B2407" s="104">
        <f t="shared" ref="B2407:B2470" si="793">IF(E2407&lt;0,"ND",(K2407+Q2407))</f>
        <v>76880.330426419998</v>
      </c>
      <c r="C2407" s="104">
        <f t="shared" si="782"/>
        <v>72364.19335905998</v>
      </c>
      <c r="D2407" s="132">
        <f t="shared" si="783"/>
        <v>42411</v>
      </c>
      <c r="E2407" s="105">
        <f t="shared" si="775"/>
        <v>1.65E-3</v>
      </c>
      <c r="F2407" s="106">
        <f t="shared" si="792"/>
        <v>22</v>
      </c>
      <c r="G2407" s="106">
        <f t="shared" ref="G2407:G2470" si="794">IF(DAY(A2407)=E$2+1,DAY(EOMONTH(A2407,0)), IF(DAY(A2407)&lt;&gt;$E$2+1,G2406))</f>
        <v>29</v>
      </c>
      <c r="H2407" s="104">
        <f t="shared" si="784"/>
        <v>1.0012514699999999</v>
      </c>
      <c r="I2407" s="104">
        <f t="shared" si="785"/>
        <v>1.05410314</v>
      </c>
      <c r="J2407" s="104">
        <f t="shared" si="777"/>
        <v>1.05542231</v>
      </c>
      <c r="K2407" s="104">
        <f t="shared" si="778"/>
        <v>76374.784116299998</v>
      </c>
      <c r="L2407" s="107">
        <f t="shared" si="788"/>
        <v>0</v>
      </c>
      <c r="M2407" s="105">
        <f t="shared" si="789"/>
        <v>0</v>
      </c>
      <c r="N2407" s="104">
        <f t="shared" si="790"/>
        <v>0</v>
      </c>
      <c r="O2407" s="113">
        <f t="shared" si="786"/>
        <v>0.11</v>
      </c>
      <c r="P2407" s="108">
        <f t="shared" si="776"/>
        <v>1.006619283</v>
      </c>
      <c r="Q2407" s="104">
        <f t="shared" si="779"/>
        <v>505.54631011999999</v>
      </c>
      <c r="R2407" s="104">
        <f t="shared" si="780"/>
        <v>505.54631011999999</v>
      </c>
      <c r="S2407" s="109" t="s">
        <v>52</v>
      </c>
      <c r="T2407" s="110">
        <f t="shared" si="791"/>
        <v>42439</v>
      </c>
      <c r="U2407" s="111">
        <f t="shared" si="787"/>
        <v>0</v>
      </c>
      <c r="V2407" s="22"/>
      <c r="AF2407" s="14"/>
    </row>
    <row r="2408" spans="1:32" x14ac:dyDescent="0.2">
      <c r="A2408" s="112">
        <f t="shared" si="781"/>
        <v>42433</v>
      </c>
      <c r="B2408" s="104">
        <f t="shared" si="793"/>
        <v>76907.761098160001</v>
      </c>
      <c r="C2408" s="104">
        <f t="shared" si="782"/>
        <v>72364.19335905998</v>
      </c>
      <c r="D2408" s="132">
        <f t="shared" si="783"/>
        <v>42411</v>
      </c>
      <c r="E2408" s="105">
        <f t="shared" si="775"/>
        <v>1.65E-3</v>
      </c>
      <c r="F2408" s="106">
        <f t="shared" si="792"/>
        <v>23</v>
      </c>
      <c r="G2408" s="106">
        <f t="shared" si="794"/>
        <v>29</v>
      </c>
      <c r="H2408" s="104">
        <f t="shared" si="784"/>
        <v>1.0013083899999999</v>
      </c>
      <c r="I2408" s="104">
        <f t="shared" si="785"/>
        <v>1.05410314</v>
      </c>
      <c r="J2408" s="104">
        <f t="shared" si="777"/>
        <v>1.0554823099999999</v>
      </c>
      <c r="K2408" s="104">
        <f t="shared" si="778"/>
        <v>76379.125967900007</v>
      </c>
      <c r="L2408" s="107">
        <f t="shared" si="788"/>
        <v>0</v>
      </c>
      <c r="M2408" s="105">
        <f t="shared" si="789"/>
        <v>0</v>
      </c>
      <c r="N2408" s="104">
        <f t="shared" si="790"/>
        <v>0</v>
      </c>
      <c r="O2408" s="113">
        <f t="shared" si="786"/>
        <v>0.11</v>
      </c>
      <c r="P2408" s="108">
        <f t="shared" si="776"/>
        <v>1.006921199</v>
      </c>
      <c r="Q2408" s="104">
        <f t="shared" si="779"/>
        <v>528.63513025999998</v>
      </c>
      <c r="R2408" s="104">
        <f t="shared" si="780"/>
        <v>528.63513025999998</v>
      </c>
      <c r="S2408" s="109" t="s">
        <v>52</v>
      </c>
      <c r="T2408" s="110">
        <f t="shared" si="791"/>
        <v>42439</v>
      </c>
      <c r="U2408" s="111">
        <f t="shared" si="787"/>
        <v>0</v>
      </c>
      <c r="V2408" s="22"/>
      <c r="AF2408" s="14"/>
    </row>
    <row r="2409" spans="1:32" x14ac:dyDescent="0.2">
      <c r="A2409" s="112">
        <f t="shared" si="781"/>
        <v>42434</v>
      </c>
      <c r="B2409" s="104">
        <f t="shared" si="793"/>
        <v>76935.201995039999</v>
      </c>
      <c r="C2409" s="104">
        <f t="shared" si="782"/>
        <v>72364.19335905998</v>
      </c>
      <c r="D2409" s="132">
        <f t="shared" si="783"/>
        <v>42411</v>
      </c>
      <c r="E2409" s="105">
        <f t="shared" si="775"/>
        <v>1.65E-3</v>
      </c>
      <c r="F2409" s="106">
        <f t="shared" si="792"/>
        <v>24</v>
      </c>
      <c r="G2409" s="106">
        <f t="shared" si="794"/>
        <v>29</v>
      </c>
      <c r="H2409" s="104">
        <f t="shared" si="784"/>
        <v>1.0013653199999999</v>
      </c>
      <c r="I2409" s="104">
        <f t="shared" si="785"/>
        <v>1.05410314</v>
      </c>
      <c r="J2409" s="104">
        <f t="shared" si="777"/>
        <v>1.05554232</v>
      </c>
      <c r="K2409" s="104">
        <f t="shared" si="778"/>
        <v>76383.468543149997</v>
      </c>
      <c r="L2409" s="107">
        <f t="shared" si="788"/>
        <v>0</v>
      </c>
      <c r="M2409" s="105">
        <f t="shared" si="789"/>
        <v>0</v>
      </c>
      <c r="N2409" s="104">
        <f t="shared" si="790"/>
        <v>0</v>
      </c>
      <c r="O2409" s="113">
        <f t="shared" si="786"/>
        <v>0.11</v>
      </c>
      <c r="P2409" s="108">
        <f t="shared" si="776"/>
        <v>1.0072232050000001</v>
      </c>
      <c r="Q2409" s="104">
        <f t="shared" si="779"/>
        <v>551.73345188999997</v>
      </c>
      <c r="R2409" s="104">
        <f t="shared" si="780"/>
        <v>551.73345188999997</v>
      </c>
      <c r="S2409" s="109" t="s">
        <v>52</v>
      </c>
      <c r="T2409" s="110">
        <f t="shared" si="791"/>
        <v>42439</v>
      </c>
      <c r="U2409" s="111">
        <f t="shared" si="787"/>
        <v>0</v>
      </c>
      <c r="V2409" s="22"/>
      <c r="AF2409" s="14"/>
    </row>
    <row r="2410" spans="1:32" x14ac:dyDescent="0.2">
      <c r="A2410" s="112">
        <f t="shared" si="781"/>
        <v>42435</v>
      </c>
      <c r="B2410" s="104">
        <f t="shared" si="793"/>
        <v>76962.652389780007</v>
      </c>
      <c r="C2410" s="104">
        <f t="shared" si="782"/>
        <v>72364.19335905998</v>
      </c>
      <c r="D2410" s="132">
        <f t="shared" si="783"/>
        <v>42411</v>
      </c>
      <c r="E2410" s="105">
        <f t="shared" si="775"/>
        <v>1.65E-3</v>
      </c>
      <c r="F2410" s="106">
        <f t="shared" si="792"/>
        <v>25</v>
      </c>
      <c r="G2410" s="106">
        <f t="shared" si="794"/>
        <v>29</v>
      </c>
      <c r="H2410" s="104">
        <f t="shared" si="784"/>
        <v>1.0014222500000001</v>
      </c>
      <c r="I2410" s="104">
        <f t="shared" si="785"/>
        <v>1.05410314</v>
      </c>
      <c r="J2410" s="104">
        <f t="shared" si="777"/>
        <v>1.0556023299999999</v>
      </c>
      <c r="K2410" s="104">
        <f t="shared" si="778"/>
        <v>76387.811118390004</v>
      </c>
      <c r="L2410" s="107">
        <f t="shared" si="788"/>
        <v>0</v>
      </c>
      <c r="M2410" s="105">
        <f t="shared" si="789"/>
        <v>0</v>
      </c>
      <c r="N2410" s="104">
        <f t="shared" si="790"/>
        <v>0</v>
      </c>
      <c r="O2410" s="113">
        <f t="shared" si="786"/>
        <v>0.11</v>
      </c>
      <c r="P2410" s="108">
        <f t="shared" si="776"/>
        <v>1.007525301</v>
      </c>
      <c r="Q2410" s="104">
        <f t="shared" si="779"/>
        <v>574.84127138999997</v>
      </c>
      <c r="R2410" s="104">
        <f t="shared" si="780"/>
        <v>574.84127138999997</v>
      </c>
      <c r="S2410" s="109" t="s">
        <v>52</v>
      </c>
      <c r="T2410" s="110">
        <f t="shared" si="791"/>
        <v>42439</v>
      </c>
      <c r="U2410" s="111">
        <f t="shared" si="787"/>
        <v>0</v>
      </c>
      <c r="V2410" s="22"/>
      <c r="AF2410" s="14"/>
    </row>
    <row r="2411" spans="1:32" x14ac:dyDescent="0.2">
      <c r="A2411" s="112">
        <f t="shared" si="781"/>
        <v>42436</v>
      </c>
      <c r="B2411" s="104">
        <f t="shared" si="793"/>
        <v>76990.112359959996</v>
      </c>
      <c r="C2411" s="104">
        <f t="shared" si="782"/>
        <v>72364.19335905998</v>
      </c>
      <c r="D2411" s="132">
        <f t="shared" si="783"/>
        <v>42411</v>
      </c>
      <c r="E2411" s="105">
        <f t="shared" ref="E2411:E2474" si="795">IF(DAY(A2410)=$E$2,VLOOKUP(A2410,$AG$10:$AH$200,2),E2410)</f>
        <v>1.65E-3</v>
      </c>
      <c r="F2411" s="106">
        <f t="shared" si="792"/>
        <v>26</v>
      </c>
      <c r="G2411" s="106">
        <f t="shared" si="794"/>
        <v>29</v>
      </c>
      <c r="H2411" s="104">
        <f t="shared" si="784"/>
        <v>1.00147918</v>
      </c>
      <c r="I2411" s="104">
        <f t="shared" si="785"/>
        <v>1.05410314</v>
      </c>
      <c r="J2411" s="104">
        <f t="shared" si="777"/>
        <v>1.05566234</v>
      </c>
      <c r="K2411" s="104">
        <f t="shared" si="778"/>
        <v>76392.153693629996</v>
      </c>
      <c r="L2411" s="107">
        <f t="shared" si="788"/>
        <v>0</v>
      </c>
      <c r="M2411" s="105">
        <f t="shared" si="789"/>
        <v>0</v>
      </c>
      <c r="N2411" s="104">
        <f t="shared" si="790"/>
        <v>0</v>
      </c>
      <c r="O2411" s="113">
        <f t="shared" si="786"/>
        <v>0.11</v>
      </c>
      <c r="P2411" s="108">
        <f t="shared" si="776"/>
        <v>1.007827488</v>
      </c>
      <c r="Q2411" s="104">
        <f t="shared" si="779"/>
        <v>597.95866633000003</v>
      </c>
      <c r="R2411" s="104">
        <f t="shared" si="780"/>
        <v>597.95866633000003</v>
      </c>
      <c r="S2411" s="109" t="s">
        <v>52</v>
      </c>
      <c r="T2411" s="110">
        <f t="shared" si="791"/>
        <v>42439</v>
      </c>
      <c r="U2411" s="111">
        <f t="shared" si="787"/>
        <v>0</v>
      </c>
      <c r="V2411" s="22"/>
      <c r="AF2411" s="14"/>
    </row>
    <row r="2412" spans="1:32" x14ac:dyDescent="0.2">
      <c r="A2412" s="112">
        <f t="shared" si="781"/>
        <v>42437</v>
      </c>
      <c r="B2412" s="104">
        <f t="shared" si="793"/>
        <v>77017.581906759995</v>
      </c>
      <c r="C2412" s="104">
        <f t="shared" si="782"/>
        <v>72364.19335905998</v>
      </c>
      <c r="D2412" s="132">
        <f t="shared" si="783"/>
        <v>42411</v>
      </c>
      <c r="E2412" s="105">
        <f t="shared" si="795"/>
        <v>1.65E-3</v>
      </c>
      <c r="F2412" s="106">
        <f t="shared" si="792"/>
        <v>27</v>
      </c>
      <c r="G2412" s="106">
        <f t="shared" si="794"/>
        <v>29</v>
      </c>
      <c r="H2412" s="104">
        <f t="shared" si="784"/>
        <v>1.00153611</v>
      </c>
      <c r="I2412" s="104">
        <f t="shared" si="785"/>
        <v>1.05410314</v>
      </c>
      <c r="J2412" s="104">
        <f t="shared" si="777"/>
        <v>1.0557223499999999</v>
      </c>
      <c r="K2412" s="104">
        <f t="shared" si="778"/>
        <v>76396.496268880001</v>
      </c>
      <c r="L2412" s="107">
        <f t="shared" si="788"/>
        <v>0</v>
      </c>
      <c r="M2412" s="105">
        <f t="shared" si="789"/>
        <v>0</v>
      </c>
      <c r="N2412" s="104">
        <f t="shared" si="790"/>
        <v>0</v>
      </c>
      <c r="O2412" s="113">
        <f t="shared" si="786"/>
        <v>0.11</v>
      </c>
      <c r="P2412" s="108">
        <f t="shared" si="776"/>
        <v>1.0081297659999999</v>
      </c>
      <c r="Q2412" s="104">
        <f t="shared" si="779"/>
        <v>621.08563788000004</v>
      </c>
      <c r="R2412" s="104">
        <f t="shared" si="780"/>
        <v>621.08563788000004</v>
      </c>
      <c r="S2412" s="109" t="s">
        <v>52</v>
      </c>
      <c r="T2412" s="110">
        <f t="shared" si="791"/>
        <v>42439</v>
      </c>
      <c r="U2412" s="111">
        <f t="shared" si="787"/>
        <v>0</v>
      </c>
      <c r="V2412" s="22"/>
      <c r="AF2412" s="14"/>
    </row>
    <row r="2413" spans="1:32" x14ac:dyDescent="0.2">
      <c r="A2413" s="112">
        <f t="shared" si="781"/>
        <v>42438</v>
      </c>
      <c r="B2413" s="104">
        <f t="shared" si="793"/>
        <v>77045.061761100005</v>
      </c>
      <c r="C2413" s="104">
        <f t="shared" si="782"/>
        <v>72364.19335905998</v>
      </c>
      <c r="D2413" s="132">
        <f t="shared" si="783"/>
        <v>42411</v>
      </c>
      <c r="E2413" s="105">
        <f t="shared" si="795"/>
        <v>1.65E-3</v>
      </c>
      <c r="F2413" s="106">
        <f t="shared" si="792"/>
        <v>28</v>
      </c>
      <c r="G2413" s="106">
        <f t="shared" si="794"/>
        <v>29</v>
      </c>
      <c r="H2413" s="104">
        <f t="shared" si="784"/>
        <v>1.0015930500000001</v>
      </c>
      <c r="I2413" s="104">
        <f t="shared" si="785"/>
        <v>1.05410314</v>
      </c>
      <c r="J2413" s="104">
        <f t="shared" si="777"/>
        <v>1.05578237</v>
      </c>
      <c r="K2413" s="104">
        <f t="shared" si="778"/>
        <v>76400.839567760006</v>
      </c>
      <c r="L2413" s="107">
        <f t="shared" si="788"/>
        <v>0</v>
      </c>
      <c r="M2413" s="105">
        <f t="shared" si="789"/>
        <v>0</v>
      </c>
      <c r="N2413" s="104">
        <f t="shared" si="790"/>
        <v>0</v>
      </c>
      <c r="O2413" s="113">
        <f t="shared" si="786"/>
        <v>0.11</v>
      </c>
      <c r="P2413" s="108">
        <f t="shared" si="776"/>
        <v>1.0084321350000001</v>
      </c>
      <c r="Q2413" s="104">
        <f t="shared" si="779"/>
        <v>644.22219333999999</v>
      </c>
      <c r="R2413" s="104">
        <f t="shared" si="780"/>
        <v>644.22219333999999</v>
      </c>
      <c r="S2413" s="109" t="s">
        <v>52</v>
      </c>
      <c r="T2413" s="110">
        <f t="shared" si="791"/>
        <v>42439</v>
      </c>
      <c r="U2413" s="111">
        <f t="shared" si="787"/>
        <v>0</v>
      </c>
      <c r="V2413" s="22"/>
      <c r="AF2413" s="14"/>
    </row>
    <row r="2414" spans="1:32" s="15" customFormat="1" x14ac:dyDescent="0.2">
      <c r="A2414" s="112">
        <f t="shared" si="781"/>
        <v>42439</v>
      </c>
      <c r="B2414" s="104">
        <f t="shared" si="793"/>
        <v>77072.552578400006</v>
      </c>
      <c r="C2414" s="104">
        <f t="shared" si="782"/>
        <v>72364.19335905998</v>
      </c>
      <c r="D2414" s="132">
        <f t="shared" si="783"/>
        <v>42411</v>
      </c>
      <c r="E2414" s="105">
        <f t="shared" si="795"/>
        <v>1.65E-3</v>
      </c>
      <c r="F2414" s="106">
        <f t="shared" si="792"/>
        <v>29</v>
      </c>
      <c r="G2414" s="106">
        <f t="shared" si="794"/>
        <v>29</v>
      </c>
      <c r="H2414" s="104">
        <f t="shared" si="784"/>
        <v>1.0016499999999999</v>
      </c>
      <c r="I2414" s="104">
        <f t="shared" si="785"/>
        <v>1.05410314</v>
      </c>
      <c r="J2414" s="104">
        <f t="shared" si="777"/>
        <v>1.0558424099999999</v>
      </c>
      <c r="K2414" s="104">
        <f t="shared" si="778"/>
        <v>76405.184313930004</v>
      </c>
      <c r="L2414" s="107">
        <f t="shared" si="788"/>
        <v>78</v>
      </c>
      <c r="M2414" s="105">
        <f t="shared" si="789"/>
        <v>2.0492E-2</v>
      </c>
      <c r="N2414" s="104">
        <f t="shared" si="790"/>
        <v>1565.6950369599999</v>
      </c>
      <c r="O2414" s="113">
        <f t="shared" si="786"/>
        <v>0.11</v>
      </c>
      <c r="P2414" s="108">
        <f t="shared" si="776"/>
        <v>1.0087345940000001</v>
      </c>
      <c r="Q2414" s="104">
        <f t="shared" si="779"/>
        <v>667.36826446999999</v>
      </c>
      <c r="R2414" s="104">
        <f t="shared" si="780"/>
        <v>2233.0633014300001</v>
      </c>
      <c r="S2414" s="109" t="s">
        <v>52</v>
      </c>
      <c r="T2414" s="110">
        <f t="shared" si="791"/>
        <v>42439</v>
      </c>
      <c r="U2414" s="111">
        <f t="shared" si="787"/>
        <v>74839.489276970009</v>
      </c>
      <c r="V2414" s="22"/>
      <c r="AB2414" s="24"/>
      <c r="AF2414" s="16"/>
    </row>
    <row r="2415" spans="1:32" x14ac:dyDescent="0.2">
      <c r="A2415" s="112">
        <f t="shared" si="781"/>
        <v>42440</v>
      </c>
      <c r="B2415" s="104">
        <f t="shared" si="793"/>
        <v>74864.735206879996</v>
      </c>
      <c r="C2415" s="104">
        <f t="shared" si="782"/>
        <v>70881.306308749976</v>
      </c>
      <c r="D2415" s="132">
        <f t="shared" si="783"/>
        <v>42440</v>
      </c>
      <c r="E2415" s="105">
        <f t="shared" si="795"/>
        <v>1.761E-3</v>
      </c>
      <c r="F2415" s="106">
        <f t="shared" si="792"/>
        <v>1</v>
      </c>
      <c r="G2415" s="106">
        <f t="shared" si="794"/>
        <v>31</v>
      </c>
      <c r="H2415" s="104">
        <f t="shared" si="784"/>
        <v>1.0000567499999999</v>
      </c>
      <c r="I2415" s="104">
        <f t="shared" si="785"/>
        <v>1.0558424099999999</v>
      </c>
      <c r="J2415" s="104">
        <f t="shared" si="777"/>
        <v>1.0559023199999999</v>
      </c>
      <c r="K2415" s="104">
        <f t="shared" si="778"/>
        <v>74843.735776029993</v>
      </c>
      <c r="L2415" s="107">
        <f t="shared" si="788"/>
        <v>0</v>
      </c>
      <c r="M2415" s="105">
        <f t="shared" si="789"/>
        <v>0</v>
      </c>
      <c r="N2415" s="104">
        <f t="shared" si="790"/>
        <v>0</v>
      </c>
      <c r="O2415" s="113">
        <f t="shared" si="786"/>
        <v>0.11</v>
      </c>
      <c r="P2415" s="108">
        <f t="shared" si="776"/>
        <v>1.0002805770000001</v>
      </c>
      <c r="Q2415" s="104">
        <f t="shared" si="779"/>
        <v>20.99943085</v>
      </c>
      <c r="R2415" s="104">
        <f t="shared" si="780"/>
        <v>20.99943085</v>
      </c>
      <c r="S2415" s="109" t="s">
        <v>52</v>
      </c>
      <c r="T2415" s="110">
        <f t="shared" si="791"/>
        <v>42470</v>
      </c>
      <c r="U2415" s="111">
        <f t="shared" si="787"/>
        <v>0</v>
      </c>
      <c r="V2415" s="22"/>
      <c r="AF2415" s="14"/>
    </row>
    <row r="2416" spans="1:32" x14ac:dyDescent="0.2">
      <c r="A2416" s="112">
        <f t="shared" si="781"/>
        <v>42441</v>
      </c>
      <c r="B2416" s="104">
        <f t="shared" si="793"/>
        <v>74889.990851149996</v>
      </c>
      <c r="C2416" s="104">
        <f t="shared" si="782"/>
        <v>70881.306308749976</v>
      </c>
      <c r="D2416" s="132">
        <f t="shared" si="783"/>
        <v>42440</v>
      </c>
      <c r="E2416" s="105">
        <f t="shared" si="795"/>
        <v>1.761E-3</v>
      </c>
      <c r="F2416" s="106">
        <f t="shared" si="792"/>
        <v>2</v>
      </c>
      <c r="G2416" s="106">
        <f t="shared" si="794"/>
        <v>31</v>
      </c>
      <c r="H2416" s="104">
        <f t="shared" si="784"/>
        <v>1.00011351</v>
      </c>
      <c r="I2416" s="104">
        <f t="shared" si="785"/>
        <v>1.0558424099999999</v>
      </c>
      <c r="J2416" s="104">
        <f t="shared" si="777"/>
        <v>1.0559622500000001</v>
      </c>
      <c r="K2416" s="104">
        <f t="shared" si="778"/>
        <v>74847.983692719994</v>
      </c>
      <c r="L2416" s="107">
        <f t="shared" si="788"/>
        <v>0</v>
      </c>
      <c r="M2416" s="105">
        <f t="shared" si="789"/>
        <v>0</v>
      </c>
      <c r="N2416" s="104">
        <f t="shared" si="790"/>
        <v>0</v>
      </c>
      <c r="O2416" s="113">
        <f t="shared" si="786"/>
        <v>0.11</v>
      </c>
      <c r="P2416" s="108">
        <f t="shared" si="776"/>
        <v>1.000561233</v>
      </c>
      <c r="Q2416" s="104">
        <f t="shared" si="779"/>
        <v>42.007158429999997</v>
      </c>
      <c r="R2416" s="104">
        <f t="shared" si="780"/>
        <v>42.007158429999997</v>
      </c>
      <c r="S2416" s="109" t="s">
        <v>52</v>
      </c>
      <c r="T2416" s="110">
        <f t="shared" si="791"/>
        <v>42470</v>
      </c>
      <c r="U2416" s="111">
        <f t="shared" si="787"/>
        <v>0</v>
      </c>
      <c r="V2416" s="22"/>
      <c r="AF2416" s="14"/>
    </row>
    <row r="2417" spans="1:32" x14ac:dyDescent="0.2">
      <c r="A2417" s="112">
        <f t="shared" si="781"/>
        <v>42442</v>
      </c>
      <c r="B2417" s="104">
        <f t="shared" si="793"/>
        <v>74915.255427700002</v>
      </c>
      <c r="C2417" s="104">
        <f t="shared" si="782"/>
        <v>70881.306308749976</v>
      </c>
      <c r="D2417" s="132">
        <f t="shared" si="783"/>
        <v>42440</v>
      </c>
      <c r="E2417" s="105">
        <f t="shared" si="795"/>
        <v>1.761E-3</v>
      </c>
      <c r="F2417" s="106">
        <f t="shared" si="792"/>
        <v>3</v>
      </c>
      <c r="G2417" s="106">
        <f t="shared" si="794"/>
        <v>31</v>
      </c>
      <c r="H2417" s="104">
        <f t="shared" si="784"/>
        <v>1.0001702800000001</v>
      </c>
      <c r="I2417" s="104">
        <f t="shared" si="785"/>
        <v>1.0558424099999999</v>
      </c>
      <c r="J2417" s="104">
        <f t="shared" si="777"/>
        <v>1.05602219</v>
      </c>
      <c r="K2417" s="104">
        <f t="shared" si="778"/>
        <v>74852.232318220005</v>
      </c>
      <c r="L2417" s="107">
        <f t="shared" si="788"/>
        <v>0</v>
      </c>
      <c r="M2417" s="105">
        <f t="shared" si="789"/>
        <v>0</v>
      </c>
      <c r="N2417" s="104">
        <f t="shared" si="790"/>
        <v>0</v>
      </c>
      <c r="O2417" s="113">
        <f t="shared" si="786"/>
        <v>0.11</v>
      </c>
      <c r="P2417" s="108">
        <f t="shared" si="776"/>
        <v>1.0008419669999999</v>
      </c>
      <c r="Q2417" s="104">
        <f t="shared" si="779"/>
        <v>63.023109480000002</v>
      </c>
      <c r="R2417" s="104">
        <f t="shared" si="780"/>
        <v>63.023109480000002</v>
      </c>
      <c r="S2417" s="109" t="s">
        <v>52</v>
      </c>
      <c r="T2417" s="110">
        <f t="shared" si="791"/>
        <v>42470</v>
      </c>
      <c r="U2417" s="111">
        <f t="shared" si="787"/>
        <v>0</v>
      </c>
      <c r="V2417" s="22"/>
      <c r="AF2417" s="14"/>
    </row>
    <row r="2418" spans="1:32" x14ac:dyDescent="0.2">
      <c r="A2418" s="112">
        <f t="shared" si="781"/>
        <v>42443</v>
      </c>
      <c r="B2418" s="104">
        <f t="shared" si="793"/>
        <v>74940.528378250005</v>
      </c>
      <c r="C2418" s="104">
        <f t="shared" si="782"/>
        <v>70881.306308749976</v>
      </c>
      <c r="D2418" s="132">
        <f t="shared" si="783"/>
        <v>42440</v>
      </c>
      <c r="E2418" s="105">
        <f t="shared" si="795"/>
        <v>1.761E-3</v>
      </c>
      <c r="F2418" s="106">
        <f t="shared" si="792"/>
        <v>4</v>
      </c>
      <c r="G2418" s="106">
        <f t="shared" si="794"/>
        <v>31</v>
      </c>
      <c r="H2418" s="104">
        <f t="shared" si="784"/>
        <v>1.0002270499999999</v>
      </c>
      <c r="I2418" s="104">
        <f t="shared" si="785"/>
        <v>1.0558424099999999</v>
      </c>
      <c r="J2418" s="104">
        <f t="shared" si="777"/>
        <v>1.0560821300000001</v>
      </c>
      <c r="K2418" s="104">
        <f t="shared" si="778"/>
        <v>74856.480943720002</v>
      </c>
      <c r="L2418" s="107">
        <f t="shared" si="788"/>
        <v>0</v>
      </c>
      <c r="M2418" s="105">
        <f t="shared" si="789"/>
        <v>0</v>
      </c>
      <c r="N2418" s="104">
        <f t="shared" si="790"/>
        <v>0</v>
      </c>
      <c r="O2418" s="113">
        <f t="shared" si="786"/>
        <v>0.11</v>
      </c>
      <c r="P2418" s="108">
        <f t="shared" si="776"/>
        <v>1.0011227810000001</v>
      </c>
      <c r="Q2418" s="104">
        <f t="shared" si="779"/>
        <v>84.047434530000004</v>
      </c>
      <c r="R2418" s="104">
        <f t="shared" si="780"/>
        <v>84.047434530000004</v>
      </c>
      <c r="S2418" s="109" t="s">
        <v>52</v>
      </c>
      <c r="T2418" s="110">
        <f t="shared" si="791"/>
        <v>42470</v>
      </c>
      <c r="U2418" s="111">
        <f t="shared" si="787"/>
        <v>0</v>
      </c>
      <c r="V2418" s="22"/>
      <c r="AF2418" s="14"/>
    </row>
    <row r="2419" spans="1:32" x14ac:dyDescent="0.2">
      <c r="A2419" s="112">
        <f t="shared" si="781"/>
        <v>42444</v>
      </c>
      <c r="B2419" s="104">
        <f t="shared" si="793"/>
        <v>74965.809554070001</v>
      </c>
      <c r="C2419" s="104">
        <f t="shared" si="782"/>
        <v>70881.306308749976</v>
      </c>
      <c r="D2419" s="132">
        <f t="shared" si="783"/>
        <v>42440</v>
      </c>
      <c r="E2419" s="105">
        <f t="shared" si="795"/>
        <v>1.761E-3</v>
      </c>
      <c r="F2419" s="106">
        <f t="shared" si="792"/>
        <v>5</v>
      </c>
      <c r="G2419" s="106">
        <f t="shared" si="794"/>
        <v>31</v>
      </c>
      <c r="H2419" s="104">
        <f t="shared" si="784"/>
        <v>1.0002838199999999</v>
      </c>
      <c r="I2419" s="104">
        <f t="shared" si="785"/>
        <v>1.0558424099999999</v>
      </c>
      <c r="J2419" s="104">
        <f t="shared" si="777"/>
        <v>1.0561420699999999</v>
      </c>
      <c r="K2419" s="104">
        <f t="shared" si="778"/>
        <v>74860.729569219999</v>
      </c>
      <c r="L2419" s="107">
        <f t="shared" si="788"/>
        <v>0</v>
      </c>
      <c r="M2419" s="105">
        <f t="shared" si="789"/>
        <v>0</v>
      </c>
      <c r="N2419" s="104">
        <f t="shared" si="790"/>
        <v>0</v>
      </c>
      <c r="O2419" s="113">
        <f t="shared" si="786"/>
        <v>0.11</v>
      </c>
      <c r="P2419" s="108">
        <f t="shared" si="776"/>
        <v>1.001403673</v>
      </c>
      <c r="Q2419" s="104">
        <f t="shared" si="779"/>
        <v>105.07998485</v>
      </c>
      <c r="R2419" s="104">
        <f t="shared" si="780"/>
        <v>105.07998485</v>
      </c>
      <c r="S2419" s="109" t="s">
        <v>52</v>
      </c>
      <c r="T2419" s="110">
        <f t="shared" si="791"/>
        <v>42470</v>
      </c>
      <c r="U2419" s="111">
        <f t="shared" si="787"/>
        <v>0</v>
      </c>
      <c r="V2419" s="22"/>
      <c r="AF2419" s="14"/>
    </row>
    <row r="2420" spans="1:32" x14ac:dyDescent="0.2">
      <c r="A2420" s="112">
        <f t="shared" si="781"/>
        <v>42445</v>
      </c>
      <c r="B2420" s="104">
        <f t="shared" si="793"/>
        <v>74991.098956179994</v>
      </c>
      <c r="C2420" s="104">
        <f t="shared" si="782"/>
        <v>70881.306308749976</v>
      </c>
      <c r="D2420" s="132">
        <f t="shared" si="783"/>
        <v>42440</v>
      </c>
      <c r="E2420" s="105">
        <f t="shared" si="795"/>
        <v>1.761E-3</v>
      </c>
      <c r="F2420" s="106">
        <f t="shared" si="792"/>
        <v>6</v>
      </c>
      <c r="G2420" s="106">
        <f t="shared" si="794"/>
        <v>31</v>
      </c>
      <c r="H2420" s="104">
        <f t="shared" si="784"/>
        <v>1.00034059</v>
      </c>
      <c r="I2420" s="104">
        <f t="shared" si="785"/>
        <v>1.0558424099999999</v>
      </c>
      <c r="J2420" s="104">
        <f t="shared" si="777"/>
        <v>1.05620201</v>
      </c>
      <c r="K2420" s="104">
        <f t="shared" si="778"/>
        <v>74864.978194719995</v>
      </c>
      <c r="L2420" s="107">
        <f t="shared" si="788"/>
        <v>0</v>
      </c>
      <c r="M2420" s="105">
        <f t="shared" si="789"/>
        <v>0</v>
      </c>
      <c r="N2420" s="104">
        <f t="shared" si="790"/>
        <v>0</v>
      </c>
      <c r="O2420" s="113">
        <f t="shared" si="786"/>
        <v>0.11</v>
      </c>
      <c r="P2420" s="108">
        <f t="shared" si="776"/>
        <v>1.0016846429999999</v>
      </c>
      <c r="Q2420" s="104">
        <f t="shared" si="779"/>
        <v>126.12076146</v>
      </c>
      <c r="R2420" s="104">
        <f t="shared" si="780"/>
        <v>126.12076146</v>
      </c>
      <c r="S2420" s="109" t="s">
        <v>52</v>
      </c>
      <c r="T2420" s="110">
        <f t="shared" si="791"/>
        <v>42470</v>
      </c>
      <c r="U2420" s="111">
        <f t="shared" si="787"/>
        <v>0</v>
      </c>
      <c r="V2420" s="22"/>
      <c r="AF2420" s="14"/>
    </row>
    <row r="2421" spans="1:32" x14ac:dyDescent="0.2">
      <c r="A2421" s="112">
        <f t="shared" si="781"/>
        <v>42446</v>
      </c>
      <c r="B2421" s="104">
        <f t="shared" si="793"/>
        <v>75016.398155709991</v>
      </c>
      <c r="C2421" s="104">
        <f t="shared" si="782"/>
        <v>70881.306308749976</v>
      </c>
      <c r="D2421" s="132">
        <f t="shared" si="783"/>
        <v>42440</v>
      </c>
      <c r="E2421" s="105">
        <f t="shared" si="795"/>
        <v>1.761E-3</v>
      </c>
      <c r="F2421" s="106">
        <f t="shared" si="792"/>
        <v>7</v>
      </c>
      <c r="G2421" s="106">
        <f t="shared" si="794"/>
        <v>31</v>
      </c>
      <c r="H2421" s="104">
        <f t="shared" si="784"/>
        <v>1.00039737</v>
      </c>
      <c r="I2421" s="104">
        <f t="shared" si="785"/>
        <v>1.0558424099999999</v>
      </c>
      <c r="J2421" s="104">
        <f t="shared" si="777"/>
        <v>1.05626197</v>
      </c>
      <c r="K2421" s="104">
        <f t="shared" si="778"/>
        <v>74869.228237849995</v>
      </c>
      <c r="L2421" s="107">
        <f t="shared" si="788"/>
        <v>0</v>
      </c>
      <c r="M2421" s="105">
        <f t="shared" si="789"/>
        <v>0</v>
      </c>
      <c r="N2421" s="104">
        <f t="shared" si="790"/>
        <v>0</v>
      </c>
      <c r="O2421" s="113">
        <f t="shared" si="786"/>
        <v>0.11</v>
      </c>
      <c r="P2421" s="108">
        <f t="shared" si="776"/>
        <v>1.001965693</v>
      </c>
      <c r="Q2421" s="104">
        <f t="shared" si="779"/>
        <v>147.16991786</v>
      </c>
      <c r="R2421" s="104">
        <f t="shared" si="780"/>
        <v>147.16991786</v>
      </c>
      <c r="S2421" s="109" t="s">
        <v>52</v>
      </c>
      <c r="T2421" s="110">
        <f t="shared" si="791"/>
        <v>42470</v>
      </c>
      <c r="U2421" s="111">
        <f t="shared" si="787"/>
        <v>0</v>
      </c>
      <c r="V2421" s="22"/>
      <c r="AF2421" s="14"/>
    </row>
    <row r="2422" spans="1:32" x14ac:dyDescent="0.2">
      <c r="A2422" s="112">
        <f t="shared" si="781"/>
        <v>42447</v>
      </c>
      <c r="B2422" s="104">
        <f t="shared" si="793"/>
        <v>75041.704948779996</v>
      </c>
      <c r="C2422" s="104">
        <f t="shared" si="782"/>
        <v>70881.306308749976</v>
      </c>
      <c r="D2422" s="132">
        <f t="shared" si="783"/>
        <v>42440</v>
      </c>
      <c r="E2422" s="105">
        <f t="shared" si="795"/>
        <v>1.761E-3</v>
      </c>
      <c r="F2422" s="106">
        <f t="shared" si="792"/>
        <v>8</v>
      </c>
      <c r="G2422" s="106">
        <f t="shared" si="794"/>
        <v>31</v>
      </c>
      <c r="H2422" s="104">
        <f t="shared" si="784"/>
        <v>1.0004541499999999</v>
      </c>
      <c r="I2422" s="104">
        <f t="shared" si="785"/>
        <v>1.0558424099999999</v>
      </c>
      <c r="J2422" s="104">
        <f t="shared" si="777"/>
        <v>1.05632192</v>
      </c>
      <c r="K2422" s="104">
        <f t="shared" si="778"/>
        <v>74873.477572160002</v>
      </c>
      <c r="L2422" s="107">
        <f t="shared" si="788"/>
        <v>0</v>
      </c>
      <c r="M2422" s="105">
        <f t="shared" si="789"/>
        <v>0</v>
      </c>
      <c r="N2422" s="104">
        <f t="shared" si="790"/>
        <v>0</v>
      </c>
      <c r="O2422" s="113">
        <f t="shared" si="786"/>
        <v>0.11</v>
      </c>
      <c r="P2422" s="108">
        <f t="shared" si="776"/>
        <v>1.002246822</v>
      </c>
      <c r="Q2422" s="104">
        <f t="shared" si="779"/>
        <v>168.22737662</v>
      </c>
      <c r="R2422" s="104">
        <f t="shared" si="780"/>
        <v>168.22737662</v>
      </c>
      <c r="S2422" s="109" t="s">
        <v>52</v>
      </c>
      <c r="T2422" s="110">
        <f t="shared" si="791"/>
        <v>42470</v>
      </c>
      <c r="U2422" s="111">
        <f t="shared" si="787"/>
        <v>0</v>
      </c>
      <c r="V2422" s="22"/>
      <c r="AF2422" s="14"/>
    </row>
    <row r="2423" spans="1:32" x14ac:dyDescent="0.2">
      <c r="A2423" s="112">
        <f t="shared" si="781"/>
        <v>42448</v>
      </c>
      <c r="B2423" s="104">
        <f t="shared" si="793"/>
        <v>75067.019971550006</v>
      </c>
      <c r="C2423" s="104">
        <f t="shared" si="782"/>
        <v>70881.306308749976</v>
      </c>
      <c r="D2423" s="132">
        <f t="shared" si="783"/>
        <v>42440</v>
      </c>
      <c r="E2423" s="105">
        <f t="shared" si="795"/>
        <v>1.761E-3</v>
      </c>
      <c r="F2423" s="106">
        <f t="shared" si="792"/>
        <v>9</v>
      </c>
      <c r="G2423" s="106">
        <f t="shared" si="794"/>
        <v>31</v>
      </c>
      <c r="H2423" s="104">
        <f t="shared" si="784"/>
        <v>1.0005109299999999</v>
      </c>
      <c r="I2423" s="104">
        <f t="shared" si="785"/>
        <v>1.0558424099999999</v>
      </c>
      <c r="J2423" s="104">
        <f t="shared" si="777"/>
        <v>1.0563818700000001</v>
      </c>
      <c r="K2423" s="104">
        <f t="shared" si="778"/>
        <v>74877.726906480006</v>
      </c>
      <c r="L2423" s="107">
        <f t="shared" si="788"/>
        <v>0</v>
      </c>
      <c r="M2423" s="105">
        <f t="shared" si="789"/>
        <v>0</v>
      </c>
      <c r="N2423" s="104">
        <f t="shared" si="790"/>
        <v>0</v>
      </c>
      <c r="O2423" s="113">
        <f t="shared" si="786"/>
        <v>0.11</v>
      </c>
      <c r="P2423" s="108">
        <f t="shared" si="776"/>
        <v>1.002528029</v>
      </c>
      <c r="Q2423" s="104">
        <f t="shared" si="779"/>
        <v>189.29306507000001</v>
      </c>
      <c r="R2423" s="104">
        <f t="shared" si="780"/>
        <v>189.29306507000001</v>
      </c>
      <c r="S2423" s="109" t="s">
        <v>52</v>
      </c>
      <c r="T2423" s="110">
        <f t="shared" si="791"/>
        <v>42470</v>
      </c>
      <c r="U2423" s="111">
        <f t="shared" si="787"/>
        <v>0</v>
      </c>
      <c r="V2423" s="22"/>
      <c r="AF2423" s="14"/>
    </row>
    <row r="2424" spans="1:32" x14ac:dyDescent="0.2">
      <c r="A2424" s="112">
        <f t="shared" si="781"/>
        <v>42449</v>
      </c>
      <c r="B2424" s="104">
        <f t="shared" si="793"/>
        <v>75092.344085549994</v>
      </c>
      <c r="C2424" s="104">
        <f t="shared" si="782"/>
        <v>70881.306308749976</v>
      </c>
      <c r="D2424" s="132">
        <f t="shared" si="783"/>
        <v>42440</v>
      </c>
      <c r="E2424" s="105">
        <f t="shared" si="795"/>
        <v>1.761E-3</v>
      </c>
      <c r="F2424" s="106">
        <f t="shared" si="792"/>
        <v>10</v>
      </c>
      <c r="G2424" s="106">
        <f t="shared" si="794"/>
        <v>31</v>
      </c>
      <c r="H2424" s="104">
        <f t="shared" si="784"/>
        <v>1.00056772</v>
      </c>
      <c r="I2424" s="104">
        <f t="shared" si="785"/>
        <v>1.0558424099999999</v>
      </c>
      <c r="J2424" s="104">
        <f t="shared" si="777"/>
        <v>1.05644183</v>
      </c>
      <c r="K2424" s="104">
        <f t="shared" si="778"/>
        <v>74881.976949599994</v>
      </c>
      <c r="L2424" s="107">
        <f t="shared" si="788"/>
        <v>0</v>
      </c>
      <c r="M2424" s="105">
        <f t="shared" si="789"/>
        <v>0</v>
      </c>
      <c r="N2424" s="104">
        <f t="shared" si="790"/>
        <v>0</v>
      </c>
      <c r="O2424" s="113">
        <f t="shared" si="786"/>
        <v>0.11</v>
      </c>
      <c r="P2424" s="108">
        <f t="shared" si="776"/>
        <v>1.002809316</v>
      </c>
      <c r="Q2424" s="104">
        <f t="shared" si="779"/>
        <v>210.36713595000001</v>
      </c>
      <c r="R2424" s="104">
        <f t="shared" si="780"/>
        <v>210.36713595000001</v>
      </c>
      <c r="S2424" s="109" t="s">
        <v>52</v>
      </c>
      <c r="T2424" s="110">
        <f t="shared" si="791"/>
        <v>42470</v>
      </c>
      <c r="U2424" s="111">
        <f t="shared" si="787"/>
        <v>0</v>
      </c>
      <c r="V2424" s="22"/>
      <c r="AF2424" s="14"/>
    </row>
    <row r="2425" spans="1:32" x14ac:dyDescent="0.2">
      <c r="A2425" s="112">
        <f t="shared" si="781"/>
        <v>42450</v>
      </c>
      <c r="B2425" s="104">
        <f t="shared" si="793"/>
        <v>75117.67643164999</v>
      </c>
      <c r="C2425" s="104">
        <f t="shared" si="782"/>
        <v>70881.306308749976</v>
      </c>
      <c r="D2425" s="132">
        <f t="shared" si="783"/>
        <v>42440</v>
      </c>
      <c r="E2425" s="105">
        <f t="shared" si="795"/>
        <v>1.761E-3</v>
      </c>
      <c r="F2425" s="106">
        <f t="shared" si="792"/>
        <v>11</v>
      </c>
      <c r="G2425" s="106">
        <f t="shared" si="794"/>
        <v>31</v>
      </c>
      <c r="H2425" s="104">
        <f t="shared" si="784"/>
        <v>1.00062451</v>
      </c>
      <c r="I2425" s="104">
        <f t="shared" si="785"/>
        <v>1.0558424099999999</v>
      </c>
      <c r="J2425" s="104">
        <f t="shared" si="777"/>
        <v>1.05650179</v>
      </c>
      <c r="K2425" s="104">
        <f t="shared" si="778"/>
        <v>74886.226992729993</v>
      </c>
      <c r="L2425" s="107">
        <f t="shared" si="788"/>
        <v>0</v>
      </c>
      <c r="M2425" s="105">
        <f t="shared" si="789"/>
        <v>0</v>
      </c>
      <c r="N2425" s="104">
        <f t="shared" si="790"/>
        <v>0</v>
      </c>
      <c r="O2425" s="113">
        <f t="shared" si="786"/>
        <v>0.11</v>
      </c>
      <c r="P2425" s="108">
        <f t="shared" si="776"/>
        <v>1.003090681</v>
      </c>
      <c r="Q2425" s="104">
        <f t="shared" si="779"/>
        <v>231.44943892000001</v>
      </c>
      <c r="R2425" s="104">
        <f t="shared" si="780"/>
        <v>231.44943892000001</v>
      </c>
      <c r="S2425" s="109" t="s">
        <v>52</v>
      </c>
      <c r="T2425" s="110">
        <f t="shared" si="791"/>
        <v>42470</v>
      </c>
      <c r="U2425" s="111">
        <f t="shared" si="787"/>
        <v>0</v>
      </c>
      <c r="V2425" s="22"/>
      <c r="AF2425" s="14"/>
    </row>
    <row r="2426" spans="1:32" x14ac:dyDescent="0.2">
      <c r="A2426" s="112">
        <f t="shared" si="781"/>
        <v>42451</v>
      </c>
      <c r="B2426" s="104">
        <f t="shared" si="793"/>
        <v>75143.017085719999</v>
      </c>
      <c r="C2426" s="104">
        <f t="shared" si="782"/>
        <v>70881.306308749976</v>
      </c>
      <c r="D2426" s="132">
        <f t="shared" si="783"/>
        <v>42440</v>
      </c>
      <c r="E2426" s="105">
        <f t="shared" si="795"/>
        <v>1.761E-3</v>
      </c>
      <c r="F2426" s="106">
        <f t="shared" si="792"/>
        <v>12</v>
      </c>
      <c r="G2426" s="106">
        <f t="shared" si="794"/>
        <v>31</v>
      </c>
      <c r="H2426" s="104">
        <f t="shared" si="784"/>
        <v>1.0006813000000001</v>
      </c>
      <c r="I2426" s="104">
        <f t="shared" si="785"/>
        <v>1.0558424099999999</v>
      </c>
      <c r="J2426" s="104">
        <f t="shared" si="777"/>
        <v>1.05656175</v>
      </c>
      <c r="K2426" s="104">
        <f t="shared" si="778"/>
        <v>74890.477035849995</v>
      </c>
      <c r="L2426" s="107">
        <f t="shared" si="788"/>
        <v>0</v>
      </c>
      <c r="M2426" s="105">
        <f t="shared" si="789"/>
        <v>0</v>
      </c>
      <c r="N2426" s="104">
        <f t="shared" si="790"/>
        <v>0</v>
      </c>
      <c r="O2426" s="113">
        <f t="shared" si="786"/>
        <v>0.11</v>
      </c>
      <c r="P2426" s="108">
        <f t="shared" si="776"/>
        <v>1.0033721250000001</v>
      </c>
      <c r="Q2426" s="104">
        <f t="shared" si="779"/>
        <v>252.54004986999999</v>
      </c>
      <c r="R2426" s="104">
        <f t="shared" si="780"/>
        <v>252.54004986999999</v>
      </c>
      <c r="S2426" s="109" t="s">
        <v>52</v>
      </c>
      <c r="T2426" s="110">
        <f t="shared" si="791"/>
        <v>42470</v>
      </c>
      <c r="U2426" s="111">
        <f t="shared" si="787"/>
        <v>0</v>
      </c>
      <c r="V2426" s="22"/>
      <c r="AF2426" s="14"/>
    </row>
    <row r="2427" spans="1:32" x14ac:dyDescent="0.2">
      <c r="A2427" s="112">
        <f t="shared" si="781"/>
        <v>42452</v>
      </c>
      <c r="B2427" s="104">
        <f t="shared" si="793"/>
        <v>75168.366760180012</v>
      </c>
      <c r="C2427" s="104">
        <f t="shared" si="782"/>
        <v>70881.306308749976</v>
      </c>
      <c r="D2427" s="132">
        <f t="shared" si="783"/>
        <v>42440</v>
      </c>
      <c r="E2427" s="105">
        <f t="shared" si="795"/>
        <v>1.761E-3</v>
      </c>
      <c r="F2427" s="106">
        <f t="shared" si="792"/>
        <v>13</v>
      </c>
      <c r="G2427" s="106">
        <f t="shared" si="794"/>
        <v>31</v>
      </c>
      <c r="H2427" s="104">
        <f t="shared" si="784"/>
        <v>1.0007381</v>
      </c>
      <c r="I2427" s="104">
        <f t="shared" si="785"/>
        <v>1.0558424099999999</v>
      </c>
      <c r="J2427" s="104">
        <f t="shared" si="777"/>
        <v>1.0566217200000001</v>
      </c>
      <c r="K2427" s="104">
        <f t="shared" si="778"/>
        <v>74894.727787790005</v>
      </c>
      <c r="L2427" s="107">
        <f t="shared" si="788"/>
        <v>0</v>
      </c>
      <c r="M2427" s="105">
        <f t="shared" si="789"/>
        <v>0</v>
      </c>
      <c r="N2427" s="104">
        <f t="shared" si="790"/>
        <v>0</v>
      </c>
      <c r="O2427" s="113">
        <f t="shared" si="786"/>
        <v>0.11</v>
      </c>
      <c r="P2427" s="108">
        <f t="shared" si="776"/>
        <v>1.003653648</v>
      </c>
      <c r="Q2427" s="104">
        <f t="shared" si="779"/>
        <v>273.63897238999999</v>
      </c>
      <c r="R2427" s="104">
        <f t="shared" si="780"/>
        <v>273.63897238999999</v>
      </c>
      <c r="S2427" s="109" t="s">
        <v>52</v>
      </c>
      <c r="T2427" s="110">
        <f t="shared" si="791"/>
        <v>42470</v>
      </c>
      <c r="U2427" s="111">
        <f t="shared" si="787"/>
        <v>0</v>
      </c>
      <c r="V2427" s="22"/>
      <c r="AF2427" s="14"/>
    </row>
    <row r="2428" spans="1:32" x14ac:dyDescent="0.2">
      <c r="A2428" s="112">
        <f t="shared" si="781"/>
        <v>42453</v>
      </c>
      <c r="B2428" s="104">
        <f t="shared" si="793"/>
        <v>75193.724745019994</v>
      </c>
      <c r="C2428" s="104">
        <f t="shared" si="782"/>
        <v>70881.306308749976</v>
      </c>
      <c r="D2428" s="132">
        <f t="shared" si="783"/>
        <v>42440</v>
      </c>
      <c r="E2428" s="105">
        <f t="shared" si="795"/>
        <v>1.761E-3</v>
      </c>
      <c r="F2428" s="106">
        <f t="shared" si="792"/>
        <v>14</v>
      </c>
      <c r="G2428" s="106">
        <f t="shared" si="794"/>
        <v>31</v>
      </c>
      <c r="H2428" s="104">
        <f t="shared" si="784"/>
        <v>1.0007949</v>
      </c>
      <c r="I2428" s="104">
        <f t="shared" si="785"/>
        <v>1.0558424099999999</v>
      </c>
      <c r="J2428" s="104">
        <f t="shared" si="777"/>
        <v>1.05668169</v>
      </c>
      <c r="K2428" s="104">
        <f t="shared" si="778"/>
        <v>74898.97853973</v>
      </c>
      <c r="L2428" s="107">
        <f t="shared" si="788"/>
        <v>0</v>
      </c>
      <c r="M2428" s="105">
        <f t="shared" si="789"/>
        <v>0</v>
      </c>
      <c r="N2428" s="104">
        <f t="shared" si="790"/>
        <v>0</v>
      </c>
      <c r="O2428" s="113">
        <f t="shared" si="786"/>
        <v>0.11</v>
      </c>
      <c r="P2428" s="108">
        <f t="shared" si="776"/>
        <v>1.0039352500000001</v>
      </c>
      <c r="Q2428" s="104">
        <f t="shared" si="779"/>
        <v>294.74620528999998</v>
      </c>
      <c r="R2428" s="104">
        <f t="shared" si="780"/>
        <v>294.74620528999998</v>
      </c>
      <c r="S2428" s="109" t="s">
        <v>52</v>
      </c>
      <c r="T2428" s="110">
        <f t="shared" si="791"/>
        <v>42470</v>
      </c>
      <c r="U2428" s="111">
        <f t="shared" si="787"/>
        <v>0</v>
      </c>
      <c r="V2428" s="22"/>
      <c r="AF2428" s="14"/>
    </row>
    <row r="2429" spans="1:32" x14ac:dyDescent="0.2">
      <c r="A2429" s="112">
        <f t="shared" si="781"/>
        <v>42454</v>
      </c>
      <c r="B2429" s="104">
        <f t="shared" si="793"/>
        <v>75219.091753069995</v>
      </c>
      <c r="C2429" s="104">
        <f t="shared" si="782"/>
        <v>70881.306308749976</v>
      </c>
      <c r="D2429" s="132">
        <f t="shared" si="783"/>
        <v>42440</v>
      </c>
      <c r="E2429" s="105">
        <f t="shared" si="795"/>
        <v>1.761E-3</v>
      </c>
      <c r="F2429" s="106">
        <f t="shared" si="792"/>
        <v>15</v>
      </c>
      <c r="G2429" s="106">
        <f t="shared" si="794"/>
        <v>31</v>
      </c>
      <c r="H2429" s="104">
        <f t="shared" si="784"/>
        <v>1.0008516999999999</v>
      </c>
      <c r="I2429" s="104">
        <f t="shared" si="785"/>
        <v>1.0558424099999999</v>
      </c>
      <c r="J2429" s="104">
        <f t="shared" si="777"/>
        <v>1.0567416700000001</v>
      </c>
      <c r="K2429" s="104">
        <f t="shared" si="778"/>
        <v>74903.230000490003</v>
      </c>
      <c r="L2429" s="107">
        <f t="shared" si="788"/>
        <v>0</v>
      </c>
      <c r="M2429" s="105">
        <f t="shared" si="789"/>
        <v>0</v>
      </c>
      <c r="N2429" s="104">
        <f t="shared" si="790"/>
        <v>0</v>
      </c>
      <c r="O2429" s="113">
        <f t="shared" si="786"/>
        <v>0.11</v>
      </c>
      <c r="P2429" s="108">
        <f t="shared" si="776"/>
        <v>1.004216931</v>
      </c>
      <c r="Q2429" s="104">
        <f t="shared" si="779"/>
        <v>315.86175257999997</v>
      </c>
      <c r="R2429" s="104">
        <f t="shared" si="780"/>
        <v>315.86175257999997</v>
      </c>
      <c r="S2429" s="109" t="s">
        <v>52</v>
      </c>
      <c r="T2429" s="110">
        <f t="shared" si="791"/>
        <v>42470</v>
      </c>
      <c r="U2429" s="111">
        <f t="shared" si="787"/>
        <v>0</v>
      </c>
      <c r="V2429" s="22"/>
      <c r="AF2429" s="14"/>
    </row>
    <row r="2430" spans="1:32" x14ac:dyDescent="0.2">
      <c r="A2430" s="112">
        <f t="shared" si="781"/>
        <v>42455</v>
      </c>
      <c r="B2430" s="104">
        <f t="shared" si="793"/>
        <v>75244.467148819997</v>
      </c>
      <c r="C2430" s="104">
        <f t="shared" si="782"/>
        <v>70881.306308749976</v>
      </c>
      <c r="D2430" s="132">
        <f t="shared" si="783"/>
        <v>42440</v>
      </c>
      <c r="E2430" s="105">
        <f t="shared" si="795"/>
        <v>1.761E-3</v>
      </c>
      <c r="F2430" s="106">
        <f t="shared" si="792"/>
        <v>16</v>
      </c>
      <c r="G2430" s="106">
        <f t="shared" si="794"/>
        <v>31</v>
      </c>
      <c r="H2430" s="104">
        <f t="shared" si="784"/>
        <v>1.0009085099999999</v>
      </c>
      <c r="I2430" s="104">
        <f t="shared" si="785"/>
        <v>1.0558424099999999</v>
      </c>
      <c r="J2430" s="104">
        <f t="shared" si="777"/>
        <v>1.0568016499999999</v>
      </c>
      <c r="K2430" s="104">
        <f t="shared" si="778"/>
        <v>74907.481461239993</v>
      </c>
      <c r="L2430" s="107">
        <f t="shared" si="788"/>
        <v>0</v>
      </c>
      <c r="M2430" s="105">
        <f t="shared" si="789"/>
        <v>0</v>
      </c>
      <c r="N2430" s="104">
        <f t="shared" si="790"/>
        <v>0</v>
      </c>
      <c r="O2430" s="113">
        <f t="shared" si="786"/>
        <v>0.11</v>
      </c>
      <c r="P2430" s="108">
        <f t="shared" si="776"/>
        <v>1.0044986920000001</v>
      </c>
      <c r="Q2430" s="104">
        <f t="shared" si="779"/>
        <v>336.98568757999999</v>
      </c>
      <c r="R2430" s="104">
        <f t="shared" si="780"/>
        <v>336.98568757999999</v>
      </c>
      <c r="S2430" s="109" t="s">
        <v>52</v>
      </c>
      <c r="T2430" s="110">
        <f t="shared" si="791"/>
        <v>42470</v>
      </c>
      <c r="U2430" s="111">
        <f t="shared" si="787"/>
        <v>0</v>
      </c>
      <c r="V2430" s="22"/>
      <c r="AF2430" s="14"/>
    </row>
    <row r="2431" spans="1:32" x14ac:dyDescent="0.2">
      <c r="A2431" s="112">
        <f t="shared" si="781"/>
        <v>42456</v>
      </c>
      <c r="B2431" s="104">
        <f t="shared" si="793"/>
        <v>75269.850783479997</v>
      </c>
      <c r="C2431" s="104">
        <f t="shared" si="782"/>
        <v>70881.306308749976</v>
      </c>
      <c r="D2431" s="132">
        <f t="shared" si="783"/>
        <v>42440</v>
      </c>
      <c r="E2431" s="105">
        <f t="shared" si="795"/>
        <v>1.761E-3</v>
      </c>
      <c r="F2431" s="106">
        <f t="shared" si="792"/>
        <v>17</v>
      </c>
      <c r="G2431" s="106">
        <f t="shared" si="794"/>
        <v>31</v>
      </c>
      <c r="H2431" s="104">
        <f t="shared" si="784"/>
        <v>1.0009653199999999</v>
      </c>
      <c r="I2431" s="104">
        <f t="shared" si="785"/>
        <v>1.0558424099999999</v>
      </c>
      <c r="J2431" s="104">
        <f t="shared" si="777"/>
        <v>1.05686163</v>
      </c>
      <c r="K2431" s="104">
        <f t="shared" si="778"/>
        <v>74911.732921989998</v>
      </c>
      <c r="L2431" s="107">
        <f t="shared" si="788"/>
        <v>0</v>
      </c>
      <c r="M2431" s="105">
        <f t="shared" si="789"/>
        <v>0</v>
      </c>
      <c r="N2431" s="104">
        <f t="shared" si="790"/>
        <v>0</v>
      </c>
      <c r="O2431" s="113">
        <f t="shared" si="786"/>
        <v>0.11</v>
      </c>
      <c r="P2431" s="108">
        <f t="shared" si="776"/>
        <v>1.004780531</v>
      </c>
      <c r="Q2431" s="104">
        <f t="shared" si="779"/>
        <v>358.11786149</v>
      </c>
      <c r="R2431" s="104">
        <f t="shared" si="780"/>
        <v>358.11786149</v>
      </c>
      <c r="S2431" s="109" t="s">
        <v>52</v>
      </c>
      <c r="T2431" s="110">
        <f t="shared" si="791"/>
        <v>42470</v>
      </c>
      <c r="U2431" s="111">
        <f t="shared" si="787"/>
        <v>0</v>
      </c>
      <c r="V2431" s="22"/>
      <c r="AF2431" s="14"/>
    </row>
    <row r="2432" spans="1:32" x14ac:dyDescent="0.2">
      <c r="A2432" s="112">
        <f t="shared" si="781"/>
        <v>42457</v>
      </c>
      <c r="B2432" s="104">
        <f t="shared" si="793"/>
        <v>75295.242732960003</v>
      </c>
      <c r="C2432" s="104">
        <f t="shared" si="782"/>
        <v>70881.306308749976</v>
      </c>
      <c r="D2432" s="132">
        <f t="shared" si="783"/>
        <v>42440</v>
      </c>
      <c r="E2432" s="105">
        <f t="shared" si="795"/>
        <v>1.761E-3</v>
      </c>
      <c r="F2432" s="106">
        <f t="shared" si="792"/>
        <v>18</v>
      </c>
      <c r="G2432" s="106">
        <f t="shared" si="794"/>
        <v>31</v>
      </c>
      <c r="H2432" s="104">
        <f t="shared" si="784"/>
        <v>1.00102213</v>
      </c>
      <c r="I2432" s="104">
        <f t="shared" si="785"/>
        <v>1.0558424099999999</v>
      </c>
      <c r="J2432" s="104">
        <f t="shared" si="777"/>
        <v>1.0569216100000001</v>
      </c>
      <c r="K2432" s="104">
        <f t="shared" si="778"/>
        <v>74915.984382740004</v>
      </c>
      <c r="L2432" s="107">
        <f t="shared" si="788"/>
        <v>0</v>
      </c>
      <c r="M2432" s="105">
        <f t="shared" si="789"/>
        <v>0</v>
      </c>
      <c r="N2432" s="104">
        <f t="shared" si="790"/>
        <v>0</v>
      </c>
      <c r="O2432" s="113">
        <f t="shared" si="786"/>
        <v>0.11</v>
      </c>
      <c r="P2432" s="108">
        <f t="shared" si="776"/>
        <v>1.005062449</v>
      </c>
      <c r="Q2432" s="104">
        <f t="shared" si="779"/>
        <v>379.25835022000001</v>
      </c>
      <c r="R2432" s="104">
        <f t="shared" si="780"/>
        <v>379.25835022000001</v>
      </c>
      <c r="S2432" s="109" t="s">
        <v>52</v>
      </c>
      <c r="T2432" s="110">
        <f t="shared" si="791"/>
        <v>42470</v>
      </c>
      <c r="U2432" s="111">
        <f t="shared" si="787"/>
        <v>0</v>
      </c>
      <c r="V2432" s="22"/>
      <c r="AF2432" s="14"/>
    </row>
    <row r="2433" spans="1:32" x14ac:dyDescent="0.2">
      <c r="A2433" s="112">
        <f t="shared" si="781"/>
        <v>42458</v>
      </c>
      <c r="B2433" s="104">
        <f t="shared" si="793"/>
        <v>75320.644498380003</v>
      </c>
      <c r="C2433" s="104">
        <f t="shared" si="782"/>
        <v>70881.306308749976</v>
      </c>
      <c r="D2433" s="132">
        <f t="shared" si="783"/>
        <v>42440</v>
      </c>
      <c r="E2433" s="105">
        <f t="shared" si="795"/>
        <v>1.761E-3</v>
      </c>
      <c r="F2433" s="106">
        <f t="shared" si="792"/>
        <v>19</v>
      </c>
      <c r="G2433" s="106">
        <f t="shared" si="794"/>
        <v>31</v>
      </c>
      <c r="H2433" s="104">
        <f t="shared" si="784"/>
        <v>1.0010789499999999</v>
      </c>
      <c r="I2433" s="104">
        <f t="shared" si="785"/>
        <v>1.0558424099999999</v>
      </c>
      <c r="J2433" s="104">
        <f t="shared" si="777"/>
        <v>1.05698161</v>
      </c>
      <c r="K2433" s="104">
        <f t="shared" si="778"/>
        <v>74920.237261119997</v>
      </c>
      <c r="L2433" s="107">
        <f t="shared" si="788"/>
        <v>0</v>
      </c>
      <c r="M2433" s="105">
        <f t="shared" si="789"/>
        <v>0</v>
      </c>
      <c r="N2433" s="104">
        <f t="shared" si="790"/>
        <v>0</v>
      </c>
      <c r="O2433" s="113">
        <f t="shared" si="786"/>
        <v>0.11</v>
      </c>
      <c r="P2433" s="108">
        <f t="shared" si="776"/>
        <v>1.0053444469999999</v>
      </c>
      <c r="Q2433" s="104">
        <f t="shared" si="779"/>
        <v>400.40723725999999</v>
      </c>
      <c r="R2433" s="104">
        <f t="shared" si="780"/>
        <v>400.40723725999999</v>
      </c>
      <c r="S2433" s="109" t="s">
        <v>52</v>
      </c>
      <c r="T2433" s="110">
        <f t="shared" si="791"/>
        <v>42470</v>
      </c>
      <c r="U2433" s="111">
        <f t="shared" si="787"/>
        <v>0</v>
      </c>
      <c r="V2433" s="22"/>
      <c r="AF2433" s="14"/>
    </row>
    <row r="2434" spans="1:32" x14ac:dyDescent="0.2">
      <c r="A2434" s="112">
        <f t="shared" si="781"/>
        <v>42459</v>
      </c>
      <c r="B2434" s="104">
        <f t="shared" si="793"/>
        <v>75346.053793729996</v>
      </c>
      <c r="C2434" s="104">
        <f t="shared" si="782"/>
        <v>70881.306308749976</v>
      </c>
      <c r="D2434" s="132">
        <f t="shared" si="783"/>
        <v>42440</v>
      </c>
      <c r="E2434" s="105">
        <f t="shared" si="795"/>
        <v>1.761E-3</v>
      </c>
      <c r="F2434" s="106">
        <f t="shared" si="792"/>
        <v>20</v>
      </c>
      <c r="G2434" s="106">
        <f t="shared" si="794"/>
        <v>31</v>
      </c>
      <c r="H2434" s="104">
        <f t="shared" si="784"/>
        <v>1.0011357700000001</v>
      </c>
      <c r="I2434" s="104">
        <f t="shared" si="785"/>
        <v>1.0558424099999999</v>
      </c>
      <c r="J2434" s="104">
        <f t="shared" si="777"/>
        <v>1.0570416</v>
      </c>
      <c r="K2434" s="104">
        <f t="shared" si="778"/>
        <v>74924.489430689995</v>
      </c>
      <c r="L2434" s="107">
        <f t="shared" si="788"/>
        <v>0</v>
      </c>
      <c r="M2434" s="105">
        <f t="shared" si="789"/>
        <v>0</v>
      </c>
      <c r="N2434" s="104">
        <f t="shared" si="790"/>
        <v>0</v>
      </c>
      <c r="O2434" s="113">
        <f t="shared" si="786"/>
        <v>0.11</v>
      </c>
      <c r="P2434" s="108">
        <f t="shared" si="776"/>
        <v>1.0056265230000001</v>
      </c>
      <c r="Q2434" s="104">
        <f t="shared" si="779"/>
        <v>421.56436303999999</v>
      </c>
      <c r="R2434" s="104">
        <f t="shared" si="780"/>
        <v>421.56436303999999</v>
      </c>
      <c r="S2434" s="109" t="s">
        <v>52</v>
      </c>
      <c r="T2434" s="110">
        <f t="shared" si="791"/>
        <v>42470</v>
      </c>
      <c r="U2434" s="111">
        <f t="shared" si="787"/>
        <v>0</v>
      </c>
      <c r="V2434" s="22"/>
      <c r="AF2434" s="14"/>
    </row>
    <row r="2435" spans="1:32" x14ac:dyDescent="0.2">
      <c r="A2435" s="112">
        <f t="shared" si="781"/>
        <v>42460</v>
      </c>
      <c r="B2435" s="104">
        <f t="shared" si="793"/>
        <v>75371.471482230001</v>
      </c>
      <c r="C2435" s="104">
        <f t="shared" si="782"/>
        <v>70881.306308749976</v>
      </c>
      <c r="D2435" s="132">
        <f t="shared" si="783"/>
        <v>42440</v>
      </c>
      <c r="E2435" s="105">
        <f t="shared" si="795"/>
        <v>1.761E-3</v>
      </c>
      <c r="F2435" s="106">
        <f t="shared" si="792"/>
        <v>21</v>
      </c>
      <c r="G2435" s="106">
        <f t="shared" si="794"/>
        <v>31</v>
      </c>
      <c r="H2435" s="104">
        <f t="shared" si="784"/>
        <v>1.00119259</v>
      </c>
      <c r="I2435" s="104">
        <f t="shared" si="785"/>
        <v>1.0558424099999999</v>
      </c>
      <c r="J2435" s="104">
        <f t="shared" si="777"/>
        <v>1.05710159</v>
      </c>
      <c r="K2435" s="104">
        <f t="shared" si="778"/>
        <v>74928.741600249996</v>
      </c>
      <c r="L2435" s="107">
        <f t="shared" si="788"/>
        <v>0</v>
      </c>
      <c r="M2435" s="105">
        <f t="shared" si="789"/>
        <v>0</v>
      </c>
      <c r="N2435" s="104">
        <f t="shared" si="790"/>
        <v>0</v>
      </c>
      <c r="O2435" s="113">
        <f t="shared" si="786"/>
        <v>0.11</v>
      </c>
      <c r="P2435" s="108">
        <f t="shared" si="776"/>
        <v>1.005908679</v>
      </c>
      <c r="Q2435" s="104">
        <f t="shared" si="779"/>
        <v>442.72988198000002</v>
      </c>
      <c r="R2435" s="104">
        <f t="shared" si="780"/>
        <v>442.72988198000002</v>
      </c>
      <c r="S2435" s="109" t="s">
        <v>52</v>
      </c>
      <c r="T2435" s="110">
        <f t="shared" si="791"/>
        <v>42470</v>
      </c>
      <c r="U2435" s="111">
        <f t="shared" si="787"/>
        <v>0</v>
      </c>
      <c r="V2435" s="22"/>
      <c r="AF2435" s="14"/>
    </row>
    <row r="2436" spans="1:32" x14ac:dyDescent="0.2">
      <c r="A2436" s="112">
        <f t="shared" si="781"/>
        <v>42461</v>
      </c>
      <c r="B2436" s="104">
        <f t="shared" si="793"/>
        <v>75396.898916399994</v>
      </c>
      <c r="C2436" s="104">
        <f t="shared" si="782"/>
        <v>70881.306308749976</v>
      </c>
      <c r="D2436" s="132">
        <f t="shared" si="783"/>
        <v>42440</v>
      </c>
      <c r="E2436" s="105">
        <f t="shared" si="795"/>
        <v>1.761E-3</v>
      </c>
      <c r="F2436" s="106">
        <f t="shared" si="792"/>
        <v>22</v>
      </c>
      <c r="G2436" s="106">
        <f t="shared" si="794"/>
        <v>31</v>
      </c>
      <c r="H2436" s="104">
        <f t="shared" si="784"/>
        <v>1.0012494199999999</v>
      </c>
      <c r="I2436" s="104">
        <f t="shared" si="785"/>
        <v>1.0558424099999999</v>
      </c>
      <c r="J2436" s="104">
        <f t="shared" si="777"/>
        <v>1.0571615999999999</v>
      </c>
      <c r="K2436" s="104">
        <f t="shared" si="778"/>
        <v>74932.995187439999</v>
      </c>
      <c r="L2436" s="107">
        <f t="shared" si="788"/>
        <v>0</v>
      </c>
      <c r="M2436" s="105">
        <f t="shared" si="789"/>
        <v>0</v>
      </c>
      <c r="N2436" s="104">
        <f t="shared" si="790"/>
        <v>0</v>
      </c>
      <c r="O2436" s="113">
        <f t="shared" si="786"/>
        <v>0.11</v>
      </c>
      <c r="P2436" s="108">
        <f t="shared" si="776"/>
        <v>1.006190914</v>
      </c>
      <c r="Q2436" s="104">
        <f t="shared" si="779"/>
        <v>463.90372896000002</v>
      </c>
      <c r="R2436" s="104">
        <f t="shared" si="780"/>
        <v>463.90372896000002</v>
      </c>
      <c r="S2436" s="109" t="s">
        <v>52</v>
      </c>
      <c r="T2436" s="110">
        <f t="shared" si="791"/>
        <v>42470</v>
      </c>
      <c r="U2436" s="111">
        <f t="shared" si="787"/>
        <v>0</v>
      </c>
      <c r="V2436" s="22"/>
      <c r="AF2436" s="14"/>
    </row>
    <row r="2437" spans="1:32" x14ac:dyDescent="0.2">
      <c r="A2437" s="112">
        <f t="shared" si="781"/>
        <v>42462</v>
      </c>
      <c r="B2437" s="104">
        <f t="shared" si="793"/>
        <v>75422.333958239993</v>
      </c>
      <c r="C2437" s="104">
        <f t="shared" si="782"/>
        <v>70881.306308749976</v>
      </c>
      <c r="D2437" s="132">
        <f t="shared" si="783"/>
        <v>42440</v>
      </c>
      <c r="E2437" s="105">
        <f t="shared" si="795"/>
        <v>1.761E-3</v>
      </c>
      <c r="F2437" s="106">
        <f t="shared" si="792"/>
        <v>23</v>
      </c>
      <c r="G2437" s="106">
        <f t="shared" si="794"/>
        <v>31</v>
      </c>
      <c r="H2437" s="104">
        <f t="shared" si="784"/>
        <v>1.0013062500000001</v>
      </c>
      <c r="I2437" s="104">
        <f t="shared" si="785"/>
        <v>1.0558424099999999</v>
      </c>
      <c r="J2437" s="104">
        <f t="shared" si="777"/>
        <v>1.0572216000000001</v>
      </c>
      <c r="K2437" s="104">
        <f t="shared" si="778"/>
        <v>74937.248065819993</v>
      </c>
      <c r="L2437" s="107">
        <f t="shared" si="788"/>
        <v>0</v>
      </c>
      <c r="M2437" s="105">
        <f t="shared" si="789"/>
        <v>0</v>
      </c>
      <c r="N2437" s="104">
        <f t="shared" si="790"/>
        <v>0</v>
      </c>
      <c r="O2437" s="113">
        <f t="shared" si="786"/>
        <v>0.11</v>
      </c>
      <c r="P2437" s="108">
        <f t="shared" si="776"/>
        <v>1.0064732279999999</v>
      </c>
      <c r="Q2437" s="104">
        <f t="shared" si="779"/>
        <v>485.08589241999999</v>
      </c>
      <c r="R2437" s="104">
        <f t="shared" si="780"/>
        <v>485.08589241999999</v>
      </c>
      <c r="S2437" s="109" t="s">
        <v>52</v>
      </c>
      <c r="T2437" s="110">
        <f t="shared" si="791"/>
        <v>42470</v>
      </c>
      <c r="U2437" s="111">
        <f t="shared" si="787"/>
        <v>0</v>
      </c>
      <c r="V2437" s="22"/>
      <c r="AF2437" s="14"/>
    </row>
    <row r="2438" spans="1:32" x14ac:dyDescent="0.2">
      <c r="A2438" s="112">
        <f t="shared" si="781"/>
        <v>42463</v>
      </c>
      <c r="B2438" s="104">
        <f t="shared" si="793"/>
        <v>75447.777321750007</v>
      </c>
      <c r="C2438" s="104">
        <f t="shared" si="782"/>
        <v>70881.306308749976</v>
      </c>
      <c r="D2438" s="132">
        <f t="shared" si="783"/>
        <v>42440</v>
      </c>
      <c r="E2438" s="105">
        <f t="shared" si="795"/>
        <v>1.761E-3</v>
      </c>
      <c r="F2438" s="106">
        <f t="shared" si="792"/>
        <v>24</v>
      </c>
      <c r="G2438" s="106">
        <f t="shared" si="794"/>
        <v>31</v>
      </c>
      <c r="H2438" s="104">
        <f t="shared" si="784"/>
        <v>1.00136308</v>
      </c>
      <c r="I2438" s="104">
        <f t="shared" si="785"/>
        <v>1.0558424099999999</v>
      </c>
      <c r="J2438" s="104">
        <f t="shared" si="777"/>
        <v>1.0572816</v>
      </c>
      <c r="K2438" s="104">
        <f t="shared" si="778"/>
        <v>74941.500944200001</v>
      </c>
      <c r="L2438" s="107">
        <f t="shared" si="788"/>
        <v>0</v>
      </c>
      <c r="M2438" s="105">
        <f t="shared" si="789"/>
        <v>0</v>
      </c>
      <c r="N2438" s="104">
        <f t="shared" si="790"/>
        <v>0</v>
      </c>
      <c r="O2438" s="113">
        <f t="shared" si="786"/>
        <v>0.11</v>
      </c>
      <c r="P2438" s="108">
        <f t="shared" si="776"/>
        <v>1.0067556209999999</v>
      </c>
      <c r="Q2438" s="104">
        <f t="shared" si="779"/>
        <v>506.27637755000001</v>
      </c>
      <c r="R2438" s="104">
        <f t="shared" si="780"/>
        <v>506.27637755000001</v>
      </c>
      <c r="S2438" s="109" t="s">
        <v>52</v>
      </c>
      <c r="T2438" s="110">
        <f t="shared" si="791"/>
        <v>42470</v>
      </c>
      <c r="U2438" s="111">
        <f t="shared" si="787"/>
        <v>0</v>
      </c>
      <c r="V2438" s="22"/>
      <c r="AF2438" s="14"/>
    </row>
    <row r="2439" spans="1:32" x14ac:dyDescent="0.2">
      <c r="A2439" s="112">
        <f t="shared" si="781"/>
        <v>42464</v>
      </c>
      <c r="B2439" s="104">
        <f t="shared" si="793"/>
        <v>75473.229796680011</v>
      </c>
      <c r="C2439" s="104">
        <f t="shared" si="782"/>
        <v>70881.306308749976</v>
      </c>
      <c r="D2439" s="132">
        <f t="shared" si="783"/>
        <v>42440</v>
      </c>
      <c r="E2439" s="105">
        <f t="shared" si="795"/>
        <v>1.761E-3</v>
      </c>
      <c r="F2439" s="106">
        <f t="shared" si="792"/>
        <v>25</v>
      </c>
      <c r="G2439" s="106">
        <f t="shared" si="794"/>
        <v>31</v>
      </c>
      <c r="H2439" s="104">
        <f t="shared" si="784"/>
        <v>1.0014199100000001</v>
      </c>
      <c r="I2439" s="104">
        <f t="shared" si="785"/>
        <v>1.0558424099999999</v>
      </c>
      <c r="J2439" s="104">
        <f t="shared" si="777"/>
        <v>1.0573416099999999</v>
      </c>
      <c r="K2439" s="104">
        <f t="shared" si="778"/>
        <v>74945.754531390005</v>
      </c>
      <c r="L2439" s="107">
        <f t="shared" si="788"/>
        <v>0</v>
      </c>
      <c r="M2439" s="105">
        <f t="shared" si="789"/>
        <v>0</v>
      </c>
      <c r="N2439" s="104">
        <f t="shared" si="790"/>
        <v>0</v>
      </c>
      <c r="O2439" s="113">
        <f t="shared" si="786"/>
        <v>0.11</v>
      </c>
      <c r="P2439" s="108">
        <f t="shared" si="776"/>
        <v>1.0070380940000001</v>
      </c>
      <c r="Q2439" s="104">
        <f t="shared" si="779"/>
        <v>527.47526529000004</v>
      </c>
      <c r="R2439" s="104">
        <f t="shared" si="780"/>
        <v>527.47526529000004</v>
      </c>
      <c r="S2439" s="109" t="s">
        <v>52</v>
      </c>
      <c r="T2439" s="110">
        <f t="shared" si="791"/>
        <v>42470</v>
      </c>
      <c r="U2439" s="111">
        <f t="shared" si="787"/>
        <v>0</v>
      </c>
      <c r="V2439" s="22"/>
      <c r="AF2439" s="14"/>
    </row>
    <row r="2440" spans="1:32" x14ac:dyDescent="0.2">
      <c r="A2440" s="112">
        <f t="shared" si="781"/>
        <v>42465</v>
      </c>
      <c r="B2440" s="104">
        <f t="shared" si="793"/>
        <v>75498.690520759992</v>
      </c>
      <c r="C2440" s="104">
        <f t="shared" si="782"/>
        <v>70881.306308749976</v>
      </c>
      <c r="D2440" s="132">
        <f t="shared" si="783"/>
        <v>42440</v>
      </c>
      <c r="E2440" s="105">
        <f t="shared" si="795"/>
        <v>1.761E-3</v>
      </c>
      <c r="F2440" s="106">
        <f t="shared" si="792"/>
        <v>26</v>
      </c>
      <c r="G2440" s="106">
        <f t="shared" si="794"/>
        <v>31</v>
      </c>
      <c r="H2440" s="104">
        <f t="shared" si="784"/>
        <v>1.0014767499999999</v>
      </c>
      <c r="I2440" s="104">
        <f t="shared" si="785"/>
        <v>1.0558424099999999</v>
      </c>
      <c r="J2440" s="104">
        <f t="shared" si="777"/>
        <v>1.05740162</v>
      </c>
      <c r="K2440" s="104">
        <f t="shared" si="778"/>
        <v>74950.008118579994</v>
      </c>
      <c r="L2440" s="107">
        <f t="shared" si="788"/>
        <v>0</v>
      </c>
      <c r="M2440" s="105">
        <f t="shared" si="789"/>
        <v>0</v>
      </c>
      <c r="N2440" s="104">
        <f t="shared" si="790"/>
        <v>0</v>
      </c>
      <c r="O2440" s="113">
        <f t="shared" si="786"/>
        <v>0.11</v>
      </c>
      <c r="P2440" s="108">
        <f t="shared" ref="P2440:P2503" si="796">ROUND((1+O2440)^(30/360)^(F2440/G2440),9)</f>
        <v>1.0073206450000001</v>
      </c>
      <c r="Q2440" s="104">
        <f t="shared" si="779"/>
        <v>548.68240218000005</v>
      </c>
      <c r="R2440" s="104">
        <f t="shared" si="780"/>
        <v>548.68240218000005</v>
      </c>
      <c r="S2440" s="109" t="s">
        <v>52</v>
      </c>
      <c r="T2440" s="110">
        <f t="shared" si="791"/>
        <v>42470</v>
      </c>
      <c r="U2440" s="111">
        <f t="shared" si="787"/>
        <v>0</v>
      </c>
      <c r="V2440" s="22"/>
      <c r="AF2440" s="14"/>
    </row>
    <row r="2441" spans="1:32" x14ac:dyDescent="0.2">
      <c r="A2441" s="112">
        <f t="shared" si="781"/>
        <v>42466</v>
      </c>
      <c r="B2441" s="104">
        <f t="shared" si="793"/>
        <v>75524.160359100002</v>
      </c>
      <c r="C2441" s="104">
        <f t="shared" si="782"/>
        <v>70881.306308749976</v>
      </c>
      <c r="D2441" s="132">
        <f t="shared" si="783"/>
        <v>42440</v>
      </c>
      <c r="E2441" s="105">
        <f t="shared" si="795"/>
        <v>1.761E-3</v>
      </c>
      <c r="F2441" s="106">
        <f t="shared" si="792"/>
        <v>27</v>
      </c>
      <c r="G2441" s="106">
        <f t="shared" si="794"/>
        <v>31</v>
      </c>
      <c r="H2441" s="104">
        <f t="shared" si="784"/>
        <v>1.0015335999999999</v>
      </c>
      <c r="I2441" s="104">
        <f t="shared" si="785"/>
        <v>1.0558424099999999</v>
      </c>
      <c r="J2441" s="104">
        <f t="shared" si="777"/>
        <v>1.0574616400000001</v>
      </c>
      <c r="K2441" s="104">
        <f t="shared" si="778"/>
        <v>74954.262414590004</v>
      </c>
      <c r="L2441" s="107">
        <f t="shared" si="788"/>
        <v>0</v>
      </c>
      <c r="M2441" s="105">
        <f t="shared" si="789"/>
        <v>0</v>
      </c>
      <c r="N2441" s="104">
        <f t="shared" si="790"/>
        <v>0</v>
      </c>
      <c r="O2441" s="113">
        <f t="shared" si="786"/>
        <v>0.11</v>
      </c>
      <c r="P2441" s="108">
        <f t="shared" si="796"/>
        <v>1.007603276</v>
      </c>
      <c r="Q2441" s="104">
        <f t="shared" si="779"/>
        <v>569.89794451</v>
      </c>
      <c r="R2441" s="104">
        <f t="shared" si="780"/>
        <v>569.89794451</v>
      </c>
      <c r="S2441" s="109" t="s">
        <v>52</v>
      </c>
      <c r="T2441" s="110">
        <f t="shared" si="791"/>
        <v>42470</v>
      </c>
      <c r="U2441" s="111">
        <f t="shared" si="787"/>
        <v>0</v>
      </c>
      <c r="V2441" s="22"/>
      <c r="AF2441" s="14"/>
    </row>
    <row r="2442" spans="1:32" x14ac:dyDescent="0.2">
      <c r="A2442" s="112">
        <f t="shared" si="781"/>
        <v>42467</v>
      </c>
      <c r="B2442" s="104">
        <f t="shared" si="793"/>
        <v>75549.638598899997</v>
      </c>
      <c r="C2442" s="104">
        <f t="shared" si="782"/>
        <v>70881.306308749976</v>
      </c>
      <c r="D2442" s="132">
        <f t="shared" si="783"/>
        <v>42440</v>
      </c>
      <c r="E2442" s="105">
        <f t="shared" si="795"/>
        <v>1.761E-3</v>
      </c>
      <c r="F2442" s="106">
        <f t="shared" si="792"/>
        <v>28</v>
      </c>
      <c r="G2442" s="106">
        <f t="shared" si="794"/>
        <v>31</v>
      </c>
      <c r="H2442" s="104">
        <f t="shared" si="784"/>
        <v>1.00159044</v>
      </c>
      <c r="I2442" s="104">
        <f t="shared" si="785"/>
        <v>1.0558424099999999</v>
      </c>
      <c r="J2442" s="104">
        <f t="shared" ref="J2442:J2505" si="797">TRUNC(H2442*I2442,8)</f>
        <v>1.0575216599999999</v>
      </c>
      <c r="K2442" s="104">
        <f t="shared" ref="K2442:K2505" si="798">TRUNC(C2442*J2442,8)</f>
        <v>74958.516710590004</v>
      </c>
      <c r="L2442" s="107">
        <f t="shared" si="788"/>
        <v>0</v>
      </c>
      <c r="M2442" s="105">
        <f t="shared" si="789"/>
        <v>0</v>
      </c>
      <c r="N2442" s="104">
        <f t="shared" si="790"/>
        <v>0</v>
      </c>
      <c r="O2442" s="113">
        <f t="shared" si="786"/>
        <v>0.11</v>
      </c>
      <c r="P2442" s="108">
        <f t="shared" si="796"/>
        <v>1.0078859870000001</v>
      </c>
      <c r="Q2442" s="104">
        <f t="shared" ref="Q2442:Q2505" si="799">TRUNC((P2442-1)*K2442,8)</f>
        <v>591.12188831000003</v>
      </c>
      <c r="R2442" s="104">
        <f t="shared" ref="R2442:R2505" si="800">(N2442+Q2442)</f>
        <v>591.12188831000003</v>
      </c>
      <c r="S2442" s="109" t="s">
        <v>52</v>
      </c>
      <c r="T2442" s="110">
        <f t="shared" si="791"/>
        <v>42470</v>
      </c>
      <c r="U2442" s="111">
        <f t="shared" si="787"/>
        <v>0</v>
      </c>
      <c r="V2442" s="22"/>
      <c r="AF2442" s="14"/>
    </row>
    <row r="2443" spans="1:32" x14ac:dyDescent="0.2">
      <c r="A2443" s="112">
        <f t="shared" ref="A2443:A2506" si="801">(A2442+1)</f>
        <v>42468</v>
      </c>
      <c r="B2443" s="104">
        <f t="shared" si="793"/>
        <v>75575.12509129</v>
      </c>
      <c r="C2443" s="104">
        <f t="shared" ref="C2443:C2506" si="802">IF(DAY(A2442)=$E$2,VLOOKUP(A2442,X$10:Y$148,2),C2442)</f>
        <v>70881.306308749976</v>
      </c>
      <c r="D2443" s="132">
        <f t="shared" ref="D2443:D2506" si="803">IF(DAY(A2442)=$E$2,A2443,D2442)</f>
        <v>42440</v>
      </c>
      <c r="E2443" s="105">
        <f t="shared" si="795"/>
        <v>1.761E-3</v>
      </c>
      <c r="F2443" s="106">
        <f t="shared" si="792"/>
        <v>29</v>
      </c>
      <c r="G2443" s="106">
        <f t="shared" si="794"/>
        <v>31</v>
      </c>
      <c r="H2443" s="104">
        <f t="shared" ref="H2443:H2506" si="804">TRUNC(((1+$E2443)^($F2443/$G2443)),8)</f>
        <v>1.00164729</v>
      </c>
      <c r="I2443" s="104">
        <f t="shared" ref="I2443:I2506" si="805">IF(DAY(A2442)=E$2,J2442,I2442)</f>
        <v>1.0558424099999999</v>
      </c>
      <c r="J2443" s="104">
        <f t="shared" si="797"/>
        <v>1.05758168</v>
      </c>
      <c r="K2443" s="104">
        <f t="shared" si="798"/>
        <v>74962.7710066</v>
      </c>
      <c r="L2443" s="107">
        <f t="shared" si="788"/>
        <v>0</v>
      </c>
      <c r="M2443" s="105">
        <f t="shared" si="789"/>
        <v>0</v>
      </c>
      <c r="N2443" s="104">
        <f t="shared" si="790"/>
        <v>0</v>
      </c>
      <c r="O2443" s="113">
        <f t="shared" ref="O2443:O2506" si="806">(O2442)</f>
        <v>0.11</v>
      </c>
      <c r="P2443" s="108">
        <f t="shared" si="796"/>
        <v>1.008168776</v>
      </c>
      <c r="Q2443" s="104">
        <f t="shared" si="799"/>
        <v>612.35408469000004</v>
      </c>
      <c r="R2443" s="104">
        <f t="shared" si="800"/>
        <v>612.35408469000004</v>
      </c>
      <c r="S2443" s="109" t="s">
        <v>52</v>
      </c>
      <c r="T2443" s="110">
        <f t="shared" si="791"/>
        <v>42470</v>
      </c>
      <c r="U2443" s="111">
        <f t="shared" ref="U2443:U2507" si="807">IF(L2443&gt;0,K2443-N2443,0)</f>
        <v>0</v>
      </c>
      <c r="V2443" s="22"/>
      <c r="AF2443" s="14"/>
    </row>
    <row r="2444" spans="1:32" x14ac:dyDescent="0.2">
      <c r="A2444" s="112">
        <f t="shared" si="801"/>
        <v>42469</v>
      </c>
      <c r="B2444" s="104">
        <f t="shared" si="793"/>
        <v>75600.620701970009</v>
      </c>
      <c r="C2444" s="104">
        <f t="shared" si="802"/>
        <v>70881.306308749976</v>
      </c>
      <c r="D2444" s="132">
        <f t="shared" si="803"/>
        <v>42440</v>
      </c>
      <c r="E2444" s="105">
        <f t="shared" si="795"/>
        <v>1.761E-3</v>
      </c>
      <c r="F2444" s="106">
        <f t="shared" si="792"/>
        <v>30</v>
      </c>
      <c r="G2444" s="106">
        <f t="shared" si="794"/>
        <v>31</v>
      </c>
      <c r="H2444" s="104">
        <f t="shared" si="804"/>
        <v>1.00170414</v>
      </c>
      <c r="I2444" s="104">
        <f t="shared" si="805"/>
        <v>1.0558424099999999</v>
      </c>
      <c r="J2444" s="104">
        <f t="shared" si="797"/>
        <v>1.05764171</v>
      </c>
      <c r="K2444" s="104">
        <f t="shared" si="798"/>
        <v>74967.026011420006</v>
      </c>
      <c r="L2444" s="107">
        <f t="shared" ref="L2444:L2507" si="808">IF(DAY(A2444)=E$2,VLOOKUP(A2444,$X$10:$AE$196,7),0)</f>
        <v>0</v>
      </c>
      <c r="M2444" s="105">
        <f t="shared" ref="M2444:M2507" si="809">IF(DAY(A2444)=E$2,VLOOKUP(A2444,$X$10:$AE$200,5),0)</f>
        <v>0</v>
      </c>
      <c r="N2444" s="104">
        <f t="shared" ref="N2444:N2507" si="810">IF(M2444&gt;0,TRUNC((M2444*K2444),8),0)</f>
        <v>0</v>
      </c>
      <c r="O2444" s="113">
        <f t="shared" si="806"/>
        <v>0.11</v>
      </c>
      <c r="P2444" s="108">
        <f t="shared" si="796"/>
        <v>1.0084516450000001</v>
      </c>
      <c r="Q2444" s="104">
        <f t="shared" si="799"/>
        <v>633.59469055</v>
      </c>
      <c r="R2444" s="104">
        <f t="shared" si="800"/>
        <v>633.59469055</v>
      </c>
      <c r="S2444" s="109" t="s">
        <v>52</v>
      </c>
      <c r="T2444" s="110">
        <f t="shared" ref="T2444:T2507" si="811">IF(DAY(A2444)=E$2+1,VLOOKUP(A2443,$X$10:$AE$200,8),T2443)</f>
        <v>42470</v>
      </c>
      <c r="U2444" s="111">
        <f t="shared" si="807"/>
        <v>0</v>
      </c>
      <c r="V2444" s="22"/>
      <c r="AF2444" s="14"/>
    </row>
    <row r="2445" spans="1:32" s="15" customFormat="1" x14ac:dyDescent="0.2">
      <c r="A2445" s="112">
        <f t="shared" si="801"/>
        <v>42470</v>
      </c>
      <c r="B2445" s="104">
        <f t="shared" si="793"/>
        <v>75626.12471756</v>
      </c>
      <c r="C2445" s="104">
        <f t="shared" si="802"/>
        <v>70881.306308749976</v>
      </c>
      <c r="D2445" s="132">
        <f t="shared" si="803"/>
        <v>42440</v>
      </c>
      <c r="E2445" s="105">
        <f t="shared" si="795"/>
        <v>1.761E-3</v>
      </c>
      <c r="F2445" s="106">
        <f t="shared" si="792"/>
        <v>31</v>
      </c>
      <c r="G2445" s="106">
        <f t="shared" si="794"/>
        <v>31</v>
      </c>
      <c r="H2445" s="104">
        <f t="shared" si="804"/>
        <v>1.0017609999999999</v>
      </c>
      <c r="I2445" s="104">
        <f t="shared" si="805"/>
        <v>1.0558424099999999</v>
      </c>
      <c r="J2445" s="104">
        <f t="shared" si="797"/>
        <v>1.0577017399999999</v>
      </c>
      <c r="K2445" s="104">
        <f t="shared" si="798"/>
        <v>74971.281016230001</v>
      </c>
      <c r="L2445" s="107">
        <f t="shared" si="808"/>
        <v>79</v>
      </c>
      <c r="M2445" s="105">
        <f t="shared" si="809"/>
        <v>1.8964999999999999E-2</v>
      </c>
      <c r="N2445" s="104">
        <f t="shared" si="810"/>
        <v>1421.83034447</v>
      </c>
      <c r="O2445" s="113">
        <f t="shared" si="806"/>
        <v>0.11</v>
      </c>
      <c r="P2445" s="108">
        <f t="shared" si="796"/>
        <v>1.0087345940000001</v>
      </c>
      <c r="Q2445" s="104">
        <f t="shared" si="799"/>
        <v>654.84370133000004</v>
      </c>
      <c r="R2445" s="104">
        <f t="shared" si="800"/>
        <v>2076.6740457999999</v>
      </c>
      <c r="S2445" s="109" t="s">
        <v>52</v>
      </c>
      <c r="T2445" s="110">
        <f t="shared" si="811"/>
        <v>42470</v>
      </c>
      <c r="U2445" s="111">
        <f t="shared" si="807"/>
        <v>73549.450671760002</v>
      </c>
      <c r="V2445" s="22"/>
      <c r="AB2445" s="24"/>
      <c r="AF2445" s="16"/>
    </row>
    <row r="2446" spans="1:32" x14ac:dyDescent="0.2">
      <c r="A2446" s="112">
        <f t="shared" si="801"/>
        <v>42471</v>
      </c>
      <c r="B2446" s="104">
        <f t="shared" si="793"/>
        <v>73573.867450799997</v>
      </c>
      <c r="C2446" s="104">
        <f t="shared" si="802"/>
        <v>69537.042334609971</v>
      </c>
      <c r="D2446" s="132">
        <f t="shared" si="803"/>
        <v>42471</v>
      </c>
      <c r="E2446" s="105">
        <f t="shared" si="795"/>
        <v>1.2620000000000001E-3</v>
      </c>
      <c r="F2446" s="106">
        <f t="shared" si="792"/>
        <v>1</v>
      </c>
      <c r="G2446" s="106">
        <f t="shared" si="794"/>
        <v>30</v>
      </c>
      <c r="H2446" s="104">
        <f t="shared" si="804"/>
        <v>1.0000420400000001</v>
      </c>
      <c r="I2446" s="104">
        <f t="shared" si="805"/>
        <v>1.0577017399999999</v>
      </c>
      <c r="J2446" s="104">
        <f t="shared" si="797"/>
        <v>1.0577462</v>
      </c>
      <c r="K2446" s="104">
        <f t="shared" si="798"/>
        <v>73552.542288669996</v>
      </c>
      <c r="L2446" s="107">
        <f t="shared" si="808"/>
        <v>0</v>
      </c>
      <c r="M2446" s="105">
        <f t="shared" si="809"/>
        <v>0</v>
      </c>
      <c r="N2446" s="104">
        <f t="shared" si="810"/>
        <v>0</v>
      </c>
      <c r="O2446" s="113">
        <f t="shared" si="806"/>
        <v>0.11</v>
      </c>
      <c r="P2446" s="108">
        <f t="shared" si="796"/>
        <v>1.000289931</v>
      </c>
      <c r="Q2446" s="104">
        <f t="shared" si="799"/>
        <v>21.325162129999999</v>
      </c>
      <c r="R2446" s="104">
        <f t="shared" si="800"/>
        <v>21.325162129999999</v>
      </c>
      <c r="S2446" s="109" t="s">
        <v>52</v>
      </c>
      <c r="T2446" s="110">
        <f t="shared" si="811"/>
        <v>42500</v>
      </c>
      <c r="U2446" s="111">
        <f t="shared" si="807"/>
        <v>0</v>
      </c>
      <c r="V2446" s="22"/>
      <c r="AF2446" s="14"/>
    </row>
    <row r="2447" spans="1:32" x14ac:dyDescent="0.2">
      <c r="A2447" s="112">
        <f t="shared" si="801"/>
        <v>42472</v>
      </c>
      <c r="B2447" s="104">
        <f t="shared" si="793"/>
        <v>73598.292897000007</v>
      </c>
      <c r="C2447" s="104">
        <f t="shared" si="802"/>
        <v>69537.042334609971</v>
      </c>
      <c r="D2447" s="132">
        <f t="shared" si="803"/>
        <v>42471</v>
      </c>
      <c r="E2447" s="105">
        <f t="shared" si="795"/>
        <v>1.2620000000000001E-3</v>
      </c>
      <c r="F2447" s="106">
        <f t="shared" si="792"/>
        <v>2</v>
      </c>
      <c r="G2447" s="106">
        <f t="shared" si="794"/>
        <v>30</v>
      </c>
      <c r="H2447" s="104">
        <f t="shared" si="804"/>
        <v>1.0000840799999999</v>
      </c>
      <c r="I2447" s="104">
        <f t="shared" si="805"/>
        <v>1.0577017399999999</v>
      </c>
      <c r="J2447" s="104">
        <f t="shared" si="797"/>
        <v>1.0577906699999999</v>
      </c>
      <c r="K2447" s="104">
        <f t="shared" si="798"/>
        <v>73555.63460094</v>
      </c>
      <c r="L2447" s="107">
        <f t="shared" si="808"/>
        <v>0</v>
      </c>
      <c r="M2447" s="105">
        <f t="shared" si="809"/>
        <v>0</v>
      </c>
      <c r="N2447" s="104">
        <f t="shared" si="810"/>
        <v>0</v>
      </c>
      <c r="O2447" s="113">
        <f t="shared" si="806"/>
        <v>0.11</v>
      </c>
      <c r="P2447" s="108">
        <f t="shared" si="796"/>
        <v>1.000579946</v>
      </c>
      <c r="Q2447" s="104">
        <f t="shared" si="799"/>
        <v>42.658296059999998</v>
      </c>
      <c r="R2447" s="104">
        <f t="shared" si="800"/>
        <v>42.658296059999998</v>
      </c>
      <c r="S2447" s="109" t="s">
        <v>52</v>
      </c>
      <c r="T2447" s="110">
        <f t="shared" si="811"/>
        <v>42500</v>
      </c>
      <c r="U2447" s="111">
        <f t="shared" si="807"/>
        <v>0</v>
      </c>
      <c r="V2447" s="22"/>
      <c r="AF2447" s="14"/>
    </row>
    <row r="2448" spans="1:32" x14ac:dyDescent="0.2">
      <c r="A2448" s="112">
        <f t="shared" si="801"/>
        <v>42473</v>
      </c>
      <c r="B2448" s="104">
        <f t="shared" si="793"/>
        <v>73622.725619789999</v>
      </c>
      <c r="C2448" s="104">
        <f t="shared" si="802"/>
        <v>69537.042334609971</v>
      </c>
      <c r="D2448" s="132">
        <f t="shared" si="803"/>
        <v>42471</v>
      </c>
      <c r="E2448" s="105">
        <f t="shared" si="795"/>
        <v>1.2620000000000001E-3</v>
      </c>
      <c r="F2448" s="106">
        <f t="shared" si="792"/>
        <v>3</v>
      </c>
      <c r="G2448" s="106">
        <f t="shared" si="794"/>
        <v>30</v>
      </c>
      <c r="H2448" s="104">
        <f t="shared" si="804"/>
        <v>1.00012612</v>
      </c>
      <c r="I2448" s="104">
        <f t="shared" si="805"/>
        <v>1.0577017399999999</v>
      </c>
      <c r="J2448" s="104">
        <f t="shared" si="797"/>
        <v>1.05783513</v>
      </c>
      <c r="K2448" s="104">
        <f t="shared" si="798"/>
        <v>73558.726217839998</v>
      </c>
      <c r="L2448" s="107">
        <f t="shared" si="808"/>
        <v>0</v>
      </c>
      <c r="M2448" s="105">
        <f t="shared" si="809"/>
        <v>0</v>
      </c>
      <c r="N2448" s="104">
        <f t="shared" si="810"/>
        <v>0</v>
      </c>
      <c r="O2448" s="113">
        <f t="shared" si="806"/>
        <v>0.11</v>
      </c>
      <c r="P2448" s="108">
        <f t="shared" si="796"/>
        <v>1.0008700450000001</v>
      </c>
      <c r="Q2448" s="104">
        <f t="shared" si="799"/>
        <v>63.999401949999999</v>
      </c>
      <c r="R2448" s="104">
        <f t="shared" si="800"/>
        <v>63.999401949999999</v>
      </c>
      <c r="S2448" s="109" t="s">
        <v>52</v>
      </c>
      <c r="T2448" s="110">
        <f t="shared" si="811"/>
        <v>42500</v>
      </c>
      <c r="U2448" s="111">
        <f t="shared" si="807"/>
        <v>0</v>
      </c>
      <c r="V2448" s="22"/>
      <c r="AF2448" s="14"/>
    </row>
    <row r="2449" spans="1:32" x14ac:dyDescent="0.2">
      <c r="A2449" s="112">
        <f t="shared" si="801"/>
        <v>42474</v>
      </c>
      <c r="B2449" s="104">
        <f t="shared" si="793"/>
        <v>73647.167707880013</v>
      </c>
      <c r="C2449" s="104">
        <f t="shared" si="802"/>
        <v>69537.042334609971</v>
      </c>
      <c r="D2449" s="132">
        <f t="shared" si="803"/>
        <v>42471</v>
      </c>
      <c r="E2449" s="105">
        <f t="shared" si="795"/>
        <v>1.2620000000000001E-3</v>
      </c>
      <c r="F2449" s="106">
        <f t="shared" si="792"/>
        <v>4</v>
      </c>
      <c r="G2449" s="106">
        <f t="shared" si="794"/>
        <v>30</v>
      </c>
      <c r="H2449" s="104">
        <f t="shared" si="804"/>
        <v>1.00016817</v>
      </c>
      <c r="I2449" s="104">
        <f t="shared" si="805"/>
        <v>1.0577017399999999</v>
      </c>
      <c r="J2449" s="104">
        <f t="shared" si="797"/>
        <v>1.0578796100000001</v>
      </c>
      <c r="K2449" s="104">
        <f t="shared" si="798"/>
        <v>73561.819225490006</v>
      </c>
      <c r="L2449" s="107">
        <f t="shared" si="808"/>
        <v>0</v>
      </c>
      <c r="M2449" s="105">
        <f t="shared" si="809"/>
        <v>0</v>
      </c>
      <c r="N2449" s="104">
        <f t="shared" si="810"/>
        <v>0</v>
      </c>
      <c r="O2449" s="113">
        <f t="shared" si="806"/>
        <v>0.11</v>
      </c>
      <c r="P2449" s="108">
        <f t="shared" si="796"/>
        <v>1.001160228</v>
      </c>
      <c r="Q2449" s="104">
        <f t="shared" si="799"/>
        <v>85.348482390000001</v>
      </c>
      <c r="R2449" s="104">
        <f t="shared" si="800"/>
        <v>85.348482390000001</v>
      </c>
      <c r="S2449" s="109" t="s">
        <v>52</v>
      </c>
      <c r="T2449" s="110">
        <f t="shared" si="811"/>
        <v>42500</v>
      </c>
      <c r="U2449" s="111">
        <f t="shared" si="807"/>
        <v>0</v>
      </c>
      <c r="V2449" s="22"/>
      <c r="AF2449" s="14"/>
    </row>
    <row r="2450" spans="1:32" x14ac:dyDescent="0.2">
      <c r="A2450" s="112">
        <f t="shared" si="801"/>
        <v>42475</v>
      </c>
      <c r="B2450" s="104">
        <f t="shared" si="793"/>
        <v>73671.617844060005</v>
      </c>
      <c r="C2450" s="104">
        <f t="shared" si="802"/>
        <v>69537.042334609971</v>
      </c>
      <c r="D2450" s="132">
        <f t="shared" si="803"/>
        <v>42471</v>
      </c>
      <c r="E2450" s="105">
        <f t="shared" si="795"/>
        <v>1.2620000000000001E-3</v>
      </c>
      <c r="F2450" s="106">
        <f t="shared" si="792"/>
        <v>5</v>
      </c>
      <c r="G2450" s="106">
        <f t="shared" si="794"/>
        <v>30</v>
      </c>
      <c r="H2450" s="104">
        <f t="shared" si="804"/>
        <v>1.00021022</v>
      </c>
      <c r="I2450" s="104">
        <f t="shared" si="805"/>
        <v>1.0577017399999999</v>
      </c>
      <c r="J2450" s="104">
        <f t="shared" si="797"/>
        <v>1.05792409</v>
      </c>
      <c r="K2450" s="104">
        <f t="shared" si="798"/>
        <v>73564.912233130002</v>
      </c>
      <c r="L2450" s="107">
        <f t="shared" si="808"/>
        <v>0</v>
      </c>
      <c r="M2450" s="105">
        <f t="shared" si="809"/>
        <v>0</v>
      </c>
      <c r="N2450" s="104">
        <f t="shared" si="810"/>
        <v>0</v>
      </c>
      <c r="O2450" s="113">
        <f t="shared" si="806"/>
        <v>0.11</v>
      </c>
      <c r="P2450" s="108">
        <f t="shared" si="796"/>
        <v>1.0014504959999999</v>
      </c>
      <c r="Q2450" s="104">
        <f t="shared" si="799"/>
        <v>106.70561093000001</v>
      </c>
      <c r="R2450" s="104">
        <f t="shared" si="800"/>
        <v>106.70561093000001</v>
      </c>
      <c r="S2450" s="109" t="s">
        <v>52</v>
      </c>
      <c r="T2450" s="110">
        <f t="shared" si="811"/>
        <v>42500</v>
      </c>
      <c r="U2450" s="111">
        <f t="shared" si="807"/>
        <v>0</v>
      </c>
      <c r="V2450" s="22"/>
      <c r="AF2450" s="14"/>
    </row>
    <row r="2451" spans="1:32" x14ac:dyDescent="0.2">
      <c r="A2451" s="112">
        <f t="shared" si="801"/>
        <v>42476</v>
      </c>
      <c r="B2451" s="104">
        <f t="shared" si="793"/>
        <v>73696.075185400012</v>
      </c>
      <c r="C2451" s="104">
        <f t="shared" si="802"/>
        <v>69537.042334609971</v>
      </c>
      <c r="D2451" s="132">
        <f t="shared" si="803"/>
        <v>42471</v>
      </c>
      <c r="E2451" s="105">
        <f t="shared" si="795"/>
        <v>1.2620000000000001E-3</v>
      </c>
      <c r="F2451" s="106">
        <f t="shared" si="792"/>
        <v>6</v>
      </c>
      <c r="G2451" s="106">
        <f t="shared" si="794"/>
        <v>30</v>
      </c>
      <c r="H2451" s="104">
        <f t="shared" si="804"/>
        <v>1.0002522700000001</v>
      </c>
      <c r="I2451" s="104">
        <f t="shared" si="805"/>
        <v>1.0577017399999999</v>
      </c>
      <c r="J2451" s="104">
        <f t="shared" si="797"/>
        <v>1.0579685599999999</v>
      </c>
      <c r="K2451" s="104">
        <f t="shared" si="798"/>
        <v>73568.004545400006</v>
      </c>
      <c r="L2451" s="107">
        <f t="shared" si="808"/>
        <v>0</v>
      </c>
      <c r="M2451" s="105">
        <f t="shared" si="809"/>
        <v>0</v>
      </c>
      <c r="N2451" s="104">
        <f t="shared" si="810"/>
        <v>0</v>
      </c>
      <c r="O2451" s="113">
        <f t="shared" si="806"/>
        <v>0.11</v>
      </c>
      <c r="P2451" s="108">
        <f t="shared" si="796"/>
        <v>1.001740847</v>
      </c>
      <c r="Q2451" s="104">
        <f t="shared" si="799"/>
        <v>128.07064</v>
      </c>
      <c r="R2451" s="104">
        <f t="shared" si="800"/>
        <v>128.07064</v>
      </c>
      <c r="S2451" s="109" t="s">
        <v>52</v>
      </c>
      <c r="T2451" s="110">
        <f t="shared" si="811"/>
        <v>42500</v>
      </c>
      <c r="U2451" s="111">
        <f t="shared" si="807"/>
        <v>0</v>
      </c>
      <c r="V2451" s="22"/>
      <c r="AF2451" s="14"/>
    </row>
    <row r="2452" spans="1:32" x14ac:dyDescent="0.2">
      <c r="A2452" s="112">
        <f t="shared" si="801"/>
        <v>42477</v>
      </c>
      <c r="B2452" s="104">
        <f t="shared" si="793"/>
        <v>73720.541272789997</v>
      </c>
      <c r="C2452" s="104">
        <f t="shared" si="802"/>
        <v>69537.042334609971</v>
      </c>
      <c r="D2452" s="132">
        <f t="shared" si="803"/>
        <v>42471</v>
      </c>
      <c r="E2452" s="105">
        <f t="shared" si="795"/>
        <v>1.2620000000000001E-3</v>
      </c>
      <c r="F2452" s="106">
        <f t="shared" si="792"/>
        <v>7</v>
      </c>
      <c r="G2452" s="106">
        <f t="shared" si="794"/>
        <v>30</v>
      </c>
      <c r="H2452" s="104">
        <f t="shared" si="804"/>
        <v>1.0002943200000001</v>
      </c>
      <c r="I2452" s="104">
        <f t="shared" si="805"/>
        <v>1.0577017399999999</v>
      </c>
      <c r="J2452" s="104">
        <f t="shared" si="797"/>
        <v>1.0580130400000001</v>
      </c>
      <c r="K2452" s="104">
        <f t="shared" si="798"/>
        <v>73571.097553040003</v>
      </c>
      <c r="L2452" s="107">
        <f t="shared" si="808"/>
        <v>0</v>
      </c>
      <c r="M2452" s="105">
        <f t="shared" si="809"/>
        <v>0</v>
      </c>
      <c r="N2452" s="104">
        <f t="shared" si="810"/>
        <v>0</v>
      </c>
      <c r="O2452" s="113">
        <f t="shared" si="806"/>
        <v>0.11</v>
      </c>
      <c r="P2452" s="108">
        <f t="shared" si="796"/>
        <v>1.002031283</v>
      </c>
      <c r="Q2452" s="104">
        <f t="shared" si="799"/>
        <v>149.44371975000001</v>
      </c>
      <c r="R2452" s="104">
        <f t="shared" si="800"/>
        <v>149.44371975000001</v>
      </c>
      <c r="S2452" s="109" t="s">
        <v>52</v>
      </c>
      <c r="T2452" s="110">
        <f t="shared" si="811"/>
        <v>42500</v>
      </c>
      <c r="U2452" s="111">
        <f t="shared" si="807"/>
        <v>0</v>
      </c>
      <c r="V2452" s="22"/>
      <c r="AF2452" s="14"/>
    </row>
    <row r="2453" spans="1:32" x14ac:dyDescent="0.2">
      <c r="A2453" s="112">
        <f t="shared" si="801"/>
        <v>42478</v>
      </c>
      <c r="B2453" s="104">
        <f t="shared" si="793"/>
        <v>73745.014640070003</v>
      </c>
      <c r="C2453" s="104">
        <f t="shared" si="802"/>
        <v>69537.042334609971</v>
      </c>
      <c r="D2453" s="132">
        <f t="shared" si="803"/>
        <v>42471</v>
      </c>
      <c r="E2453" s="105">
        <f t="shared" si="795"/>
        <v>1.2620000000000001E-3</v>
      </c>
      <c r="F2453" s="106">
        <f t="shared" si="792"/>
        <v>8</v>
      </c>
      <c r="G2453" s="106">
        <f t="shared" si="794"/>
        <v>30</v>
      </c>
      <c r="H2453" s="104">
        <f t="shared" si="804"/>
        <v>1.0003363700000001</v>
      </c>
      <c r="I2453" s="104">
        <f t="shared" si="805"/>
        <v>1.0577017399999999</v>
      </c>
      <c r="J2453" s="104">
        <f t="shared" si="797"/>
        <v>1.05805751</v>
      </c>
      <c r="K2453" s="104">
        <f t="shared" si="798"/>
        <v>73574.189865320004</v>
      </c>
      <c r="L2453" s="107">
        <f t="shared" si="808"/>
        <v>0</v>
      </c>
      <c r="M2453" s="105">
        <f t="shared" si="809"/>
        <v>0</v>
      </c>
      <c r="N2453" s="104">
        <f t="shared" si="810"/>
        <v>0</v>
      </c>
      <c r="O2453" s="113">
        <f t="shared" si="806"/>
        <v>0.11</v>
      </c>
      <c r="P2453" s="108">
        <f t="shared" si="796"/>
        <v>1.0023218030000001</v>
      </c>
      <c r="Q2453" s="104">
        <f t="shared" si="799"/>
        <v>170.82477474999999</v>
      </c>
      <c r="R2453" s="104">
        <f t="shared" si="800"/>
        <v>170.82477474999999</v>
      </c>
      <c r="S2453" s="109" t="s">
        <v>52</v>
      </c>
      <c r="T2453" s="110">
        <f t="shared" si="811"/>
        <v>42500</v>
      </c>
      <c r="U2453" s="111">
        <f t="shared" si="807"/>
        <v>0</v>
      </c>
      <c r="V2453" s="22"/>
      <c r="AF2453" s="14"/>
    </row>
    <row r="2454" spans="1:32" x14ac:dyDescent="0.2">
      <c r="A2454" s="112">
        <f t="shared" si="801"/>
        <v>42479</v>
      </c>
      <c r="B2454" s="104">
        <f t="shared" si="793"/>
        <v>73769.497378960004</v>
      </c>
      <c r="C2454" s="104">
        <f t="shared" si="802"/>
        <v>69537.042334609971</v>
      </c>
      <c r="D2454" s="132">
        <f t="shared" si="803"/>
        <v>42471</v>
      </c>
      <c r="E2454" s="105">
        <f t="shared" si="795"/>
        <v>1.2620000000000001E-3</v>
      </c>
      <c r="F2454" s="106">
        <f t="shared" si="792"/>
        <v>9</v>
      </c>
      <c r="G2454" s="106">
        <f t="shared" si="794"/>
        <v>30</v>
      </c>
      <c r="H2454" s="104">
        <f t="shared" si="804"/>
        <v>1.00037843</v>
      </c>
      <c r="I2454" s="104">
        <f t="shared" si="805"/>
        <v>1.0577017399999999</v>
      </c>
      <c r="J2454" s="104">
        <f t="shared" si="797"/>
        <v>1.0581020000000001</v>
      </c>
      <c r="K2454" s="104">
        <f t="shared" si="798"/>
        <v>73577.283568330007</v>
      </c>
      <c r="L2454" s="107">
        <f t="shared" si="808"/>
        <v>0</v>
      </c>
      <c r="M2454" s="105">
        <f t="shared" si="809"/>
        <v>0</v>
      </c>
      <c r="N2454" s="104">
        <f t="shared" si="810"/>
        <v>0</v>
      </c>
      <c r="O2454" s="113">
        <f t="shared" si="806"/>
        <v>0.11</v>
      </c>
      <c r="P2454" s="108">
        <f t="shared" si="796"/>
        <v>1.002612407</v>
      </c>
      <c r="Q2454" s="104">
        <f t="shared" si="799"/>
        <v>192.21381063000001</v>
      </c>
      <c r="R2454" s="104">
        <f t="shared" si="800"/>
        <v>192.21381063000001</v>
      </c>
      <c r="S2454" s="109" t="s">
        <v>52</v>
      </c>
      <c r="T2454" s="110">
        <f t="shared" si="811"/>
        <v>42500</v>
      </c>
      <c r="U2454" s="111">
        <f t="shared" si="807"/>
        <v>0</v>
      </c>
      <c r="V2454" s="22"/>
      <c r="AF2454" s="14"/>
    </row>
    <row r="2455" spans="1:32" x14ac:dyDescent="0.2">
      <c r="A2455" s="112">
        <f t="shared" si="801"/>
        <v>42480</v>
      </c>
      <c r="B2455" s="104">
        <f t="shared" si="793"/>
        <v>73793.987399300007</v>
      </c>
      <c r="C2455" s="104">
        <f t="shared" si="802"/>
        <v>69537.042334609971</v>
      </c>
      <c r="D2455" s="132">
        <f t="shared" si="803"/>
        <v>42471</v>
      </c>
      <c r="E2455" s="105">
        <f t="shared" si="795"/>
        <v>1.2620000000000001E-3</v>
      </c>
      <c r="F2455" s="106">
        <f t="shared" si="792"/>
        <v>10</v>
      </c>
      <c r="G2455" s="106">
        <f t="shared" si="794"/>
        <v>30</v>
      </c>
      <c r="H2455" s="104">
        <f t="shared" si="804"/>
        <v>1.0004204800000001</v>
      </c>
      <c r="I2455" s="104">
        <f t="shared" si="805"/>
        <v>1.0577017399999999</v>
      </c>
      <c r="J2455" s="104">
        <f t="shared" si="797"/>
        <v>1.05814648</v>
      </c>
      <c r="K2455" s="104">
        <f t="shared" si="798"/>
        <v>73580.376575970004</v>
      </c>
      <c r="L2455" s="107">
        <f t="shared" si="808"/>
        <v>0</v>
      </c>
      <c r="M2455" s="105">
        <f t="shared" si="809"/>
        <v>0</v>
      </c>
      <c r="N2455" s="104">
        <f t="shared" si="810"/>
        <v>0</v>
      </c>
      <c r="O2455" s="113">
        <f t="shared" si="806"/>
        <v>0.11</v>
      </c>
      <c r="P2455" s="108">
        <f t="shared" si="796"/>
        <v>1.002903095</v>
      </c>
      <c r="Q2455" s="104">
        <f t="shared" si="799"/>
        <v>213.61082332999999</v>
      </c>
      <c r="R2455" s="104">
        <f t="shared" si="800"/>
        <v>213.61082332999999</v>
      </c>
      <c r="S2455" s="109" t="s">
        <v>52</v>
      </c>
      <c r="T2455" s="110">
        <f t="shared" si="811"/>
        <v>42500</v>
      </c>
      <c r="U2455" s="111">
        <f t="shared" si="807"/>
        <v>0</v>
      </c>
      <c r="V2455" s="22"/>
      <c r="AF2455" s="14"/>
    </row>
    <row r="2456" spans="1:32" x14ac:dyDescent="0.2">
      <c r="A2456" s="112">
        <f t="shared" si="801"/>
        <v>42481</v>
      </c>
      <c r="B2456" s="104">
        <f t="shared" si="793"/>
        <v>73818.485472450004</v>
      </c>
      <c r="C2456" s="104">
        <f t="shared" si="802"/>
        <v>69537.042334609971</v>
      </c>
      <c r="D2456" s="132">
        <f t="shared" si="803"/>
        <v>42471</v>
      </c>
      <c r="E2456" s="105">
        <f t="shared" si="795"/>
        <v>1.2620000000000001E-3</v>
      </c>
      <c r="F2456" s="106">
        <f t="shared" si="792"/>
        <v>11</v>
      </c>
      <c r="G2456" s="106">
        <f t="shared" si="794"/>
        <v>30</v>
      </c>
      <c r="H2456" s="104">
        <f t="shared" si="804"/>
        <v>1.00046254</v>
      </c>
      <c r="I2456" s="104">
        <f t="shared" si="805"/>
        <v>1.0577017399999999</v>
      </c>
      <c r="J2456" s="104">
        <f t="shared" si="797"/>
        <v>1.0581909599999999</v>
      </c>
      <c r="K2456" s="104">
        <f t="shared" si="798"/>
        <v>73583.469583619997</v>
      </c>
      <c r="L2456" s="107">
        <f t="shared" si="808"/>
        <v>0</v>
      </c>
      <c r="M2456" s="105">
        <f t="shared" si="809"/>
        <v>0</v>
      </c>
      <c r="N2456" s="104">
        <f t="shared" si="810"/>
        <v>0</v>
      </c>
      <c r="O2456" s="113">
        <f t="shared" si="806"/>
        <v>0.11</v>
      </c>
      <c r="P2456" s="108">
        <f t="shared" si="796"/>
        <v>1.0031938680000001</v>
      </c>
      <c r="Q2456" s="104">
        <f t="shared" si="799"/>
        <v>235.01588882999999</v>
      </c>
      <c r="R2456" s="104">
        <f t="shared" si="800"/>
        <v>235.01588882999999</v>
      </c>
      <c r="S2456" s="109" t="s">
        <v>52</v>
      </c>
      <c r="T2456" s="110">
        <f t="shared" si="811"/>
        <v>42500</v>
      </c>
      <c r="U2456" s="111">
        <f t="shared" si="807"/>
        <v>0</v>
      </c>
      <c r="V2456" s="22"/>
      <c r="AF2456" s="14"/>
    </row>
    <row r="2457" spans="1:32" x14ac:dyDescent="0.2">
      <c r="A2457" s="112">
        <f t="shared" si="801"/>
        <v>42482</v>
      </c>
      <c r="B2457" s="104">
        <f t="shared" si="793"/>
        <v>73842.992223370005</v>
      </c>
      <c r="C2457" s="104">
        <f t="shared" si="802"/>
        <v>69537.042334609971</v>
      </c>
      <c r="D2457" s="132">
        <f t="shared" si="803"/>
        <v>42471</v>
      </c>
      <c r="E2457" s="105">
        <f t="shared" si="795"/>
        <v>1.2620000000000001E-3</v>
      </c>
      <c r="F2457" s="106">
        <f t="shared" si="792"/>
        <v>12</v>
      </c>
      <c r="G2457" s="106">
        <f t="shared" si="794"/>
        <v>30</v>
      </c>
      <c r="H2457" s="104">
        <f t="shared" si="804"/>
        <v>1.0005046</v>
      </c>
      <c r="I2457" s="104">
        <f t="shared" si="805"/>
        <v>1.0577017399999999</v>
      </c>
      <c r="J2457" s="104">
        <f t="shared" si="797"/>
        <v>1.05823545</v>
      </c>
      <c r="K2457" s="104">
        <f t="shared" si="798"/>
        <v>73586.56328663</v>
      </c>
      <c r="L2457" s="107">
        <f t="shared" si="808"/>
        <v>0</v>
      </c>
      <c r="M2457" s="105">
        <f t="shared" si="809"/>
        <v>0</v>
      </c>
      <c r="N2457" s="104">
        <f t="shared" si="810"/>
        <v>0</v>
      </c>
      <c r="O2457" s="113">
        <f t="shared" si="806"/>
        <v>0.11</v>
      </c>
      <c r="P2457" s="108">
        <f t="shared" si="796"/>
        <v>1.0034847250000001</v>
      </c>
      <c r="Q2457" s="104">
        <f t="shared" si="799"/>
        <v>256.42893673999998</v>
      </c>
      <c r="R2457" s="104">
        <f t="shared" si="800"/>
        <v>256.42893673999998</v>
      </c>
      <c r="S2457" s="109" t="s">
        <v>52</v>
      </c>
      <c r="T2457" s="110">
        <f t="shared" si="811"/>
        <v>42500</v>
      </c>
      <c r="U2457" s="111">
        <f t="shared" si="807"/>
        <v>0</v>
      </c>
      <c r="V2457" s="22"/>
      <c r="AF2457" s="14"/>
    </row>
    <row r="2458" spans="1:32" x14ac:dyDescent="0.2">
      <c r="A2458" s="112">
        <f t="shared" si="801"/>
        <v>42483</v>
      </c>
      <c r="B2458" s="104">
        <f t="shared" si="793"/>
        <v>73867.507653479988</v>
      </c>
      <c r="C2458" s="104">
        <f t="shared" si="802"/>
        <v>69537.042334609971</v>
      </c>
      <c r="D2458" s="132">
        <f t="shared" si="803"/>
        <v>42471</v>
      </c>
      <c r="E2458" s="105">
        <f t="shared" si="795"/>
        <v>1.2620000000000001E-3</v>
      </c>
      <c r="F2458" s="106">
        <f t="shared" si="792"/>
        <v>13</v>
      </c>
      <c r="G2458" s="106">
        <f t="shared" si="794"/>
        <v>30</v>
      </c>
      <c r="H2458" s="104">
        <f t="shared" si="804"/>
        <v>1.0005466700000001</v>
      </c>
      <c r="I2458" s="104">
        <f t="shared" si="805"/>
        <v>1.0577017399999999</v>
      </c>
      <c r="J2458" s="104">
        <f t="shared" si="797"/>
        <v>1.05827995</v>
      </c>
      <c r="K2458" s="104">
        <f t="shared" si="798"/>
        <v>73589.657685009995</v>
      </c>
      <c r="L2458" s="107">
        <f t="shared" si="808"/>
        <v>0</v>
      </c>
      <c r="M2458" s="105">
        <f t="shared" si="809"/>
        <v>0</v>
      </c>
      <c r="N2458" s="104">
        <f t="shared" si="810"/>
        <v>0</v>
      </c>
      <c r="O2458" s="113">
        <f t="shared" si="806"/>
        <v>0.11</v>
      </c>
      <c r="P2458" s="108">
        <f t="shared" si="796"/>
        <v>1.0037756659999999</v>
      </c>
      <c r="Q2458" s="104">
        <f t="shared" si="799"/>
        <v>277.84996847000002</v>
      </c>
      <c r="R2458" s="104">
        <f t="shared" si="800"/>
        <v>277.84996847000002</v>
      </c>
      <c r="S2458" s="109" t="s">
        <v>52</v>
      </c>
      <c r="T2458" s="110">
        <f t="shared" si="811"/>
        <v>42500</v>
      </c>
      <c r="U2458" s="111">
        <f t="shared" si="807"/>
        <v>0</v>
      </c>
      <c r="V2458" s="22"/>
      <c r="AF2458" s="14"/>
    </row>
    <row r="2459" spans="1:32" x14ac:dyDescent="0.2">
      <c r="A2459" s="112">
        <f t="shared" si="801"/>
        <v>42484</v>
      </c>
      <c r="B2459" s="104">
        <f t="shared" si="793"/>
        <v>73892.030441349998</v>
      </c>
      <c r="C2459" s="104">
        <f t="shared" si="802"/>
        <v>69537.042334609971</v>
      </c>
      <c r="D2459" s="132">
        <f t="shared" si="803"/>
        <v>42471</v>
      </c>
      <c r="E2459" s="105">
        <f t="shared" si="795"/>
        <v>1.2620000000000001E-3</v>
      </c>
      <c r="F2459" s="106">
        <f t="shared" si="792"/>
        <v>14</v>
      </c>
      <c r="G2459" s="106">
        <f t="shared" si="794"/>
        <v>30</v>
      </c>
      <c r="H2459" s="104">
        <f t="shared" si="804"/>
        <v>1.00058873</v>
      </c>
      <c r="I2459" s="104">
        <f t="shared" si="805"/>
        <v>1.0577017399999999</v>
      </c>
      <c r="J2459" s="104">
        <f t="shared" si="797"/>
        <v>1.05832444</v>
      </c>
      <c r="K2459" s="104">
        <f t="shared" si="798"/>
        <v>73592.751388029996</v>
      </c>
      <c r="L2459" s="107">
        <f t="shared" si="808"/>
        <v>0</v>
      </c>
      <c r="M2459" s="105">
        <f t="shared" si="809"/>
        <v>0</v>
      </c>
      <c r="N2459" s="104">
        <f t="shared" si="810"/>
        <v>0</v>
      </c>
      <c r="O2459" s="113">
        <f t="shared" si="806"/>
        <v>0.11</v>
      </c>
      <c r="P2459" s="108">
        <f t="shared" si="796"/>
        <v>1.0040666920000001</v>
      </c>
      <c r="Q2459" s="104">
        <f t="shared" si="799"/>
        <v>299.27905332</v>
      </c>
      <c r="R2459" s="104">
        <f t="shared" si="800"/>
        <v>299.27905332</v>
      </c>
      <c r="S2459" s="109" t="s">
        <v>52</v>
      </c>
      <c r="T2459" s="110">
        <f t="shared" si="811"/>
        <v>42500</v>
      </c>
      <c r="U2459" s="111">
        <f t="shared" si="807"/>
        <v>0</v>
      </c>
      <c r="V2459" s="22"/>
      <c r="AF2459" s="14"/>
    </row>
    <row r="2460" spans="1:32" x14ac:dyDescent="0.2">
      <c r="A2460" s="112">
        <f t="shared" si="801"/>
        <v>42485</v>
      </c>
      <c r="B2460" s="104">
        <f t="shared" si="793"/>
        <v>73916.561211959997</v>
      </c>
      <c r="C2460" s="104">
        <f t="shared" si="802"/>
        <v>69537.042334609971</v>
      </c>
      <c r="D2460" s="132">
        <f t="shared" si="803"/>
        <v>42471</v>
      </c>
      <c r="E2460" s="105">
        <f t="shared" si="795"/>
        <v>1.2620000000000001E-3</v>
      </c>
      <c r="F2460" s="106">
        <f t="shared" si="792"/>
        <v>15</v>
      </c>
      <c r="G2460" s="106">
        <f t="shared" si="794"/>
        <v>30</v>
      </c>
      <c r="H2460" s="104">
        <f t="shared" si="804"/>
        <v>1.0006307999999999</v>
      </c>
      <c r="I2460" s="104">
        <f t="shared" si="805"/>
        <v>1.0577017399999999</v>
      </c>
      <c r="J2460" s="104">
        <f t="shared" si="797"/>
        <v>1.0583689300000001</v>
      </c>
      <c r="K2460" s="104">
        <f t="shared" si="798"/>
        <v>73595.845091039999</v>
      </c>
      <c r="L2460" s="107">
        <f t="shared" si="808"/>
        <v>0</v>
      </c>
      <c r="M2460" s="105">
        <f t="shared" si="809"/>
        <v>0</v>
      </c>
      <c r="N2460" s="104">
        <f t="shared" si="810"/>
        <v>0</v>
      </c>
      <c r="O2460" s="113">
        <f t="shared" si="806"/>
        <v>0.11</v>
      </c>
      <c r="P2460" s="108">
        <f t="shared" si="796"/>
        <v>1.0043578019999999</v>
      </c>
      <c r="Q2460" s="104">
        <f t="shared" si="799"/>
        <v>320.71612091999998</v>
      </c>
      <c r="R2460" s="104">
        <f t="shared" si="800"/>
        <v>320.71612091999998</v>
      </c>
      <c r="S2460" s="109" t="s">
        <v>52</v>
      </c>
      <c r="T2460" s="110">
        <f t="shared" si="811"/>
        <v>42500</v>
      </c>
      <c r="U2460" s="111">
        <f t="shared" si="807"/>
        <v>0</v>
      </c>
      <c r="V2460" s="22"/>
      <c r="AF2460" s="14"/>
    </row>
    <row r="2461" spans="1:32" x14ac:dyDescent="0.2">
      <c r="A2461" s="112">
        <f t="shared" si="801"/>
        <v>42486</v>
      </c>
      <c r="B2461" s="104">
        <f t="shared" si="793"/>
        <v>73941.099966099995</v>
      </c>
      <c r="C2461" s="104">
        <f t="shared" si="802"/>
        <v>69537.042334609971</v>
      </c>
      <c r="D2461" s="132">
        <f t="shared" si="803"/>
        <v>42471</v>
      </c>
      <c r="E2461" s="105">
        <f t="shared" si="795"/>
        <v>1.2620000000000001E-3</v>
      </c>
      <c r="F2461" s="106">
        <f t="shared" si="792"/>
        <v>16</v>
      </c>
      <c r="G2461" s="106">
        <f t="shared" si="794"/>
        <v>30</v>
      </c>
      <c r="H2461" s="104">
        <f t="shared" si="804"/>
        <v>1.0006728600000001</v>
      </c>
      <c r="I2461" s="104">
        <f t="shared" si="805"/>
        <v>1.0577017399999999</v>
      </c>
      <c r="J2461" s="104">
        <f t="shared" si="797"/>
        <v>1.0584134199999999</v>
      </c>
      <c r="K2461" s="104">
        <f t="shared" si="798"/>
        <v>73598.938794050002</v>
      </c>
      <c r="L2461" s="107">
        <f t="shared" si="808"/>
        <v>0</v>
      </c>
      <c r="M2461" s="105">
        <f t="shared" si="809"/>
        <v>0</v>
      </c>
      <c r="N2461" s="104">
        <f t="shared" si="810"/>
        <v>0</v>
      </c>
      <c r="O2461" s="113">
        <f t="shared" si="806"/>
        <v>0.11</v>
      </c>
      <c r="P2461" s="108">
        <f t="shared" si="796"/>
        <v>1.004648996</v>
      </c>
      <c r="Q2461" s="104">
        <f t="shared" si="799"/>
        <v>342.16117205</v>
      </c>
      <c r="R2461" s="104">
        <f t="shared" si="800"/>
        <v>342.16117205</v>
      </c>
      <c r="S2461" s="109" t="s">
        <v>52</v>
      </c>
      <c r="T2461" s="110">
        <f t="shared" si="811"/>
        <v>42500</v>
      </c>
      <c r="U2461" s="111">
        <f t="shared" si="807"/>
        <v>0</v>
      </c>
      <c r="V2461" s="22"/>
      <c r="AF2461" s="14"/>
    </row>
    <row r="2462" spans="1:32" x14ac:dyDescent="0.2">
      <c r="A2462" s="112">
        <f t="shared" si="801"/>
        <v>42487</v>
      </c>
      <c r="B2462" s="104">
        <f t="shared" si="793"/>
        <v>73965.647476959988</v>
      </c>
      <c r="C2462" s="104">
        <f t="shared" si="802"/>
        <v>69537.042334609971</v>
      </c>
      <c r="D2462" s="132">
        <f t="shared" si="803"/>
        <v>42471</v>
      </c>
      <c r="E2462" s="105">
        <f t="shared" si="795"/>
        <v>1.2620000000000001E-3</v>
      </c>
      <c r="F2462" s="106">
        <f t="shared" si="792"/>
        <v>17</v>
      </c>
      <c r="G2462" s="106">
        <f t="shared" si="794"/>
        <v>30</v>
      </c>
      <c r="H2462" s="104">
        <f t="shared" si="804"/>
        <v>1.00071493</v>
      </c>
      <c r="I2462" s="104">
        <f t="shared" si="805"/>
        <v>1.0577017399999999</v>
      </c>
      <c r="J2462" s="104">
        <f t="shared" si="797"/>
        <v>1.0584579199999999</v>
      </c>
      <c r="K2462" s="104">
        <f t="shared" si="798"/>
        <v>73602.033192439994</v>
      </c>
      <c r="L2462" s="107">
        <f t="shared" si="808"/>
        <v>0</v>
      </c>
      <c r="M2462" s="105">
        <f t="shared" si="809"/>
        <v>0</v>
      </c>
      <c r="N2462" s="104">
        <f t="shared" si="810"/>
        <v>0</v>
      </c>
      <c r="O2462" s="113">
        <f t="shared" si="806"/>
        <v>0.11</v>
      </c>
      <c r="P2462" s="108">
        <f t="shared" si="796"/>
        <v>1.004940275</v>
      </c>
      <c r="Q2462" s="104">
        <f t="shared" si="799"/>
        <v>363.61428452000001</v>
      </c>
      <c r="R2462" s="104">
        <f t="shared" si="800"/>
        <v>363.61428452000001</v>
      </c>
      <c r="S2462" s="109" t="s">
        <v>52</v>
      </c>
      <c r="T2462" s="110">
        <f t="shared" si="811"/>
        <v>42500</v>
      </c>
      <c r="U2462" s="111">
        <f t="shared" si="807"/>
        <v>0</v>
      </c>
      <c r="V2462" s="22"/>
      <c r="AF2462" s="14"/>
    </row>
    <row r="2463" spans="1:32" x14ac:dyDescent="0.2">
      <c r="A2463" s="112">
        <f t="shared" si="801"/>
        <v>42488</v>
      </c>
      <c r="B2463" s="104">
        <f t="shared" si="793"/>
        <v>73990.202973310006</v>
      </c>
      <c r="C2463" s="104">
        <f t="shared" si="802"/>
        <v>69537.042334609971</v>
      </c>
      <c r="D2463" s="132">
        <f t="shared" si="803"/>
        <v>42471</v>
      </c>
      <c r="E2463" s="105">
        <f t="shared" si="795"/>
        <v>1.2620000000000001E-3</v>
      </c>
      <c r="F2463" s="106">
        <f t="shared" si="792"/>
        <v>18</v>
      </c>
      <c r="G2463" s="106">
        <f t="shared" si="794"/>
        <v>30</v>
      </c>
      <c r="H2463" s="104">
        <f t="shared" si="804"/>
        <v>1.0007569999999999</v>
      </c>
      <c r="I2463" s="104">
        <f t="shared" si="805"/>
        <v>1.0577017399999999</v>
      </c>
      <c r="J2463" s="104">
        <f t="shared" si="797"/>
        <v>1.0585024199999999</v>
      </c>
      <c r="K2463" s="104">
        <f t="shared" si="798"/>
        <v>73605.127590820004</v>
      </c>
      <c r="L2463" s="107">
        <f t="shared" si="808"/>
        <v>0</v>
      </c>
      <c r="M2463" s="105">
        <f t="shared" si="809"/>
        <v>0</v>
      </c>
      <c r="N2463" s="104">
        <f t="shared" si="810"/>
        <v>0</v>
      </c>
      <c r="O2463" s="113">
        <f t="shared" si="806"/>
        <v>0.11</v>
      </c>
      <c r="P2463" s="108">
        <f t="shared" si="796"/>
        <v>1.0052316379999999</v>
      </c>
      <c r="Q2463" s="104">
        <f t="shared" si="799"/>
        <v>385.07538248999998</v>
      </c>
      <c r="R2463" s="104">
        <f t="shared" si="800"/>
        <v>385.07538248999998</v>
      </c>
      <c r="S2463" s="109" t="s">
        <v>52</v>
      </c>
      <c r="T2463" s="110">
        <f t="shared" si="811"/>
        <v>42500</v>
      </c>
      <c r="U2463" s="111">
        <f t="shared" si="807"/>
        <v>0</v>
      </c>
      <c r="V2463" s="22"/>
      <c r="AF2463" s="14"/>
    </row>
    <row r="2464" spans="1:32" x14ac:dyDescent="0.2">
      <c r="A2464" s="112">
        <f t="shared" si="801"/>
        <v>42489</v>
      </c>
      <c r="B2464" s="104">
        <f t="shared" si="793"/>
        <v>74014.766529560002</v>
      </c>
      <c r="C2464" s="104">
        <f t="shared" si="802"/>
        <v>69537.042334609971</v>
      </c>
      <c r="D2464" s="132">
        <f t="shared" si="803"/>
        <v>42471</v>
      </c>
      <c r="E2464" s="105">
        <f t="shared" si="795"/>
        <v>1.2620000000000001E-3</v>
      </c>
      <c r="F2464" s="106">
        <f t="shared" si="792"/>
        <v>19</v>
      </c>
      <c r="G2464" s="106">
        <f t="shared" si="794"/>
        <v>30</v>
      </c>
      <c r="H2464" s="104">
        <f t="shared" si="804"/>
        <v>1.00079908</v>
      </c>
      <c r="I2464" s="104">
        <f t="shared" si="805"/>
        <v>1.0577017399999999</v>
      </c>
      <c r="J2464" s="104">
        <f t="shared" si="797"/>
        <v>1.0585469199999999</v>
      </c>
      <c r="K2464" s="104">
        <f t="shared" si="798"/>
        <v>73608.221989209997</v>
      </c>
      <c r="L2464" s="107">
        <f t="shared" si="808"/>
        <v>0</v>
      </c>
      <c r="M2464" s="105">
        <f t="shared" si="809"/>
        <v>0</v>
      </c>
      <c r="N2464" s="104">
        <f t="shared" si="810"/>
        <v>0</v>
      </c>
      <c r="O2464" s="113">
        <f t="shared" si="806"/>
        <v>0.11</v>
      </c>
      <c r="P2464" s="108">
        <f t="shared" si="796"/>
        <v>1.005523086</v>
      </c>
      <c r="Q2464" s="104">
        <f t="shared" si="799"/>
        <v>406.54454034999998</v>
      </c>
      <c r="R2464" s="104">
        <f t="shared" si="800"/>
        <v>406.54454034999998</v>
      </c>
      <c r="S2464" s="109" t="s">
        <v>52</v>
      </c>
      <c r="T2464" s="110">
        <f t="shared" si="811"/>
        <v>42500</v>
      </c>
      <c r="U2464" s="111">
        <f t="shared" si="807"/>
        <v>0</v>
      </c>
      <c r="V2464" s="22"/>
      <c r="AF2464" s="14"/>
    </row>
    <row r="2465" spans="1:32" x14ac:dyDescent="0.2">
      <c r="A2465" s="112">
        <f t="shared" si="801"/>
        <v>42490</v>
      </c>
      <c r="B2465" s="104">
        <f t="shared" si="793"/>
        <v>74039.338072860002</v>
      </c>
      <c r="C2465" s="104">
        <f t="shared" si="802"/>
        <v>69537.042334609971</v>
      </c>
      <c r="D2465" s="132">
        <f t="shared" si="803"/>
        <v>42471</v>
      </c>
      <c r="E2465" s="105">
        <f t="shared" si="795"/>
        <v>1.2620000000000001E-3</v>
      </c>
      <c r="F2465" s="106">
        <f t="shared" si="792"/>
        <v>20</v>
      </c>
      <c r="G2465" s="106">
        <f t="shared" si="794"/>
        <v>30</v>
      </c>
      <c r="H2465" s="104">
        <f t="shared" si="804"/>
        <v>1.0008411500000001</v>
      </c>
      <c r="I2465" s="104">
        <f t="shared" si="805"/>
        <v>1.0577017399999999</v>
      </c>
      <c r="J2465" s="104">
        <f t="shared" si="797"/>
        <v>1.0585914199999999</v>
      </c>
      <c r="K2465" s="104">
        <f t="shared" si="798"/>
        <v>73611.316387590006</v>
      </c>
      <c r="L2465" s="107">
        <f t="shared" si="808"/>
        <v>0</v>
      </c>
      <c r="M2465" s="105">
        <f t="shared" si="809"/>
        <v>0</v>
      </c>
      <c r="N2465" s="104">
        <f t="shared" si="810"/>
        <v>0</v>
      </c>
      <c r="O2465" s="113">
        <f t="shared" si="806"/>
        <v>0.11</v>
      </c>
      <c r="P2465" s="108">
        <f t="shared" si="796"/>
        <v>1.005814618</v>
      </c>
      <c r="Q2465" s="104">
        <f t="shared" si="799"/>
        <v>428.02168526999998</v>
      </c>
      <c r="R2465" s="104">
        <f t="shared" si="800"/>
        <v>428.02168526999998</v>
      </c>
      <c r="S2465" s="109" t="s">
        <v>52</v>
      </c>
      <c r="T2465" s="110">
        <f t="shared" si="811"/>
        <v>42500</v>
      </c>
      <c r="U2465" s="111">
        <f t="shared" si="807"/>
        <v>0</v>
      </c>
      <c r="V2465" s="22"/>
      <c r="AF2465" s="14"/>
    </row>
    <row r="2466" spans="1:32" x14ac:dyDescent="0.2">
      <c r="A2466" s="112">
        <f t="shared" si="801"/>
        <v>42491</v>
      </c>
      <c r="B2466" s="104">
        <f t="shared" si="793"/>
        <v>74063.918377229988</v>
      </c>
      <c r="C2466" s="104">
        <f t="shared" si="802"/>
        <v>69537.042334609971</v>
      </c>
      <c r="D2466" s="132">
        <f t="shared" si="803"/>
        <v>42471</v>
      </c>
      <c r="E2466" s="105">
        <f t="shared" si="795"/>
        <v>1.2620000000000001E-3</v>
      </c>
      <c r="F2466" s="106">
        <f t="shared" si="792"/>
        <v>21</v>
      </c>
      <c r="G2466" s="106">
        <f t="shared" si="794"/>
        <v>30</v>
      </c>
      <c r="H2466" s="104">
        <f t="shared" si="804"/>
        <v>1.0008832299999999</v>
      </c>
      <c r="I2466" s="104">
        <f t="shared" si="805"/>
        <v>1.0577017399999999</v>
      </c>
      <c r="J2466" s="104">
        <f t="shared" si="797"/>
        <v>1.0586359299999999</v>
      </c>
      <c r="K2466" s="104">
        <f t="shared" si="798"/>
        <v>73614.411481339994</v>
      </c>
      <c r="L2466" s="107">
        <f t="shared" si="808"/>
        <v>0</v>
      </c>
      <c r="M2466" s="105">
        <f t="shared" si="809"/>
        <v>0</v>
      </c>
      <c r="N2466" s="104">
        <f t="shared" si="810"/>
        <v>0</v>
      </c>
      <c r="O2466" s="113">
        <f t="shared" si="806"/>
        <v>0.11</v>
      </c>
      <c r="P2466" s="108">
        <f t="shared" si="796"/>
        <v>1.0061062350000001</v>
      </c>
      <c r="Q2466" s="104">
        <f t="shared" si="799"/>
        <v>449.50689589000001</v>
      </c>
      <c r="R2466" s="104">
        <f t="shared" si="800"/>
        <v>449.50689589000001</v>
      </c>
      <c r="S2466" s="109" t="s">
        <v>52</v>
      </c>
      <c r="T2466" s="110">
        <f t="shared" si="811"/>
        <v>42500</v>
      </c>
      <c r="U2466" s="111">
        <f t="shared" si="807"/>
        <v>0</v>
      </c>
      <c r="V2466" s="22"/>
      <c r="AF2466" s="14"/>
    </row>
    <row r="2467" spans="1:32" x14ac:dyDescent="0.2">
      <c r="A2467" s="112">
        <f t="shared" si="801"/>
        <v>42492</v>
      </c>
      <c r="B2467" s="104">
        <f t="shared" si="793"/>
        <v>74088.506670639996</v>
      </c>
      <c r="C2467" s="104">
        <f t="shared" si="802"/>
        <v>69537.042334609971</v>
      </c>
      <c r="D2467" s="132">
        <f t="shared" si="803"/>
        <v>42471</v>
      </c>
      <c r="E2467" s="105">
        <f t="shared" si="795"/>
        <v>1.2620000000000001E-3</v>
      </c>
      <c r="F2467" s="106">
        <f t="shared" ref="F2467:F2530" si="812">IF(DAY(A2467)=E$2+1,1,F2466+1)</f>
        <v>22</v>
      </c>
      <c r="G2467" s="106">
        <f t="shared" si="794"/>
        <v>30</v>
      </c>
      <c r="H2467" s="104">
        <f t="shared" si="804"/>
        <v>1.00092531</v>
      </c>
      <c r="I2467" s="104">
        <f t="shared" si="805"/>
        <v>1.0577017399999999</v>
      </c>
      <c r="J2467" s="104">
        <f t="shared" si="797"/>
        <v>1.0586804400000001</v>
      </c>
      <c r="K2467" s="104">
        <f t="shared" si="798"/>
        <v>73617.506575099993</v>
      </c>
      <c r="L2467" s="107">
        <f t="shared" si="808"/>
        <v>0</v>
      </c>
      <c r="M2467" s="105">
        <f t="shared" si="809"/>
        <v>0</v>
      </c>
      <c r="N2467" s="104">
        <f t="shared" si="810"/>
        <v>0</v>
      </c>
      <c r="O2467" s="113">
        <f t="shared" si="806"/>
        <v>0.11</v>
      </c>
      <c r="P2467" s="108">
        <f t="shared" si="796"/>
        <v>1.0063979359999999</v>
      </c>
      <c r="Q2467" s="104">
        <f t="shared" si="799"/>
        <v>471.00009554000002</v>
      </c>
      <c r="R2467" s="104">
        <f t="shared" si="800"/>
        <v>471.00009554000002</v>
      </c>
      <c r="S2467" s="109" t="s">
        <v>52</v>
      </c>
      <c r="T2467" s="110">
        <f t="shared" si="811"/>
        <v>42500</v>
      </c>
      <c r="U2467" s="111">
        <f t="shared" si="807"/>
        <v>0</v>
      </c>
      <c r="V2467" s="22"/>
      <c r="AF2467" s="14"/>
    </row>
    <row r="2468" spans="1:32" x14ac:dyDescent="0.2">
      <c r="A2468" s="112">
        <f t="shared" si="801"/>
        <v>42493</v>
      </c>
      <c r="B2468" s="104">
        <f t="shared" si="793"/>
        <v>74113.10302748</v>
      </c>
      <c r="C2468" s="104">
        <f t="shared" si="802"/>
        <v>69537.042334609971</v>
      </c>
      <c r="D2468" s="132">
        <f t="shared" si="803"/>
        <v>42471</v>
      </c>
      <c r="E2468" s="105">
        <f t="shared" si="795"/>
        <v>1.2620000000000001E-3</v>
      </c>
      <c r="F2468" s="106">
        <f t="shared" si="812"/>
        <v>23</v>
      </c>
      <c r="G2468" s="106">
        <f t="shared" si="794"/>
        <v>30</v>
      </c>
      <c r="H2468" s="104">
        <f t="shared" si="804"/>
        <v>1.00096739</v>
      </c>
      <c r="I2468" s="104">
        <f t="shared" si="805"/>
        <v>1.0577017399999999</v>
      </c>
      <c r="J2468" s="104">
        <f t="shared" si="797"/>
        <v>1.05872495</v>
      </c>
      <c r="K2468" s="104">
        <f t="shared" si="798"/>
        <v>73620.601668849995</v>
      </c>
      <c r="L2468" s="107">
        <f t="shared" si="808"/>
        <v>0</v>
      </c>
      <c r="M2468" s="105">
        <f t="shared" si="809"/>
        <v>0</v>
      </c>
      <c r="N2468" s="104">
        <f t="shared" si="810"/>
        <v>0</v>
      </c>
      <c r="O2468" s="113">
        <f t="shared" si="806"/>
        <v>0.11</v>
      </c>
      <c r="P2468" s="108">
        <f t="shared" si="796"/>
        <v>1.006689722</v>
      </c>
      <c r="Q2468" s="104">
        <f t="shared" si="799"/>
        <v>492.50135863000003</v>
      </c>
      <c r="R2468" s="104">
        <f t="shared" si="800"/>
        <v>492.50135863000003</v>
      </c>
      <c r="S2468" s="109" t="s">
        <v>52</v>
      </c>
      <c r="T2468" s="110">
        <f t="shared" si="811"/>
        <v>42500</v>
      </c>
      <c r="U2468" s="111">
        <f t="shared" si="807"/>
        <v>0</v>
      </c>
      <c r="V2468" s="22"/>
      <c r="AF2468" s="14"/>
    </row>
    <row r="2469" spans="1:32" x14ac:dyDescent="0.2">
      <c r="A2469" s="112">
        <f t="shared" si="801"/>
        <v>42494</v>
      </c>
      <c r="B2469" s="104">
        <f t="shared" si="793"/>
        <v>74137.706748330005</v>
      </c>
      <c r="C2469" s="104">
        <f t="shared" si="802"/>
        <v>69537.042334609971</v>
      </c>
      <c r="D2469" s="132">
        <f t="shared" si="803"/>
        <v>42471</v>
      </c>
      <c r="E2469" s="105">
        <f t="shared" si="795"/>
        <v>1.2620000000000001E-3</v>
      </c>
      <c r="F2469" s="106">
        <f t="shared" si="812"/>
        <v>24</v>
      </c>
      <c r="G2469" s="106">
        <f t="shared" si="794"/>
        <v>30</v>
      </c>
      <c r="H2469" s="104">
        <f t="shared" si="804"/>
        <v>1.0010094700000001</v>
      </c>
      <c r="I2469" s="104">
        <f t="shared" si="805"/>
        <v>1.0577017399999999</v>
      </c>
      <c r="J2469" s="104">
        <f t="shared" si="797"/>
        <v>1.05876945</v>
      </c>
      <c r="K2469" s="104">
        <f t="shared" si="798"/>
        <v>73623.696067240002</v>
      </c>
      <c r="L2469" s="107">
        <f t="shared" si="808"/>
        <v>0</v>
      </c>
      <c r="M2469" s="105">
        <f t="shared" si="809"/>
        <v>0</v>
      </c>
      <c r="N2469" s="104">
        <f t="shared" si="810"/>
        <v>0</v>
      </c>
      <c r="O2469" s="113">
        <f t="shared" si="806"/>
        <v>0.11</v>
      </c>
      <c r="P2469" s="108">
        <f t="shared" si="796"/>
        <v>1.0069815929999999</v>
      </c>
      <c r="Q2469" s="104">
        <f t="shared" si="799"/>
        <v>514.01068109000005</v>
      </c>
      <c r="R2469" s="104">
        <f t="shared" si="800"/>
        <v>514.01068109000005</v>
      </c>
      <c r="S2469" s="109" t="s">
        <v>52</v>
      </c>
      <c r="T2469" s="110">
        <f t="shared" si="811"/>
        <v>42500</v>
      </c>
      <c r="U2469" s="111">
        <f t="shared" si="807"/>
        <v>0</v>
      </c>
      <c r="V2469" s="22"/>
      <c r="AF2469" s="14"/>
    </row>
    <row r="2470" spans="1:32" x14ac:dyDescent="0.2">
      <c r="A2470" s="112">
        <f t="shared" si="801"/>
        <v>42495</v>
      </c>
      <c r="B2470" s="104">
        <f t="shared" si="793"/>
        <v>74162.319160580009</v>
      </c>
      <c r="C2470" s="104">
        <f t="shared" si="802"/>
        <v>69537.042334609971</v>
      </c>
      <c r="D2470" s="132">
        <f t="shared" si="803"/>
        <v>42471</v>
      </c>
      <c r="E2470" s="105">
        <f t="shared" si="795"/>
        <v>1.2620000000000001E-3</v>
      </c>
      <c r="F2470" s="106">
        <f t="shared" si="812"/>
        <v>25</v>
      </c>
      <c r="G2470" s="106">
        <f t="shared" si="794"/>
        <v>30</v>
      </c>
      <c r="H2470" s="104">
        <f t="shared" si="804"/>
        <v>1.0010515499999999</v>
      </c>
      <c r="I2470" s="104">
        <f t="shared" si="805"/>
        <v>1.0577017399999999</v>
      </c>
      <c r="J2470" s="104">
        <f t="shared" si="797"/>
        <v>1.0588139599999999</v>
      </c>
      <c r="K2470" s="104">
        <f t="shared" si="798"/>
        <v>73626.791160990004</v>
      </c>
      <c r="L2470" s="107">
        <f t="shared" si="808"/>
        <v>0</v>
      </c>
      <c r="M2470" s="105">
        <f t="shared" si="809"/>
        <v>0</v>
      </c>
      <c r="N2470" s="104">
        <f t="shared" si="810"/>
        <v>0</v>
      </c>
      <c r="O2470" s="113">
        <f t="shared" si="806"/>
        <v>0.11</v>
      </c>
      <c r="P2470" s="108">
        <f t="shared" si="796"/>
        <v>1.0072735479999999</v>
      </c>
      <c r="Q2470" s="104">
        <f t="shared" si="799"/>
        <v>535.52799959000004</v>
      </c>
      <c r="R2470" s="104">
        <f t="shared" si="800"/>
        <v>535.52799959000004</v>
      </c>
      <c r="S2470" s="109" t="s">
        <v>52</v>
      </c>
      <c r="T2470" s="110">
        <f t="shared" si="811"/>
        <v>42500</v>
      </c>
      <c r="U2470" s="111">
        <f t="shared" si="807"/>
        <v>0</v>
      </c>
      <c r="V2470" s="22"/>
      <c r="AF2470" s="14"/>
    </row>
    <row r="2471" spans="1:32" x14ac:dyDescent="0.2">
      <c r="A2471" s="112">
        <f t="shared" si="801"/>
        <v>42496</v>
      </c>
      <c r="B2471" s="104">
        <f t="shared" ref="B2471:B2534" si="813">IF(E2471&lt;0,"ND",(K2471+Q2471))</f>
        <v>74186.94033926999</v>
      </c>
      <c r="C2471" s="104">
        <f t="shared" si="802"/>
        <v>69537.042334609971</v>
      </c>
      <c r="D2471" s="132">
        <f t="shared" si="803"/>
        <v>42471</v>
      </c>
      <c r="E2471" s="105">
        <f t="shared" si="795"/>
        <v>1.2620000000000001E-3</v>
      </c>
      <c r="F2471" s="106">
        <f t="shared" si="812"/>
        <v>26</v>
      </c>
      <c r="G2471" s="106">
        <f t="shared" ref="G2471:G2534" si="814">IF(DAY(A2471)=E$2+1,DAY(EOMONTH(A2471,0)), IF(DAY(A2471)&lt;&gt;$E$2+1,G2470))</f>
        <v>30</v>
      </c>
      <c r="H2471" s="104">
        <f t="shared" si="804"/>
        <v>1.0010936399999999</v>
      </c>
      <c r="I2471" s="104">
        <f t="shared" si="805"/>
        <v>1.0577017399999999</v>
      </c>
      <c r="J2471" s="104">
        <f t="shared" si="797"/>
        <v>1.05885848</v>
      </c>
      <c r="K2471" s="104">
        <f t="shared" si="798"/>
        <v>73629.886950119995</v>
      </c>
      <c r="L2471" s="107">
        <f t="shared" si="808"/>
        <v>0</v>
      </c>
      <c r="M2471" s="105">
        <f t="shared" si="809"/>
        <v>0</v>
      </c>
      <c r="N2471" s="104">
        <f t="shared" si="810"/>
        <v>0</v>
      </c>
      <c r="O2471" s="113">
        <f t="shared" si="806"/>
        <v>0.11</v>
      </c>
      <c r="P2471" s="108">
        <f t="shared" si="796"/>
        <v>1.0075655880000001</v>
      </c>
      <c r="Q2471" s="104">
        <f t="shared" si="799"/>
        <v>557.05338915000004</v>
      </c>
      <c r="R2471" s="104">
        <f t="shared" si="800"/>
        <v>557.05338915000004</v>
      </c>
      <c r="S2471" s="109" t="s">
        <v>52</v>
      </c>
      <c r="T2471" s="110">
        <f t="shared" si="811"/>
        <v>42500</v>
      </c>
      <c r="U2471" s="111">
        <f t="shared" si="807"/>
        <v>0</v>
      </c>
      <c r="V2471" s="22"/>
      <c r="AF2471" s="14"/>
    </row>
    <row r="2472" spans="1:32" x14ac:dyDescent="0.2">
      <c r="A2472" s="112">
        <f t="shared" si="801"/>
        <v>42497</v>
      </c>
      <c r="B2472" s="104">
        <f t="shared" si="813"/>
        <v>74211.568810469995</v>
      </c>
      <c r="C2472" s="104">
        <f t="shared" si="802"/>
        <v>69537.042334609971</v>
      </c>
      <c r="D2472" s="132">
        <f t="shared" si="803"/>
        <v>42471</v>
      </c>
      <c r="E2472" s="105">
        <f t="shared" si="795"/>
        <v>1.2620000000000001E-3</v>
      </c>
      <c r="F2472" s="106">
        <f t="shared" si="812"/>
        <v>27</v>
      </c>
      <c r="G2472" s="106">
        <f t="shared" si="814"/>
        <v>30</v>
      </c>
      <c r="H2472" s="104">
        <f t="shared" si="804"/>
        <v>1.00113572</v>
      </c>
      <c r="I2472" s="104">
        <f t="shared" si="805"/>
        <v>1.0577017399999999</v>
      </c>
      <c r="J2472" s="104">
        <f t="shared" si="797"/>
        <v>1.05890299</v>
      </c>
      <c r="K2472" s="104">
        <f t="shared" si="798"/>
        <v>73632.982043869997</v>
      </c>
      <c r="L2472" s="107">
        <f t="shared" si="808"/>
        <v>0</v>
      </c>
      <c r="M2472" s="105">
        <f t="shared" si="809"/>
        <v>0</v>
      </c>
      <c r="N2472" s="104">
        <f t="shared" si="810"/>
        <v>0</v>
      </c>
      <c r="O2472" s="113">
        <f t="shared" si="806"/>
        <v>0.11</v>
      </c>
      <c r="P2472" s="108">
        <f t="shared" si="796"/>
        <v>1.0078577120000001</v>
      </c>
      <c r="Q2472" s="104">
        <f t="shared" si="799"/>
        <v>578.58676660000003</v>
      </c>
      <c r="R2472" s="104">
        <f t="shared" si="800"/>
        <v>578.58676660000003</v>
      </c>
      <c r="S2472" s="109" t="s">
        <v>52</v>
      </c>
      <c r="T2472" s="110">
        <f t="shared" si="811"/>
        <v>42500</v>
      </c>
      <c r="U2472" s="111">
        <f t="shared" si="807"/>
        <v>0</v>
      </c>
      <c r="V2472" s="22"/>
      <c r="AF2472" s="14"/>
    </row>
    <row r="2473" spans="1:32" x14ac:dyDescent="0.2">
      <c r="A2473" s="112">
        <f t="shared" si="801"/>
        <v>42498</v>
      </c>
      <c r="B2473" s="104">
        <f t="shared" si="813"/>
        <v>74236.206050070003</v>
      </c>
      <c r="C2473" s="104">
        <f t="shared" si="802"/>
        <v>69537.042334609971</v>
      </c>
      <c r="D2473" s="132">
        <f t="shared" si="803"/>
        <v>42471</v>
      </c>
      <c r="E2473" s="105">
        <f t="shared" si="795"/>
        <v>1.2620000000000001E-3</v>
      </c>
      <c r="F2473" s="106">
        <f t="shared" si="812"/>
        <v>28</v>
      </c>
      <c r="G2473" s="106">
        <f t="shared" si="814"/>
        <v>30</v>
      </c>
      <c r="H2473" s="104">
        <f t="shared" si="804"/>
        <v>1.0011778099999999</v>
      </c>
      <c r="I2473" s="104">
        <f t="shared" si="805"/>
        <v>1.0577017399999999</v>
      </c>
      <c r="J2473" s="104">
        <f t="shared" si="797"/>
        <v>1.0589475100000001</v>
      </c>
      <c r="K2473" s="104">
        <f t="shared" si="798"/>
        <v>73636.077832990006</v>
      </c>
      <c r="L2473" s="107">
        <f t="shared" si="808"/>
        <v>0</v>
      </c>
      <c r="M2473" s="105">
        <f t="shared" si="809"/>
        <v>0</v>
      </c>
      <c r="N2473" s="104">
        <f t="shared" si="810"/>
        <v>0</v>
      </c>
      <c r="O2473" s="113">
        <f t="shared" si="806"/>
        <v>0.11</v>
      </c>
      <c r="P2473" s="108">
        <f t="shared" si="796"/>
        <v>1.008149921</v>
      </c>
      <c r="Q2473" s="104">
        <f t="shared" si="799"/>
        <v>600.12821708000001</v>
      </c>
      <c r="R2473" s="104">
        <f t="shared" si="800"/>
        <v>600.12821708000001</v>
      </c>
      <c r="S2473" s="109" t="s">
        <v>52</v>
      </c>
      <c r="T2473" s="110">
        <f t="shared" si="811"/>
        <v>42500</v>
      </c>
      <c r="U2473" s="111">
        <f t="shared" si="807"/>
        <v>0</v>
      </c>
      <c r="V2473" s="22"/>
      <c r="AF2473" s="14"/>
    </row>
    <row r="2474" spans="1:32" x14ac:dyDescent="0.2">
      <c r="A2474" s="112">
        <f t="shared" si="801"/>
        <v>42499</v>
      </c>
      <c r="B2474" s="104">
        <f t="shared" si="813"/>
        <v>74260.851358259999</v>
      </c>
      <c r="C2474" s="104">
        <f t="shared" si="802"/>
        <v>69537.042334609971</v>
      </c>
      <c r="D2474" s="132">
        <f t="shared" si="803"/>
        <v>42471</v>
      </c>
      <c r="E2474" s="105">
        <f t="shared" si="795"/>
        <v>1.2620000000000001E-3</v>
      </c>
      <c r="F2474" s="106">
        <f t="shared" si="812"/>
        <v>29</v>
      </c>
      <c r="G2474" s="106">
        <f t="shared" si="814"/>
        <v>30</v>
      </c>
      <c r="H2474" s="104">
        <f t="shared" si="804"/>
        <v>1.0012198999999999</v>
      </c>
      <c r="I2474" s="104">
        <f t="shared" si="805"/>
        <v>1.0577017399999999</v>
      </c>
      <c r="J2474" s="104">
        <f t="shared" si="797"/>
        <v>1.05899203</v>
      </c>
      <c r="K2474" s="104">
        <f t="shared" si="798"/>
        <v>73639.173622119997</v>
      </c>
      <c r="L2474" s="107">
        <f t="shared" si="808"/>
        <v>0</v>
      </c>
      <c r="M2474" s="105">
        <f t="shared" si="809"/>
        <v>0</v>
      </c>
      <c r="N2474" s="104">
        <f t="shared" si="810"/>
        <v>0</v>
      </c>
      <c r="O2474" s="113">
        <f t="shared" si="806"/>
        <v>0.11</v>
      </c>
      <c r="P2474" s="108">
        <f t="shared" si="796"/>
        <v>1.0084422150000001</v>
      </c>
      <c r="Q2474" s="104">
        <f t="shared" si="799"/>
        <v>621.67773613999998</v>
      </c>
      <c r="R2474" s="104">
        <f t="shared" si="800"/>
        <v>621.67773613999998</v>
      </c>
      <c r="S2474" s="109" t="s">
        <v>52</v>
      </c>
      <c r="T2474" s="110">
        <f t="shared" si="811"/>
        <v>42500</v>
      </c>
      <c r="U2474" s="111">
        <f t="shared" si="807"/>
        <v>0</v>
      </c>
      <c r="V2474" s="22"/>
      <c r="AF2474" s="14"/>
    </row>
    <row r="2475" spans="1:32" s="15" customFormat="1" x14ac:dyDescent="0.2">
      <c r="A2475" s="112">
        <f t="shared" si="801"/>
        <v>42500</v>
      </c>
      <c r="B2475" s="104">
        <f t="shared" si="813"/>
        <v>74285.504735780007</v>
      </c>
      <c r="C2475" s="104">
        <f t="shared" si="802"/>
        <v>69537.042334609971</v>
      </c>
      <c r="D2475" s="132">
        <f t="shared" si="803"/>
        <v>42471</v>
      </c>
      <c r="E2475" s="105">
        <f t="shared" ref="E2475:E2538" si="815">IF(DAY(A2474)=$E$2,VLOOKUP(A2474,$AG$10:$AH$200,2),E2474)</f>
        <v>1.2620000000000001E-3</v>
      </c>
      <c r="F2475" s="106">
        <f t="shared" si="812"/>
        <v>30</v>
      </c>
      <c r="G2475" s="106">
        <f t="shared" si="814"/>
        <v>30</v>
      </c>
      <c r="H2475" s="104">
        <f t="shared" si="804"/>
        <v>1.0012620000000001</v>
      </c>
      <c r="I2475" s="104">
        <f t="shared" si="805"/>
        <v>1.0577017399999999</v>
      </c>
      <c r="J2475" s="104">
        <f t="shared" si="797"/>
        <v>1.0590365500000001</v>
      </c>
      <c r="K2475" s="104">
        <f t="shared" si="798"/>
        <v>73642.269411240006</v>
      </c>
      <c r="L2475" s="107">
        <f t="shared" si="808"/>
        <v>80</v>
      </c>
      <c r="M2475" s="105">
        <f t="shared" si="809"/>
        <v>1.9383999999999998E-2</v>
      </c>
      <c r="N2475" s="104">
        <f t="shared" si="810"/>
        <v>1427.4817502599999</v>
      </c>
      <c r="O2475" s="113">
        <f t="shared" si="806"/>
        <v>0.11</v>
      </c>
      <c r="P2475" s="108">
        <f t="shared" si="796"/>
        <v>1.0087345940000001</v>
      </c>
      <c r="Q2475" s="104">
        <f t="shared" si="799"/>
        <v>643.23532453999997</v>
      </c>
      <c r="R2475" s="104">
        <f t="shared" si="800"/>
        <v>2070.7170747999999</v>
      </c>
      <c r="S2475" s="109" t="s">
        <v>52</v>
      </c>
      <c r="T2475" s="110">
        <f t="shared" si="811"/>
        <v>42500</v>
      </c>
      <c r="U2475" s="111">
        <f t="shared" si="807"/>
        <v>72214.787660980001</v>
      </c>
      <c r="V2475" s="22"/>
      <c r="AB2475" s="24"/>
      <c r="AF2475" s="16"/>
    </row>
    <row r="2476" spans="1:32" x14ac:dyDescent="0.2">
      <c r="A2476" s="112">
        <f t="shared" si="801"/>
        <v>42501</v>
      </c>
      <c r="B2476" s="104">
        <f t="shared" si="813"/>
        <v>72240.111205070003</v>
      </c>
      <c r="C2476" s="104">
        <f t="shared" si="802"/>
        <v>68189.136305999971</v>
      </c>
      <c r="D2476" s="132">
        <f t="shared" si="803"/>
        <v>42501</v>
      </c>
      <c r="E2476" s="105">
        <f t="shared" si="815"/>
        <v>2.1749999999999999E-3</v>
      </c>
      <c r="F2476" s="106">
        <f t="shared" si="812"/>
        <v>1</v>
      </c>
      <c r="G2476" s="106">
        <f t="shared" si="814"/>
        <v>31</v>
      </c>
      <c r="H2476" s="104">
        <f t="shared" si="804"/>
        <v>1.00007008</v>
      </c>
      <c r="I2476" s="104">
        <f t="shared" si="805"/>
        <v>1.0590365500000001</v>
      </c>
      <c r="J2476" s="104">
        <f t="shared" si="797"/>
        <v>1.05911076</v>
      </c>
      <c r="K2476" s="104">
        <f t="shared" si="798"/>
        <v>72219.847976789999</v>
      </c>
      <c r="L2476" s="107">
        <f t="shared" si="808"/>
        <v>0</v>
      </c>
      <c r="M2476" s="105">
        <f t="shared" si="809"/>
        <v>0</v>
      </c>
      <c r="N2476" s="104">
        <f t="shared" si="810"/>
        <v>0</v>
      </c>
      <c r="O2476" s="113">
        <f t="shared" si="806"/>
        <v>0.11</v>
      </c>
      <c r="P2476" s="108">
        <f t="shared" si="796"/>
        <v>1.0002805770000001</v>
      </c>
      <c r="Q2476" s="104">
        <f t="shared" si="799"/>
        <v>20.26322828</v>
      </c>
      <c r="R2476" s="104">
        <f t="shared" si="800"/>
        <v>20.26322828</v>
      </c>
      <c r="S2476" s="109" t="s">
        <v>52</v>
      </c>
      <c r="T2476" s="110">
        <f t="shared" si="811"/>
        <v>42531</v>
      </c>
      <c r="U2476" s="111">
        <f t="shared" si="807"/>
        <v>0</v>
      </c>
      <c r="V2476" s="22"/>
      <c r="AF2476" s="14"/>
    </row>
    <row r="2477" spans="1:32" x14ac:dyDescent="0.2">
      <c r="A2477" s="112">
        <f t="shared" si="801"/>
        <v>42502</v>
      </c>
      <c r="B2477" s="104">
        <f t="shared" si="813"/>
        <v>72265.445341369996</v>
      </c>
      <c r="C2477" s="104">
        <f t="shared" si="802"/>
        <v>68189.136305999971</v>
      </c>
      <c r="D2477" s="132">
        <f t="shared" si="803"/>
        <v>42501</v>
      </c>
      <c r="E2477" s="105">
        <f t="shared" si="815"/>
        <v>2.1749999999999999E-3</v>
      </c>
      <c r="F2477" s="106">
        <f t="shared" si="812"/>
        <v>2</v>
      </c>
      <c r="G2477" s="106">
        <f t="shared" si="814"/>
        <v>31</v>
      </c>
      <c r="H2477" s="104">
        <f t="shared" si="804"/>
        <v>1.00014018</v>
      </c>
      <c r="I2477" s="104">
        <f t="shared" si="805"/>
        <v>1.0590365500000001</v>
      </c>
      <c r="J2477" s="104">
        <f t="shared" si="797"/>
        <v>1.059185</v>
      </c>
      <c r="K2477" s="104">
        <f t="shared" si="798"/>
        <v>72224.910338269998</v>
      </c>
      <c r="L2477" s="107">
        <f t="shared" si="808"/>
        <v>0</v>
      </c>
      <c r="M2477" s="105">
        <f t="shared" si="809"/>
        <v>0</v>
      </c>
      <c r="N2477" s="104">
        <f t="shared" si="810"/>
        <v>0</v>
      </c>
      <c r="O2477" s="113">
        <f t="shared" si="806"/>
        <v>0.11</v>
      </c>
      <c r="P2477" s="108">
        <f t="shared" si="796"/>
        <v>1.000561233</v>
      </c>
      <c r="Q2477" s="104">
        <f t="shared" si="799"/>
        <v>40.535003099999997</v>
      </c>
      <c r="R2477" s="104">
        <f t="shared" si="800"/>
        <v>40.535003099999997</v>
      </c>
      <c r="S2477" s="109" t="s">
        <v>52</v>
      </c>
      <c r="T2477" s="110">
        <f t="shared" si="811"/>
        <v>42531</v>
      </c>
      <c r="U2477" s="111">
        <f t="shared" si="807"/>
        <v>0</v>
      </c>
      <c r="V2477" s="22"/>
      <c r="AF2477" s="14"/>
    </row>
    <row r="2478" spans="1:32" x14ac:dyDescent="0.2">
      <c r="A2478" s="112">
        <f t="shared" si="801"/>
        <v>42503</v>
      </c>
      <c r="B2478" s="104">
        <f t="shared" si="813"/>
        <v>72290.787270689994</v>
      </c>
      <c r="C2478" s="104">
        <f t="shared" si="802"/>
        <v>68189.136305999971</v>
      </c>
      <c r="D2478" s="132">
        <f t="shared" si="803"/>
        <v>42501</v>
      </c>
      <c r="E2478" s="105">
        <f t="shared" si="815"/>
        <v>2.1749999999999999E-3</v>
      </c>
      <c r="F2478" s="106">
        <f t="shared" si="812"/>
        <v>3</v>
      </c>
      <c r="G2478" s="106">
        <f t="shared" si="814"/>
        <v>31</v>
      </c>
      <c r="H2478" s="104">
        <f t="shared" si="804"/>
        <v>1.00021027</v>
      </c>
      <c r="I2478" s="104">
        <f t="shared" si="805"/>
        <v>1.0590365500000001</v>
      </c>
      <c r="J2478" s="104">
        <f t="shared" si="797"/>
        <v>1.0592592300000001</v>
      </c>
      <c r="K2478" s="104">
        <f t="shared" si="798"/>
        <v>72229.972017849999</v>
      </c>
      <c r="L2478" s="107">
        <f t="shared" si="808"/>
        <v>0</v>
      </c>
      <c r="M2478" s="105">
        <f t="shared" si="809"/>
        <v>0</v>
      </c>
      <c r="N2478" s="104">
        <f t="shared" si="810"/>
        <v>0</v>
      </c>
      <c r="O2478" s="113">
        <f t="shared" si="806"/>
        <v>0.11</v>
      </c>
      <c r="P2478" s="108">
        <f t="shared" si="796"/>
        <v>1.0008419669999999</v>
      </c>
      <c r="Q2478" s="104">
        <f t="shared" si="799"/>
        <v>60.815252839999999</v>
      </c>
      <c r="R2478" s="104">
        <f t="shared" si="800"/>
        <v>60.815252839999999</v>
      </c>
      <c r="S2478" s="109" t="s">
        <v>52</v>
      </c>
      <c r="T2478" s="110">
        <f t="shared" si="811"/>
        <v>42531</v>
      </c>
      <c r="U2478" s="111">
        <f t="shared" si="807"/>
        <v>0</v>
      </c>
      <c r="V2478" s="22"/>
      <c r="AF2478" s="14"/>
    </row>
    <row r="2479" spans="1:32" x14ac:dyDescent="0.2">
      <c r="A2479" s="112">
        <f t="shared" si="801"/>
        <v>42504</v>
      </c>
      <c r="B2479" s="104">
        <f t="shared" si="813"/>
        <v>72316.138503459995</v>
      </c>
      <c r="C2479" s="104">
        <f t="shared" si="802"/>
        <v>68189.136305999971</v>
      </c>
      <c r="D2479" s="132">
        <f t="shared" si="803"/>
        <v>42501</v>
      </c>
      <c r="E2479" s="105">
        <f t="shared" si="815"/>
        <v>2.1749999999999999E-3</v>
      </c>
      <c r="F2479" s="106">
        <f t="shared" si="812"/>
        <v>4</v>
      </c>
      <c r="G2479" s="106">
        <f t="shared" si="814"/>
        <v>31</v>
      </c>
      <c r="H2479" s="104">
        <f t="shared" si="804"/>
        <v>1.00028037</v>
      </c>
      <c r="I2479" s="104">
        <f t="shared" si="805"/>
        <v>1.0590365500000001</v>
      </c>
      <c r="J2479" s="104">
        <f t="shared" si="797"/>
        <v>1.0593334700000001</v>
      </c>
      <c r="K2479" s="104">
        <f t="shared" si="798"/>
        <v>72235.034379329998</v>
      </c>
      <c r="L2479" s="107">
        <f t="shared" si="808"/>
        <v>0</v>
      </c>
      <c r="M2479" s="105">
        <f t="shared" si="809"/>
        <v>0</v>
      </c>
      <c r="N2479" s="104">
        <f t="shared" si="810"/>
        <v>0</v>
      </c>
      <c r="O2479" s="113">
        <f t="shared" si="806"/>
        <v>0.11</v>
      </c>
      <c r="P2479" s="108">
        <f t="shared" si="796"/>
        <v>1.0011227810000001</v>
      </c>
      <c r="Q2479" s="104">
        <f t="shared" si="799"/>
        <v>81.104124130000002</v>
      </c>
      <c r="R2479" s="104">
        <f t="shared" si="800"/>
        <v>81.104124130000002</v>
      </c>
      <c r="S2479" s="109" t="s">
        <v>52</v>
      </c>
      <c r="T2479" s="110">
        <f t="shared" si="811"/>
        <v>42531</v>
      </c>
      <c r="U2479" s="111">
        <f t="shared" si="807"/>
        <v>0</v>
      </c>
      <c r="V2479" s="22"/>
      <c r="AF2479" s="14"/>
    </row>
    <row r="2480" spans="1:32" x14ac:dyDescent="0.2">
      <c r="A2480" s="112">
        <f t="shared" si="801"/>
        <v>42505</v>
      </c>
      <c r="B2480" s="104">
        <f t="shared" si="813"/>
        <v>72341.498896959994</v>
      </c>
      <c r="C2480" s="104">
        <f t="shared" si="802"/>
        <v>68189.136305999971</v>
      </c>
      <c r="D2480" s="132">
        <f t="shared" si="803"/>
        <v>42501</v>
      </c>
      <c r="E2480" s="105">
        <f t="shared" si="815"/>
        <v>2.1749999999999999E-3</v>
      </c>
      <c r="F2480" s="106">
        <f t="shared" si="812"/>
        <v>5</v>
      </c>
      <c r="G2480" s="106">
        <f t="shared" si="814"/>
        <v>31</v>
      </c>
      <c r="H2480" s="104">
        <f t="shared" si="804"/>
        <v>1.00035048</v>
      </c>
      <c r="I2480" s="104">
        <f t="shared" si="805"/>
        <v>1.0590365500000001</v>
      </c>
      <c r="J2480" s="104">
        <f t="shared" si="797"/>
        <v>1.0594077200000001</v>
      </c>
      <c r="K2480" s="104">
        <f t="shared" si="798"/>
        <v>72240.097422699997</v>
      </c>
      <c r="L2480" s="107">
        <f t="shared" si="808"/>
        <v>0</v>
      </c>
      <c r="M2480" s="105">
        <f t="shared" si="809"/>
        <v>0</v>
      </c>
      <c r="N2480" s="104">
        <f t="shared" si="810"/>
        <v>0</v>
      </c>
      <c r="O2480" s="113">
        <f t="shared" si="806"/>
        <v>0.11</v>
      </c>
      <c r="P2480" s="108">
        <f t="shared" si="796"/>
        <v>1.001403673</v>
      </c>
      <c r="Q2480" s="104">
        <f t="shared" si="799"/>
        <v>101.40147426</v>
      </c>
      <c r="R2480" s="104">
        <f t="shared" si="800"/>
        <v>101.40147426</v>
      </c>
      <c r="S2480" s="109" t="s">
        <v>52</v>
      </c>
      <c r="T2480" s="110">
        <f t="shared" si="811"/>
        <v>42531</v>
      </c>
      <c r="U2480" s="111">
        <f t="shared" si="807"/>
        <v>0</v>
      </c>
      <c r="V2480" s="22"/>
      <c r="AF2480" s="14"/>
    </row>
    <row r="2481" spans="1:32" x14ac:dyDescent="0.2">
      <c r="A2481" s="112">
        <f t="shared" si="801"/>
        <v>42506</v>
      </c>
      <c r="B2481" s="104">
        <f t="shared" si="813"/>
        <v>72366.867769930002</v>
      </c>
      <c r="C2481" s="104">
        <f t="shared" si="802"/>
        <v>68189.136305999971</v>
      </c>
      <c r="D2481" s="132">
        <f t="shared" si="803"/>
        <v>42501</v>
      </c>
      <c r="E2481" s="105">
        <f t="shared" si="815"/>
        <v>2.1749999999999999E-3</v>
      </c>
      <c r="F2481" s="106">
        <f t="shared" si="812"/>
        <v>6</v>
      </c>
      <c r="G2481" s="106">
        <f t="shared" si="814"/>
        <v>31</v>
      </c>
      <c r="H2481" s="104">
        <f t="shared" si="804"/>
        <v>1.0004205900000001</v>
      </c>
      <c r="I2481" s="104">
        <f t="shared" si="805"/>
        <v>1.0590365500000001</v>
      </c>
      <c r="J2481" s="104">
        <f t="shared" si="797"/>
        <v>1.05948197</v>
      </c>
      <c r="K2481" s="104">
        <f t="shared" si="798"/>
        <v>72245.160466069996</v>
      </c>
      <c r="L2481" s="107">
        <f t="shared" si="808"/>
        <v>0</v>
      </c>
      <c r="M2481" s="105">
        <f t="shared" si="809"/>
        <v>0</v>
      </c>
      <c r="N2481" s="104">
        <f t="shared" si="810"/>
        <v>0</v>
      </c>
      <c r="O2481" s="113">
        <f t="shared" si="806"/>
        <v>0.11</v>
      </c>
      <c r="P2481" s="108">
        <f t="shared" si="796"/>
        <v>1.0016846429999999</v>
      </c>
      <c r="Q2481" s="104">
        <f t="shared" si="799"/>
        <v>121.70730386</v>
      </c>
      <c r="R2481" s="104">
        <f t="shared" si="800"/>
        <v>121.70730386</v>
      </c>
      <c r="S2481" s="109" t="s">
        <v>52</v>
      </c>
      <c r="T2481" s="110">
        <f t="shared" si="811"/>
        <v>42531</v>
      </c>
      <c r="U2481" s="111">
        <f t="shared" si="807"/>
        <v>0</v>
      </c>
      <c r="V2481" s="22"/>
      <c r="AF2481" s="14"/>
    </row>
    <row r="2482" spans="1:32" x14ac:dyDescent="0.2">
      <c r="A2482" s="112">
        <f t="shared" si="801"/>
        <v>42507</v>
      </c>
      <c r="B2482" s="104">
        <f t="shared" si="813"/>
        <v>72392.245268050014</v>
      </c>
      <c r="C2482" s="104">
        <f t="shared" si="802"/>
        <v>68189.136305999971</v>
      </c>
      <c r="D2482" s="132">
        <f t="shared" si="803"/>
        <v>42501</v>
      </c>
      <c r="E2482" s="105">
        <f t="shared" si="815"/>
        <v>2.1749999999999999E-3</v>
      </c>
      <c r="F2482" s="106">
        <f t="shared" si="812"/>
        <v>7</v>
      </c>
      <c r="G2482" s="106">
        <f t="shared" si="814"/>
        <v>31</v>
      </c>
      <c r="H2482" s="104">
        <f t="shared" si="804"/>
        <v>1.00049071</v>
      </c>
      <c r="I2482" s="104">
        <f t="shared" si="805"/>
        <v>1.0590365500000001</v>
      </c>
      <c r="J2482" s="104">
        <f t="shared" si="797"/>
        <v>1.0595562199999999</v>
      </c>
      <c r="K2482" s="104">
        <f t="shared" si="798"/>
        <v>72250.223509450007</v>
      </c>
      <c r="L2482" s="107">
        <f t="shared" si="808"/>
        <v>0</v>
      </c>
      <c r="M2482" s="105">
        <f t="shared" si="809"/>
        <v>0</v>
      </c>
      <c r="N2482" s="104">
        <f t="shared" si="810"/>
        <v>0</v>
      </c>
      <c r="O2482" s="113">
        <f t="shared" si="806"/>
        <v>0.11</v>
      </c>
      <c r="P2482" s="108">
        <f t="shared" si="796"/>
        <v>1.001965693</v>
      </c>
      <c r="Q2482" s="104">
        <f t="shared" si="799"/>
        <v>142.0217586</v>
      </c>
      <c r="R2482" s="104">
        <f t="shared" si="800"/>
        <v>142.0217586</v>
      </c>
      <c r="S2482" s="109" t="s">
        <v>52</v>
      </c>
      <c r="T2482" s="110">
        <f t="shared" si="811"/>
        <v>42531</v>
      </c>
      <c r="U2482" s="111">
        <f t="shared" si="807"/>
        <v>0</v>
      </c>
      <c r="V2482" s="22"/>
      <c r="AF2482" s="14"/>
    </row>
    <row r="2483" spans="1:32" x14ac:dyDescent="0.2">
      <c r="A2483" s="112">
        <f t="shared" si="801"/>
        <v>42508</v>
      </c>
      <c r="B2483" s="104">
        <f t="shared" si="813"/>
        <v>72417.632003680003</v>
      </c>
      <c r="C2483" s="104">
        <f t="shared" si="802"/>
        <v>68189.136305999971</v>
      </c>
      <c r="D2483" s="132">
        <f t="shared" si="803"/>
        <v>42501</v>
      </c>
      <c r="E2483" s="105">
        <f t="shared" si="815"/>
        <v>2.1749999999999999E-3</v>
      </c>
      <c r="F2483" s="106">
        <f t="shared" si="812"/>
        <v>8</v>
      </c>
      <c r="G2483" s="106">
        <f t="shared" si="814"/>
        <v>31</v>
      </c>
      <c r="H2483" s="104">
        <f t="shared" si="804"/>
        <v>1.00056083</v>
      </c>
      <c r="I2483" s="104">
        <f t="shared" si="805"/>
        <v>1.0590365500000001</v>
      </c>
      <c r="J2483" s="104">
        <f t="shared" si="797"/>
        <v>1.05963048</v>
      </c>
      <c r="K2483" s="104">
        <f t="shared" si="798"/>
        <v>72255.287234710006</v>
      </c>
      <c r="L2483" s="107">
        <f t="shared" si="808"/>
        <v>0</v>
      </c>
      <c r="M2483" s="105">
        <f t="shared" si="809"/>
        <v>0</v>
      </c>
      <c r="N2483" s="104">
        <f t="shared" si="810"/>
        <v>0</v>
      </c>
      <c r="O2483" s="113">
        <f t="shared" si="806"/>
        <v>0.11</v>
      </c>
      <c r="P2483" s="108">
        <f t="shared" si="796"/>
        <v>1.002246822</v>
      </c>
      <c r="Q2483" s="104">
        <f t="shared" si="799"/>
        <v>162.34476896999999</v>
      </c>
      <c r="R2483" s="104">
        <f t="shared" si="800"/>
        <v>162.34476896999999</v>
      </c>
      <c r="S2483" s="109" t="s">
        <v>52</v>
      </c>
      <c r="T2483" s="110">
        <f t="shared" si="811"/>
        <v>42531</v>
      </c>
      <c r="U2483" s="111">
        <f t="shared" si="807"/>
        <v>0</v>
      </c>
      <c r="V2483" s="22"/>
      <c r="AF2483" s="14"/>
    </row>
    <row r="2484" spans="1:32" x14ac:dyDescent="0.2">
      <c r="A2484" s="112">
        <f t="shared" si="801"/>
        <v>42509</v>
      </c>
      <c r="B2484" s="104">
        <f t="shared" si="813"/>
        <v>72443.027906360003</v>
      </c>
      <c r="C2484" s="104">
        <f t="shared" si="802"/>
        <v>68189.136305999971</v>
      </c>
      <c r="D2484" s="132">
        <f t="shared" si="803"/>
        <v>42501</v>
      </c>
      <c r="E2484" s="105">
        <f t="shared" si="815"/>
        <v>2.1749999999999999E-3</v>
      </c>
      <c r="F2484" s="106">
        <f t="shared" si="812"/>
        <v>9</v>
      </c>
      <c r="G2484" s="106">
        <f t="shared" si="814"/>
        <v>31</v>
      </c>
      <c r="H2484" s="104">
        <f t="shared" si="804"/>
        <v>1.0006309600000001</v>
      </c>
      <c r="I2484" s="104">
        <f t="shared" si="805"/>
        <v>1.0590365500000001</v>
      </c>
      <c r="J2484" s="104">
        <f t="shared" si="797"/>
        <v>1.0597047500000001</v>
      </c>
      <c r="K2484" s="104">
        <f t="shared" si="798"/>
        <v>72260.351641860005</v>
      </c>
      <c r="L2484" s="107">
        <f t="shared" si="808"/>
        <v>0</v>
      </c>
      <c r="M2484" s="105">
        <f t="shared" si="809"/>
        <v>0</v>
      </c>
      <c r="N2484" s="104">
        <f t="shared" si="810"/>
        <v>0</v>
      </c>
      <c r="O2484" s="113">
        <f t="shared" si="806"/>
        <v>0.11</v>
      </c>
      <c r="P2484" s="108">
        <f t="shared" si="796"/>
        <v>1.002528029</v>
      </c>
      <c r="Q2484" s="104">
        <f t="shared" si="799"/>
        <v>182.6762645</v>
      </c>
      <c r="R2484" s="104">
        <f t="shared" si="800"/>
        <v>182.6762645</v>
      </c>
      <c r="S2484" s="109" t="s">
        <v>52</v>
      </c>
      <c r="T2484" s="110">
        <f t="shared" si="811"/>
        <v>42531</v>
      </c>
      <c r="U2484" s="111">
        <f t="shared" si="807"/>
        <v>0</v>
      </c>
      <c r="V2484" s="22"/>
      <c r="AF2484" s="14"/>
    </row>
    <row r="2485" spans="1:32" x14ac:dyDescent="0.2">
      <c r="A2485" s="112">
        <f t="shared" si="801"/>
        <v>42510</v>
      </c>
      <c r="B2485" s="104">
        <f t="shared" si="813"/>
        <v>72468.432438560005</v>
      </c>
      <c r="C2485" s="104">
        <f t="shared" si="802"/>
        <v>68189.136305999971</v>
      </c>
      <c r="D2485" s="132">
        <f t="shared" si="803"/>
        <v>42501</v>
      </c>
      <c r="E2485" s="105">
        <f t="shared" si="815"/>
        <v>2.1749999999999999E-3</v>
      </c>
      <c r="F2485" s="106">
        <f t="shared" si="812"/>
        <v>10</v>
      </c>
      <c r="G2485" s="106">
        <f t="shared" si="814"/>
        <v>31</v>
      </c>
      <c r="H2485" s="104">
        <f t="shared" si="804"/>
        <v>1.00070109</v>
      </c>
      <c r="I2485" s="104">
        <f t="shared" si="805"/>
        <v>1.0590365500000001</v>
      </c>
      <c r="J2485" s="104">
        <f t="shared" si="797"/>
        <v>1.0597790199999999</v>
      </c>
      <c r="K2485" s="104">
        <f t="shared" si="798"/>
        <v>72265.416049010004</v>
      </c>
      <c r="L2485" s="107">
        <f t="shared" si="808"/>
        <v>0</v>
      </c>
      <c r="M2485" s="105">
        <f t="shared" si="809"/>
        <v>0</v>
      </c>
      <c r="N2485" s="104">
        <f t="shared" si="810"/>
        <v>0</v>
      </c>
      <c r="O2485" s="113">
        <f t="shared" si="806"/>
        <v>0.11</v>
      </c>
      <c r="P2485" s="108">
        <f t="shared" si="796"/>
        <v>1.002809316</v>
      </c>
      <c r="Q2485" s="104">
        <f t="shared" si="799"/>
        <v>203.01638955000001</v>
      </c>
      <c r="R2485" s="104">
        <f t="shared" si="800"/>
        <v>203.01638955000001</v>
      </c>
      <c r="S2485" s="109" t="s">
        <v>52</v>
      </c>
      <c r="T2485" s="110">
        <f t="shared" si="811"/>
        <v>42531</v>
      </c>
      <c r="U2485" s="111">
        <f t="shared" si="807"/>
        <v>0</v>
      </c>
      <c r="V2485" s="22"/>
      <c r="AF2485" s="14"/>
    </row>
    <row r="2486" spans="1:32" x14ac:dyDescent="0.2">
      <c r="A2486" s="112">
        <f t="shared" si="801"/>
        <v>42511</v>
      </c>
      <c r="B2486" s="104">
        <f t="shared" si="813"/>
        <v>72493.846824969994</v>
      </c>
      <c r="C2486" s="104">
        <f t="shared" si="802"/>
        <v>68189.136305999971</v>
      </c>
      <c r="D2486" s="132">
        <f t="shared" si="803"/>
        <v>42501</v>
      </c>
      <c r="E2486" s="105">
        <f t="shared" si="815"/>
        <v>2.1749999999999999E-3</v>
      </c>
      <c r="F2486" s="106">
        <f t="shared" si="812"/>
        <v>11</v>
      </c>
      <c r="G2486" s="106">
        <f t="shared" si="814"/>
        <v>31</v>
      </c>
      <c r="H2486" s="104">
        <f t="shared" si="804"/>
        <v>1.00077123</v>
      </c>
      <c r="I2486" s="104">
        <f t="shared" si="805"/>
        <v>1.0590365500000001</v>
      </c>
      <c r="J2486" s="104">
        <f t="shared" si="797"/>
        <v>1.05985331</v>
      </c>
      <c r="K2486" s="104">
        <f t="shared" si="798"/>
        <v>72270.48181995</v>
      </c>
      <c r="L2486" s="107">
        <f t="shared" si="808"/>
        <v>0</v>
      </c>
      <c r="M2486" s="105">
        <f t="shared" si="809"/>
        <v>0</v>
      </c>
      <c r="N2486" s="104">
        <f t="shared" si="810"/>
        <v>0</v>
      </c>
      <c r="O2486" s="113">
        <f t="shared" si="806"/>
        <v>0.11</v>
      </c>
      <c r="P2486" s="108">
        <f t="shared" si="796"/>
        <v>1.003090681</v>
      </c>
      <c r="Q2486" s="104">
        <f t="shared" si="799"/>
        <v>223.36500502000001</v>
      </c>
      <c r="R2486" s="104">
        <f t="shared" si="800"/>
        <v>223.36500502000001</v>
      </c>
      <c r="S2486" s="109" t="s">
        <v>52</v>
      </c>
      <c r="T2486" s="110">
        <f t="shared" si="811"/>
        <v>42531</v>
      </c>
      <c r="U2486" s="111">
        <f t="shared" si="807"/>
        <v>0</v>
      </c>
      <c r="V2486" s="22"/>
      <c r="AF2486" s="14"/>
    </row>
    <row r="2487" spans="1:32" x14ac:dyDescent="0.2">
      <c r="A2487" s="112">
        <f t="shared" si="801"/>
        <v>42512</v>
      </c>
      <c r="B2487" s="104">
        <f t="shared" si="813"/>
        <v>72519.269087619992</v>
      </c>
      <c r="C2487" s="104">
        <f t="shared" si="802"/>
        <v>68189.136305999971</v>
      </c>
      <c r="D2487" s="132">
        <f t="shared" si="803"/>
        <v>42501</v>
      </c>
      <c r="E2487" s="105">
        <f t="shared" si="815"/>
        <v>2.1749999999999999E-3</v>
      </c>
      <c r="F2487" s="106">
        <f t="shared" si="812"/>
        <v>12</v>
      </c>
      <c r="G2487" s="106">
        <f t="shared" si="814"/>
        <v>31</v>
      </c>
      <c r="H2487" s="104">
        <f t="shared" si="804"/>
        <v>1.0008413700000001</v>
      </c>
      <c r="I2487" s="104">
        <f t="shared" si="805"/>
        <v>1.0590365500000001</v>
      </c>
      <c r="J2487" s="104">
        <f t="shared" si="797"/>
        <v>1.05992759</v>
      </c>
      <c r="K2487" s="104">
        <f t="shared" si="798"/>
        <v>72275.546908999997</v>
      </c>
      <c r="L2487" s="107">
        <f t="shared" si="808"/>
        <v>0</v>
      </c>
      <c r="M2487" s="105">
        <f t="shared" si="809"/>
        <v>0</v>
      </c>
      <c r="N2487" s="104">
        <f t="shared" si="810"/>
        <v>0</v>
      </c>
      <c r="O2487" s="113">
        <f t="shared" si="806"/>
        <v>0.11</v>
      </c>
      <c r="P2487" s="108">
        <f t="shared" si="796"/>
        <v>1.0033721250000001</v>
      </c>
      <c r="Q2487" s="104">
        <f t="shared" si="799"/>
        <v>243.72217861999999</v>
      </c>
      <c r="R2487" s="104">
        <f t="shared" si="800"/>
        <v>243.72217861999999</v>
      </c>
      <c r="S2487" s="109" t="s">
        <v>52</v>
      </c>
      <c r="T2487" s="110">
        <f t="shared" si="811"/>
        <v>42531</v>
      </c>
      <c r="U2487" s="111">
        <f t="shared" si="807"/>
        <v>0</v>
      </c>
      <c r="V2487" s="22"/>
      <c r="AF2487" s="14"/>
    </row>
    <row r="2488" spans="1:32" x14ac:dyDescent="0.2">
      <c r="A2488" s="112">
        <f t="shared" si="801"/>
        <v>42513</v>
      </c>
      <c r="B2488" s="104">
        <f t="shared" si="813"/>
        <v>72544.70059588</v>
      </c>
      <c r="C2488" s="104">
        <f t="shared" si="802"/>
        <v>68189.136305999971</v>
      </c>
      <c r="D2488" s="132">
        <f t="shared" si="803"/>
        <v>42501</v>
      </c>
      <c r="E2488" s="105">
        <f t="shared" si="815"/>
        <v>2.1749999999999999E-3</v>
      </c>
      <c r="F2488" s="106">
        <f t="shared" si="812"/>
        <v>13</v>
      </c>
      <c r="G2488" s="106">
        <f t="shared" si="814"/>
        <v>31</v>
      </c>
      <c r="H2488" s="104">
        <f t="shared" si="804"/>
        <v>1.0009115200000001</v>
      </c>
      <c r="I2488" s="104">
        <f t="shared" si="805"/>
        <v>1.0590365500000001</v>
      </c>
      <c r="J2488" s="104">
        <f t="shared" si="797"/>
        <v>1.06000188</v>
      </c>
      <c r="K2488" s="104">
        <f t="shared" si="798"/>
        <v>72280.612679929996</v>
      </c>
      <c r="L2488" s="107">
        <f t="shared" si="808"/>
        <v>0</v>
      </c>
      <c r="M2488" s="105">
        <f t="shared" si="809"/>
        <v>0</v>
      </c>
      <c r="N2488" s="104">
        <f t="shared" si="810"/>
        <v>0</v>
      </c>
      <c r="O2488" s="113">
        <f t="shared" si="806"/>
        <v>0.11</v>
      </c>
      <c r="P2488" s="108">
        <f t="shared" si="796"/>
        <v>1.003653648</v>
      </c>
      <c r="Q2488" s="104">
        <f t="shared" si="799"/>
        <v>264.08791595000002</v>
      </c>
      <c r="R2488" s="104">
        <f t="shared" si="800"/>
        <v>264.08791595000002</v>
      </c>
      <c r="S2488" s="109" t="s">
        <v>52</v>
      </c>
      <c r="T2488" s="110">
        <f t="shared" si="811"/>
        <v>42531</v>
      </c>
      <c r="U2488" s="111">
        <f t="shared" si="807"/>
        <v>0</v>
      </c>
      <c r="V2488" s="22"/>
      <c r="AF2488" s="14"/>
    </row>
    <row r="2489" spans="1:32" x14ac:dyDescent="0.2">
      <c r="A2489" s="112">
        <f t="shared" si="801"/>
        <v>42514</v>
      </c>
      <c r="B2489" s="104">
        <f t="shared" si="813"/>
        <v>72570.140666989988</v>
      </c>
      <c r="C2489" s="104">
        <f t="shared" si="802"/>
        <v>68189.136305999971</v>
      </c>
      <c r="D2489" s="132">
        <f t="shared" si="803"/>
        <v>42501</v>
      </c>
      <c r="E2489" s="105">
        <f t="shared" si="815"/>
        <v>2.1749999999999999E-3</v>
      </c>
      <c r="F2489" s="106">
        <f t="shared" si="812"/>
        <v>14</v>
      </c>
      <c r="G2489" s="106">
        <f t="shared" si="814"/>
        <v>31</v>
      </c>
      <c r="H2489" s="104">
        <f t="shared" si="804"/>
        <v>1.00098167</v>
      </c>
      <c r="I2489" s="104">
        <f t="shared" si="805"/>
        <v>1.0590365500000001</v>
      </c>
      <c r="J2489" s="104">
        <f t="shared" si="797"/>
        <v>1.0600761700000001</v>
      </c>
      <c r="K2489" s="104">
        <f t="shared" si="798"/>
        <v>72285.678450869993</v>
      </c>
      <c r="L2489" s="107">
        <f t="shared" si="808"/>
        <v>0</v>
      </c>
      <c r="M2489" s="105">
        <f t="shared" si="809"/>
        <v>0</v>
      </c>
      <c r="N2489" s="104">
        <f t="shared" si="810"/>
        <v>0</v>
      </c>
      <c r="O2489" s="113">
        <f t="shared" si="806"/>
        <v>0.11</v>
      </c>
      <c r="P2489" s="108">
        <f t="shared" si="796"/>
        <v>1.0039352500000001</v>
      </c>
      <c r="Q2489" s="104">
        <f t="shared" si="799"/>
        <v>284.46221611999999</v>
      </c>
      <c r="R2489" s="104">
        <f t="shared" si="800"/>
        <v>284.46221611999999</v>
      </c>
      <c r="S2489" s="109" t="s">
        <v>52</v>
      </c>
      <c r="T2489" s="110">
        <f t="shared" si="811"/>
        <v>42531</v>
      </c>
      <c r="U2489" s="111">
        <f t="shared" si="807"/>
        <v>0</v>
      </c>
      <c r="V2489" s="22"/>
      <c r="AF2489" s="14"/>
    </row>
    <row r="2490" spans="1:32" x14ac:dyDescent="0.2">
      <c r="A2490" s="112">
        <f t="shared" si="801"/>
        <v>42515</v>
      </c>
      <c r="B2490" s="104">
        <f t="shared" si="813"/>
        <v>72595.589302120003</v>
      </c>
      <c r="C2490" s="104">
        <f t="shared" si="802"/>
        <v>68189.136305999971</v>
      </c>
      <c r="D2490" s="132">
        <f t="shared" si="803"/>
        <v>42501</v>
      </c>
      <c r="E2490" s="105">
        <f t="shared" si="815"/>
        <v>2.1749999999999999E-3</v>
      </c>
      <c r="F2490" s="106">
        <f t="shared" si="812"/>
        <v>15</v>
      </c>
      <c r="G2490" s="106">
        <f t="shared" si="814"/>
        <v>31</v>
      </c>
      <c r="H2490" s="104">
        <f t="shared" si="804"/>
        <v>1.00105182</v>
      </c>
      <c r="I2490" s="104">
        <f t="shared" si="805"/>
        <v>1.0590365500000001</v>
      </c>
      <c r="J2490" s="104">
        <f t="shared" si="797"/>
        <v>1.06015046</v>
      </c>
      <c r="K2490" s="104">
        <f t="shared" si="798"/>
        <v>72290.744221800007</v>
      </c>
      <c r="L2490" s="107">
        <f t="shared" si="808"/>
        <v>0</v>
      </c>
      <c r="M2490" s="105">
        <f t="shared" si="809"/>
        <v>0</v>
      </c>
      <c r="N2490" s="104">
        <f t="shared" si="810"/>
        <v>0</v>
      </c>
      <c r="O2490" s="113">
        <f t="shared" si="806"/>
        <v>0.11</v>
      </c>
      <c r="P2490" s="108">
        <f t="shared" si="796"/>
        <v>1.004216931</v>
      </c>
      <c r="Q2490" s="104">
        <f t="shared" si="799"/>
        <v>304.84508032000002</v>
      </c>
      <c r="R2490" s="104">
        <f t="shared" si="800"/>
        <v>304.84508032000002</v>
      </c>
      <c r="S2490" s="109" t="s">
        <v>52</v>
      </c>
      <c r="T2490" s="110">
        <f t="shared" si="811"/>
        <v>42531</v>
      </c>
      <c r="U2490" s="111">
        <f t="shared" si="807"/>
        <v>0</v>
      </c>
      <c r="V2490" s="22"/>
      <c r="AF2490" s="14"/>
    </row>
    <row r="2491" spans="1:32" x14ac:dyDescent="0.2">
      <c r="A2491" s="112">
        <f t="shared" si="801"/>
        <v>42516</v>
      </c>
      <c r="B2491" s="104">
        <f t="shared" si="813"/>
        <v>72621.047944700011</v>
      </c>
      <c r="C2491" s="104">
        <f t="shared" si="802"/>
        <v>68189.136305999971</v>
      </c>
      <c r="D2491" s="132">
        <f t="shared" si="803"/>
        <v>42501</v>
      </c>
      <c r="E2491" s="105">
        <f t="shared" si="815"/>
        <v>2.1749999999999999E-3</v>
      </c>
      <c r="F2491" s="106">
        <f t="shared" si="812"/>
        <v>16</v>
      </c>
      <c r="G2491" s="106">
        <f t="shared" si="814"/>
        <v>31</v>
      </c>
      <c r="H2491" s="104">
        <f t="shared" si="804"/>
        <v>1.0011219899999999</v>
      </c>
      <c r="I2491" s="104">
        <f t="shared" si="805"/>
        <v>1.0590365500000001</v>
      </c>
      <c r="J2491" s="104">
        <f t="shared" si="797"/>
        <v>1.06022477</v>
      </c>
      <c r="K2491" s="104">
        <f t="shared" si="798"/>
        <v>72295.811356520004</v>
      </c>
      <c r="L2491" s="107">
        <f t="shared" si="808"/>
        <v>0</v>
      </c>
      <c r="M2491" s="105">
        <f t="shared" si="809"/>
        <v>0</v>
      </c>
      <c r="N2491" s="104">
        <f t="shared" si="810"/>
        <v>0</v>
      </c>
      <c r="O2491" s="113">
        <f t="shared" si="806"/>
        <v>0.11</v>
      </c>
      <c r="P2491" s="108">
        <f t="shared" si="796"/>
        <v>1.0044986920000001</v>
      </c>
      <c r="Q2491" s="104">
        <f t="shared" si="799"/>
        <v>325.23658818000001</v>
      </c>
      <c r="R2491" s="104">
        <f t="shared" si="800"/>
        <v>325.23658818000001</v>
      </c>
      <c r="S2491" s="109" t="s">
        <v>52</v>
      </c>
      <c r="T2491" s="110">
        <f t="shared" si="811"/>
        <v>42531</v>
      </c>
      <c r="U2491" s="111">
        <f t="shared" si="807"/>
        <v>0</v>
      </c>
      <c r="V2491" s="22"/>
      <c r="AF2491" s="14"/>
    </row>
    <row r="2492" spans="1:32" x14ac:dyDescent="0.2">
      <c r="A2492" s="112">
        <f t="shared" si="801"/>
        <v>42517</v>
      </c>
      <c r="B2492" s="104">
        <f t="shared" si="813"/>
        <v>72646.515082190002</v>
      </c>
      <c r="C2492" s="104">
        <f t="shared" si="802"/>
        <v>68189.136305999971</v>
      </c>
      <c r="D2492" s="132">
        <f t="shared" si="803"/>
        <v>42501</v>
      </c>
      <c r="E2492" s="105">
        <f t="shared" si="815"/>
        <v>2.1749999999999999E-3</v>
      </c>
      <c r="F2492" s="106">
        <f t="shared" si="812"/>
        <v>17</v>
      </c>
      <c r="G2492" s="106">
        <f t="shared" si="814"/>
        <v>31</v>
      </c>
      <c r="H2492" s="104">
        <f t="shared" si="804"/>
        <v>1.0011921500000001</v>
      </c>
      <c r="I2492" s="104">
        <f t="shared" si="805"/>
        <v>1.0590365500000001</v>
      </c>
      <c r="J2492" s="104">
        <f t="shared" si="797"/>
        <v>1.0602990800000001</v>
      </c>
      <c r="K2492" s="104">
        <f t="shared" si="798"/>
        <v>72300.878491240001</v>
      </c>
      <c r="L2492" s="107">
        <f t="shared" si="808"/>
        <v>0</v>
      </c>
      <c r="M2492" s="105">
        <f t="shared" si="809"/>
        <v>0</v>
      </c>
      <c r="N2492" s="104">
        <f t="shared" si="810"/>
        <v>0</v>
      </c>
      <c r="O2492" s="113">
        <f t="shared" si="806"/>
        <v>0.11</v>
      </c>
      <c r="P2492" s="108">
        <f t="shared" si="796"/>
        <v>1.004780531</v>
      </c>
      <c r="Q2492" s="104">
        <f t="shared" si="799"/>
        <v>345.63659095000003</v>
      </c>
      <c r="R2492" s="104">
        <f t="shared" si="800"/>
        <v>345.63659095000003</v>
      </c>
      <c r="S2492" s="109" t="s">
        <v>52</v>
      </c>
      <c r="T2492" s="110">
        <f t="shared" si="811"/>
        <v>42531</v>
      </c>
      <c r="U2492" s="111">
        <f t="shared" si="807"/>
        <v>0</v>
      </c>
      <c r="V2492" s="22"/>
      <c r="AF2492" s="14"/>
    </row>
    <row r="2493" spans="1:32" x14ac:dyDescent="0.2">
      <c r="A2493" s="112">
        <f t="shared" si="801"/>
        <v>42518</v>
      </c>
      <c r="B2493" s="104">
        <f t="shared" si="813"/>
        <v>72671.990788080002</v>
      </c>
      <c r="C2493" s="104">
        <f t="shared" si="802"/>
        <v>68189.136305999971</v>
      </c>
      <c r="D2493" s="132">
        <f t="shared" si="803"/>
        <v>42501</v>
      </c>
      <c r="E2493" s="105">
        <f t="shared" si="815"/>
        <v>2.1749999999999999E-3</v>
      </c>
      <c r="F2493" s="106">
        <f t="shared" si="812"/>
        <v>18</v>
      </c>
      <c r="G2493" s="106">
        <f t="shared" si="814"/>
        <v>31</v>
      </c>
      <c r="H2493" s="104">
        <f t="shared" si="804"/>
        <v>1.0012623199999999</v>
      </c>
      <c r="I2493" s="104">
        <f t="shared" si="805"/>
        <v>1.0590365500000001</v>
      </c>
      <c r="J2493" s="104">
        <f t="shared" si="797"/>
        <v>1.0603733900000001</v>
      </c>
      <c r="K2493" s="104">
        <f t="shared" si="798"/>
        <v>72305.945625959997</v>
      </c>
      <c r="L2493" s="107">
        <f t="shared" si="808"/>
        <v>0</v>
      </c>
      <c r="M2493" s="105">
        <f t="shared" si="809"/>
        <v>0</v>
      </c>
      <c r="N2493" s="104">
        <f t="shared" si="810"/>
        <v>0</v>
      </c>
      <c r="O2493" s="113">
        <f t="shared" si="806"/>
        <v>0.11</v>
      </c>
      <c r="P2493" s="108">
        <f t="shared" si="796"/>
        <v>1.005062449</v>
      </c>
      <c r="Q2493" s="104">
        <f t="shared" si="799"/>
        <v>366.04516211999999</v>
      </c>
      <c r="R2493" s="104">
        <f t="shared" si="800"/>
        <v>366.04516211999999</v>
      </c>
      <c r="S2493" s="109" t="s">
        <v>52</v>
      </c>
      <c r="T2493" s="110">
        <f t="shared" si="811"/>
        <v>42531</v>
      </c>
      <c r="U2493" s="111">
        <f t="shared" si="807"/>
        <v>0</v>
      </c>
      <c r="V2493" s="22"/>
      <c r="AF2493" s="14"/>
    </row>
    <row r="2494" spans="1:32" x14ac:dyDescent="0.2">
      <c r="A2494" s="112">
        <f t="shared" si="801"/>
        <v>42519</v>
      </c>
      <c r="B2494" s="104">
        <f t="shared" si="813"/>
        <v>72697.475821429995</v>
      </c>
      <c r="C2494" s="104">
        <f t="shared" si="802"/>
        <v>68189.136305999971</v>
      </c>
      <c r="D2494" s="132">
        <f t="shared" si="803"/>
        <v>42501</v>
      </c>
      <c r="E2494" s="105">
        <f t="shared" si="815"/>
        <v>2.1749999999999999E-3</v>
      </c>
      <c r="F2494" s="106">
        <f t="shared" si="812"/>
        <v>19</v>
      </c>
      <c r="G2494" s="106">
        <f t="shared" si="814"/>
        <v>31</v>
      </c>
      <c r="H2494" s="104">
        <f t="shared" si="804"/>
        <v>1.0013325</v>
      </c>
      <c r="I2494" s="104">
        <f t="shared" si="805"/>
        <v>1.0590365500000001</v>
      </c>
      <c r="J2494" s="104">
        <f t="shared" si="797"/>
        <v>1.06044771</v>
      </c>
      <c r="K2494" s="104">
        <f t="shared" si="798"/>
        <v>72311.013442569994</v>
      </c>
      <c r="L2494" s="107">
        <f t="shared" si="808"/>
        <v>0</v>
      </c>
      <c r="M2494" s="105">
        <f t="shared" si="809"/>
        <v>0</v>
      </c>
      <c r="N2494" s="104">
        <f t="shared" si="810"/>
        <v>0</v>
      </c>
      <c r="O2494" s="113">
        <f t="shared" si="806"/>
        <v>0.11</v>
      </c>
      <c r="P2494" s="108">
        <f t="shared" si="796"/>
        <v>1.0053444469999999</v>
      </c>
      <c r="Q2494" s="104">
        <f t="shared" si="799"/>
        <v>386.46237886</v>
      </c>
      <c r="R2494" s="104">
        <f t="shared" si="800"/>
        <v>386.46237886</v>
      </c>
      <c r="S2494" s="109" t="s">
        <v>52</v>
      </c>
      <c r="T2494" s="110">
        <f t="shared" si="811"/>
        <v>42531</v>
      </c>
      <c r="U2494" s="111">
        <f t="shared" si="807"/>
        <v>0</v>
      </c>
      <c r="V2494" s="22"/>
      <c r="AF2494" s="14"/>
    </row>
    <row r="2495" spans="1:32" x14ac:dyDescent="0.2">
      <c r="A2495" s="112">
        <f t="shared" si="801"/>
        <v>42520</v>
      </c>
      <c r="B2495" s="104">
        <f t="shared" si="813"/>
        <v>72722.969353650013</v>
      </c>
      <c r="C2495" s="104">
        <f t="shared" si="802"/>
        <v>68189.136305999971</v>
      </c>
      <c r="D2495" s="132">
        <f t="shared" si="803"/>
        <v>42501</v>
      </c>
      <c r="E2495" s="105">
        <f t="shared" si="815"/>
        <v>2.1749999999999999E-3</v>
      </c>
      <c r="F2495" s="106">
        <f t="shared" si="812"/>
        <v>20</v>
      </c>
      <c r="G2495" s="106">
        <f t="shared" si="814"/>
        <v>31</v>
      </c>
      <c r="H2495" s="104">
        <f t="shared" si="804"/>
        <v>1.00140268</v>
      </c>
      <c r="I2495" s="104">
        <f t="shared" si="805"/>
        <v>1.0590365500000001</v>
      </c>
      <c r="J2495" s="104">
        <f t="shared" si="797"/>
        <v>1.06052203</v>
      </c>
      <c r="K2495" s="104">
        <f t="shared" si="798"/>
        <v>72316.081259180006</v>
      </c>
      <c r="L2495" s="107">
        <f t="shared" si="808"/>
        <v>0</v>
      </c>
      <c r="M2495" s="105">
        <f t="shared" si="809"/>
        <v>0</v>
      </c>
      <c r="N2495" s="104">
        <f t="shared" si="810"/>
        <v>0</v>
      </c>
      <c r="O2495" s="113">
        <f t="shared" si="806"/>
        <v>0.11</v>
      </c>
      <c r="P2495" s="108">
        <f t="shared" si="796"/>
        <v>1.0056265230000001</v>
      </c>
      <c r="Q2495" s="104">
        <f t="shared" si="799"/>
        <v>406.88809447</v>
      </c>
      <c r="R2495" s="104">
        <f t="shared" si="800"/>
        <v>406.88809447</v>
      </c>
      <c r="S2495" s="109" t="s">
        <v>52</v>
      </c>
      <c r="T2495" s="110">
        <f t="shared" si="811"/>
        <v>42531</v>
      </c>
      <c r="U2495" s="111">
        <f t="shared" si="807"/>
        <v>0</v>
      </c>
      <c r="V2495" s="22"/>
      <c r="AF2495" s="14"/>
    </row>
    <row r="2496" spans="1:32" x14ac:dyDescent="0.2">
      <c r="A2496" s="112">
        <f t="shared" si="801"/>
        <v>42521</v>
      </c>
      <c r="B2496" s="104">
        <f t="shared" si="813"/>
        <v>72748.472902420006</v>
      </c>
      <c r="C2496" s="104">
        <f t="shared" si="802"/>
        <v>68189.136305999971</v>
      </c>
      <c r="D2496" s="132">
        <f t="shared" si="803"/>
        <v>42501</v>
      </c>
      <c r="E2496" s="105">
        <f t="shared" si="815"/>
        <v>2.1749999999999999E-3</v>
      </c>
      <c r="F2496" s="106">
        <f t="shared" si="812"/>
        <v>21</v>
      </c>
      <c r="G2496" s="106">
        <f t="shared" si="814"/>
        <v>31</v>
      </c>
      <c r="H2496" s="104">
        <f t="shared" si="804"/>
        <v>1.00147287</v>
      </c>
      <c r="I2496" s="104">
        <f t="shared" si="805"/>
        <v>1.0590365500000001</v>
      </c>
      <c r="J2496" s="104">
        <f t="shared" si="797"/>
        <v>1.0605963700000001</v>
      </c>
      <c r="K2496" s="104">
        <f t="shared" si="798"/>
        <v>72321.150439570003</v>
      </c>
      <c r="L2496" s="107">
        <f t="shared" si="808"/>
        <v>0</v>
      </c>
      <c r="M2496" s="105">
        <f t="shared" si="809"/>
        <v>0</v>
      </c>
      <c r="N2496" s="104">
        <f t="shared" si="810"/>
        <v>0</v>
      </c>
      <c r="O2496" s="113">
        <f t="shared" si="806"/>
        <v>0.11</v>
      </c>
      <c r="P2496" s="108">
        <f t="shared" si="796"/>
        <v>1.005908679</v>
      </c>
      <c r="Q2496" s="104">
        <f t="shared" si="799"/>
        <v>427.32246285000002</v>
      </c>
      <c r="R2496" s="104">
        <f t="shared" si="800"/>
        <v>427.32246285000002</v>
      </c>
      <c r="S2496" s="109" t="s">
        <v>52</v>
      </c>
      <c r="T2496" s="110">
        <f t="shared" si="811"/>
        <v>42531</v>
      </c>
      <c r="U2496" s="111">
        <f t="shared" si="807"/>
        <v>0</v>
      </c>
      <c r="V2496" s="22"/>
      <c r="AF2496" s="14"/>
    </row>
    <row r="2497" spans="1:32" x14ac:dyDescent="0.2">
      <c r="A2497" s="112">
        <f t="shared" si="801"/>
        <v>42522</v>
      </c>
      <c r="B2497" s="104">
        <f t="shared" si="813"/>
        <v>72773.98433947</v>
      </c>
      <c r="C2497" s="104">
        <f t="shared" si="802"/>
        <v>68189.136305999971</v>
      </c>
      <c r="D2497" s="132">
        <f t="shared" si="803"/>
        <v>42501</v>
      </c>
      <c r="E2497" s="105">
        <f t="shared" si="815"/>
        <v>2.1749999999999999E-3</v>
      </c>
      <c r="F2497" s="106">
        <f t="shared" si="812"/>
        <v>22</v>
      </c>
      <c r="G2497" s="106">
        <f t="shared" si="814"/>
        <v>31</v>
      </c>
      <c r="H2497" s="104">
        <f t="shared" si="804"/>
        <v>1.0015430599999999</v>
      </c>
      <c r="I2497" s="104">
        <f t="shared" si="805"/>
        <v>1.0590365500000001</v>
      </c>
      <c r="J2497" s="104">
        <f t="shared" si="797"/>
        <v>1.0606707</v>
      </c>
      <c r="K2497" s="104">
        <f t="shared" si="798"/>
        <v>72326.218938079997</v>
      </c>
      <c r="L2497" s="107">
        <f t="shared" si="808"/>
        <v>0</v>
      </c>
      <c r="M2497" s="105">
        <f t="shared" si="809"/>
        <v>0</v>
      </c>
      <c r="N2497" s="104">
        <f t="shared" si="810"/>
        <v>0</v>
      </c>
      <c r="O2497" s="113">
        <f t="shared" si="806"/>
        <v>0.11</v>
      </c>
      <c r="P2497" s="108">
        <f t="shared" si="796"/>
        <v>1.006190914</v>
      </c>
      <c r="Q2497" s="104">
        <f t="shared" si="799"/>
        <v>447.76540139000002</v>
      </c>
      <c r="R2497" s="104">
        <f t="shared" si="800"/>
        <v>447.76540139000002</v>
      </c>
      <c r="S2497" s="109" t="s">
        <v>52</v>
      </c>
      <c r="T2497" s="110">
        <f t="shared" si="811"/>
        <v>42531</v>
      </c>
      <c r="U2497" s="111">
        <f t="shared" si="807"/>
        <v>0</v>
      </c>
      <c r="V2497" s="22"/>
      <c r="AF2497" s="14"/>
    </row>
    <row r="2498" spans="1:32" x14ac:dyDescent="0.2">
      <c r="A2498" s="112">
        <f t="shared" si="801"/>
        <v>42523</v>
      </c>
      <c r="B2498" s="104">
        <f t="shared" si="813"/>
        <v>72799.505037989991</v>
      </c>
      <c r="C2498" s="104">
        <f t="shared" si="802"/>
        <v>68189.136305999971</v>
      </c>
      <c r="D2498" s="132">
        <f t="shared" si="803"/>
        <v>42501</v>
      </c>
      <c r="E2498" s="105">
        <f t="shared" si="815"/>
        <v>2.1749999999999999E-3</v>
      </c>
      <c r="F2498" s="106">
        <f t="shared" si="812"/>
        <v>23</v>
      </c>
      <c r="G2498" s="106">
        <f t="shared" si="814"/>
        <v>31</v>
      </c>
      <c r="H2498" s="104">
        <f t="shared" si="804"/>
        <v>1.0016132499999999</v>
      </c>
      <c r="I2498" s="104">
        <f t="shared" si="805"/>
        <v>1.0590365500000001</v>
      </c>
      <c r="J2498" s="104">
        <f t="shared" si="797"/>
        <v>1.06074504</v>
      </c>
      <c r="K2498" s="104">
        <f t="shared" si="798"/>
        <v>72331.288118469995</v>
      </c>
      <c r="L2498" s="107">
        <f t="shared" si="808"/>
        <v>0</v>
      </c>
      <c r="M2498" s="105">
        <f t="shared" si="809"/>
        <v>0</v>
      </c>
      <c r="N2498" s="104">
        <f t="shared" si="810"/>
        <v>0</v>
      </c>
      <c r="O2498" s="113">
        <f t="shared" si="806"/>
        <v>0.11</v>
      </c>
      <c r="P2498" s="108">
        <f t="shared" si="796"/>
        <v>1.0064732279999999</v>
      </c>
      <c r="Q2498" s="104">
        <f t="shared" si="799"/>
        <v>468.21691951999998</v>
      </c>
      <c r="R2498" s="104">
        <f t="shared" si="800"/>
        <v>468.21691951999998</v>
      </c>
      <c r="S2498" s="109" t="s">
        <v>52</v>
      </c>
      <c r="T2498" s="110">
        <f t="shared" si="811"/>
        <v>42531</v>
      </c>
      <c r="U2498" s="111">
        <f t="shared" si="807"/>
        <v>0</v>
      </c>
      <c r="V2498" s="22"/>
      <c r="AF2498" s="14"/>
    </row>
    <row r="2499" spans="1:32" x14ac:dyDescent="0.2">
      <c r="A2499" s="112">
        <f t="shared" si="801"/>
        <v>42524</v>
      </c>
      <c r="B2499" s="104">
        <f t="shared" si="813"/>
        <v>72825.034313290002</v>
      </c>
      <c r="C2499" s="104">
        <f t="shared" si="802"/>
        <v>68189.136305999971</v>
      </c>
      <c r="D2499" s="132">
        <f t="shared" si="803"/>
        <v>42501</v>
      </c>
      <c r="E2499" s="105">
        <f t="shared" si="815"/>
        <v>2.1749999999999999E-3</v>
      </c>
      <c r="F2499" s="106">
        <f t="shared" si="812"/>
        <v>24</v>
      </c>
      <c r="G2499" s="106">
        <f t="shared" si="814"/>
        <v>31</v>
      </c>
      <c r="H2499" s="104">
        <f t="shared" si="804"/>
        <v>1.00168345</v>
      </c>
      <c r="I2499" s="104">
        <f t="shared" si="805"/>
        <v>1.0590365500000001</v>
      </c>
      <c r="J2499" s="104">
        <f t="shared" si="797"/>
        <v>1.0608193800000001</v>
      </c>
      <c r="K2499" s="104">
        <f t="shared" si="798"/>
        <v>72336.357298860006</v>
      </c>
      <c r="L2499" s="107">
        <f t="shared" si="808"/>
        <v>0</v>
      </c>
      <c r="M2499" s="105">
        <f t="shared" si="809"/>
        <v>0</v>
      </c>
      <c r="N2499" s="104">
        <f t="shared" si="810"/>
        <v>0</v>
      </c>
      <c r="O2499" s="113">
        <f t="shared" si="806"/>
        <v>0.11</v>
      </c>
      <c r="P2499" s="108">
        <f t="shared" si="796"/>
        <v>1.0067556209999999</v>
      </c>
      <c r="Q2499" s="104">
        <f t="shared" si="799"/>
        <v>488.67701442999999</v>
      </c>
      <c r="R2499" s="104">
        <f t="shared" si="800"/>
        <v>488.67701442999999</v>
      </c>
      <c r="S2499" s="109" t="s">
        <v>52</v>
      </c>
      <c r="T2499" s="110">
        <f t="shared" si="811"/>
        <v>42531</v>
      </c>
      <c r="U2499" s="111">
        <f t="shared" si="807"/>
        <v>0</v>
      </c>
      <c r="V2499" s="22"/>
      <c r="AF2499" s="14"/>
    </row>
    <row r="2500" spans="1:32" x14ac:dyDescent="0.2">
      <c r="A2500" s="112">
        <f t="shared" si="801"/>
        <v>42525</v>
      </c>
      <c r="B2500" s="104">
        <f t="shared" si="813"/>
        <v>72850.573612289998</v>
      </c>
      <c r="C2500" s="104">
        <f t="shared" si="802"/>
        <v>68189.136305999971</v>
      </c>
      <c r="D2500" s="132">
        <f t="shared" si="803"/>
        <v>42501</v>
      </c>
      <c r="E2500" s="105">
        <f t="shared" si="815"/>
        <v>2.1749999999999999E-3</v>
      </c>
      <c r="F2500" s="106">
        <f t="shared" si="812"/>
        <v>25</v>
      </c>
      <c r="G2500" s="106">
        <f t="shared" si="814"/>
        <v>31</v>
      </c>
      <c r="H2500" s="104">
        <f t="shared" si="804"/>
        <v>1.0017536600000001</v>
      </c>
      <c r="I2500" s="104">
        <f t="shared" si="805"/>
        <v>1.0590365500000001</v>
      </c>
      <c r="J2500" s="104">
        <f t="shared" si="797"/>
        <v>1.06089374</v>
      </c>
      <c r="K2500" s="104">
        <f t="shared" si="798"/>
        <v>72341.427843040001</v>
      </c>
      <c r="L2500" s="107">
        <f t="shared" si="808"/>
        <v>0</v>
      </c>
      <c r="M2500" s="105">
        <f t="shared" si="809"/>
        <v>0</v>
      </c>
      <c r="N2500" s="104">
        <f t="shared" si="810"/>
        <v>0</v>
      </c>
      <c r="O2500" s="113">
        <f t="shared" si="806"/>
        <v>0.11</v>
      </c>
      <c r="P2500" s="108">
        <f t="shared" si="796"/>
        <v>1.0070380940000001</v>
      </c>
      <c r="Q2500" s="104">
        <f t="shared" si="799"/>
        <v>509.14576925</v>
      </c>
      <c r="R2500" s="104">
        <f t="shared" si="800"/>
        <v>509.14576925</v>
      </c>
      <c r="S2500" s="109" t="s">
        <v>52</v>
      </c>
      <c r="T2500" s="110">
        <f t="shared" si="811"/>
        <v>42531</v>
      </c>
      <c r="U2500" s="111">
        <f t="shared" si="807"/>
        <v>0</v>
      </c>
      <c r="V2500" s="22"/>
      <c r="AF2500" s="14"/>
    </row>
    <row r="2501" spans="1:32" x14ac:dyDescent="0.2">
      <c r="A2501" s="112">
        <f t="shared" si="801"/>
        <v>42526</v>
      </c>
      <c r="B2501" s="104">
        <f t="shared" si="813"/>
        <v>72876.120732009993</v>
      </c>
      <c r="C2501" s="104">
        <f t="shared" si="802"/>
        <v>68189.136305999971</v>
      </c>
      <c r="D2501" s="132">
        <f t="shared" si="803"/>
        <v>42501</v>
      </c>
      <c r="E2501" s="105">
        <f t="shared" si="815"/>
        <v>2.1749999999999999E-3</v>
      </c>
      <c r="F2501" s="106">
        <f t="shared" si="812"/>
        <v>26</v>
      </c>
      <c r="G2501" s="106">
        <f t="shared" si="814"/>
        <v>31</v>
      </c>
      <c r="H2501" s="104">
        <f t="shared" si="804"/>
        <v>1.0018238699999999</v>
      </c>
      <c r="I2501" s="104">
        <f t="shared" si="805"/>
        <v>1.0590365500000001</v>
      </c>
      <c r="J2501" s="104">
        <f t="shared" si="797"/>
        <v>1.06096809</v>
      </c>
      <c r="K2501" s="104">
        <f t="shared" si="798"/>
        <v>72346.497705319998</v>
      </c>
      <c r="L2501" s="107">
        <f t="shared" si="808"/>
        <v>0</v>
      </c>
      <c r="M2501" s="105">
        <f t="shared" si="809"/>
        <v>0</v>
      </c>
      <c r="N2501" s="104">
        <f t="shared" si="810"/>
        <v>0</v>
      </c>
      <c r="O2501" s="113">
        <f t="shared" si="806"/>
        <v>0.11</v>
      </c>
      <c r="P2501" s="108">
        <f t="shared" si="796"/>
        <v>1.0073206450000001</v>
      </c>
      <c r="Q2501" s="104">
        <f t="shared" si="799"/>
        <v>529.62302668999996</v>
      </c>
      <c r="R2501" s="104">
        <f t="shared" si="800"/>
        <v>529.62302668999996</v>
      </c>
      <c r="S2501" s="109" t="s">
        <v>52</v>
      </c>
      <c r="T2501" s="110">
        <f t="shared" si="811"/>
        <v>42531</v>
      </c>
      <c r="U2501" s="111">
        <f t="shared" si="807"/>
        <v>0</v>
      </c>
      <c r="V2501" s="22"/>
      <c r="AF2501" s="14"/>
    </row>
    <row r="2502" spans="1:32" x14ac:dyDescent="0.2">
      <c r="A2502" s="112">
        <f t="shared" si="801"/>
        <v>42527</v>
      </c>
      <c r="B2502" s="104">
        <f t="shared" si="813"/>
        <v>72901.676504850009</v>
      </c>
      <c r="C2502" s="104">
        <f t="shared" si="802"/>
        <v>68189.136305999971</v>
      </c>
      <c r="D2502" s="132">
        <f t="shared" si="803"/>
        <v>42501</v>
      </c>
      <c r="E2502" s="105">
        <f t="shared" si="815"/>
        <v>2.1749999999999999E-3</v>
      </c>
      <c r="F2502" s="106">
        <f t="shared" si="812"/>
        <v>27</v>
      </c>
      <c r="G2502" s="106">
        <f t="shared" si="814"/>
        <v>31</v>
      </c>
      <c r="H2502" s="104">
        <f t="shared" si="804"/>
        <v>1.00189408</v>
      </c>
      <c r="I2502" s="104">
        <f t="shared" si="805"/>
        <v>1.0590365500000001</v>
      </c>
      <c r="J2502" s="104">
        <f t="shared" si="797"/>
        <v>1.06104244</v>
      </c>
      <c r="K2502" s="104">
        <f t="shared" si="798"/>
        <v>72351.567567610007</v>
      </c>
      <c r="L2502" s="107">
        <f t="shared" si="808"/>
        <v>0</v>
      </c>
      <c r="M2502" s="105">
        <f t="shared" si="809"/>
        <v>0</v>
      </c>
      <c r="N2502" s="104">
        <f t="shared" si="810"/>
        <v>0</v>
      </c>
      <c r="O2502" s="113">
        <f t="shared" si="806"/>
        <v>0.11</v>
      </c>
      <c r="P2502" s="108">
        <f t="shared" si="796"/>
        <v>1.007603276</v>
      </c>
      <c r="Q2502" s="104">
        <f t="shared" si="799"/>
        <v>550.10893724000005</v>
      </c>
      <c r="R2502" s="104">
        <f t="shared" si="800"/>
        <v>550.10893724000005</v>
      </c>
      <c r="S2502" s="109" t="s">
        <v>52</v>
      </c>
      <c r="T2502" s="110">
        <f t="shared" si="811"/>
        <v>42531</v>
      </c>
      <c r="U2502" s="111">
        <f t="shared" si="807"/>
        <v>0</v>
      </c>
      <c r="V2502" s="22"/>
      <c r="AF2502" s="14"/>
    </row>
    <row r="2503" spans="1:32" x14ac:dyDescent="0.2">
      <c r="A2503" s="112">
        <f t="shared" si="801"/>
        <v>42528</v>
      </c>
      <c r="B2503" s="104">
        <f t="shared" si="813"/>
        <v>72927.242306560001</v>
      </c>
      <c r="C2503" s="104">
        <f t="shared" si="802"/>
        <v>68189.136305999971</v>
      </c>
      <c r="D2503" s="132">
        <f t="shared" si="803"/>
        <v>42501</v>
      </c>
      <c r="E2503" s="105">
        <f t="shared" si="815"/>
        <v>2.1749999999999999E-3</v>
      </c>
      <c r="F2503" s="106">
        <f t="shared" si="812"/>
        <v>28</v>
      </c>
      <c r="G2503" s="106">
        <f t="shared" si="814"/>
        <v>31</v>
      </c>
      <c r="H2503" s="104">
        <f t="shared" si="804"/>
        <v>1.0019643</v>
      </c>
      <c r="I2503" s="104">
        <f t="shared" si="805"/>
        <v>1.0590365500000001</v>
      </c>
      <c r="J2503" s="104">
        <f t="shared" si="797"/>
        <v>1.0611168099999999</v>
      </c>
      <c r="K2503" s="104">
        <f t="shared" si="798"/>
        <v>72356.638793670005</v>
      </c>
      <c r="L2503" s="107">
        <f t="shared" si="808"/>
        <v>0</v>
      </c>
      <c r="M2503" s="105">
        <f t="shared" si="809"/>
        <v>0</v>
      </c>
      <c r="N2503" s="104">
        <f t="shared" si="810"/>
        <v>0</v>
      </c>
      <c r="O2503" s="113">
        <f t="shared" si="806"/>
        <v>0.11</v>
      </c>
      <c r="P2503" s="108">
        <f t="shared" si="796"/>
        <v>1.0078859870000001</v>
      </c>
      <c r="Q2503" s="104">
        <f t="shared" si="799"/>
        <v>570.60351289000005</v>
      </c>
      <c r="R2503" s="104">
        <f t="shared" si="800"/>
        <v>570.60351289000005</v>
      </c>
      <c r="S2503" s="109" t="s">
        <v>52</v>
      </c>
      <c r="T2503" s="110">
        <f t="shared" si="811"/>
        <v>42531</v>
      </c>
      <c r="U2503" s="111">
        <f t="shared" si="807"/>
        <v>0</v>
      </c>
      <c r="V2503" s="22"/>
      <c r="AF2503" s="14"/>
    </row>
    <row r="2504" spans="1:32" x14ac:dyDescent="0.2">
      <c r="A2504" s="112">
        <f t="shared" si="801"/>
        <v>42529</v>
      </c>
      <c r="B2504" s="104">
        <f t="shared" si="813"/>
        <v>72952.817307320001</v>
      </c>
      <c r="C2504" s="104">
        <f t="shared" si="802"/>
        <v>68189.136305999971</v>
      </c>
      <c r="D2504" s="132">
        <f t="shared" si="803"/>
        <v>42501</v>
      </c>
      <c r="E2504" s="105">
        <f t="shared" si="815"/>
        <v>2.1749999999999999E-3</v>
      </c>
      <c r="F2504" s="106">
        <f t="shared" si="812"/>
        <v>29</v>
      </c>
      <c r="G2504" s="106">
        <f t="shared" si="814"/>
        <v>31</v>
      </c>
      <c r="H2504" s="104">
        <f t="shared" si="804"/>
        <v>1.00203453</v>
      </c>
      <c r="I2504" s="104">
        <f t="shared" si="805"/>
        <v>1.0590365500000001</v>
      </c>
      <c r="J2504" s="104">
        <f t="shared" si="797"/>
        <v>1.06119119</v>
      </c>
      <c r="K2504" s="104">
        <f t="shared" si="798"/>
        <v>72361.71070163</v>
      </c>
      <c r="L2504" s="107">
        <f t="shared" si="808"/>
        <v>0</v>
      </c>
      <c r="M2504" s="105">
        <f t="shared" si="809"/>
        <v>0</v>
      </c>
      <c r="N2504" s="104">
        <f t="shared" si="810"/>
        <v>0</v>
      </c>
      <c r="O2504" s="113">
        <f t="shared" si="806"/>
        <v>0.11</v>
      </c>
      <c r="P2504" s="108">
        <f t="shared" ref="P2504:P2567" si="816">ROUND((1+O2504)^(30/360)^(F2504/G2504),9)</f>
        <v>1.008168776</v>
      </c>
      <c r="Q2504" s="104">
        <f t="shared" si="799"/>
        <v>591.10660569000004</v>
      </c>
      <c r="R2504" s="104">
        <f t="shared" si="800"/>
        <v>591.10660569000004</v>
      </c>
      <c r="S2504" s="109" t="s">
        <v>52</v>
      </c>
      <c r="T2504" s="110">
        <f t="shared" si="811"/>
        <v>42531</v>
      </c>
      <c r="U2504" s="111">
        <f t="shared" si="807"/>
        <v>0</v>
      </c>
      <c r="V2504" s="22"/>
      <c r="AF2504" s="14"/>
    </row>
    <row r="2505" spans="1:32" x14ac:dyDescent="0.2">
      <c r="A2505" s="112">
        <f t="shared" si="801"/>
        <v>42530</v>
      </c>
      <c r="B2505" s="104">
        <f t="shared" si="813"/>
        <v>72978.400278339992</v>
      </c>
      <c r="C2505" s="104">
        <f t="shared" si="802"/>
        <v>68189.136305999971</v>
      </c>
      <c r="D2505" s="132">
        <f t="shared" si="803"/>
        <v>42501</v>
      </c>
      <c r="E2505" s="105">
        <f t="shared" si="815"/>
        <v>2.1749999999999999E-3</v>
      </c>
      <c r="F2505" s="106">
        <f t="shared" si="812"/>
        <v>30</v>
      </c>
      <c r="G2505" s="106">
        <f t="shared" si="814"/>
        <v>31</v>
      </c>
      <c r="H2505" s="104">
        <f t="shared" si="804"/>
        <v>1.0021047599999999</v>
      </c>
      <c r="I2505" s="104">
        <f t="shared" si="805"/>
        <v>1.0590365500000001</v>
      </c>
      <c r="J2505" s="104">
        <f t="shared" si="797"/>
        <v>1.0612655600000001</v>
      </c>
      <c r="K2505" s="104">
        <f t="shared" si="798"/>
        <v>72366.781927699994</v>
      </c>
      <c r="L2505" s="107">
        <f t="shared" si="808"/>
        <v>0</v>
      </c>
      <c r="M2505" s="105">
        <f t="shared" si="809"/>
        <v>0</v>
      </c>
      <c r="N2505" s="104">
        <f t="shared" si="810"/>
        <v>0</v>
      </c>
      <c r="O2505" s="113">
        <f t="shared" si="806"/>
        <v>0.11</v>
      </c>
      <c r="P2505" s="108">
        <f t="shared" si="816"/>
        <v>1.0084516450000001</v>
      </c>
      <c r="Q2505" s="104">
        <f t="shared" si="799"/>
        <v>611.61835064000002</v>
      </c>
      <c r="R2505" s="104">
        <f t="shared" si="800"/>
        <v>611.61835064000002</v>
      </c>
      <c r="S2505" s="109" t="s">
        <v>52</v>
      </c>
      <c r="T2505" s="110">
        <f t="shared" si="811"/>
        <v>42531</v>
      </c>
      <c r="U2505" s="111">
        <f t="shared" si="807"/>
        <v>0</v>
      </c>
      <c r="V2505" s="22"/>
      <c r="AF2505" s="14"/>
    </row>
    <row r="2506" spans="1:32" s="15" customFormat="1" x14ac:dyDescent="0.2">
      <c r="A2506" s="112">
        <f t="shared" si="801"/>
        <v>42531</v>
      </c>
      <c r="B2506" s="104">
        <f t="shared" si="813"/>
        <v>73003.993283780001</v>
      </c>
      <c r="C2506" s="104">
        <f t="shared" si="802"/>
        <v>68189.136305999971</v>
      </c>
      <c r="D2506" s="132">
        <f t="shared" si="803"/>
        <v>42501</v>
      </c>
      <c r="E2506" s="105">
        <f t="shared" si="815"/>
        <v>2.1749999999999999E-3</v>
      </c>
      <c r="F2506" s="106">
        <f t="shared" si="812"/>
        <v>31</v>
      </c>
      <c r="G2506" s="106">
        <f t="shared" si="814"/>
        <v>31</v>
      </c>
      <c r="H2506" s="104">
        <f t="shared" si="804"/>
        <v>1.002175</v>
      </c>
      <c r="I2506" s="104">
        <f t="shared" si="805"/>
        <v>1.0590365500000001</v>
      </c>
      <c r="J2506" s="104">
        <f t="shared" ref="J2506:J2569" si="817">TRUNC(H2506*I2506,8)</f>
        <v>1.06133995</v>
      </c>
      <c r="K2506" s="104">
        <f t="shared" ref="K2506:K2569" si="818">TRUNC(C2506*J2506,8)</f>
        <v>72371.854517550004</v>
      </c>
      <c r="L2506" s="107">
        <f t="shared" si="808"/>
        <v>81</v>
      </c>
      <c r="M2506" s="105">
        <f t="shared" si="809"/>
        <v>1.9822220463000001E-2</v>
      </c>
      <c r="N2506" s="104">
        <f t="shared" si="810"/>
        <v>1434.5708555599999</v>
      </c>
      <c r="O2506" s="113">
        <f t="shared" si="806"/>
        <v>0.11</v>
      </c>
      <c r="P2506" s="108">
        <f t="shared" si="816"/>
        <v>1.0087345940000001</v>
      </c>
      <c r="Q2506" s="104">
        <f t="shared" ref="Q2506:Q2569" si="819">TRUNC((P2506-1)*K2506,8)</f>
        <v>632.13876622999999</v>
      </c>
      <c r="R2506" s="104">
        <f t="shared" ref="R2506:R2569" si="820">(N2506+Q2506)</f>
        <v>2066.7096217899998</v>
      </c>
      <c r="S2506" s="109" t="s">
        <v>52</v>
      </c>
      <c r="T2506" s="110">
        <f t="shared" si="811"/>
        <v>42531</v>
      </c>
      <c r="U2506" s="111">
        <f t="shared" si="807"/>
        <v>70937.283661990004</v>
      </c>
      <c r="V2506" s="22"/>
      <c r="AB2506" s="24"/>
      <c r="AF2506" s="16"/>
    </row>
    <row r="2507" spans="1:32" x14ac:dyDescent="0.2">
      <c r="A2507" s="112">
        <f t="shared" ref="A2507:A2570" si="821">(A2506+1)</f>
        <v>42532</v>
      </c>
      <c r="B2507" s="104">
        <f t="shared" si="813"/>
        <v>70961.834579529997</v>
      </c>
      <c r="C2507" s="104">
        <f t="shared" ref="C2507:C2570" si="822">IF(DAY(A2506)=$E$2,VLOOKUP(A2506,X$10:Y$148,2),C2506)</f>
        <v>66837.476212969967</v>
      </c>
      <c r="D2507" s="132">
        <f t="shared" ref="D2507:D2570" si="823">IF(DAY(A2506)=$E$2,A2507,D2506)</f>
        <v>42532</v>
      </c>
      <c r="E2507" s="105">
        <f t="shared" si="815"/>
        <v>1.686E-3</v>
      </c>
      <c r="F2507" s="106">
        <f t="shared" si="812"/>
        <v>1</v>
      </c>
      <c r="G2507" s="106">
        <f t="shared" si="814"/>
        <v>30</v>
      </c>
      <c r="H2507" s="104">
        <f t="shared" ref="H2507:H2570" si="824">TRUNC(((1+$E2507)^($F2507/$G2507)),8)</f>
        <v>1.00005615</v>
      </c>
      <c r="I2507" s="104">
        <f t="shared" ref="I2507:I2570" si="825">IF(DAY(A2506)=E$2,J2506,I2506)</f>
        <v>1.06133995</v>
      </c>
      <c r="J2507" s="104">
        <f t="shared" si="817"/>
        <v>1.06139954</v>
      </c>
      <c r="K2507" s="104">
        <f t="shared" si="818"/>
        <v>70941.266507199995</v>
      </c>
      <c r="L2507" s="107">
        <f t="shared" si="808"/>
        <v>0</v>
      </c>
      <c r="M2507" s="105">
        <f t="shared" si="809"/>
        <v>0</v>
      </c>
      <c r="N2507" s="104">
        <f t="shared" si="810"/>
        <v>0</v>
      </c>
      <c r="O2507" s="113">
        <f t="shared" ref="O2507:O2570" si="826">(O2506)</f>
        <v>0.11</v>
      </c>
      <c r="P2507" s="108">
        <f t="shared" si="816"/>
        <v>1.000289931</v>
      </c>
      <c r="Q2507" s="104">
        <f t="shared" si="819"/>
        <v>20.56807233</v>
      </c>
      <c r="R2507" s="104">
        <f t="shared" si="820"/>
        <v>20.56807233</v>
      </c>
      <c r="S2507" s="109" t="s">
        <v>52</v>
      </c>
      <c r="T2507" s="110">
        <f t="shared" si="811"/>
        <v>42561</v>
      </c>
      <c r="U2507" s="111">
        <f t="shared" si="807"/>
        <v>0</v>
      </c>
      <c r="V2507" s="22"/>
      <c r="AF2507" s="14"/>
    </row>
    <row r="2508" spans="1:32" x14ac:dyDescent="0.2">
      <c r="A2508" s="112">
        <f t="shared" si="821"/>
        <v>42533</v>
      </c>
      <c r="B2508" s="104">
        <f t="shared" si="813"/>
        <v>70986.39443474001</v>
      </c>
      <c r="C2508" s="104">
        <f t="shared" si="822"/>
        <v>66837.476212969967</v>
      </c>
      <c r="D2508" s="132">
        <f t="shared" si="823"/>
        <v>42532</v>
      </c>
      <c r="E2508" s="105">
        <f t="shared" si="815"/>
        <v>1.686E-3</v>
      </c>
      <c r="F2508" s="106">
        <f t="shared" si="812"/>
        <v>2</v>
      </c>
      <c r="G2508" s="106">
        <f t="shared" si="814"/>
        <v>30</v>
      </c>
      <c r="H2508" s="104">
        <f t="shared" si="824"/>
        <v>1.00011231</v>
      </c>
      <c r="I2508" s="104">
        <f t="shared" si="825"/>
        <v>1.06133995</v>
      </c>
      <c r="J2508" s="104">
        <f t="shared" si="817"/>
        <v>1.06145914</v>
      </c>
      <c r="K2508" s="104">
        <f t="shared" si="818"/>
        <v>70945.250020780004</v>
      </c>
      <c r="L2508" s="107">
        <f t="shared" ref="L2508:L2571" si="827">IF(DAY(A2508)=E$2,VLOOKUP(A2508,$X$10:$AE$196,7),0)</f>
        <v>0</v>
      </c>
      <c r="M2508" s="105">
        <f t="shared" ref="M2508:M2571" si="828">IF(DAY(A2508)=E$2,VLOOKUP(A2508,$X$10:$AE$200,5),0)</f>
        <v>0</v>
      </c>
      <c r="N2508" s="104">
        <f t="shared" ref="N2508:N2571" si="829">IF(M2508&gt;0,TRUNC((M2508*K2508),8),0)</f>
        <v>0</v>
      </c>
      <c r="O2508" s="113">
        <f t="shared" si="826"/>
        <v>0.11</v>
      </c>
      <c r="P2508" s="108">
        <f t="shared" si="816"/>
        <v>1.000579946</v>
      </c>
      <c r="Q2508" s="104">
        <f t="shared" si="819"/>
        <v>41.144413960000001</v>
      </c>
      <c r="R2508" s="104">
        <f t="shared" si="820"/>
        <v>41.144413960000001</v>
      </c>
      <c r="S2508" s="109" t="s">
        <v>52</v>
      </c>
      <c r="T2508" s="110">
        <f t="shared" ref="T2508:T2571" si="830">IF(DAY(A2508)=E$2+1,VLOOKUP(A2507,$X$10:$AE$200,8),T2507)</f>
        <v>42561</v>
      </c>
      <c r="U2508" s="111">
        <f t="shared" ref="U2508:U2571" si="831">IF(L2508&gt;0,K2508-N2508,0)</f>
        <v>0</v>
      </c>
      <c r="V2508" s="22"/>
      <c r="AF2508" s="14"/>
    </row>
    <row r="2509" spans="1:32" x14ac:dyDescent="0.2">
      <c r="A2509" s="112">
        <f t="shared" si="821"/>
        <v>42534</v>
      </c>
      <c r="B2509" s="104">
        <f t="shared" si="813"/>
        <v>71010.96322921</v>
      </c>
      <c r="C2509" s="104">
        <f t="shared" si="822"/>
        <v>66837.476212969967</v>
      </c>
      <c r="D2509" s="132">
        <f t="shared" si="823"/>
        <v>42532</v>
      </c>
      <c r="E2509" s="105">
        <f t="shared" si="815"/>
        <v>1.686E-3</v>
      </c>
      <c r="F2509" s="106">
        <f t="shared" si="812"/>
        <v>3</v>
      </c>
      <c r="G2509" s="106">
        <f t="shared" si="814"/>
        <v>30</v>
      </c>
      <c r="H2509" s="104">
        <f t="shared" si="824"/>
        <v>1.00016847</v>
      </c>
      <c r="I2509" s="104">
        <f t="shared" si="825"/>
        <v>1.06133995</v>
      </c>
      <c r="J2509" s="104">
        <f t="shared" si="817"/>
        <v>1.0615187500000001</v>
      </c>
      <c r="K2509" s="104">
        <f t="shared" si="818"/>
        <v>70949.234202740001</v>
      </c>
      <c r="L2509" s="107">
        <f t="shared" si="827"/>
        <v>0</v>
      </c>
      <c r="M2509" s="105">
        <f t="shared" si="828"/>
        <v>0</v>
      </c>
      <c r="N2509" s="104">
        <f t="shared" si="829"/>
        <v>0</v>
      </c>
      <c r="O2509" s="113">
        <f t="shared" si="826"/>
        <v>0.11</v>
      </c>
      <c r="P2509" s="108">
        <f t="shared" si="816"/>
        <v>1.0008700450000001</v>
      </c>
      <c r="Q2509" s="104">
        <f t="shared" si="819"/>
        <v>61.729026470000001</v>
      </c>
      <c r="R2509" s="104">
        <f t="shared" si="820"/>
        <v>61.729026470000001</v>
      </c>
      <c r="S2509" s="109" t="s">
        <v>52</v>
      </c>
      <c r="T2509" s="110">
        <f t="shared" si="830"/>
        <v>42561</v>
      </c>
      <c r="U2509" s="111">
        <f t="shared" si="831"/>
        <v>0</v>
      </c>
      <c r="V2509" s="22"/>
      <c r="AF2509" s="14"/>
    </row>
    <row r="2510" spans="1:32" x14ac:dyDescent="0.2">
      <c r="A2510" s="112">
        <f t="shared" si="821"/>
        <v>42535</v>
      </c>
      <c r="B2510" s="104">
        <f t="shared" si="813"/>
        <v>71035.539626199999</v>
      </c>
      <c r="C2510" s="104">
        <f t="shared" si="822"/>
        <v>66837.476212969967</v>
      </c>
      <c r="D2510" s="132">
        <f t="shared" si="823"/>
        <v>42532</v>
      </c>
      <c r="E2510" s="105">
        <f t="shared" si="815"/>
        <v>1.686E-3</v>
      </c>
      <c r="F2510" s="106">
        <f t="shared" si="812"/>
        <v>4</v>
      </c>
      <c r="G2510" s="106">
        <f t="shared" si="814"/>
        <v>30</v>
      </c>
      <c r="H2510" s="104">
        <f t="shared" si="824"/>
        <v>1.0002246299999999</v>
      </c>
      <c r="I2510" s="104">
        <f t="shared" si="825"/>
        <v>1.06133995</v>
      </c>
      <c r="J2510" s="104">
        <f t="shared" si="817"/>
        <v>1.06157835</v>
      </c>
      <c r="K2510" s="104">
        <f t="shared" si="818"/>
        <v>70953.217716319996</v>
      </c>
      <c r="L2510" s="107">
        <f t="shared" si="827"/>
        <v>0</v>
      </c>
      <c r="M2510" s="105">
        <f t="shared" si="828"/>
        <v>0</v>
      </c>
      <c r="N2510" s="104">
        <f t="shared" si="829"/>
        <v>0</v>
      </c>
      <c r="O2510" s="113">
        <f t="shared" si="826"/>
        <v>0.11</v>
      </c>
      <c r="P2510" s="108">
        <f t="shared" si="816"/>
        <v>1.001160228</v>
      </c>
      <c r="Q2510" s="104">
        <f t="shared" si="819"/>
        <v>82.321909880000007</v>
      </c>
      <c r="R2510" s="104">
        <f t="shared" si="820"/>
        <v>82.321909880000007</v>
      </c>
      <c r="S2510" s="109" t="s">
        <v>52</v>
      </c>
      <c r="T2510" s="110">
        <f t="shared" si="830"/>
        <v>42561</v>
      </c>
      <c r="U2510" s="111">
        <f t="shared" si="831"/>
        <v>0</v>
      </c>
      <c r="V2510" s="22"/>
      <c r="AF2510" s="14"/>
    </row>
    <row r="2511" spans="1:32" x14ac:dyDescent="0.2">
      <c r="A2511" s="112">
        <f t="shared" si="821"/>
        <v>42536</v>
      </c>
      <c r="B2511" s="104">
        <f t="shared" si="813"/>
        <v>71060.12570515</v>
      </c>
      <c r="C2511" s="104">
        <f t="shared" si="822"/>
        <v>66837.476212969967</v>
      </c>
      <c r="D2511" s="132">
        <f t="shared" si="823"/>
        <v>42532</v>
      </c>
      <c r="E2511" s="105">
        <f t="shared" si="815"/>
        <v>1.686E-3</v>
      </c>
      <c r="F2511" s="106">
        <f t="shared" si="812"/>
        <v>5</v>
      </c>
      <c r="G2511" s="106">
        <f t="shared" si="814"/>
        <v>30</v>
      </c>
      <c r="H2511" s="104">
        <f t="shared" si="824"/>
        <v>1.0002808000000001</v>
      </c>
      <c r="I2511" s="104">
        <f t="shared" si="825"/>
        <v>1.06133995</v>
      </c>
      <c r="J2511" s="104">
        <f t="shared" si="817"/>
        <v>1.06163797</v>
      </c>
      <c r="K2511" s="104">
        <f t="shared" si="818"/>
        <v>70957.202566659995</v>
      </c>
      <c r="L2511" s="107">
        <f t="shared" si="827"/>
        <v>0</v>
      </c>
      <c r="M2511" s="105">
        <f t="shared" si="828"/>
        <v>0</v>
      </c>
      <c r="N2511" s="104">
        <f t="shared" si="829"/>
        <v>0</v>
      </c>
      <c r="O2511" s="113">
        <f t="shared" si="826"/>
        <v>0.11</v>
      </c>
      <c r="P2511" s="108">
        <f t="shared" si="816"/>
        <v>1.0014504959999999</v>
      </c>
      <c r="Q2511" s="104">
        <f t="shared" si="819"/>
        <v>102.92313849</v>
      </c>
      <c r="R2511" s="104">
        <f t="shared" si="820"/>
        <v>102.92313849</v>
      </c>
      <c r="S2511" s="109" t="s">
        <v>52</v>
      </c>
      <c r="T2511" s="110">
        <f t="shared" si="830"/>
        <v>42561</v>
      </c>
      <c r="U2511" s="111">
        <f t="shared" si="831"/>
        <v>0</v>
      </c>
      <c r="V2511" s="22"/>
      <c r="AF2511" s="14"/>
    </row>
    <row r="2512" spans="1:32" x14ac:dyDescent="0.2">
      <c r="A2512" s="112">
        <f t="shared" si="821"/>
        <v>42537</v>
      </c>
      <c r="B2512" s="104">
        <f t="shared" si="813"/>
        <v>71084.719317669995</v>
      </c>
      <c r="C2512" s="104">
        <f t="shared" si="822"/>
        <v>66837.476212969967</v>
      </c>
      <c r="D2512" s="132">
        <f t="shared" si="823"/>
        <v>42532</v>
      </c>
      <c r="E2512" s="105">
        <f t="shared" si="815"/>
        <v>1.686E-3</v>
      </c>
      <c r="F2512" s="106">
        <f t="shared" si="812"/>
        <v>6</v>
      </c>
      <c r="G2512" s="106">
        <f t="shared" si="814"/>
        <v>30</v>
      </c>
      <c r="H2512" s="104">
        <f t="shared" si="824"/>
        <v>1.00033697</v>
      </c>
      <c r="I2512" s="104">
        <f t="shared" si="825"/>
        <v>1.06133995</v>
      </c>
      <c r="J2512" s="104">
        <f t="shared" si="817"/>
        <v>1.0616975799999999</v>
      </c>
      <c r="K2512" s="104">
        <f t="shared" si="818"/>
        <v>70961.186748609995</v>
      </c>
      <c r="L2512" s="107">
        <f t="shared" si="827"/>
        <v>0</v>
      </c>
      <c r="M2512" s="105">
        <f t="shared" si="828"/>
        <v>0</v>
      </c>
      <c r="N2512" s="104">
        <f t="shared" si="829"/>
        <v>0</v>
      </c>
      <c r="O2512" s="113">
        <f t="shared" si="826"/>
        <v>0.11</v>
      </c>
      <c r="P2512" s="108">
        <f t="shared" si="816"/>
        <v>1.001740847</v>
      </c>
      <c r="Q2512" s="104">
        <f t="shared" si="819"/>
        <v>123.53256906</v>
      </c>
      <c r="R2512" s="104">
        <f t="shared" si="820"/>
        <v>123.53256906</v>
      </c>
      <c r="S2512" s="109" t="s">
        <v>52</v>
      </c>
      <c r="T2512" s="110">
        <f t="shared" si="830"/>
        <v>42561</v>
      </c>
      <c r="U2512" s="111">
        <f t="shared" si="831"/>
        <v>0</v>
      </c>
      <c r="V2512" s="22"/>
      <c r="AF2512" s="14"/>
    </row>
    <row r="2513" spans="1:32" x14ac:dyDescent="0.2">
      <c r="A2513" s="112">
        <f t="shared" si="821"/>
        <v>42538</v>
      </c>
      <c r="B2513" s="104">
        <f t="shared" si="813"/>
        <v>71109.321945599993</v>
      </c>
      <c r="C2513" s="104">
        <f t="shared" si="822"/>
        <v>66837.476212969967</v>
      </c>
      <c r="D2513" s="132">
        <f t="shared" si="823"/>
        <v>42532</v>
      </c>
      <c r="E2513" s="105">
        <f t="shared" si="815"/>
        <v>1.686E-3</v>
      </c>
      <c r="F2513" s="106">
        <f t="shared" si="812"/>
        <v>7</v>
      </c>
      <c r="G2513" s="106">
        <f t="shared" si="814"/>
        <v>30</v>
      </c>
      <c r="H2513" s="104">
        <f t="shared" si="824"/>
        <v>1.0003931399999999</v>
      </c>
      <c r="I2513" s="104">
        <f t="shared" si="825"/>
        <v>1.06133995</v>
      </c>
      <c r="J2513" s="104">
        <f t="shared" si="817"/>
        <v>1.0617572</v>
      </c>
      <c r="K2513" s="104">
        <f t="shared" si="818"/>
        <v>70965.171598939996</v>
      </c>
      <c r="L2513" s="107">
        <f t="shared" si="827"/>
        <v>0</v>
      </c>
      <c r="M2513" s="105">
        <f t="shared" si="828"/>
        <v>0</v>
      </c>
      <c r="N2513" s="104">
        <f t="shared" si="829"/>
        <v>0</v>
      </c>
      <c r="O2513" s="113">
        <f t="shared" si="826"/>
        <v>0.11</v>
      </c>
      <c r="P2513" s="108">
        <f t="shared" si="816"/>
        <v>1.002031283</v>
      </c>
      <c r="Q2513" s="104">
        <f t="shared" si="819"/>
        <v>144.15034666</v>
      </c>
      <c r="R2513" s="104">
        <f t="shared" si="820"/>
        <v>144.15034666</v>
      </c>
      <c r="S2513" s="109" t="s">
        <v>52</v>
      </c>
      <c r="T2513" s="110">
        <f t="shared" si="830"/>
        <v>42561</v>
      </c>
      <c r="U2513" s="111">
        <f t="shared" si="831"/>
        <v>0</v>
      </c>
      <c r="V2513" s="22"/>
      <c r="AF2513" s="14"/>
    </row>
    <row r="2514" spans="1:32" x14ac:dyDescent="0.2">
      <c r="A2514" s="112">
        <f t="shared" si="821"/>
        <v>42539</v>
      </c>
      <c r="B2514" s="104">
        <f t="shared" si="813"/>
        <v>71133.933519550003</v>
      </c>
      <c r="C2514" s="104">
        <f t="shared" si="822"/>
        <v>66837.476212969967</v>
      </c>
      <c r="D2514" s="132">
        <f t="shared" si="823"/>
        <v>42532</v>
      </c>
      <c r="E2514" s="105">
        <f t="shared" si="815"/>
        <v>1.686E-3</v>
      </c>
      <c r="F2514" s="106">
        <f t="shared" si="812"/>
        <v>8</v>
      </c>
      <c r="G2514" s="106">
        <f t="shared" si="814"/>
        <v>30</v>
      </c>
      <c r="H2514" s="104">
        <f t="shared" si="824"/>
        <v>1.00044932</v>
      </c>
      <c r="I2514" s="104">
        <f t="shared" si="825"/>
        <v>1.06133995</v>
      </c>
      <c r="J2514" s="104">
        <f t="shared" si="817"/>
        <v>1.0618168299999999</v>
      </c>
      <c r="K2514" s="104">
        <f t="shared" si="818"/>
        <v>70969.15711765</v>
      </c>
      <c r="L2514" s="107">
        <f t="shared" si="827"/>
        <v>0</v>
      </c>
      <c r="M2514" s="105">
        <f t="shared" si="828"/>
        <v>0</v>
      </c>
      <c r="N2514" s="104">
        <f t="shared" si="829"/>
        <v>0</v>
      </c>
      <c r="O2514" s="113">
        <f t="shared" si="826"/>
        <v>0.11</v>
      </c>
      <c r="P2514" s="108">
        <f t="shared" si="816"/>
        <v>1.0023218030000001</v>
      </c>
      <c r="Q2514" s="104">
        <f t="shared" si="819"/>
        <v>164.7764019</v>
      </c>
      <c r="R2514" s="104">
        <f t="shared" si="820"/>
        <v>164.7764019</v>
      </c>
      <c r="S2514" s="109" t="s">
        <v>52</v>
      </c>
      <c r="T2514" s="110">
        <f t="shared" si="830"/>
        <v>42561</v>
      </c>
      <c r="U2514" s="111">
        <f t="shared" si="831"/>
        <v>0</v>
      </c>
      <c r="V2514" s="22"/>
      <c r="AF2514" s="14"/>
    </row>
    <row r="2515" spans="1:32" x14ac:dyDescent="0.2">
      <c r="A2515" s="112">
        <f t="shared" si="821"/>
        <v>42540</v>
      </c>
      <c r="B2515" s="104">
        <f t="shared" si="813"/>
        <v>71158.552700860004</v>
      </c>
      <c r="C2515" s="104">
        <f t="shared" si="822"/>
        <v>66837.476212969967</v>
      </c>
      <c r="D2515" s="132">
        <f t="shared" si="823"/>
        <v>42532</v>
      </c>
      <c r="E2515" s="105">
        <f t="shared" si="815"/>
        <v>1.686E-3</v>
      </c>
      <c r="F2515" s="106">
        <f t="shared" si="812"/>
        <v>9</v>
      </c>
      <c r="G2515" s="106">
        <f t="shared" si="814"/>
        <v>30</v>
      </c>
      <c r="H2515" s="104">
        <f t="shared" si="824"/>
        <v>1.0005055</v>
      </c>
      <c r="I2515" s="104">
        <f t="shared" si="825"/>
        <v>1.06133995</v>
      </c>
      <c r="J2515" s="104">
        <f t="shared" si="817"/>
        <v>1.06187645</v>
      </c>
      <c r="K2515" s="104">
        <f t="shared" si="818"/>
        <v>70973.141967980002</v>
      </c>
      <c r="L2515" s="107">
        <f t="shared" si="827"/>
        <v>0</v>
      </c>
      <c r="M2515" s="105">
        <f t="shared" si="828"/>
        <v>0</v>
      </c>
      <c r="N2515" s="104">
        <f t="shared" si="829"/>
        <v>0</v>
      </c>
      <c r="O2515" s="113">
        <f t="shared" si="826"/>
        <v>0.11</v>
      </c>
      <c r="P2515" s="108">
        <f t="shared" si="816"/>
        <v>1.002612407</v>
      </c>
      <c r="Q2515" s="104">
        <f t="shared" si="819"/>
        <v>185.41073288000001</v>
      </c>
      <c r="R2515" s="104">
        <f t="shared" si="820"/>
        <v>185.41073288000001</v>
      </c>
      <c r="S2515" s="109" t="s">
        <v>52</v>
      </c>
      <c r="T2515" s="110">
        <f t="shared" si="830"/>
        <v>42561</v>
      </c>
      <c r="U2515" s="111">
        <f t="shared" si="831"/>
        <v>0</v>
      </c>
      <c r="V2515" s="22"/>
      <c r="AF2515" s="14"/>
    </row>
    <row r="2516" spans="1:32" x14ac:dyDescent="0.2">
      <c r="A2516" s="112">
        <f t="shared" si="821"/>
        <v>42541</v>
      </c>
      <c r="B2516" s="104">
        <f t="shared" si="813"/>
        <v>71183.180830609999</v>
      </c>
      <c r="C2516" s="104">
        <f t="shared" si="822"/>
        <v>66837.476212969967</v>
      </c>
      <c r="D2516" s="132">
        <f t="shared" si="823"/>
        <v>42532</v>
      </c>
      <c r="E2516" s="105">
        <f t="shared" si="815"/>
        <v>1.686E-3</v>
      </c>
      <c r="F2516" s="106">
        <f t="shared" si="812"/>
        <v>10</v>
      </c>
      <c r="G2516" s="106">
        <f t="shared" si="814"/>
        <v>30</v>
      </c>
      <c r="H2516" s="104">
        <f t="shared" si="824"/>
        <v>1.0005616799999999</v>
      </c>
      <c r="I2516" s="104">
        <f t="shared" si="825"/>
        <v>1.06133995</v>
      </c>
      <c r="J2516" s="104">
        <f t="shared" si="817"/>
        <v>1.0619360799999999</v>
      </c>
      <c r="K2516" s="104">
        <f t="shared" si="818"/>
        <v>70977.127486690006</v>
      </c>
      <c r="L2516" s="107">
        <f t="shared" si="827"/>
        <v>0</v>
      </c>
      <c r="M2516" s="105">
        <f t="shared" si="828"/>
        <v>0</v>
      </c>
      <c r="N2516" s="104">
        <f t="shared" si="829"/>
        <v>0</v>
      </c>
      <c r="O2516" s="113">
        <f t="shared" si="826"/>
        <v>0.11</v>
      </c>
      <c r="P2516" s="108">
        <f t="shared" si="816"/>
        <v>1.002903095</v>
      </c>
      <c r="Q2516" s="104">
        <f t="shared" si="819"/>
        <v>206.05334392</v>
      </c>
      <c r="R2516" s="104">
        <f t="shared" si="820"/>
        <v>206.05334392</v>
      </c>
      <c r="S2516" s="109" t="s">
        <v>52</v>
      </c>
      <c r="T2516" s="110">
        <f t="shared" si="830"/>
        <v>42561</v>
      </c>
      <c r="U2516" s="111">
        <f t="shared" si="831"/>
        <v>0</v>
      </c>
      <c r="V2516" s="22"/>
      <c r="AF2516" s="14"/>
    </row>
    <row r="2517" spans="1:32" x14ac:dyDescent="0.2">
      <c r="A2517" s="112">
        <f t="shared" si="821"/>
        <v>42542</v>
      </c>
      <c r="B2517" s="104">
        <f t="shared" si="813"/>
        <v>71207.817981329994</v>
      </c>
      <c r="C2517" s="104">
        <f t="shared" si="822"/>
        <v>66837.476212969967</v>
      </c>
      <c r="D2517" s="132">
        <f t="shared" si="823"/>
        <v>42532</v>
      </c>
      <c r="E2517" s="105">
        <f t="shared" si="815"/>
        <v>1.686E-3</v>
      </c>
      <c r="F2517" s="106">
        <f t="shared" si="812"/>
        <v>11</v>
      </c>
      <c r="G2517" s="106">
        <f t="shared" si="814"/>
        <v>30</v>
      </c>
      <c r="H2517" s="104">
        <f t="shared" si="824"/>
        <v>1.0006178699999999</v>
      </c>
      <c r="I2517" s="104">
        <f t="shared" si="825"/>
        <v>1.06133995</v>
      </c>
      <c r="J2517" s="104">
        <f t="shared" si="817"/>
        <v>1.0619957200000001</v>
      </c>
      <c r="K2517" s="104">
        <f t="shared" si="818"/>
        <v>70981.11367377</v>
      </c>
      <c r="L2517" s="107">
        <f t="shared" si="827"/>
        <v>0</v>
      </c>
      <c r="M2517" s="105">
        <f t="shared" si="828"/>
        <v>0</v>
      </c>
      <c r="N2517" s="104">
        <f t="shared" si="829"/>
        <v>0</v>
      </c>
      <c r="O2517" s="113">
        <f t="shared" si="826"/>
        <v>0.11</v>
      </c>
      <c r="P2517" s="108">
        <f t="shared" si="816"/>
        <v>1.0031938680000001</v>
      </c>
      <c r="Q2517" s="104">
        <f t="shared" si="819"/>
        <v>226.70430755999999</v>
      </c>
      <c r="R2517" s="104">
        <f t="shared" si="820"/>
        <v>226.70430755999999</v>
      </c>
      <c r="S2517" s="109" t="s">
        <v>52</v>
      </c>
      <c r="T2517" s="110">
        <f t="shared" si="830"/>
        <v>42561</v>
      </c>
      <c r="U2517" s="111">
        <f t="shared" si="831"/>
        <v>0</v>
      </c>
      <c r="V2517" s="22"/>
      <c r="AF2517" s="14"/>
    </row>
    <row r="2518" spans="1:32" x14ac:dyDescent="0.2">
      <c r="A2518" s="112">
        <f t="shared" si="821"/>
        <v>42543</v>
      </c>
      <c r="B2518" s="104">
        <f t="shared" si="813"/>
        <v>71232.462071550006</v>
      </c>
      <c r="C2518" s="104">
        <f t="shared" si="822"/>
        <v>66837.476212969967</v>
      </c>
      <c r="D2518" s="132">
        <f t="shared" si="823"/>
        <v>42532</v>
      </c>
      <c r="E2518" s="105">
        <f t="shared" si="815"/>
        <v>1.686E-3</v>
      </c>
      <c r="F2518" s="106">
        <f t="shared" si="812"/>
        <v>12</v>
      </c>
      <c r="G2518" s="106">
        <f t="shared" si="814"/>
        <v>30</v>
      </c>
      <c r="H2518" s="104">
        <f t="shared" si="824"/>
        <v>1.00067405</v>
      </c>
      <c r="I2518" s="104">
        <f t="shared" si="825"/>
        <v>1.06133995</v>
      </c>
      <c r="J2518" s="104">
        <f t="shared" si="817"/>
        <v>1.0620553399999999</v>
      </c>
      <c r="K2518" s="104">
        <f t="shared" si="818"/>
        <v>70985.098524100002</v>
      </c>
      <c r="L2518" s="107">
        <f t="shared" si="827"/>
        <v>0</v>
      </c>
      <c r="M2518" s="105">
        <f t="shared" si="828"/>
        <v>0</v>
      </c>
      <c r="N2518" s="104">
        <f t="shared" si="829"/>
        <v>0</v>
      </c>
      <c r="O2518" s="113">
        <f t="shared" si="826"/>
        <v>0.11</v>
      </c>
      <c r="P2518" s="108">
        <f t="shared" si="816"/>
        <v>1.0034847250000001</v>
      </c>
      <c r="Q2518" s="104">
        <f t="shared" si="819"/>
        <v>247.36354745</v>
      </c>
      <c r="R2518" s="104">
        <f t="shared" si="820"/>
        <v>247.36354745</v>
      </c>
      <c r="S2518" s="109" t="s">
        <v>52</v>
      </c>
      <c r="T2518" s="110">
        <f t="shared" si="830"/>
        <v>42561</v>
      </c>
      <c r="U2518" s="111">
        <f t="shared" si="831"/>
        <v>0</v>
      </c>
      <c r="V2518" s="22"/>
      <c r="AF2518" s="14"/>
    </row>
    <row r="2519" spans="1:32" x14ac:dyDescent="0.2">
      <c r="A2519" s="112">
        <f t="shared" si="821"/>
        <v>42544</v>
      </c>
      <c r="B2519" s="104">
        <f t="shared" si="813"/>
        <v>71257.116455590003</v>
      </c>
      <c r="C2519" s="104">
        <f t="shared" si="822"/>
        <v>66837.476212969967</v>
      </c>
      <c r="D2519" s="132">
        <f t="shared" si="823"/>
        <v>42532</v>
      </c>
      <c r="E2519" s="105">
        <f t="shared" si="815"/>
        <v>1.686E-3</v>
      </c>
      <c r="F2519" s="106">
        <f t="shared" si="812"/>
        <v>13</v>
      </c>
      <c r="G2519" s="106">
        <f t="shared" si="814"/>
        <v>30</v>
      </c>
      <c r="H2519" s="104">
        <f t="shared" si="824"/>
        <v>1.0007302499999999</v>
      </c>
      <c r="I2519" s="104">
        <f t="shared" si="825"/>
        <v>1.06133995</v>
      </c>
      <c r="J2519" s="104">
        <f t="shared" si="817"/>
        <v>1.06211499</v>
      </c>
      <c r="K2519" s="104">
        <f t="shared" si="818"/>
        <v>70989.085379559998</v>
      </c>
      <c r="L2519" s="107">
        <f t="shared" si="827"/>
        <v>0</v>
      </c>
      <c r="M2519" s="105">
        <f t="shared" si="828"/>
        <v>0</v>
      </c>
      <c r="N2519" s="104">
        <f t="shared" si="829"/>
        <v>0</v>
      </c>
      <c r="O2519" s="113">
        <f t="shared" si="826"/>
        <v>0.11</v>
      </c>
      <c r="P2519" s="108">
        <f t="shared" si="816"/>
        <v>1.0037756659999999</v>
      </c>
      <c r="Q2519" s="104">
        <f t="shared" si="819"/>
        <v>268.03107603000001</v>
      </c>
      <c r="R2519" s="104">
        <f t="shared" si="820"/>
        <v>268.03107603000001</v>
      </c>
      <c r="S2519" s="109" t="s">
        <v>52</v>
      </c>
      <c r="T2519" s="110">
        <f t="shared" si="830"/>
        <v>42561</v>
      </c>
      <c r="U2519" s="111">
        <f t="shared" si="831"/>
        <v>0</v>
      </c>
      <c r="V2519" s="22"/>
      <c r="AF2519" s="14"/>
    </row>
    <row r="2520" spans="1:32" x14ac:dyDescent="0.2">
      <c r="A2520" s="112">
        <f t="shared" si="821"/>
        <v>42545</v>
      </c>
      <c r="B2520" s="104">
        <f t="shared" si="813"/>
        <v>71281.778522830005</v>
      </c>
      <c r="C2520" s="104">
        <f t="shared" si="822"/>
        <v>66837.476212969967</v>
      </c>
      <c r="D2520" s="132">
        <f t="shared" si="823"/>
        <v>42532</v>
      </c>
      <c r="E2520" s="105">
        <f t="shared" si="815"/>
        <v>1.686E-3</v>
      </c>
      <c r="F2520" s="106">
        <f t="shared" si="812"/>
        <v>14</v>
      </c>
      <c r="G2520" s="106">
        <f t="shared" si="814"/>
        <v>30</v>
      </c>
      <c r="H2520" s="104">
        <f t="shared" si="824"/>
        <v>1.0007864399999999</v>
      </c>
      <c r="I2520" s="104">
        <f t="shared" si="825"/>
        <v>1.06133995</v>
      </c>
      <c r="J2520" s="104">
        <f t="shared" si="817"/>
        <v>1.0621746299999999</v>
      </c>
      <c r="K2520" s="104">
        <f t="shared" si="818"/>
        <v>70993.071566640006</v>
      </c>
      <c r="L2520" s="107">
        <f t="shared" si="827"/>
        <v>0</v>
      </c>
      <c r="M2520" s="105">
        <f t="shared" si="828"/>
        <v>0</v>
      </c>
      <c r="N2520" s="104">
        <f t="shared" si="829"/>
        <v>0</v>
      </c>
      <c r="O2520" s="113">
        <f t="shared" si="826"/>
        <v>0.11</v>
      </c>
      <c r="P2520" s="108">
        <f t="shared" si="816"/>
        <v>1.0040666920000001</v>
      </c>
      <c r="Q2520" s="104">
        <f t="shared" si="819"/>
        <v>288.70695619000003</v>
      </c>
      <c r="R2520" s="104">
        <f t="shared" si="820"/>
        <v>288.70695619000003</v>
      </c>
      <c r="S2520" s="109" t="s">
        <v>52</v>
      </c>
      <c r="T2520" s="110">
        <f t="shared" si="830"/>
        <v>42561</v>
      </c>
      <c r="U2520" s="111">
        <f t="shared" si="831"/>
        <v>0</v>
      </c>
      <c r="V2520" s="22"/>
      <c r="AF2520" s="14"/>
    </row>
    <row r="2521" spans="1:32" x14ac:dyDescent="0.2">
      <c r="A2521" s="112">
        <f t="shared" si="821"/>
        <v>42546</v>
      </c>
      <c r="B2521" s="104">
        <f t="shared" si="813"/>
        <v>71306.448873989997</v>
      </c>
      <c r="C2521" s="104">
        <f t="shared" si="822"/>
        <v>66837.476212969967</v>
      </c>
      <c r="D2521" s="132">
        <f t="shared" si="823"/>
        <v>42532</v>
      </c>
      <c r="E2521" s="105">
        <f t="shared" si="815"/>
        <v>1.686E-3</v>
      </c>
      <c r="F2521" s="106">
        <f t="shared" si="812"/>
        <v>15</v>
      </c>
      <c r="G2521" s="106">
        <f t="shared" si="814"/>
        <v>30</v>
      </c>
      <c r="H2521" s="104">
        <f t="shared" si="824"/>
        <v>1.0008426399999999</v>
      </c>
      <c r="I2521" s="104">
        <f t="shared" si="825"/>
        <v>1.06133995</v>
      </c>
      <c r="J2521" s="104">
        <f t="shared" si="817"/>
        <v>1.06223427</v>
      </c>
      <c r="K2521" s="104">
        <f t="shared" si="818"/>
        <v>70997.057753720001</v>
      </c>
      <c r="L2521" s="107">
        <f t="shared" si="827"/>
        <v>0</v>
      </c>
      <c r="M2521" s="105">
        <f t="shared" si="828"/>
        <v>0</v>
      </c>
      <c r="N2521" s="104">
        <f t="shared" si="829"/>
        <v>0</v>
      </c>
      <c r="O2521" s="113">
        <f t="shared" si="826"/>
        <v>0.11</v>
      </c>
      <c r="P2521" s="108">
        <f t="shared" si="816"/>
        <v>1.0043578019999999</v>
      </c>
      <c r="Q2521" s="104">
        <f t="shared" si="819"/>
        <v>309.39112026999999</v>
      </c>
      <c r="R2521" s="104">
        <f t="shared" si="820"/>
        <v>309.39112026999999</v>
      </c>
      <c r="S2521" s="109" t="s">
        <v>52</v>
      </c>
      <c r="T2521" s="110">
        <f t="shared" si="830"/>
        <v>42561</v>
      </c>
      <c r="U2521" s="111">
        <f t="shared" si="831"/>
        <v>0</v>
      </c>
      <c r="V2521" s="22"/>
      <c r="AF2521" s="14"/>
    </row>
    <row r="2522" spans="1:32" x14ac:dyDescent="0.2">
      <c r="A2522" s="112">
        <f t="shared" si="821"/>
        <v>42547</v>
      </c>
      <c r="B2522" s="104">
        <f t="shared" si="813"/>
        <v>71331.128181559994</v>
      </c>
      <c r="C2522" s="104">
        <f t="shared" si="822"/>
        <v>66837.476212969967</v>
      </c>
      <c r="D2522" s="132">
        <f t="shared" si="823"/>
        <v>42532</v>
      </c>
      <c r="E2522" s="105">
        <f t="shared" si="815"/>
        <v>1.686E-3</v>
      </c>
      <c r="F2522" s="106">
        <f t="shared" si="812"/>
        <v>16</v>
      </c>
      <c r="G2522" s="106">
        <f t="shared" si="814"/>
        <v>30</v>
      </c>
      <c r="H2522" s="104">
        <f t="shared" si="824"/>
        <v>1.0008988400000001</v>
      </c>
      <c r="I2522" s="104">
        <f t="shared" si="825"/>
        <v>1.06133995</v>
      </c>
      <c r="J2522" s="104">
        <f t="shared" si="817"/>
        <v>1.0622939199999999</v>
      </c>
      <c r="K2522" s="104">
        <f t="shared" si="818"/>
        <v>71001.044609179997</v>
      </c>
      <c r="L2522" s="107">
        <f t="shared" si="827"/>
        <v>0</v>
      </c>
      <c r="M2522" s="105">
        <f t="shared" si="828"/>
        <v>0</v>
      </c>
      <c r="N2522" s="104">
        <f t="shared" si="829"/>
        <v>0</v>
      </c>
      <c r="O2522" s="113">
        <f t="shared" si="826"/>
        <v>0.11</v>
      </c>
      <c r="P2522" s="108">
        <f t="shared" si="816"/>
        <v>1.004648996</v>
      </c>
      <c r="Q2522" s="104">
        <f t="shared" si="819"/>
        <v>330.08357238000002</v>
      </c>
      <c r="R2522" s="104">
        <f t="shared" si="820"/>
        <v>330.08357238000002</v>
      </c>
      <c r="S2522" s="109" t="s">
        <v>52</v>
      </c>
      <c r="T2522" s="110">
        <f t="shared" si="830"/>
        <v>42561</v>
      </c>
      <c r="U2522" s="111">
        <f t="shared" si="831"/>
        <v>0</v>
      </c>
      <c r="V2522" s="22"/>
      <c r="AF2522" s="14"/>
    </row>
    <row r="2523" spans="1:32" x14ac:dyDescent="0.2">
      <c r="A2523" s="112">
        <f t="shared" si="821"/>
        <v>42548</v>
      </c>
      <c r="B2523" s="104">
        <f t="shared" si="813"/>
        <v>71355.816518129999</v>
      </c>
      <c r="C2523" s="104">
        <f t="shared" si="822"/>
        <v>66837.476212969967</v>
      </c>
      <c r="D2523" s="132">
        <f t="shared" si="823"/>
        <v>42532</v>
      </c>
      <c r="E2523" s="105">
        <f t="shared" si="815"/>
        <v>1.686E-3</v>
      </c>
      <c r="F2523" s="106">
        <f t="shared" si="812"/>
        <v>17</v>
      </c>
      <c r="G2523" s="106">
        <f t="shared" si="814"/>
        <v>30</v>
      </c>
      <c r="H2523" s="104">
        <f t="shared" si="824"/>
        <v>1.00095505</v>
      </c>
      <c r="I2523" s="104">
        <f t="shared" si="825"/>
        <v>1.06133995</v>
      </c>
      <c r="J2523" s="104">
        <f t="shared" si="817"/>
        <v>1.0623535799999999</v>
      </c>
      <c r="K2523" s="104">
        <f t="shared" si="818"/>
        <v>71005.032133009998</v>
      </c>
      <c r="L2523" s="107">
        <f t="shared" si="827"/>
        <v>0</v>
      </c>
      <c r="M2523" s="105">
        <f t="shared" si="828"/>
        <v>0</v>
      </c>
      <c r="N2523" s="104">
        <f t="shared" si="829"/>
        <v>0</v>
      </c>
      <c r="O2523" s="113">
        <f t="shared" si="826"/>
        <v>0.11</v>
      </c>
      <c r="P2523" s="108">
        <f t="shared" si="816"/>
        <v>1.004940275</v>
      </c>
      <c r="Q2523" s="104">
        <f t="shared" si="819"/>
        <v>350.78438512000002</v>
      </c>
      <c r="R2523" s="104">
        <f t="shared" si="820"/>
        <v>350.78438512000002</v>
      </c>
      <c r="S2523" s="109" t="s">
        <v>52</v>
      </c>
      <c r="T2523" s="110">
        <f t="shared" si="830"/>
        <v>42561</v>
      </c>
      <c r="U2523" s="111">
        <f t="shared" si="831"/>
        <v>0</v>
      </c>
      <c r="V2523" s="22"/>
      <c r="AF2523" s="14"/>
    </row>
    <row r="2524" spans="1:32" x14ac:dyDescent="0.2">
      <c r="A2524" s="112">
        <f t="shared" si="821"/>
        <v>42549</v>
      </c>
      <c r="B2524" s="104">
        <f t="shared" si="813"/>
        <v>71380.512470539994</v>
      </c>
      <c r="C2524" s="104">
        <f t="shared" si="822"/>
        <v>66837.476212969967</v>
      </c>
      <c r="D2524" s="132">
        <f t="shared" si="823"/>
        <v>42532</v>
      </c>
      <c r="E2524" s="105">
        <f t="shared" si="815"/>
        <v>1.686E-3</v>
      </c>
      <c r="F2524" s="106">
        <f t="shared" si="812"/>
        <v>18</v>
      </c>
      <c r="G2524" s="106">
        <f t="shared" si="814"/>
        <v>30</v>
      </c>
      <c r="H2524" s="104">
        <f t="shared" si="824"/>
        <v>1.0010112499999999</v>
      </c>
      <c r="I2524" s="104">
        <f t="shared" si="825"/>
        <v>1.06133995</v>
      </c>
      <c r="J2524" s="104">
        <f t="shared" si="817"/>
        <v>1.06241323</v>
      </c>
      <c r="K2524" s="104">
        <f t="shared" si="818"/>
        <v>71009.018988459997</v>
      </c>
      <c r="L2524" s="107">
        <f t="shared" si="827"/>
        <v>0</v>
      </c>
      <c r="M2524" s="105">
        <f t="shared" si="828"/>
        <v>0</v>
      </c>
      <c r="N2524" s="104">
        <f t="shared" si="829"/>
        <v>0</v>
      </c>
      <c r="O2524" s="113">
        <f t="shared" si="826"/>
        <v>0.11</v>
      </c>
      <c r="P2524" s="108">
        <f t="shared" si="816"/>
        <v>1.0052316379999999</v>
      </c>
      <c r="Q2524" s="104">
        <f t="shared" si="819"/>
        <v>371.49348207999998</v>
      </c>
      <c r="R2524" s="104">
        <f t="shared" si="820"/>
        <v>371.49348207999998</v>
      </c>
      <c r="S2524" s="109" t="s">
        <v>52</v>
      </c>
      <c r="T2524" s="110">
        <f t="shared" si="830"/>
        <v>42561</v>
      </c>
      <c r="U2524" s="111">
        <f t="shared" si="831"/>
        <v>0</v>
      </c>
      <c r="V2524" s="22"/>
      <c r="AF2524" s="14"/>
    </row>
    <row r="2525" spans="1:32" x14ac:dyDescent="0.2">
      <c r="A2525" s="112">
        <f t="shared" si="821"/>
        <v>42550</v>
      </c>
      <c r="B2525" s="104">
        <f t="shared" si="813"/>
        <v>71405.217454379992</v>
      </c>
      <c r="C2525" s="104">
        <f t="shared" si="822"/>
        <v>66837.476212969967</v>
      </c>
      <c r="D2525" s="132">
        <f t="shared" si="823"/>
        <v>42532</v>
      </c>
      <c r="E2525" s="105">
        <f t="shared" si="815"/>
        <v>1.686E-3</v>
      </c>
      <c r="F2525" s="106">
        <f t="shared" si="812"/>
        <v>19</v>
      </c>
      <c r="G2525" s="106">
        <f t="shared" si="814"/>
        <v>30</v>
      </c>
      <c r="H2525" s="104">
        <f t="shared" si="824"/>
        <v>1.00106747</v>
      </c>
      <c r="I2525" s="104">
        <f t="shared" si="825"/>
        <v>1.06133995</v>
      </c>
      <c r="J2525" s="104">
        <f t="shared" si="817"/>
        <v>1.06247289</v>
      </c>
      <c r="K2525" s="104">
        <f t="shared" si="818"/>
        <v>71013.006512299995</v>
      </c>
      <c r="L2525" s="107">
        <f t="shared" si="827"/>
        <v>0</v>
      </c>
      <c r="M2525" s="105">
        <f t="shared" si="828"/>
        <v>0</v>
      </c>
      <c r="N2525" s="104">
        <f t="shared" si="829"/>
        <v>0</v>
      </c>
      <c r="O2525" s="113">
        <f t="shared" si="826"/>
        <v>0.11</v>
      </c>
      <c r="P2525" s="108">
        <f t="shared" si="816"/>
        <v>1.005523086</v>
      </c>
      <c r="Q2525" s="104">
        <f t="shared" si="819"/>
        <v>392.21094208</v>
      </c>
      <c r="R2525" s="104">
        <f t="shared" si="820"/>
        <v>392.21094208</v>
      </c>
      <c r="S2525" s="109" t="s">
        <v>52</v>
      </c>
      <c r="T2525" s="110">
        <f t="shared" si="830"/>
        <v>42561</v>
      </c>
      <c r="U2525" s="111">
        <f t="shared" si="831"/>
        <v>0</v>
      </c>
      <c r="V2525" s="22"/>
      <c r="AF2525" s="14"/>
    </row>
    <row r="2526" spans="1:32" x14ac:dyDescent="0.2">
      <c r="A2526" s="112">
        <f t="shared" si="821"/>
        <v>42551</v>
      </c>
      <c r="B2526" s="104">
        <f t="shared" si="813"/>
        <v>71429.930727949992</v>
      </c>
      <c r="C2526" s="104">
        <f t="shared" si="822"/>
        <v>66837.476212969967</v>
      </c>
      <c r="D2526" s="132">
        <f t="shared" si="823"/>
        <v>42532</v>
      </c>
      <c r="E2526" s="105">
        <f t="shared" si="815"/>
        <v>1.686E-3</v>
      </c>
      <c r="F2526" s="106">
        <f t="shared" si="812"/>
        <v>20</v>
      </c>
      <c r="G2526" s="106">
        <f t="shared" si="814"/>
        <v>30</v>
      </c>
      <c r="H2526" s="104">
        <f t="shared" si="824"/>
        <v>1.0011236800000001</v>
      </c>
      <c r="I2526" s="104">
        <f t="shared" si="825"/>
        <v>1.06133995</v>
      </c>
      <c r="J2526" s="104">
        <f t="shared" si="817"/>
        <v>1.06253255</v>
      </c>
      <c r="K2526" s="104">
        <f t="shared" si="818"/>
        <v>71016.994036129996</v>
      </c>
      <c r="L2526" s="107">
        <f t="shared" si="827"/>
        <v>0</v>
      </c>
      <c r="M2526" s="105">
        <f t="shared" si="828"/>
        <v>0</v>
      </c>
      <c r="N2526" s="104">
        <f t="shared" si="829"/>
        <v>0</v>
      </c>
      <c r="O2526" s="113">
        <f t="shared" si="826"/>
        <v>0.11</v>
      </c>
      <c r="P2526" s="108">
        <f t="shared" si="816"/>
        <v>1.005814618</v>
      </c>
      <c r="Q2526" s="104">
        <f t="shared" si="819"/>
        <v>412.93669182000002</v>
      </c>
      <c r="R2526" s="104">
        <f t="shared" si="820"/>
        <v>412.93669182000002</v>
      </c>
      <c r="S2526" s="109" t="s">
        <v>52</v>
      </c>
      <c r="T2526" s="110">
        <f t="shared" si="830"/>
        <v>42561</v>
      </c>
      <c r="U2526" s="111">
        <f t="shared" si="831"/>
        <v>0</v>
      </c>
      <c r="V2526" s="22"/>
      <c r="AF2526" s="14"/>
    </row>
    <row r="2527" spans="1:32" x14ac:dyDescent="0.2">
      <c r="A2527" s="112">
        <f t="shared" si="821"/>
        <v>42552</v>
      </c>
      <c r="B2527" s="104">
        <f t="shared" si="813"/>
        <v>71454.653035740004</v>
      </c>
      <c r="C2527" s="104">
        <f t="shared" si="822"/>
        <v>66837.476212969967</v>
      </c>
      <c r="D2527" s="132">
        <f t="shared" si="823"/>
        <v>42532</v>
      </c>
      <c r="E2527" s="105">
        <f t="shared" si="815"/>
        <v>1.686E-3</v>
      </c>
      <c r="F2527" s="106">
        <f t="shared" si="812"/>
        <v>21</v>
      </c>
      <c r="G2527" s="106">
        <f t="shared" si="814"/>
        <v>30</v>
      </c>
      <c r="H2527" s="104">
        <f t="shared" si="824"/>
        <v>1.0011798999999999</v>
      </c>
      <c r="I2527" s="104">
        <f t="shared" si="825"/>
        <v>1.06133995</v>
      </c>
      <c r="J2527" s="104">
        <f t="shared" si="817"/>
        <v>1.06259222</v>
      </c>
      <c r="K2527" s="104">
        <f t="shared" si="818"/>
        <v>71020.982228330002</v>
      </c>
      <c r="L2527" s="107">
        <f t="shared" si="827"/>
        <v>0</v>
      </c>
      <c r="M2527" s="105">
        <f t="shared" si="828"/>
        <v>0</v>
      </c>
      <c r="N2527" s="104">
        <f t="shared" si="829"/>
        <v>0</v>
      </c>
      <c r="O2527" s="113">
        <f t="shared" si="826"/>
        <v>0.11</v>
      </c>
      <c r="P2527" s="108">
        <f t="shared" si="816"/>
        <v>1.0061062350000001</v>
      </c>
      <c r="Q2527" s="104">
        <f t="shared" si="819"/>
        <v>433.67080741000001</v>
      </c>
      <c r="R2527" s="104">
        <f t="shared" si="820"/>
        <v>433.67080741000001</v>
      </c>
      <c r="S2527" s="109" t="s">
        <v>52</v>
      </c>
      <c r="T2527" s="110">
        <f t="shared" si="830"/>
        <v>42561</v>
      </c>
      <c r="U2527" s="111">
        <f t="shared" si="831"/>
        <v>0</v>
      </c>
      <c r="V2527" s="22"/>
      <c r="AF2527" s="14"/>
    </row>
    <row r="2528" spans="1:32" x14ac:dyDescent="0.2">
      <c r="A2528" s="112">
        <f t="shared" si="821"/>
        <v>42553</v>
      </c>
      <c r="B2528" s="104">
        <f t="shared" si="813"/>
        <v>71479.383635689999</v>
      </c>
      <c r="C2528" s="104">
        <f t="shared" si="822"/>
        <v>66837.476212969967</v>
      </c>
      <c r="D2528" s="132">
        <f t="shared" si="823"/>
        <v>42532</v>
      </c>
      <c r="E2528" s="105">
        <f t="shared" si="815"/>
        <v>1.686E-3</v>
      </c>
      <c r="F2528" s="106">
        <f t="shared" si="812"/>
        <v>22</v>
      </c>
      <c r="G2528" s="106">
        <f t="shared" si="814"/>
        <v>30</v>
      </c>
      <c r="H2528" s="104">
        <f t="shared" si="824"/>
        <v>1.00123612</v>
      </c>
      <c r="I2528" s="104">
        <f t="shared" si="825"/>
        <v>1.06133995</v>
      </c>
      <c r="J2528" s="104">
        <f t="shared" si="817"/>
        <v>1.0626518899999999</v>
      </c>
      <c r="K2528" s="104">
        <f t="shared" si="818"/>
        <v>71024.970420540005</v>
      </c>
      <c r="L2528" s="107">
        <f t="shared" si="827"/>
        <v>0</v>
      </c>
      <c r="M2528" s="105">
        <f t="shared" si="828"/>
        <v>0</v>
      </c>
      <c r="N2528" s="104">
        <f t="shared" si="829"/>
        <v>0</v>
      </c>
      <c r="O2528" s="113">
        <f t="shared" si="826"/>
        <v>0.11</v>
      </c>
      <c r="P2528" s="108">
        <f t="shared" si="816"/>
        <v>1.0063979359999999</v>
      </c>
      <c r="Q2528" s="104">
        <f t="shared" si="819"/>
        <v>454.41321514999998</v>
      </c>
      <c r="R2528" s="104">
        <f t="shared" si="820"/>
        <v>454.41321514999998</v>
      </c>
      <c r="S2528" s="109" t="s">
        <v>52</v>
      </c>
      <c r="T2528" s="110">
        <f t="shared" si="830"/>
        <v>42561</v>
      </c>
      <c r="U2528" s="111">
        <f t="shared" si="831"/>
        <v>0</v>
      </c>
      <c r="V2528" s="22"/>
      <c r="AF2528" s="14"/>
    </row>
    <row r="2529" spans="1:32" x14ac:dyDescent="0.2">
      <c r="A2529" s="112">
        <f t="shared" si="821"/>
        <v>42554</v>
      </c>
      <c r="B2529" s="104">
        <f t="shared" si="813"/>
        <v>71504.122599800001</v>
      </c>
      <c r="C2529" s="104">
        <f t="shared" si="822"/>
        <v>66837.476212969967</v>
      </c>
      <c r="D2529" s="132">
        <f t="shared" si="823"/>
        <v>42532</v>
      </c>
      <c r="E2529" s="105">
        <f t="shared" si="815"/>
        <v>1.686E-3</v>
      </c>
      <c r="F2529" s="106">
        <f t="shared" si="812"/>
        <v>23</v>
      </c>
      <c r="G2529" s="106">
        <f t="shared" si="814"/>
        <v>30</v>
      </c>
      <c r="H2529" s="104">
        <f t="shared" si="824"/>
        <v>1.00129234</v>
      </c>
      <c r="I2529" s="104">
        <f t="shared" si="825"/>
        <v>1.06133995</v>
      </c>
      <c r="J2529" s="104">
        <f t="shared" si="817"/>
        <v>1.0627115600000001</v>
      </c>
      <c r="K2529" s="104">
        <f t="shared" si="818"/>
        <v>71028.958612739996</v>
      </c>
      <c r="L2529" s="107">
        <f t="shared" si="827"/>
        <v>0</v>
      </c>
      <c r="M2529" s="105">
        <f t="shared" si="828"/>
        <v>0</v>
      </c>
      <c r="N2529" s="104">
        <f t="shared" si="829"/>
        <v>0</v>
      </c>
      <c r="O2529" s="113">
        <f t="shared" si="826"/>
        <v>0.11</v>
      </c>
      <c r="P2529" s="108">
        <f t="shared" si="816"/>
        <v>1.006689722</v>
      </c>
      <c r="Q2529" s="104">
        <f t="shared" si="819"/>
        <v>475.16398706000001</v>
      </c>
      <c r="R2529" s="104">
        <f t="shared" si="820"/>
        <v>475.16398706000001</v>
      </c>
      <c r="S2529" s="109" t="s">
        <v>52</v>
      </c>
      <c r="T2529" s="110">
        <f t="shared" si="830"/>
        <v>42561</v>
      </c>
      <c r="U2529" s="111">
        <f t="shared" si="831"/>
        <v>0</v>
      </c>
      <c r="V2529" s="22"/>
      <c r="AF2529" s="14"/>
    </row>
    <row r="2530" spans="1:32" x14ac:dyDescent="0.2">
      <c r="A2530" s="112">
        <f t="shared" si="821"/>
        <v>42555</v>
      </c>
      <c r="B2530" s="104">
        <f t="shared" si="813"/>
        <v>71528.870602160008</v>
      </c>
      <c r="C2530" s="104">
        <f t="shared" si="822"/>
        <v>66837.476212969967</v>
      </c>
      <c r="D2530" s="132">
        <f t="shared" si="823"/>
        <v>42532</v>
      </c>
      <c r="E2530" s="105">
        <f t="shared" si="815"/>
        <v>1.686E-3</v>
      </c>
      <c r="F2530" s="106">
        <f t="shared" si="812"/>
        <v>24</v>
      </c>
      <c r="G2530" s="106">
        <f t="shared" si="814"/>
        <v>30</v>
      </c>
      <c r="H2530" s="104">
        <f t="shared" si="824"/>
        <v>1.00134857</v>
      </c>
      <c r="I2530" s="104">
        <f t="shared" si="825"/>
        <v>1.06133995</v>
      </c>
      <c r="J2530" s="104">
        <f t="shared" si="817"/>
        <v>1.06277124</v>
      </c>
      <c r="K2530" s="104">
        <f t="shared" si="818"/>
        <v>71032.947473320004</v>
      </c>
      <c r="L2530" s="107">
        <f t="shared" si="827"/>
        <v>0</v>
      </c>
      <c r="M2530" s="105">
        <f t="shared" si="828"/>
        <v>0</v>
      </c>
      <c r="N2530" s="104">
        <f t="shared" si="829"/>
        <v>0</v>
      </c>
      <c r="O2530" s="113">
        <f t="shared" si="826"/>
        <v>0.11</v>
      </c>
      <c r="P2530" s="108">
        <f t="shared" si="816"/>
        <v>1.0069815929999999</v>
      </c>
      <c r="Q2530" s="104">
        <f t="shared" si="819"/>
        <v>495.92312884</v>
      </c>
      <c r="R2530" s="104">
        <f t="shared" si="820"/>
        <v>495.92312884</v>
      </c>
      <c r="S2530" s="109" t="s">
        <v>52</v>
      </c>
      <c r="T2530" s="110">
        <f t="shared" si="830"/>
        <v>42561</v>
      </c>
      <c r="U2530" s="111">
        <f t="shared" si="831"/>
        <v>0</v>
      </c>
      <c r="V2530" s="22"/>
      <c r="AF2530" s="14"/>
    </row>
    <row r="2531" spans="1:32" x14ac:dyDescent="0.2">
      <c r="A2531" s="112">
        <f t="shared" si="821"/>
        <v>42556</v>
      </c>
      <c r="B2531" s="104">
        <f t="shared" si="813"/>
        <v>71553.626900089992</v>
      </c>
      <c r="C2531" s="104">
        <f t="shared" si="822"/>
        <v>66837.476212969967</v>
      </c>
      <c r="D2531" s="132">
        <f t="shared" si="823"/>
        <v>42532</v>
      </c>
      <c r="E2531" s="105">
        <f t="shared" si="815"/>
        <v>1.686E-3</v>
      </c>
      <c r="F2531" s="106">
        <f t="shared" ref="F2531:F2594" si="832">IF(DAY(A2531)=E$2+1,1,F2530+1)</f>
        <v>25</v>
      </c>
      <c r="G2531" s="106">
        <f t="shared" si="814"/>
        <v>30</v>
      </c>
      <c r="H2531" s="104">
        <f t="shared" si="824"/>
        <v>1.0014048</v>
      </c>
      <c r="I2531" s="104">
        <f t="shared" si="825"/>
        <v>1.06133995</v>
      </c>
      <c r="J2531" s="104">
        <f t="shared" si="817"/>
        <v>1.0628309199999999</v>
      </c>
      <c r="K2531" s="104">
        <f t="shared" si="818"/>
        <v>71036.936333899997</v>
      </c>
      <c r="L2531" s="107">
        <f t="shared" si="827"/>
        <v>0</v>
      </c>
      <c r="M2531" s="105">
        <f t="shared" si="828"/>
        <v>0</v>
      </c>
      <c r="N2531" s="104">
        <f t="shared" si="829"/>
        <v>0</v>
      </c>
      <c r="O2531" s="113">
        <f t="shared" si="826"/>
        <v>0.11</v>
      </c>
      <c r="P2531" s="108">
        <f t="shared" si="816"/>
        <v>1.0072735479999999</v>
      </c>
      <c r="Q2531" s="104">
        <f t="shared" si="819"/>
        <v>516.69056619000003</v>
      </c>
      <c r="R2531" s="104">
        <f t="shared" si="820"/>
        <v>516.69056619000003</v>
      </c>
      <c r="S2531" s="109" t="s">
        <v>52</v>
      </c>
      <c r="T2531" s="110">
        <f t="shared" si="830"/>
        <v>42561</v>
      </c>
      <c r="U2531" s="111">
        <f t="shared" si="831"/>
        <v>0</v>
      </c>
      <c r="V2531" s="22"/>
      <c r="AF2531" s="14"/>
    </row>
    <row r="2532" spans="1:32" x14ac:dyDescent="0.2">
      <c r="A2532" s="112">
        <f t="shared" si="821"/>
        <v>42557</v>
      </c>
      <c r="B2532" s="104">
        <f t="shared" si="813"/>
        <v>71578.390892209994</v>
      </c>
      <c r="C2532" s="104">
        <f t="shared" si="822"/>
        <v>66837.476212969967</v>
      </c>
      <c r="D2532" s="132">
        <f t="shared" si="823"/>
        <v>42532</v>
      </c>
      <c r="E2532" s="105">
        <f t="shared" si="815"/>
        <v>1.686E-3</v>
      </c>
      <c r="F2532" s="106">
        <f t="shared" si="832"/>
        <v>26</v>
      </c>
      <c r="G2532" s="106">
        <f t="shared" si="814"/>
        <v>30</v>
      </c>
      <c r="H2532" s="104">
        <f t="shared" si="824"/>
        <v>1.00146103</v>
      </c>
      <c r="I2532" s="104">
        <f t="shared" si="825"/>
        <v>1.06133995</v>
      </c>
      <c r="J2532" s="104">
        <f t="shared" si="817"/>
        <v>1.0628905900000001</v>
      </c>
      <c r="K2532" s="104">
        <f t="shared" si="818"/>
        <v>71040.92452611</v>
      </c>
      <c r="L2532" s="107">
        <f t="shared" si="827"/>
        <v>0</v>
      </c>
      <c r="M2532" s="105">
        <f t="shared" si="828"/>
        <v>0</v>
      </c>
      <c r="N2532" s="104">
        <f t="shared" si="829"/>
        <v>0</v>
      </c>
      <c r="O2532" s="113">
        <f t="shared" si="826"/>
        <v>0.11</v>
      </c>
      <c r="P2532" s="108">
        <f t="shared" si="816"/>
        <v>1.0075655880000001</v>
      </c>
      <c r="Q2532" s="104">
        <f t="shared" si="819"/>
        <v>537.46636609999996</v>
      </c>
      <c r="R2532" s="104">
        <f t="shared" si="820"/>
        <v>537.46636609999996</v>
      </c>
      <c r="S2532" s="109" t="s">
        <v>52</v>
      </c>
      <c r="T2532" s="110">
        <f t="shared" si="830"/>
        <v>42561</v>
      </c>
      <c r="U2532" s="111">
        <f t="shared" si="831"/>
        <v>0</v>
      </c>
      <c r="V2532" s="22"/>
      <c r="AF2532" s="14"/>
    </row>
    <row r="2533" spans="1:32" x14ac:dyDescent="0.2">
      <c r="A2533" s="112">
        <f t="shared" si="821"/>
        <v>42558</v>
      </c>
      <c r="B2533" s="104">
        <f t="shared" si="813"/>
        <v>71603.164528759997</v>
      </c>
      <c r="C2533" s="104">
        <f t="shared" si="822"/>
        <v>66837.476212969967</v>
      </c>
      <c r="D2533" s="132">
        <f t="shared" si="823"/>
        <v>42532</v>
      </c>
      <c r="E2533" s="105">
        <f t="shared" si="815"/>
        <v>1.686E-3</v>
      </c>
      <c r="F2533" s="106">
        <f t="shared" si="832"/>
        <v>27</v>
      </c>
      <c r="G2533" s="106">
        <f t="shared" si="814"/>
        <v>30</v>
      </c>
      <c r="H2533" s="104">
        <f t="shared" si="824"/>
        <v>1.0015172699999999</v>
      </c>
      <c r="I2533" s="104">
        <f t="shared" si="825"/>
        <v>1.06133995</v>
      </c>
      <c r="J2533" s="104">
        <f t="shared" si="817"/>
        <v>1.0629502799999999</v>
      </c>
      <c r="K2533" s="104">
        <f t="shared" si="818"/>
        <v>71044.914055059999</v>
      </c>
      <c r="L2533" s="107">
        <f t="shared" si="827"/>
        <v>0</v>
      </c>
      <c r="M2533" s="105">
        <f t="shared" si="828"/>
        <v>0</v>
      </c>
      <c r="N2533" s="104">
        <f t="shared" si="829"/>
        <v>0</v>
      </c>
      <c r="O2533" s="113">
        <f t="shared" si="826"/>
        <v>0.11</v>
      </c>
      <c r="P2533" s="108">
        <f t="shared" si="816"/>
        <v>1.0078577120000001</v>
      </c>
      <c r="Q2533" s="104">
        <f t="shared" si="819"/>
        <v>558.25047370000004</v>
      </c>
      <c r="R2533" s="104">
        <f t="shared" si="820"/>
        <v>558.25047370000004</v>
      </c>
      <c r="S2533" s="109" t="s">
        <v>52</v>
      </c>
      <c r="T2533" s="110">
        <f t="shared" si="830"/>
        <v>42561</v>
      </c>
      <c r="U2533" s="111">
        <f t="shared" si="831"/>
        <v>0</v>
      </c>
      <c r="V2533" s="22"/>
      <c r="AF2533" s="14"/>
    </row>
    <row r="2534" spans="1:32" x14ac:dyDescent="0.2">
      <c r="A2534" s="112">
        <f t="shared" si="821"/>
        <v>42559</v>
      </c>
      <c r="B2534" s="104">
        <f t="shared" si="813"/>
        <v>71627.946535359995</v>
      </c>
      <c r="C2534" s="104">
        <f t="shared" si="822"/>
        <v>66837.476212969967</v>
      </c>
      <c r="D2534" s="132">
        <f t="shared" si="823"/>
        <v>42532</v>
      </c>
      <c r="E2534" s="105">
        <f t="shared" si="815"/>
        <v>1.686E-3</v>
      </c>
      <c r="F2534" s="106">
        <f t="shared" si="832"/>
        <v>28</v>
      </c>
      <c r="G2534" s="106">
        <f t="shared" si="814"/>
        <v>30</v>
      </c>
      <c r="H2534" s="104">
        <f t="shared" si="824"/>
        <v>1.0015735100000001</v>
      </c>
      <c r="I2534" s="104">
        <f t="shared" si="825"/>
        <v>1.06133995</v>
      </c>
      <c r="J2534" s="104">
        <f t="shared" si="817"/>
        <v>1.06300997</v>
      </c>
      <c r="K2534" s="104">
        <f t="shared" si="818"/>
        <v>71048.903584019994</v>
      </c>
      <c r="L2534" s="107">
        <f t="shared" si="827"/>
        <v>0</v>
      </c>
      <c r="M2534" s="105">
        <f t="shared" si="828"/>
        <v>0</v>
      </c>
      <c r="N2534" s="104">
        <f t="shared" si="829"/>
        <v>0</v>
      </c>
      <c r="O2534" s="113">
        <f t="shared" si="826"/>
        <v>0.11</v>
      </c>
      <c r="P2534" s="108">
        <f t="shared" si="816"/>
        <v>1.008149921</v>
      </c>
      <c r="Q2534" s="104">
        <f t="shared" si="819"/>
        <v>579.04295133999995</v>
      </c>
      <c r="R2534" s="104">
        <f t="shared" si="820"/>
        <v>579.04295133999995</v>
      </c>
      <c r="S2534" s="109" t="s">
        <v>52</v>
      </c>
      <c r="T2534" s="110">
        <f t="shared" si="830"/>
        <v>42561</v>
      </c>
      <c r="U2534" s="111">
        <f t="shared" si="831"/>
        <v>0</v>
      </c>
      <c r="V2534" s="22"/>
      <c r="AF2534" s="14"/>
    </row>
    <row r="2535" spans="1:32" x14ac:dyDescent="0.2">
      <c r="A2535" s="112">
        <f t="shared" si="821"/>
        <v>42560</v>
      </c>
      <c r="B2535" s="104">
        <f t="shared" ref="B2535:B2598" si="833">IF(E2535&lt;0,"ND",(K2535+Q2535))</f>
        <v>71652.736913009998</v>
      </c>
      <c r="C2535" s="104">
        <f t="shared" si="822"/>
        <v>66837.476212969967</v>
      </c>
      <c r="D2535" s="132">
        <f t="shared" si="823"/>
        <v>42532</v>
      </c>
      <c r="E2535" s="105">
        <f t="shared" si="815"/>
        <v>1.686E-3</v>
      </c>
      <c r="F2535" s="106">
        <f t="shared" si="832"/>
        <v>29</v>
      </c>
      <c r="G2535" s="106">
        <f t="shared" ref="G2535:G2598" si="834">IF(DAY(A2535)=E$2+1,DAY(EOMONTH(A2535,0)), IF(DAY(A2535)&lt;&gt;$E$2+1,G2534))</f>
        <v>30</v>
      </c>
      <c r="H2535" s="104">
        <f t="shared" si="824"/>
        <v>1.00162975</v>
      </c>
      <c r="I2535" s="104">
        <f t="shared" si="825"/>
        <v>1.06133995</v>
      </c>
      <c r="J2535" s="104">
        <f t="shared" si="817"/>
        <v>1.06306966</v>
      </c>
      <c r="K2535" s="104">
        <f t="shared" si="818"/>
        <v>71052.893112980004</v>
      </c>
      <c r="L2535" s="107">
        <f t="shared" si="827"/>
        <v>0</v>
      </c>
      <c r="M2535" s="105">
        <f t="shared" si="828"/>
        <v>0</v>
      </c>
      <c r="N2535" s="104">
        <f t="shared" si="829"/>
        <v>0</v>
      </c>
      <c r="O2535" s="113">
        <f t="shared" si="826"/>
        <v>0.11</v>
      </c>
      <c r="P2535" s="108">
        <f t="shared" si="816"/>
        <v>1.0084422150000001</v>
      </c>
      <c r="Q2535" s="104">
        <f t="shared" si="819"/>
        <v>599.84380003000001</v>
      </c>
      <c r="R2535" s="104">
        <f t="shared" si="820"/>
        <v>599.84380003000001</v>
      </c>
      <c r="S2535" s="109" t="s">
        <v>52</v>
      </c>
      <c r="T2535" s="110">
        <f t="shared" si="830"/>
        <v>42561</v>
      </c>
      <c r="U2535" s="111">
        <f t="shared" si="831"/>
        <v>0</v>
      </c>
      <c r="V2535" s="22"/>
      <c r="AF2535" s="14"/>
    </row>
    <row r="2536" spans="1:32" s="15" customFormat="1" x14ac:dyDescent="0.2">
      <c r="A2536" s="112">
        <f t="shared" si="821"/>
        <v>42561</v>
      </c>
      <c r="B2536" s="104">
        <f t="shared" si="833"/>
        <v>71677.536336930003</v>
      </c>
      <c r="C2536" s="104">
        <f t="shared" si="822"/>
        <v>66837.476212969967</v>
      </c>
      <c r="D2536" s="132">
        <f t="shared" si="823"/>
        <v>42532</v>
      </c>
      <c r="E2536" s="105">
        <f t="shared" si="815"/>
        <v>1.686E-3</v>
      </c>
      <c r="F2536" s="106">
        <f t="shared" si="832"/>
        <v>30</v>
      </c>
      <c r="G2536" s="106">
        <f t="shared" si="834"/>
        <v>30</v>
      </c>
      <c r="H2536" s="104">
        <f t="shared" si="824"/>
        <v>1.0016860000000001</v>
      </c>
      <c r="I2536" s="104">
        <f t="shared" si="825"/>
        <v>1.06133995</v>
      </c>
      <c r="J2536" s="104">
        <f t="shared" si="817"/>
        <v>1.06312936</v>
      </c>
      <c r="K2536" s="104">
        <f t="shared" si="818"/>
        <v>71056.883310310004</v>
      </c>
      <c r="L2536" s="107">
        <f t="shared" si="827"/>
        <v>82</v>
      </c>
      <c r="M2536" s="105">
        <f t="shared" si="828"/>
        <v>2.0120001642999999E-2</v>
      </c>
      <c r="N2536" s="104">
        <f>IF(M2536&gt;0,TRUNC((M2536*K2536),8),0)</f>
        <v>1429.6646089400001</v>
      </c>
      <c r="O2536" s="113">
        <f t="shared" si="826"/>
        <v>0.11</v>
      </c>
      <c r="P2536" s="108">
        <f t="shared" si="816"/>
        <v>1.0087345940000001</v>
      </c>
      <c r="Q2536" s="104">
        <f t="shared" si="819"/>
        <v>620.65302661999999</v>
      </c>
      <c r="R2536" s="104">
        <f t="shared" si="820"/>
        <v>2050.3176355599999</v>
      </c>
      <c r="S2536" s="109" t="s">
        <v>52</v>
      </c>
      <c r="T2536" s="110">
        <f t="shared" si="830"/>
        <v>42561</v>
      </c>
      <c r="U2536" s="111">
        <f t="shared" si="831"/>
        <v>69627.218701370002</v>
      </c>
      <c r="V2536" s="22"/>
      <c r="AB2536" s="24"/>
      <c r="AF2536" s="16"/>
    </row>
    <row r="2537" spans="1:32" x14ac:dyDescent="0.2">
      <c r="A2537" s="112">
        <f t="shared" si="821"/>
        <v>42562</v>
      </c>
      <c r="B2537" s="104">
        <f t="shared" si="833"/>
        <v>69651.209251070002</v>
      </c>
      <c r="C2537" s="104">
        <f t="shared" si="822"/>
        <v>65492.706081759963</v>
      </c>
      <c r="D2537" s="132">
        <f t="shared" si="823"/>
        <v>42562</v>
      </c>
      <c r="E2537" s="105">
        <f t="shared" si="815"/>
        <v>1.9849999999999998E-3</v>
      </c>
      <c r="F2537" s="106">
        <f t="shared" si="832"/>
        <v>1</v>
      </c>
      <c r="G2537" s="106">
        <f t="shared" si="834"/>
        <v>31</v>
      </c>
      <c r="H2537" s="104">
        <f t="shared" si="824"/>
        <v>1.00006397</v>
      </c>
      <c r="I2537" s="104">
        <f t="shared" si="825"/>
        <v>1.06312936</v>
      </c>
      <c r="J2537" s="104">
        <f t="shared" si="817"/>
        <v>1.06319736</v>
      </c>
      <c r="K2537" s="104">
        <f t="shared" si="818"/>
        <v>69631.672205380004</v>
      </c>
      <c r="L2537" s="107">
        <f t="shared" si="827"/>
        <v>0</v>
      </c>
      <c r="M2537" s="105">
        <f t="shared" si="828"/>
        <v>0</v>
      </c>
      <c r="N2537" s="104">
        <f t="shared" si="829"/>
        <v>0</v>
      </c>
      <c r="O2537" s="113">
        <f t="shared" si="826"/>
        <v>0.11</v>
      </c>
      <c r="P2537" s="108">
        <f t="shared" si="816"/>
        <v>1.0002805770000001</v>
      </c>
      <c r="Q2537" s="104">
        <f t="shared" si="819"/>
        <v>19.537045689999999</v>
      </c>
      <c r="R2537" s="104">
        <f t="shared" si="820"/>
        <v>19.537045689999999</v>
      </c>
      <c r="S2537" s="109" t="s">
        <v>52</v>
      </c>
      <c r="T2537" s="110">
        <f t="shared" si="830"/>
        <v>42592</v>
      </c>
      <c r="U2537" s="111">
        <f t="shared" si="831"/>
        <v>0</v>
      </c>
      <c r="V2537" s="22"/>
      <c r="AF2537" s="14"/>
    </row>
    <row r="2538" spans="1:32" x14ac:dyDescent="0.2">
      <c r="A2538" s="112">
        <f t="shared" si="821"/>
        <v>42563</v>
      </c>
      <c r="B2538" s="104">
        <f t="shared" si="833"/>
        <v>69675.208456420005</v>
      </c>
      <c r="C2538" s="104">
        <f t="shared" si="822"/>
        <v>65492.706081759963</v>
      </c>
      <c r="D2538" s="132">
        <f t="shared" si="823"/>
        <v>42562</v>
      </c>
      <c r="E2538" s="105">
        <f t="shared" si="815"/>
        <v>1.9849999999999998E-3</v>
      </c>
      <c r="F2538" s="106">
        <f t="shared" si="832"/>
        <v>2</v>
      </c>
      <c r="G2538" s="106">
        <f t="shared" si="834"/>
        <v>31</v>
      </c>
      <c r="H2538" s="104">
        <f t="shared" si="824"/>
        <v>1.00012794</v>
      </c>
      <c r="I2538" s="104">
        <f t="shared" si="825"/>
        <v>1.06312936</v>
      </c>
      <c r="J2538" s="104">
        <f t="shared" si="817"/>
        <v>1.0632653700000001</v>
      </c>
      <c r="K2538" s="104">
        <f t="shared" si="818"/>
        <v>69636.126364320007</v>
      </c>
      <c r="L2538" s="107">
        <f t="shared" si="827"/>
        <v>0</v>
      </c>
      <c r="M2538" s="105">
        <f t="shared" si="828"/>
        <v>0</v>
      </c>
      <c r="N2538" s="104">
        <f t="shared" si="829"/>
        <v>0</v>
      </c>
      <c r="O2538" s="113">
        <f t="shared" si="826"/>
        <v>0.11</v>
      </c>
      <c r="P2538" s="108">
        <f t="shared" si="816"/>
        <v>1.000561233</v>
      </c>
      <c r="Q2538" s="104">
        <f t="shared" si="819"/>
        <v>39.082092099999997</v>
      </c>
      <c r="R2538" s="104">
        <f t="shared" si="820"/>
        <v>39.082092099999997</v>
      </c>
      <c r="S2538" s="109" t="s">
        <v>52</v>
      </c>
      <c r="T2538" s="110">
        <f t="shared" si="830"/>
        <v>42592</v>
      </c>
      <c r="U2538" s="111">
        <f t="shared" si="831"/>
        <v>0</v>
      </c>
      <c r="V2538" s="22"/>
      <c r="AF2538" s="14"/>
    </row>
    <row r="2539" spans="1:32" x14ac:dyDescent="0.2">
      <c r="A2539" s="112">
        <f t="shared" si="821"/>
        <v>42564</v>
      </c>
      <c r="B2539" s="104">
        <f t="shared" si="833"/>
        <v>69699.216249399993</v>
      </c>
      <c r="C2539" s="104">
        <f t="shared" si="822"/>
        <v>65492.706081759963</v>
      </c>
      <c r="D2539" s="132">
        <f t="shared" si="823"/>
        <v>42562</v>
      </c>
      <c r="E2539" s="105">
        <f t="shared" ref="E2539:E2602" si="835">IF(DAY(A2538)=$E$2,VLOOKUP(A2538,$AG$10:$AH$200,2),E2538)</f>
        <v>1.9849999999999998E-3</v>
      </c>
      <c r="F2539" s="106">
        <f t="shared" si="832"/>
        <v>3</v>
      </c>
      <c r="G2539" s="106">
        <f t="shared" si="834"/>
        <v>31</v>
      </c>
      <c r="H2539" s="104">
        <f t="shared" si="824"/>
        <v>1.00019192</v>
      </c>
      <c r="I2539" s="104">
        <f t="shared" si="825"/>
        <v>1.06312936</v>
      </c>
      <c r="J2539" s="104">
        <f t="shared" si="817"/>
        <v>1.0633333899999999</v>
      </c>
      <c r="K2539" s="104">
        <f t="shared" si="818"/>
        <v>69640.581178189997</v>
      </c>
      <c r="L2539" s="107">
        <f t="shared" si="827"/>
        <v>0</v>
      </c>
      <c r="M2539" s="105">
        <f t="shared" si="828"/>
        <v>0</v>
      </c>
      <c r="N2539" s="104">
        <f t="shared" si="829"/>
        <v>0</v>
      </c>
      <c r="O2539" s="113">
        <f t="shared" si="826"/>
        <v>0.11</v>
      </c>
      <c r="P2539" s="108">
        <f t="shared" si="816"/>
        <v>1.0008419669999999</v>
      </c>
      <c r="Q2539" s="104">
        <f t="shared" si="819"/>
        <v>58.63507121</v>
      </c>
      <c r="R2539" s="104">
        <f t="shared" si="820"/>
        <v>58.63507121</v>
      </c>
      <c r="S2539" s="109" t="s">
        <v>52</v>
      </c>
      <c r="T2539" s="110">
        <f t="shared" si="830"/>
        <v>42592</v>
      </c>
      <c r="U2539" s="111">
        <f t="shared" si="831"/>
        <v>0</v>
      </c>
      <c r="V2539" s="22"/>
      <c r="AF2539" s="14"/>
    </row>
    <row r="2540" spans="1:32" x14ac:dyDescent="0.2">
      <c r="A2540" s="112">
        <f t="shared" si="821"/>
        <v>42565</v>
      </c>
      <c r="B2540" s="104">
        <f t="shared" si="833"/>
        <v>69723.232115200008</v>
      </c>
      <c r="C2540" s="104">
        <f t="shared" si="822"/>
        <v>65492.706081759963</v>
      </c>
      <c r="D2540" s="132">
        <f t="shared" si="823"/>
        <v>42562</v>
      </c>
      <c r="E2540" s="105">
        <f t="shared" si="835"/>
        <v>1.9849999999999998E-3</v>
      </c>
      <c r="F2540" s="106">
        <f t="shared" si="832"/>
        <v>4</v>
      </c>
      <c r="G2540" s="106">
        <f t="shared" si="834"/>
        <v>31</v>
      </c>
      <c r="H2540" s="104">
        <f t="shared" si="824"/>
        <v>1.0002559</v>
      </c>
      <c r="I2540" s="104">
        <f t="shared" si="825"/>
        <v>1.06312936</v>
      </c>
      <c r="J2540" s="104">
        <f t="shared" si="817"/>
        <v>1.06340141</v>
      </c>
      <c r="K2540" s="104">
        <f t="shared" si="818"/>
        <v>69645.035992050005</v>
      </c>
      <c r="L2540" s="107">
        <f t="shared" si="827"/>
        <v>0</v>
      </c>
      <c r="M2540" s="105">
        <f t="shared" si="828"/>
        <v>0</v>
      </c>
      <c r="N2540" s="104">
        <f t="shared" si="829"/>
        <v>0</v>
      </c>
      <c r="O2540" s="113">
        <f t="shared" si="826"/>
        <v>0.11</v>
      </c>
      <c r="P2540" s="108">
        <f t="shared" si="816"/>
        <v>1.0011227810000001</v>
      </c>
      <c r="Q2540" s="104">
        <f t="shared" si="819"/>
        <v>78.196123150000005</v>
      </c>
      <c r="R2540" s="104">
        <f t="shared" si="820"/>
        <v>78.196123150000005</v>
      </c>
      <c r="S2540" s="109" t="s">
        <v>52</v>
      </c>
      <c r="T2540" s="110">
        <f t="shared" si="830"/>
        <v>42592</v>
      </c>
      <c r="U2540" s="111">
        <f t="shared" si="831"/>
        <v>0</v>
      </c>
      <c r="V2540" s="22"/>
      <c r="AF2540" s="14"/>
    </row>
    <row r="2541" spans="1:32" x14ac:dyDescent="0.2">
      <c r="A2541" s="112">
        <f t="shared" si="821"/>
        <v>42566</v>
      </c>
      <c r="B2541" s="104">
        <f t="shared" si="833"/>
        <v>69747.256571470003</v>
      </c>
      <c r="C2541" s="104">
        <f t="shared" si="822"/>
        <v>65492.706081759963</v>
      </c>
      <c r="D2541" s="132">
        <f t="shared" si="823"/>
        <v>42562</v>
      </c>
      <c r="E2541" s="105">
        <f t="shared" si="835"/>
        <v>1.9849999999999998E-3</v>
      </c>
      <c r="F2541" s="106">
        <f t="shared" si="832"/>
        <v>5</v>
      </c>
      <c r="G2541" s="106">
        <f t="shared" si="834"/>
        <v>31</v>
      </c>
      <c r="H2541" s="104">
        <f t="shared" si="824"/>
        <v>1.0003198900000001</v>
      </c>
      <c r="I2541" s="104">
        <f t="shared" si="825"/>
        <v>1.06312936</v>
      </c>
      <c r="J2541" s="104">
        <f t="shared" si="817"/>
        <v>1.06346944</v>
      </c>
      <c r="K2541" s="104">
        <f t="shared" si="818"/>
        <v>69649.491460849997</v>
      </c>
      <c r="L2541" s="107">
        <f t="shared" si="827"/>
        <v>0</v>
      </c>
      <c r="M2541" s="105">
        <f t="shared" si="828"/>
        <v>0</v>
      </c>
      <c r="N2541" s="104">
        <f t="shared" si="829"/>
        <v>0</v>
      </c>
      <c r="O2541" s="113">
        <f t="shared" si="826"/>
        <v>0.11</v>
      </c>
      <c r="P2541" s="108">
        <f t="shared" si="816"/>
        <v>1.001403673</v>
      </c>
      <c r="Q2541" s="104">
        <f t="shared" si="819"/>
        <v>97.765110620000002</v>
      </c>
      <c r="R2541" s="104">
        <f t="shared" si="820"/>
        <v>97.765110620000002</v>
      </c>
      <c r="S2541" s="109" t="s">
        <v>52</v>
      </c>
      <c r="T2541" s="110">
        <f t="shared" si="830"/>
        <v>42592</v>
      </c>
      <c r="U2541" s="111">
        <f t="shared" si="831"/>
        <v>0</v>
      </c>
      <c r="V2541" s="22"/>
      <c r="AF2541" s="14"/>
    </row>
    <row r="2542" spans="1:32" x14ac:dyDescent="0.2">
      <c r="A2542" s="112">
        <f t="shared" si="821"/>
        <v>42567</v>
      </c>
      <c r="B2542" s="104">
        <f t="shared" si="833"/>
        <v>69771.288963750005</v>
      </c>
      <c r="C2542" s="104">
        <f t="shared" si="822"/>
        <v>65492.706081759963</v>
      </c>
      <c r="D2542" s="132">
        <f t="shared" si="823"/>
        <v>42562</v>
      </c>
      <c r="E2542" s="105">
        <f t="shared" si="835"/>
        <v>1.9849999999999998E-3</v>
      </c>
      <c r="F2542" s="106">
        <f t="shared" si="832"/>
        <v>6</v>
      </c>
      <c r="G2542" s="106">
        <f t="shared" si="834"/>
        <v>31</v>
      </c>
      <c r="H2542" s="104">
        <f t="shared" si="824"/>
        <v>1.00038388</v>
      </c>
      <c r="I2542" s="104">
        <f t="shared" si="825"/>
        <v>1.06312936</v>
      </c>
      <c r="J2542" s="104">
        <f t="shared" si="817"/>
        <v>1.06353747</v>
      </c>
      <c r="K2542" s="104">
        <f t="shared" si="818"/>
        <v>69653.946929640006</v>
      </c>
      <c r="L2542" s="107">
        <f t="shared" si="827"/>
        <v>0</v>
      </c>
      <c r="M2542" s="105">
        <f t="shared" si="828"/>
        <v>0</v>
      </c>
      <c r="N2542" s="104">
        <f t="shared" si="829"/>
        <v>0</v>
      </c>
      <c r="O2542" s="113">
        <f t="shared" si="826"/>
        <v>0.11</v>
      </c>
      <c r="P2542" s="108">
        <f t="shared" si="816"/>
        <v>1.0016846429999999</v>
      </c>
      <c r="Q2542" s="104">
        <f t="shared" si="819"/>
        <v>117.34203411</v>
      </c>
      <c r="R2542" s="104">
        <f t="shared" si="820"/>
        <v>117.34203411</v>
      </c>
      <c r="S2542" s="109" t="s">
        <v>52</v>
      </c>
      <c r="T2542" s="110">
        <f t="shared" si="830"/>
        <v>42592</v>
      </c>
      <c r="U2542" s="111">
        <f t="shared" si="831"/>
        <v>0</v>
      </c>
      <c r="V2542" s="22"/>
      <c r="AF2542" s="14"/>
    </row>
    <row r="2543" spans="1:32" x14ac:dyDescent="0.2">
      <c r="A2543" s="112">
        <f t="shared" si="821"/>
        <v>42568</v>
      </c>
      <c r="B2543" s="104">
        <f t="shared" si="833"/>
        <v>69795.330088639996</v>
      </c>
      <c r="C2543" s="104">
        <f t="shared" si="822"/>
        <v>65492.706081759963</v>
      </c>
      <c r="D2543" s="132">
        <f t="shared" si="823"/>
        <v>42562</v>
      </c>
      <c r="E2543" s="105">
        <f t="shared" si="835"/>
        <v>1.9849999999999998E-3</v>
      </c>
      <c r="F2543" s="106">
        <f t="shared" si="832"/>
        <v>7</v>
      </c>
      <c r="G2543" s="106">
        <f t="shared" si="834"/>
        <v>31</v>
      </c>
      <c r="H2543" s="104">
        <f t="shared" si="824"/>
        <v>1.0004478800000001</v>
      </c>
      <c r="I2543" s="104">
        <f t="shared" si="825"/>
        <v>1.06312936</v>
      </c>
      <c r="J2543" s="104">
        <f t="shared" si="817"/>
        <v>1.0636055099999999</v>
      </c>
      <c r="K2543" s="104">
        <f t="shared" si="818"/>
        <v>69658.403053369999</v>
      </c>
      <c r="L2543" s="107">
        <f t="shared" si="827"/>
        <v>0</v>
      </c>
      <c r="M2543" s="105">
        <f t="shared" si="828"/>
        <v>0</v>
      </c>
      <c r="N2543" s="104">
        <f t="shared" si="829"/>
        <v>0</v>
      </c>
      <c r="O2543" s="113">
        <f t="shared" si="826"/>
        <v>0.11</v>
      </c>
      <c r="P2543" s="108">
        <f t="shared" si="816"/>
        <v>1.001965693</v>
      </c>
      <c r="Q2543" s="104">
        <f t="shared" si="819"/>
        <v>136.92703527</v>
      </c>
      <c r="R2543" s="104">
        <f t="shared" si="820"/>
        <v>136.92703527</v>
      </c>
      <c r="S2543" s="109" t="s">
        <v>52</v>
      </c>
      <c r="T2543" s="110">
        <f t="shared" si="830"/>
        <v>42592</v>
      </c>
      <c r="U2543" s="111">
        <f t="shared" si="831"/>
        <v>0</v>
      </c>
      <c r="V2543" s="22"/>
      <c r="AF2543" s="14"/>
    </row>
    <row r="2544" spans="1:32" x14ac:dyDescent="0.2">
      <c r="A2544" s="112">
        <f t="shared" si="821"/>
        <v>42569</v>
      </c>
      <c r="B2544" s="104">
        <f t="shared" si="833"/>
        <v>69819.379221669995</v>
      </c>
      <c r="C2544" s="104">
        <f t="shared" si="822"/>
        <v>65492.706081759963</v>
      </c>
      <c r="D2544" s="132">
        <f t="shared" si="823"/>
        <v>42562</v>
      </c>
      <c r="E2544" s="105">
        <f t="shared" si="835"/>
        <v>1.9849999999999998E-3</v>
      </c>
      <c r="F2544" s="106">
        <f t="shared" si="832"/>
        <v>8</v>
      </c>
      <c r="G2544" s="106">
        <f t="shared" si="834"/>
        <v>31</v>
      </c>
      <c r="H2544" s="104">
        <f t="shared" si="824"/>
        <v>1.0005118799999999</v>
      </c>
      <c r="I2544" s="104">
        <f t="shared" si="825"/>
        <v>1.06312936</v>
      </c>
      <c r="J2544" s="104">
        <f t="shared" si="817"/>
        <v>1.0636735500000001</v>
      </c>
      <c r="K2544" s="104">
        <f t="shared" si="818"/>
        <v>69662.859177089995</v>
      </c>
      <c r="L2544" s="107">
        <f t="shared" si="827"/>
        <v>0</v>
      </c>
      <c r="M2544" s="105">
        <f t="shared" si="828"/>
        <v>0</v>
      </c>
      <c r="N2544" s="104">
        <f t="shared" si="829"/>
        <v>0</v>
      </c>
      <c r="O2544" s="113">
        <f t="shared" si="826"/>
        <v>0.11</v>
      </c>
      <c r="P2544" s="108">
        <f t="shared" si="816"/>
        <v>1.002246822</v>
      </c>
      <c r="Q2544" s="104">
        <f t="shared" si="819"/>
        <v>156.52004457999999</v>
      </c>
      <c r="R2544" s="104">
        <f t="shared" si="820"/>
        <v>156.52004457999999</v>
      </c>
      <c r="S2544" s="109" t="s">
        <v>52</v>
      </c>
      <c r="T2544" s="110">
        <f t="shared" si="830"/>
        <v>42592</v>
      </c>
      <c r="U2544" s="111">
        <f t="shared" si="831"/>
        <v>0</v>
      </c>
      <c r="V2544" s="22"/>
      <c r="AF2544" s="14"/>
    </row>
    <row r="2545" spans="1:32" x14ac:dyDescent="0.2">
      <c r="A2545" s="112">
        <f t="shared" si="821"/>
        <v>42570</v>
      </c>
      <c r="B2545" s="104">
        <f t="shared" si="833"/>
        <v>69843.436294240004</v>
      </c>
      <c r="C2545" s="104">
        <f t="shared" si="822"/>
        <v>65492.706081759963</v>
      </c>
      <c r="D2545" s="132">
        <f t="shared" si="823"/>
        <v>42562</v>
      </c>
      <c r="E2545" s="105">
        <f t="shared" si="835"/>
        <v>1.9849999999999998E-3</v>
      </c>
      <c r="F2545" s="106">
        <f t="shared" si="832"/>
        <v>9</v>
      </c>
      <c r="G2545" s="106">
        <f t="shared" si="834"/>
        <v>31</v>
      </c>
      <c r="H2545" s="104">
        <f t="shared" si="824"/>
        <v>1.00057588</v>
      </c>
      <c r="I2545" s="104">
        <f t="shared" si="825"/>
        <v>1.06312936</v>
      </c>
      <c r="J2545" s="104">
        <f t="shared" si="817"/>
        <v>1.06374159</v>
      </c>
      <c r="K2545" s="104">
        <f t="shared" si="818"/>
        <v>69667.315300810005</v>
      </c>
      <c r="L2545" s="107">
        <f t="shared" si="827"/>
        <v>0</v>
      </c>
      <c r="M2545" s="105">
        <f t="shared" si="828"/>
        <v>0</v>
      </c>
      <c r="N2545" s="104">
        <f t="shared" si="829"/>
        <v>0</v>
      </c>
      <c r="O2545" s="113">
        <f t="shared" si="826"/>
        <v>0.11</v>
      </c>
      <c r="P2545" s="108">
        <f t="shared" si="816"/>
        <v>1.002528029</v>
      </c>
      <c r="Q2545" s="104">
        <f t="shared" si="819"/>
        <v>176.12099343</v>
      </c>
      <c r="R2545" s="104">
        <f t="shared" si="820"/>
        <v>176.12099343</v>
      </c>
      <c r="S2545" s="109" t="s">
        <v>52</v>
      </c>
      <c r="T2545" s="110">
        <f t="shared" si="830"/>
        <v>42592</v>
      </c>
      <c r="U2545" s="111">
        <f t="shared" si="831"/>
        <v>0</v>
      </c>
      <c r="V2545" s="22"/>
      <c r="AF2545" s="14"/>
    </row>
    <row r="2546" spans="1:32" x14ac:dyDescent="0.2">
      <c r="A2546" s="112">
        <f t="shared" si="821"/>
        <v>42571</v>
      </c>
      <c r="B2546" s="104">
        <f t="shared" si="833"/>
        <v>69867.502103510007</v>
      </c>
      <c r="C2546" s="104">
        <f t="shared" si="822"/>
        <v>65492.706081759963</v>
      </c>
      <c r="D2546" s="132">
        <f t="shared" si="823"/>
        <v>42562</v>
      </c>
      <c r="E2546" s="105">
        <f t="shared" si="835"/>
        <v>1.9849999999999998E-3</v>
      </c>
      <c r="F2546" s="106">
        <f t="shared" si="832"/>
        <v>10</v>
      </c>
      <c r="G2546" s="106">
        <f t="shared" si="834"/>
        <v>31</v>
      </c>
      <c r="H2546" s="104">
        <f t="shared" si="824"/>
        <v>1.00063989</v>
      </c>
      <c r="I2546" s="104">
        <f t="shared" si="825"/>
        <v>1.06312936</v>
      </c>
      <c r="J2546" s="104">
        <f t="shared" si="817"/>
        <v>1.0638096399999999</v>
      </c>
      <c r="K2546" s="104">
        <f t="shared" si="818"/>
        <v>69671.772079460003</v>
      </c>
      <c r="L2546" s="107">
        <f t="shared" si="827"/>
        <v>0</v>
      </c>
      <c r="M2546" s="105">
        <f t="shared" si="828"/>
        <v>0</v>
      </c>
      <c r="N2546" s="104">
        <f t="shared" si="829"/>
        <v>0</v>
      </c>
      <c r="O2546" s="113">
        <f t="shared" si="826"/>
        <v>0.11</v>
      </c>
      <c r="P2546" s="108">
        <f t="shared" si="816"/>
        <v>1.002809316</v>
      </c>
      <c r="Q2546" s="104">
        <f t="shared" si="819"/>
        <v>195.73002405</v>
      </c>
      <c r="R2546" s="104">
        <f t="shared" si="820"/>
        <v>195.73002405</v>
      </c>
      <c r="S2546" s="109" t="s">
        <v>52</v>
      </c>
      <c r="T2546" s="110">
        <f t="shared" si="830"/>
        <v>42592</v>
      </c>
      <c r="U2546" s="111">
        <f t="shared" si="831"/>
        <v>0</v>
      </c>
      <c r="V2546" s="22"/>
      <c r="AF2546" s="14"/>
    </row>
    <row r="2547" spans="1:32" x14ac:dyDescent="0.2">
      <c r="A2547" s="112">
        <f t="shared" si="821"/>
        <v>42572</v>
      </c>
      <c r="B2547" s="104">
        <f t="shared" si="833"/>
        <v>69891.575854790004</v>
      </c>
      <c r="C2547" s="104">
        <f t="shared" si="822"/>
        <v>65492.706081759963</v>
      </c>
      <c r="D2547" s="132">
        <f t="shared" si="823"/>
        <v>42562</v>
      </c>
      <c r="E2547" s="105">
        <f t="shared" si="835"/>
        <v>1.9849999999999998E-3</v>
      </c>
      <c r="F2547" s="106">
        <f t="shared" si="832"/>
        <v>11</v>
      </c>
      <c r="G2547" s="106">
        <f t="shared" si="834"/>
        <v>31</v>
      </c>
      <c r="H2547" s="104">
        <f t="shared" si="824"/>
        <v>1.0007039</v>
      </c>
      <c r="I2547" s="104">
        <f t="shared" si="825"/>
        <v>1.06312936</v>
      </c>
      <c r="J2547" s="104">
        <f t="shared" si="817"/>
        <v>1.06387769</v>
      </c>
      <c r="K2547" s="104">
        <f t="shared" si="818"/>
        <v>69676.22885811</v>
      </c>
      <c r="L2547" s="107">
        <f t="shared" si="827"/>
        <v>0</v>
      </c>
      <c r="M2547" s="105">
        <f t="shared" si="828"/>
        <v>0</v>
      </c>
      <c r="N2547" s="104">
        <f t="shared" si="829"/>
        <v>0</v>
      </c>
      <c r="O2547" s="113">
        <f t="shared" si="826"/>
        <v>0.11</v>
      </c>
      <c r="P2547" s="108">
        <f t="shared" si="816"/>
        <v>1.003090681</v>
      </c>
      <c r="Q2547" s="104">
        <f t="shared" si="819"/>
        <v>215.34699667999999</v>
      </c>
      <c r="R2547" s="104">
        <f t="shared" si="820"/>
        <v>215.34699667999999</v>
      </c>
      <c r="S2547" s="109" t="s">
        <v>52</v>
      </c>
      <c r="T2547" s="110">
        <f t="shared" si="830"/>
        <v>42592</v>
      </c>
      <c r="U2547" s="111">
        <f t="shared" si="831"/>
        <v>0</v>
      </c>
      <c r="V2547" s="22"/>
      <c r="AF2547" s="14"/>
    </row>
    <row r="2548" spans="1:32" x14ac:dyDescent="0.2">
      <c r="A2548" s="112">
        <f t="shared" si="821"/>
        <v>42573</v>
      </c>
      <c r="B2548" s="104">
        <f t="shared" si="833"/>
        <v>69915.658275940004</v>
      </c>
      <c r="C2548" s="104">
        <f t="shared" si="822"/>
        <v>65492.706081759963</v>
      </c>
      <c r="D2548" s="132">
        <f t="shared" si="823"/>
        <v>42562</v>
      </c>
      <c r="E2548" s="105">
        <f t="shared" si="835"/>
        <v>1.9849999999999998E-3</v>
      </c>
      <c r="F2548" s="106">
        <f t="shared" si="832"/>
        <v>12</v>
      </c>
      <c r="G2548" s="106">
        <f t="shared" si="834"/>
        <v>31</v>
      </c>
      <c r="H2548" s="104">
        <f t="shared" si="824"/>
        <v>1.0007679199999999</v>
      </c>
      <c r="I2548" s="104">
        <f t="shared" si="825"/>
        <v>1.06312936</v>
      </c>
      <c r="J2548" s="104">
        <f t="shared" si="817"/>
        <v>1.06394575</v>
      </c>
      <c r="K2548" s="104">
        <f t="shared" si="818"/>
        <v>69680.686291680002</v>
      </c>
      <c r="L2548" s="107">
        <f t="shared" si="827"/>
        <v>0</v>
      </c>
      <c r="M2548" s="105">
        <f t="shared" si="828"/>
        <v>0</v>
      </c>
      <c r="N2548" s="104">
        <f t="shared" si="829"/>
        <v>0</v>
      </c>
      <c r="O2548" s="113">
        <f t="shared" si="826"/>
        <v>0.11</v>
      </c>
      <c r="P2548" s="108">
        <f t="shared" si="816"/>
        <v>1.0033721250000001</v>
      </c>
      <c r="Q2548" s="104">
        <f t="shared" si="819"/>
        <v>234.97198426</v>
      </c>
      <c r="R2548" s="104">
        <f t="shared" si="820"/>
        <v>234.97198426</v>
      </c>
      <c r="S2548" s="109" t="s">
        <v>52</v>
      </c>
      <c r="T2548" s="110">
        <f t="shared" si="830"/>
        <v>42592</v>
      </c>
      <c r="U2548" s="111">
        <f t="shared" si="831"/>
        <v>0</v>
      </c>
      <c r="V2548" s="22"/>
      <c r="AF2548" s="14"/>
    </row>
    <row r="2549" spans="1:32" x14ac:dyDescent="0.2">
      <c r="A2549" s="112">
        <f t="shared" si="821"/>
        <v>42574</v>
      </c>
      <c r="B2549" s="104">
        <f t="shared" si="833"/>
        <v>69939.748711260007</v>
      </c>
      <c r="C2549" s="104">
        <f t="shared" si="822"/>
        <v>65492.706081759963</v>
      </c>
      <c r="D2549" s="132">
        <f t="shared" si="823"/>
        <v>42562</v>
      </c>
      <c r="E2549" s="105">
        <f t="shared" si="835"/>
        <v>1.9849999999999998E-3</v>
      </c>
      <c r="F2549" s="106">
        <f t="shared" si="832"/>
        <v>13</v>
      </c>
      <c r="G2549" s="106">
        <f t="shared" si="834"/>
        <v>31</v>
      </c>
      <c r="H2549" s="104">
        <f t="shared" si="824"/>
        <v>1.0008319400000001</v>
      </c>
      <c r="I2549" s="104">
        <f t="shared" si="825"/>
        <v>1.06312936</v>
      </c>
      <c r="J2549" s="104">
        <f t="shared" si="817"/>
        <v>1.0640138100000001</v>
      </c>
      <c r="K2549" s="104">
        <f t="shared" si="818"/>
        <v>69685.143725260001</v>
      </c>
      <c r="L2549" s="107">
        <f t="shared" si="827"/>
        <v>0</v>
      </c>
      <c r="M2549" s="105">
        <f t="shared" si="828"/>
        <v>0</v>
      </c>
      <c r="N2549" s="104">
        <f t="shared" si="829"/>
        <v>0</v>
      </c>
      <c r="O2549" s="113">
        <f t="shared" si="826"/>
        <v>0.11</v>
      </c>
      <c r="P2549" s="108">
        <f t="shared" si="816"/>
        <v>1.003653648</v>
      </c>
      <c r="Q2549" s="104">
        <f t="shared" si="819"/>
        <v>254.604986</v>
      </c>
      <c r="R2549" s="104">
        <f t="shared" si="820"/>
        <v>254.604986</v>
      </c>
      <c r="S2549" s="109" t="s">
        <v>52</v>
      </c>
      <c r="T2549" s="110">
        <f t="shared" si="830"/>
        <v>42592</v>
      </c>
      <c r="U2549" s="111">
        <f t="shared" si="831"/>
        <v>0</v>
      </c>
      <c r="V2549" s="22"/>
      <c r="AF2549" s="14"/>
    </row>
    <row r="2550" spans="1:32" x14ac:dyDescent="0.2">
      <c r="A2550" s="112">
        <f t="shared" si="821"/>
        <v>42575</v>
      </c>
      <c r="B2550" s="104">
        <f t="shared" si="833"/>
        <v>69963.847819290007</v>
      </c>
      <c r="C2550" s="104">
        <f t="shared" si="822"/>
        <v>65492.706081759963</v>
      </c>
      <c r="D2550" s="132">
        <f t="shared" si="823"/>
        <v>42562</v>
      </c>
      <c r="E2550" s="105">
        <f t="shared" si="835"/>
        <v>1.9849999999999998E-3</v>
      </c>
      <c r="F2550" s="106">
        <f t="shared" si="832"/>
        <v>14</v>
      </c>
      <c r="G2550" s="106">
        <f t="shared" si="834"/>
        <v>31</v>
      </c>
      <c r="H2550" s="104">
        <f t="shared" si="824"/>
        <v>1.00089596</v>
      </c>
      <c r="I2550" s="104">
        <f t="shared" si="825"/>
        <v>1.06312936</v>
      </c>
      <c r="J2550" s="104">
        <f t="shared" si="817"/>
        <v>1.06408188</v>
      </c>
      <c r="K2550" s="104">
        <f t="shared" si="818"/>
        <v>69689.601813760004</v>
      </c>
      <c r="L2550" s="107">
        <f t="shared" si="827"/>
        <v>0</v>
      </c>
      <c r="M2550" s="105">
        <f t="shared" si="828"/>
        <v>0</v>
      </c>
      <c r="N2550" s="104">
        <f t="shared" si="829"/>
        <v>0</v>
      </c>
      <c r="O2550" s="113">
        <f t="shared" si="826"/>
        <v>0.11</v>
      </c>
      <c r="P2550" s="108">
        <f t="shared" si="816"/>
        <v>1.0039352500000001</v>
      </c>
      <c r="Q2550" s="104">
        <f t="shared" si="819"/>
        <v>274.24600552999999</v>
      </c>
      <c r="R2550" s="104">
        <f t="shared" si="820"/>
        <v>274.24600552999999</v>
      </c>
      <c r="S2550" s="109" t="s">
        <v>52</v>
      </c>
      <c r="T2550" s="110">
        <f t="shared" si="830"/>
        <v>42592</v>
      </c>
      <c r="U2550" s="111">
        <f t="shared" si="831"/>
        <v>0</v>
      </c>
      <c r="V2550" s="22"/>
      <c r="AF2550" s="14"/>
    </row>
    <row r="2551" spans="1:32" x14ac:dyDescent="0.2">
      <c r="A2551" s="112">
        <f t="shared" si="821"/>
        <v>42576</v>
      </c>
      <c r="B2551" s="104">
        <f t="shared" si="833"/>
        <v>69987.954943970006</v>
      </c>
      <c r="C2551" s="104">
        <f t="shared" si="822"/>
        <v>65492.706081759963</v>
      </c>
      <c r="D2551" s="132">
        <f t="shared" si="823"/>
        <v>42562</v>
      </c>
      <c r="E2551" s="105">
        <f t="shared" si="835"/>
        <v>1.9849999999999998E-3</v>
      </c>
      <c r="F2551" s="106">
        <f t="shared" si="832"/>
        <v>15</v>
      </c>
      <c r="G2551" s="106">
        <f t="shared" si="834"/>
        <v>31</v>
      </c>
      <c r="H2551" s="104">
        <f t="shared" si="824"/>
        <v>1.0009599899999999</v>
      </c>
      <c r="I2551" s="104">
        <f t="shared" si="825"/>
        <v>1.06312936</v>
      </c>
      <c r="J2551" s="104">
        <f t="shared" si="817"/>
        <v>1.06414995</v>
      </c>
      <c r="K2551" s="104">
        <f t="shared" si="818"/>
        <v>69694.059902260007</v>
      </c>
      <c r="L2551" s="107">
        <f t="shared" si="827"/>
        <v>0</v>
      </c>
      <c r="M2551" s="105">
        <f t="shared" si="828"/>
        <v>0</v>
      </c>
      <c r="N2551" s="104">
        <f t="shared" si="829"/>
        <v>0</v>
      </c>
      <c r="O2551" s="113">
        <f t="shared" si="826"/>
        <v>0.11</v>
      </c>
      <c r="P2551" s="108">
        <f t="shared" si="816"/>
        <v>1.004216931</v>
      </c>
      <c r="Q2551" s="104">
        <f t="shared" si="819"/>
        <v>293.89504170999999</v>
      </c>
      <c r="R2551" s="104">
        <f t="shared" si="820"/>
        <v>293.89504170999999</v>
      </c>
      <c r="S2551" s="109" t="s">
        <v>52</v>
      </c>
      <c r="T2551" s="110">
        <f t="shared" si="830"/>
        <v>42592</v>
      </c>
      <c r="U2551" s="111">
        <f t="shared" si="831"/>
        <v>0</v>
      </c>
      <c r="V2551" s="22"/>
      <c r="AF2551" s="14"/>
    </row>
    <row r="2552" spans="1:32" x14ac:dyDescent="0.2">
      <c r="A2552" s="112">
        <f t="shared" si="821"/>
        <v>42577</v>
      </c>
      <c r="B2552" s="104">
        <f t="shared" si="833"/>
        <v>70012.070156059999</v>
      </c>
      <c r="C2552" s="104">
        <f t="shared" si="822"/>
        <v>65492.706081759963</v>
      </c>
      <c r="D2552" s="132">
        <f t="shared" si="823"/>
        <v>42562</v>
      </c>
      <c r="E2552" s="105">
        <f t="shared" si="835"/>
        <v>1.9849999999999998E-3</v>
      </c>
      <c r="F2552" s="106">
        <f t="shared" si="832"/>
        <v>16</v>
      </c>
      <c r="G2552" s="106">
        <f t="shared" si="834"/>
        <v>31</v>
      </c>
      <c r="H2552" s="104">
        <f t="shared" si="824"/>
        <v>1.00102402</v>
      </c>
      <c r="I2552" s="104">
        <f t="shared" si="825"/>
        <v>1.06312936</v>
      </c>
      <c r="J2552" s="104">
        <f t="shared" si="817"/>
        <v>1.06421802</v>
      </c>
      <c r="K2552" s="104">
        <f t="shared" si="818"/>
        <v>69698.517990769993</v>
      </c>
      <c r="L2552" s="107">
        <f t="shared" si="827"/>
        <v>0</v>
      </c>
      <c r="M2552" s="105">
        <f t="shared" si="828"/>
        <v>0</v>
      </c>
      <c r="N2552" s="104">
        <f t="shared" si="829"/>
        <v>0</v>
      </c>
      <c r="O2552" s="113">
        <f t="shared" si="826"/>
        <v>0.11</v>
      </c>
      <c r="P2552" s="108">
        <f t="shared" si="816"/>
        <v>1.0044986920000001</v>
      </c>
      <c r="Q2552" s="104">
        <f t="shared" si="819"/>
        <v>313.55216529</v>
      </c>
      <c r="R2552" s="104">
        <f t="shared" si="820"/>
        <v>313.55216529</v>
      </c>
      <c r="S2552" s="109" t="s">
        <v>52</v>
      </c>
      <c r="T2552" s="110">
        <f t="shared" si="830"/>
        <v>42592</v>
      </c>
      <c r="U2552" s="111">
        <f t="shared" si="831"/>
        <v>0</v>
      </c>
      <c r="V2552" s="22"/>
      <c r="AF2552" s="14"/>
    </row>
    <row r="2553" spans="1:32" x14ac:dyDescent="0.2">
      <c r="A2553" s="112">
        <f t="shared" si="821"/>
        <v>42578</v>
      </c>
      <c r="B2553" s="104">
        <f t="shared" si="833"/>
        <v>70036.193975269998</v>
      </c>
      <c r="C2553" s="104">
        <f t="shared" si="822"/>
        <v>65492.706081759963</v>
      </c>
      <c r="D2553" s="132">
        <f t="shared" si="823"/>
        <v>42562</v>
      </c>
      <c r="E2553" s="105">
        <f t="shared" si="835"/>
        <v>1.9849999999999998E-3</v>
      </c>
      <c r="F2553" s="106">
        <f t="shared" si="832"/>
        <v>17</v>
      </c>
      <c r="G2553" s="106">
        <f t="shared" si="834"/>
        <v>31</v>
      </c>
      <c r="H2553" s="104">
        <f t="shared" si="824"/>
        <v>1.0010880600000001</v>
      </c>
      <c r="I2553" s="104">
        <f t="shared" si="825"/>
        <v>1.06312936</v>
      </c>
      <c r="J2553" s="104">
        <f t="shared" si="817"/>
        <v>1.0642860999999999</v>
      </c>
      <c r="K2553" s="104">
        <f t="shared" si="818"/>
        <v>69702.976734199998</v>
      </c>
      <c r="L2553" s="107">
        <f t="shared" si="827"/>
        <v>0</v>
      </c>
      <c r="M2553" s="105">
        <f t="shared" si="828"/>
        <v>0</v>
      </c>
      <c r="N2553" s="104">
        <f t="shared" si="829"/>
        <v>0</v>
      </c>
      <c r="O2553" s="113">
        <f t="shared" si="826"/>
        <v>0.11</v>
      </c>
      <c r="P2553" s="108">
        <f t="shared" si="816"/>
        <v>1.004780531</v>
      </c>
      <c r="Q2553" s="104">
        <f t="shared" si="819"/>
        <v>333.21724107</v>
      </c>
      <c r="R2553" s="104">
        <f t="shared" si="820"/>
        <v>333.21724107</v>
      </c>
      <c r="S2553" s="109" t="s">
        <v>52</v>
      </c>
      <c r="T2553" s="110">
        <f t="shared" si="830"/>
        <v>42592</v>
      </c>
      <c r="U2553" s="111">
        <f t="shared" si="831"/>
        <v>0</v>
      </c>
      <c r="V2553" s="22"/>
      <c r="AF2553" s="14"/>
    </row>
    <row r="2554" spans="1:32" x14ac:dyDescent="0.2">
      <c r="A2554" s="112">
        <f t="shared" si="821"/>
        <v>42579</v>
      </c>
      <c r="B2554" s="104">
        <f t="shared" si="833"/>
        <v>70060.32647289001</v>
      </c>
      <c r="C2554" s="104">
        <f t="shared" si="822"/>
        <v>65492.706081759963</v>
      </c>
      <c r="D2554" s="132">
        <f t="shared" si="823"/>
        <v>42562</v>
      </c>
      <c r="E2554" s="105">
        <f t="shared" si="835"/>
        <v>1.9849999999999998E-3</v>
      </c>
      <c r="F2554" s="106">
        <f t="shared" si="832"/>
        <v>18</v>
      </c>
      <c r="G2554" s="106">
        <f t="shared" si="834"/>
        <v>31</v>
      </c>
      <c r="H2554" s="104">
        <f t="shared" si="824"/>
        <v>1.0011521000000001</v>
      </c>
      <c r="I2554" s="104">
        <f t="shared" si="825"/>
        <v>1.06312936</v>
      </c>
      <c r="J2554" s="104">
        <f t="shared" si="817"/>
        <v>1.06435419</v>
      </c>
      <c r="K2554" s="104">
        <f t="shared" si="818"/>
        <v>69707.436132550007</v>
      </c>
      <c r="L2554" s="107">
        <f t="shared" si="827"/>
        <v>0</v>
      </c>
      <c r="M2554" s="105">
        <f t="shared" si="828"/>
        <v>0</v>
      </c>
      <c r="N2554" s="104">
        <f t="shared" si="829"/>
        <v>0</v>
      </c>
      <c r="O2554" s="113">
        <f t="shared" si="826"/>
        <v>0.11</v>
      </c>
      <c r="P2554" s="108">
        <f t="shared" si="816"/>
        <v>1.005062449</v>
      </c>
      <c r="Q2554" s="104">
        <f t="shared" si="819"/>
        <v>352.89034034000002</v>
      </c>
      <c r="R2554" s="104">
        <f t="shared" si="820"/>
        <v>352.89034034000002</v>
      </c>
      <c r="S2554" s="109" t="s">
        <v>52</v>
      </c>
      <c r="T2554" s="110">
        <f t="shared" si="830"/>
        <v>42592</v>
      </c>
      <c r="U2554" s="111">
        <f t="shared" si="831"/>
        <v>0</v>
      </c>
      <c r="V2554" s="22"/>
      <c r="AF2554" s="14"/>
    </row>
    <row r="2555" spans="1:32" x14ac:dyDescent="0.2">
      <c r="A2555" s="112">
        <f t="shared" si="821"/>
        <v>42580</v>
      </c>
      <c r="B2555" s="104">
        <f t="shared" si="833"/>
        <v>70084.466403409999</v>
      </c>
      <c r="C2555" s="104">
        <f t="shared" si="822"/>
        <v>65492.706081759963</v>
      </c>
      <c r="D2555" s="132">
        <f t="shared" si="823"/>
        <v>42562</v>
      </c>
      <c r="E2555" s="105">
        <f t="shared" si="835"/>
        <v>1.9849999999999998E-3</v>
      </c>
      <c r="F2555" s="106">
        <f t="shared" si="832"/>
        <v>19</v>
      </c>
      <c r="G2555" s="106">
        <f t="shared" si="834"/>
        <v>31</v>
      </c>
      <c r="H2555" s="104">
        <f t="shared" si="824"/>
        <v>1.0012161399999999</v>
      </c>
      <c r="I2555" s="104">
        <f t="shared" si="825"/>
        <v>1.06312936</v>
      </c>
      <c r="J2555" s="104">
        <f t="shared" si="817"/>
        <v>1.0644222699999999</v>
      </c>
      <c r="K2555" s="104">
        <f t="shared" si="818"/>
        <v>69711.894875979997</v>
      </c>
      <c r="L2555" s="107">
        <f t="shared" si="827"/>
        <v>0</v>
      </c>
      <c r="M2555" s="105">
        <f t="shared" si="828"/>
        <v>0</v>
      </c>
      <c r="N2555" s="104">
        <f t="shared" si="829"/>
        <v>0</v>
      </c>
      <c r="O2555" s="113">
        <f t="shared" si="826"/>
        <v>0.11</v>
      </c>
      <c r="P2555" s="108">
        <f t="shared" si="816"/>
        <v>1.0053444469999999</v>
      </c>
      <c r="Q2555" s="104">
        <f t="shared" si="819"/>
        <v>372.57152743</v>
      </c>
      <c r="R2555" s="104">
        <f t="shared" si="820"/>
        <v>372.57152743</v>
      </c>
      <c r="S2555" s="109" t="s">
        <v>52</v>
      </c>
      <c r="T2555" s="110">
        <f t="shared" si="830"/>
        <v>42592</v>
      </c>
      <c r="U2555" s="111">
        <f t="shared" si="831"/>
        <v>0</v>
      </c>
      <c r="V2555" s="22"/>
      <c r="AF2555" s="14"/>
    </row>
    <row r="2556" spans="1:32" x14ac:dyDescent="0.2">
      <c r="A2556" s="112">
        <f t="shared" si="821"/>
        <v>42581</v>
      </c>
      <c r="B2556" s="104">
        <f t="shared" si="833"/>
        <v>70108.614945139998</v>
      </c>
      <c r="C2556" s="104">
        <f t="shared" si="822"/>
        <v>65492.706081759963</v>
      </c>
      <c r="D2556" s="132">
        <f t="shared" si="823"/>
        <v>42562</v>
      </c>
      <c r="E2556" s="105">
        <f t="shared" si="835"/>
        <v>1.9849999999999998E-3</v>
      </c>
      <c r="F2556" s="106">
        <f t="shared" si="832"/>
        <v>20</v>
      </c>
      <c r="G2556" s="106">
        <f t="shared" si="834"/>
        <v>31</v>
      </c>
      <c r="H2556" s="104">
        <f t="shared" si="824"/>
        <v>1.0012801899999999</v>
      </c>
      <c r="I2556" s="104">
        <f t="shared" si="825"/>
        <v>1.06312936</v>
      </c>
      <c r="J2556" s="104">
        <f t="shared" si="817"/>
        <v>1.06449036</v>
      </c>
      <c r="K2556" s="104">
        <f t="shared" si="818"/>
        <v>69716.354274340003</v>
      </c>
      <c r="L2556" s="107">
        <f t="shared" si="827"/>
        <v>0</v>
      </c>
      <c r="M2556" s="105">
        <f t="shared" si="828"/>
        <v>0</v>
      </c>
      <c r="N2556" s="104">
        <f t="shared" si="829"/>
        <v>0</v>
      </c>
      <c r="O2556" s="113">
        <f t="shared" si="826"/>
        <v>0.11</v>
      </c>
      <c r="P2556" s="108">
        <f t="shared" si="816"/>
        <v>1.0056265230000001</v>
      </c>
      <c r="Q2556" s="104">
        <f t="shared" si="819"/>
        <v>392.26067080000001</v>
      </c>
      <c r="R2556" s="104">
        <f t="shared" si="820"/>
        <v>392.26067080000001</v>
      </c>
      <c r="S2556" s="109" t="s">
        <v>52</v>
      </c>
      <c r="T2556" s="110">
        <f t="shared" si="830"/>
        <v>42592</v>
      </c>
      <c r="U2556" s="111">
        <f t="shared" si="831"/>
        <v>0</v>
      </c>
      <c r="V2556" s="22"/>
      <c r="AF2556" s="14"/>
    </row>
    <row r="2557" spans="1:32" x14ac:dyDescent="0.2">
      <c r="A2557" s="112">
        <f t="shared" si="821"/>
        <v>42582</v>
      </c>
      <c r="B2557" s="104">
        <f t="shared" si="833"/>
        <v>70132.772239109996</v>
      </c>
      <c r="C2557" s="104">
        <f t="shared" si="822"/>
        <v>65492.706081759963</v>
      </c>
      <c r="D2557" s="132">
        <f t="shared" si="823"/>
        <v>42562</v>
      </c>
      <c r="E2557" s="105">
        <f t="shared" si="835"/>
        <v>1.9849999999999998E-3</v>
      </c>
      <c r="F2557" s="106">
        <f t="shared" si="832"/>
        <v>21</v>
      </c>
      <c r="G2557" s="106">
        <f t="shared" si="834"/>
        <v>31</v>
      </c>
      <c r="H2557" s="104">
        <f t="shared" si="824"/>
        <v>1.0013442400000001</v>
      </c>
      <c r="I2557" s="104">
        <f t="shared" si="825"/>
        <v>1.06312936</v>
      </c>
      <c r="J2557" s="104">
        <f t="shared" si="817"/>
        <v>1.06455846</v>
      </c>
      <c r="K2557" s="104">
        <f t="shared" si="818"/>
        <v>69720.814327629996</v>
      </c>
      <c r="L2557" s="107">
        <f t="shared" si="827"/>
        <v>0</v>
      </c>
      <c r="M2557" s="105">
        <f t="shared" si="828"/>
        <v>0</v>
      </c>
      <c r="N2557" s="104">
        <f t="shared" si="829"/>
        <v>0</v>
      </c>
      <c r="O2557" s="113">
        <f t="shared" si="826"/>
        <v>0.11</v>
      </c>
      <c r="P2557" s="108">
        <f t="shared" si="816"/>
        <v>1.005908679</v>
      </c>
      <c r="Q2557" s="104">
        <f t="shared" si="819"/>
        <v>411.95791148000001</v>
      </c>
      <c r="R2557" s="104">
        <f t="shared" si="820"/>
        <v>411.95791148000001</v>
      </c>
      <c r="S2557" s="109" t="s">
        <v>52</v>
      </c>
      <c r="T2557" s="110">
        <f t="shared" si="830"/>
        <v>42592</v>
      </c>
      <c r="U2557" s="111">
        <f t="shared" si="831"/>
        <v>0</v>
      </c>
      <c r="V2557" s="22"/>
      <c r="AF2557" s="14"/>
    </row>
    <row r="2558" spans="1:32" x14ac:dyDescent="0.2">
      <c r="A2558" s="112">
        <f t="shared" si="821"/>
        <v>42583</v>
      </c>
      <c r="B2558" s="104">
        <f t="shared" si="833"/>
        <v>70156.937558220001</v>
      </c>
      <c r="C2558" s="104">
        <f t="shared" si="822"/>
        <v>65492.706081759963</v>
      </c>
      <c r="D2558" s="132">
        <f t="shared" si="823"/>
        <v>42562</v>
      </c>
      <c r="E2558" s="105">
        <f t="shared" si="835"/>
        <v>1.9849999999999998E-3</v>
      </c>
      <c r="F2558" s="106">
        <f t="shared" si="832"/>
        <v>22</v>
      </c>
      <c r="G2558" s="106">
        <f t="shared" si="834"/>
        <v>31</v>
      </c>
      <c r="H2558" s="104">
        <f t="shared" si="824"/>
        <v>1.0014083</v>
      </c>
      <c r="I2558" s="104">
        <f t="shared" si="825"/>
        <v>1.06312936</v>
      </c>
      <c r="J2558" s="104">
        <f t="shared" si="817"/>
        <v>1.06462656</v>
      </c>
      <c r="K2558" s="104">
        <f t="shared" si="818"/>
        <v>69725.274380910007</v>
      </c>
      <c r="L2558" s="107">
        <f t="shared" si="827"/>
        <v>0</v>
      </c>
      <c r="M2558" s="105">
        <f t="shared" si="828"/>
        <v>0</v>
      </c>
      <c r="N2558" s="104">
        <f t="shared" si="829"/>
        <v>0</v>
      </c>
      <c r="O2558" s="113">
        <f t="shared" si="826"/>
        <v>0.11</v>
      </c>
      <c r="P2558" s="108">
        <f t="shared" si="816"/>
        <v>1.006190914</v>
      </c>
      <c r="Q2558" s="104">
        <f t="shared" si="819"/>
        <v>431.66317730999998</v>
      </c>
      <c r="R2558" s="104">
        <f t="shared" si="820"/>
        <v>431.66317730999998</v>
      </c>
      <c r="S2558" s="109" t="s">
        <v>52</v>
      </c>
      <c r="T2558" s="110">
        <f t="shared" si="830"/>
        <v>42592</v>
      </c>
      <c r="U2558" s="111">
        <f t="shared" si="831"/>
        <v>0</v>
      </c>
      <c r="V2558" s="22"/>
      <c r="AF2558" s="14"/>
    </row>
    <row r="2559" spans="1:32" x14ac:dyDescent="0.2">
      <c r="A2559" s="112">
        <f t="shared" si="821"/>
        <v>42584</v>
      </c>
      <c r="B2559" s="104">
        <f t="shared" si="833"/>
        <v>70181.110903560009</v>
      </c>
      <c r="C2559" s="104">
        <f t="shared" si="822"/>
        <v>65492.706081759963</v>
      </c>
      <c r="D2559" s="132">
        <f t="shared" si="823"/>
        <v>42562</v>
      </c>
      <c r="E2559" s="105">
        <f t="shared" si="835"/>
        <v>1.9849999999999998E-3</v>
      </c>
      <c r="F2559" s="106">
        <f t="shared" si="832"/>
        <v>23</v>
      </c>
      <c r="G2559" s="106">
        <f t="shared" si="834"/>
        <v>31</v>
      </c>
      <c r="H2559" s="104">
        <f t="shared" si="824"/>
        <v>1.00147236</v>
      </c>
      <c r="I2559" s="104">
        <f t="shared" si="825"/>
        <v>1.06312936</v>
      </c>
      <c r="J2559" s="104">
        <f t="shared" si="817"/>
        <v>1.06469466</v>
      </c>
      <c r="K2559" s="104">
        <f t="shared" si="818"/>
        <v>69729.734434190003</v>
      </c>
      <c r="L2559" s="107">
        <f t="shared" si="827"/>
        <v>0</v>
      </c>
      <c r="M2559" s="105">
        <f t="shared" si="828"/>
        <v>0</v>
      </c>
      <c r="N2559" s="104">
        <f t="shared" si="829"/>
        <v>0</v>
      </c>
      <c r="O2559" s="113">
        <f t="shared" si="826"/>
        <v>0.11</v>
      </c>
      <c r="P2559" s="108">
        <f t="shared" si="816"/>
        <v>1.0064732279999999</v>
      </c>
      <c r="Q2559" s="104">
        <f t="shared" si="819"/>
        <v>451.37646937</v>
      </c>
      <c r="R2559" s="104">
        <f t="shared" si="820"/>
        <v>451.37646937</v>
      </c>
      <c r="S2559" s="109" t="s">
        <v>52</v>
      </c>
      <c r="T2559" s="110">
        <f t="shared" si="830"/>
        <v>42592</v>
      </c>
      <c r="U2559" s="111">
        <f t="shared" si="831"/>
        <v>0</v>
      </c>
      <c r="V2559" s="22"/>
      <c r="AF2559" s="14"/>
    </row>
    <row r="2560" spans="1:32" x14ac:dyDescent="0.2">
      <c r="A2560" s="112">
        <f t="shared" si="821"/>
        <v>42585</v>
      </c>
      <c r="B2560" s="104">
        <f t="shared" si="833"/>
        <v>70205.293594870003</v>
      </c>
      <c r="C2560" s="104">
        <f t="shared" si="822"/>
        <v>65492.706081759963</v>
      </c>
      <c r="D2560" s="132">
        <f t="shared" si="823"/>
        <v>42562</v>
      </c>
      <c r="E2560" s="105">
        <f t="shared" si="835"/>
        <v>1.9849999999999998E-3</v>
      </c>
      <c r="F2560" s="106">
        <f t="shared" si="832"/>
        <v>24</v>
      </c>
      <c r="G2560" s="106">
        <f t="shared" si="834"/>
        <v>31</v>
      </c>
      <c r="H2560" s="104">
        <f t="shared" si="824"/>
        <v>1.00153643</v>
      </c>
      <c r="I2560" s="104">
        <f t="shared" si="825"/>
        <v>1.06312936</v>
      </c>
      <c r="J2560" s="104">
        <f t="shared" si="817"/>
        <v>1.0647627799999999</v>
      </c>
      <c r="K2560" s="104">
        <f t="shared" si="818"/>
        <v>69734.195797330001</v>
      </c>
      <c r="L2560" s="107">
        <f t="shared" si="827"/>
        <v>0</v>
      </c>
      <c r="M2560" s="105">
        <f t="shared" si="828"/>
        <v>0</v>
      </c>
      <c r="N2560" s="104">
        <f t="shared" si="829"/>
        <v>0</v>
      </c>
      <c r="O2560" s="113">
        <f t="shared" si="826"/>
        <v>0.11</v>
      </c>
      <c r="P2560" s="108">
        <f t="shared" si="816"/>
        <v>1.0067556209999999</v>
      </c>
      <c r="Q2560" s="104">
        <f t="shared" si="819"/>
        <v>471.09779753999999</v>
      </c>
      <c r="R2560" s="104">
        <f t="shared" si="820"/>
        <v>471.09779753999999</v>
      </c>
      <c r="S2560" s="109" t="s">
        <v>52</v>
      </c>
      <c r="T2560" s="110">
        <f t="shared" si="830"/>
        <v>42592</v>
      </c>
      <c r="U2560" s="111">
        <f t="shared" si="831"/>
        <v>0</v>
      </c>
      <c r="V2560" s="22"/>
      <c r="AF2560" s="14"/>
    </row>
    <row r="2561" spans="1:32" x14ac:dyDescent="0.2">
      <c r="A2561" s="112">
        <f t="shared" si="821"/>
        <v>42586</v>
      </c>
      <c r="B2561" s="104">
        <f t="shared" si="833"/>
        <v>70229.483065929991</v>
      </c>
      <c r="C2561" s="104">
        <f t="shared" si="822"/>
        <v>65492.706081759963</v>
      </c>
      <c r="D2561" s="132">
        <f t="shared" si="823"/>
        <v>42562</v>
      </c>
      <c r="E2561" s="105">
        <f t="shared" si="835"/>
        <v>1.9849999999999998E-3</v>
      </c>
      <c r="F2561" s="106">
        <f t="shared" si="832"/>
        <v>25</v>
      </c>
      <c r="G2561" s="106">
        <f t="shared" si="834"/>
        <v>31</v>
      </c>
      <c r="H2561" s="104">
        <f t="shared" si="824"/>
        <v>1.00160049</v>
      </c>
      <c r="I2561" s="104">
        <f t="shared" si="825"/>
        <v>1.06312936</v>
      </c>
      <c r="J2561" s="104">
        <f t="shared" si="817"/>
        <v>1.0648308799999999</v>
      </c>
      <c r="K2561" s="104">
        <f t="shared" si="818"/>
        <v>69738.655850619994</v>
      </c>
      <c r="L2561" s="107">
        <f t="shared" si="827"/>
        <v>0</v>
      </c>
      <c r="M2561" s="105">
        <f t="shared" si="828"/>
        <v>0</v>
      </c>
      <c r="N2561" s="104">
        <f t="shared" si="829"/>
        <v>0</v>
      </c>
      <c r="O2561" s="113">
        <f t="shared" si="826"/>
        <v>0.11</v>
      </c>
      <c r="P2561" s="108">
        <f t="shared" si="816"/>
        <v>1.0070380940000001</v>
      </c>
      <c r="Q2561" s="104">
        <f t="shared" si="819"/>
        <v>490.82721530999999</v>
      </c>
      <c r="R2561" s="104">
        <f t="shared" si="820"/>
        <v>490.82721530999999</v>
      </c>
      <c r="S2561" s="109" t="s">
        <v>52</v>
      </c>
      <c r="T2561" s="110">
        <f t="shared" si="830"/>
        <v>42592</v>
      </c>
      <c r="U2561" s="111">
        <f t="shared" si="831"/>
        <v>0</v>
      </c>
      <c r="V2561" s="22"/>
      <c r="AF2561" s="14"/>
    </row>
    <row r="2562" spans="1:32" x14ac:dyDescent="0.2">
      <c r="A2562" s="112">
        <f t="shared" si="821"/>
        <v>42587</v>
      </c>
      <c r="B2562" s="104">
        <f t="shared" si="833"/>
        <v>70253.682475779991</v>
      </c>
      <c r="C2562" s="104">
        <f t="shared" si="822"/>
        <v>65492.706081759963</v>
      </c>
      <c r="D2562" s="132">
        <f t="shared" si="823"/>
        <v>42562</v>
      </c>
      <c r="E2562" s="105">
        <f t="shared" si="835"/>
        <v>1.9849999999999998E-3</v>
      </c>
      <c r="F2562" s="106">
        <f t="shared" si="832"/>
        <v>26</v>
      </c>
      <c r="G2562" s="106">
        <f t="shared" si="834"/>
        <v>31</v>
      </c>
      <c r="H2562" s="104">
        <f t="shared" si="824"/>
        <v>1.00166457</v>
      </c>
      <c r="I2562" s="104">
        <f t="shared" si="825"/>
        <v>1.06312936</v>
      </c>
      <c r="J2562" s="104">
        <f t="shared" si="817"/>
        <v>1.06489901</v>
      </c>
      <c r="K2562" s="104">
        <f t="shared" si="818"/>
        <v>69743.117868679998</v>
      </c>
      <c r="L2562" s="107">
        <f t="shared" si="827"/>
        <v>0</v>
      </c>
      <c r="M2562" s="105">
        <f t="shared" si="828"/>
        <v>0</v>
      </c>
      <c r="N2562" s="104">
        <f t="shared" si="829"/>
        <v>0</v>
      </c>
      <c r="O2562" s="113">
        <f t="shared" si="826"/>
        <v>0.11</v>
      </c>
      <c r="P2562" s="108">
        <f t="shared" si="816"/>
        <v>1.0073206450000001</v>
      </c>
      <c r="Q2562" s="104">
        <f t="shared" si="819"/>
        <v>510.56460709999999</v>
      </c>
      <c r="R2562" s="104">
        <f t="shared" si="820"/>
        <v>510.56460709999999</v>
      </c>
      <c r="S2562" s="109" t="s">
        <v>52</v>
      </c>
      <c r="T2562" s="110">
        <f t="shared" si="830"/>
        <v>42592</v>
      </c>
      <c r="U2562" s="111">
        <f t="shared" si="831"/>
        <v>0</v>
      </c>
      <c r="V2562" s="22"/>
      <c r="AF2562" s="14"/>
    </row>
    <row r="2563" spans="1:32" x14ac:dyDescent="0.2">
      <c r="A2563" s="112">
        <f t="shared" si="821"/>
        <v>42588</v>
      </c>
      <c r="B2563" s="104">
        <f t="shared" si="833"/>
        <v>70277.888667139996</v>
      </c>
      <c r="C2563" s="104">
        <f t="shared" si="822"/>
        <v>65492.706081759963</v>
      </c>
      <c r="D2563" s="132">
        <f t="shared" si="823"/>
        <v>42562</v>
      </c>
      <c r="E2563" s="105">
        <f t="shared" si="835"/>
        <v>1.9849999999999998E-3</v>
      </c>
      <c r="F2563" s="106">
        <f t="shared" si="832"/>
        <v>27</v>
      </c>
      <c r="G2563" s="106">
        <f t="shared" si="834"/>
        <v>31</v>
      </c>
      <c r="H2563" s="104">
        <f t="shared" si="824"/>
        <v>1.0017286400000001</v>
      </c>
      <c r="I2563" s="104">
        <f t="shared" si="825"/>
        <v>1.06312936</v>
      </c>
      <c r="J2563" s="104">
        <f t="shared" si="817"/>
        <v>1.0649671199999999</v>
      </c>
      <c r="K2563" s="104">
        <f t="shared" si="818"/>
        <v>69747.578576889995</v>
      </c>
      <c r="L2563" s="107">
        <f t="shared" si="827"/>
        <v>0</v>
      </c>
      <c r="M2563" s="105">
        <f t="shared" si="828"/>
        <v>0</v>
      </c>
      <c r="N2563" s="104">
        <f t="shared" si="829"/>
        <v>0</v>
      </c>
      <c r="O2563" s="113">
        <f t="shared" si="826"/>
        <v>0.11</v>
      </c>
      <c r="P2563" s="108">
        <f t="shared" si="816"/>
        <v>1.007603276</v>
      </c>
      <c r="Q2563" s="104">
        <f t="shared" si="819"/>
        <v>530.31009025000003</v>
      </c>
      <c r="R2563" s="104">
        <f t="shared" si="820"/>
        <v>530.31009025000003</v>
      </c>
      <c r="S2563" s="109" t="s">
        <v>52</v>
      </c>
      <c r="T2563" s="110">
        <f t="shared" si="830"/>
        <v>42592</v>
      </c>
      <c r="U2563" s="111">
        <f t="shared" si="831"/>
        <v>0</v>
      </c>
      <c r="V2563" s="22"/>
      <c r="AF2563" s="14"/>
    </row>
    <row r="2564" spans="1:32" x14ac:dyDescent="0.2">
      <c r="A2564" s="112">
        <f t="shared" si="821"/>
        <v>42589</v>
      </c>
      <c r="B2564" s="104">
        <f t="shared" si="833"/>
        <v>70302.10494040999</v>
      </c>
      <c r="C2564" s="104">
        <f t="shared" si="822"/>
        <v>65492.706081759963</v>
      </c>
      <c r="D2564" s="132">
        <f t="shared" si="823"/>
        <v>42562</v>
      </c>
      <c r="E2564" s="105">
        <f t="shared" si="835"/>
        <v>1.9849999999999998E-3</v>
      </c>
      <c r="F2564" s="106">
        <f t="shared" si="832"/>
        <v>28</v>
      </c>
      <c r="G2564" s="106">
        <f t="shared" si="834"/>
        <v>31</v>
      </c>
      <c r="H2564" s="104">
        <f t="shared" si="824"/>
        <v>1.00179273</v>
      </c>
      <c r="I2564" s="104">
        <f t="shared" si="825"/>
        <v>1.06312936</v>
      </c>
      <c r="J2564" s="104">
        <f t="shared" si="817"/>
        <v>1.0650352599999999</v>
      </c>
      <c r="K2564" s="104">
        <f t="shared" si="818"/>
        <v>69752.041249889997</v>
      </c>
      <c r="L2564" s="107">
        <f t="shared" si="827"/>
        <v>0</v>
      </c>
      <c r="M2564" s="105">
        <f t="shared" si="828"/>
        <v>0</v>
      </c>
      <c r="N2564" s="104">
        <f t="shared" si="829"/>
        <v>0</v>
      </c>
      <c r="O2564" s="113">
        <f t="shared" si="826"/>
        <v>0.11</v>
      </c>
      <c r="P2564" s="108">
        <f t="shared" si="816"/>
        <v>1.0078859870000001</v>
      </c>
      <c r="Q2564" s="104">
        <f t="shared" si="819"/>
        <v>550.06369052000002</v>
      </c>
      <c r="R2564" s="104">
        <f t="shared" si="820"/>
        <v>550.06369052000002</v>
      </c>
      <c r="S2564" s="109" t="s">
        <v>52</v>
      </c>
      <c r="T2564" s="110">
        <f t="shared" si="830"/>
        <v>42592</v>
      </c>
      <c r="U2564" s="111">
        <f t="shared" si="831"/>
        <v>0</v>
      </c>
      <c r="V2564" s="22"/>
      <c r="AF2564" s="14"/>
    </row>
    <row r="2565" spans="1:32" x14ac:dyDescent="0.2">
      <c r="A2565" s="112">
        <f t="shared" si="821"/>
        <v>42590</v>
      </c>
      <c r="B2565" s="104">
        <f t="shared" si="833"/>
        <v>70326.3278574</v>
      </c>
      <c r="C2565" s="104">
        <f t="shared" si="822"/>
        <v>65492.706081759963</v>
      </c>
      <c r="D2565" s="132">
        <f t="shared" si="823"/>
        <v>42562</v>
      </c>
      <c r="E2565" s="105">
        <f t="shared" si="835"/>
        <v>1.9849999999999998E-3</v>
      </c>
      <c r="F2565" s="106">
        <f t="shared" si="832"/>
        <v>29</v>
      </c>
      <c r="G2565" s="106">
        <f t="shared" si="834"/>
        <v>31</v>
      </c>
      <c r="H2565" s="104">
        <f t="shared" si="824"/>
        <v>1.00185681</v>
      </c>
      <c r="I2565" s="104">
        <f t="shared" si="825"/>
        <v>1.06312936</v>
      </c>
      <c r="J2565" s="104">
        <f t="shared" si="817"/>
        <v>1.06510338</v>
      </c>
      <c r="K2565" s="104">
        <f t="shared" si="818"/>
        <v>69756.502613019999</v>
      </c>
      <c r="L2565" s="107">
        <f t="shared" si="827"/>
        <v>0</v>
      </c>
      <c r="M2565" s="105">
        <f t="shared" si="828"/>
        <v>0</v>
      </c>
      <c r="N2565" s="104">
        <f t="shared" si="829"/>
        <v>0</v>
      </c>
      <c r="O2565" s="113">
        <f t="shared" si="826"/>
        <v>0.11</v>
      </c>
      <c r="P2565" s="108">
        <f t="shared" si="816"/>
        <v>1.008168776</v>
      </c>
      <c r="Q2565" s="104">
        <f t="shared" si="819"/>
        <v>569.82524437999996</v>
      </c>
      <c r="R2565" s="104">
        <f t="shared" si="820"/>
        <v>569.82524437999996</v>
      </c>
      <c r="S2565" s="109" t="s">
        <v>52</v>
      </c>
      <c r="T2565" s="110">
        <f t="shared" si="830"/>
        <v>42592</v>
      </c>
      <c r="U2565" s="111">
        <f t="shared" si="831"/>
        <v>0</v>
      </c>
      <c r="V2565" s="22"/>
      <c r="AF2565" s="14"/>
    </row>
    <row r="2566" spans="1:32" x14ac:dyDescent="0.2">
      <c r="A2566" s="112">
        <f t="shared" si="821"/>
        <v>42591</v>
      </c>
      <c r="B2566" s="104">
        <f t="shared" si="833"/>
        <v>70350.560199469997</v>
      </c>
      <c r="C2566" s="104">
        <f t="shared" si="822"/>
        <v>65492.706081759963</v>
      </c>
      <c r="D2566" s="132">
        <f t="shared" si="823"/>
        <v>42562</v>
      </c>
      <c r="E2566" s="105">
        <f t="shared" si="835"/>
        <v>1.9849999999999998E-3</v>
      </c>
      <c r="F2566" s="106">
        <f t="shared" si="832"/>
        <v>30</v>
      </c>
      <c r="G2566" s="106">
        <f t="shared" si="834"/>
        <v>31</v>
      </c>
      <c r="H2566" s="104">
        <f t="shared" si="824"/>
        <v>1.0019209</v>
      </c>
      <c r="I2566" s="104">
        <f t="shared" si="825"/>
        <v>1.06312936</v>
      </c>
      <c r="J2566" s="104">
        <f t="shared" si="817"/>
        <v>1.06517152</v>
      </c>
      <c r="K2566" s="104">
        <f t="shared" si="818"/>
        <v>69760.96528602</v>
      </c>
      <c r="L2566" s="107">
        <f t="shared" si="827"/>
        <v>0</v>
      </c>
      <c r="M2566" s="105">
        <f t="shared" si="828"/>
        <v>0</v>
      </c>
      <c r="N2566" s="104">
        <f t="shared" si="829"/>
        <v>0</v>
      </c>
      <c r="O2566" s="113">
        <f t="shared" si="826"/>
        <v>0.11</v>
      </c>
      <c r="P2566" s="108">
        <f t="shared" si="816"/>
        <v>1.0084516450000001</v>
      </c>
      <c r="Q2566" s="104">
        <f t="shared" si="819"/>
        <v>589.59491345000004</v>
      </c>
      <c r="R2566" s="104">
        <f t="shared" si="820"/>
        <v>589.59491345000004</v>
      </c>
      <c r="S2566" s="109" t="s">
        <v>52</v>
      </c>
      <c r="T2566" s="110">
        <f t="shared" si="830"/>
        <v>42592</v>
      </c>
      <c r="U2566" s="111">
        <f t="shared" si="831"/>
        <v>0</v>
      </c>
      <c r="V2566" s="22"/>
      <c r="AF2566" s="14"/>
    </row>
    <row r="2567" spans="1:32" s="15" customFormat="1" x14ac:dyDescent="0.2">
      <c r="A2567" s="112">
        <f t="shared" si="821"/>
        <v>42592</v>
      </c>
      <c r="B2567" s="104">
        <f t="shared" si="833"/>
        <v>70374.801308110007</v>
      </c>
      <c r="C2567" s="104">
        <f t="shared" si="822"/>
        <v>65492.706081759963</v>
      </c>
      <c r="D2567" s="132">
        <f t="shared" si="823"/>
        <v>42562</v>
      </c>
      <c r="E2567" s="105">
        <f t="shared" si="835"/>
        <v>1.9849999999999998E-3</v>
      </c>
      <c r="F2567" s="106">
        <f t="shared" si="832"/>
        <v>31</v>
      </c>
      <c r="G2567" s="106">
        <f t="shared" si="834"/>
        <v>31</v>
      </c>
      <c r="H2567" s="104">
        <f t="shared" si="824"/>
        <v>1.0019849999999999</v>
      </c>
      <c r="I2567" s="104">
        <f t="shared" si="825"/>
        <v>1.06312936</v>
      </c>
      <c r="J2567" s="104">
        <f t="shared" si="817"/>
        <v>1.06523967</v>
      </c>
      <c r="K2567" s="104">
        <f t="shared" si="818"/>
        <v>69765.428613940006</v>
      </c>
      <c r="L2567" s="107">
        <f t="shared" si="827"/>
        <v>83</v>
      </c>
      <c r="M2567" s="105">
        <f t="shared" si="828"/>
        <v>6.4939999999999998E-3</v>
      </c>
      <c r="N2567" s="104">
        <f t="shared" si="829"/>
        <v>453.05669340999998</v>
      </c>
      <c r="O2567" s="113">
        <f t="shared" si="826"/>
        <v>0.11</v>
      </c>
      <c r="P2567" s="108">
        <f t="shared" si="816"/>
        <v>1.0087345940000001</v>
      </c>
      <c r="Q2567" s="104">
        <f t="shared" si="819"/>
        <v>609.37269417000005</v>
      </c>
      <c r="R2567" s="104">
        <f t="shared" si="820"/>
        <v>1062.4293875799999</v>
      </c>
      <c r="S2567" s="109" t="s">
        <v>52</v>
      </c>
      <c r="T2567" s="110">
        <f t="shared" si="830"/>
        <v>42592</v>
      </c>
      <c r="U2567" s="111">
        <f t="shared" si="831"/>
        <v>69312.37192053</v>
      </c>
      <c r="V2567" s="22"/>
      <c r="AB2567" s="24"/>
      <c r="AF2567" s="16"/>
    </row>
    <row r="2568" spans="1:32" x14ac:dyDescent="0.2">
      <c r="A2568" s="112">
        <f t="shared" si="821"/>
        <v>42593</v>
      </c>
      <c r="B2568" s="104">
        <f t="shared" si="833"/>
        <v>69335.916519740014</v>
      </c>
      <c r="C2568" s="104">
        <f t="shared" si="822"/>
        <v>65067.396448469961</v>
      </c>
      <c r="D2568" s="132">
        <f t="shared" si="823"/>
        <v>42593</v>
      </c>
      <c r="E2568" s="105">
        <f t="shared" si="835"/>
        <v>1.8339999999999999E-3</v>
      </c>
      <c r="F2568" s="106">
        <f t="shared" si="832"/>
        <v>1</v>
      </c>
      <c r="G2568" s="106">
        <f t="shared" si="834"/>
        <v>31</v>
      </c>
      <c r="H2568" s="104">
        <f t="shared" si="824"/>
        <v>1.0000591000000001</v>
      </c>
      <c r="I2568" s="104">
        <f t="shared" si="825"/>
        <v>1.06523967</v>
      </c>
      <c r="J2568" s="104">
        <f t="shared" si="817"/>
        <v>1.06530262</v>
      </c>
      <c r="K2568" s="104">
        <f t="shared" si="818"/>
        <v>69316.467913130007</v>
      </c>
      <c r="L2568" s="107">
        <f t="shared" si="827"/>
        <v>0</v>
      </c>
      <c r="M2568" s="105">
        <f t="shared" si="828"/>
        <v>0</v>
      </c>
      <c r="N2568" s="104">
        <f t="shared" si="829"/>
        <v>0</v>
      </c>
      <c r="O2568" s="113">
        <f t="shared" si="826"/>
        <v>0.11</v>
      </c>
      <c r="P2568" s="108">
        <f t="shared" ref="P2568:P2631" si="836">ROUND((1+O2568)^(30/360)^(F2568/G2568),9)</f>
        <v>1.0002805770000001</v>
      </c>
      <c r="Q2568" s="104">
        <f t="shared" si="819"/>
        <v>19.448606609999999</v>
      </c>
      <c r="R2568" s="104">
        <f t="shared" si="820"/>
        <v>19.448606609999999</v>
      </c>
      <c r="S2568" s="109" t="s">
        <v>52</v>
      </c>
      <c r="T2568" s="110">
        <f t="shared" si="830"/>
        <v>42623</v>
      </c>
      <c r="U2568" s="111">
        <f t="shared" si="831"/>
        <v>0</v>
      </c>
      <c r="V2568" s="22"/>
      <c r="AF2568" s="14"/>
    </row>
    <row r="2569" spans="1:32" x14ac:dyDescent="0.2">
      <c r="A2569" s="112">
        <f t="shared" si="821"/>
        <v>42594</v>
      </c>
      <c r="B2569" s="104">
        <f t="shared" si="833"/>
        <v>69359.470846889992</v>
      </c>
      <c r="C2569" s="104">
        <f t="shared" si="822"/>
        <v>65067.396448469961</v>
      </c>
      <c r="D2569" s="132">
        <f t="shared" si="823"/>
        <v>42593</v>
      </c>
      <c r="E2569" s="105">
        <f t="shared" si="835"/>
        <v>1.8339999999999999E-3</v>
      </c>
      <c r="F2569" s="106">
        <f t="shared" si="832"/>
        <v>2</v>
      </c>
      <c r="G2569" s="106">
        <f t="shared" si="834"/>
        <v>31</v>
      </c>
      <c r="H2569" s="104">
        <f t="shared" si="824"/>
        <v>1.0001182200000001</v>
      </c>
      <c r="I2569" s="104">
        <f t="shared" si="825"/>
        <v>1.06523967</v>
      </c>
      <c r="J2569" s="104">
        <f t="shared" si="817"/>
        <v>1.0653656</v>
      </c>
      <c r="K2569" s="104">
        <f t="shared" si="818"/>
        <v>69320.565857759997</v>
      </c>
      <c r="L2569" s="107">
        <f t="shared" si="827"/>
        <v>0</v>
      </c>
      <c r="M2569" s="105">
        <f t="shared" si="828"/>
        <v>0</v>
      </c>
      <c r="N2569" s="104">
        <f t="shared" si="829"/>
        <v>0</v>
      </c>
      <c r="O2569" s="113">
        <f t="shared" si="826"/>
        <v>0.11</v>
      </c>
      <c r="P2569" s="108">
        <f t="shared" si="836"/>
        <v>1.000561233</v>
      </c>
      <c r="Q2569" s="104">
        <f t="shared" si="819"/>
        <v>38.904989129999997</v>
      </c>
      <c r="R2569" s="104">
        <f t="shared" si="820"/>
        <v>38.904989129999997</v>
      </c>
      <c r="S2569" s="109" t="s">
        <v>52</v>
      </c>
      <c r="T2569" s="110">
        <f t="shared" si="830"/>
        <v>42623</v>
      </c>
      <c r="U2569" s="111">
        <f t="shared" si="831"/>
        <v>0</v>
      </c>
      <c r="V2569" s="22"/>
      <c r="AF2569" s="14"/>
    </row>
    <row r="2570" spans="1:32" x14ac:dyDescent="0.2">
      <c r="A2570" s="112">
        <f t="shared" si="821"/>
        <v>42595</v>
      </c>
      <c r="B2570" s="104">
        <f t="shared" si="833"/>
        <v>69383.031579150003</v>
      </c>
      <c r="C2570" s="104">
        <f t="shared" si="822"/>
        <v>65067.396448469961</v>
      </c>
      <c r="D2570" s="132">
        <f t="shared" si="823"/>
        <v>42593</v>
      </c>
      <c r="E2570" s="105">
        <f t="shared" si="835"/>
        <v>1.8339999999999999E-3</v>
      </c>
      <c r="F2570" s="106">
        <f t="shared" si="832"/>
        <v>3</v>
      </c>
      <c r="G2570" s="106">
        <f t="shared" si="834"/>
        <v>31</v>
      </c>
      <c r="H2570" s="104">
        <f t="shared" si="824"/>
        <v>1.0001773300000001</v>
      </c>
      <c r="I2570" s="104">
        <f t="shared" si="825"/>
        <v>1.06523967</v>
      </c>
      <c r="J2570" s="104">
        <f t="shared" ref="J2570:J2633" si="837">TRUNC(H2570*I2570,8)</f>
        <v>1.06542856</v>
      </c>
      <c r="K2570" s="104">
        <f t="shared" ref="K2570:K2633" si="838">TRUNC(C2570*J2570,8)</f>
        <v>69324.662501040002</v>
      </c>
      <c r="L2570" s="107">
        <f t="shared" si="827"/>
        <v>0</v>
      </c>
      <c r="M2570" s="105">
        <f t="shared" si="828"/>
        <v>0</v>
      </c>
      <c r="N2570" s="104">
        <f t="shared" si="829"/>
        <v>0</v>
      </c>
      <c r="O2570" s="113">
        <f t="shared" si="826"/>
        <v>0.11</v>
      </c>
      <c r="P2570" s="108">
        <f t="shared" si="836"/>
        <v>1.0008419669999999</v>
      </c>
      <c r="Q2570" s="104">
        <f t="shared" ref="Q2570:Q2633" si="839">TRUNC((P2570-1)*K2570,8)</f>
        <v>58.369078109999997</v>
      </c>
      <c r="R2570" s="104">
        <f t="shared" ref="R2570:R2633" si="840">(N2570+Q2570)</f>
        <v>58.369078109999997</v>
      </c>
      <c r="S2570" s="109" t="s">
        <v>52</v>
      </c>
      <c r="T2570" s="110">
        <f t="shared" si="830"/>
        <v>42623</v>
      </c>
      <c r="U2570" s="111">
        <f t="shared" si="831"/>
        <v>0</v>
      </c>
      <c r="V2570" s="22"/>
      <c r="AF2570" s="14"/>
    </row>
    <row r="2571" spans="1:32" x14ac:dyDescent="0.2">
      <c r="A2571" s="112">
        <f t="shared" ref="A2571:A2634" si="841">(A2570+1)</f>
        <v>42596</v>
      </c>
      <c r="B2571" s="104">
        <f t="shared" si="833"/>
        <v>69406.60146065001</v>
      </c>
      <c r="C2571" s="104">
        <f t="shared" ref="C2571:C2634" si="842">IF(DAY(A2570)=$E$2,VLOOKUP(A2570,X$10:Y$148,2),C2570)</f>
        <v>65067.396448469961</v>
      </c>
      <c r="D2571" s="132">
        <f t="shared" ref="D2571:D2634" si="843">IF(DAY(A2570)=$E$2,A2571,D2570)</f>
        <v>42593</v>
      </c>
      <c r="E2571" s="105">
        <f t="shared" si="835"/>
        <v>1.8339999999999999E-3</v>
      </c>
      <c r="F2571" s="106">
        <f t="shared" si="832"/>
        <v>4</v>
      </c>
      <c r="G2571" s="106">
        <f t="shared" si="834"/>
        <v>31</v>
      </c>
      <c r="H2571" s="104">
        <f t="shared" ref="H2571:H2634" si="844">TRUNC(((1+$E2571)^($F2571/$G2571)),8)</f>
        <v>1.0002364500000001</v>
      </c>
      <c r="I2571" s="104">
        <f t="shared" ref="I2571:I2634" si="845">IF(DAY(A2570)=E$2,J2570,I2570)</f>
        <v>1.06523967</v>
      </c>
      <c r="J2571" s="104">
        <f t="shared" si="837"/>
        <v>1.06549154</v>
      </c>
      <c r="K2571" s="104">
        <f t="shared" si="838"/>
        <v>69328.760445670006</v>
      </c>
      <c r="L2571" s="107">
        <f t="shared" si="827"/>
        <v>0</v>
      </c>
      <c r="M2571" s="105">
        <f t="shared" si="828"/>
        <v>0</v>
      </c>
      <c r="N2571" s="104">
        <f t="shared" si="829"/>
        <v>0</v>
      </c>
      <c r="O2571" s="113">
        <f t="shared" ref="O2571:O2634" si="846">(O2570)</f>
        <v>0.11</v>
      </c>
      <c r="P2571" s="108">
        <f t="shared" si="836"/>
        <v>1.0011227810000001</v>
      </c>
      <c r="Q2571" s="104">
        <f t="shared" si="839"/>
        <v>77.841014979999997</v>
      </c>
      <c r="R2571" s="104">
        <f t="shared" si="840"/>
        <v>77.841014979999997</v>
      </c>
      <c r="S2571" s="109" t="s">
        <v>52</v>
      </c>
      <c r="T2571" s="110">
        <f t="shared" si="830"/>
        <v>42623</v>
      </c>
      <c r="U2571" s="111">
        <f t="shared" si="831"/>
        <v>0</v>
      </c>
      <c r="V2571" s="22"/>
      <c r="AF2571" s="14"/>
    </row>
    <row r="2572" spans="1:32" x14ac:dyDescent="0.2">
      <c r="A2572" s="112">
        <f t="shared" si="841"/>
        <v>42597</v>
      </c>
      <c r="B2572" s="104">
        <f t="shared" si="833"/>
        <v>69430.179051619998</v>
      </c>
      <c r="C2572" s="104">
        <f t="shared" si="842"/>
        <v>65067.396448469961</v>
      </c>
      <c r="D2572" s="132">
        <f t="shared" si="843"/>
        <v>42593</v>
      </c>
      <c r="E2572" s="105">
        <f t="shared" si="835"/>
        <v>1.8339999999999999E-3</v>
      </c>
      <c r="F2572" s="106">
        <f t="shared" si="832"/>
        <v>5</v>
      </c>
      <c r="G2572" s="106">
        <f t="shared" si="834"/>
        <v>31</v>
      </c>
      <c r="H2572" s="104">
        <f t="shared" si="844"/>
        <v>1.00029557</v>
      </c>
      <c r="I2572" s="104">
        <f t="shared" si="845"/>
        <v>1.06523967</v>
      </c>
      <c r="J2572" s="104">
        <f t="shared" si="837"/>
        <v>1.0655545200000001</v>
      </c>
      <c r="K2572" s="104">
        <f t="shared" si="838"/>
        <v>69332.858390289999</v>
      </c>
      <c r="L2572" s="107">
        <f t="shared" ref="L2572:L2635" si="847">IF(DAY(A2572)=E$2,VLOOKUP(A2572,$X$10:$AE$196,7),0)</f>
        <v>0</v>
      </c>
      <c r="M2572" s="105">
        <f t="shared" ref="M2572:M2635" si="848">IF(DAY(A2572)=E$2,VLOOKUP(A2572,$X$10:$AE$200,5),0)</f>
        <v>0</v>
      </c>
      <c r="N2572" s="104">
        <f t="shared" ref="N2572:N2635" si="849">IF(M2572&gt;0,TRUNC((M2572*K2572),8),0)</f>
        <v>0</v>
      </c>
      <c r="O2572" s="113">
        <f t="shared" si="846"/>
        <v>0.11</v>
      </c>
      <c r="P2572" s="108">
        <f t="shared" si="836"/>
        <v>1.001403673</v>
      </c>
      <c r="Q2572" s="104">
        <f t="shared" si="839"/>
        <v>97.320661329999993</v>
      </c>
      <c r="R2572" s="104">
        <f t="shared" si="840"/>
        <v>97.320661329999993</v>
      </c>
      <c r="S2572" s="109" t="s">
        <v>52</v>
      </c>
      <c r="T2572" s="110">
        <f t="shared" ref="T2572:T2635" si="850">IF(DAY(A2572)=E$2+1,VLOOKUP(A2571,$X$10:$AE$200,8),T2571)</f>
        <v>42623</v>
      </c>
      <c r="U2572" s="111">
        <f t="shared" ref="U2572:U2635" si="851">IF(L2572&gt;0,K2572-N2572,0)</f>
        <v>0</v>
      </c>
      <c r="V2572" s="22"/>
      <c r="AF2572" s="14"/>
    </row>
    <row r="2573" spans="1:32" x14ac:dyDescent="0.2">
      <c r="A2573" s="112">
        <f t="shared" si="841"/>
        <v>42598</v>
      </c>
      <c r="B2573" s="104">
        <f t="shared" si="833"/>
        <v>69453.765004820001</v>
      </c>
      <c r="C2573" s="104">
        <f t="shared" si="842"/>
        <v>65067.396448469961</v>
      </c>
      <c r="D2573" s="132">
        <f t="shared" si="843"/>
        <v>42593</v>
      </c>
      <c r="E2573" s="105">
        <f t="shared" si="835"/>
        <v>1.8339999999999999E-3</v>
      </c>
      <c r="F2573" s="106">
        <f t="shared" si="832"/>
        <v>6</v>
      </c>
      <c r="G2573" s="106">
        <f t="shared" si="834"/>
        <v>31</v>
      </c>
      <c r="H2573" s="104">
        <f t="shared" si="844"/>
        <v>1.0003546999999999</v>
      </c>
      <c r="I2573" s="104">
        <f t="shared" si="845"/>
        <v>1.06523967</v>
      </c>
      <c r="J2573" s="104">
        <f t="shared" si="837"/>
        <v>1.06561751</v>
      </c>
      <c r="K2573" s="104">
        <f t="shared" si="838"/>
        <v>69336.956985600002</v>
      </c>
      <c r="L2573" s="107">
        <f t="shared" si="847"/>
        <v>0</v>
      </c>
      <c r="M2573" s="105">
        <f t="shared" si="848"/>
        <v>0</v>
      </c>
      <c r="N2573" s="104">
        <f t="shared" si="849"/>
        <v>0</v>
      </c>
      <c r="O2573" s="113">
        <f t="shared" si="846"/>
        <v>0.11</v>
      </c>
      <c r="P2573" s="108">
        <f t="shared" si="836"/>
        <v>1.0016846429999999</v>
      </c>
      <c r="Q2573" s="104">
        <f t="shared" si="839"/>
        <v>116.80801922000001</v>
      </c>
      <c r="R2573" s="104">
        <f t="shared" si="840"/>
        <v>116.80801922000001</v>
      </c>
      <c r="S2573" s="109" t="s">
        <v>52</v>
      </c>
      <c r="T2573" s="110">
        <f t="shared" si="850"/>
        <v>42623</v>
      </c>
      <c r="U2573" s="111">
        <f t="shared" si="851"/>
        <v>0</v>
      </c>
      <c r="V2573" s="22"/>
      <c r="AF2573" s="14"/>
    </row>
    <row r="2574" spans="1:32" x14ac:dyDescent="0.2">
      <c r="A2574" s="112">
        <f t="shared" si="841"/>
        <v>42599</v>
      </c>
      <c r="B2574" s="104">
        <f t="shared" si="833"/>
        <v>69477.358156499991</v>
      </c>
      <c r="C2574" s="104">
        <f t="shared" si="842"/>
        <v>65067.396448469961</v>
      </c>
      <c r="D2574" s="132">
        <f t="shared" si="843"/>
        <v>42593</v>
      </c>
      <c r="E2574" s="105">
        <f t="shared" si="835"/>
        <v>1.8339999999999999E-3</v>
      </c>
      <c r="F2574" s="106">
        <f t="shared" si="832"/>
        <v>7</v>
      </c>
      <c r="G2574" s="106">
        <f t="shared" si="834"/>
        <v>31</v>
      </c>
      <c r="H2574" s="104">
        <f t="shared" si="844"/>
        <v>1.0004138300000001</v>
      </c>
      <c r="I2574" s="104">
        <f t="shared" si="845"/>
        <v>1.06523967</v>
      </c>
      <c r="J2574" s="104">
        <f t="shared" si="837"/>
        <v>1.0656804900000001</v>
      </c>
      <c r="K2574" s="104">
        <f t="shared" si="838"/>
        <v>69341.054930219994</v>
      </c>
      <c r="L2574" s="107">
        <f t="shared" si="847"/>
        <v>0</v>
      </c>
      <c r="M2574" s="105">
        <f t="shared" si="848"/>
        <v>0</v>
      </c>
      <c r="N2574" s="104">
        <f t="shared" si="849"/>
        <v>0</v>
      </c>
      <c r="O2574" s="113">
        <f t="shared" si="846"/>
        <v>0.11</v>
      </c>
      <c r="P2574" s="108">
        <f t="shared" si="836"/>
        <v>1.001965693</v>
      </c>
      <c r="Q2574" s="104">
        <f t="shared" si="839"/>
        <v>136.30322627999999</v>
      </c>
      <c r="R2574" s="104">
        <f t="shared" si="840"/>
        <v>136.30322627999999</v>
      </c>
      <c r="S2574" s="109" t="s">
        <v>52</v>
      </c>
      <c r="T2574" s="110">
        <f t="shared" si="850"/>
        <v>42623</v>
      </c>
      <c r="U2574" s="111">
        <f t="shared" si="851"/>
        <v>0</v>
      </c>
      <c r="V2574" s="22"/>
      <c r="AF2574" s="14"/>
    </row>
    <row r="2575" spans="1:32" x14ac:dyDescent="0.2">
      <c r="A2575" s="112">
        <f t="shared" si="841"/>
        <v>42600</v>
      </c>
      <c r="B2575" s="104">
        <f t="shared" si="833"/>
        <v>69500.959742060004</v>
      </c>
      <c r="C2575" s="104">
        <f t="shared" si="842"/>
        <v>65067.396448469961</v>
      </c>
      <c r="D2575" s="132">
        <f t="shared" si="843"/>
        <v>42593</v>
      </c>
      <c r="E2575" s="105">
        <f t="shared" si="835"/>
        <v>1.8339999999999999E-3</v>
      </c>
      <c r="F2575" s="106">
        <f t="shared" si="832"/>
        <v>8</v>
      </c>
      <c r="G2575" s="106">
        <f t="shared" si="834"/>
        <v>31</v>
      </c>
      <c r="H2575" s="104">
        <f t="shared" si="844"/>
        <v>1.00047296</v>
      </c>
      <c r="I2575" s="104">
        <f t="shared" si="845"/>
        <v>1.06523967</v>
      </c>
      <c r="J2575" s="104">
        <f t="shared" si="837"/>
        <v>1.0657434800000001</v>
      </c>
      <c r="K2575" s="104">
        <f t="shared" si="838"/>
        <v>69345.153525529997</v>
      </c>
      <c r="L2575" s="107">
        <f t="shared" si="847"/>
        <v>0</v>
      </c>
      <c r="M2575" s="105">
        <f t="shared" si="848"/>
        <v>0</v>
      </c>
      <c r="N2575" s="104">
        <f t="shared" si="849"/>
        <v>0</v>
      </c>
      <c r="O2575" s="113">
        <f t="shared" si="846"/>
        <v>0.11</v>
      </c>
      <c r="P2575" s="108">
        <f t="shared" si="836"/>
        <v>1.002246822</v>
      </c>
      <c r="Q2575" s="104">
        <f t="shared" si="839"/>
        <v>155.80621653</v>
      </c>
      <c r="R2575" s="104">
        <f t="shared" si="840"/>
        <v>155.80621653</v>
      </c>
      <c r="S2575" s="109" t="s">
        <v>52</v>
      </c>
      <c r="T2575" s="110">
        <f t="shared" si="850"/>
        <v>42623</v>
      </c>
      <c r="U2575" s="111">
        <f t="shared" si="851"/>
        <v>0</v>
      </c>
      <c r="V2575" s="22"/>
      <c r="AF2575" s="14"/>
    </row>
    <row r="2576" spans="1:32" x14ac:dyDescent="0.2">
      <c r="A2576" s="112">
        <f t="shared" si="841"/>
        <v>42601</v>
      </c>
      <c r="B2576" s="104">
        <f t="shared" si="833"/>
        <v>69524.569693630008</v>
      </c>
      <c r="C2576" s="104">
        <f t="shared" si="842"/>
        <v>65067.396448469961</v>
      </c>
      <c r="D2576" s="132">
        <f t="shared" si="843"/>
        <v>42593</v>
      </c>
      <c r="E2576" s="105">
        <f t="shared" si="835"/>
        <v>1.8339999999999999E-3</v>
      </c>
      <c r="F2576" s="106">
        <f t="shared" si="832"/>
        <v>9</v>
      </c>
      <c r="G2576" s="106">
        <f t="shared" si="834"/>
        <v>31</v>
      </c>
      <c r="H2576" s="104">
        <f t="shared" si="844"/>
        <v>1.0005321</v>
      </c>
      <c r="I2576" s="104">
        <f t="shared" si="845"/>
        <v>1.06523967</v>
      </c>
      <c r="J2576" s="104">
        <f t="shared" si="837"/>
        <v>1.06580648</v>
      </c>
      <c r="K2576" s="104">
        <f t="shared" si="838"/>
        <v>69349.252771500003</v>
      </c>
      <c r="L2576" s="107">
        <f t="shared" si="847"/>
        <v>0</v>
      </c>
      <c r="M2576" s="105">
        <f t="shared" si="848"/>
        <v>0</v>
      </c>
      <c r="N2576" s="104">
        <f t="shared" si="849"/>
        <v>0</v>
      </c>
      <c r="O2576" s="113">
        <f t="shared" si="846"/>
        <v>0.11</v>
      </c>
      <c r="P2576" s="108">
        <f t="shared" si="836"/>
        <v>1.002528029</v>
      </c>
      <c r="Q2576" s="104">
        <f t="shared" si="839"/>
        <v>175.31692212999999</v>
      </c>
      <c r="R2576" s="104">
        <f t="shared" si="840"/>
        <v>175.31692212999999</v>
      </c>
      <c r="S2576" s="109" t="s">
        <v>52</v>
      </c>
      <c r="T2576" s="110">
        <f t="shared" si="850"/>
        <v>42623</v>
      </c>
      <c r="U2576" s="111">
        <f t="shared" si="851"/>
        <v>0</v>
      </c>
      <c r="V2576" s="22"/>
      <c r="AF2576" s="14"/>
    </row>
    <row r="2577" spans="1:32" x14ac:dyDescent="0.2">
      <c r="A2577" s="112">
        <f t="shared" si="841"/>
        <v>42602</v>
      </c>
      <c r="B2577" s="104">
        <f t="shared" si="833"/>
        <v>69548.187498950007</v>
      </c>
      <c r="C2577" s="104">
        <f t="shared" si="842"/>
        <v>65067.396448469961</v>
      </c>
      <c r="D2577" s="132">
        <f t="shared" si="843"/>
        <v>42593</v>
      </c>
      <c r="E2577" s="105">
        <f t="shared" si="835"/>
        <v>1.8339999999999999E-3</v>
      </c>
      <c r="F2577" s="106">
        <f t="shared" si="832"/>
        <v>10</v>
      </c>
      <c r="G2577" s="106">
        <f t="shared" si="834"/>
        <v>31</v>
      </c>
      <c r="H2577" s="104">
        <f t="shared" si="844"/>
        <v>1.0005912400000001</v>
      </c>
      <c r="I2577" s="104">
        <f t="shared" si="845"/>
        <v>1.06523967</v>
      </c>
      <c r="J2577" s="104">
        <f t="shared" si="837"/>
        <v>1.0658694799999999</v>
      </c>
      <c r="K2577" s="104">
        <f t="shared" si="838"/>
        <v>69353.352017480007</v>
      </c>
      <c r="L2577" s="107">
        <f t="shared" si="847"/>
        <v>0</v>
      </c>
      <c r="M2577" s="105">
        <f t="shared" si="848"/>
        <v>0</v>
      </c>
      <c r="N2577" s="104">
        <f t="shared" si="849"/>
        <v>0</v>
      </c>
      <c r="O2577" s="113">
        <f t="shared" si="846"/>
        <v>0.11</v>
      </c>
      <c r="P2577" s="108">
        <f t="shared" si="836"/>
        <v>1.002809316</v>
      </c>
      <c r="Q2577" s="104">
        <f t="shared" si="839"/>
        <v>194.83548146999999</v>
      </c>
      <c r="R2577" s="104">
        <f t="shared" si="840"/>
        <v>194.83548146999999</v>
      </c>
      <c r="S2577" s="109" t="s">
        <v>52</v>
      </c>
      <c r="T2577" s="110">
        <f t="shared" si="850"/>
        <v>42623</v>
      </c>
      <c r="U2577" s="111">
        <f t="shared" si="851"/>
        <v>0</v>
      </c>
      <c r="V2577" s="22"/>
      <c r="AF2577" s="14"/>
    </row>
    <row r="2578" spans="1:32" x14ac:dyDescent="0.2">
      <c r="A2578" s="112">
        <f t="shared" si="841"/>
        <v>42603</v>
      </c>
      <c r="B2578" s="104">
        <f t="shared" si="833"/>
        <v>69571.813020279995</v>
      </c>
      <c r="C2578" s="104">
        <f t="shared" si="842"/>
        <v>65067.396448469961</v>
      </c>
      <c r="D2578" s="132">
        <f t="shared" si="843"/>
        <v>42593</v>
      </c>
      <c r="E2578" s="105">
        <f t="shared" si="835"/>
        <v>1.8339999999999999E-3</v>
      </c>
      <c r="F2578" s="106">
        <f t="shared" si="832"/>
        <v>11</v>
      </c>
      <c r="G2578" s="106">
        <f t="shared" si="834"/>
        <v>31</v>
      </c>
      <c r="H2578" s="104">
        <f t="shared" si="844"/>
        <v>1.00065038</v>
      </c>
      <c r="I2578" s="104">
        <f t="shared" si="845"/>
        <v>1.06523967</v>
      </c>
      <c r="J2578" s="104">
        <f t="shared" si="837"/>
        <v>1.0659324800000001</v>
      </c>
      <c r="K2578" s="104">
        <f t="shared" si="838"/>
        <v>69357.451263459996</v>
      </c>
      <c r="L2578" s="107">
        <f t="shared" si="847"/>
        <v>0</v>
      </c>
      <c r="M2578" s="105">
        <f t="shared" si="848"/>
        <v>0</v>
      </c>
      <c r="N2578" s="104">
        <f t="shared" si="849"/>
        <v>0</v>
      </c>
      <c r="O2578" s="113">
        <f t="shared" si="846"/>
        <v>0.11</v>
      </c>
      <c r="P2578" s="108">
        <f t="shared" si="836"/>
        <v>1.003090681</v>
      </c>
      <c r="Q2578" s="104">
        <f t="shared" si="839"/>
        <v>214.36175682000001</v>
      </c>
      <c r="R2578" s="104">
        <f t="shared" si="840"/>
        <v>214.36175682000001</v>
      </c>
      <c r="S2578" s="109" t="s">
        <v>52</v>
      </c>
      <c r="T2578" s="110">
        <f t="shared" si="850"/>
        <v>42623</v>
      </c>
      <c r="U2578" s="111">
        <f t="shared" si="851"/>
        <v>0</v>
      </c>
      <c r="V2578" s="22"/>
      <c r="AF2578" s="14"/>
    </row>
    <row r="2579" spans="1:32" x14ac:dyDescent="0.2">
      <c r="A2579" s="112">
        <f t="shared" si="841"/>
        <v>42604</v>
      </c>
      <c r="B2579" s="104">
        <f t="shared" si="833"/>
        <v>69595.446327940008</v>
      </c>
      <c r="C2579" s="104">
        <f t="shared" si="842"/>
        <v>65067.396448469961</v>
      </c>
      <c r="D2579" s="132">
        <f t="shared" si="843"/>
        <v>42593</v>
      </c>
      <c r="E2579" s="105">
        <f t="shared" si="835"/>
        <v>1.8339999999999999E-3</v>
      </c>
      <c r="F2579" s="106">
        <f t="shared" si="832"/>
        <v>12</v>
      </c>
      <c r="G2579" s="106">
        <f t="shared" si="834"/>
        <v>31</v>
      </c>
      <c r="H2579" s="104">
        <f t="shared" si="844"/>
        <v>1.00070953</v>
      </c>
      <c r="I2579" s="104">
        <f t="shared" si="845"/>
        <v>1.06523967</v>
      </c>
      <c r="J2579" s="104">
        <f t="shared" si="837"/>
        <v>1.06599548</v>
      </c>
      <c r="K2579" s="104">
        <f t="shared" si="838"/>
        <v>69361.550509430002</v>
      </c>
      <c r="L2579" s="107">
        <f t="shared" si="847"/>
        <v>0</v>
      </c>
      <c r="M2579" s="105">
        <f t="shared" si="848"/>
        <v>0</v>
      </c>
      <c r="N2579" s="104">
        <f t="shared" si="849"/>
        <v>0</v>
      </c>
      <c r="O2579" s="113">
        <f t="shared" si="846"/>
        <v>0.11</v>
      </c>
      <c r="P2579" s="108">
        <f t="shared" si="836"/>
        <v>1.0033721250000001</v>
      </c>
      <c r="Q2579" s="104">
        <f t="shared" si="839"/>
        <v>233.89581851</v>
      </c>
      <c r="R2579" s="104">
        <f t="shared" si="840"/>
        <v>233.89581851</v>
      </c>
      <c r="S2579" s="109" t="s">
        <v>52</v>
      </c>
      <c r="T2579" s="110">
        <f t="shared" si="850"/>
        <v>42623</v>
      </c>
      <c r="U2579" s="111">
        <f t="shared" si="851"/>
        <v>0</v>
      </c>
      <c r="V2579" s="22"/>
      <c r="AF2579" s="14"/>
    </row>
    <row r="2580" spans="1:32" x14ac:dyDescent="0.2">
      <c r="A2580" s="112">
        <f t="shared" si="841"/>
        <v>42605</v>
      </c>
      <c r="B2580" s="104">
        <f t="shared" si="833"/>
        <v>69619.088075950014</v>
      </c>
      <c r="C2580" s="104">
        <f t="shared" si="842"/>
        <v>65067.396448469961</v>
      </c>
      <c r="D2580" s="132">
        <f t="shared" si="843"/>
        <v>42593</v>
      </c>
      <c r="E2580" s="105">
        <f t="shared" si="835"/>
        <v>1.8339999999999999E-3</v>
      </c>
      <c r="F2580" s="106">
        <f t="shared" si="832"/>
        <v>13</v>
      </c>
      <c r="G2580" s="106">
        <f t="shared" si="834"/>
        <v>31</v>
      </c>
      <c r="H2580" s="104">
        <f t="shared" si="844"/>
        <v>1.00076868</v>
      </c>
      <c r="I2580" s="104">
        <f t="shared" si="845"/>
        <v>1.06523967</v>
      </c>
      <c r="J2580" s="104">
        <f t="shared" si="837"/>
        <v>1.0660584900000001</v>
      </c>
      <c r="K2580" s="104">
        <f t="shared" si="838"/>
        <v>69365.650406080007</v>
      </c>
      <c r="L2580" s="107">
        <f t="shared" si="847"/>
        <v>0</v>
      </c>
      <c r="M2580" s="105">
        <f t="shared" si="848"/>
        <v>0</v>
      </c>
      <c r="N2580" s="104">
        <f t="shared" si="849"/>
        <v>0</v>
      </c>
      <c r="O2580" s="113">
        <f t="shared" si="846"/>
        <v>0.11</v>
      </c>
      <c r="P2580" s="108">
        <f t="shared" si="836"/>
        <v>1.003653648</v>
      </c>
      <c r="Q2580" s="104">
        <f t="shared" si="839"/>
        <v>253.43766987000001</v>
      </c>
      <c r="R2580" s="104">
        <f t="shared" si="840"/>
        <v>253.43766987000001</v>
      </c>
      <c r="S2580" s="109" t="s">
        <v>52</v>
      </c>
      <c r="T2580" s="110">
        <f t="shared" si="850"/>
        <v>42623</v>
      </c>
      <c r="U2580" s="111">
        <f t="shared" si="851"/>
        <v>0</v>
      </c>
      <c r="V2580" s="22"/>
      <c r="AF2580" s="14"/>
    </row>
    <row r="2581" spans="1:32" x14ac:dyDescent="0.2">
      <c r="A2581" s="112">
        <f t="shared" si="841"/>
        <v>42606</v>
      </c>
      <c r="B2581" s="104">
        <f t="shared" si="833"/>
        <v>69642.738265840002</v>
      </c>
      <c r="C2581" s="104">
        <f t="shared" si="842"/>
        <v>65067.396448469961</v>
      </c>
      <c r="D2581" s="132">
        <f t="shared" si="843"/>
        <v>42593</v>
      </c>
      <c r="E2581" s="105">
        <f t="shared" si="835"/>
        <v>1.8339999999999999E-3</v>
      </c>
      <c r="F2581" s="106">
        <f t="shared" si="832"/>
        <v>14</v>
      </c>
      <c r="G2581" s="106">
        <f t="shared" si="834"/>
        <v>31</v>
      </c>
      <c r="H2581" s="104">
        <f t="shared" si="844"/>
        <v>1.0008278399999999</v>
      </c>
      <c r="I2581" s="104">
        <f t="shared" si="845"/>
        <v>1.06523967</v>
      </c>
      <c r="J2581" s="104">
        <f t="shared" si="837"/>
        <v>1.0661215100000001</v>
      </c>
      <c r="K2581" s="104">
        <f t="shared" si="838"/>
        <v>69369.750953409995</v>
      </c>
      <c r="L2581" s="107">
        <f t="shared" si="847"/>
        <v>0</v>
      </c>
      <c r="M2581" s="105">
        <f t="shared" si="848"/>
        <v>0</v>
      </c>
      <c r="N2581" s="104">
        <f t="shared" si="849"/>
        <v>0</v>
      </c>
      <c r="O2581" s="113">
        <f t="shared" si="846"/>
        <v>0.11</v>
      </c>
      <c r="P2581" s="108">
        <f t="shared" si="836"/>
        <v>1.0039352500000001</v>
      </c>
      <c r="Q2581" s="104">
        <f t="shared" si="839"/>
        <v>272.98731242999997</v>
      </c>
      <c r="R2581" s="104">
        <f t="shared" si="840"/>
        <v>272.98731242999997</v>
      </c>
      <c r="S2581" s="109" t="s">
        <v>52</v>
      </c>
      <c r="T2581" s="110">
        <f t="shared" si="850"/>
        <v>42623</v>
      </c>
      <c r="U2581" s="111">
        <f t="shared" si="851"/>
        <v>0</v>
      </c>
      <c r="V2581" s="22"/>
      <c r="AF2581" s="14"/>
    </row>
    <row r="2582" spans="1:32" x14ac:dyDescent="0.2">
      <c r="A2582" s="112">
        <f t="shared" si="841"/>
        <v>42607</v>
      </c>
      <c r="B2582" s="104">
        <f t="shared" si="833"/>
        <v>69666.395592290006</v>
      </c>
      <c r="C2582" s="104">
        <f t="shared" si="842"/>
        <v>65067.396448469961</v>
      </c>
      <c r="D2582" s="132">
        <f t="shared" si="843"/>
        <v>42593</v>
      </c>
      <c r="E2582" s="105">
        <f t="shared" si="835"/>
        <v>1.8339999999999999E-3</v>
      </c>
      <c r="F2582" s="106">
        <f t="shared" si="832"/>
        <v>15</v>
      </c>
      <c r="G2582" s="106">
        <f t="shared" si="834"/>
        <v>31</v>
      </c>
      <c r="H2582" s="104">
        <f t="shared" si="844"/>
        <v>1.0008869899999999</v>
      </c>
      <c r="I2582" s="104">
        <f t="shared" si="845"/>
        <v>1.06523967</v>
      </c>
      <c r="J2582" s="104">
        <f t="shared" si="837"/>
        <v>1.06618452</v>
      </c>
      <c r="K2582" s="104">
        <f t="shared" si="838"/>
        <v>69373.85085006</v>
      </c>
      <c r="L2582" s="107">
        <f t="shared" si="847"/>
        <v>0</v>
      </c>
      <c r="M2582" s="105">
        <f t="shared" si="848"/>
        <v>0</v>
      </c>
      <c r="N2582" s="104">
        <f t="shared" si="849"/>
        <v>0</v>
      </c>
      <c r="O2582" s="113">
        <f t="shared" si="846"/>
        <v>0.11</v>
      </c>
      <c r="P2582" s="108">
        <f t="shared" si="836"/>
        <v>1.004216931</v>
      </c>
      <c r="Q2582" s="104">
        <f t="shared" si="839"/>
        <v>292.54474223</v>
      </c>
      <c r="R2582" s="104">
        <f t="shared" si="840"/>
        <v>292.54474223</v>
      </c>
      <c r="S2582" s="109" t="s">
        <v>52</v>
      </c>
      <c r="T2582" s="110">
        <f t="shared" si="850"/>
        <v>42623</v>
      </c>
      <c r="U2582" s="111">
        <f t="shared" si="851"/>
        <v>0</v>
      </c>
      <c r="V2582" s="22"/>
      <c r="AF2582" s="14"/>
    </row>
    <row r="2583" spans="1:32" x14ac:dyDescent="0.2">
      <c r="A2583" s="112">
        <f t="shared" si="841"/>
        <v>42608</v>
      </c>
      <c r="B2583" s="104">
        <f t="shared" si="833"/>
        <v>69690.062085900005</v>
      </c>
      <c r="C2583" s="104">
        <f t="shared" si="842"/>
        <v>65067.396448469961</v>
      </c>
      <c r="D2583" s="132">
        <f t="shared" si="843"/>
        <v>42593</v>
      </c>
      <c r="E2583" s="105">
        <f t="shared" si="835"/>
        <v>1.8339999999999999E-3</v>
      </c>
      <c r="F2583" s="106">
        <f t="shared" si="832"/>
        <v>16</v>
      </c>
      <c r="G2583" s="106">
        <f t="shared" si="834"/>
        <v>31</v>
      </c>
      <c r="H2583" s="104">
        <f t="shared" si="844"/>
        <v>1.00094616</v>
      </c>
      <c r="I2583" s="104">
        <f t="shared" si="845"/>
        <v>1.06523967</v>
      </c>
      <c r="J2583" s="104">
        <f t="shared" si="837"/>
        <v>1.0662475499999999</v>
      </c>
      <c r="K2583" s="104">
        <f t="shared" si="838"/>
        <v>69377.952048050007</v>
      </c>
      <c r="L2583" s="107">
        <f t="shared" si="847"/>
        <v>0</v>
      </c>
      <c r="M2583" s="105">
        <f t="shared" si="848"/>
        <v>0</v>
      </c>
      <c r="N2583" s="104">
        <f t="shared" si="849"/>
        <v>0</v>
      </c>
      <c r="O2583" s="113">
        <f t="shared" si="846"/>
        <v>0.11</v>
      </c>
      <c r="P2583" s="108">
        <f t="shared" si="836"/>
        <v>1.0044986920000001</v>
      </c>
      <c r="Q2583" s="104">
        <f t="shared" si="839"/>
        <v>312.11003785000003</v>
      </c>
      <c r="R2583" s="104">
        <f t="shared" si="840"/>
        <v>312.11003785000003</v>
      </c>
      <c r="S2583" s="109" t="s">
        <v>52</v>
      </c>
      <c r="T2583" s="110">
        <f t="shared" si="850"/>
        <v>42623</v>
      </c>
      <c r="U2583" s="111">
        <f t="shared" si="851"/>
        <v>0</v>
      </c>
      <c r="V2583" s="22"/>
      <c r="AF2583" s="14"/>
    </row>
    <row r="2584" spans="1:32" x14ac:dyDescent="0.2">
      <c r="A2584" s="112">
        <f t="shared" si="841"/>
        <v>42609</v>
      </c>
      <c r="B2584" s="104">
        <f t="shared" si="833"/>
        <v>69713.735648649992</v>
      </c>
      <c r="C2584" s="104">
        <f t="shared" si="842"/>
        <v>65067.396448469961</v>
      </c>
      <c r="D2584" s="132">
        <f t="shared" si="843"/>
        <v>42593</v>
      </c>
      <c r="E2584" s="105">
        <f t="shared" si="835"/>
        <v>1.8339999999999999E-3</v>
      </c>
      <c r="F2584" s="106">
        <f t="shared" si="832"/>
        <v>17</v>
      </c>
      <c r="G2584" s="106">
        <f t="shared" si="834"/>
        <v>31</v>
      </c>
      <c r="H2584" s="104">
        <f t="shared" si="844"/>
        <v>1.00100532</v>
      </c>
      <c r="I2584" s="104">
        <f t="shared" si="845"/>
        <v>1.06523967</v>
      </c>
      <c r="J2584" s="104">
        <f t="shared" si="837"/>
        <v>1.06631057</v>
      </c>
      <c r="K2584" s="104">
        <f t="shared" si="838"/>
        <v>69382.052595379995</v>
      </c>
      <c r="L2584" s="107">
        <f t="shared" si="847"/>
        <v>0</v>
      </c>
      <c r="M2584" s="105">
        <f t="shared" si="848"/>
        <v>0</v>
      </c>
      <c r="N2584" s="104">
        <f t="shared" si="849"/>
        <v>0</v>
      </c>
      <c r="O2584" s="113">
        <f t="shared" si="846"/>
        <v>0.11</v>
      </c>
      <c r="P2584" s="108">
        <f t="shared" si="836"/>
        <v>1.004780531</v>
      </c>
      <c r="Q2584" s="104">
        <f t="shared" si="839"/>
        <v>331.68305327000002</v>
      </c>
      <c r="R2584" s="104">
        <f t="shared" si="840"/>
        <v>331.68305327000002</v>
      </c>
      <c r="S2584" s="109" t="s">
        <v>52</v>
      </c>
      <c r="T2584" s="110">
        <f t="shared" si="850"/>
        <v>42623</v>
      </c>
      <c r="U2584" s="111">
        <f t="shared" si="851"/>
        <v>0</v>
      </c>
      <c r="V2584" s="22"/>
      <c r="AF2584" s="14"/>
    </row>
    <row r="2585" spans="1:32" x14ac:dyDescent="0.2">
      <c r="A2585" s="112">
        <f t="shared" si="841"/>
        <v>42610</v>
      </c>
      <c r="B2585" s="104">
        <f t="shared" si="833"/>
        <v>69737.417658260005</v>
      </c>
      <c r="C2585" s="104">
        <f t="shared" si="842"/>
        <v>65067.396448469961</v>
      </c>
      <c r="D2585" s="132">
        <f t="shared" si="843"/>
        <v>42593</v>
      </c>
      <c r="E2585" s="105">
        <f t="shared" si="835"/>
        <v>1.8339999999999999E-3</v>
      </c>
      <c r="F2585" s="106">
        <f t="shared" si="832"/>
        <v>18</v>
      </c>
      <c r="G2585" s="106">
        <f t="shared" si="834"/>
        <v>31</v>
      </c>
      <c r="H2585" s="104">
        <f t="shared" si="844"/>
        <v>1.0010644900000001</v>
      </c>
      <c r="I2585" s="104">
        <f t="shared" si="845"/>
        <v>1.06523967</v>
      </c>
      <c r="J2585" s="104">
        <f t="shared" si="837"/>
        <v>1.0663735999999999</v>
      </c>
      <c r="K2585" s="104">
        <f t="shared" si="838"/>
        <v>69386.153793379999</v>
      </c>
      <c r="L2585" s="107">
        <f t="shared" si="847"/>
        <v>0</v>
      </c>
      <c r="M2585" s="105">
        <f t="shared" si="848"/>
        <v>0</v>
      </c>
      <c r="N2585" s="104">
        <f t="shared" si="849"/>
        <v>0</v>
      </c>
      <c r="O2585" s="113">
        <f t="shared" si="846"/>
        <v>0.11</v>
      </c>
      <c r="P2585" s="108">
        <f t="shared" si="836"/>
        <v>1.005062449</v>
      </c>
      <c r="Q2585" s="104">
        <f t="shared" si="839"/>
        <v>351.26386488000003</v>
      </c>
      <c r="R2585" s="104">
        <f t="shared" si="840"/>
        <v>351.26386488000003</v>
      </c>
      <c r="S2585" s="109" t="s">
        <v>52</v>
      </c>
      <c r="T2585" s="110">
        <f t="shared" si="850"/>
        <v>42623</v>
      </c>
      <c r="U2585" s="111">
        <f t="shared" si="851"/>
        <v>0</v>
      </c>
      <c r="V2585" s="22"/>
      <c r="AF2585" s="14"/>
    </row>
    <row r="2586" spans="1:32" x14ac:dyDescent="0.2">
      <c r="A2586" s="112">
        <f t="shared" si="841"/>
        <v>42611</v>
      </c>
      <c r="B2586" s="104">
        <f t="shared" si="833"/>
        <v>69761.107531490008</v>
      </c>
      <c r="C2586" s="104">
        <f t="shared" si="842"/>
        <v>65067.396448469961</v>
      </c>
      <c r="D2586" s="132">
        <f t="shared" si="843"/>
        <v>42593</v>
      </c>
      <c r="E2586" s="105">
        <f t="shared" si="835"/>
        <v>1.8339999999999999E-3</v>
      </c>
      <c r="F2586" s="106">
        <f t="shared" si="832"/>
        <v>19</v>
      </c>
      <c r="G2586" s="106">
        <f t="shared" si="834"/>
        <v>31</v>
      </c>
      <c r="H2586" s="104">
        <f t="shared" si="844"/>
        <v>1.00112366</v>
      </c>
      <c r="I2586" s="104">
        <f t="shared" si="845"/>
        <v>1.06523967</v>
      </c>
      <c r="J2586" s="104">
        <f t="shared" si="837"/>
        <v>1.0664366300000001</v>
      </c>
      <c r="K2586" s="104">
        <f t="shared" si="838"/>
        <v>69390.254991380003</v>
      </c>
      <c r="L2586" s="107">
        <f t="shared" si="847"/>
        <v>0</v>
      </c>
      <c r="M2586" s="105">
        <f t="shared" si="848"/>
        <v>0</v>
      </c>
      <c r="N2586" s="104">
        <f t="shared" si="849"/>
        <v>0</v>
      </c>
      <c r="O2586" s="113">
        <f t="shared" si="846"/>
        <v>0.11</v>
      </c>
      <c r="P2586" s="108">
        <f t="shared" si="836"/>
        <v>1.0053444469999999</v>
      </c>
      <c r="Q2586" s="104">
        <f t="shared" si="839"/>
        <v>370.85254011000001</v>
      </c>
      <c r="R2586" s="104">
        <f t="shared" si="840"/>
        <v>370.85254011000001</v>
      </c>
      <c r="S2586" s="109" t="s">
        <v>52</v>
      </c>
      <c r="T2586" s="110">
        <f t="shared" si="850"/>
        <v>42623</v>
      </c>
      <c r="U2586" s="111">
        <f t="shared" si="851"/>
        <v>0</v>
      </c>
      <c r="V2586" s="22"/>
      <c r="AF2586" s="14"/>
    </row>
    <row r="2587" spans="1:32" x14ac:dyDescent="0.2">
      <c r="A2587" s="112">
        <f t="shared" si="841"/>
        <v>42612</v>
      </c>
      <c r="B2587" s="104">
        <f t="shared" si="833"/>
        <v>69784.805784879994</v>
      </c>
      <c r="C2587" s="104">
        <f t="shared" si="842"/>
        <v>65067.396448469961</v>
      </c>
      <c r="D2587" s="132">
        <f t="shared" si="843"/>
        <v>42593</v>
      </c>
      <c r="E2587" s="105">
        <f t="shared" si="835"/>
        <v>1.8339999999999999E-3</v>
      </c>
      <c r="F2587" s="106">
        <f t="shared" si="832"/>
        <v>20</v>
      </c>
      <c r="G2587" s="106">
        <f t="shared" si="834"/>
        <v>31</v>
      </c>
      <c r="H2587" s="104">
        <f t="shared" si="844"/>
        <v>1.00118284</v>
      </c>
      <c r="I2587" s="104">
        <f t="shared" si="845"/>
        <v>1.06523967</v>
      </c>
      <c r="J2587" s="104">
        <f t="shared" si="837"/>
        <v>1.06649967</v>
      </c>
      <c r="K2587" s="104">
        <f t="shared" si="838"/>
        <v>69394.356840049993</v>
      </c>
      <c r="L2587" s="107">
        <f t="shared" si="847"/>
        <v>0</v>
      </c>
      <c r="M2587" s="105">
        <f t="shared" si="848"/>
        <v>0</v>
      </c>
      <c r="N2587" s="104">
        <f t="shared" si="849"/>
        <v>0</v>
      </c>
      <c r="O2587" s="113">
        <f t="shared" si="846"/>
        <v>0.11</v>
      </c>
      <c r="P2587" s="108">
        <f t="shared" si="836"/>
        <v>1.0056265230000001</v>
      </c>
      <c r="Q2587" s="104">
        <f t="shared" si="839"/>
        <v>390.44894483000002</v>
      </c>
      <c r="R2587" s="104">
        <f t="shared" si="840"/>
        <v>390.44894483000002</v>
      </c>
      <c r="S2587" s="109" t="s">
        <v>52</v>
      </c>
      <c r="T2587" s="110">
        <f t="shared" si="850"/>
        <v>42623</v>
      </c>
      <c r="U2587" s="111">
        <f t="shared" si="851"/>
        <v>0</v>
      </c>
      <c r="V2587" s="22"/>
      <c r="AF2587" s="14"/>
    </row>
    <row r="2588" spans="1:32" x14ac:dyDescent="0.2">
      <c r="A2588" s="112">
        <f t="shared" si="841"/>
        <v>42613</v>
      </c>
      <c r="B2588" s="104">
        <f t="shared" si="833"/>
        <v>69808.511249689996</v>
      </c>
      <c r="C2588" s="104">
        <f t="shared" si="842"/>
        <v>65067.396448469961</v>
      </c>
      <c r="D2588" s="132">
        <f t="shared" si="843"/>
        <v>42593</v>
      </c>
      <c r="E2588" s="105">
        <f t="shared" si="835"/>
        <v>1.8339999999999999E-3</v>
      </c>
      <c r="F2588" s="106">
        <f t="shared" si="832"/>
        <v>21</v>
      </c>
      <c r="G2588" s="106">
        <f t="shared" si="834"/>
        <v>31</v>
      </c>
      <c r="H2588" s="104">
        <f t="shared" si="844"/>
        <v>1.0012420099999999</v>
      </c>
      <c r="I2588" s="104">
        <f t="shared" si="845"/>
        <v>1.06523967</v>
      </c>
      <c r="J2588" s="104">
        <f t="shared" si="837"/>
        <v>1.0665627</v>
      </c>
      <c r="K2588" s="104">
        <f t="shared" si="838"/>
        <v>69398.458038049997</v>
      </c>
      <c r="L2588" s="107">
        <f t="shared" si="847"/>
        <v>0</v>
      </c>
      <c r="M2588" s="105">
        <f t="shared" si="848"/>
        <v>0</v>
      </c>
      <c r="N2588" s="104">
        <f t="shared" si="849"/>
        <v>0</v>
      </c>
      <c r="O2588" s="113">
        <f t="shared" si="846"/>
        <v>0.11</v>
      </c>
      <c r="P2588" s="108">
        <f t="shared" si="836"/>
        <v>1.005908679</v>
      </c>
      <c r="Q2588" s="104">
        <f t="shared" si="839"/>
        <v>410.05321163999997</v>
      </c>
      <c r="R2588" s="104">
        <f t="shared" si="840"/>
        <v>410.05321163999997</v>
      </c>
      <c r="S2588" s="109" t="s">
        <v>52</v>
      </c>
      <c r="T2588" s="110">
        <f t="shared" si="850"/>
        <v>42623</v>
      </c>
      <c r="U2588" s="111">
        <f t="shared" si="851"/>
        <v>0</v>
      </c>
      <c r="V2588" s="22"/>
      <c r="AF2588" s="14"/>
    </row>
    <row r="2589" spans="1:32" x14ac:dyDescent="0.2">
      <c r="A2589" s="112">
        <f t="shared" si="841"/>
        <v>42614</v>
      </c>
      <c r="B2589" s="104">
        <f t="shared" si="833"/>
        <v>69832.22582105</v>
      </c>
      <c r="C2589" s="104">
        <f t="shared" si="842"/>
        <v>65067.396448469961</v>
      </c>
      <c r="D2589" s="132">
        <f t="shared" si="843"/>
        <v>42593</v>
      </c>
      <c r="E2589" s="105">
        <f t="shared" si="835"/>
        <v>1.8339999999999999E-3</v>
      </c>
      <c r="F2589" s="106">
        <f t="shared" si="832"/>
        <v>22</v>
      </c>
      <c r="G2589" s="106">
        <f t="shared" si="834"/>
        <v>31</v>
      </c>
      <c r="H2589" s="104">
        <f t="shared" si="844"/>
        <v>1.0013011999999999</v>
      </c>
      <c r="I2589" s="104">
        <f t="shared" si="845"/>
        <v>1.06523967</v>
      </c>
      <c r="J2589" s="104">
        <f t="shared" si="837"/>
        <v>1.06662575</v>
      </c>
      <c r="K2589" s="104">
        <f t="shared" si="838"/>
        <v>69402.560537390003</v>
      </c>
      <c r="L2589" s="107">
        <f t="shared" si="847"/>
        <v>0</v>
      </c>
      <c r="M2589" s="105">
        <f t="shared" si="848"/>
        <v>0</v>
      </c>
      <c r="N2589" s="104">
        <f t="shared" si="849"/>
        <v>0</v>
      </c>
      <c r="O2589" s="113">
        <f t="shared" si="846"/>
        <v>0.11</v>
      </c>
      <c r="P2589" s="108">
        <f t="shared" si="836"/>
        <v>1.006190914</v>
      </c>
      <c r="Q2589" s="104">
        <f t="shared" si="839"/>
        <v>429.66528366</v>
      </c>
      <c r="R2589" s="104">
        <f t="shared" si="840"/>
        <v>429.66528366</v>
      </c>
      <c r="S2589" s="109" t="s">
        <v>52</v>
      </c>
      <c r="T2589" s="110">
        <f t="shared" si="850"/>
        <v>42623</v>
      </c>
      <c r="U2589" s="111">
        <f t="shared" si="851"/>
        <v>0</v>
      </c>
      <c r="V2589" s="22"/>
      <c r="AF2589" s="14"/>
    </row>
    <row r="2590" spans="1:32" x14ac:dyDescent="0.2">
      <c r="A2590" s="112">
        <f t="shared" si="841"/>
        <v>42615</v>
      </c>
      <c r="B2590" s="104">
        <f t="shared" si="833"/>
        <v>69855.948191290008</v>
      </c>
      <c r="C2590" s="104">
        <f t="shared" si="842"/>
        <v>65067.396448469961</v>
      </c>
      <c r="D2590" s="132">
        <f t="shared" si="843"/>
        <v>42593</v>
      </c>
      <c r="E2590" s="105">
        <f t="shared" si="835"/>
        <v>1.8339999999999999E-3</v>
      </c>
      <c r="F2590" s="106">
        <f t="shared" si="832"/>
        <v>23</v>
      </c>
      <c r="G2590" s="106">
        <f t="shared" si="834"/>
        <v>31</v>
      </c>
      <c r="H2590" s="104">
        <f t="shared" si="844"/>
        <v>1.0013603799999999</v>
      </c>
      <c r="I2590" s="104">
        <f t="shared" si="845"/>
        <v>1.06523967</v>
      </c>
      <c r="J2590" s="104">
        <f t="shared" si="837"/>
        <v>1.0666888000000001</v>
      </c>
      <c r="K2590" s="104">
        <f t="shared" si="838"/>
        <v>69406.663036740007</v>
      </c>
      <c r="L2590" s="107">
        <f t="shared" si="847"/>
        <v>0</v>
      </c>
      <c r="M2590" s="105">
        <f t="shared" si="848"/>
        <v>0</v>
      </c>
      <c r="N2590" s="104">
        <f t="shared" si="849"/>
        <v>0</v>
      </c>
      <c r="O2590" s="113">
        <f t="shared" si="846"/>
        <v>0.11</v>
      </c>
      <c r="P2590" s="108">
        <f t="shared" si="836"/>
        <v>1.0064732279999999</v>
      </c>
      <c r="Q2590" s="104">
        <f t="shared" si="839"/>
        <v>449.28515455000002</v>
      </c>
      <c r="R2590" s="104">
        <f t="shared" si="840"/>
        <v>449.28515455000002</v>
      </c>
      <c r="S2590" s="109" t="s">
        <v>52</v>
      </c>
      <c r="T2590" s="110">
        <f t="shared" si="850"/>
        <v>42623</v>
      </c>
      <c r="U2590" s="111">
        <f t="shared" si="851"/>
        <v>0</v>
      </c>
      <c r="V2590" s="22"/>
      <c r="AF2590" s="14"/>
    </row>
    <row r="2591" spans="1:32" x14ac:dyDescent="0.2">
      <c r="A2591" s="112">
        <f t="shared" si="841"/>
        <v>42616</v>
      </c>
      <c r="B2591" s="104">
        <f t="shared" si="833"/>
        <v>69879.678361359998</v>
      </c>
      <c r="C2591" s="104">
        <f t="shared" si="842"/>
        <v>65067.396448469961</v>
      </c>
      <c r="D2591" s="132">
        <f t="shared" si="843"/>
        <v>42593</v>
      </c>
      <c r="E2591" s="105">
        <f t="shared" si="835"/>
        <v>1.8339999999999999E-3</v>
      </c>
      <c r="F2591" s="106">
        <f t="shared" si="832"/>
        <v>24</v>
      </c>
      <c r="G2591" s="106">
        <f t="shared" si="834"/>
        <v>31</v>
      </c>
      <c r="H2591" s="104">
        <f t="shared" si="844"/>
        <v>1.0014195699999999</v>
      </c>
      <c r="I2591" s="104">
        <f t="shared" si="845"/>
        <v>1.06523967</v>
      </c>
      <c r="J2591" s="104">
        <f t="shared" si="837"/>
        <v>1.0667518499999999</v>
      </c>
      <c r="K2591" s="104">
        <f t="shared" si="838"/>
        <v>69410.765536079998</v>
      </c>
      <c r="L2591" s="107">
        <f t="shared" si="847"/>
        <v>0</v>
      </c>
      <c r="M2591" s="105">
        <f t="shared" si="848"/>
        <v>0</v>
      </c>
      <c r="N2591" s="104">
        <f t="shared" si="849"/>
        <v>0</v>
      </c>
      <c r="O2591" s="113">
        <f t="shared" si="846"/>
        <v>0.11</v>
      </c>
      <c r="P2591" s="108">
        <f t="shared" si="836"/>
        <v>1.0067556209999999</v>
      </c>
      <c r="Q2591" s="104">
        <f t="shared" si="839"/>
        <v>468.91282527999999</v>
      </c>
      <c r="R2591" s="104">
        <f t="shared" si="840"/>
        <v>468.91282527999999</v>
      </c>
      <c r="S2591" s="109" t="s">
        <v>52</v>
      </c>
      <c r="T2591" s="110">
        <f t="shared" si="850"/>
        <v>42623</v>
      </c>
      <c r="U2591" s="111">
        <f t="shared" si="851"/>
        <v>0</v>
      </c>
      <c r="V2591" s="22"/>
      <c r="AF2591" s="14"/>
    </row>
    <row r="2592" spans="1:32" x14ac:dyDescent="0.2">
      <c r="A2592" s="112">
        <f t="shared" si="841"/>
        <v>42617</v>
      </c>
      <c r="B2592" s="104">
        <f t="shared" si="833"/>
        <v>69903.416401659997</v>
      </c>
      <c r="C2592" s="104">
        <f t="shared" si="842"/>
        <v>65067.396448469961</v>
      </c>
      <c r="D2592" s="132">
        <f t="shared" si="843"/>
        <v>42593</v>
      </c>
      <c r="E2592" s="105">
        <f t="shared" si="835"/>
        <v>1.8339999999999999E-3</v>
      </c>
      <c r="F2592" s="106">
        <f t="shared" si="832"/>
        <v>25</v>
      </c>
      <c r="G2592" s="106">
        <f t="shared" si="834"/>
        <v>31</v>
      </c>
      <c r="H2592" s="104">
        <f t="shared" si="844"/>
        <v>1.0014787599999999</v>
      </c>
      <c r="I2592" s="104">
        <f t="shared" si="845"/>
        <v>1.06523967</v>
      </c>
      <c r="J2592" s="104">
        <f t="shared" si="837"/>
        <v>1.0668149</v>
      </c>
      <c r="K2592" s="104">
        <f t="shared" si="838"/>
        <v>69414.868035430001</v>
      </c>
      <c r="L2592" s="107">
        <f t="shared" si="847"/>
        <v>0</v>
      </c>
      <c r="M2592" s="105">
        <f t="shared" si="848"/>
        <v>0</v>
      </c>
      <c r="N2592" s="104">
        <f t="shared" si="849"/>
        <v>0</v>
      </c>
      <c r="O2592" s="113">
        <f t="shared" si="846"/>
        <v>0.11</v>
      </c>
      <c r="P2592" s="108">
        <f t="shared" si="836"/>
        <v>1.0070380940000001</v>
      </c>
      <c r="Q2592" s="104">
        <f t="shared" si="839"/>
        <v>488.54836623</v>
      </c>
      <c r="R2592" s="104">
        <f t="shared" si="840"/>
        <v>488.54836623</v>
      </c>
      <c r="S2592" s="109" t="s">
        <v>52</v>
      </c>
      <c r="T2592" s="110">
        <f t="shared" si="850"/>
        <v>42623</v>
      </c>
      <c r="U2592" s="111">
        <f t="shared" si="851"/>
        <v>0</v>
      </c>
      <c r="V2592" s="22"/>
      <c r="AF2592" s="14"/>
    </row>
    <row r="2593" spans="1:32" x14ac:dyDescent="0.2">
      <c r="A2593" s="112">
        <f t="shared" si="841"/>
        <v>42618</v>
      </c>
      <c r="B2593" s="104">
        <f t="shared" si="833"/>
        <v>69927.162829760011</v>
      </c>
      <c r="C2593" s="104">
        <f t="shared" si="842"/>
        <v>65067.396448469961</v>
      </c>
      <c r="D2593" s="132">
        <f t="shared" si="843"/>
        <v>42593</v>
      </c>
      <c r="E2593" s="105">
        <f t="shared" si="835"/>
        <v>1.8339999999999999E-3</v>
      </c>
      <c r="F2593" s="106">
        <f t="shared" si="832"/>
        <v>26</v>
      </c>
      <c r="G2593" s="106">
        <f t="shared" si="834"/>
        <v>31</v>
      </c>
      <c r="H2593" s="104">
        <f t="shared" si="844"/>
        <v>1.0015379600000001</v>
      </c>
      <c r="I2593" s="104">
        <f t="shared" si="845"/>
        <v>1.06523967</v>
      </c>
      <c r="J2593" s="104">
        <f t="shared" si="837"/>
        <v>1.06687796</v>
      </c>
      <c r="K2593" s="104">
        <f t="shared" si="838"/>
        <v>69418.971185450006</v>
      </c>
      <c r="L2593" s="107">
        <f t="shared" si="847"/>
        <v>0</v>
      </c>
      <c r="M2593" s="105">
        <f t="shared" si="848"/>
        <v>0</v>
      </c>
      <c r="N2593" s="104">
        <f t="shared" si="849"/>
        <v>0</v>
      </c>
      <c r="O2593" s="113">
        <f t="shared" si="846"/>
        <v>0.11</v>
      </c>
      <c r="P2593" s="108">
        <f t="shared" si="836"/>
        <v>1.0073206450000001</v>
      </c>
      <c r="Q2593" s="104">
        <f t="shared" si="839"/>
        <v>508.19164431000002</v>
      </c>
      <c r="R2593" s="104">
        <f t="shared" si="840"/>
        <v>508.19164431000002</v>
      </c>
      <c r="S2593" s="109" t="s">
        <v>52</v>
      </c>
      <c r="T2593" s="110">
        <f t="shared" si="850"/>
        <v>42623</v>
      </c>
      <c r="U2593" s="111">
        <f t="shared" si="851"/>
        <v>0</v>
      </c>
      <c r="V2593" s="22"/>
      <c r="AF2593" s="14"/>
    </row>
    <row r="2594" spans="1:32" x14ac:dyDescent="0.2">
      <c r="A2594" s="112">
        <f t="shared" si="841"/>
        <v>42619</v>
      </c>
      <c r="B2594" s="104">
        <f t="shared" si="833"/>
        <v>69950.917130410002</v>
      </c>
      <c r="C2594" s="104">
        <f t="shared" si="842"/>
        <v>65067.396448469961</v>
      </c>
      <c r="D2594" s="132">
        <f t="shared" si="843"/>
        <v>42593</v>
      </c>
      <c r="E2594" s="105">
        <f t="shared" si="835"/>
        <v>1.8339999999999999E-3</v>
      </c>
      <c r="F2594" s="106">
        <f t="shared" si="832"/>
        <v>27</v>
      </c>
      <c r="G2594" s="106">
        <f t="shared" si="834"/>
        <v>31</v>
      </c>
      <c r="H2594" s="104">
        <f t="shared" si="844"/>
        <v>1.00159716</v>
      </c>
      <c r="I2594" s="104">
        <f t="shared" si="845"/>
        <v>1.06523967</v>
      </c>
      <c r="J2594" s="104">
        <f t="shared" si="837"/>
        <v>1.06694102</v>
      </c>
      <c r="K2594" s="104">
        <f t="shared" si="838"/>
        <v>69423.074335469995</v>
      </c>
      <c r="L2594" s="107">
        <f t="shared" si="847"/>
        <v>0</v>
      </c>
      <c r="M2594" s="105">
        <f t="shared" si="848"/>
        <v>0</v>
      </c>
      <c r="N2594" s="104">
        <f t="shared" si="849"/>
        <v>0</v>
      </c>
      <c r="O2594" s="113">
        <f t="shared" si="846"/>
        <v>0.11</v>
      </c>
      <c r="P2594" s="108">
        <f t="shared" si="836"/>
        <v>1.007603276</v>
      </c>
      <c r="Q2594" s="104">
        <f t="shared" si="839"/>
        <v>527.84279493999998</v>
      </c>
      <c r="R2594" s="104">
        <f t="shared" si="840"/>
        <v>527.84279493999998</v>
      </c>
      <c r="S2594" s="109" t="s">
        <v>52</v>
      </c>
      <c r="T2594" s="110">
        <f t="shared" si="850"/>
        <v>42623</v>
      </c>
      <c r="U2594" s="111">
        <f t="shared" si="851"/>
        <v>0</v>
      </c>
      <c r="V2594" s="22"/>
      <c r="AF2594" s="14"/>
    </row>
    <row r="2595" spans="1:32" x14ac:dyDescent="0.2">
      <c r="A2595" s="112">
        <f t="shared" si="841"/>
        <v>42620</v>
      </c>
      <c r="B2595" s="104">
        <f t="shared" si="833"/>
        <v>69974.679960380003</v>
      </c>
      <c r="C2595" s="104">
        <f t="shared" si="842"/>
        <v>65067.396448469961</v>
      </c>
      <c r="D2595" s="132">
        <f t="shared" si="843"/>
        <v>42593</v>
      </c>
      <c r="E2595" s="105">
        <f t="shared" si="835"/>
        <v>1.8339999999999999E-3</v>
      </c>
      <c r="F2595" s="106">
        <f t="shared" ref="F2595:F2658" si="852">IF(DAY(A2595)=E$2+1,1,F2594+1)</f>
        <v>28</v>
      </c>
      <c r="G2595" s="106">
        <f t="shared" si="834"/>
        <v>31</v>
      </c>
      <c r="H2595" s="104">
        <f t="shared" si="844"/>
        <v>1.0016563599999999</v>
      </c>
      <c r="I2595" s="104">
        <f t="shared" si="845"/>
        <v>1.06523967</v>
      </c>
      <c r="J2595" s="104">
        <f t="shared" si="837"/>
        <v>1.06700409</v>
      </c>
      <c r="K2595" s="104">
        <f t="shared" si="838"/>
        <v>69427.178136160001</v>
      </c>
      <c r="L2595" s="107">
        <f t="shared" si="847"/>
        <v>0</v>
      </c>
      <c r="M2595" s="105">
        <f t="shared" si="848"/>
        <v>0</v>
      </c>
      <c r="N2595" s="104">
        <f t="shared" si="849"/>
        <v>0</v>
      </c>
      <c r="O2595" s="113">
        <f t="shared" si="846"/>
        <v>0.11</v>
      </c>
      <c r="P2595" s="108">
        <f t="shared" si="836"/>
        <v>1.0078859870000001</v>
      </c>
      <c r="Q2595" s="104">
        <f t="shared" si="839"/>
        <v>547.50182422</v>
      </c>
      <c r="R2595" s="104">
        <f t="shared" si="840"/>
        <v>547.50182422</v>
      </c>
      <c r="S2595" s="109" t="s">
        <v>52</v>
      </c>
      <c r="T2595" s="110">
        <f t="shared" si="850"/>
        <v>42623</v>
      </c>
      <c r="U2595" s="111">
        <f t="shared" si="851"/>
        <v>0</v>
      </c>
      <c r="V2595" s="22"/>
      <c r="AF2595" s="14"/>
    </row>
    <row r="2596" spans="1:32" x14ac:dyDescent="0.2">
      <c r="A2596" s="112">
        <f t="shared" si="841"/>
        <v>42621</v>
      </c>
      <c r="B2596" s="104">
        <f t="shared" si="833"/>
        <v>69998.450526390006</v>
      </c>
      <c r="C2596" s="104">
        <f t="shared" si="842"/>
        <v>65067.396448469961</v>
      </c>
      <c r="D2596" s="132">
        <f t="shared" si="843"/>
        <v>42593</v>
      </c>
      <c r="E2596" s="105">
        <f t="shared" si="835"/>
        <v>1.8339999999999999E-3</v>
      </c>
      <c r="F2596" s="106">
        <f t="shared" si="852"/>
        <v>29</v>
      </c>
      <c r="G2596" s="106">
        <f t="shared" si="834"/>
        <v>31</v>
      </c>
      <c r="H2596" s="104">
        <f t="shared" si="844"/>
        <v>1.00171557</v>
      </c>
      <c r="I2596" s="104">
        <f t="shared" si="845"/>
        <v>1.06523967</v>
      </c>
      <c r="J2596" s="104">
        <f t="shared" si="837"/>
        <v>1.0670671599999999</v>
      </c>
      <c r="K2596" s="104">
        <f t="shared" si="838"/>
        <v>69431.281936860003</v>
      </c>
      <c r="L2596" s="107">
        <f t="shared" si="847"/>
        <v>0</v>
      </c>
      <c r="M2596" s="105">
        <f t="shared" si="848"/>
        <v>0</v>
      </c>
      <c r="N2596" s="104">
        <f t="shared" si="849"/>
        <v>0</v>
      </c>
      <c r="O2596" s="113">
        <f t="shared" si="846"/>
        <v>0.11</v>
      </c>
      <c r="P2596" s="108">
        <f t="shared" si="836"/>
        <v>1.008168776</v>
      </c>
      <c r="Q2596" s="104">
        <f t="shared" si="839"/>
        <v>567.16858952999996</v>
      </c>
      <c r="R2596" s="104">
        <f t="shared" si="840"/>
        <v>567.16858952999996</v>
      </c>
      <c r="S2596" s="109" t="s">
        <v>52</v>
      </c>
      <c r="T2596" s="110">
        <f t="shared" si="850"/>
        <v>42623</v>
      </c>
      <c r="U2596" s="111">
        <f t="shared" si="851"/>
        <v>0</v>
      </c>
      <c r="V2596" s="22"/>
      <c r="AF2596" s="14"/>
    </row>
    <row r="2597" spans="1:32" x14ac:dyDescent="0.2">
      <c r="A2597" s="112">
        <f t="shared" si="841"/>
        <v>42622</v>
      </c>
      <c r="B2597" s="104">
        <f t="shared" si="833"/>
        <v>70022.228968240001</v>
      </c>
      <c r="C2597" s="104">
        <f t="shared" si="842"/>
        <v>65067.396448469961</v>
      </c>
      <c r="D2597" s="132">
        <f t="shared" si="843"/>
        <v>42593</v>
      </c>
      <c r="E2597" s="105">
        <f t="shared" si="835"/>
        <v>1.8339999999999999E-3</v>
      </c>
      <c r="F2597" s="106">
        <f t="shared" si="852"/>
        <v>30</v>
      </c>
      <c r="G2597" s="106">
        <f t="shared" si="834"/>
        <v>31</v>
      </c>
      <c r="H2597" s="104">
        <f t="shared" si="844"/>
        <v>1.0017747800000001</v>
      </c>
      <c r="I2597" s="104">
        <f t="shared" si="845"/>
        <v>1.06523967</v>
      </c>
      <c r="J2597" s="104">
        <f t="shared" si="837"/>
        <v>1.0671302300000001</v>
      </c>
      <c r="K2597" s="104">
        <f t="shared" si="838"/>
        <v>69435.385737549994</v>
      </c>
      <c r="L2597" s="107">
        <f t="shared" si="847"/>
        <v>0</v>
      </c>
      <c r="M2597" s="105">
        <f t="shared" si="848"/>
        <v>0</v>
      </c>
      <c r="N2597" s="104">
        <f t="shared" si="849"/>
        <v>0</v>
      </c>
      <c r="O2597" s="113">
        <f t="shared" si="846"/>
        <v>0.11</v>
      </c>
      <c r="P2597" s="108">
        <f t="shared" si="836"/>
        <v>1.0084516450000001</v>
      </c>
      <c r="Q2597" s="104">
        <f t="shared" si="839"/>
        <v>586.84323069000004</v>
      </c>
      <c r="R2597" s="104">
        <f t="shared" si="840"/>
        <v>586.84323069000004</v>
      </c>
      <c r="S2597" s="109" t="s">
        <v>52</v>
      </c>
      <c r="T2597" s="110">
        <f t="shared" si="850"/>
        <v>42623</v>
      </c>
      <c r="U2597" s="111">
        <f t="shared" si="851"/>
        <v>0</v>
      </c>
      <c r="V2597" s="22"/>
      <c r="AF2597" s="14"/>
    </row>
    <row r="2598" spans="1:32" s="15" customFormat="1" x14ac:dyDescent="0.2">
      <c r="A2598" s="112">
        <f t="shared" si="841"/>
        <v>42623</v>
      </c>
      <c r="B2598" s="104">
        <f t="shared" si="833"/>
        <v>70046.015943279999</v>
      </c>
      <c r="C2598" s="104">
        <f t="shared" si="842"/>
        <v>65067.396448469961</v>
      </c>
      <c r="D2598" s="132">
        <f t="shared" si="843"/>
        <v>42593</v>
      </c>
      <c r="E2598" s="105">
        <f t="shared" si="835"/>
        <v>1.8339999999999999E-3</v>
      </c>
      <c r="F2598" s="106">
        <f t="shared" si="852"/>
        <v>31</v>
      </c>
      <c r="G2598" s="106">
        <f t="shared" si="834"/>
        <v>31</v>
      </c>
      <c r="H2598" s="104">
        <f t="shared" si="844"/>
        <v>1.0018339999999999</v>
      </c>
      <c r="I2598" s="104">
        <f t="shared" si="845"/>
        <v>1.06523967</v>
      </c>
      <c r="J2598" s="104">
        <f t="shared" si="837"/>
        <v>1.06719331</v>
      </c>
      <c r="K2598" s="104">
        <f t="shared" si="838"/>
        <v>69439.490188919997</v>
      </c>
      <c r="L2598" s="107">
        <f t="shared" si="847"/>
        <v>84</v>
      </c>
      <c r="M2598" s="105">
        <f t="shared" si="848"/>
        <v>2.0651582277000001E-2</v>
      </c>
      <c r="N2598" s="104">
        <f t="shared" si="849"/>
        <v>1434.0353448999999</v>
      </c>
      <c r="O2598" s="113">
        <f t="shared" si="846"/>
        <v>0.11</v>
      </c>
      <c r="P2598" s="108">
        <f t="shared" si="836"/>
        <v>1.0087345940000001</v>
      </c>
      <c r="Q2598" s="104">
        <f t="shared" si="839"/>
        <v>606.52575435999995</v>
      </c>
      <c r="R2598" s="104">
        <f t="shared" si="840"/>
        <v>2040.56109926</v>
      </c>
      <c r="S2598" s="109" t="s">
        <v>52</v>
      </c>
      <c r="T2598" s="110">
        <f t="shared" si="850"/>
        <v>42623</v>
      </c>
      <c r="U2598" s="111">
        <f t="shared" si="851"/>
        <v>68005.454844020001</v>
      </c>
      <c r="V2598" s="22"/>
      <c r="AB2598" s="24"/>
      <c r="AF2598" s="16"/>
    </row>
    <row r="2599" spans="1:32" x14ac:dyDescent="0.2">
      <c r="A2599" s="112">
        <f t="shared" si="841"/>
        <v>42624</v>
      </c>
      <c r="B2599" s="104">
        <f t="shared" ref="B2599:B2662" si="853">IF(E2599&lt;0,"ND",(K2599+Q2599))</f>
        <v>68028.18673614999</v>
      </c>
      <c r="C2599" s="104">
        <f t="shared" si="842"/>
        <v>63723.651757169959</v>
      </c>
      <c r="D2599" s="132">
        <f t="shared" si="843"/>
        <v>42624</v>
      </c>
      <c r="E2599" s="105">
        <f t="shared" si="835"/>
        <v>1.3309999999999999E-3</v>
      </c>
      <c r="F2599" s="106">
        <f t="shared" si="852"/>
        <v>1</v>
      </c>
      <c r="G2599" s="106">
        <f t="shared" ref="G2599:G2662" si="854">IF(DAY(A2599)=E$2+1,DAY(EOMONTH(A2599,0)), IF(DAY(A2599)&lt;&gt;$E$2+1,G2598))</f>
        <v>30</v>
      </c>
      <c r="H2599" s="104">
        <f t="shared" si="844"/>
        <v>1.0000443299999999</v>
      </c>
      <c r="I2599" s="104">
        <f t="shared" si="845"/>
        <v>1.06719331</v>
      </c>
      <c r="J2599" s="104">
        <f t="shared" si="837"/>
        <v>1.06724061</v>
      </c>
      <c r="K2599" s="104">
        <f t="shared" si="838"/>
        <v>68008.468972739996</v>
      </c>
      <c r="L2599" s="107">
        <f t="shared" si="847"/>
        <v>0</v>
      </c>
      <c r="M2599" s="105">
        <f t="shared" si="848"/>
        <v>0</v>
      </c>
      <c r="N2599" s="104">
        <f t="shared" si="849"/>
        <v>0</v>
      </c>
      <c r="O2599" s="113">
        <f t="shared" si="846"/>
        <v>0.11</v>
      </c>
      <c r="P2599" s="108">
        <f t="shared" si="836"/>
        <v>1.000289931</v>
      </c>
      <c r="Q2599" s="104">
        <f t="shared" si="839"/>
        <v>19.71776341</v>
      </c>
      <c r="R2599" s="104">
        <f t="shared" si="840"/>
        <v>19.71776341</v>
      </c>
      <c r="S2599" s="109" t="s">
        <v>52</v>
      </c>
      <c r="T2599" s="110">
        <f t="shared" si="850"/>
        <v>42653</v>
      </c>
      <c r="U2599" s="111">
        <f t="shared" si="851"/>
        <v>0</v>
      </c>
      <c r="V2599" s="22"/>
      <c r="AF2599" s="14"/>
    </row>
    <row r="2600" spans="1:32" x14ac:dyDescent="0.2">
      <c r="A2600" s="112">
        <f t="shared" si="841"/>
        <v>42625</v>
      </c>
      <c r="B2600" s="104">
        <f t="shared" si="853"/>
        <v>68050.927364260002</v>
      </c>
      <c r="C2600" s="104">
        <f t="shared" si="842"/>
        <v>63723.651757169959</v>
      </c>
      <c r="D2600" s="132">
        <f t="shared" si="843"/>
        <v>42624</v>
      </c>
      <c r="E2600" s="105">
        <f t="shared" si="835"/>
        <v>1.3309999999999999E-3</v>
      </c>
      <c r="F2600" s="106">
        <f t="shared" si="852"/>
        <v>2</v>
      </c>
      <c r="G2600" s="106">
        <f t="shared" si="854"/>
        <v>30</v>
      </c>
      <c r="H2600" s="104">
        <f t="shared" si="844"/>
        <v>1.00008867</v>
      </c>
      <c r="I2600" s="104">
        <f t="shared" si="845"/>
        <v>1.06719331</v>
      </c>
      <c r="J2600" s="104">
        <f t="shared" si="837"/>
        <v>1.06728793</v>
      </c>
      <c r="K2600" s="104">
        <f t="shared" si="838"/>
        <v>68011.484375950007</v>
      </c>
      <c r="L2600" s="107">
        <f t="shared" si="847"/>
        <v>0</v>
      </c>
      <c r="M2600" s="105">
        <f t="shared" si="848"/>
        <v>0</v>
      </c>
      <c r="N2600" s="104">
        <f t="shared" si="849"/>
        <v>0</v>
      </c>
      <c r="O2600" s="113">
        <f t="shared" si="846"/>
        <v>0.11</v>
      </c>
      <c r="P2600" s="108">
        <f t="shared" si="836"/>
        <v>1.000579946</v>
      </c>
      <c r="Q2600" s="104">
        <f t="shared" si="839"/>
        <v>39.442988309999997</v>
      </c>
      <c r="R2600" s="104">
        <f t="shared" si="840"/>
        <v>39.442988309999997</v>
      </c>
      <c r="S2600" s="109" t="s">
        <v>52</v>
      </c>
      <c r="T2600" s="110">
        <f t="shared" si="850"/>
        <v>42653</v>
      </c>
      <c r="U2600" s="111">
        <f t="shared" si="851"/>
        <v>0</v>
      </c>
      <c r="V2600" s="22"/>
      <c r="AF2600" s="14"/>
    </row>
    <row r="2601" spans="1:32" x14ac:dyDescent="0.2">
      <c r="A2601" s="112">
        <f t="shared" si="841"/>
        <v>42626</v>
      </c>
      <c r="B2601" s="104">
        <f t="shared" si="853"/>
        <v>68073.67609239</v>
      </c>
      <c r="C2601" s="104">
        <f t="shared" si="842"/>
        <v>63723.651757169959</v>
      </c>
      <c r="D2601" s="132">
        <f t="shared" si="843"/>
        <v>42624</v>
      </c>
      <c r="E2601" s="105">
        <f t="shared" si="835"/>
        <v>1.3309999999999999E-3</v>
      </c>
      <c r="F2601" s="106">
        <f t="shared" si="852"/>
        <v>3</v>
      </c>
      <c r="G2601" s="106">
        <f t="shared" si="854"/>
        <v>30</v>
      </c>
      <c r="H2601" s="104">
        <f t="shared" si="844"/>
        <v>1.00013302</v>
      </c>
      <c r="I2601" s="104">
        <f t="shared" si="845"/>
        <v>1.06719331</v>
      </c>
      <c r="J2601" s="104">
        <f t="shared" si="837"/>
        <v>1.0673352599999999</v>
      </c>
      <c r="K2601" s="104">
        <f t="shared" si="838"/>
        <v>68014.500416380004</v>
      </c>
      <c r="L2601" s="107">
        <f t="shared" si="847"/>
        <v>0</v>
      </c>
      <c r="M2601" s="105">
        <f t="shared" si="848"/>
        <v>0</v>
      </c>
      <c r="N2601" s="104">
        <f t="shared" si="849"/>
        <v>0</v>
      </c>
      <c r="O2601" s="113">
        <f t="shared" si="846"/>
        <v>0.11</v>
      </c>
      <c r="P2601" s="108">
        <f t="shared" si="836"/>
        <v>1.0008700450000001</v>
      </c>
      <c r="Q2601" s="104">
        <f t="shared" si="839"/>
        <v>59.175676009999997</v>
      </c>
      <c r="R2601" s="104">
        <f t="shared" si="840"/>
        <v>59.175676009999997</v>
      </c>
      <c r="S2601" s="109" t="s">
        <v>52</v>
      </c>
      <c r="T2601" s="110">
        <f t="shared" si="850"/>
        <v>42653</v>
      </c>
      <c r="U2601" s="111">
        <f t="shared" si="851"/>
        <v>0</v>
      </c>
      <c r="V2601" s="22"/>
      <c r="AF2601" s="14"/>
    </row>
    <row r="2602" spans="1:32" x14ac:dyDescent="0.2">
      <c r="A2602" s="112">
        <f t="shared" si="841"/>
        <v>42627</v>
      </c>
      <c r="B2602" s="104">
        <f t="shared" si="853"/>
        <v>68096.431645920005</v>
      </c>
      <c r="C2602" s="104">
        <f t="shared" si="842"/>
        <v>63723.651757169959</v>
      </c>
      <c r="D2602" s="132">
        <f t="shared" si="843"/>
        <v>42624</v>
      </c>
      <c r="E2602" s="105">
        <f t="shared" si="835"/>
        <v>1.3309999999999999E-3</v>
      </c>
      <c r="F2602" s="106">
        <f t="shared" si="852"/>
        <v>4</v>
      </c>
      <c r="G2602" s="106">
        <f t="shared" si="854"/>
        <v>30</v>
      </c>
      <c r="H2602" s="104">
        <f t="shared" si="844"/>
        <v>1.0001773599999999</v>
      </c>
      <c r="I2602" s="104">
        <f t="shared" si="845"/>
        <v>1.06719331</v>
      </c>
      <c r="J2602" s="104">
        <f t="shared" si="837"/>
        <v>1.0673825800000001</v>
      </c>
      <c r="K2602" s="104">
        <f t="shared" si="838"/>
        <v>68017.515819580003</v>
      </c>
      <c r="L2602" s="107">
        <f t="shared" si="847"/>
        <v>0</v>
      </c>
      <c r="M2602" s="105">
        <f t="shared" si="848"/>
        <v>0</v>
      </c>
      <c r="N2602" s="104">
        <f t="shared" si="849"/>
        <v>0</v>
      </c>
      <c r="O2602" s="113">
        <f t="shared" si="846"/>
        <v>0.11</v>
      </c>
      <c r="P2602" s="108">
        <f t="shared" si="836"/>
        <v>1.001160228</v>
      </c>
      <c r="Q2602" s="104">
        <f t="shared" si="839"/>
        <v>78.915826339999995</v>
      </c>
      <c r="R2602" s="104">
        <f t="shared" si="840"/>
        <v>78.915826339999995</v>
      </c>
      <c r="S2602" s="109" t="s">
        <v>52</v>
      </c>
      <c r="T2602" s="110">
        <f t="shared" si="850"/>
        <v>42653</v>
      </c>
      <c r="U2602" s="111">
        <f t="shared" si="851"/>
        <v>0</v>
      </c>
      <c r="V2602" s="22"/>
      <c r="AF2602" s="14"/>
    </row>
    <row r="2603" spans="1:32" x14ac:dyDescent="0.2">
      <c r="A2603" s="112">
        <f t="shared" si="841"/>
        <v>42628</v>
      </c>
      <c r="B2603" s="104">
        <f t="shared" si="853"/>
        <v>68119.195369399997</v>
      </c>
      <c r="C2603" s="104">
        <f t="shared" si="842"/>
        <v>63723.651757169959</v>
      </c>
      <c r="D2603" s="132">
        <f t="shared" si="843"/>
        <v>42624</v>
      </c>
      <c r="E2603" s="105">
        <f t="shared" ref="E2603:E2666" si="855">IF(DAY(A2602)=$E$2,VLOOKUP(A2602,$AG$10:$AH$200,2),E2602)</f>
        <v>1.3309999999999999E-3</v>
      </c>
      <c r="F2603" s="106">
        <f t="shared" si="852"/>
        <v>5</v>
      </c>
      <c r="G2603" s="106">
        <f t="shared" si="854"/>
        <v>30</v>
      </c>
      <c r="H2603" s="104">
        <f t="shared" si="844"/>
        <v>1.0002217099999999</v>
      </c>
      <c r="I2603" s="104">
        <f t="shared" si="845"/>
        <v>1.06719331</v>
      </c>
      <c r="J2603" s="104">
        <f t="shared" si="837"/>
        <v>1.06742991</v>
      </c>
      <c r="K2603" s="104">
        <f t="shared" si="838"/>
        <v>68020.531860019997</v>
      </c>
      <c r="L2603" s="107">
        <f t="shared" si="847"/>
        <v>0</v>
      </c>
      <c r="M2603" s="105">
        <f t="shared" si="848"/>
        <v>0</v>
      </c>
      <c r="N2603" s="104">
        <f t="shared" si="849"/>
        <v>0</v>
      </c>
      <c r="O2603" s="113">
        <f t="shared" si="846"/>
        <v>0.11</v>
      </c>
      <c r="P2603" s="108">
        <f t="shared" si="836"/>
        <v>1.0014504959999999</v>
      </c>
      <c r="Q2603" s="104">
        <f t="shared" si="839"/>
        <v>98.663509379999994</v>
      </c>
      <c r="R2603" s="104">
        <f t="shared" si="840"/>
        <v>98.663509379999994</v>
      </c>
      <c r="S2603" s="109" t="s">
        <v>52</v>
      </c>
      <c r="T2603" s="110">
        <f t="shared" si="850"/>
        <v>42653</v>
      </c>
      <c r="U2603" s="111">
        <f t="shared" si="851"/>
        <v>0</v>
      </c>
      <c r="V2603" s="22"/>
      <c r="AF2603" s="14"/>
    </row>
    <row r="2604" spans="1:32" x14ac:dyDescent="0.2">
      <c r="A2604" s="112">
        <f t="shared" si="841"/>
        <v>42629</v>
      </c>
      <c r="B2604" s="104">
        <f t="shared" si="853"/>
        <v>68141.965851399989</v>
      </c>
      <c r="C2604" s="104">
        <f t="shared" si="842"/>
        <v>63723.651757169959</v>
      </c>
      <c r="D2604" s="132">
        <f t="shared" si="843"/>
        <v>42624</v>
      </c>
      <c r="E2604" s="105">
        <f t="shared" si="855"/>
        <v>1.3309999999999999E-3</v>
      </c>
      <c r="F2604" s="106">
        <f t="shared" si="852"/>
        <v>6</v>
      </c>
      <c r="G2604" s="106">
        <f t="shared" si="854"/>
        <v>30</v>
      </c>
      <c r="H2604" s="104">
        <f t="shared" si="844"/>
        <v>1.00026605</v>
      </c>
      <c r="I2604" s="104">
        <f t="shared" si="845"/>
        <v>1.06719331</v>
      </c>
      <c r="J2604" s="104">
        <f t="shared" si="837"/>
        <v>1.0674772299999999</v>
      </c>
      <c r="K2604" s="104">
        <f t="shared" si="838"/>
        <v>68023.547263219996</v>
      </c>
      <c r="L2604" s="107">
        <f t="shared" si="847"/>
        <v>0</v>
      </c>
      <c r="M2604" s="105">
        <f t="shared" si="848"/>
        <v>0</v>
      </c>
      <c r="N2604" s="104">
        <f t="shared" si="849"/>
        <v>0</v>
      </c>
      <c r="O2604" s="113">
        <f t="shared" si="846"/>
        <v>0.11</v>
      </c>
      <c r="P2604" s="108">
        <f t="shared" si="836"/>
        <v>1.001740847</v>
      </c>
      <c r="Q2604" s="104">
        <f t="shared" si="839"/>
        <v>118.41858818</v>
      </c>
      <c r="R2604" s="104">
        <f t="shared" si="840"/>
        <v>118.41858818</v>
      </c>
      <c r="S2604" s="109" t="s">
        <v>52</v>
      </c>
      <c r="T2604" s="110">
        <f t="shared" si="850"/>
        <v>42653</v>
      </c>
      <c r="U2604" s="111">
        <f t="shared" si="851"/>
        <v>0</v>
      </c>
      <c r="V2604" s="22"/>
      <c r="AF2604" s="14"/>
    </row>
    <row r="2605" spans="1:32" x14ac:dyDescent="0.2">
      <c r="A2605" s="112">
        <f t="shared" si="841"/>
        <v>42630</v>
      </c>
      <c r="B2605" s="104">
        <f t="shared" si="853"/>
        <v>68164.74450524</v>
      </c>
      <c r="C2605" s="104">
        <f t="shared" si="842"/>
        <v>63723.651757169959</v>
      </c>
      <c r="D2605" s="132">
        <f t="shared" si="843"/>
        <v>42624</v>
      </c>
      <c r="E2605" s="105">
        <f t="shared" si="855"/>
        <v>1.3309999999999999E-3</v>
      </c>
      <c r="F2605" s="106">
        <f t="shared" si="852"/>
        <v>7</v>
      </c>
      <c r="G2605" s="106">
        <f t="shared" si="854"/>
        <v>30</v>
      </c>
      <c r="H2605" s="104">
        <f t="shared" si="844"/>
        <v>1.0003104</v>
      </c>
      <c r="I2605" s="104">
        <f t="shared" si="845"/>
        <v>1.06719331</v>
      </c>
      <c r="J2605" s="104">
        <f t="shared" si="837"/>
        <v>1.0675245600000001</v>
      </c>
      <c r="K2605" s="104">
        <f t="shared" si="838"/>
        <v>68026.563303660005</v>
      </c>
      <c r="L2605" s="107">
        <f t="shared" si="847"/>
        <v>0</v>
      </c>
      <c r="M2605" s="105">
        <f t="shared" si="848"/>
        <v>0</v>
      </c>
      <c r="N2605" s="104">
        <f t="shared" si="849"/>
        <v>0</v>
      </c>
      <c r="O2605" s="113">
        <f t="shared" si="846"/>
        <v>0.11</v>
      </c>
      <c r="P2605" s="108">
        <f t="shared" si="836"/>
        <v>1.002031283</v>
      </c>
      <c r="Q2605" s="104">
        <f t="shared" si="839"/>
        <v>138.18120157999999</v>
      </c>
      <c r="R2605" s="104">
        <f t="shared" si="840"/>
        <v>138.18120157999999</v>
      </c>
      <c r="S2605" s="109" t="s">
        <v>52</v>
      </c>
      <c r="T2605" s="110">
        <f t="shared" si="850"/>
        <v>42653</v>
      </c>
      <c r="U2605" s="111">
        <f t="shared" si="851"/>
        <v>0</v>
      </c>
      <c r="V2605" s="22"/>
      <c r="AF2605" s="14"/>
    </row>
    <row r="2606" spans="1:32" x14ac:dyDescent="0.2">
      <c r="A2606" s="112">
        <f t="shared" si="841"/>
        <v>42631</v>
      </c>
      <c r="B2606" s="104">
        <f t="shared" si="853"/>
        <v>68187.531264220001</v>
      </c>
      <c r="C2606" s="104">
        <f t="shared" si="842"/>
        <v>63723.651757169959</v>
      </c>
      <c r="D2606" s="132">
        <f t="shared" si="843"/>
        <v>42624</v>
      </c>
      <c r="E2606" s="105">
        <f t="shared" si="855"/>
        <v>1.3309999999999999E-3</v>
      </c>
      <c r="F2606" s="106">
        <f t="shared" si="852"/>
        <v>8</v>
      </c>
      <c r="G2606" s="106">
        <f t="shared" si="854"/>
        <v>30</v>
      </c>
      <c r="H2606" s="104">
        <f t="shared" si="844"/>
        <v>1.00035476</v>
      </c>
      <c r="I2606" s="104">
        <f t="shared" si="845"/>
        <v>1.06719331</v>
      </c>
      <c r="J2606" s="104">
        <f t="shared" si="837"/>
        <v>1.0675718999999999</v>
      </c>
      <c r="K2606" s="104">
        <f t="shared" si="838"/>
        <v>68029.579981339994</v>
      </c>
      <c r="L2606" s="107">
        <f t="shared" si="847"/>
        <v>0</v>
      </c>
      <c r="M2606" s="105">
        <f t="shared" si="848"/>
        <v>0</v>
      </c>
      <c r="N2606" s="104">
        <f t="shared" si="849"/>
        <v>0</v>
      </c>
      <c r="O2606" s="113">
        <f t="shared" si="846"/>
        <v>0.11</v>
      </c>
      <c r="P2606" s="108">
        <f t="shared" si="836"/>
        <v>1.0023218030000001</v>
      </c>
      <c r="Q2606" s="104">
        <f t="shared" si="839"/>
        <v>157.95128288000001</v>
      </c>
      <c r="R2606" s="104">
        <f t="shared" si="840"/>
        <v>157.95128288000001</v>
      </c>
      <c r="S2606" s="109" t="s">
        <v>52</v>
      </c>
      <c r="T2606" s="110">
        <f t="shared" si="850"/>
        <v>42653</v>
      </c>
      <c r="U2606" s="111">
        <f t="shared" si="851"/>
        <v>0</v>
      </c>
      <c r="V2606" s="22"/>
      <c r="AF2606" s="14"/>
    </row>
    <row r="2607" spans="1:32" x14ac:dyDescent="0.2">
      <c r="A2607" s="112">
        <f t="shared" si="841"/>
        <v>42632</v>
      </c>
      <c r="B2607" s="104">
        <f t="shared" si="853"/>
        <v>68210.324851840007</v>
      </c>
      <c r="C2607" s="104">
        <f t="shared" si="842"/>
        <v>63723.651757169959</v>
      </c>
      <c r="D2607" s="132">
        <f t="shared" si="843"/>
        <v>42624</v>
      </c>
      <c r="E2607" s="105">
        <f t="shared" si="855"/>
        <v>1.3309999999999999E-3</v>
      </c>
      <c r="F2607" s="106">
        <f t="shared" si="852"/>
        <v>9</v>
      </c>
      <c r="G2607" s="106">
        <f t="shared" si="854"/>
        <v>30</v>
      </c>
      <c r="H2607" s="104">
        <f t="shared" si="844"/>
        <v>1.00039911</v>
      </c>
      <c r="I2607" s="104">
        <f t="shared" si="845"/>
        <v>1.06719331</v>
      </c>
      <c r="J2607" s="104">
        <f t="shared" si="837"/>
        <v>1.06761923</v>
      </c>
      <c r="K2607" s="104">
        <f t="shared" si="838"/>
        <v>68032.596021770005</v>
      </c>
      <c r="L2607" s="107">
        <f t="shared" si="847"/>
        <v>0</v>
      </c>
      <c r="M2607" s="105">
        <f t="shared" si="848"/>
        <v>0</v>
      </c>
      <c r="N2607" s="104">
        <f t="shared" si="849"/>
        <v>0</v>
      </c>
      <c r="O2607" s="113">
        <f t="shared" si="846"/>
        <v>0.11</v>
      </c>
      <c r="P2607" s="108">
        <f t="shared" si="836"/>
        <v>1.002612407</v>
      </c>
      <c r="Q2607" s="104">
        <f t="shared" si="839"/>
        <v>177.72883006999999</v>
      </c>
      <c r="R2607" s="104">
        <f t="shared" si="840"/>
        <v>177.72883006999999</v>
      </c>
      <c r="S2607" s="109" t="s">
        <v>52</v>
      </c>
      <c r="T2607" s="110">
        <f t="shared" si="850"/>
        <v>42653</v>
      </c>
      <c r="U2607" s="111">
        <f t="shared" si="851"/>
        <v>0</v>
      </c>
      <c r="V2607" s="22"/>
      <c r="AF2607" s="14"/>
    </row>
    <row r="2608" spans="1:32" x14ac:dyDescent="0.2">
      <c r="A2608" s="112">
        <f t="shared" si="841"/>
        <v>42633</v>
      </c>
      <c r="B2608" s="104">
        <f t="shared" si="853"/>
        <v>68233.125907399997</v>
      </c>
      <c r="C2608" s="104">
        <f t="shared" si="842"/>
        <v>63723.651757169959</v>
      </c>
      <c r="D2608" s="132">
        <f t="shared" si="843"/>
        <v>42624</v>
      </c>
      <c r="E2608" s="105">
        <f t="shared" si="855"/>
        <v>1.3309999999999999E-3</v>
      </c>
      <c r="F2608" s="106">
        <f t="shared" si="852"/>
        <v>10</v>
      </c>
      <c r="G2608" s="106">
        <f t="shared" si="854"/>
        <v>30</v>
      </c>
      <c r="H2608" s="104">
        <f t="shared" si="844"/>
        <v>1.0004434600000001</v>
      </c>
      <c r="I2608" s="104">
        <f t="shared" si="845"/>
        <v>1.06719331</v>
      </c>
      <c r="J2608" s="104">
        <f t="shared" si="837"/>
        <v>1.0676665599999999</v>
      </c>
      <c r="K2608" s="104">
        <f t="shared" si="838"/>
        <v>68035.612062209999</v>
      </c>
      <c r="L2608" s="107">
        <f t="shared" si="847"/>
        <v>0</v>
      </c>
      <c r="M2608" s="105">
        <f t="shared" si="848"/>
        <v>0</v>
      </c>
      <c r="N2608" s="104">
        <f t="shared" si="849"/>
        <v>0</v>
      </c>
      <c r="O2608" s="113">
        <f t="shared" si="846"/>
        <v>0.11</v>
      </c>
      <c r="P2608" s="108">
        <f t="shared" si="836"/>
        <v>1.002903095</v>
      </c>
      <c r="Q2608" s="104">
        <f t="shared" si="839"/>
        <v>197.51384519000001</v>
      </c>
      <c r="R2608" s="104">
        <f t="shared" si="840"/>
        <v>197.51384519000001</v>
      </c>
      <c r="S2608" s="109" t="s">
        <v>52</v>
      </c>
      <c r="T2608" s="110">
        <f t="shared" si="850"/>
        <v>42653</v>
      </c>
      <c r="U2608" s="111">
        <f t="shared" si="851"/>
        <v>0</v>
      </c>
      <c r="V2608" s="22"/>
      <c r="AF2608" s="14"/>
    </row>
    <row r="2609" spans="1:32" x14ac:dyDescent="0.2">
      <c r="A2609" s="112">
        <f t="shared" si="841"/>
        <v>42634</v>
      </c>
      <c r="B2609" s="104">
        <f t="shared" si="853"/>
        <v>68255.935138970002</v>
      </c>
      <c r="C2609" s="104">
        <f t="shared" si="842"/>
        <v>63723.651757169959</v>
      </c>
      <c r="D2609" s="132">
        <f t="shared" si="843"/>
        <v>42624</v>
      </c>
      <c r="E2609" s="105">
        <f t="shared" si="855"/>
        <v>1.3309999999999999E-3</v>
      </c>
      <c r="F2609" s="106">
        <f t="shared" si="852"/>
        <v>11</v>
      </c>
      <c r="G2609" s="106">
        <f t="shared" si="854"/>
        <v>30</v>
      </c>
      <c r="H2609" s="104">
        <f t="shared" si="844"/>
        <v>1.00048782</v>
      </c>
      <c r="I2609" s="104">
        <f t="shared" si="845"/>
        <v>1.06719331</v>
      </c>
      <c r="J2609" s="104">
        <f t="shared" si="837"/>
        <v>1.0677139</v>
      </c>
      <c r="K2609" s="104">
        <f t="shared" si="838"/>
        <v>68038.628739880005</v>
      </c>
      <c r="L2609" s="107">
        <f t="shared" si="847"/>
        <v>0</v>
      </c>
      <c r="M2609" s="105">
        <f t="shared" si="848"/>
        <v>0</v>
      </c>
      <c r="N2609" s="104">
        <f t="shared" si="849"/>
        <v>0</v>
      </c>
      <c r="O2609" s="113">
        <f t="shared" si="846"/>
        <v>0.11</v>
      </c>
      <c r="P2609" s="108">
        <f t="shared" si="836"/>
        <v>1.0031938680000001</v>
      </c>
      <c r="Q2609" s="104">
        <f t="shared" si="839"/>
        <v>217.30639909000001</v>
      </c>
      <c r="R2609" s="104">
        <f t="shared" si="840"/>
        <v>217.30639909000001</v>
      </c>
      <c r="S2609" s="109" t="s">
        <v>52</v>
      </c>
      <c r="T2609" s="110">
        <f t="shared" si="850"/>
        <v>42653</v>
      </c>
      <c r="U2609" s="111">
        <f t="shared" si="851"/>
        <v>0</v>
      </c>
      <c r="V2609" s="22"/>
      <c r="AF2609" s="14"/>
    </row>
    <row r="2610" spans="1:32" x14ac:dyDescent="0.2">
      <c r="A2610" s="112">
        <f t="shared" si="841"/>
        <v>42635</v>
      </c>
      <c r="B2610" s="104">
        <f t="shared" si="853"/>
        <v>68278.751840379991</v>
      </c>
      <c r="C2610" s="104">
        <f t="shared" si="842"/>
        <v>63723.651757169959</v>
      </c>
      <c r="D2610" s="132">
        <f t="shared" si="843"/>
        <v>42624</v>
      </c>
      <c r="E2610" s="105">
        <f t="shared" si="855"/>
        <v>1.3309999999999999E-3</v>
      </c>
      <c r="F2610" s="106">
        <f t="shared" si="852"/>
        <v>12</v>
      </c>
      <c r="G2610" s="106">
        <f t="shared" si="854"/>
        <v>30</v>
      </c>
      <c r="H2610" s="104">
        <f t="shared" si="844"/>
        <v>1.00053218</v>
      </c>
      <c r="I2610" s="104">
        <f t="shared" si="845"/>
        <v>1.06719331</v>
      </c>
      <c r="J2610" s="104">
        <f t="shared" si="837"/>
        <v>1.0677612400000001</v>
      </c>
      <c r="K2610" s="104">
        <f t="shared" si="838"/>
        <v>68041.645417559994</v>
      </c>
      <c r="L2610" s="107">
        <f t="shared" si="847"/>
        <v>0</v>
      </c>
      <c r="M2610" s="105">
        <f t="shared" si="848"/>
        <v>0</v>
      </c>
      <c r="N2610" s="104">
        <f t="shared" si="849"/>
        <v>0</v>
      </c>
      <c r="O2610" s="113">
        <f t="shared" si="846"/>
        <v>0.11</v>
      </c>
      <c r="P2610" s="108">
        <f t="shared" si="836"/>
        <v>1.0034847250000001</v>
      </c>
      <c r="Q2610" s="104">
        <f t="shared" si="839"/>
        <v>237.10642282000001</v>
      </c>
      <c r="R2610" s="104">
        <f t="shared" si="840"/>
        <v>237.10642282000001</v>
      </c>
      <c r="S2610" s="109" t="s">
        <v>52</v>
      </c>
      <c r="T2610" s="110">
        <f t="shared" si="850"/>
        <v>42653</v>
      </c>
      <c r="U2610" s="111">
        <f t="shared" si="851"/>
        <v>0</v>
      </c>
      <c r="V2610" s="22"/>
      <c r="AF2610" s="14"/>
    </row>
    <row r="2611" spans="1:32" x14ac:dyDescent="0.2">
      <c r="A2611" s="112">
        <f t="shared" si="841"/>
        <v>42636</v>
      </c>
      <c r="B2611" s="104">
        <f t="shared" si="853"/>
        <v>68301.576012379999</v>
      </c>
      <c r="C2611" s="104">
        <f t="shared" si="842"/>
        <v>63723.651757169959</v>
      </c>
      <c r="D2611" s="132">
        <f t="shared" si="843"/>
        <v>42624</v>
      </c>
      <c r="E2611" s="105">
        <f t="shared" si="855"/>
        <v>1.3309999999999999E-3</v>
      </c>
      <c r="F2611" s="106">
        <f t="shared" si="852"/>
        <v>13</v>
      </c>
      <c r="G2611" s="106">
        <f t="shared" si="854"/>
        <v>30</v>
      </c>
      <c r="H2611" s="104">
        <f t="shared" si="844"/>
        <v>1.00057654</v>
      </c>
      <c r="I2611" s="104">
        <f t="shared" si="845"/>
        <v>1.06719331</v>
      </c>
      <c r="J2611" s="104">
        <f t="shared" si="837"/>
        <v>1.0678085799999999</v>
      </c>
      <c r="K2611" s="104">
        <f t="shared" si="838"/>
        <v>68044.66209523</v>
      </c>
      <c r="L2611" s="107">
        <f t="shared" si="847"/>
        <v>0</v>
      </c>
      <c r="M2611" s="105">
        <f t="shared" si="848"/>
        <v>0</v>
      </c>
      <c r="N2611" s="104">
        <f t="shared" si="849"/>
        <v>0</v>
      </c>
      <c r="O2611" s="113">
        <f t="shared" si="846"/>
        <v>0.11</v>
      </c>
      <c r="P2611" s="108">
        <f t="shared" si="836"/>
        <v>1.0037756659999999</v>
      </c>
      <c r="Q2611" s="104">
        <f t="shared" si="839"/>
        <v>256.91391714999997</v>
      </c>
      <c r="R2611" s="104">
        <f t="shared" si="840"/>
        <v>256.91391714999997</v>
      </c>
      <c r="S2611" s="109" t="s">
        <v>52</v>
      </c>
      <c r="T2611" s="110">
        <f t="shared" si="850"/>
        <v>42653</v>
      </c>
      <c r="U2611" s="111">
        <f t="shared" si="851"/>
        <v>0</v>
      </c>
      <c r="V2611" s="22"/>
      <c r="AF2611" s="14"/>
    </row>
    <row r="2612" spans="1:32" x14ac:dyDescent="0.2">
      <c r="A2612" s="112">
        <f t="shared" si="841"/>
        <v>42637</v>
      </c>
      <c r="B2612" s="104">
        <f t="shared" si="853"/>
        <v>68324.40900344</v>
      </c>
      <c r="C2612" s="104">
        <f t="shared" si="842"/>
        <v>63723.651757169959</v>
      </c>
      <c r="D2612" s="132">
        <f t="shared" si="843"/>
        <v>42624</v>
      </c>
      <c r="E2612" s="105">
        <f t="shared" si="855"/>
        <v>1.3309999999999999E-3</v>
      </c>
      <c r="F2612" s="106">
        <f t="shared" si="852"/>
        <v>14</v>
      </c>
      <c r="G2612" s="106">
        <f t="shared" si="854"/>
        <v>30</v>
      </c>
      <c r="H2612" s="104">
        <f t="shared" si="844"/>
        <v>1.0006209100000001</v>
      </c>
      <c r="I2612" s="104">
        <f t="shared" si="845"/>
        <v>1.06719331</v>
      </c>
      <c r="J2612" s="104">
        <f t="shared" si="837"/>
        <v>1.0678559400000001</v>
      </c>
      <c r="K2612" s="104">
        <f t="shared" si="838"/>
        <v>68047.680047379996</v>
      </c>
      <c r="L2612" s="107">
        <f t="shared" si="847"/>
        <v>0</v>
      </c>
      <c r="M2612" s="105">
        <f t="shared" si="848"/>
        <v>0</v>
      </c>
      <c r="N2612" s="104">
        <f t="shared" si="849"/>
        <v>0</v>
      </c>
      <c r="O2612" s="113">
        <f t="shared" si="846"/>
        <v>0.11</v>
      </c>
      <c r="P2612" s="108">
        <f t="shared" si="836"/>
        <v>1.0040666920000001</v>
      </c>
      <c r="Q2612" s="104">
        <f t="shared" si="839"/>
        <v>276.72895605999997</v>
      </c>
      <c r="R2612" s="104">
        <f t="shared" si="840"/>
        <v>276.72895605999997</v>
      </c>
      <c r="S2612" s="109" t="s">
        <v>52</v>
      </c>
      <c r="T2612" s="110">
        <f t="shared" si="850"/>
        <v>42653</v>
      </c>
      <c r="U2612" s="111">
        <f t="shared" si="851"/>
        <v>0</v>
      </c>
      <c r="V2612" s="22"/>
      <c r="AF2612" s="14"/>
    </row>
    <row r="2613" spans="1:32" x14ac:dyDescent="0.2">
      <c r="A2613" s="112">
        <f t="shared" si="841"/>
        <v>42638</v>
      </c>
      <c r="B2613" s="104">
        <f t="shared" si="853"/>
        <v>68347.248187329998</v>
      </c>
      <c r="C2613" s="104">
        <f t="shared" si="842"/>
        <v>63723.651757169959</v>
      </c>
      <c r="D2613" s="132">
        <f t="shared" si="843"/>
        <v>42624</v>
      </c>
      <c r="E2613" s="105">
        <f t="shared" si="855"/>
        <v>1.3309999999999999E-3</v>
      </c>
      <c r="F2613" s="106">
        <f t="shared" si="852"/>
        <v>15</v>
      </c>
      <c r="G2613" s="106">
        <f t="shared" si="854"/>
        <v>30</v>
      </c>
      <c r="H2613" s="104">
        <f t="shared" si="844"/>
        <v>1.0006652700000001</v>
      </c>
      <c r="I2613" s="104">
        <f t="shared" si="845"/>
        <v>1.06719331</v>
      </c>
      <c r="J2613" s="104">
        <f t="shared" si="837"/>
        <v>1.0679032799999999</v>
      </c>
      <c r="K2613" s="104">
        <f t="shared" si="838"/>
        <v>68050.696725050002</v>
      </c>
      <c r="L2613" s="107">
        <f t="shared" si="847"/>
        <v>0</v>
      </c>
      <c r="M2613" s="105">
        <f t="shared" si="848"/>
        <v>0</v>
      </c>
      <c r="N2613" s="104">
        <f t="shared" si="849"/>
        <v>0</v>
      </c>
      <c r="O2613" s="113">
        <f t="shared" si="846"/>
        <v>0.11</v>
      </c>
      <c r="P2613" s="108">
        <f t="shared" si="836"/>
        <v>1.0043578019999999</v>
      </c>
      <c r="Q2613" s="104">
        <f t="shared" si="839"/>
        <v>296.55146228000001</v>
      </c>
      <c r="R2613" s="104">
        <f t="shared" si="840"/>
        <v>296.55146228000001</v>
      </c>
      <c r="S2613" s="109" t="s">
        <v>52</v>
      </c>
      <c r="T2613" s="110">
        <f t="shared" si="850"/>
        <v>42653</v>
      </c>
      <c r="U2613" s="111">
        <f t="shared" si="851"/>
        <v>0</v>
      </c>
      <c r="V2613" s="22"/>
      <c r="AF2613" s="14"/>
    </row>
    <row r="2614" spans="1:32" x14ac:dyDescent="0.2">
      <c r="A2614" s="112">
        <f t="shared" si="841"/>
        <v>42639</v>
      </c>
      <c r="B2614" s="104">
        <f t="shared" si="853"/>
        <v>68370.095484320002</v>
      </c>
      <c r="C2614" s="104">
        <f t="shared" si="842"/>
        <v>63723.651757169959</v>
      </c>
      <c r="D2614" s="132">
        <f t="shared" si="843"/>
        <v>42624</v>
      </c>
      <c r="E2614" s="105">
        <f t="shared" si="855"/>
        <v>1.3309999999999999E-3</v>
      </c>
      <c r="F2614" s="106">
        <f t="shared" si="852"/>
        <v>16</v>
      </c>
      <c r="G2614" s="106">
        <f t="shared" si="854"/>
        <v>30</v>
      </c>
      <c r="H2614" s="104">
        <f t="shared" si="844"/>
        <v>1.00070964</v>
      </c>
      <c r="I2614" s="104">
        <f t="shared" si="845"/>
        <v>1.06719331</v>
      </c>
      <c r="J2614" s="104">
        <f t="shared" si="837"/>
        <v>1.0679506299999999</v>
      </c>
      <c r="K2614" s="104">
        <f t="shared" si="838"/>
        <v>68053.71403997</v>
      </c>
      <c r="L2614" s="107">
        <f t="shared" si="847"/>
        <v>0</v>
      </c>
      <c r="M2614" s="105">
        <f t="shared" si="848"/>
        <v>0</v>
      </c>
      <c r="N2614" s="104">
        <f t="shared" si="849"/>
        <v>0</v>
      </c>
      <c r="O2614" s="113">
        <f t="shared" si="846"/>
        <v>0.11</v>
      </c>
      <c r="P2614" s="108">
        <f t="shared" si="836"/>
        <v>1.004648996</v>
      </c>
      <c r="Q2614" s="104">
        <f t="shared" si="839"/>
        <v>316.38144434999998</v>
      </c>
      <c r="R2614" s="104">
        <f t="shared" si="840"/>
        <v>316.38144434999998</v>
      </c>
      <c r="S2614" s="109" t="s">
        <v>52</v>
      </c>
      <c r="T2614" s="110">
        <f t="shared" si="850"/>
        <v>42653</v>
      </c>
      <c r="U2614" s="111">
        <f t="shared" si="851"/>
        <v>0</v>
      </c>
      <c r="V2614" s="22"/>
      <c r="AF2614" s="14"/>
    </row>
    <row r="2615" spans="1:32" x14ac:dyDescent="0.2">
      <c r="A2615" s="112">
        <f t="shared" si="841"/>
        <v>42640</v>
      </c>
      <c r="B2615" s="104">
        <f t="shared" si="853"/>
        <v>68392.950323369994</v>
      </c>
      <c r="C2615" s="104">
        <f t="shared" si="842"/>
        <v>63723.651757169959</v>
      </c>
      <c r="D2615" s="132">
        <f t="shared" si="843"/>
        <v>42624</v>
      </c>
      <c r="E2615" s="105">
        <f t="shared" si="855"/>
        <v>1.3309999999999999E-3</v>
      </c>
      <c r="F2615" s="106">
        <f t="shared" si="852"/>
        <v>17</v>
      </c>
      <c r="G2615" s="106">
        <f t="shared" si="854"/>
        <v>30</v>
      </c>
      <c r="H2615" s="104">
        <f t="shared" si="844"/>
        <v>1.0007540100000001</v>
      </c>
      <c r="I2615" s="104">
        <f t="shared" si="845"/>
        <v>1.06719331</v>
      </c>
      <c r="J2615" s="104">
        <f t="shared" si="837"/>
        <v>1.0679979799999999</v>
      </c>
      <c r="K2615" s="104">
        <f t="shared" si="838"/>
        <v>68056.731354880001</v>
      </c>
      <c r="L2615" s="107">
        <f t="shared" si="847"/>
        <v>0</v>
      </c>
      <c r="M2615" s="105">
        <f t="shared" si="848"/>
        <v>0</v>
      </c>
      <c r="N2615" s="104">
        <f t="shared" si="849"/>
        <v>0</v>
      </c>
      <c r="O2615" s="113">
        <f t="shared" si="846"/>
        <v>0.11</v>
      </c>
      <c r="P2615" s="108">
        <f t="shared" si="836"/>
        <v>1.004940275</v>
      </c>
      <c r="Q2615" s="104">
        <f t="shared" si="839"/>
        <v>336.21896849000001</v>
      </c>
      <c r="R2615" s="104">
        <f t="shared" si="840"/>
        <v>336.21896849000001</v>
      </c>
      <c r="S2615" s="109" t="s">
        <v>52</v>
      </c>
      <c r="T2615" s="110">
        <f t="shared" si="850"/>
        <v>42653</v>
      </c>
      <c r="U2615" s="111">
        <f t="shared" si="851"/>
        <v>0</v>
      </c>
      <c r="V2615" s="22"/>
      <c r="AF2615" s="14"/>
    </row>
    <row r="2616" spans="1:32" x14ac:dyDescent="0.2">
      <c r="A2616" s="112">
        <f t="shared" si="841"/>
        <v>42641</v>
      </c>
      <c r="B2616" s="104">
        <f t="shared" si="853"/>
        <v>68415.812637199997</v>
      </c>
      <c r="C2616" s="104">
        <f t="shared" si="842"/>
        <v>63723.651757169959</v>
      </c>
      <c r="D2616" s="132">
        <f t="shared" si="843"/>
        <v>42624</v>
      </c>
      <c r="E2616" s="105">
        <f t="shared" si="855"/>
        <v>1.3309999999999999E-3</v>
      </c>
      <c r="F2616" s="106">
        <f t="shared" si="852"/>
        <v>18</v>
      </c>
      <c r="G2616" s="106">
        <f t="shared" si="854"/>
        <v>30</v>
      </c>
      <c r="H2616" s="104">
        <f t="shared" si="844"/>
        <v>1.00079838</v>
      </c>
      <c r="I2616" s="104">
        <f t="shared" si="845"/>
        <v>1.06719331</v>
      </c>
      <c r="J2616" s="104">
        <f t="shared" si="837"/>
        <v>1.0680453299999999</v>
      </c>
      <c r="K2616" s="104">
        <f t="shared" si="838"/>
        <v>68059.748669790002</v>
      </c>
      <c r="L2616" s="107">
        <f t="shared" si="847"/>
        <v>0</v>
      </c>
      <c r="M2616" s="105">
        <f t="shared" si="848"/>
        <v>0</v>
      </c>
      <c r="N2616" s="104">
        <f t="shared" si="849"/>
        <v>0</v>
      </c>
      <c r="O2616" s="113">
        <f t="shared" si="846"/>
        <v>0.11</v>
      </c>
      <c r="P2616" s="108">
        <f t="shared" si="836"/>
        <v>1.0052316379999999</v>
      </c>
      <c r="Q2616" s="104">
        <f t="shared" si="839"/>
        <v>356.06396740999998</v>
      </c>
      <c r="R2616" s="104">
        <f t="shared" si="840"/>
        <v>356.06396740999998</v>
      </c>
      <c r="S2616" s="109" t="s">
        <v>52</v>
      </c>
      <c r="T2616" s="110">
        <f t="shared" si="850"/>
        <v>42653</v>
      </c>
      <c r="U2616" s="111">
        <f t="shared" si="851"/>
        <v>0</v>
      </c>
      <c r="V2616" s="22"/>
      <c r="AF2616" s="14"/>
    </row>
    <row r="2617" spans="1:32" x14ac:dyDescent="0.2">
      <c r="A2617" s="112">
        <f t="shared" si="841"/>
        <v>42642</v>
      </c>
      <c r="B2617" s="104">
        <f t="shared" si="853"/>
        <v>68438.683135380008</v>
      </c>
      <c r="C2617" s="104">
        <f t="shared" si="842"/>
        <v>63723.651757169959</v>
      </c>
      <c r="D2617" s="132">
        <f t="shared" si="843"/>
        <v>42624</v>
      </c>
      <c r="E2617" s="105">
        <f t="shared" si="855"/>
        <v>1.3309999999999999E-3</v>
      </c>
      <c r="F2617" s="106">
        <f t="shared" si="852"/>
        <v>19</v>
      </c>
      <c r="G2617" s="106">
        <f t="shared" si="854"/>
        <v>30</v>
      </c>
      <c r="H2617" s="104">
        <f t="shared" si="844"/>
        <v>1.0008427600000001</v>
      </c>
      <c r="I2617" s="104">
        <f t="shared" si="845"/>
        <v>1.06719331</v>
      </c>
      <c r="J2617" s="104">
        <f t="shared" si="837"/>
        <v>1.0680926900000001</v>
      </c>
      <c r="K2617" s="104">
        <f t="shared" si="838"/>
        <v>68062.766621930001</v>
      </c>
      <c r="L2617" s="107">
        <f t="shared" si="847"/>
        <v>0</v>
      </c>
      <c r="M2617" s="105">
        <f t="shared" si="848"/>
        <v>0</v>
      </c>
      <c r="N2617" s="104">
        <f t="shared" si="849"/>
        <v>0</v>
      </c>
      <c r="O2617" s="113">
        <f t="shared" si="846"/>
        <v>0.11</v>
      </c>
      <c r="P2617" s="108">
        <f t="shared" si="836"/>
        <v>1.005523086</v>
      </c>
      <c r="Q2617" s="104">
        <f t="shared" si="839"/>
        <v>375.91651345000002</v>
      </c>
      <c r="R2617" s="104">
        <f t="shared" si="840"/>
        <v>375.91651345000002</v>
      </c>
      <c r="S2617" s="109" t="s">
        <v>52</v>
      </c>
      <c r="T2617" s="110">
        <f t="shared" si="850"/>
        <v>42653</v>
      </c>
      <c r="U2617" s="111">
        <f t="shared" si="851"/>
        <v>0</v>
      </c>
      <c r="V2617" s="22"/>
      <c r="AF2617" s="14"/>
    </row>
    <row r="2618" spans="1:32" x14ac:dyDescent="0.2">
      <c r="A2618" s="112">
        <f t="shared" si="841"/>
        <v>42643</v>
      </c>
      <c r="B2618" s="104">
        <f t="shared" si="853"/>
        <v>68461.560469300006</v>
      </c>
      <c r="C2618" s="104">
        <f t="shared" si="842"/>
        <v>63723.651757169959</v>
      </c>
      <c r="D2618" s="132">
        <f t="shared" si="843"/>
        <v>42624</v>
      </c>
      <c r="E2618" s="105">
        <f t="shared" si="855"/>
        <v>1.3309999999999999E-3</v>
      </c>
      <c r="F2618" s="106">
        <f t="shared" si="852"/>
        <v>20</v>
      </c>
      <c r="G2618" s="106">
        <f t="shared" si="854"/>
        <v>30</v>
      </c>
      <c r="H2618" s="104">
        <f t="shared" si="844"/>
        <v>1.00088713</v>
      </c>
      <c r="I2618" s="104">
        <f t="shared" si="845"/>
        <v>1.06719331</v>
      </c>
      <c r="J2618" s="104">
        <f t="shared" si="837"/>
        <v>1.0681400400000001</v>
      </c>
      <c r="K2618" s="104">
        <f t="shared" si="838"/>
        <v>68065.783936840002</v>
      </c>
      <c r="L2618" s="107">
        <f t="shared" si="847"/>
        <v>0</v>
      </c>
      <c r="M2618" s="105">
        <f t="shared" si="848"/>
        <v>0</v>
      </c>
      <c r="N2618" s="104">
        <f t="shared" si="849"/>
        <v>0</v>
      </c>
      <c r="O2618" s="113">
        <f t="shared" si="846"/>
        <v>0.11</v>
      </c>
      <c r="P2618" s="108">
        <f t="shared" si="836"/>
        <v>1.005814618</v>
      </c>
      <c r="Q2618" s="104">
        <f t="shared" si="839"/>
        <v>395.77653246</v>
      </c>
      <c r="R2618" s="104">
        <f t="shared" si="840"/>
        <v>395.77653246</v>
      </c>
      <c r="S2618" s="109" t="s">
        <v>52</v>
      </c>
      <c r="T2618" s="110">
        <f t="shared" si="850"/>
        <v>42653</v>
      </c>
      <c r="U2618" s="111">
        <f t="shared" si="851"/>
        <v>0</v>
      </c>
      <c r="V2618" s="22"/>
      <c r="AF2618" s="14"/>
    </row>
    <row r="2619" spans="1:32" x14ac:dyDescent="0.2">
      <c r="A2619" s="112">
        <f t="shared" si="841"/>
        <v>42644</v>
      </c>
      <c r="B2619" s="104">
        <f t="shared" si="853"/>
        <v>68484.446630620005</v>
      </c>
      <c r="C2619" s="104">
        <f t="shared" si="842"/>
        <v>63723.651757169959</v>
      </c>
      <c r="D2619" s="132">
        <f t="shared" si="843"/>
        <v>42624</v>
      </c>
      <c r="E2619" s="105">
        <f t="shared" si="855"/>
        <v>1.3309999999999999E-3</v>
      </c>
      <c r="F2619" s="106">
        <f t="shared" si="852"/>
        <v>21</v>
      </c>
      <c r="G2619" s="106">
        <f t="shared" si="854"/>
        <v>30</v>
      </c>
      <c r="H2619" s="104">
        <f t="shared" si="844"/>
        <v>1.00093151</v>
      </c>
      <c r="I2619" s="104">
        <f t="shared" si="845"/>
        <v>1.06719331</v>
      </c>
      <c r="J2619" s="104">
        <f t="shared" si="837"/>
        <v>1.0681874099999999</v>
      </c>
      <c r="K2619" s="104">
        <f t="shared" si="838"/>
        <v>68068.802526230007</v>
      </c>
      <c r="L2619" s="107">
        <f t="shared" si="847"/>
        <v>0</v>
      </c>
      <c r="M2619" s="105">
        <f t="shared" si="848"/>
        <v>0</v>
      </c>
      <c r="N2619" s="104">
        <f t="shared" si="849"/>
        <v>0</v>
      </c>
      <c r="O2619" s="113">
        <f t="shared" si="846"/>
        <v>0.11</v>
      </c>
      <c r="P2619" s="108">
        <f t="shared" si="836"/>
        <v>1.0061062350000001</v>
      </c>
      <c r="Q2619" s="104">
        <f t="shared" si="839"/>
        <v>415.64410439</v>
      </c>
      <c r="R2619" s="104">
        <f t="shared" si="840"/>
        <v>415.64410439</v>
      </c>
      <c r="S2619" s="109" t="s">
        <v>52</v>
      </c>
      <c r="T2619" s="110">
        <f t="shared" si="850"/>
        <v>42653</v>
      </c>
      <c r="U2619" s="111">
        <f t="shared" si="851"/>
        <v>0</v>
      </c>
      <c r="V2619" s="22"/>
      <c r="AF2619" s="14"/>
    </row>
    <row r="2620" spans="1:32" x14ac:dyDescent="0.2">
      <c r="A2620" s="112">
        <f t="shared" si="841"/>
        <v>42645</v>
      </c>
      <c r="B2620" s="104">
        <f t="shared" si="853"/>
        <v>68507.339629199996</v>
      </c>
      <c r="C2620" s="104">
        <f t="shared" si="842"/>
        <v>63723.651757169959</v>
      </c>
      <c r="D2620" s="132">
        <f t="shared" si="843"/>
        <v>42624</v>
      </c>
      <c r="E2620" s="105">
        <f t="shared" si="855"/>
        <v>1.3309999999999999E-3</v>
      </c>
      <c r="F2620" s="106">
        <f t="shared" si="852"/>
        <v>22</v>
      </c>
      <c r="G2620" s="106">
        <f t="shared" si="854"/>
        <v>30</v>
      </c>
      <c r="H2620" s="104">
        <f t="shared" si="844"/>
        <v>1.0009758900000001</v>
      </c>
      <c r="I2620" s="104">
        <f t="shared" si="845"/>
        <v>1.06719331</v>
      </c>
      <c r="J2620" s="104">
        <f t="shared" si="837"/>
        <v>1.0682347699999999</v>
      </c>
      <c r="K2620" s="104">
        <f t="shared" si="838"/>
        <v>68071.820478380003</v>
      </c>
      <c r="L2620" s="107">
        <f t="shared" si="847"/>
        <v>0</v>
      </c>
      <c r="M2620" s="105">
        <f t="shared" si="848"/>
        <v>0</v>
      </c>
      <c r="N2620" s="104">
        <f t="shared" si="849"/>
        <v>0</v>
      </c>
      <c r="O2620" s="113">
        <f t="shared" si="846"/>
        <v>0.11</v>
      </c>
      <c r="P2620" s="108">
        <f t="shared" si="836"/>
        <v>1.0063979359999999</v>
      </c>
      <c r="Q2620" s="104">
        <f t="shared" si="839"/>
        <v>435.51915081999999</v>
      </c>
      <c r="R2620" s="104">
        <f t="shared" si="840"/>
        <v>435.51915081999999</v>
      </c>
      <c r="S2620" s="109" t="s">
        <v>52</v>
      </c>
      <c r="T2620" s="110">
        <f t="shared" si="850"/>
        <v>42653</v>
      </c>
      <c r="U2620" s="111">
        <f t="shared" si="851"/>
        <v>0</v>
      </c>
      <c r="V2620" s="22"/>
      <c r="AF2620" s="14"/>
    </row>
    <row r="2621" spans="1:32" x14ac:dyDescent="0.2">
      <c r="A2621" s="112">
        <f t="shared" si="841"/>
        <v>42646</v>
      </c>
      <c r="B2621" s="104">
        <f t="shared" si="853"/>
        <v>68530.240174809995</v>
      </c>
      <c r="C2621" s="104">
        <f t="shared" si="842"/>
        <v>63723.651757169959</v>
      </c>
      <c r="D2621" s="132">
        <f t="shared" si="843"/>
        <v>42624</v>
      </c>
      <c r="E2621" s="105">
        <f t="shared" si="855"/>
        <v>1.3309999999999999E-3</v>
      </c>
      <c r="F2621" s="106">
        <f t="shared" si="852"/>
        <v>23</v>
      </c>
      <c r="G2621" s="106">
        <f t="shared" si="854"/>
        <v>30</v>
      </c>
      <c r="H2621" s="104">
        <f t="shared" si="844"/>
        <v>1.0010202699999999</v>
      </c>
      <c r="I2621" s="104">
        <f t="shared" si="845"/>
        <v>1.06719331</v>
      </c>
      <c r="J2621" s="104">
        <f t="shared" si="837"/>
        <v>1.0682821300000001</v>
      </c>
      <c r="K2621" s="104">
        <f t="shared" si="838"/>
        <v>68074.838430520002</v>
      </c>
      <c r="L2621" s="107">
        <f t="shared" si="847"/>
        <v>0</v>
      </c>
      <c r="M2621" s="105">
        <f t="shared" si="848"/>
        <v>0</v>
      </c>
      <c r="N2621" s="104">
        <f t="shared" si="849"/>
        <v>0</v>
      </c>
      <c r="O2621" s="113">
        <f t="shared" si="846"/>
        <v>0.11</v>
      </c>
      <c r="P2621" s="108">
        <f t="shared" si="836"/>
        <v>1.006689722</v>
      </c>
      <c r="Q2621" s="104">
        <f t="shared" si="839"/>
        <v>455.40174429000001</v>
      </c>
      <c r="R2621" s="104">
        <f t="shared" si="840"/>
        <v>455.40174429000001</v>
      </c>
      <c r="S2621" s="109" t="s">
        <v>52</v>
      </c>
      <c r="T2621" s="110">
        <f t="shared" si="850"/>
        <v>42653</v>
      </c>
      <c r="U2621" s="111">
        <f t="shared" si="851"/>
        <v>0</v>
      </c>
      <c r="V2621" s="22"/>
      <c r="AF2621" s="14"/>
    </row>
    <row r="2622" spans="1:32" x14ac:dyDescent="0.2">
      <c r="A2622" s="112">
        <f t="shared" si="841"/>
        <v>42647</v>
      </c>
      <c r="B2622" s="104">
        <f t="shared" si="853"/>
        <v>68553.148268239995</v>
      </c>
      <c r="C2622" s="104">
        <f t="shared" si="842"/>
        <v>63723.651757169959</v>
      </c>
      <c r="D2622" s="132">
        <f t="shared" si="843"/>
        <v>42624</v>
      </c>
      <c r="E2622" s="105">
        <f t="shared" si="855"/>
        <v>1.3309999999999999E-3</v>
      </c>
      <c r="F2622" s="106">
        <f t="shared" si="852"/>
        <v>24</v>
      </c>
      <c r="G2622" s="106">
        <f t="shared" si="854"/>
        <v>30</v>
      </c>
      <c r="H2622" s="104">
        <f t="shared" si="844"/>
        <v>1.00106465</v>
      </c>
      <c r="I2622" s="104">
        <f t="shared" si="845"/>
        <v>1.06719331</v>
      </c>
      <c r="J2622" s="104">
        <f t="shared" si="837"/>
        <v>1.06832949</v>
      </c>
      <c r="K2622" s="104">
        <f t="shared" si="838"/>
        <v>68077.856382669997</v>
      </c>
      <c r="L2622" s="107">
        <f t="shared" si="847"/>
        <v>0</v>
      </c>
      <c r="M2622" s="105">
        <f t="shared" si="848"/>
        <v>0</v>
      </c>
      <c r="N2622" s="104">
        <f t="shared" si="849"/>
        <v>0</v>
      </c>
      <c r="O2622" s="113">
        <f t="shared" si="846"/>
        <v>0.11</v>
      </c>
      <c r="P2622" s="108">
        <f t="shared" si="836"/>
        <v>1.0069815929999999</v>
      </c>
      <c r="Q2622" s="104">
        <f t="shared" si="839"/>
        <v>475.29188556999998</v>
      </c>
      <c r="R2622" s="104">
        <f t="shared" si="840"/>
        <v>475.29188556999998</v>
      </c>
      <c r="S2622" s="109" t="s">
        <v>52</v>
      </c>
      <c r="T2622" s="110">
        <f t="shared" si="850"/>
        <v>42653</v>
      </c>
      <c r="U2622" s="111">
        <f t="shared" si="851"/>
        <v>0</v>
      </c>
      <c r="V2622" s="22"/>
      <c r="AF2622" s="14"/>
    </row>
    <row r="2623" spans="1:32" x14ac:dyDescent="0.2">
      <c r="A2623" s="112">
        <f t="shared" si="841"/>
        <v>42648</v>
      </c>
      <c r="B2623" s="104">
        <f t="shared" si="853"/>
        <v>68576.065125909998</v>
      </c>
      <c r="C2623" s="104">
        <f t="shared" si="842"/>
        <v>63723.651757169959</v>
      </c>
      <c r="D2623" s="132">
        <f t="shared" si="843"/>
        <v>42624</v>
      </c>
      <c r="E2623" s="105">
        <f t="shared" si="855"/>
        <v>1.3309999999999999E-3</v>
      </c>
      <c r="F2623" s="106">
        <f t="shared" si="852"/>
        <v>25</v>
      </c>
      <c r="G2623" s="106">
        <f t="shared" si="854"/>
        <v>30</v>
      </c>
      <c r="H2623" s="104">
        <f t="shared" si="844"/>
        <v>1.00110904</v>
      </c>
      <c r="I2623" s="104">
        <f t="shared" si="845"/>
        <v>1.06719331</v>
      </c>
      <c r="J2623" s="104">
        <f t="shared" si="837"/>
        <v>1.06837687</v>
      </c>
      <c r="K2623" s="104">
        <f t="shared" si="838"/>
        <v>68080.87560929</v>
      </c>
      <c r="L2623" s="107">
        <f t="shared" si="847"/>
        <v>0</v>
      </c>
      <c r="M2623" s="105">
        <f t="shared" si="848"/>
        <v>0</v>
      </c>
      <c r="N2623" s="104">
        <f t="shared" si="849"/>
        <v>0</v>
      </c>
      <c r="O2623" s="113">
        <f t="shared" si="846"/>
        <v>0.11</v>
      </c>
      <c r="P2623" s="108">
        <f t="shared" si="836"/>
        <v>1.0072735479999999</v>
      </c>
      <c r="Q2623" s="104">
        <f t="shared" si="839"/>
        <v>495.18951662000001</v>
      </c>
      <c r="R2623" s="104">
        <f t="shared" si="840"/>
        <v>495.18951662000001</v>
      </c>
      <c r="S2623" s="109" t="s">
        <v>52</v>
      </c>
      <c r="T2623" s="110">
        <f t="shared" si="850"/>
        <v>42653</v>
      </c>
      <c r="U2623" s="111">
        <f t="shared" si="851"/>
        <v>0</v>
      </c>
      <c r="V2623" s="22"/>
      <c r="AF2623" s="14"/>
    </row>
    <row r="2624" spans="1:32" x14ac:dyDescent="0.2">
      <c r="A2624" s="112">
        <f t="shared" si="841"/>
        <v>42649</v>
      </c>
      <c r="B2624" s="104">
        <f t="shared" si="853"/>
        <v>68598.988891609988</v>
      </c>
      <c r="C2624" s="104">
        <f t="shared" si="842"/>
        <v>63723.651757169959</v>
      </c>
      <c r="D2624" s="132">
        <f t="shared" si="843"/>
        <v>42624</v>
      </c>
      <c r="E2624" s="105">
        <f t="shared" si="855"/>
        <v>1.3309999999999999E-3</v>
      </c>
      <c r="F2624" s="106">
        <f t="shared" si="852"/>
        <v>26</v>
      </c>
      <c r="G2624" s="106">
        <f t="shared" si="854"/>
        <v>30</v>
      </c>
      <c r="H2624" s="104">
        <f t="shared" si="844"/>
        <v>1.00115343</v>
      </c>
      <c r="I2624" s="104">
        <f t="shared" si="845"/>
        <v>1.06719331</v>
      </c>
      <c r="J2624" s="104">
        <f t="shared" si="837"/>
        <v>1.0684242399999999</v>
      </c>
      <c r="K2624" s="104">
        <f t="shared" si="838"/>
        <v>68083.894198669994</v>
      </c>
      <c r="L2624" s="107">
        <f t="shared" si="847"/>
        <v>0</v>
      </c>
      <c r="M2624" s="105">
        <f t="shared" si="848"/>
        <v>0</v>
      </c>
      <c r="N2624" s="104">
        <f t="shared" si="849"/>
        <v>0</v>
      </c>
      <c r="O2624" s="113">
        <f t="shared" si="846"/>
        <v>0.11</v>
      </c>
      <c r="P2624" s="108">
        <f t="shared" si="836"/>
        <v>1.0075655880000001</v>
      </c>
      <c r="Q2624" s="104">
        <f t="shared" si="839"/>
        <v>515.09469293999996</v>
      </c>
      <c r="R2624" s="104">
        <f t="shared" si="840"/>
        <v>515.09469293999996</v>
      </c>
      <c r="S2624" s="109" t="s">
        <v>52</v>
      </c>
      <c r="T2624" s="110">
        <f t="shared" si="850"/>
        <v>42653</v>
      </c>
      <c r="U2624" s="111">
        <f t="shared" si="851"/>
        <v>0</v>
      </c>
      <c r="V2624" s="22"/>
      <c r="AF2624" s="14"/>
    </row>
    <row r="2625" spans="1:32" x14ac:dyDescent="0.2">
      <c r="A2625" s="112">
        <f t="shared" si="841"/>
        <v>42650</v>
      </c>
      <c r="B2625" s="104">
        <f t="shared" si="853"/>
        <v>68621.920139709997</v>
      </c>
      <c r="C2625" s="104">
        <f t="shared" si="842"/>
        <v>63723.651757169959</v>
      </c>
      <c r="D2625" s="132">
        <f t="shared" si="843"/>
        <v>42624</v>
      </c>
      <c r="E2625" s="105">
        <f t="shared" si="855"/>
        <v>1.3309999999999999E-3</v>
      </c>
      <c r="F2625" s="106">
        <f t="shared" si="852"/>
        <v>27</v>
      </c>
      <c r="G2625" s="106">
        <f t="shared" si="854"/>
        <v>30</v>
      </c>
      <c r="H2625" s="104">
        <f t="shared" si="844"/>
        <v>1.00119782</v>
      </c>
      <c r="I2625" s="104">
        <f t="shared" si="845"/>
        <v>1.06719331</v>
      </c>
      <c r="J2625" s="104">
        <f t="shared" si="837"/>
        <v>1.06847161</v>
      </c>
      <c r="K2625" s="104">
        <f t="shared" si="838"/>
        <v>68086.912788059999</v>
      </c>
      <c r="L2625" s="107">
        <f t="shared" si="847"/>
        <v>0</v>
      </c>
      <c r="M2625" s="105">
        <f t="shared" si="848"/>
        <v>0</v>
      </c>
      <c r="N2625" s="104">
        <f t="shared" si="849"/>
        <v>0</v>
      </c>
      <c r="O2625" s="113">
        <f t="shared" si="846"/>
        <v>0.11</v>
      </c>
      <c r="P2625" s="108">
        <f t="shared" si="836"/>
        <v>1.0078577120000001</v>
      </c>
      <c r="Q2625" s="104">
        <f t="shared" si="839"/>
        <v>535.00735165000003</v>
      </c>
      <c r="R2625" s="104">
        <f t="shared" si="840"/>
        <v>535.00735165000003</v>
      </c>
      <c r="S2625" s="109" t="s">
        <v>52</v>
      </c>
      <c r="T2625" s="110">
        <f t="shared" si="850"/>
        <v>42653</v>
      </c>
      <c r="U2625" s="111">
        <f t="shared" si="851"/>
        <v>0</v>
      </c>
      <c r="V2625" s="22"/>
      <c r="AF2625" s="14"/>
    </row>
    <row r="2626" spans="1:32" x14ac:dyDescent="0.2">
      <c r="A2626" s="112">
        <f t="shared" si="841"/>
        <v>42651</v>
      </c>
      <c r="B2626" s="104">
        <f t="shared" si="853"/>
        <v>68644.85893906001</v>
      </c>
      <c r="C2626" s="104">
        <f t="shared" si="842"/>
        <v>63723.651757169959</v>
      </c>
      <c r="D2626" s="132">
        <f t="shared" si="843"/>
        <v>42624</v>
      </c>
      <c r="E2626" s="105">
        <f t="shared" si="855"/>
        <v>1.3309999999999999E-3</v>
      </c>
      <c r="F2626" s="106">
        <f t="shared" si="852"/>
        <v>28</v>
      </c>
      <c r="G2626" s="106">
        <f t="shared" si="854"/>
        <v>30</v>
      </c>
      <c r="H2626" s="104">
        <f t="shared" si="844"/>
        <v>1.00124221</v>
      </c>
      <c r="I2626" s="104">
        <f t="shared" si="845"/>
        <v>1.06719331</v>
      </c>
      <c r="J2626" s="104">
        <f t="shared" si="837"/>
        <v>1.0685189799999999</v>
      </c>
      <c r="K2626" s="104">
        <f t="shared" si="838"/>
        <v>68089.931377440007</v>
      </c>
      <c r="L2626" s="107">
        <f t="shared" si="847"/>
        <v>0</v>
      </c>
      <c r="M2626" s="105">
        <f t="shared" si="848"/>
        <v>0</v>
      </c>
      <c r="N2626" s="104">
        <f t="shared" si="849"/>
        <v>0</v>
      </c>
      <c r="O2626" s="113">
        <f t="shared" si="846"/>
        <v>0.11</v>
      </c>
      <c r="P2626" s="108">
        <f t="shared" si="836"/>
        <v>1.008149921</v>
      </c>
      <c r="Q2626" s="104">
        <f t="shared" si="839"/>
        <v>554.92756162000001</v>
      </c>
      <c r="R2626" s="104">
        <f t="shared" si="840"/>
        <v>554.92756162000001</v>
      </c>
      <c r="S2626" s="109" t="s">
        <v>52</v>
      </c>
      <c r="T2626" s="110">
        <f t="shared" si="850"/>
        <v>42653</v>
      </c>
      <c r="U2626" s="111">
        <f t="shared" si="851"/>
        <v>0</v>
      </c>
      <c r="V2626" s="22"/>
      <c r="AF2626" s="14"/>
    </row>
    <row r="2627" spans="1:32" x14ac:dyDescent="0.2">
      <c r="A2627" s="112">
        <f t="shared" si="841"/>
        <v>42652</v>
      </c>
      <c r="B2627" s="104">
        <f t="shared" si="853"/>
        <v>68667.805933039999</v>
      </c>
      <c r="C2627" s="104">
        <f t="shared" si="842"/>
        <v>63723.651757169959</v>
      </c>
      <c r="D2627" s="132">
        <f t="shared" si="843"/>
        <v>42624</v>
      </c>
      <c r="E2627" s="105">
        <f t="shared" si="855"/>
        <v>1.3309999999999999E-3</v>
      </c>
      <c r="F2627" s="106">
        <f t="shared" si="852"/>
        <v>29</v>
      </c>
      <c r="G2627" s="106">
        <f t="shared" si="854"/>
        <v>30</v>
      </c>
      <c r="H2627" s="104">
        <f t="shared" si="844"/>
        <v>1.0012866</v>
      </c>
      <c r="I2627" s="104">
        <f t="shared" si="845"/>
        <v>1.06719331</v>
      </c>
      <c r="J2627" s="104">
        <f t="shared" si="837"/>
        <v>1.0685663599999999</v>
      </c>
      <c r="K2627" s="104">
        <f t="shared" si="838"/>
        <v>68092.950604059995</v>
      </c>
      <c r="L2627" s="107">
        <f t="shared" si="847"/>
        <v>0</v>
      </c>
      <c r="M2627" s="105">
        <f t="shared" si="848"/>
        <v>0</v>
      </c>
      <c r="N2627" s="104">
        <f t="shared" si="849"/>
        <v>0</v>
      </c>
      <c r="O2627" s="113">
        <f t="shared" si="846"/>
        <v>0.11</v>
      </c>
      <c r="P2627" s="108">
        <f t="shared" si="836"/>
        <v>1.0084422150000001</v>
      </c>
      <c r="Q2627" s="104">
        <f t="shared" si="839"/>
        <v>574.85532897999997</v>
      </c>
      <c r="R2627" s="104">
        <f t="shared" si="840"/>
        <v>574.85532897999997</v>
      </c>
      <c r="S2627" s="109" t="s">
        <v>52</v>
      </c>
      <c r="T2627" s="110">
        <f t="shared" si="850"/>
        <v>42653</v>
      </c>
      <c r="U2627" s="111">
        <f t="shared" si="851"/>
        <v>0</v>
      </c>
      <c r="V2627" s="22"/>
      <c r="AF2627" s="14"/>
    </row>
    <row r="2628" spans="1:32" s="15" customFormat="1" x14ac:dyDescent="0.2">
      <c r="A2628" s="112">
        <f t="shared" si="841"/>
        <v>42653</v>
      </c>
      <c r="B2628" s="104">
        <f t="shared" si="853"/>
        <v>68690.760480180004</v>
      </c>
      <c r="C2628" s="104">
        <f t="shared" si="842"/>
        <v>63723.651757169959</v>
      </c>
      <c r="D2628" s="132">
        <f t="shared" si="843"/>
        <v>42624</v>
      </c>
      <c r="E2628" s="105">
        <f t="shared" si="855"/>
        <v>1.3309999999999999E-3</v>
      </c>
      <c r="F2628" s="106">
        <f t="shared" si="852"/>
        <v>30</v>
      </c>
      <c r="G2628" s="106">
        <f t="shared" si="854"/>
        <v>30</v>
      </c>
      <c r="H2628" s="104">
        <f t="shared" si="844"/>
        <v>1.001331</v>
      </c>
      <c r="I2628" s="104">
        <f t="shared" si="845"/>
        <v>1.06719331</v>
      </c>
      <c r="J2628" s="104">
        <f t="shared" si="837"/>
        <v>1.06861374</v>
      </c>
      <c r="K2628" s="104">
        <f t="shared" si="838"/>
        <v>68095.969830679998</v>
      </c>
      <c r="L2628" s="107">
        <f t="shared" si="847"/>
        <v>85</v>
      </c>
      <c r="M2628" s="105">
        <f t="shared" si="848"/>
        <v>2.1146000000000002E-2</v>
      </c>
      <c r="N2628" s="104">
        <f t="shared" si="849"/>
        <v>1439.95737803</v>
      </c>
      <c r="O2628" s="113">
        <f t="shared" si="846"/>
        <v>0.11</v>
      </c>
      <c r="P2628" s="108">
        <f t="shared" si="836"/>
        <v>1.0087345940000001</v>
      </c>
      <c r="Q2628" s="104">
        <f t="shared" si="839"/>
        <v>594.79064949999997</v>
      </c>
      <c r="R2628" s="104">
        <f t="shared" si="840"/>
        <v>2034.7480275299999</v>
      </c>
      <c r="S2628" s="109" t="s">
        <v>52</v>
      </c>
      <c r="T2628" s="110">
        <f t="shared" si="850"/>
        <v>42653</v>
      </c>
      <c r="U2628" s="111">
        <f t="shared" si="851"/>
        <v>66656.01245265</v>
      </c>
      <c r="V2628" s="22"/>
      <c r="AB2628" s="24"/>
      <c r="AF2628" s="16"/>
    </row>
    <row r="2629" spans="1:32" x14ac:dyDescent="0.2">
      <c r="A2629" s="112">
        <f t="shared" si="841"/>
        <v>42654</v>
      </c>
      <c r="B2629" s="104">
        <f t="shared" si="853"/>
        <v>66678.747722369997</v>
      </c>
      <c r="C2629" s="104">
        <f t="shared" si="842"/>
        <v>62376.15141711996</v>
      </c>
      <c r="D2629" s="132">
        <f t="shared" si="843"/>
        <v>42654</v>
      </c>
      <c r="E2629" s="105">
        <f t="shared" si="855"/>
        <v>1.877E-3</v>
      </c>
      <c r="F2629" s="106">
        <f t="shared" si="852"/>
        <v>1</v>
      </c>
      <c r="G2629" s="106">
        <f t="shared" si="854"/>
        <v>31</v>
      </c>
      <c r="H2629" s="104">
        <f t="shared" si="844"/>
        <v>1.0000604900000001</v>
      </c>
      <c r="I2629" s="104">
        <f t="shared" si="845"/>
        <v>1.06861374</v>
      </c>
      <c r="J2629" s="104">
        <f t="shared" si="837"/>
        <v>1.0686783799999999</v>
      </c>
      <c r="K2629" s="104">
        <f t="shared" si="838"/>
        <v>66660.044447079999</v>
      </c>
      <c r="L2629" s="107">
        <f t="shared" si="847"/>
        <v>0</v>
      </c>
      <c r="M2629" s="105">
        <f t="shared" si="848"/>
        <v>0</v>
      </c>
      <c r="N2629" s="104">
        <f t="shared" si="849"/>
        <v>0</v>
      </c>
      <c r="O2629" s="113">
        <f t="shared" si="846"/>
        <v>0.11</v>
      </c>
      <c r="P2629" s="108">
        <f t="shared" si="836"/>
        <v>1.0002805770000001</v>
      </c>
      <c r="Q2629" s="104">
        <f t="shared" si="839"/>
        <v>18.703275290000001</v>
      </c>
      <c r="R2629" s="104">
        <f t="shared" si="840"/>
        <v>18.703275290000001</v>
      </c>
      <c r="S2629" s="109" t="s">
        <v>52</v>
      </c>
      <c r="T2629" s="110">
        <f t="shared" si="850"/>
        <v>42684</v>
      </c>
      <c r="U2629" s="111">
        <f t="shared" si="851"/>
        <v>0</v>
      </c>
      <c r="V2629" s="22"/>
      <c r="AF2629" s="14"/>
    </row>
    <row r="2630" spans="1:32" x14ac:dyDescent="0.2">
      <c r="A2630" s="112">
        <f t="shared" si="841"/>
        <v>42655</v>
      </c>
      <c r="B2630" s="104">
        <f t="shared" si="853"/>
        <v>66701.49114523</v>
      </c>
      <c r="C2630" s="104">
        <f t="shared" si="842"/>
        <v>62376.15141711996</v>
      </c>
      <c r="D2630" s="132">
        <f t="shared" si="843"/>
        <v>42654</v>
      </c>
      <c r="E2630" s="105">
        <f t="shared" si="855"/>
        <v>1.877E-3</v>
      </c>
      <c r="F2630" s="106">
        <f t="shared" si="852"/>
        <v>2</v>
      </c>
      <c r="G2630" s="106">
        <f t="shared" si="854"/>
        <v>31</v>
      </c>
      <c r="H2630" s="104">
        <f t="shared" si="844"/>
        <v>1.0001209900000001</v>
      </c>
      <c r="I2630" s="104">
        <f t="shared" si="845"/>
        <v>1.06861374</v>
      </c>
      <c r="J2630" s="104">
        <f t="shared" si="837"/>
        <v>1.06874303</v>
      </c>
      <c r="K2630" s="104">
        <f t="shared" si="838"/>
        <v>66664.077065270001</v>
      </c>
      <c r="L2630" s="107">
        <f t="shared" si="847"/>
        <v>0</v>
      </c>
      <c r="M2630" s="105">
        <f t="shared" si="848"/>
        <v>0</v>
      </c>
      <c r="N2630" s="104">
        <f t="shared" si="849"/>
        <v>0</v>
      </c>
      <c r="O2630" s="113">
        <f t="shared" si="846"/>
        <v>0.11</v>
      </c>
      <c r="P2630" s="108">
        <f t="shared" si="836"/>
        <v>1.000561233</v>
      </c>
      <c r="Q2630" s="104">
        <f t="shared" si="839"/>
        <v>37.414079960000002</v>
      </c>
      <c r="R2630" s="104">
        <f t="shared" si="840"/>
        <v>37.414079960000002</v>
      </c>
      <c r="S2630" s="109" t="s">
        <v>52</v>
      </c>
      <c r="T2630" s="110">
        <f t="shared" si="850"/>
        <v>42684</v>
      </c>
      <c r="U2630" s="111">
        <f t="shared" si="851"/>
        <v>0</v>
      </c>
      <c r="V2630" s="22"/>
      <c r="AF2630" s="14"/>
    </row>
    <row r="2631" spans="1:32" x14ac:dyDescent="0.2">
      <c r="A2631" s="112">
        <f t="shared" si="841"/>
        <v>42656</v>
      </c>
      <c r="B2631" s="104">
        <f t="shared" si="853"/>
        <v>66724.242031760004</v>
      </c>
      <c r="C2631" s="104">
        <f t="shared" si="842"/>
        <v>62376.15141711996</v>
      </c>
      <c r="D2631" s="132">
        <f t="shared" si="843"/>
        <v>42654</v>
      </c>
      <c r="E2631" s="105">
        <f t="shared" si="855"/>
        <v>1.877E-3</v>
      </c>
      <c r="F2631" s="106">
        <f t="shared" si="852"/>
        <v>3</v>
      </c>
      <c r="G2631" s="106">
        <f t="shared" si="854"/>
        <v>31</v>
      </c>
      <c r="H2631" s="104">
        <f t="shared" si="844"/>
        <v>1.0001814899999999</v>
      </c>
      <c r="I2631" s="104">
        <f t="shared" si="845"/>
        <v>1.06861374</v>
      </c>
      <c r="J2631" s="104">
        <f t="shared" si="837"/>
        <v>1.0688076799999999</v>
      </c>
      <c r="K2631" s="104">
        <f t="shared" si="838"/>
        <v>66668.109683460003</v>
      </c>
      <c r="L2631" s="107">
        <f t="shared" si="847"/>
        <v>0</v>
      </c>
      <c r="M2631" s="105">
        <f t="shared" si="848"/>
        <v>0</v>
      </c>
      <c r="N2631" s="104">
        <f t="shared" si="849"/>
        <v>0</v>
      </c>
      <c r="O2631" s="113">
        <f t="shared" si="846"/>
        <v>0.11</v>
      </c>
      <c r="P2631" s="108">
        <f t="shared" si="836"/>
        <v>1.0008419669999999</v>
      </c>
      <c r="Q2631" s="104">
        <f t="shared" si="839"/>
        <v>56.132348299999997</v>
      </c>
      <c r="R2631" s="104">
        <f t="shared" si="840"/>
        <v>56.132348299999997</v>
      </c>
      <c r="S2631" s="109" t="s">
        <v>52</v>
      </c>
      <c r="T2631" s="110">
        <f t="shared" si="850"/>
        <v>42684</v>
      </c>
      <c r="U2631" s="111">
        <f t="shared" si="851"/>
        <v>0</v>
      </c>
      <c r="V2631" s="22"/>
      <c r="AF2631" s="14"/>
    </row>
    <row r="2632" spans="1:32" x14ac:dyDescent="0.2">
      <c r="A2632" s="112">
        <f t="shared" si="841"/>
        <v>42657</v>
      </c>
      <c r="B2632" s="104">
        <f t="shared" si="853"/>
        <v>66747.00051623999</v>
      </c>
      <c r="C2632" s="104">
        <f t="shared" si="842"/>
        <v>62376.15141711996</v>
      </c>
      <c r="D2632" s="132">
        <f t="shared" si="843"/>
        <v>42654</v>
      </c>
      <c r="E2632" s="105">
        <f t="shared" si="855"/>
        <v>1.877E-3</v>
      </c>
      <c r="F2632" s="106">
        <f t="shared" si="852"/>
        <v>4</v>
      </c>
      <c r="G2632" s="106">
        <f t="shared" si="854"/>
        <v>31</v>
      </c>
      <c r="H2632" s="104">
        <f t="shared" si="844"/>
        <v>1.0002419899999999</v>
      </c>
      <c r="I2632" s="104">
        <f t="shared" si="845"/>
        <v>1.06861374</v>
      </c>
      <c r="J2632" s="104">
        <f t="shared" si="837"/>
        <v>1.06887233</v>
      </c>
      <c r="K2632" s="104">
        <f t="shared" si="838"/>
        <v>66672.142301639993</v>
      </c>
      <c r="L2632" s="107">
        <f t="shared" si="847"/>
        <v>0</v>
      </c>
      <c r="M2632" s="105">
        <f t="shared" si="848"/>
        <v>0</v>
      </c>
      <c r="N2632" s="104">
        <f t="shared" si="849"/>
        <v>0</v>
      </c>
      <c r="O2632" s="113">
        <f t="shared" si="846"/>
        <v>0.11</v>
      </c>
      <c r="P2632" s="108">
        <f t="shared" ref="P2632:P2695" si="856">ROUND((1+O2632)^(30/360)^(F2632/G2632),9)</f>
        <v>1.0011227810000001</v>
      </c>
      <c r="Q2632" s="104">
        <f t="shared" si="839"/>
        <v>74.858214599999997</v>
      </c>
      <c r="R2632" s="104">
        <f t="shared" si="840"/>
        <v>74.858214599999997</v>
      </c>
      <c r="S2632" s="109" t="s">
        <v>52</v>
      </c>
      <c r="T2632" s="110">
        <f t="shared" si="850"/>
        <v>42684</v>
      </c>
      <c r="U2632" s="111">
        <f t="shared" si="851"/>
        <v>0</v>
      </c>
      <c r="V2632" s="22"/>
      <c r="AF2632" s="14"/>
    </row>
    <row r="2633" spans="1:32" x14ac:dyDescent="0.2">
      <c r="A2633" s="112">
        <f t="shared" si="841"/>
        <v>42658</v>
      </c>
      <c r="B2633" s="104">
        <f t="shared" si="853"/>
        <v>66769.767090950001</v>
      </c>
      <c r="C2633" s="104">
        <f t="shared" si="842"/>
        <v>62376.15141711996</v>
      </c>
      <c r="D2633" s="132">
        <f t="shared" si="843"/>
        <v>42654</v>
      </c>
      <c r="E2633" s="105">
        <f t="shared" si="855"/>
        <v>1.877E-3</v>
      </c>
      <c r="F2633" s="106">
        <f t="shared" si="852"/>
        <v>5</v>
      </c>
      <c r="G2633" s="106">
        <f t="shared" si="854"/>
        <v>31</v>
      </c>
      <c r="H2633" s="104">
        <f t="shared" si="844"/>
        <v>1.0003025000000001</v>
      </c>
      <c r="I2633" s="104">
        <f t="shared" si="845"/>
        <v>1.06861374</v>
      </c>
      <c r="J2633" s="104">
        <f t="shared" si="837"/>
        <v>1.0689369900000001</v>
      </c>
      <c r="K2633" s="104">
        <f t="shared" si="838"/>
        <v>66676.175543599995</v>
      </c>
      <c r="L2633" s="107">
        <f t="shared" si="847"/>
        <v>0</v>
      </c>
      <c r="M2633" s="105">
        <f t="shared" si="848"/>
        <v>0</v>
      </c>
      <c r="N2633" s="104">
        <f t="shared" si="849"/>
        <v>0</v>
      </c>
      <c r="O2633" s="113">
        <f t="shared" si="846"/>
        <v>0.11</v>
      </c>
      <c r="P2633" s="108">
        <f t="shared" si="856"/>
        <v>1.001403673</v>
      </c>
      <c r="Q2633" s="104">
        <f t="shared" si="839"/>
        <v>93.591547349999999</v>
      </c>
      <c r="R2633" s="104">
        <f t="shared" si="840"/>
        <v>93.591547349999999</v>
      </c>
      <c r="S2633" s="109" t="s">
        <v>52</v>
      </c>
      <c r="T2633" s="110">
        <f t="shared" si="850"/>
        <v>42684</v>
      </c>
      <c r="U2633" s="111">
        <f t="shared" si="851"/>
        <v>0</v>
      </c>
      <c r="V2633" s="22"/>
      <c r="AF2633" s="14"/>
    </row>
    <row r="2634" spans="1:32" x14ac:dyDescent="0.2">
      <c r="A2634" s="112">
        <f t="shared" si="841"/>
        <v>42659</v>
      </c>
      <c r="B2634" s="104">
        <f t="shared" si="853"/>
        <v>66792.541132509999</v>
      </c>
      <c r="C2634" s="104">
        <f t="shared" si="842"/>
        <v>62376.15141711996</v>
      </c>
      <c r="D2634" s="132">
        <f t="shared" si="843"/>
        <v>42654</v>
      </c>
      <c r="E2634" s="105">
        <f t="shared" si="855"/>
        <v>1.877E-3</v>
      </c>
      <c r="F2634" s="106">
        <f t="shared" si="852"/>
        <v>6</v>
      </c>
      <c r="G2634" s="106">
        <f t="shared" si="854"/>
        <v>31</v>
      </c>
      <c r="H2634" s="104">
        <f t="shared" si="844"/>
        <v>1.0003630100000001</v>
      </c>
      <c r="I2634" s="104">
        <f t="shared" si="845"/>
        <v>1.06861374</v>
      </c>
      <c r="J2634" s="104">
        <f t="shared" ref="J2634:J2697" si="857">TRUNC(H2634*I2634,8)</f>
        <v>1.0690016499999999</v>
      </c>
      <c r="K2634" s="104">
        <f t="shared" ref="K2634:K2697" si="858">TRUNC(C2634*J2634,8)</f>
        <v>66680.208785549999</v>
      </c>
      <c r="L2634" s="107">
        <f t="shared" si="847"/>
        <v>0</v>
      </c>
      <c r="M2634" s="105">
        <f t="shared" si="848"/>
        <v>0</v>
      </c>
      <c r="N2634" s="104">
        <f t="shared" si="849"/>
        <v>0</v>
      </c>
      <c r="O2634" s="113">
        <f t="shared" si="846"/>
        <v>0.11</v>
      </c>
      <c r="P2634" s="108">
        <f t="shared" si="856"/>
        <v>1.0016846429999999</v>
      </c>
      <c r="Q2634" s="104">
        <f t="shared" ref="Q2634:Q2697" si="859">TRUNC((P2634-1)*K2634,8)</f>
        <v>112.33234696</v>
      </c>
      <c r="R2634" s="104">
        <f t="shared" ref="R2634:R2697" si="860">(N2634+Q2634)</f>
        <v>112.33234696</v>
      </c>
      <c r="S2634" s="109" t="s">
        <v>52</v>
      </c>
      <c r="T2634" s="110">
        <f t="shared" si="850"/>
        <v>42684</v>
      </c>
      <c r="U2634" s="111">
        <f t="shared" si="851"/>
        <v>0</v>
      </c>
      <c r="V2634" s="22"/>
      <c r="AF2634" s="14"/>
    </row>
    <row r="2635" spans="1:32" x14ac:dyDescent="0.2">
      <c r="A2635" s="112">
        <f t="shared" ref="A2635:A2698" si="861">(A2634+1)</f>
        <v>42660</v>
      </c>
      <c r="B2635" s="104">
        <f t="shared" si="853"/>
        <v>66815.323400240013</v>
      </c>
      <c r="C2635" s="104">
        <f t="shared" ref="C2635:C2698" si="862">IF(DAY(A2634)=$E$2,VLOOKUP(A2634,X$10:Y$148,2),C2634)</f>
        <v>62376.15141711996</v>
      </c>
      <c r="D2635" s="132">
        <f t="shared" ref="D2635:D2698" si="863">IF(DAY(A2634)=$E$2,A2635,D2634)</f>
        <v>42654</v>
      </c>
      <c r="E2635" s="105">
        <f t="shared" si="855"/>
        <v>1.877E-3</v>
      </c>
      <c r="F2635" s="106">
        <f t="shared" si="852"/>
        <v>7</v>
      </c>
      <c r="G2635" s="106">
        <f t="shared" si="854"/>
        <v>31</v>
      </c>
      <c r="H2635" s="104">
        <f t="shared" ref="H2635:H2698" si="864">TRUNC(((1+$E2635)^($F2635/$G2635)),8)</f>
        <v>1.0004235299999999</v>
      </c>
      <c r="I2635" s="104">
        <f t="shared" ref="I2635:I2698" si="865">IF(DAY(A2634)=E$2,J2634,I2634)</f>
        <v>1.06861374</v>
      </c>
      <c r="J2635" s="104">
        <f t="shared" si="857"/>
        <v>1.0690663199999999</v>
      </c>
      <c r="K2635" s="104">
        <f t="shared" si="858"/>
        <v>66684.242651260007</v>
      </c>
      <c r="L2635" s="107">
        <f t="shared" si="847"/>
        <v>0</v>
      </c>
      <c r="M2635" s="105">
        <f t="shared" si="848"/>
        <v>0</v>
      </c>
      <c r="N2635" s="104">
        <f t="shared" si="849"/>
        <v>0</v>
      </c>
      <c r="O2635" s="113">
        <f t="shared" ref="O2635:O2698" si="866">(O2634)</f>
        <v>0.11</v>
      </c>
      <c r="P2635" s="108">
        <f t="shared" si="856"/>
        <v>1.001965693</v>
      </c>
      <c r="Q2635" s="104">
        <f t="shared" si="859"/>
        <v>131.08074898000001</v>
      </c>
      <c r="R2635" s="104">
        <f t="shared" si="860"/>
        <v>131.08074898000001</v>
      </c>
      <c r="S2635" s="109" t="s">
        <v>52</v>
      </c>
      <c r="T2635" s="110">
        <f t="shared" si="850"/>
        <v>42684</v>
      </c>
      <c r="U2635" s="111">
        <f t="shared" si="851"/>
        <v>0</v>
      </c>
      <c r="V2635" s="22"/>
      <c r="AF2635" s="14"/>
    </row>
    <row r="2636" spans="1:32" x14ac:dyDescent="0.2">
      <c r="A2636" s="112">
        <f t="shared" si="861"/>
        <v>42661</v>
      </c>
      <c r="B2636" s="104">
        <f t="shared" si="853"/>
        <v>66838.113828950009</v>
      </c>
      <c r="C2636" s="104">
        <f t="shared" si="862"/>
        <v>62376.15141711996</v>
      </c>
      <c r="D2636" s="132">
        <f t="shared" si="863"/>
        <v>42654</v>
      </c>
      <c r="E2636" s="105">
        <f t="shared" si="855"/>
        <v>1.877E-3</v>
      </c>
      <c r="F2636" s="106">
        <f t="shared" si="852"/>
        <v>8</v>
      </c>
      <c r="G2636" s="106">
        <f t="shared" si="854"/>
        <v>31</v>
      </c>
      <c r="H2636" s="104">
        <f t="shared" si="864"/>
        <v>1.0004840500000001</v>
      </c>
      <c r="I2636" s="104">
        <f t="shared" si="865"/>
        <v>1.06861374</v>
      </c>
      <c r="J2636" s="104">
        <f t="shared" si="857"/>
        <v>1.0691310000000001</v>
      </c>
      <c r="K2636" s="104">
        <f t="shared" si="858"/>
        <v>66688.277140730002</v>
      </c>
      <c r="L2636" s="107">
        <f t="shared" ref="L2636:L2699" si="867">IF(DAY(A2636)=E$2,VLOOKUP(A2636,$X$10:$AE$196,7),0)</f>
        <v>0</v>
      </c>
      <c r="M2636" s="105">
        <f t="shared" ref="M2636:M2699" si="868">IF(DAY(A2636)=E$2,VLOOKUP(A2636,$X$10:$AE$200,5),0)</f>
        <v>0</v>
      </c>
      <c r="N2636" s="104">
        <f t="shared" ref="N2636:N2699" si="869">IF(M2636&gt;0,TRUNC((M2636*K2636),8),0)</f>
        <v>0</v>
      </c>
      <c r="O2636" s="113">
        <f t="shared" si="866"/>
        <v>0.11</v>
      </c>
      <c r="P2636" s="108">
        <f t="shared" si="856"/>
        <v>1.002246822</v>
      </c>
      <c r="Q2636" s="104">
        <f t="shared" si="859"/>
        <v>149.83668822000001</v>
      </c>
      <c r="R2636" s="104">
        <f t="shared" si="860"/>
        <v>149.83668822000001</v>
      </c>
      <c r="S2636" s="109" t="s">
        <v>52</v>
      </c>
      <c r="T2636" s="110">
        <f t="shared" ref="T2636:T2699" si="870">IF(DAY(A2636)=E$2+1,VLOOKUP(A2635,$X$10:$AE$200,8),T2635)</f>
        <v>42684</v>
      </c>
      <c r="U2636" s="111">
        <f t="shared" ref="U2636:U2699" si="871">IF(L2636&gt;0,K2636-N2636,0)</f>
        <v>0</v>
      </c>
      <c r="V2636" s="22"/>
      <c r="AF2636" s="14"/>
    </row>
    <row r="2637" spans="1:32" x14ac:dyDescent="0.2">
      <c r="A2637" s="112">
        <f t="shared" si="861"/>
        <v>42662</v>
      </c>
      <c r="B2637" s="104">
        <f t="shared" si="853"/>
        <v>66860.911102739992</v>
      </c>
      <c r="C2637" s="104">
        <f t="shared" si="862"/>
        <v>62376.15141711996</v>
      </c>
      <c r="D2637" s="132">
        <f t="shared" si="863"/>
        <v>42654</v>
      </c>
      <c r="E2637" s="105">
        <f t="shared" si="855"/>
        <v>1.877E-3</v>
      </c>
      <c r="F2637" s="106">
        <f t="shared" si="852"/>
        <v>9</v>
      </c>
      <c r="G2637" s="106">
        <f t="shared" si="854"/>
        <v>31</v>
      </c>
      <c r="H2637" s="104">
        <f t="shared" si="864"/>
        <v>1.00054457</v>
      </c>
      <c r="I2637" s="104">
        <f t="shared" si="865"/>
        <v>1.06861374</v>
      </c>
      <c r="J2637" s="104">
        <f t="shared" si="857"/>
        <v>1.06919567</v>
      </c>
      <c r="K2637" s="104">
        <f t="shared" si="858"/>
        <v>66692.311006439995</v>
      </c>
      <c r="L2637" s="107">
        <f t="shared" si="867"/>
        <v>0</v>
      </c>
      <c r="M2637" s="105">
        <f t="shared" si="868"/>
        <v>0</v>
      </c>
      <c r="N2637" s="104">
        <f t="shared" si="869"/>
        <v>0</v>
      </c>
      <c r="O2637" s="113">
        <f t="shared" si="866"/>
        <v>0.11</v>
      </c>
      <c r="P2637" s="108">
        <f t="shared" si="856"/>
        <v>1.002528029</v>
      </c>
      <c r="Q2637" s="104">
        <f t="shared" si="859"/>
        <v>168.60009629999999</v>
      </c>
      <c r="R2637" s="104">
        <f t="shared" si="860"/>
        <v>168.60009629999999</v>
      </c>
      <c r="S2637" s="109" t="s">
        <v>52</v>
      </c>
      <c r="T2637" s="110">
        <f t="shared" si="870"/>
        <v>42684</v>
      </c>
      <c r="U2637" s="111">
        <f t="shared" si="871"/>
        <v>0</v>
      </c>
      <c r="V2637" s="22"/>
      <c r="AF2637" s="14"/>
    </row>
    <row r="2638" spans="1:32" x14ac:dyDescent="0.2">
      <c r="A2638" s="112">
        <f t="shared" si="861"/>
        <v>42663</v>
      </c>
      <c r="B2638" s="104">
        <f t="shared" si="853"/>
        <v>66883.715980950001</v>
      </c>
      <c r="C2638" s="104">
        <f t="shared" si="862"/>
        <v>62376.15141711996</v>
      </c>
      <c r="D2638" s="132">
        <f t="shared" si="863"/>
        <v>42654</v>
      </c>
      <c r="E2638" s="105">
        <f t="shared" si="855"/>
        <v>1.877E-3</v>
      </c>
      <c r="F2638" s="106">
        <f t="shared" si="852"/>
        <v>10</v>
      </c>
      <c r="G2638" s="106">
        <f t="shared" si="854"/>
        <v>31</v>
      </c>
      <c r="H2638" s="104">
        <f t="shared" si="864"/>
        <v>1.0006050900000001</v>
      </c>
      <c r="I2638" s="104">
        <f t="shared" si="865"/>
        <v>1.06861374</v>
      </c>
      <c r="J2638" s="104">
        <f t="shared" si="857"/>
        <v>1.06926034</v>
      </c>
      <c r="K2638" s="104">
        <f t="shared" si="858"/>
        <v>66696.34487216</v>
      </c>
      <c r="L2638" s="107">
        <f t="shared" si="867"/>
        <v>0</v>
      </c>
      <c r="M2638" s="105">
        <f t="shared" si="868"/>
        <v>0</v>
      </c>
      <c r="N2638" s="104">
        <f t="shared" si="869"/>
        <v>0</v>
      </c>
      <c r="O2638" s="113">
        <f t="shared" si="866"/>
        <v>0.11</v>
      </c>
      <c r="P2638" s="108">
        <f t="shared" si="856"/>
        <v>1.002809316</v>
      </c>
      <c r="Q2638" s="104">
        <f t="shared" si="859"/>
        <v>187.37110878999999</v>
      </c>
      <c r="R2638" s="104">
        <f t="shared" si="860"/>
        <v>187.37110878999999</v>
      </c>
      <c r="S2638" s="109" t="s">
        <v>52</v>
      </c>
      <c r="T2638" s="110">
        <f t="shared" si="870"/>
        <v>42684</v>
      </c>
      <c r="U2638" s="111">
        <f t="shared" si="871"/>
        <v>0</v>
      </c>
      <c r="V2638" s="22"/>
      <c r="AF2638" s="14"/>
    </row>
    <row r="2639" spans="1:32" x14ac:dyDescent="0.2">
      <c r="A2639" s="112">
        <f t="shared" si="861"/>
        <v>42664</v>
      </c>
      <c r="B2639" s="104">
        <f t="shared" si="853"/>
        <v>66906.529582499992</v>
      </c>
      <c r="C2639" s="104">
        <f t="shared" si="862"/>
        <v>62376.15141711996</v>
      </c>
      <c r="D2639" s="132">
        <f t="shared" si="863"/>
        <v>42654</v>
      </c>
      <c r="E2639" s="105">
        <f t="shared" si="855"/>
        <v>1.877E-3</v>
      </c>
      <c r="F2639" s="106">
        <f t="shared" si="852"/>
        <v>11</v>
      </c>
      <c r="G2639" s="106">
        <f t="shared" si="854"/>
        <v>31</v>
      </c>
      <c r="H2639" s="104">
        <f t="shared" si="864"/>
        <v>1.0006656199999999</v>
      </c>
      <c r="I2639" s="104">
        <f t="shared" si="865"/>
        <v>1.06861374</v>
      </c>
      <c r="J2639" s="104">
        <f t="shared" si="857"/>
        <v>1.0693250299999999</v>
      </c>
      <c r="K2639" s="104">
        <f t="shared" si="858"/>
        <v>66700.379985389998</v>
      </c>
      <c r="L2639" s="107">
        <f t="shared" si="867"/>
        <v>0</v>
      </c>
      <c r="M2639" s="105">
        <f t="shared" si="868"/>
        <v>0</v>
      </c>
      <c r="N2639" s="104">
        <f t="shared" si="869"/>
        <v>0</v>
      </c>
      <c r="O2639" s="113">
        <f t="shared" si="866"/>
        <v>0.11</v>
      </c>
      <c r="P2639" s="108">
        <f t="shared" si="856"/>
        <v>1.003090681</v>
      </c>
      <c r="Q2639" s="104">
        <f t="shared" si="859"/>
        <v>206.14959711</v>
      </c>
      <c r="R2639" s="104">
        <f t="shared" si="860"/>
        <v>206.14959711</v>
      </c>
      <c r="S2639" s="109" t="s">
        <v>52</v>
      </c>
      <c r="T2639" s="110">
        <f t="shared" si="870"/>
        <v>42684</v>
      </c>
      <c r="U2639" s="111">
        <f t="shared" si="871"/>
        <v>0</v>
      </c>
      <c r="V2639" s="22"/>
      <c r="AF2639" s="14"/>
    </row>
    <row r="2640" spans="1:32" x14ac:dyDescent="0.2">
      <c r="A2640" s="112">
        <f t="shared" si="861"/>
        <v>42665</v>
      </c>
      <c r="B2640" s="104">
        <f t="shared" si="853"/>
        <v>66929.350724389995</v>
      </c>
      <c r="C2640" s="104">
        <f t="shared" si="862"/>
        <v>62376.15141711996</v>
      </c>
      <c r="D2640" s="132">
        <f t="shared" si="863"/>
        <v>42654</v>
      </c>
      <c r="E2640" s="105">
        <f t="shared" si="855"/>
        <v>1.877E-3</v>
      </c>
      <c r="F2640" s="106">
        <f t="shared" si="852"/>
        <v>12</v>
      </c>
      <c r="G2640" s="106">
        <f t="shared" si="854"/>
        <v>31</v>
      </c>
      <c r="H2640" s="104">
        <f t="shared" si="864"/>
        <v>1.0007261599999999</v>
      </c>
      <c r="I2640" s="104">
        <f t="shared" si="865"/>
        <v>1.06861374</v>
      </c>
      <c r="J2640" s="104">
        <f t="shared" si="857"/>
        <v>1.06938972</v>
      </c>
      <c r="K2640" s="104">
        <f t="shared" si="858"/>
        <v>66704.415098629994</v>
      </c>
      <c r="L2640" s="107">
        <f t="shared" si="867"/>
        <v>0</v>
      </c>
      <c r="M2640" s="105">
        <f t="shared" si="868"/>
        <v>0</v>
      </c>
      <c r="N2640" s="104">
        <f t="shared" si="869"/>
        <v>0</v>
      </c>
      <c r="O2640" s="113">
        <f t="shared" si="866"/>
        <v>0.11</v>
      </c>
      <c r="P2640" s="108">
        <f t="shared" si="856"/>
        <v>1.0033721250000001</v>
      </c>
      <c r="Q2640" s="104">
        <f t="shared" si="859"/>
        <v>224.93562575999999</v>
      </c>
      <c r="R2640" s="104">
        <f t="shared" si="860"/>
        <v>224.93562575999999</v>
      </c>
      <c r="S2640" s="109" t="s">
        <v>52</v>
      </c>
      <c r="T2640" s="110">
        <f t="shared" si="870"/>
        <v>42684</v>
      </c>
      <c r="U2640" s="111">
        <f t="shared" si="871"/>
        <v>0</v>
      </c>
      <c r="V2640" s="22"/>
      <c r="AF2640" s="14"/>
    </row>
    <row r="2641" spans="1:32" x14ac:dyDescent="0.2">
      <c r="A2641" s="112">
        <f t="shared" si="861"/>
        <v>42666</v>
      </c>
      <c r="B2641" s="104">
        <f t="shared" si="853"/>
        <v>66952.179407550007</v>
      </c>
      <c r="C2641" s="104">
        <f t="shared" si="862"/>
        <v>62376.15141711996</v>
      </c>
      <c r="D2641" s="132">
        <f t="shared" si="863"/>
        <v>42654</v>
      </c>
      <c r="E2641" s="105">
        <f t="shared" si="855"/>
        <v>1.877E-3</v>
      </c>
      <c r="F2641" s="106">
        <f t="shared" si="852"/>
        <v>13</v>
      </c>
      <c r="G2641" s="106">
        <f t="shared" si="854"/>
        <v>31</v>
      </c>
      <c r="H2641" s="104">
        <f t="shared" si="864"/>
        <v>1.0007866999999999</v>
      </c>
      <c r="I2641" s="104">
        <f t="shared" si="865"/>
        <v>1.06861374</v>
      </c>
      <c r="J2641" s="104">
        <f t="shared" si="857"/>
        <v>1.0694544100000001</v>
      </c>
      <c r="K2641" s="104">
        <f t="shared" si="858"/>
        <v>66708.450211860007</v>
      </c>
      <c r="L2641" s="107">
        <f t="shared" si="867"/>
        <v>0</v>
      </c>
      <c r="M2641" s="105">
        <f t="shared" si="868"/>
        <v>0</v>
      </c>
      <c r="N2641" s="104">
        <f t="shared" si="869"/>
        <v>0</v>
      </c>
      <c r="O2641" s="113">
        <f t="shared" si="866"/>
        <v>0.11</v>
      </c>
      <c r="P2641" s="108">
        <f t="shared" si="856"/>
        <v>1.003653648</v>
      </c>
      <c r="Q2641" s="104">
        <f t="shared" si="859"/>
        <v>243.72919569000001</v>
      </c>
      <c r="R2641" s="104">
        <f t="shared" si="860"/>
        <v>243.72919569000001</v>
      </c>
      <c r="S2641" s="109" t="s">
        <v>52</v>
      </c>
      <c r="T2641" s="110">
        <f t="shared" si="870"/>
        <v>42684</v>
      </c>
      <c r="U2641" s="111">
        <f t="shared" si="871"/>
        <v>0</v>
      </c>
      <c r="V2641" s="22"/>
      <c r="AF2641" s="14"/>
    </row>
    <row r="2642" spans="1:32" x14ac:dyDescent="0.2">
      <c r="A2642" s="112">
        <f t="shared" si="861"/>
        <v>42667</v>
      </c>
      <c r="B2642" s="104">
        <f t="shared" si="853"/>
        <v>66975.016259190001</v>
      </c>
      <c r="C2642" s="104">
        <f t="shared" si="862"/>
        <v>62376.15141711996</v>
      </c>
      <c r="D2642" s="132">
        <f t="shared" si="863"/>
        <v>42654</v>
      </c>
      <c r="E2642" s="105">
        <f t="shared" si="855"/>
        <v>1.877E-3</v>
      </c>
      <c r="F2642" s="106">
        <f t="shared" si="852"/>
        <v>14</v>
      </c>
      <c r="G2642" s="106">
        <f t="shared" si="854"/>
        <v>31</v>
      </c>
      <c r="H2642" s="104">
        <f t="shared" si="864"/>
        <v>1.0008472399999999</v>
      </c>
      <c r="I2642" s="104">
        <f t="shared" si="865"/>
        <v>1.06861374</v>
      </c>
      <c r="J2642" s="104">
        <f t="shared" si="857"/>
        <v>1.0695191100000001</v>
      </c>
      <c r="K2642" s="104">
        <f t="shared" si="858"/>
        <v>66712.485948860005</v>
      </c>
      <c r="L2642" s="107">
        <f t="shared" si="867"/>
        <v>0</v>
      </c>
      <c r="M2642" s="105">
        <f t="shared" si="868"/>
        <v>0</v>
      </c>
      <c r="N2642" s="104">
        <f t="shared" si="869"/>
        <v>0</v>
      </c>
      <c r="O2642" s="113">
        <f t="shared" si="866"/>
        <v>0.11</v>
      </c>
      <c r="P2642" s="108">
        <f t="shared" si="856"/>
        <v>1.0039352500000001</v>
      </c>
      <c r="Q2642" s="104">
        <f t="shared" si="859"/>
        <v>262.53031033000002</v>
      </c>
      <c r="R2642" s="104">
        <f t="shared" si="860"/>
        <v>262.53031033000002</v>
      </c>
      <c r="S2642" s="109" t="s">
        <v>52</v>
      </c>
      <c r="T2642" s="110">
        <f t="shared" si="870"/>
        <v>42684</v>
      </c>
      <c r="U2642" s="111">
        <f t="shared" si="871"/>
        <v>0</v>
      </c>
      <c r="V2642" s="22"/>
      <c r="AF2642" s="14"/>
    </row>
    <row r="2643" spans="1:32" x14ac:dyDescent="0.2">
      <c r="A2643" s="112">
        <f t="shared" si="861"/>
        <v>42668</v>
      </c>
      <c r="B2643" s="104">
        <f t="shared" si="853"/>
        <v>66997.860027960007</v>
      </c>
      <c r="C2643" s="104">
        <f t="shared" si="862"/>
        <v>62376.15141711996</v>
      </c>
      <c r="D2643" s="132">
        <f t="shared" si="863"/>
        <v>42654</v>
      </c>
      <c r="E2643" s="105">
        <f t="shared" si="855"/>
        <v>1.877E-3</v>
      </c>
      <c r="F2643" s="106">
        <f t="shared" si="852"/>
        <v>15</v>
      </c>
      <c r="G2643" s="106">
        <f t="shared" si="854"/>
        <v>31</v>
      </c>
      <c r="H2643" s="104">
        <f t="shared" si="864"/>
        <v>1.0009077799999999</v>
      </c>
      <c r="I2643" s="104">
        <f t="shared" si="865"/>
        <v>1.06861374</v>
      </c>
      <c r="J2643" s="104">
        <f t="shared" si="857"/>
        <v>1.0695838</v>
      </c>
      <c r="K2643" s="104">
        <f t="shared" si="858"/>
        <v>66716.521062090003</v>
      </c>
      <c r="L2643" s="107">
        <f t="shared" si="867"/>
        <v>0</v>
      </c>
      <c r="M2643" s="105">
        <f t="shared" si="868"/>
        <v>0</v>
      </c>
      <c r="N2643" s="104">
        <f t="shared" si="869"/>
        <v>0</v>
      </c>
      <c r="O2643" s="113">
        <f t="shared" si="866"/>
        <v>0.11</v>
      </c>
      <c r="P2643" s="108">
        <f t="shared" si="856"/>
        <v>1.004216931</v>
      </c>
      <c r="Q2643" s="104">
        <f t="shared" si="859"/>
        <v>281.33896586999998</v>
      </c>
      <c r="R2643" s="104">
        <f t="shared" si="860"/>
        <v>281.33896586999998</v>
      </c>
      <c r="S2643" s="109" t="s">
        <v>52</v>
      </c>
      <c r="T2643" s="110">
        <f t="shared" si="870"/>
        <v>42684</v>
      </c>
      <c r="U2643" s="111">
        <f t="shared" si="871"/>
        <v>0</v>
      </c>
      <c r="V2643" s="22"/>
      <c r="AF2643" s="14"/>
    </row>
    <row r="2644" spans="1:32" x14ac:dyDescent="0.2">
      <c r="A2644" s="112">
        <f t="shared" si="861"/>
        <v>42669</v>
      </c>
      <c r="B2644" s="104">
        <f t="shared" si="853"/>
        <v>67020.712660760008</v>
      </c>
      <c r="C2644" s="104">
        <f t="shared" si="862"/>
        <v>62376.15141711996</v>
      </c>
      <c r="D2644" s="132">
        <f t="shared" si="863"/>
        <v>42654</v>
      </c>
      <c r="E2644" s="105">
        <f t="shared" si="855"/>
        <v>1.877E-3</v>
      </c>
      <c r="F2644" s="106">
        <f t="shared" si="852"/>
        <v>16</v>
      </c>
      <c r="G2644" s="106">
        <f t="shared" si="854"/>
        <v>31</v>
      </c>
      <c r="H2644" s="104">
        <f t="shared" si="864"/>
        <v>1.0009683300000001</v>
      </c>
      <c r="I2644" s="104">
        <f t="shared" si="865"/>
        <v>1.06861374</v>
      </c>
      <c r="J2644" s="104">
        <f t="shared" si="857"/>
        <v>1.0696485099999999</v>
      </c>
      <c r="K2644" s="104">
        <f t="shared" si="858"/>
        <v>66720.557422850005</v>
      </c>
      <c r="L2644" s="107">
        <f t="shared" si="867"/>
        <v>0</v>
      </c>
      <c r="M2644" s="105">
        <f t="shared" si="868"/>
        <v>0</v>
      </c>
      <c r="N2644" s="104">
        <f t="shared" si="869"/>
        <v>0</v>
      </c>
      <c r="O2644" s="113">
        <f t="shared" si="866"/>
        <v>0.11</v>
      </c>
      <c r="P2644" s="108">
        <f t="shared" si="856"/>
        <v>1.0044986920000001</v>
      </c>
      <c r="Q2644" s="104">
        <f t="shared" si="859"/>
        <v>300.15523790999998</v>
      </c>
      <c r="R2644" s="104">
        <f t="shared" si="860"/>
        <v>300.15523790999998</v>
      </c>
      <c r="S2644" s="109" t="s">
        <v>52</v>
      </c>
      <c r="T2644" s="110">
        <f t="shared" si="870"/>
        <v>42684</v>
      </c>
      <c r="U2644" s="111">
        <f t="shared" si="871"/>
        <v>0</v>
      </c>
      <c r="V2644" s="22"/>
      <c r="AF2644" s="14"/>
    </row>
    <row r="2645" spans="1:32" x14ac:dyDescent="0.2">
      <c r="A2645" s="112">
        <f t="shared" si="861"/>
        <v>42670</v>
      </c>
      <c r="B2645" s="104">
        <f t="shared" si="853"/>
        <v>67043.572145910002</v>
      </c>
      <c r="C2645" s="104">
        <f t="shared" si="862"/>
        <v>62376.15141711996</v>
      </c>
      <c r="D2645" s="132">
        <f t="shared" si="863"/>
        <v>42654</v>
      </c>
      <c r="E2645" s="105">
        <f t="shared" si="855"/>
        <v>1.877E-3</v>
      </c>
      <c r="F2645" s="106">
        <f t="shared" si="852"/>
        <v>17</v>
      </c>
      <c r="G2645" s="106">
        <f t="shared" si="854"/>
        <v>31</v>
      </c>
      <c r="H2645" s="104">
        <f t="shared" si="864"/>
        <v>1.00102888</v>
      </c>
      <c r="I2645" s="104">
        <f t="shared" si="865"/>
        <v>1.06861374</v>
      </c>
      <c r="J2645" s="104">
        <f t="shared" si="857"/>
        <v>1.06971321</v>
      </c>
      <c r="K2645" s="104">
        <f t="shared" si="858"/>
        <v>66724.593159850003</v>
      </c>
      <c r="L2645" s="107">
        <f t="shared" si="867"/>
        <v>0</v>
      </c>
      <c r="M2645" s="105">
        <f t="shared" si="868"/>
        <v>0</v>
      </c>
      <c r="N2645" s="104">
        <f t="shared" si="869"/>
        <v>0</v>
      </c>
      <c r="O2645" s="113">
        <f t="shared" si="866"/>
        <v>0.11</v>
      </c>
      <c r="P2645" s="108">
        <f t="shared" si="856"/>
        <v>1.004780531</v>
      </c>
      <c r="Q2645" s="104">
        <f t="shared" si="859"/>
        <v>318.97898606000001</v>
      </c>
      <c r="R2645" s="104">
        <f t="shared" si="860"/>
        <v>318.97898606000001</v>
      </c>
      <c r="S2645" s="109" t="s">
        <v>52</v>
      </c>
      <c r="T2645" s="110">
        <f t="shared" si="870"/>
        <v>42684</v>
      </c>
      <c r="U2645" s="111">
        <f t="shared" si="871"/>
        <v>0</v>
      </c>
      <c r="V2645" s="22"/>
      <c r="AF2645" s="14"/>
    </row>
    <row r="2646" spans="1:32" x14ac:dyDescent="0.2">
      <c r="A2646" s="112">
        <f t="shared" si="861"/>
        <v>42671</v>
      </c>
      <c r="B2646" s="104">
        <f t="shared" si="853"/>
        <v>67066.440431310009</v>
      </c>
      <c r="C2646" s="104">
        <f t="shared" si="862"/>
        <v>62376.15141711996</v>
      </c>
      <c r="D2646" s="132">
        <f t="shared" si="863"/>
        <v>42654</v>
      </c>
      <c r="E2646" s="105">
        <f t="shared" si="855"/>
        <v>1.877E-3</v>
      </c>
      <c r="F2646" s="106">
        <f t="shared" si="852"/>
        <v>18</v>
      </c>
      <c r="G2646" s="106">
        <f t="shared" si="854"/>
        <v>31</v>
      </c>
      <c r="H2646" s="104">
        <f t="shared" si="864"/>
        <v>1.0010894400000001</v>
      </c>
      <c r="I2646" s="104">
        <f t="shared" si="865"/>
        <v>1.06861374</v>
      </c>
      <c r="J2646" s="104">
        <f t="shared" si="857"/>
        <v>1.0697779300000001</v>
      </c>
      <c r="K2646" s="104">
        <f t="shared" si="858"/>
        <v>66728.630144370007</v>
      </c>
      <c r="L2646" s="107">
        <f t="shared" si="867"/>
        <v>0</v>
      </c>
      <c r="M2646" s="105">
        <f t="shared" si="868"/>
        <v>0</v>
      </c>
      <c r="N2646" s="104">
        <f t="shared" si="869"/>
        <v>0</v>
      </c>
      <c r="O2646" s="113">
        <f t="shared" si="866"/>
        <v>0.11</v>
      </c>
      <c r="P2646" s="108">
        <f t="shared" si="856"/>
        <v>1.005062449</v>
      </c>
      <c r="Q2646" s="104">
        <f t="shared" si="859"/>
        <v>337.81028694000003</v>
      </c>
      <c r="R2646" s="104">
        <f t="shared" si="860"/>
        <v>337.81028694000003</v>
      </c>
      <c r="S2646" s="109" t="s">
        <v>52</v>
      </c>
      <c r="T2646" s="110">
        <f t="shared" si="870"/>
        <v>42684</v>
      </c>
      <c r="U2646" s="111">
        <f t="shared" si="871"/>
        <v>0</v>
      </c>
      <c r="V2646" s="22"/>
      <c r="AF2646" s="14"/>
    </row>
    <row r="2647" spans="1:32" x14ac:dyDescent="0.2">
      <c r="A2647" s="112">
        <f t="shared" si="861"/>
        <v>42672</v>
      </c>
      <c r="B2647" s="104">
        <f t="shared" si="853"/>
        <v>67089.315704429988</v>
      </c>
      <c r="C2647" s="104">
        <f t="shared" si="862"/>
        <v>62376.15141711996</v>
      </c>
      <c r="D2647" s="132">
        <f t="shared" si="863"/>
        <v>42654</v>
      </c>
      <c r="E2647" s="105">
        <f t="shared" si="855"/>
        <v>1.877E-3</v>
      </c>
      <c r="F2647" s="106">
        <f t="shared" si="852"/>
        <v>19</v>
      </c>
      <c r="G2647" s="106">
        <f t="shared" si="854"/>
        <v>31</v>
      </c>
      <c r="H2647" s="104">
        <f t="shared" si="864"/>
        <v>1.00115</v>
      </c>
      <c r="I2647" s="104">
        <f t="shared" si="865"/>
        <v>1.06861374</v>
      </c>
      <c r="J2647" s="104">
        <f t="shared" si="857"/>
        <v>1.0698426400000001</v>
      </c>
      <c r="K2647" s="104">
        <f t="shared" si="858"/>
        <v>66732.666505129993</v>
      </c>
      <c r="L2647" s="107">
        <f t="shared" si="867"/>
        <v>0</v>
      </c>
      <c r="M2647" s="105">
        <f t="shared" si="868"/>
        <v>0</v>
      </c>
      <c r="N2647" s="104">
        <f t="shared" si="869"/>
        <v>0</v>
      </c>
      <c r="O2647" s="113">
        <f t="shared" si="866"/>
        <v>0.11</v>
      </c>
      <c r="P2647" s="108">
        <f t="shared" si="856"/>
        <v>1.0053444469999999</v>
      </c>
      <c r="Q2647" s="104">
        <f t="shared" si="859"/>
        <v>356.64919930000002</v>
      </c>
      <c r="R2647" s="104">
        <f t="shared" si="860"/>
        <v>356.64919930000002</v>
      </c>
      <c r="S2647" s="109" t="s">
        <v>52</v>
      </c>
      <c r="T2647" s="110">
        <f t="shared" si="870"/>
        <v>42684</v>
      </c>
      <c r="U2647" s="111">
        <f t="shared" si="871"/>
        <v>0</v>
      </c>
      <c r="V2647" s="22"/>
      <c r="AF2647" s="14"/>
    </row>
    <row r="2648" spans="1:32" x14ac:dyDescent="0.2">
      <c r="A2648" s="112">
        <f t="shared" si="861"/>
        <v>42673</v>
      </c>
      <c r="B2648" s="104">
        <f t="shared" si="853"/>
        <v>67112.199086769993</v>
      </c>
      <c r="C2648" s="104">
        <f t="shared" si="862"/>
        <v>62376.15141711996</v>
      </c>
      <c r="D2648" s="132">
        <f t="shared" si="863"/>
        <v>42654</v>
      </c>
      <c r="E2648" s="105">
        <f t="shared" si="855"/>
        <v>1.877E-3</v>
      </c>
      <c r="F2648" s="106">
        <f t="shared" si="852"/>
        <v>20</v>
      </c>
      <c r="G2648" s="106">
        <f t="shared" si="854"/>
        <v>31</v>
      </c>
      <c r="H2648" s="104">
        <f t="shared" si="864"/>
        <v>1.0012105600000001</v>
      </c>
      <c r="I2648" s="104">
        <f t="shared" si="865"/>
        <v>1.06861374</v>
      </c>
      <c r="J2648" s="104">
        <f t="shared" si="857"/>
        <v>1.06990736</v>
      </c>
      <c r="K2648" s="104">
        <f t="shared" si="858"/>
        <v>66736.703489649997</v>
      </c>
      <c r="L2648" s="107">
        <f t="shared" si="867"/>
        <v>0</v>
      </c>
      <c r="M2648" s="105">
        <f t="shared" si="868"/>
        <v>0</v>
      </c>
      <c r="N2648" s="104">
        <f t="shared" si="869"/>
        <v>0</v>
      </c>
      <c r="O2648" s="113">
        <f t="shared" si="866"/>
        <v>0.11</v>
      </c>
      <c r="P2648" s="108">
        <f t="shared" si="856"/>
        <v>1.0056265230000001</v>
      </c>
      <c r="Q2648" s="104">
        <f t="shared" si="859"/>
        <v>375.49559712000001</v>
      </c>
      <c r="R2648" s="104">
        <f t="shared" si="860"/>
        <v>375.49559712000001</v>
      </c>
      <c r="S2648" s="109" t="s">
        <v>52</v>
      </c>
      <c r="T2648" s="110">
        <f t="shared" si="870"/>
        <v>42684</v>
      </c>
      <c r="U2648" s="111">
        <f t="shared" si="871"/>
        <v>0</v>
      </c>
      <c r="V2648" s="22"/>
      <c r="AF2648" s="14"/>
    </row>
    <row r="2649" spans="1:32" x14ac:dyDescent="0.2">
      <c r="A2649" s="112">
        <f t="shared" si="861"/>
        <v>42674</v>
      </c>
      <c r="B2649" s="104">
        <f t="shared" si="853"/>
        <v>67135.090085849995</v>
      </c>
      <c r="C2649" s="104">
        <f t="shared" si="862"/>
        <v>62376.15141711996</v>
      </c>
      <c r="D2649" s="132">
        <f t="shared" si="863"/>
        <v>42654</v>
      </c>
      <c r="E2649" s="105">
        <f t="shared" si="855"/>
        <v>1.877E-3</v>
      </c>
      <c r="F2649" s="106">
        <f t="shared" si="852"/>
        <v>21</v>
      </c>
      <c r="G2649" s="106">
        <f t="shared" si="854"/>
        <v>31</v>
      </c>
      <c r="H2649" s="104">
        <f t="shared" si="864"/>
        <v>1.0012711299999999</v>
      </c>
      <c r="I2649" s="104">
        <f t="shared" si="865"/>
        <v>1.06861374</v>
      </c>
      <c r="J2649" s="104">
        <f t="shared" si="857"/>
        <v>1.0699720800000001</v>
      </c>
      <c r="K2649" s="104">
        <f t="shared" si="858"/>
        <v>66740.740474170001</v>
      </c>
      <c r="L2649" s="107">
        <f t="shared" si="867"/>
        <v>0</v>
      </c>
      <c r="M2649" s="105">
        <f t="shared" si="868"/>
        <v>0</v>
      </c>
      <c r="N2649" s="104">
        <f t="shared" si="869"/>
        <v>0</v>
      </c>
      <c r="O2649" s="113">
        <f t="shared" si="866"/>
        <v>0.11</v>
      </c>
      <c r="P2649" s="108">
        <f t="shared" si="856"/>
        <v>1.005908679</v>
      </c>
      <c r="Q2649" s="104">
        <f t="shared" si="859"/>
        <v>394.34961168000001</v>
      </c>
      <c r="R2649" s="104">
        <f t="shared" si="860"/>
        <v>394.34961168000001</v>
      </c>
      <c r="S2649" s="109" t="s">
        <v>52</v>
      </c>
      <c r="T2649" s="110">
        <f t="shared" si="870"/>
        <v>42684</v>
      </c>
      <c r="U2649" s="111">
        <f t="shared" si="871"/>
        <v>0</v>
      </c>
      <c r="V2649" s="22"/>
      <c r="AF2649" s="14"/>
    </row>
    <row r="2650" spans="1:32" x14ac:dyDescent="0.2">
      <c r="A2650" s="112">
        <f t="shared" si="861"/>
        <v>42675</v>
      </c>
      <c r="B2650" s="104">
        <f t="shared" si="853"/>
        <v>67157.9892635</v>
      </c>
      <c r="C2650" s="104">
        <f t="shared" si="862"/>
        <v>62376.15141711996</v>
      </c>
      <c r="D2650" s="132">
        <f t="shared" si="863"/>
        <v>42654</v>
      </c>
      <c r="E2650" s="105">
        <f t="shared" si="855"/>
        <v>1.877E-3</v>
      </c>
      <c r="F2650" s="106">
        <f t="shared" si="852"/>
        <v>22</v>
      </c>
      <c r="G2650" s="106">
        <f t="shared" si="854"/>
        <v>31</v>
      </c>
      <c r="H2650" s="104">
        <f t="shared" si="864"/>
        <v>1.0013316999999999</v>
      </c>
      <c r="I2650" s="104">
        <f t="shared" si="865"/>
        <v>1.06861374</v>
      </c>
      <c r="J2650" s="104">
        <f t="shared" si="857"/>
        <v>1.0700368099999999</v>
      </c>
      <c r="K2650" s="104">
        <f t="shared" si="858"/>
        <v>66744.778082449993</v>
      </c>
      <c r="L2650" s="107">
        <f t="shared" si="867"/>
        <v>0</v>
      </c>
      <c r="M2650" s="105">
        <f t="shared" si="868"/>
        <v>0</v>
      </c>
      <c r="N2650" s="104">
        <f t="shared" si="869"/>
        <v>0</v>
      </c>
      <c r="O2650" s="113">
        <f t="shared" si="866"/>
        <v>0.11</v>
      </c>
      <c r="P2650" s="108">
        <f t="shared" si="856"/>
        <v>1.006190914</v>
      </c>
      <c r="Q2650" s="104">
        <f t="shared" si="859"/>
        <v>413.21118104999999</v>
      </c>
      <c r="R2650" s="104">
        <f t="shared" si="860"/>
        <v>413.21118104999999</v>
      </c>
      <c r="S2650" s="109" t="s">
        <v>52</v>
      </c>
      <c r="T2650" s="110">
        <f t="shared" si="870"/>
        <v>42684</v>
      </c>
      <c r="U2650" s="111">
        <f t="shared" si="871"/>
        <v>0</v>
      </c>
      <c r="V2650" s="22"/>
      <c r="AF2650" s="14"/>
    </row>
    <row r="2651" spans="1:32" x14ac:dyDescent="0.2">
      <c r="A2651" s="112">
        <f t="shared" si="861"/>
        <v>42676</v>
      </c>
      <c r="B2651" s="104">
        <f t="shared" si="853"/>
        <v>67180.895365620003</v>
      </c>
      <c r="C2651" s="104">
        <f t="shared" si="862"/>
        <v>62376.15141711996</v>
      </c>
      <c r="D2651" s="132">
        <f t="shared" si="863"/>
        <v>42654</v>
      </c>
      <c r="E2651" s="105">
        <f t="shared" si="855"/>
        <v>1.877E-3</v>
      </c>
      <c r="F2651" s="106">
        <f t="shared" si="852"/>
        <v>23</v>
      </c>
      <c r="G2651" s="106">
        <f t="shared" si="854"/>
        <v>31</v>
      </c>
      <c r="H2651" s="104">
        <f t="shared" si="864"/>
        <v>1.00139227</v>
      </c>
      <c r="I2651" s="104">
        <f t="shared" si="865"/>
        <v>1.06861374</v>
      </c>
      <c r="J2651" s="104">
        <f t="shared" si="857"/>
        <v>1.0701015300000001</v>
      </c>
      <c r="K2651" s="104">
        <f t="shared" si="858"/>
        <v>66748.815066969997</v>
      </c>
      <c r="L2651" s="107">
        <f t="shared" si="867"/>
        <v>0</v>
      </c>
      <c r="M2651" s="105">
        <f t="shared" si="868"/>
        <v>0</v>
      </c>
      <c r="N2651" s="104">
        <f t="shared" si="869"/>
        <v>0</v>
      </c>
      <c r="O2651" s="113">
        <f t="shared" si="866"/>
        <v>0.11</v>
      </c>
      <c r="P2651" s="108">
        <f t="shared" si="856"/>
        <v>1.0064732279999999</v>
      </c>
      <c r="Q2651" s="104">
        <f t="shared" si="859"/>
        <v>432.08029864999997</v>
      </c>
      <c r="R2651" s="104">
        <f t="shared" si="860"/>
        <v>432.08029864999997</v>
      </c>
      <c r="S2651" s="109" t="s">
        <v>52</v>
      </c>
      <c r="T2651" s="110">
        <f t="shared" si="870"/>
        <v>42684</v>
      </c>
      <c r="U2651" s="111">
        <f t="shared" si="871"/>
        <v>0</v>
      </c>
      <c r="V2651" s="22"/>
      <c r="AF2651" s="14"/>
    </row>
    <row r="2652" spans="1:32" x14ac:dyDescent="0.2">
      <c r="A2652" s="112">
        <f t="shared" si="861"/>
        <v>42677</v>
      </c>
      <c r="B2652" s="104">
        <f t="shared" si="853"/>
        <v>67203.810276560005</v>
      </c>
      <c r="C2652" s="104">
        <f t="shared" si="862"/>
        <v>62376.15141711996</v>
      </c>
      <c r="D2652" s="132">
        <f t="shared" si="863"/>
        <v>42654</v>
      </c>
      <c r="E2652" s="105">
        <f t="shared" si="855"/>
        <v>1.877E-3</v>
      </c>
      <c r="F2652" s="106">
        <f t="shared" si="852"/>
        <v>24</v>
      </c>
      <c r="G2652" s="106">
        <f t="shared" si="854"/>
        <v>31</v>
      </c>
      <c r="H2652" s="104">
        <f t="shared" si="864"/>
        <v>1.00145285</v>
      </c>
      <c r="I2652" s="104">
        <f t="shared" si="865"/>
        <v>1.06861374</v>
      </c>
      <c r="J2652" s="104">
        <f t="shared" si="857"/>
        <v>1.0701662700000001</v>
      </c>
      <c r="K2652" s="104">
        <f t="shared" si="858"/>
        <v>66752.853299010007</v>
      </c>
      <c r="L2652" s="107">
        <f t="shared" si="867"/>
        <v>0</v>
      </c>
      <c r="M2652" s="105">
        <f t="shared" si="868"/>
        <v>0</v>
      </c>
      <c r="N2652" s="104">
        <f t="shared" si="869"/>
        <v>0</v>
      </c>
      <c r="O2652" s="113">
        <f t="shared" si="866"/>
        <v>0.11</v>
      </c>
      <c r="P2652" s="108">
        <f t="shared" si="856"/>
        <v>1.0067556209999999</v>
      </c>
      <c r="Q2652" s="104">
        <f t="shared" si="859"/>
        <v>450.95697754999998</v>
      </c>
      <c r="R2652" s="104">
        <f t="shared" si="860"/>
        <v>450.95697754999998</v>
      </c>
      <c r="S2652" s="109" t="s">
        <v>52</v>
      </c>
      <c r="T2652" s="110">
        <f t="shared" si="870"/>
        <v>42684</v>
      </c>
      <c r="U2652" s="111">
        <f t="shared" si="871"/>
        <v>0</v>
      </c>
      <c r="V2652" s="22"/>
      <c r="AF2652" s="14"/>
    </row>
    <row r="2653" spans="1:32" x14ac:dyDescent="0.2">
      <c r="A2653" s="112">
        <f t="shared" si="861"/>
        <v>42678</v>
      </c>
      <c r="B2653" s="104">
        <f t="shared" si="853"/>
        <v>67226.732808789995</v>
      </c>
      <c r="C2653" s="104">
        <f t="shared" si="862"/>
        <v>62376.15141711996</v>
      </c>
      <c r="D2653" s="132">
        <f t="shared" si="863"/>
        <v>42654</v>
      </c>
      <c r="E2653" s="105">
        <f t="shared" si="855"/>
        <v>1.877E-3</v>
      </c>
      <c r="F2653" s="106">
        <f t="shared" si="852"/>
        <v>25</v>
      </c>
      <c r="G2653" s="106">
        <f t="shared" si="854"/>
        <v>31</v>
      </c>
      <c r="H2653" s="104">
        <f t="shared" si="864"/>
        <v>1.0015134299999999</v>
      </c>
      <c r="I2653" s="104">
        <f t="shared" si="865"/>
        <v>1.06861374</v>
      </c>
      <c r="J2653" s="104">
        <f t="shared" si="857"/>
        <v>1.0702310100000001</v>
      </c>
      <c r="K2653" s="104">
        <f t="shared" si="858"/>
        <v>66756.891531050002</v>
      </c>
      <c r="L2653" s="107">
        <f t="shared" si="867"/>
        <v>0</v>
      </c>
      <c r="M2653" s="105">
        <f t="shared" si="868"/>
        <v>0</v>
      </c>
      <c r="N2653" s="104">
        <f t="shared" si="869"/>
        <v>0</v>
      </c>
      <c r="O2653" s="113">
        <f t="shared" si="866"/>
        <v>0.11</v>
      </c>
      <c r="P2653" s="108">
        <f t="shared" si="856"/>
        <v>1.0070380940000001</v>
      </c>
      <c r="Q2653" s="104">
        <f t="shared" si="859"/>
        <v>469.84127774000001</v>
      </c>
      <c r="R2653" s="104">
        <f t="shared" si="860"/>
        <v>469.84127774000001</v>
      </c>
      <c r="S2653" s="109" t="s">
        <v>52</v>
      </c>
      <c r="T2653" s="110">
        <f t="shared" si="870"/>
        <v>42684</v>
      </c>
      <c r="U2653" s="111">
        <f t="shared" si="871"/>
        <v>0</v>
      </c>
      <c r="V2653" s="22"/>
      <c r="AF2653" s="14"/>
    </row>
    <row r="2654" spans="1:32" x14ac:dyDescent="0.2">
      <c r="A2654" s="112">
        <f t="shared" si="861"/>
        <v>42679</v>
      </c>
      <c r="B2654" s="104">
        <f t="shared" si="853"/>
        <v>67249.662201419997</v>
      </c>
      <c r="C2654" s="104">
        <f t="shared" si="862"/>
        <v>62376.15141711996</v>
      </c>
      <c r="D2654" s="132">
        <f t="shared" si="863"/>
        <v>42654</v>
      </c>
      <c r="E2654" s="105">
        <f t="shared" si="855"/>
        <v>1.877E-3</v>
      </c>
      <c r="F2654" s="106">
        <f t="shared" si="852"/>
        <v>26</v>
      </c>
      <c r="G2654" s="106">
        <f t="shared" si="854"/>
        <v>31</v>
      </c>
      <c r="H2654" s="104">
        <f t="shared" si="864"/>
        <v>1.0015740099999999</v>
      </c>
      <c r="I2654" s="104">
        <f t="shared" si="865"/>
        <v>1.06861374</v>
      </c>
      <c r="J2654" s="104">
        <f t="shared" si="857"/>
        <v>1.0702957399999999</v>
      </c>
      <c r="K2654" s="104">
        <f t="shared" si="858"/>
        <v>66760.929139329994</v>
      </c>
      <c r="L2654" s="107">
        <f t="shared" si="867"/>
        <v>0</v>
      </c>
      <c r="M2654" s="105">
        <f t="shared" si="868"/>
        <v>0</v>
      </c>
      <c r="N2654" s="104">
        <f t="shared" si="869"/>
        <v>0</v>
      </c>
      <c r="O2654" s="113">
        <f t="shared" si="866"/>
        <v>0.11</v>
      </c>
      <c r="P2654" s="108">
        <f t="shared" si="856"/>
        <v>1.0073206450000001</v>
      </c>
      <c r="Q2654" s="104">
        <f t="shared" si="859"/>
        <v>488.73306208999998</v>
      </c>
      <c r="R2654" s="104">
        <f t="shared" si="860"/>
        <v>488.73306208999998</v>
      </c>
      <c r="S2654" s="109" t="s">
        <v>52</v>
      </c>
      <c r="T2654" s="110">
        <f t="shared" si="870"/>
        <v>42684</v>
      </c>
      <c r="U2654" s="111">
        <f t="shared" si="871"/>
        <v>0</v>
      </c>
      <c r="V2654" s="22"/>
      <c r="AF2654" s="14"/>
    </row>
    <row r="2655" spans="1:32" x14ac:dyDescent="0.2">
      <c r="A2655" s="112">
        <f t="shared" si="861"/>
        <v>42680</v>
      </c>
      <c r="B2655" s="104">
        <f t="shared" si="853"/>
        <v>67272.600473929997</v>
      </c>
      <c r="C2655" s="104">
        <f t="shared" si="862"/>
        <v>62376.15141711996</v>
      </c>
      <c r="D2655" s="132">
        <f t="shared" si="863"/>
        <v>42654</v>
      </c>
      <c r="E2655" s="105">
        <f t="shared" si="855"/>
        <v>1.877E-3</v>
      </c>
      <c r="F2655" s="106">
        <f t="shared" si="852"/>
        <v>27</v>
      </c>
      <c r="G2655" s="106">
        <f t="shared" si="854"/>
        <v>31</v>
      </c>
      <c r="H2655" s="104">
        <f t="shared" si="864"/>
        <v>1.0016346</v>
      </c>
      <c r="I2655" s="104">
        <f t="shared" si="865"/>
        <v>1.06861374</v>
      </c>
      <c r="J2655" s="104">
        <f t="shared" si="857"/>
        <v>1.0703604900000001</v>
      </c>
      <c r="K2655" s="104">
        <f t="shared" si="858"/>
        <v>66764.967995140003</v>
      </c>
      <c r="L2655" s="107">
        <f t="shared" si="867"/>
        <v>0</v>
      </c>
      <c r="M2655" s="105">
        <f t="shared" si="868"/>
        <v>0</v>
      </c>
      <c r="N2655" s="104">
        <f t="shared" si="869"/>
        <v>0</v>
      </c>
      <c r="O2655" s="113">
        <f t="shared" si="866"/>
        <v>0.11</v>
      </c>
      <c r="P2655" s="108">
        <f t="shared" si="856"/>
        <v>1.007603276</v>
      </c>
      <c r="Q2655" s="104">
        <f t="shared" si="859"/>
        <v>507.63247878999999</v>
      </c>
      <c r="R2655" s="104">
        <f t="shared" si="860"/>
        <v>507.63247878999999</v>
      </c>
      <c r="S2655" s="109" t="s">
        <v>52</v>
      </c>
      <c r="T2655" s="110">
        <f t="shared" si="870"/>
        <v>42684</v>
      </c>
      <c r="U2655" s="111">
        <f t="shared" si="871"/>
        <v>0</v>
      </c>
      <c r="V2655" s="22"/>
      <c r="AF2655" s="14"/>
    </row>
    <row r="2656" spans="1:32" x14ac:dyDescent="0.2">
      <c r="A2656" s="112">
        <f t="shared" si="861"/>
        <v>42681</v>
      </c>
      <c r="B2656" s="104">
        <f t="shared" si="853"/>
        <v>67295.546999640006</v>
      </c>
      <c r="C2656" s="104">
        <f t="shared" si="862"/>
        <v>62376.15141711996</v>
      </c>
      <c r="D2656" s="132">
        <f t="shared" si="863"/>
        <v>42654</v>
      </c>
      <c r="E2656" s="105">
        <f t="shared" si="855"/>
        <v>1.877E-3</v>
      </c>
      <c r="F2656" s="106">
        <f t="shared" si="852"/>
        <v>28</v>
      </c>
      <c r="G2656" s="106">
        <f t="shared" si="854"/>
        <v>31</v>
      </c>
      <c r="H2656" s="104">
        <f t="shared" si="864"/>
        <v>1.0016951999999999</v>
      </c>
      <c r="I2656" s="104">
        <f t="shared" si="865"/>
        <v>1.06861374</v>
      </c>
      <c r="J2656" s="104">
        <f t="shared" si="857"/>
        <v>1.07042525</v>
      </c>
      <c r="K2656" s="104">
        <f t="shared" si="858"/>
        <v>66769.007474700004</v>
      </c>
      <c r="L2656" s="107">
        <f t="shared" si="867"/>
        <v>0</v>
      </c>
      <c r="M2656" s="105">
        <f t="shared" si="868"/>
        <v>0</v>
      </c>
      <c r="N2656" s="104">
        <f t="shared" si="869"/>
        <v>0</v>
      </c>
      <c r="O2656" s="113">
        <f t="shared" si="866"/>
        <v>0.11</v>
      </c>
      <c r="P2656" s="108">
        <f t="shared" si="856"/>
        <v>1.0078859870000001</v>
      </c>
      <c r="Q2656" s="104">
        <f t="shared" si="859"/>
        <v>526.53952493999998</v>
      </c>
      <c r="R2656" s="104">
        <f t="shared" si="860"/>
        <v>526.53952493999998</v>
      </c>
      <c r="S2656" s="109" t="s">
        <v>52</v>
      </c>
      <c r="T2656" s="110">
        <f t="shared" si="870"/>
        <v>42684</v>
      </c>
      <c r="U2656" s="111">
        <f t="shared" si="871"/>
        <v>0</v>
      </c>
      <c r="V2656" s="22"/>
      <c r="AF2656" s="14"/>
    </row>
    <row r="2657" spans="1:32" x14ac:dyDescent="0.2">
      <c r="A2657" s="112">
        <f t="shared" si="861"/>
        <v>42682</v>
      </c>
      <c r="B2657" s="104">
        <f t="shared" si="853"/>
        <v>67318.500388820001</v>
      </c>
      <c r="C2657" s="104">
        <f t="shared" si="862"/>
        <v>62376.15141711996</v>
      </c>
      <c r="D2657" s="132">
        <f t="shared" si="863"/>
        <v>42654</v>
      </c>
      <c r="E2657" s="105">
        <f t="shared" si="855"/>
        <v>1.877E-3</v>
      </c>
      <c r="F2657" s="106">
        <f t="shared" si="852"/>
        <v>29</v>
      </c>
      <c r="G2657" s="106">
        <f t="shared" si="854"/>
        <v>31</v>
      </c>
      <c r="H2657" s="104">
        <f t="shared" si="864"/>
        <v>1.00175579</v>
      </c>
      <c r="I2657" s="104">
        <f t="shared" si="865"/>
        <v>1.06861374</v>
      </c>
      <c r="J2657" s="104">
        <f t="shared" si="857"/>
        <v>1.0704899999999999</v>
      </c>
      <c r="K2657" s="104">
        <f t="shared" si="858"/>
        <v>66773.046330509998</v>
      </c>
      <c r="L2657" s="107">
        <f t="shared" si="867"/>
        <v>0</v>
      </c>
      <c r="M2657" s="105">
        <f t="shared" si="868"/>
        <v>0</v>
      </c>
      <c r="N2657" s="104">
        <f t="shared" si="869"/>
        <v>0</v>
      </c>
      <c r="O2657" s="113">
        <f t="shared" si="866"/>
        <v>0.11</v>
      </c>
      <c r="P2657" s="108">
        <f t="shared" si="856"/>
        <v>1.008168776</v>
      </c>
      <c r="Q2657" s="104">
        <f t="shared" si="859"/>
        <v>545.45405831000005</v>
      </c>
      <c r="R2657" s="104">
        <f t="shared" si="860"/>
        <v>545.45405831000005</v>
      </c>
      <c r="S2657" s="109" t="s">
        <v>52</v>
      </c>
      <c r="T2657" s="110">
        <f t="shared" si="870"/>
        <v>42684</v>
      </c>
      <c r="U2657" s="111">
        <f t="shared" si="871"/>
        <v>0</v>
      </c>
      <c r="V2657" s="22"/>
      <c r="AF2657" s="14"/>
    </row>
    <row r="2658" spans="1:32" x14ac:dyDescent="0.2">
      <c r="A2658" s="112">
        <f t="shared" si="861"/>
        <v>42683</v>
      </c>
      <c r="B2658" s="104">
        <f t="shared" si="853"/>
        <v>67341.461404429996</v>
      </c>
      <c r="C2658" s="104">
        <f t="shared" si="862"/>
        <v>62376.15141711996</v>
      </c>
      <c r="D2658" s="132">
        <f t="shared" si="863"/>
        <v>42654</v>
      </c>
      <c r="E2658" s="105">
        <f t="shared" si="855"/>
        <v>1.877E-3</v>
      </c>
      <c r="F2658" s="106">
        <f t="shared" si="852"/>
        <v>30</v>
      </c>
      <c r="G2658" s="106">
        <f t="shared" si="854"/>
        <v>31</v>
      </c>
      <c r="H2658" s="104">
        <f t="shared" si="864"/>
        <v>1.0018163899999999</v>
      </c>
      <c r="I2658" s="104">
        <f t="shared" si="865"/>
        <v>1.06861374</v>
      </c>
      <c r="J2658" s="104">
        <f t="shared" si="857"/>
        <v>1.0705547500000001</v>
      </c>
      <c r="K2658" s="104">
        <f t="shared" si="858"/>
        <v>66777.085186309996</v>
      </c>
      <c r="L2658" s="107">
        <f t="shared" si="867"/>
        <v>0</v>
      </c>
      <c r="M2658" s="105">
        <f t="shared" si="868"/>
        <v>0</v>
      </c>
      <c r="N2658" s="104">
        <f t="shared" si="869"/>
        <v>0</v>
      </c>
      <c r="O2658" s="113">
        <f t="shared" si="866"/>
        <v>0.11</v>
      </c>
      <c r="P2658" s="108">
        <f t="shared" si="856"/>
        <v>1.0084516450000001</v>
      </c>
      <c r="Q2658" s="104">
        <f t="shared" si="859"/>
        <v>564.37621811999998</v>
      </c>
      <c r="R2658" s="104">
        <f t="shared" si="860"/>
        <v>564.37621811999998</v>
      </c>
      <c r="S2658" s="109" t="s">
        <v>52</v>
      </c>
      <c r="T2658" s="110">
        <f t="shared" si="870"/>
        <v>42684</v>
      </c>
      <c r="U2658" s="111">
        <f t="shared" si="871"/>
        <v>0</v>
      </c>
      <c r="V2658" s="22"/>
      <c r="AF2658" s="14"/>
    </row>
    <row r="2659" spans="1:32" s="15" customFormat="1" x14ac:dyDescent="0.2">
      <c r="A2659" s="112">
        <f t="shared" si="861"/>
        <v>42684</v>
      </c>
      <c r="B2659" s="104">
        <f t="shared" si="853"/>
        <v>67364.431305899998</v>
      </c>
      <c r="C2659" s="104">
        <f t="shared" si="862"/>
        <v>62376.15141711996</v>
      </c>
      <c r="D2659" s="132">
        <f t="shared" si="863"/>
        <v>42654</v>
      </c>
      <c r="E2659" s="105">
        <f t="shared" si="855"/>
        <v>1.877E-3</v>
      </c>
      <c r="F2659" s="106">
        <f t="shared" ref="F2659:F2722" si="872">IF(DAY(A2659)=E$2+1,1,F2658+1)</f>
        <v>31</v>
      </c>
      <c r="G2659" s="106">
        <f t="shared" si="854"/>
        <v>31</v>
      </c>
      <c r="H2659" s="104">
        <f t="shared" si="864"/>
        <v>1.0018769999999999</v>
      </c>
      <c r="I2659" s="104">
        <f t="shared" si="865"/>
        <v>1.06861374</v>
      </c>
      <c r="J2659" s="104">
        <f t="shared" si="857"/>
        <v>1.0706195199999999</v>
      </c>
      <c r="K2659" s="104">
        <f t="shared" si="858"/>
        <v>66781.125289639996</v>
      </c>
      <c r="L2659" s="107">
        <f t="shared" si="867"/>
        <v>86</v>
      </c>
      <c r="M2659" s="105">
        <f t="shared" si="868"/>
        <v>2.1663999999999999E-2</v>
      </c>
      <c r="N2659" s="104">
        <f t="shared" si="869"/>
        <v>1446.7462982699999</v>
      </c>
      <c r="O2659" s="113">
        <f t="shared" si="866"/>
        <v>0.11</v>
      </c>
      <c r="P2659" s="108">
        <f t="shared" si="856"/>
        <v>1.0087345940000001</v>
      </c>
      <c r="Q2659" s="104">
        <f t="shared" si="859"/>
        <v>583.30601625999998</v>
      </c>
      <c r="R2659" s="104">
        <f t="shared" si="860"/>
        <v>2030.0523145299999</v>
      </c>
      <c r="S2659" s="109" t="s">
        <v>52</v>
      </c>
      <c r="T2659" s="110">
        <f t="shared" si="870"/>
        <v>42684</v>
      </c>
      <c r="U2659" s="111">
        <f t="shared" si="871"/>
        <v>65334.378991369995</v>
      </c>
      <c r="V2659" s="22"/>
      <c r="AB2659" s="24"/>
      <c r="AF2659" s="16"/>
    </row>
    <row r="2660" spans="1:32" x14ac:dyDescent="0.2">
      <c r="A2660" s="112">
        <f t="shared" si="861"/>
        <v>42685</v>
      </c>
      <c r="B2660" s="104">
        <f t="shared" si="853"/>
        <v>65356.894882760003</v>
      </c>
      <c r="C2660" s="104">
        <f t="shared" si="862"/>
        <v>61024.834472819959</v>
      </c>
      <c r="D2660" s="132">
        <f t="shared" si="863"/>
        <v>42685</v>
      </c>
      <c r="E2660" s="105">
        <f t="shared" si="855"/>
        <v>1.642E-3</v>
      </c>
      <c r="F2660" s="106">
        <f t="shared" si="872"/>
        <v>1</v>
      </c>
      <c r="G2660" s="106">
        <f t="shared" si="854"/>
        <v>30</v>
      </c>
      <c r="H2660" s="104">
        <f t="shared" si="864"/>
        <v>1.0000546800000001</v>
      </c>
      <c r="I2660" s="104">
        <f t="shared" si="865"/>
        <v>1.0706195199999999</v>
      </c>
      <c r="J2660" s="104">
        <f t="shared" si="857"/>
        <v>1.0706780600000001</v>
      </c>
      <c r="K2660" s="104">
        <f t="shared" si="858"/>
        <v>65337.95138518</v>
      </c>
      <c r="L2660" s="107">
        <f t="shared" si="867"/>
        <v>0</v>
      </c>
      <c r="M2660" s="105">
        <f t="shared" si="868"/>
        <v>0</v>
      </c>
      <c r="N2660" s="104">
        <f t="shared" si="869"/>
        <v>0</v>
      </c>
      <c r="O2660" s="113">
        <f t="shared" si="866"/>
        <v>0.11</v>
      </c>
      <c r="P2660" s="108">
        <f t="shared" si="856"/>
        <v>1.000289931</v>
      </c>
      <c r="Q2660" s="104">
        <f t="shared" si="859"/>
        <v>18.943497579999999</v>
      </c>
      <c r="R2660" s="104">
        <f t="shared" si="860"/>
        <v>18.943497579999999</v>
      </c>
      <c r="S2660" s="109" t="s">
        <v>52</v>
      </c>
      <c r="T2660" s="110">
        <f t="shared" si="870"/>
        <v>42714</v>
      </c>
      <c r="U2660" s="111">
        <f t="shared" si="871"/>
        <v>0</v>
      </c>
      <c r="V2660" s="22"/>
      <c r="AF2660" s="14"/>
    </row>
    <row r="2661" spans="1:32" x14ac:dyDescent="0.2">
      <c r="A2661" s="112">
        <f t="shared" si="861"/>
        <v>42686</v>
      </c>
      <c r="B2661" s="104">
        <f t="shared" si="853"/>
        <v>65379.419555530003</v>
      </c>
      <c r="C2661" s="104">
        <f t="shared" si="862"/>
        <v>61024.834472819959</v>
      </c>
      <c r="D2661" s="132">
        <f t="shared" si="863"/>
        <v>42685</v>
      </c>
      <c r="E2661" s="105">
        <f t="shared" si="855"/>
        <v>1.642E-3</v>
      </c>
      <c r="F2661" s="106">
        <f t="shared" si="872"/>
        <v>2</v>
      </c>
      <c r="G2661" s="106">
        <f t="shared" si="854"/>
        <v>30</v>
      </c>
      <c r="H2661" s="104">
        <f t="shared" si="864"/>
        <v>1.00010938</v>
      </c>
      <c r="I2661" s="104">
        <f t="shared" si="865"/>
        <v>1.0706195199999999</v>
      </c>
      <c r="J2661" s="104">
        <f t="shared" si="857"/>
        <v>1.0707366199999999</v>
      </c>
      <c r="K2661" s="104">
        <f t="shared" si="858"/>
        <v>65341.524999480003</v>
      </c>
      <c r="L2661" s="107">
        <f t="shared" si="867"/>
        <v>0</v>
      </c>
      <c r="M2661" s="105">
        <f t="shared" si="868"/>
        <v>0</v>
      </c>
      <c r="N2661" s="104">
        <f t="shared" si="869"/>
        <v>0</v>
      </c>
      <c r="O2661" s="113">
        <f t="shared" si="866"/>
        <v>0.11</v>
      </c>
      <c r="P2661" s="108">
        <f t="shared" si="856"/>
        <v>1.000579946</v>
      </c>
      <c r="Q2661" s="104">
        <f t="shared" si="859"/>
        <v>37.894556049999998</v>
      </c>
      <c r="R2661" s="104">
        <f t="shared" si="860"/>
        <v>37.894556049999998</v>
      </c>
      <c r="S2661" s="109" t="s">
        <v>52</v>
      </c>
      <c r="T2661" s="110">
        <f t="shared" si="870"/>
        <v>42714</v>
      </c>
      <c r="U2661" s="111">
        <f t="shared" si="871"/>
        <v>0</v>
      </c>
      <c r="V2661" s="22"/>
      <c r="AF2661" s="14"/>
    </row>
    <row r="2662" spans="1:32" x14ac:dyDescent="0.2">
      <c r="A2662" s="112">
        <f t="shared" si="861"/>
        <v>42687</v>
      </c>
      <c r="B2662" s="104">
        <f t="shared" si="853"/>
        <v>65401.951179329997</v>
      </c>
      <c r="C2662" s="104">
        <f t="shared" si="862"/>
        <v>61024.834472819959</v>
      </c>
      <c r="D2662" s="132">
        <f t="shared" si="863"/>
        <v>42685</v>
      </c>
      <c r="E2662" s="105">
        <f t="shared" si="855"/>
        <v>1.642E-3</v>
      </c>
      <c r="F2662" s="106">
        <f t="shared" si="872"/>
        <v>3</v>
      </c>
      <c r="G2662" s="106">
        <f t="shared" si="854"/>
        <v>30</v>
      </c>
      <c r="H2662" s="104">
        <f t="shared" si="864"/>
        <v>1.0001640700000001</v>
      </c>
      <c r="I2662" s="104">
        <f t="shared" si="865"/>
        <v>1.0706195199999999</v>
      </c>
      <c r="J2662" s="104">
        <f t="shared" si="857"/>
        <v>1.07079517</v>
      </c>
      <c r="K2662" s="104">
        <f t="shared" si="858"/>
        <v>65345.098003539999</v>
      </c>
      <c r="L2662" s="107">
        <f t="shared" si="867"/>
        <v>0</v>
      </c>
      <c r="M2662" s="105">
        <f t="shared" si="868"/>
        <v>0</v>
      </c>
      <c r="N2662" s="104">
        <f t="shared" si="869"/>
        <v>0</v>
      </c>
      <c r="O2662" s="113">
        <f t="shared" si="866"/>
        <v>0.11</v>
      </c>
      <c r="P2662" s="108">
        <f t="shared" si="856"/>
        <v>1.0008700450000001</v>
      </c>
      <c r="Q2662" s="104">
        <f t="shared" si="859"/>
        <v>56.853175790000002</v>
      </c>
      <c r="R2662" s="104">
        <f t="shared" si="860"/>
        <v>56.853175790000002</v>
      </c>
      <c r="S2662" s="109" t="s">
        <v>52</v>
      </c>
      <c r="T2662" s="110">
        <f t="shared" si="870"/>
        <v>42714</v>
      </c>
      <c r="U2662" s="111">
        <f t="shared" si="871"/>
        <v>0</v>
      </c>
      <c r="V2662" s="22"/>
      <c r="AF2662" s="14"/>
    </row>
    <row r="2663" spans="1:32" x14ac:dyDescent="0.2">
      <c r="A2663" s="112">
        <f t="shared" si="861"/>
        <v>42688</v>
      </c>
      <c r="B2663" s="104">
        <f t="shared" ref="B2663:B2726" si="873">IF(E2663&lt;0,"ND",(K2663+Q2663))</f>
        <v>65424.490976419998</v>
      </c>
      <c r="C2663" s="104">
        <f t="shared" si="862"/>
        <v>61024.834472819959</v>
      </c>
      <c r="D2663" s="132">
        <f t="shared" si="863"/>
        <v>42685</v>
      </c>
      <c r="E2663" s="105">
        <f t="shared" si="855"/>
        <v>1.642E-3</v>
      </c>
      <c r="F2663" s="106">
        <f t="shared" si="872"/>
        <v>4</v>
      </c>
      <c r="G2663" s="106">
        <f t="shared" ref="G2663:G2726" si="874">IF(DAY(A2663)=E$2+1,DAY(EOMONTH(A2663,0)), IF(DAY(A2663)&lt;&gt;$E$2+1,G2662))</f>
        <v>30</v>
      </c>
      <c r="H2663" s="104">
        <f t="shared" si="864"/>
        <v>1.00021877</v>
      </c>
      <c r="I2663" s="104">
        <f t="shared" si="865"/>
        <v>1.0706195199999999</v>
      </c>
      <c r="J2663" s="104">
        <f t="shared" si="857"/>
        <v>1.0708537300000001</v>
      </c>
      <c r="K2663" s="104">
        <f t="shared" si="858"/>
        <v>65348.671617849999</v>
      </c>
      <c r="L2663" s="107">
        <f t="shared" si="867"/>
        <v>0</v>
      </c>
      <c r="M2663" s="105">
        <f t="shared" si="868"/>
        <v>0</v>
      </c>
      <c r="N2663" s="104">
        <f t="shared" si="869"/>
        <v>0</v>
      </c>
      <c r="O2663" s="113">
        <f t="shared" si="866"/>
        <v>0.11</v>
      </c>
      <c r="P2663" s="108">
        <f t="shared" si="856"/>
        <v>1.001160228</v>
      </c>
      <c r="Q2663" s="104">
        <f t="shared" si="859"/>
        <v>75.819358570000006</v>
      </c>
      <c r="R2663" s="104">
        <f t="shared" si="860"/>
        <v>75.819358570000006</v>
      </c>
      <c r="S2663" s="109" t="s">
        <v>52</v>
      </c>
      <c r="T2663" s="110">
        <f t="shared" si="870"/>
        <v>42714</v>
      </c>
      <c r="U2663" s="111">
        <f t="shared" si="871"/>
        <v>0</v>
      </c>
      <c r="V2663" s="22"/>
      <c r="AF2663" s="14"/>
    </row>
    <row r="2664" spans="1:32" x14ac:dyDescent="0.2">
      <c r="A2664" s="112">
        <f t="shared" si="861"/>
        <v>42689</v>
      </c>
      <c r="B2664" s="104">
        <f t="shared" si="873"/>
        <v>65447.039013579997</v>
      </c>
      <c r="C2664" s="104">
        <f t="shared" si="862"/>
        <v>61024.834472819959</v>
      </c>
      <c r="D2664" s="132">
        <f t="shared" si="863"/>
        <v>42685</v>
      </c>
      <c r="E2664" s="105">
        <f t="shared" si="855"/>
        <v>1.642E-3</v>
      </c>
      <c r="F2664" s="106">
        <f t="shared" si="872"/>
        <v>5</v>
      </c>
      <c r="G2664" s="106">
        <f t="shared" si="874"/>
        <v>30</v>
      </c>
      <c r="H2664" s="104">
        <f t="shared" si="864"/>
        <v>1.00027347</v>
      </c>
      <c r="I2664" s="104">
        <f t="shared" si="865"/>
        <v>1.0706195199999999</v>
      </c>
      <c r="J2664" s="104">
        <f t="shared" si="857"/>
        <v>1.0709123</v>
      </c>
      <c r="K2664" s="104">
        <f t="shared" si="858"/>
        <v>65352.2458424</v>
      </c>
      <c r="L2664" s="107">
        <f t="shared" si="867"/>
        <v>0</v>
      </c>
      <c r="M2664" s="105">
        <f t="shared" si="868"/>
        <v>0</v>
      </c>
      <c r="N2664" s="104">
        <f t="shared" si="869"/>
        <v>0</v>
      </c>
      <c r="O2664" s="113">
        <f t="shared" si="866"/>
        <v>0.11</v>
      </c>
      <c r="P2664" s="108">
        <f t="shared" si="856"/>
        <v>1.0014504959999999</v>
      </c>
      <c r="Q2664" s="104">
        <f t="shared" si="859"/>
        <v>94.793171180000002</v>
      </c>
      <c r="R2664" s="104">
        <f t="shared" si="860"/>
        <v>94.793171180000002</v>
      </c>
      <c r="S2664" s="109" t="s">
        <v>52</v>
      </c>
      <c r="T2664" s="110">
        <f t="shared" si="870"/>
        <v>42714</v>
      </c>
      <c r="U2664" s="111">
        <f t="shared" si="871"/>
        <v>0</v>
      </c>
      <c r="V2664" s="22"/>
      <c r="AF2664" s="14"/>
    </row>
    <row r="2665" spans="1:32" x14ac:dyDescent="0.2">
      <c r="A2665" s="112">
        <f t="shared" si="861"/>
        <v>42690</v>
      </c>
      <c r="B2665" s="104">
        <f t="shared" si="873"/>
        <v>65469.594550249996</v>
      </c>
      <c r="C2665" s="104">
        <f t="shared" si="862"/>
        <v>61024.834472819959</v>
      </c>
      <c r="D2665" s="132">
        <f t="shared" si="863"/>
        <v>42685</v>
      </c>
      <c r="E2665" s="105">
        <f t="shared" si="855"/>
        <v>1.642E-3</v>
      </c>
      <c r="F2665" s="106">
        <f t="shared" si="872"/>
        <v>6</v>
      </c>
      <c r="G2665" s="106">
        <f t="shared" si="874"/>
        <v>30</v>
      </c>
      <c r="H2665" s="104">
        <f t="shared" si="864"/>
        <v>1.0003281799999999</v>
      </c>
      <c r="I2665" s="104">
        <f t="shared" si="865"/>
        <v>1.0706195199999999</v>
      </c>
      <c r="J2665" s="104">
        <f t="shared" si="857"/>
        <v>1.07097087</v>
      </c>
      <c r="K2665" s="104">
        <f t="shared" si="858"/>
        <v>65355.820066959997</v>
      </c>
      <c r="L2665" s="107">
        <f t="shared" si="867"/>
        <v>0</v>
      </c>
      <c r="M2665" s="105">
        <f t="shared" si="868"/>
        <v>0</v>
      </c>
      <c r="N2665" s="104">
        <f t="shared" si="869"/>
        <v>0</v>
      </c>
      <c r="O2665" s="113">
        <f t="shared" si="866"/>
        <v>0.11</v>
      </c>
      <c r="P2665" s="108">
        <f t="shared" si="856"/>
        <v>1.001740847</v>
      </c>
      <c r="Q2665" s="104">
        <f t="shared" si="859"/>
        <v>113.77448329000001</v>
      </c>
      <c r="R2665" s="104">
        <f t="shared" si="860"/>
        <v>113.77448329000001</v>
      </c>
      <c r="S2665" s="109" t="s">
        <v>52</v>
      </c>
      <c r="T2665" s="110">
        <f t="shared" si="870"/>
        <v>42714</v>
      </c>
      <c r="U2665" s="111">
        <f t="shared" si="871"/>
        <v>0</v>
      </c>
      <c r="V2665" s="22"/>
      <c r="AF2665" s="14"/>
    </row>
    <row r="2666" spans="1:32" x14ac:dyDescent="0.2">
      <c r="A2666" s="112">
        <f t="shared" si="861"/>
        <v>42691</v>
      </c>
      <c r="B2666" s="104">
        <f t="shared" si="873"/>
        <v>65492.157718019997</v>
      </c>
      <c r="C2666" s="104">
        <f t="shared" si="862"/>
        <v>61024.834472819959</v>
      </c>
      <c r="D2666" s="132">
        <f t="shared" si="863"/>
        <v>42685</v>
      </c>
      <c r="E2666" s="105">
        <f t="shared" si="855"/>
        <v>1.642E-3</v>
      </c>
      <c r="F2666" s="106">
        <f t="shared" si="872"/>
        <v>7</v>
      </c>
      <c r="G2666" s="106">
        <f t="shared" si="874"/>
        <v>30</v>
      </c>
      <c r="H2666" s="104">
        <f t="shared" si="864"/>
        <v>1.00038289</v>
      </c>
      <c r="I2666" s="104">
        <f t="shared" si="865"/>
        <v>1.0706195199999999</v>
      </c>
      <c r="J2666" s="104">
        <f t="shared" si="857"/>
        <v>1.07102944</v>
      </c>
      <c r="K2666" s="104">
        <f t="shared" si="858"/>
        <v>65359.394291509998</v>
      </c>
      <c r="L2666" s="107">
        <f t="shared" si="867"/>
        <v>0</v>
      </c>
      <c r="M2666" s="105">
        <f t="shared" si="868"/>
        <v>0</v>
      </c>
      <c r="N2666" s="104">
        <f t="shared" si="869"/>
        <v>0</v>
      </c>
      <c r="O2666" s="113">
        <f t="shared" si="866"/>
        <v>0.11</v>
      </c>
      <c r="P2666" s="108">
        <f t="shared" si="856"/>
        <v>1.002031283</v>
      </c>
      <c r="Q2666" s="104">
        <f t="shared" si="859"/>
        <v>132.76342650999999</v>
      </c>
      <c r="R2666" s="104">
        <f t="shared" si="860"/>
        <v>132.76342650999999</v>
      </c>
      <c r="S2666" s="109" t="s">
        <v>52</v>
      </c>
      <c r="T2666" s="110">
        <f t="shared" si="870"/>
        <v>42714</v>
      </c>
      <c r="U2666" s="111">
        <f t="shared" si="871"/>
        <v>0</v>
      </c>
      <c r="V2666" s="22"/>
      <c r="AF2666" s="14"/>
    </row>
    <row r="2667" spans="1:32" x14ac:dyDescent="0.2">
      <c r="A2667" s="112">
        <f t="shared" si="861"/>
        <v>42692</v>
      </c>
      <c r="B2667" s="104">
        <f t="shared" si="873"/>
        <v>65514.729064120002</v>
      </c>
      <c r="C2667" s="104">
        <f t="shared" si="862"/>
        <v>61024.834472819959</v>
      </c>
      <c r="D2667" s="132">
        <f t="shared" si="863"/>
        <v>42685</v>
      </c>
      <c r="E2667" s="105">
        <f t="shared" ref="E2667:E2730" si="875">IF(DAY(A2666)=$E$2,VLOOKUP(A2666,$AG$10:$AH$200,2),E2666)</f>
        <v>1.642E-3</v>
      </c>
      <c r="F2667" s="106">
        <f t="shared" si="872"/>
        <v>8</v>
      </c>
      <c r="G2667" s="106">
        <f t="shared" si="874"/>
        <v>30</v>
      </c>
      <c r="H2667" s="104">
        <f t="shared" si="864"/>
        <v>1.0004375999999999</v>
      </c>
      <c r="I2667" s="104">
        <f t="shared" si="865"/>
        <v>1.0706195199999999</v>
      </c>
      <c r="J2667" s="104">
        <f t="shared" si="857"/>
        <v>1.0710880199999999</v>
      </c>
      <c r="K2667" s="104">
        <f t="shared" si="858"/>
        <v>65362.96912632</v>
      </c>
      <c r="L2667" s="107">
        <f t="shared" si="867"/>
        <v>0</v>
      </c>
      <c r="M2667" s="105">
        <f t="shared" si="868"/>
        <v>0</v>
      </c>
      <c r="N2667" s="104">
        <f t="shared" si="869"/>
        <v>0</v>
      </c>
      <c r="O2667" s="113">
        <f t="shared" si="866"/>
        <v>0.11</v>
      </c>
      <c r="P2667" s="108">
        <f t="shared" si="856"/>
        <v>1.0023218030000001</v>
      </c>
      <c r="Q2667" s="104">
        <f t="shared" si="859"/>
        <v>151.75993779999999</v>
      </c>
      <c r="R2667" s="104">
        <f t="shared" si="860"/>
        <v>151.75993779999999</v>
      </c>
      <c r="S2667" s="109" t="s">
        <v>52</v>
      </c>
      <c r="T2667" s="110">
        <f t="shared" si="870"/>
        <v>42714</v>
      </c>
      <c r="U2667" s="111">
        <f t="shared" si="871"/>
        <v>0</v>
      </c>
      <c r="V2667" s="22"/>
      <c r="AF2667" s="14"/>
    </row>
    <row r="2668" spans="1:32" x14ac:dyDescent="0.2">
      <c r="A2668" s="112">
        <f t="shared" si="861"/>
        <v>42693</v>
      </c>
      <c r="B2668" s="104">
        <f t="shared" si="873"/>
        <v>65537.307366280002</v>
      </c>
      <c r="C2668" s="104">
        <f t="shared" si="862"/>
        <v>61024.834472819959</v>
      </c>
      <c r="D2668" s="132">
        <f t="shared" si="863"/>
        <v>42685</v>
      </c>
      <c r="E2668" s="105">
        <f t="shared" si="875"/>
        <v>1.642E-3</v>
      </c>
      <c r="F2668" s="106">
        <f t="shared" si="872"/>
        <v>9</v>
      </c>
      <c r="G2668" s="106">
        <f t="shared" si="874"/>
        <v>30</v>
      </c>
      <c r="H2668" s="104">
        <f t="shared" si="864"/>
        <v>1.0004923100000001</v>
      </c>
      <c r="I2668" s="104">
        <f t="shared" si="865"/>
        <v>1.0706195199999999</v>
      </c>
      <c r="J2668" s="104">
        <f t="shared" si="857"/>
        <v>1.0711465899999999</v>
      </c>
      <c r="K2668" s="104">
        <f t="shared" si="858"/>
        <v>65366.543350870001</v>
      </c>
      <c r="L2668" s="107">
        <f t="shared" si="867"/>
        <v>0</v>
      </c>
      <c r="M2668" s="105">
        <f t="shared" si="868"/>
        <v>0</v>
      </c>
      <c r="N2668" s="104">
        <f t="shared" si="869"/>
        <v>0</v>
      </c>
      <c r="O2668" s="113">
        <f t="shared" si="866"/>
        <v>0.11</v>
      </c>
      <c r="P2668" s="108">
        <f t="shared" si="856"/>
        <v>1.002612407</v>
      </c>
      <c r="Q2668" s="104">
        <f t="shared" si="859"/>
        <v>170.76401541000001</v>
      </c>
      <c r="R2668" s="104">
        <f t="shared" si="860"/>
        <v>170.76401541000001</v>
      </c>
      <c r="S2668" s="109" t="s">
        <v>52</v>
      </c>
      <c r="T2668" s="110">
        <f t="shared" si="870"/>
        <v>42714</v>
      </c>
      <c r="U2668" s="111">
        <f t="shared" si="871"/>
        <v>0</v>
      </c>
      <c r="V2668" s="22"/>
      <c r="AF2668" s="14"/>
    </row>
    <row r="2669" spans="1:32" x14ac:dyDescent="0.2">
      <c r="A2669" s="112">
        <f t="shared" si="861"/>
        <v>42694</v>
      </c>
      <c r="B2669" s="104">
        <f t="shared" si="873"/>
        <v>65559.894460940006</v>
      </c>
      <c r="C2669" s="104">
        <f t="shared" si="862"/>
        <v>61024.834472819959</v>
      </c>
      <c r="D2669" s="132">
        <f t="shared" si="863"/>
        <v>42685</v>
      </c>
      <c r="E2669" s="105">
        <f t="shared" si="875"/>
        <v>1.642E-3</v>
      </c>
      <c r="F2669" s="106">
        <f t="shared" si="872"/>
        <v>10</v>
      </c>
      <c r="G2669" s="106">
        <f t="shared" si="874"/>
        <v>30</v>
      </c>
      <c r="H2669" s="104">
        <f t="shared" si="864"/>
        <v>1.0005470299999999</v>
      </c>
      <c r="I2669" s="104">
        <f t="shared" si="865"/>
        <v>1.0706195199999999</v>
      </c>
      <c r="J2669" s="104">
        <f t="shared" si="857"/>
        <v>1.07120518</v>
      </c>
      <c r="K2669" s="104">
        <f t="shared" si="858"/>
        <v>65370.118795920003</v>
      </c>
      <c r="L2669" s="107">
        <f t="shared" si="867"/>
        <v>0</v>
      </c>
      <c r="M2669" s="105">
        <f t="shared" si="868"/>
        <v>0</v>
      </c>
      <c r="N2669" s="104">
        <f t="shared" si="869"/>
        <v>0</v>
      </c>
      <c r="O2669" s="113">
        <f t="shared" si="866"/>
        <v>0.11</v>
      </c>
      <c r="P2669" s="108">
        <f t="shared" si="856"/>
        <v>1.002903095</v>
      </c>
      <c r="Q2669" s="104">
        <f t="shared" si="859"/>
        <v>189.77566501999999</v>
      </c>
      <c r="R2669" s="104">
        <f t="shared" si="860"/>
        <v>189.77566501999999</v>
      </c>
      <c r="S2669" s="109" t="s">
        <v>52</v>
      </c>
      <c r="T2669" s="110">
        <f t="shared" si="870"/>
        <v>42714</v>
      </c>
      <c r="U2669" s="111">
        <f t="shared" si="871"/>
        <v>0</v>
      </c>
      <c r="V2669" s="22"/>
      <c r="AF2669" s="14"/>
    </row>
    <row r="2670" spans="1:32" x14ac:dyDescent="0.2">
      <c r="A2670" s="112">
        <f t="shared" si="861"/>
        <v>42695</v>
      </c>
      <c r="B2670" s="104">
        <f t="shared" si="873"/>
        <v>65582.488578849996</v>
      </c>
      <c r="C2670" s="104">
        <f t="shared" si="862"/>
        <v>61024.834472819959</v>
      </c>
      <c r="D2670" s="132">
        <f t="shared" si="863"/>
        <v>42685</v>
      </c>
      <c r="E2670" s="105">
        <f t="shared" si="875"/>
        <v>1.642E-3</v>
      </c>
      <c r="F2670" s="106">
        <f t="shared" si="872"/>
        <v>11</v>
      </c>
      <c r="G2670" s="106">
        <f t="shared" si="874"/>
        <v>30</v>
      </c>
      <c r="H2670" s="104">
        <f t="shared" si="864"/>
        <v>1.00060175</v>
      </c>
      <c r="I2670" s="104">
        <f t="shared" si="865"/>
        <v>1.0706195199999999</v>
      </c>
      <c r="J2670" s="104">
        <f t="shared" si="857"/>
        <v>1.0712637599999999</v>
      </c>
      <c r="K2670" s="104">
        <f t="shared" si="858"/>
        <v>65373.693630729998</v>
      </c>
      <c r="L2670" s="107">
        <f t="shared" si="867"/>
        <v>0</v>
      </c>
      <c r="M2670" s="105">
        <f t="shared" si="868"/>
        <v>0</v>
      </c>
      <c r="N2670" s="104">
        <f t="shared" si="869"/>
        <v>0</v>
      </c>
      <c r="O2670" s="113">
        <f t="shared" si="866"/>
        <v>0.11</v>
      </c>
      <c r="P2670" s="108">
        <f t="shared" si="856"/>
        <v>1.0031938680000001</v>
      </c>
      <c r="Q2670" s="104">
        <f t="shared" si="859"/>
        <v>208.79494811999999</v>
      </c>
      <c r="R2670" s="104">
        <f t="shared" si="860"/>
        <v>208.79494811999999</v>
      </c>
      <c r="S2670" s="109" t="s">
        <v>52</v>
      </c>
      <c r="T2670" s="110">
        <f t="shared" si="870"/>
        <v>42714</v>
      </c>
      <c r="U2670" s="111">
        <f t="shared" si="871"/>
        <v>0</v>
      </c>
      <c r="V2670" s="22"/>
      <c r="AF2670" s="14"/>
    </row>
    <row r="2671" spans="1:32" x14ac:dyDescent="0.2">
      <c r="A2671" s="112">
        <f t="shared" si="861"/>
        <v>42696</v>
      </c>
      <c r="B2671" s="104">
        <f t="shared" si="873"/>
        <v>65605.090267380001</v>
      </c>
      <c r="C2671" s="104">
        <f t="shared" si="862"/>
        <v>61024.834472819959</v>
      </c>
      <c r="D2671" s="132">
        <f t="shared" si="863"/>
        <v>42685</v>
      </c>
      <c r="E2671" s="105">
        <f t="shared" si="875"/>
        <v>1.642E-3</v>
      </c>
      <c r="F2671" s="106">
        <f t="shared" si="872"/>
        <v>12</v>
      </c>
      <c r="G2671" s="106">
        <f t="shared" si="874"/>
        <v>30</v>
      </c>
      <c r="H2671" s="104">
        <f t="shared" si="864"/>
        <v>1.00065647</v>
      </c>
      <c r="I2671" s="104">
        <f t="shared" si="865"/>
        <v>1.0706195199999999</v>
      </c>
      <c r="J2671" s="104">
        <f t="shared" si="857"/>
        <v>1.07132234</v>
      </c>
      <c r="K2671" s="104">
        <f t="shared" si="858"/>
        <v>65377.268465530004</v>
      </c>
      <c r="L2671" s="107">
        <f t="shared" si="867"/>
        <v>0</v>
      </c>
      <c r="M2671" s="105">
        <f t="shared" si="868"/>
        <v>0</v>
      </c>
      <c r="N2671" s="104">
        <f t="shared" si="869"/>
        <v>0</v>
      </c>
      <c r="O2671" s="113">
        <f t="shared" si="866"/>
        <v>0.11</v>
      </c>
      <c r="P2671" s="108">
        <f t="shared" si="856"/>
        <v>1.0034847250000001</v>
      </c>
      <c r="Q2671" s="104">
        <f t="shared" si="859"/>
        <v>227.82180185000001</v>
      </c>
      <c r="R2671" s="104">
        <f t="shared" si="860"/>
        <v>227.82180185000001</v>
      </c>
      <c r="S2671" s="109" t="s">
        <v>52</v>
      </c>
      <c r="T2671" s="110">
        <f t="shared" si="870"/>
        <v>42714</v>
      </c>
      <c r="U2671" s="111">
        <f t="shared" si="871"/>
        <v>0</v>
      </c>
      <c r="V2671" s="22"/>
      <c r="AF2671" s="14"/>
    </row>
    <row r="2672" spans="1:32" x14ac:dyDescent="0.2">
      <c r="A2672" s="112">
        <f t="shared" si="861"/>
        <v>42697</v>
      </c>
      <c r="B2672" s="104">
        <f t="shared" si="873"/>
        <v>65627.70075253</v>
      </c>
      <c r="C2672" s="104">
        <f t="shared" si="862"/>
        <v>61024.834472819959</v>
      </c>
      <c r="D2672" s="132">
        <f t="shared" si="863"/>
        <v>42685</v>
      </c>
      <c r="E2672" s="105">
        <f t="shared" si="875"/>
        <v>1.642E-3</v>
      </c>
      <c r="F2672" s="106">
        <f t="shared" si="872"/>
        <v>13</v>
      </c>
      <c r="G2672" s="106">
        <f t="shared" si="874"/>
        <v>30</v>
      </c>
      <c r="H2672" s="104">
        <f t="shared" si="864"/>
        <v>1.0007112</v>
      </c>
      <c r="I2672" s="104">
        <f t="shared" si="865"/>
        <v>1.0706195199999999</v>
      </c>
      <c r="J2672" s="104">
        <f t="shared" si="857"/>
        <v>1.0713809400000001</v>
      </c>
      <c r="K2672" s="104">
        <f t="shared" si="858"/>
        <v>65380.844520830004</v>
      </c>
      <c r="L2672" s="107">
        <f t="shared" si="867"/>
        <v>0</v>
      </c>
      <c r="M2672" s="105">
        <f t="shared" si="868"/>
        <v>0</v>
      </c>
      <c r="N2672" s="104">
        <f t="shared" si="869"/>
        <v>0</v>
      </c>
      <c r="O2672" s="113">
        <f t="shared" si="866"/>
        <v>0.11</v>
      </c>
      <c r="P2672" s="108">
        <f t="shared" si="856"/>
        <v>1.0037756659999999</v>
      </c>
      <c r="Q2672" s="104">
        <f t="shared" si="859"/>
        <v>246.8562317</v>
      </c>
      <c r="R2672" s="104">
        <f t="shared" si="860"/>
        <v>246.8562317</v>
      </c>
      <c r="S2672" s="109" t="s">
        <v>52</v>
      </c>
      <c r="T2672" s="110">
        <f t="shared" si="870"/>
        <v>42714</v>
      </c>
      <c r="U2672" s="111">
        <f t="shared" si="871"/>
        <v>0</v>
      </c>
      <c r="V2672" s="22"/>
      <c r="AF2672" s="14"/>
    </row>
    <row r="2673" spans="1:32" x14ac:dyDescent="0.2">
      <c r="A2673" s="112">
        <f t="shared" si="861"/>
        <v>42698</v>
      </c>
      <c r="B2673" s="104">
        <f t="shared" si="873"/>
        <v>65650.318263470006</v>
      </c>
      <c r="C2673" s="104">
        <f t="shared" si="862"/>
        <v>61024.834472819959</v>
      </c>
      <c r="D2673" s="132">
        <f t="shared" si="863"/>
        <v>42685</v>
      </c>
      <c r="E2673" s="105">
        <f t="shared" si="875"/>
        <v>1.642E-3</v>
      </c>
      <c r="F2673" s="106">
        <f t="shared" si="872"/>
        <v>14</v>
      </c>
      <c r="G2673" s="106">
        <f t="shared" si="874"/>
        <v>30</v>
      </c>
      <c r="H2673" s="104">
        <f t="shared" si="864"/>
        <v>1.00076593</v>
      </c>
      <c r="I2673" s="104">
        <f t="shared" si="865"/>
        <v>1.0706195199999999</v>
      </c>
      <c r="J2673" s="104">
        <f t="shared" si="857"/>
        <v>1.0714395299999999</v>
      </c>
      <c r="K2673" s="104">
        <f t="shared" si="858"/>
        <v>65384.419965879999</v>
      </c>
      <c r="L2673" s="107">
        <f t="shared" si="867"/>
        <v>0</v>
      </c>
      <c r="M2673" s="105">
        <f t="shared" si="868"/>
        <v>0</v>
      </c>
      <c r="N2673" s="104">
        <f t="shared" si="869"/>
        <v>0</v>
      </c>
      <c r="O2673" s="113">
        <f t="shared" si="866"/>
        <v>0.11</v>
      </c>
      <c r="P2673" s="108">
        <f t="shared" si="856"/>
        <v>1.0040666920000001</v>
      </c>
      <c r="Q2673" s="104">
        <f t="shared" si="859"/>
        <v>265.89829759000003</v>
      </c>
      <c r="R2673" s="104">
        <f t="shared" si="860"/>
        <v>265.89829759000003</v>
      </c>
      <c r="S2673" s="109" t="s">
        <v>52</v>
      </c>
      <c r="T2673" s="110">
        <f t="shared" si="870"/>
        <v>42714</v>
      </c>
      <c r="U2673" s="111">
        <f t="shared" si="871"/>
        <v>0</v>
      </c>
      <c r="V2673" s="22"/>
      <c r="AF2673" s="14"/>
    </row>
    <row r="2674" spans="1:32" x14ac:dyDescent="0.2">
      <c r="A2674" s="112">
        <f t="shared" si="861"/>
        <v>42699</v>
      </c>
      <c r="B2674" s="104">
        <f t="shared" si="873"/>
        <v>65672.943961009994</v>
      </c>
      <c r="C2674" s="104">
        <f t="shared" si="862"/>
        <v>61024.834472819959</v>
      </c>
      <c r="D2674" s="132">
        <f t="shared" si="863"/>
        <v>42685</v>
      </c>
      <c r="E2674" s="105">
        <f t="shared" si="875"/>
        <v>1.642E-3</v>
      </c>
      <c r="F2674" s="106">
        <f t="shared" si="872"/>
        <v>15</v>
      </c>
      <c r="G2674" s="106">
        <f t="shared" si="874"/>
        <v>30</v>
      </c>
      <c r="H2674" s="104">
        <f t="shared" si="864"/>
        <v>1.00082066</v>
      </c>
      <c r="I2674" s="104">
        <f t="shared" si="865"/>
        <v>1.0706195199999999</v>
      </c>
      <c r="J2674" s="104">
        <f t="shared" si="857"/>
        <v>1.0714981299999999</v>
      </c>
      <c r="K2674" s="104">
        <f t="shared" si="858"/>
        <v>65387.996021179999</v>
      </c>
      <c r="L2674" s="107">
        <f t="shared" si="867"/>
        <v>0</v>
      </c>
      <c r="M2674" s="105">
        <f t="shared" si="868"/>
        <v>0</v>
      </c>
      <c r="N2674" s="104">
        <f t="shared" si="869"/>
        <v>0</v>
      </c>
      <c r="O2674" s="113">
        <f t="shared" si="866"/>
        <v>0.11</v>
      </c>
      <c r="P2674" s="108">
        <f t="shared" si="856"/>
        <v>1.0043578019999999</v>
      </c>
      <c r="Q2674" s="104">
        <f t="shared" si="859"/>
        <v>284.94793983</v>
      </c>
      <c r="R2674" s="104">
        <f t="shared" si="860"/>
        <v>284.94793983</v>
      </c>
      <c r="S2674" s="109" t="s">
        <v>52</v>
      </c>
      <c r="T2674" s="110">
        <f t="shared" si="870"/>
        <v>42714</v>
      </c>
      <c r="U2674" s="111">
        <f t="shared" si="871"/>
        <v>0</v>
      </c>
      <c r="V2674" s="22"/>
      <c r="AF2674" s="14"/>
    </row>
    <row r="2675" spans="1:32" x14ac:dyDescent="0.2">
      <c r="A2675" s="112">
        <f t="shared" si="861"/>
        <v>42700</v>
      </c>
      <c r="B2675" s="104">
        <f t="shared" si="873"/>
        <v>65695.576620410007</v>
      </c>
      <c r="C2675" s="104">
        <f t="shared" si="862"/>
        <v>61024.834472819959</v>
      </c>
      <c r="D2675" s="132">
        <f t="shared" si="863"/>
        <v>42685</v>
      </c>
      <c r="E2675" s="105">
        <f t="shared" si="875"/>
        <v>1.642E-3</v>
      </c>
      <c r="F2675" s="106">
        <f t="shared" si="872"/>
        <v>16</v>
      </c>
      <c r="G2675" s="106">
        <f t="shared" si="874"/>
        <v>30</v>
      </c>
      <c r="H2675" s="104">
        <f t="shared" si="864"/>
        <v>1.00087539</v>
      </c>
      <c r="I2675" s="104">
        <f t="shared" si="865"/>
        <v>1.0706195199999999</v>
      </c>
      <c r="J2675" s="104">
        <f t="shared" si="857"/>
        <v>1.07155672</v>
      </c>
      <c r="K2675" s="104">
        <f t="shared" si="858"/>
        <v>65391.571466230002</v>
      </c>
      <c r="L2675" s="107">
        <f t="shared" si="867"/>
        <v>0</v>
      </c>
      <c r="M2675" s="105">
        <f t="shared" si="868"/>
        <v>0</v>
      </c>
      <c r="N2675" s="104">
        <f t="shared" si="869"/>
        <v>0</v>
      </c>
      <c r="O2675" s="113">
        <f t="shared" si="866"/>
        <v>0.11</v>
      </c>
      <c r="P2675" s="108">
        <f t="shared" si="856"/>
        <v>1.004648996</v>
      </c>
      <c r="Q2675" s="104">
        <f t="shared" si="859"/>
        <v>304.00515417999998</v>
      </c>
      <c r="R2675" s="104">
        <f t="shared" si="860"/>
        <v>304.00515417999998</v>
      </c>
      <c r="S2675" s="109" t="s">
        <v>52</v>
      </c>
      <c r="T2675" s="110">
        <f t="shared" si="870"/>
        <v>42714</v>
      </c>
      <c r="U2675" s="111">
        <f t="shared" si="871"/>
        <v>0</v>
      </c>
      <c r="V2675" s="22"/>
      <c r="AF2675" s="14"/>
    </row>
    <row r="2676" spans="1:32" x14ac:dyDescent="0.2">
      <c r="A2676" s="112">
        <f t="shared" si="861"/>
        <v>42701</v>
      </c>
      <c r="B2676" s="104">
        <f t="shared" si="873"/>
        <v>65718.218147210006</v>
      </c>
      <c r="C2676" s="104">
        <f t="shared" si="862"/>
        <v>61024.834472819959</v>
      </c>
      <c r="D2676" s="132">
        <f t="shared" si="863"/>
        <v>42685</v>
      </c>
      <c r="E2676" s="105">
        <f t="shared" si="875"/>
        <v>1.642E-3</v>
      </c>
      <c r="F2676" s="106">
        <f t="shared" si="872"/>
        <v>17</v>
      </c>
      <c r="G2676" s="106">
        <f t="shared" si="874"/>
        <v>30</v>
      </c>
      <c r="H2676" s="104">
        <f t="shared" si="864"/>
        <v>1.00093013</v>
      </c>
      <c r="I2676" s="104">
        <f t="shared" si="865"/>
        <v>1.0706195199999999</v>
      </c>
      <c r="J2676" s="104">
        <f t="shared" si="857"/>
        <v>1.07161533</v>
      </c>
      <c r="K2676" s="104">
        <f t="shared" si="858"/>
        <v>65395.148131779999</v>
      </c>
      <c r="L2676" s="107">
        <f t="shared" si="867"/>
        <v>0</v>
      </c>
      <c r="M2676" s="105">
        <f t="shared" si="868"/>
        <v>0</v>
      </c>
      <c r="N2676" s="104">
        <f t="shared" si="869"/>
        <v>0</v>
      </c>
      <c r="O2676" s="113">
        <f t="shared" si="866"/>
        <v>0.11</v>
      </c>
      <c r="P2676" s="108">
        <f t="shared" si="856"/>
        <v>1.004940275</v>
      </c>
      <c r="Q2676" s="104">
        <f t="shared" si="859"/>
        <v>323.07001543000001</v>
      </c>
      <c r="R2676" s="104">
        <f t="shared" si="860"/>
        <v>323.07001543000001</v>
      </c>
      <c r="S2676" s="109" t="s">
        <v>52</v>
      </c>
      <c r="T2676" s="110">
        <f t="shared" si="870"/>
        <v>42714</v>
      </c>
      <c r="U2676" s="111">
        <f t="shared" si="871"/>
        <v>0</v>
      </c>
      <c r="V2676" s="22"/>
      <c r="AF2676" s="14"/>
    </row>
    <row r="2677" spans="1:32" x14ac:dyDescent="0.2">
      <c r="A2677" s="112">
        <f t="shared" si="861"/>
        <v>42702</v>
      </c>
      <c r="B2677" s="104">
        <f t="shared" si="873"/>
        <v>65740.867251129996</v>
      </c>
      <c r="C2677" s="104">
        <f t="shared" si="862"/>
        <v>61024.834472819959</v>
      </c>
      <c r="D2677" s="132">
        <f t="shared" si="863"/>
        <v>42685</v>
      </c>
      <c r="E2677" s="105">
        <f t="shared" si="875"/>
        <v>1.642E-3</v>
      </c>
      <c r="F2677" s="106">
        <f t="shared" si="872"/>
        <v>18</v>
      </c>
      <c r="G2677" s="106">
        <f t="shared" si="874"/>
        <v>30</v>
      </c>
      <c r="H2677" s="104">
        <f t="shared" si="864"/>
        <v>1.0009848699999999</v>
      </c>
      <c r="I2677" s="104">
        <f t="shared" si="865"/>
        <v>1.0706195199999999</v>
      </c>
      <c r="J2677" s="104">
        <f t="shared" si="857"/>
        <v>1.0716739399999999</v>
      </c>
      <c r="K2677" s="104">
        <f t="shared" si="858"/>
        <v>65398.724797329996</v>
      </c>
      <c r="L2677" s="107">
        <f t="shared" si="867"/>
        <v>0</v>
      </c>
      <c r="M2677" s="105">
        <f t="shared" si="868"/>
        <v>0</v>
      </c>
      <c r="N2677" s="104">
        <f t="shared" si="869"/>
        <v>0</v>
      </c>
      <c r="O2677" s="113">
        <f t="shared" si="866"/>
        <v>0.11</v>
      </c>
      <c r="P2677" s="108">
        <f t="shared" si="856"/>
        <v>1.0052316379999999</v>
      </c>
      <c r="Q2677" s="104">
        <f t="shared" si="859"/>
        <v>342.1424538</v>
      </c>
      <c r="R2677" s="104">
        <f t="shared" si="860"/>
        <v>342.1424538</v>
      </c>
      <c r="S2677" s="109" t="s">
        <v>52</v>
      </c>
      <c r="T2677" s="110">
        <f t="shared" si="870"/>
        <v>42714</v>
      </c>
      <c r="U2677" s="111">
        <f t="shared" si="871"/>
        <v>0</v>
      </c>
      <c r="V2677" s="22"/>
      <c r="AF2677" s="14"/>
    </row>
    <row r="2678" spans="1:32" x14ac:dyDescent="0.2">
      <c r="A2678" s="112">
        <f t="shared" si="861"/>
        <v>42703</v>
      </c>
      <c r="B2678" s="104">
        <f t="shared" si="873"/>
        <v>65763.523998450008</v>
      </c>
      <c r="C2678" s="104">
        <f t="shared" si="862"/>
        <v>61024.834472819959</v>
      </c>
      <c r="D2678" s="132">
        <f t="shared" si="863"/>
        <v>42685</v>
      </c>
      <c r="E2678" s="105">
        <f t="shared" si="875"/>
        <v>1.642E-3</v>
      </c>
      <c r="F2678" s="106">
        <f t="shared" si="872"/>
        <v>19</v>
      </c>
      <c r="G2678" s="106">
        <f t="shared" si="874"/>
        <v>30</v>
      </c>
      <c r="H2678" s="104">
        <f t="shared" si="864"/>
        <v>1.00103962</v>
      </c>
      <c r="I2678" s="104">
        <f t="shared" si="865"/>
        <v>1.0706195199999999</v>
      </c>
      <c r="J2678" s="104">
        <f t="shared" si="857"/>
        <v>1.0717325499999999</v>
      </c>
      <c r="K2678" s="104">
        <f t="shared" si="858"/>
        <v>65402.301462880001</v>
      </c>
      <c r="L2678" s="107">
        <f t="shared" si="867"/>
        <v>0</v>
      </c>
      <c r="M2678" s="105">
        <f t="shared" si="868"/>
        <v>0</v>
      </c>
      <c r="N2678" s="104">
        <f t="shared" si="869"/>
        <v>0</v>
      </c>
      <c r="O2678" s="113">
        <f t="shared" si="866"/>
        <v>0.11</v>
      </c>
      <c r="P2678" s="108">
        <f t="shared" si="856"/>
        <v>1.005523086</v>
      </c>
      <c r="Q2678" s="104">
        <f t="shared" si="859"/>
        <v>361.22253556999999</v>
      </c>
      <c r="R2678" s="104">
        <f t="shared" si="860"/>
        <v>361.22253556999999</v>
      </c>
      <c r="S2678" s="109" t="s">
        <v>52</v>
      </c>
      <c r="T2678" s="110">
        <f t="shared" si="870"/>
        <v>42714</v>
      </c>
      <c r="U2678" s="111">
        <f t="shared" si="871"/>
        <v>0</v>
      </c>
      <c r="V2678" s="22"/>
      <c r="AF2678" s="14"/>
    </row>
    <row r="2679" spans="1:32" x14ac:dyDescent="0.2">
      <c r="A2679" s="112">
        <f t="shared" si="861"/>
        <v>42704</v>
      </c>
      <c r="B2679" s="104">
        <f t="shared" si="873"/>
        <v>65786.188324699993</v>
      </c>
      <c r="C2679" s="104">
        <f t="shared" si="862"/>
        <v>61024.834472819959</v>
      </c>
      <c r="D2679" s="132">
        <f t="shared" si="863"/>
        <v>42685</v>
      </c>
      <c r="E2679" s="105">
        <f t="shared" si="875"/>
        <v>1.642E-3</v>
      </c>
      <c r="F2679" s="106">
        <f t="shared" si="872"/>
        <v>20</v>
      </c>
      <c r="G2679" s="106">
        <f t="shared" si="874"/>
        <v>30</v>
      </c>
      <c r="H2679" s="104">
        <f t="shared" si="864"/>
        <v>1.00109436</v>
      </c>
      <c r="I2679" s="104">
        <f t="shared" si="865"/>
        <v>1.0706195199999999</v>
      </c>
      <c r="J2679" s="104">
        <f t="shared" si="857"/>
        <v>1.0717911600000001</v>
      </c>
      <c r="K2679" s="104">
        <f t="shared" si="858"/>
        <v>65405.878128429998</v>
      </c>
      <c r="L2679" s="107">
        <f t="shared" si="867"/>
        <v>0</v>
      </c>
      <c r="M2679" s="105">
        <f t="shared" si="868"/>
        <v>0</v>
      </c>
      <c r="N2679" s="104">
        <f t="shared" si="869"/>
        <v>0</v>
      </c>
      <c r="O2679" s="113">
        <f t="shared" si="866"/>
        <v>0.11</v>
      </c>
      <c r="P2679" s="108">
        <f t="shared" si="856"/>
        <v>1.005814618</v>
      </c>
      <c r="Q2679" s="104">
        <f t="shared" si="859"/>
        <v>380.31019627000001</v>
      </c>
      <c r="R2679" s="104">
        <f t="shared" si="860"/>
        <v>380.31019627000001</v>
      </c>
      <c r="S2679" s="109" t="s">
        <v>52</v>
      </c>
      <c r="T2679" s="110">
        <f t="shared" si="870"/>
        <v>42714</v>
      </c>
      <c r="U2679" s="111">
        <f t="shared" si="871"/>
        <v>0</v>
      </c>
      <c r="V2679" s="22"/>
      <c r="AF2679" s="14"/>
    </row>
    <row r="2680" spans="1:32" x14ac:dyDescent="0.2">
      <c r="A2680" s="112">
        <f t="shared" si="861"/>
        <v>42705</v>
      </c>
      <c r="B2680" s="104">
        <f t="shared" si="873"/>
        <v>65808.860296170009</v>
      </c>
      <c r="C2680" s="104">
        <f t="shared" si="862"/>
        <v>61024.834472819959</v>
      </c>
      <c r="D2680" s="132">
        <f t="shared" si="863"/>
        <v>42685</v>
      </c>
      <c r="E2680" s="105">
        <f t="shared" si="875"/>
        <v>1.642E-3</v>
      </c>
      <c r="F2680" s="106">
        <f t="shared" si="872"/>
        <v>21</v>
      </c>
      <c r="G2680" s="106">
        <f t="shared" si="874"/>
        <v>30</v>
      </c>
      <c r="H2680" s="104">
        <f t="shared" si="864"/>
        <v>1.0011491100000001</v>
      </c>
      <c r="I2680" s="104">
        <f t="shared" si="865"/>
        <v>1.0706195199999999</v>
      </c>
      <c r="J2680" s="104">
        <f t="shared" si="857"/>
        <v>1.07184977</v>
      </c>
      <c r="K2680" s="104">
        <f t="shared" si="858"/>
        <v>65409.454793980003</v>
      </c>
      <c r="L2680" s="107">
        <f t="shared" si="867"/>
        <v>0</v>
      </c>
      <c r="M2680" s="105">
        <f t="shared" si="868"/>
        <v>0</v>
      </c>
      <c r="N2680" s="104">
        <f t="shared" si="869"/>
        <v>0</v>
      </c>
      <c r="O2680" s="113">
        <f t="shared" si="866"/>
        <v>0.11</v>
      </c>
      <c r="P2680" s="108">
        <f t="shared" si="856"/>
        <v>1.0061062350000001</v>
      </c>
      <c r="Q2680" s="104">
        <f t="shared" si="859"/>
        <v>399.40550218999999</v>
      </c>
      <c r="R2680" s="104">
        <f t="shared" si="860"/>
        <v>399.40550218999999</v>
      </c>
      <c r="S2680" s="109" t="s">
        <v>52</v>
      </c>
      <c r="T2680" s="110">
        <f t="shared" si="870"/>
        <v>42714</v>
      </c>
      <c r="U2680" s="111">
        <f t="shared" si="871"/>
        <v>0</v>
      </c>
      <c r="V2680" s="22"/>
      <c r="AF2680" s="14"/>
    </row>
    <row r="2681" spans="1:32" x14ac:dyDescent="0.2">
      <c r="A2681" s="112">
        <f t="shared" si="861"/>
        <v>42706</v>
      </c>
      <c r="B2681" s="104">
        <f t="shared" si="873"/>
        <v>65831.540462510005</v>
      </c>
      <c r="C2681" s="104">
        <f t="shared" si="862"/>
        <v>61024.834472819959</v>
      </c>
      <c r="D2681" s="132">
        <f t="shared" si="863"/>
        <v>42685</v>
      </c>
      <c r="E2681" s="105">
        <f t="shared" si="875"/>
        <v>1.642E-3</v>
      </c>
      <c r="F2681" s="106">
        <f t="shared" si="872"/>
        <v>22</v>
      </c>
      <c r="G2681" s="106">
        <f t="shared" si="874"/>
        <v>30</v>
      </c>
      <c r="H2681" s="104">
        <f t="shared" si="864"/>
        <v>1.0012038599999999</v>
      </c>
      <c r="I2681" s="104">
        <f t="shared" si="865"/>
        <v>1.0706195199999999</v>
      </c>
      <c r="J2681" s="104">
        <f t="shared" si="857"/>
        <v>1.0719083899999999</v>
      </c>
      <c r="K2681" s="104">
        <f t="shared" si="858"/>
        <v>65413.032069770001</v>
      </c>
      <c r="L2681" s="107">
        <f t="shared" si="867"/>
        <v>0</v>
      </c>
      <c r="M2681" s="105">
        <f t="shared" si="868"/>
        <v>0</v>
      </c>
      <c r="N2681" s="104">
        <f t="shared" si="869"/>
        <v>0</v>
      </c>
      <c r="O2681" s="113">
        <f t="shared" si="866"/>
        <v>0.11</v>
      </c>
      <c r="P2681" s="108">
        <f t="shared" si="856"/>
        <v>1.0063979359999999</v>
      </c>
      <c r="Q2681" s="104">
        <f t="shared" si="859"/>
        <v>418.50839273999998</v>
      </c>
      <c r="R2681" s="104">
        <f t="shared" si="860"/>
        <v>418.50839273999998</v>
      </c>
      <c r="S2681" s="109" t="s">
        <v>52</v>
      </c>
      <c r="T2681" s="110">
        <f t="shared" si="870"/>
        <v>42714</v>
      </c>
      <c r="U2681" s="111">
        <f t="shared" si="871"/>
        <v>0</v>
      </c>
      <c r="V2681" s="22"/>
      <c r="AF2681" s="14"/>
    </row>
    <row r="2682" spans="1:32" x14ac:dyDescent="0.2">
      <c r="A2682" s="112">
        <f t="shared" si="861"/>
        <v>42707</v>
      </c>
      <c r="B2682" s="104">
        <f t="shared" si="873"/>
        <v>65854.228890600003</v>
      </c>
      <c r="C2682" s="104">
        <f t="shared" si="862"/>
        <v>61024.834472819959</v>
      </c>
      <c r="D2682" s="132">
        <f t="shared" si="863"/>
        <v>42685</v>
      </c>
      <c r="E2682" s="105">
        <f t="shared" si="875"/>
        <v>1.642E-3</v>
      </c>
      <c r="F2682" s="106">
        <f t="shared" si="872"/>
        <v>23</v>
      </c>
      <c r="G2682" s="106">
        <f t="shared" si="874"/>
        <v>30</v>
      </c>
      <c r="H2682" s="104">
        <f t="shared" si="864"/>
        <v>1.00125862</v>
      </c>
      <c r="I2682" s="104">
        <f t="shared" si="865"/>
        <v>1.0706195199999999</v>
      </c>
      <c r="J2682" s="104">
        <f t="shared" si="857"/>
        <v>1.07196702</v>
      </c>
      <c r="K2682" s="104">
        <f t="shared" si="858"/>
        <v>65416.60995582</v>
      </c>
      <c r="L2682" s="107">
        <f t="shared" si="867"/>
        <v>0</v>
      </c>
      <c r="M2682" s="105">
        <f t="shared" si="868"/>
        <v>0</v>
      </c>
      <c r="N2682" s="104">
        <f t="shared" si="869"/>
        <v>0</v>
      </c>
      <c r="O2682" s="113">
        <f t="shared" si="866"/>
        <v>0.11</v>
      </c>
      <c r="P2682" s="108">
        <f t="shared" si="856"/>
        <v>1.006689722</v>
      </c>
      <c r="Q2682" s="104">
        <f t="shared" si="859"/>
        <v>437.61893478000002</v>
      </c>
      <c r="R2682" s="104">
        <f t="shared" si="860"/>
        <v>437.61893478000002</v>
      </c>
      <c r="S2682" s="109" t="s">
        <v>52</v>
      </c>
      <c r="T2682" s="110">
        <f t="shared" si="870"/>
        <v>42714</v>
      </c>
      <c r="U2682" s="111">
        <f t="shared" si="871"/>
        <v>0</v>
      </c>
      <c r="V2682" s="22"/>
      <c r="AF2682" s="14"/>
    </row>
    <row r="2683" spans="1:32" x14ac:dyDescent="0.2">
      <c r="A2683" s="112">
        <f t="shared" si="861"/>
        <v>42708</v>
      </c>
      <c r="B2683" s="104">
        <f t="shared" si="873"/>
        <v>65876.924967350002</v>
      </c>
      <c r="C2683" s="104">
        <f t="shared" si="862"/>
        <v>61024.834472819959</v>
      </c>
      <c r="D2683" s="132">
        <f t="shared" si="863"/>
        <v>42685</v>
      </c>
      <c r="E2683" s="105">
        <f t="shared" si="875"/>
        <v>1.642E-3</v>
      </c>
      <c r="F2683" s="106">
        <f t="shared" si="872"/>
        <v>24</v>
      </c>
      <c r="G2683" s="106">
        <f t="shared" si="874"/>
        <v>30</v>
      </c>
      <c r="H2683" s="104">
        <f t="shared" si="864"/>
        <v>1.00131338</v>
      </c>
      <c r="I2683" s="104">
        <f t="shared" si="865"/>
        <v>1.0706195199999999</v>
      </c>
      <c r="J2683" s="104">
        <f t="shared" si="857"/>
        <v>1.0720256500000001</v>
      </c>
      <c r="K2683" s="104">
        <f t="shared" si="858"/>
        <v>65420.187841860003</v>
      </c>
      <c r="L2683" s="107">
        <f t="shared" si="867"/>
        <v>0</v>
      </c>
      <c r="M2683" s="105">
        <f t="shared" si="868"/>
        <v>0</v>
      </c>
      <c r="N2683" s="104">
        <f t="shared" si="869"/>
        <v>0</v>
      </c>
      <c r="O2683" s="113">
        <f t="shared" si="866"/>
        <v>0.11</v>
      </c>
      <c r="P2683" s="108">
        <f t="shared" si="856"/>
        <v>1.0069815929999999</v>
      </c>
      <c r="Q2683" s="104">
        <f t="shared" si="859"/>
        <v>456.73712548999998</v>
      </c>
      <c r="R2683" s="104">
        <f t="shared" si="860"/>
        <v>456.73712548999998</v>
      </c>
      <c r="S2683" s="109" t="s">
        <v>52</v>
      </c>
      <c r="T2683" s="110">
        <f t="shared" si="870"/>
        <v>42714</v>
      </c>
      <c r="U2683" s="111">
        <f t="shared" si="871"/>
        <v>0</v>
      </c>
      <c r="V2683" s="22"/>
      <c r="AF2683" s="14"/>
    </row>
    <row r="2684" spans="1:32" x14ac:dyDescent="0.2">
      <c r="A2684" s="112">
        <f t="shared" si="861"/>
        <v>42709</v>
      </c>
      <c r="B2684" s="104">
        <f t="shared" si="873"/>
        <v>65899.628013580004</v>
      </c>
      <c r="C2684" s="104">
        <f t="shared" si="862"/>
        <v>61024.834472819959</v>
      </c>
      <c r="D2684" s="132">
        <f t="shared" si="863"/>
        <v>42685</v>
      </c>
      <c r="E2684" s="105">
        <f t="shared" si="875"/>
        <v>1.642E-3</v>
      </c>
      <c r="F2684" s="106">
        <f t="shared" si="872"/>
        <v>25</v>
      </c>
      <c r="G2684" s="106">
        <f t="shared" si="874"/>
        <v>30</v>
      </c>
      <c r="H2684" s="104">
        <f t="shared" si="864"/>
        <v>1.0013681400000001</v>
      </c>
      <c r="I2684" s="104">
        <f t="shared" si="865"/>
        <v>1.0706195199999999</v>
      </c>
      <c r="J2684" s="104">
        <f t="shared" si="857"/>
        <v>1.07208427</v>
      </c>
      <c r="K2684" s="104">
        <f t="shared" si="858"/>
        <v>65423.765117659997</v>
      </c>
      <c r="L2684" s="107">
        <f t="shared" si="867"/>
        <v>0</v>
      </c>
      <c r="M2684" s="105">
        <f t="shared" si="868"/>
        <v>0</v>
      </c>
      <c r="N2684" s="104">
        <f t="shared" si="869"/>
        <v>0</v>
      </c>
      <c r="O2684" s="113">
        <f t="shared" si="866"/>
        <v>0.11</v>
      </c>
      <c r="P2684" s="108">
        <f t="shared" si="856"/>
        <v>1.0072735479999999</v>
      </c>
      <c r="Q2684" s="104">
        <f t="shared" si="859"/>
        <v>475.86289592000003</v>
      </c>
      <c r="R2684" s="104">
        <f t="shared" si="860"/>
        <v>475.86289592000003</v>
      </c>
      <c r="S2684" s="109" t="s">
        <v>52</v>
      </c>
      <c r="T2684" s="110">
        <f t="shared" si="870"/>
        <v>42714</v>
      </c>
      <c r="U2684" s="111">
        <f t="shared" si="871"/>
        <v>0</v>
      </c>
      <c r="V2684" s="22"/>
      <c r="AF2684" s="14"/>
    </row>
    <row r="2685" spans="1:32" x14ac:dyDescent="0.2">
      <c r="A2685" s="112">
        <f t="shared" si="861"/>
        <v>42710</v>
      </c>
      <c r="B2685" s="104">
        <f t="shared" si="873"/>
        <v>65922.33993966</v>
      </c>
      <c r="C2685" s="104">
        <f t="shared" si="862"/>
        <v>61024.834472819959</v>
      </c>
      <c r="D2685" s="132">
        <f t="shared" si="863"/>
        <v>42685</v>
      </c>
      <c r="E2685" s="105">
        <f t="shared" si="875"/>
        <v>1.642E-3</v>
      </c>
      <c r="F2685" s="106">
        <f t="shared" si="872"/>
        <v>26</v>
      </c>
      <c r="G2685" s="106">
        <f t="shared" si="874"/>
        <v>30</v>
      </c>
      <c r="H2685" s="104">
        <f t="shared" si="864"/>
        <v>1.0014229100000001</v>
      </c>
      <c r="I2685" s="104">
        <f t="shared" si="865"/>
        <v>1.0706195199999999</v>
      </c>
      <c r="J2685" s="104">
        <f t="shared" si="857"/>
        <v>1.0721429099999999</v>
      </c>
      <c r="K2685" s="104">
        <f t="shared" si="858"/>
        <v>65427.343613949997</v>
      </c>
      <c r="L2685" s="107">
        <f t="shared" si="867"/>
        <v>0</v>
      </c>
      <c r="M2685" s="105">
        <f t="shared" si="868"/>
        <v>0</v>
      </c>
      <c r="N2685" s="104">
        <f t="shared" si="869"/>
        <v>0</v>
      </c>
      <c r="O2685" s="113">
        <f t="shared" si="866"/>
        <v>0.11</v>
      </c>
      <c r="P2685" s="108">
        <f t="shared" si="856"/>
        <v>1.0075655880000001</v>
      </c>
      <c r="Q2685" s="104">
        <f t="shared" si="859"/>
        <v>494.99632571000001</v>
      </c>
      <c r="R2685" s="104">
        <f t="shared" si="860"/>
        <v>494.99632571000001</v>
      </c>
      <c r="S2685" s="109" t="s">
        <v>52</v>
      </c>
      <c r="T2685" s="110">
        <f t="shared" si="870"/>
        <v>42714</v>
      </c>
      <c r="U2685" s="111">
        <f t="shared" si="871"/>
        <v>0</v>
      </c>
      <c r="V2685" s="22"/>
      <c r="AF2685" s="14"/>
    </row>
    <row r="2686" spans="1:32" x14ac:dyDescent="0.2">
      <c r="A2686" s="112">
        <f t="shared" si="861"/>
        <v>42711</v>
      </c>
      <c r="B2686" s="104">
        <f t="shared" si="873"/>
        <v>65945.058837039993</v>
      </c>
      <c r="C2686" s="104">
        <f t="shared" si="862"/>
        <v>61024.834472819959</v>
      </c>
      <c r="D2686" s="132">
        <f t="shared" si="863"/>
        <v>42685</v>
      </c>
      <c r="E2686" s="105">
        <f t="shared" si="875"/>
        <v>1.642E-3</v>
      </c>
      <c r="F2686" s="106">
        <f t="shared" si="872"/>
        <v>27</v>
      </c>
      <c r="G2686" s="106">
        <f t="shared" si="874"/>
        <v>30</v>
      </c>
      <c r="H2686" s="104">
        <f t="shared" si="864"/>
        <v>1.0014776700000001</v>
      </c>
      <c r="I2686" s="104">
        <f t="shared" si="865"/>
        <v>1.0706195199999999</v>
      </c>
      <c r="J2686" s="104">
        <f t="shared" si="857"/>
        <v>1.07220154</v>
      </c>
      <c r="K2686" s="104">
        <f t="shared" si="858"/>
        <v>65430.921499999997</v>
      </c>
      <c r="L2686" s="107">
        <f t="shared" si="867"/>
        <v>0</v>
      </c>
      <c r="M2686" s="105">
        <f t="shared" si="868"/>
        <v>0</v>
      </c>
      <c r="N2686" s="104">
        <f t="shared" si="869"/>
        <v>0</v>
      </c>
      <c r="O2686" s="113">
        <f t="shared" si="866"/>
        <v>0.11</v>
      </c>
      <c r="P2686" s="108">
        <f t="shared" si="856"/>
        <v>1.0078577120000001</v>
      </c>
      <c r="Q2686" s="104">
        <f t="shared" si="859"/>
        <v>514.13733704000003</v>
      </c>
      <c r="R2686" s="104">
        <f t="shared" si="860"/>
        <v>514.13733704000003</v>
      </c>
      <c r="S2686" s="109" t="s">
        <v>52</v>
      </c>
      <c r="T2686" s="110">
        <f t="shared" si="870"/>
        <v>42714</v>
      </c>
      <c r="U2686" s="111">
        <f t="shared" si="871"/>
        <v>0</v>
      </c>
      <c r="V2686" s="22"/>
      <c r="AF2686" s="14"/>
    </row>
    <row r="2687" spans="1:32" x14ac:dyDescent="0.2">
      <c r="A2687" s="112">
        <f t="shared" si="861"/>
        <v>42712</v>
      </c>
      <c r="B2687" s="104">
        <f t="shared" si="873"/>
        <v>65967.786001929999</v>
      </c>
      <c r="C2687" s="104">
        <f t="shared" si="862"/>
        <v>61024.834472819959</v>
      </c>
      <c r="D2687" s="132">
        <f t="shared" si="863"/>
        <v>42685</v>
      </c>
      <c r="E2687" s="105">
        <f t="shared" si="875"/>
        <v>1.642E-3</v>
      </c>
      <c r="F2687" s="106">
        <f t="shared" si="872"/>
        <v>28</v>
      </c>
      <c r="G2687" s="106">
        <f t="shared" si="874"/>
        <v>30</v>
      </c>
      <c r="H2687" s="104">
        <f t="shared" si="864"/>
        <v>1.0015324400000001</v>
      </c>
      <c r="I2687" s="104">
        <f t="shared" si="865"/>
        <v>1.0706195199999999</v>
      </c>
      <c r="J2687" s="104">
        <f t="shared" si="857"/>
        <v>1.07226018</v>
      </c>
      <c r="K2687" s="104">
        <f t="shared" si="858"/>
        <v>65434.499996289996</v>
      </c>
      <c r="L2687" s="107">
        <f t="shared" si="867"/>
        <v>0</v>
      </c>
      <c r="M2687" s="105">
        <f t="shared" si="868"/>
        <v>0</v>
      </c>
      <c r="N2687" s="104">
        <f t="shared" si="869"/>
        <v>0</v>
      </c>
      <c r="O2687" s="113">
        <f t="shared" si="866"/>
        <v>0.11</v>
      </c>
      <c r="P2687" s="108">
        <f t="shared" si="856"/>
        <v>1.008149921</v>
      </c>
      <c r="Q2687" s="104">
        <f t="shared" si="859"/>
        <v>533.28600563999998</v>
      </c>
      <c r="R2687" s="104">
        <f t="shared" si="860"/>
        <v>533.28600563999998</v>
      </c>
      <c r="S2687" s="109" t="s">
        <v>52</v>
      </c>
      <c r="T2687" s="110">
        <f t="shared" si="870"/>
        <v>42714</v>
      </c>
      <c r="U2687" s="111">
        <f t="shared" si="871"/>
        <v>0</v>
      </c>
      <c r="V2687" s="22"/>
      <c r="AF2687" s="14"/>
    </row>
    <row r="2688" spans="1:32" x14ac:dyDescent="0.2">
      <c r="A2688" s="112">
        <f t="shared" si="861"/>
        <v>42713</v>
      </c>
      <c r="B2688" s="104">
        <f t="shared" si="873"/>
        <v>65990.520820400008</v>
      </c>
      <c r="C2688" s="104">
        <f t="shared" si="862"/>
        <v>61024.834472819959</v>
      </c>
      <c r="D2688" s="132">
        <f t="shared" si="863"/>
        <v>42685</v>
      </c>
      <c r="E2688" s="105">
        <f t="shared" si="875"/>
        <v>1.642E-3</v>
      </c>
      <c r="F2688" s="106">
        <f t="shared" si="872"/>
        <v>29</v>
      </c>
      <c r="G2688" s="106">
        <f t="shared" si="874"/>
        <v>30</v>
      </c>
      <c r="H2688" s="104">
        <f t="shared" si="864"/>
        <v>1.00158722</v>
      </c>
      <c r="I2688" s="104">
        <f t="shared" si="865"/>
        <v>1.0706195199999999</v>
      </c>
      <c r="J2688" s="104">
        <f t="shared" si="857"/>
        <v>1.07231882</v>
      </c>
      <c r="K2688" s="104">
        <f t="shared" si="858"/>
        <v>65438.078492580004</v>
      </c>
      <c r="L2688" s="107">
        <f t="shared" si="867"/>
        <v>0</v>
      </c>
      <c r="M2688" s="105">
        <f t="shared" si="868"/>
        <v>0</v>
      </c>
      <c r="N2688" s="104">
        <f t="shared" si="869"/>
        <v>0</v>
      </c>
      <c r="O2688" s="113">
        <f t="shared" si="866"/>
        <v>0.11</v>
      </c>
      <c r="P2688" s="108">
        <f t="shared" si="856"/>
        <v>1.0084422150000001</v>
      </c>
      <c r="Q2688" s="104">
        <f t="shared" si="859"/>
        <v>552.44232781999995</v>
      </c>
      <c r="R2688" s="104">
        <f t="shared" si="860"/>
        <v>552.44232781999995</v>
      </c>
      <c r="S2688" s="109" t="s">
        <v>52</v>
      </c>
      <c r="T2688" s="110">
        <f t="shared" si="870"/>
        <v>42714</v>
      </c>
      <c r="U2688" s="111">
        <f t="shared" si="871"/>
        <v>0</v>
      </c>
      <c r="V2688" s="22"/>
      <c r="AF2688" s="14"/>
    </row>
    <row r="2689" spans="1:32" s="15" customFormat="1" x14ac:dyDescent="0.2">
      <c r="A2689" s="112">
        <f t="shared" si="861"/>
        <v>42714</v>
      </c>
      <c r="B2689" s="104">
        <f t="shared" si="873"/>
        <v>66013.263908940004</v>
      </c>
      <c r="C2689" s="104">
        <f t="shared" si="862"/>
        <v>61024.834472819959</v>
      </c>
      <c r="D2689" s="132">
        <f t="shared" si="863"/>
        <v>42685</v>
      </c>
      <c r="E2689" s="105">
        <f t="shared" si="875"/>
        <v>1.642E-3</v>
      </c>
      <c r="F2689" s="106">
        <f t="shared" si="872"/>
        <v>30</v>
      </c>
      <c r="G2689" s="106">
        <f t="shared" si="874"/>
        <v>30</v>
      </c>
      <c r="H2689" s="104">
        <f t="shared" si="864"/>
        <v>1.0016419999999999</v>
      </c>
      <c r="I2689" s="104">
        <f t="shared" si="865"/>
        <v>1.0706195199999999</v>
      </c>
      <c r="J2689" s="104">
        <f t="shared" si="857"/>
        <v>1.0723774699999999</v>
      </c>
      <c r="K2689" s="104">
        <f t="shared" si="858"/>
        <v>65441.657599129998</v>
      </c>
      <c r="L2689" s="107">
        <f t="shared" si="867"/>
        <v>87</v>
      </c>
      <c r="M2689" s="105">
        <f t="shared" si="868"/>
        <v>2.2206002536E-2</v>
      </c>
      <c r="N2689" s="104">
        <f t="shared" si="869"/>
        <v>1453.1976146</v>
      </c>
      <c r="O2689" s="113">
        <f t="shared" si="866"/>
        <v>0.11</v>
      </c>
      <c r="P2689" s="108">
        <f t="shared" si="856"/>
        <v>1.0087345940000001</v>
      </c>
      <c r="Q2689" s="104">
        <f t="shared" si="859"/>
        <v>571.60630980999997</v>
      </c>
      <c r="R2689" s="104">
        <f t="shared" si="860"/>
        <v>2024.80392441</v>
      </c>
      <c r="S2689" s="109" t="s">
        <v>52</v>
      </c>
      <c r="T2689" s="110">
        <f t="shared" si="870"/>
        <v>42714</v>
      </c>
      <c r="U2689" s="111">
        <f t="shared" si="871"/>
        <v>63988.459984529996</v>
      </c>
      <c r="V2689" s="22"/>
      <c r="AB2689" s="24"/>
      <c r="AF2689" s="16"/>
    </row>
    <row r="2690" spans="1:32" x14ac:dyDescent="0.2">
      <c r="A2690" s="112">
        <f t="shared" si="861"/>
        <v>42715</v>
      </c>
      <c r="B2690" s="104">
        <f t="shared" si="873"/>
        <v>64010.037239569996</v>
      </c>
      <c r="C2690" s="104">
        <f t="shared" si="862"/>
        <v>59669.716843759961</v>
      </c>
      <c r="D2690" s="132">
        <f t="shared" si="863"/>
        <v>42715</v>
      </c>
      <c r="E2690" s="105">
        <f t="shared" si="875"/>
        <v>1.7570000000000001E-3</v>
      </c>
      <c r="F2690" s="106">
        <f t="shared" si="872"/>
        <v>1</v>
      </c>
      <c r="G2690" s="106">
        <f t="shared" si="874"/>
        <v>31</v>
      </c>
      <c r="H2690" s="104">
        <f t="shared" si="864"/>
        <v>1.0000566200000001</v>
      </c>
      <c r="I2690" s="104">
        <f t="shared" si="865"/>
        <v>1.0723774699999999</v>
      </c>
      <c r="J2690" s="104">
        <f t="shared" si="857"/>
        <v>1.07243818</v>
      </c>
      <c r="K2690" s="104">
        <f t="shared" si="858"/>
        <v>63992.082533029999</v>
      </c>
      <c r="L2690" s="107">
        <f t="shared" si="867"/>
        <v>0</v>
      </c>
      <c r="M2690" s="105">
        <f t="shared" si="868"/>
        <v>0</v>
      </c>
      <c r="N2690" s="104">
        <f t="shared" si="869"/>
        <v>0</v>
      </c>
      <c r="O2690" s="113">
        <f t="shared" si="866"/>
        <v>0.11</v>
      </c>
      <c r="P2690" s="108">
        <f t="shared" si="856"/>
        <v>1.0002805770000001</v>
      </c>
      <c r="Q2690" s="104">
        <f t="shared" si="859"/>
        <v>17.95470654</v>
      </c>
      <c r="R2690" s="104">
        <f t="shared" si="860"/>
        <v>17.95470654</v>
      </c>
      <c r="S2690" s="109" t="s">
        <v>52</v>
      </c>
      <c r="T2690" s="110">
        <f t="shared" si="870"/>
        <v>42745</v>
      </c>
      <c r="U2690" s="111">
        <f t="shared" si="871"/>
        <v>0</v>
      </c>
      <c r="V2690" s="22"/>
      <c r="AF2690" s="14"/>
    </row>
    <row r="2691" spans="1:32" x14ac:dyDescent="0.2">
      <c r="A2691" s="112">
        <f t="shared" si="861"/>
        <v>42716</v>
      </c>
      <c r="B2691" s="104">
        <f t="shared" si="873"/>
        <v>64031.623374179995</v>
      </c>
      <c r="C2691" s="104">
        <f t="shared" si="862"/>
        <v>59669.716843759961</v>
      </c>
      <c r="D2691" s="132">
        <f t="shared" si="863"/>
        <v>42715</v>
      </c>
      <c r="E2691" s="105">
        <f t="shared" si="875"/>
        <v>1.7570000000000001E-3</v>
      </c>
      <c r="F2691" s="106">
        <f t="shared" si="872"/>
        <v>2</v>
      </c>
      <c r="G2691" s="106">
        <f t="shared" si="874"/>
        <v>31</v>
      </c>
      <c r="H2691" s="104">
        <f t="shared" si="864"/>
        <v>1.00011326</v>
      </c>
      <c r="I2691" s="104">
        <f t="shared" si="865"/>
        <v>1.0723774699999999</v>
      </c>
      <c r="J2691" s="104">
        <f t="shared" si="857"/>
        <v>1.0724989199999999</v>
      </c>
      <c r="K2691" s="104">
        <f t="shared" si="858"/>
        <v>63995.706871629998</v>
      </c>
      <c r="L2691" s="107">
        <f t="shared" si="867"/>
        <v>0</v>
      </c>
      <c r="M2691" s="105">
        <f t="shared" si="868"/>
        <v>0</v>
      </c>
      <c r="N2691" s="104">
        <f t="shared" si="869"/>
        <v>0</v>
      </c>
      <c r="O2691" s="113">
        <f t="shared" si="866"/>
        <v>0.11</v>
      </c>
      <c r="P2691" s="108">
        <f t="shared" si="856"/>
        <v>1.000561233</v>
      </c>
      <c r="Q2691" s="104">
        <f t="shared" si="859"/>
        <v>35.916502549999997</v>
      </c>
      <c r="R2691" s="104">
        <f t="shared" si="860"/>
        <v>35.916502549999997</v>
      </c>
      <c r="S2691" s="109" t="s">
        <v>52</v>
      </c>
      <c r="T2691" s="110">
        <f t="shared" si="870"/>
        <v>42745</v>
      </c>
      <c r="U2691" s="111">
        <f t="shared" si="871"/>
        <v>0</v>
      </c>
      <c r="V2691" s="22"/>
      <c r="AF2691" s="14"/>
    </row>
    <row r="2692" spans="1:32" x14ac:dyDescent="0.2">
      <c r="A2692" s="112">
        <f t="shared" si="861"/>
        <v>42717</v>
      </c>
      <c r="B2692" s="104">
        <f t="shared" si="873"/>
        <v>64053.215937929999</v>
      </c>
      <c r="C2692" s="104">
        <f t="shared" si="862"/>
        <v>59669.716843759961</v>
      </c>
      <c r="D2692" s="132">
        <f t="shared" si="863"/>
        <v>42715</v>
      </c>
      <c r="E2692" s="105">
        <f t="shared" si="875"/>
        <v>1.7570000000000001E-3</v>
      </c>
      <c r="F2692" s="106">
        <f t="shared" si="872"/>
        <v>3</v>
      </c>
      <c r="G2692" s="106">
        <f t="shared" si="874"/>
        <v>31</v>
      </c>
      <c r="H2692" s="104">
        <f t="shared" si="864"/>
        <v>1.00016989</v>
      </c>
      <c r="I2692" s="104">
        <f t="shared" si="865"/>
        <v>1.0723774699999999</v>
      </c>
      <c r="J2692" s="104">
        <f t="shared" si="857"/>
        <v>1.0725596500000001</v>
      </c>
      <c r="K2692" s="104">
        <f t="shared" si="858"/>
        <v>63999.330613539998</v>
      </c>
      <c r="L2692" s="107">
        <f t="shared" si="867"/>
        <v>0</v>
      </c>
      <c r="M2692" s="105">
        <f t="shared" si="868"/>
        <v>0</v>
      </c>
      <c r="N2692" s="104">
        <f t="shared" si="869"/>
        <v>0</v>
      </c>
      <c r="O2692" s="113">
        <f t="shared" si="866"/>
        <v>0.11</v>
      </c>
      <c r="P2692" s="108">
        <f t="shared" si="856"/>
        <v>1.0008419669999999</v>
      </c>
      <c r="Q2692" s="104">
        <f t="shared" si="859"/>
        <v>53.885324390000001</v>
      </c>
      <c r="R2692" s="104">
        <f t="shared" si="860"/>
        <v>53.885324390000001</v>
      </c>
      <c r="S2692" s="109" t="s">
        <v>52</v>
      </c>
      <c r="T2692" s="110">
        <f t="shared" si="870"/>
        <v>42745</v>
      </c>
      <c r="U2692" s="111">
        <f t="shared" si="871"/>
        <v>0</v>
      </c>
      <c r="V2692" s="22"/>
      <c r="AF2692" s="14"/>
    </row>
    <row r="2693" spans="1:32" x14ac:dyDescent="0.2">
      <c r="A2693" s="112">
        <f t="shared" si="861"/>
        <v>42718</v>
      </c>
      <c r="B2693" s="104">
        <f t="shared" si="873"/>
        <v>64074.816253899997</v>
      </c>
      <c r="C2693" s="104">
        <f t="shared" si="862"/>
        <v>59669.716843759961</v>
      </c>
      <c r="D2693" s="132">
        <f t="shared" si="863"/>
        <v>42715</v>
      </c>
      <c r="E2693" s="105">
        <f t="shared" si="875"/>
        <v>1.7570000000000001E-3</v>
      </c>
      <c r="F2693" s="106">
        <f t="shared" si="872"/>
        <v>4</v>
      </c>
      <c r="G2693" s="106">
        <f t="shared" si="874"/>
        <v>31</v>
      </c>
      <c r="H2693" s="104">
        <f t="shared" si="864"/>
        <v>1.0002265299999999</v>
      </c>
      <c r="I2693" s="104">
        <f t="shared" si="865"/>
        <v>1.0723774699999999</v>
      </c>
      <c r="J2693" s="104">
        <f t="shared" si="857"/>
        <v>1.07262039</v>
      </c>
      <c r="K2693" s="104">
        <f t="shared" si="858"/>
        <v>64002.954952139997</v>
      </c>
      <c r="L2693" s="107">
        <f t="shared" si="867"/>
        <v>0</v>
      </c>
      <c r="M2693" s="105">
        <f t="shared" si="868"/>
        <v>0</v>
      </c>
      <c r="N2693" s="104">
        <f t="shared" si="869"/>
        <v>0</v>
      </c>
      <c r="O2693" s="113">
        <f t="shared" si="866"/>
        <v>0.11</v>
      </c>
      <c r="P2693" s="108">
        <f t="shared" si="856"/>
        <v>1.0011227810000001</v>
      </c>
      <c r="Q2693" s="104">
        <f t="shared" si="859"/>
        <v>71.861301760000003</v>
      </c>
      <c r="R2693" s="104">
        <f t="shared" si="860"/>
        <v>71.861301760000003</v>
      </c>
      <c r="S2693" s="109" t="s">
        <v>52</v>
      </c>
      <c r="T2693" s="110">
        <f t="shared" si="870"/>
        <v>42745</v>
      </c>
      <c r="U2693" s="111">
        <f t="shared" si="871"/>
        <v>0</v>
      </c>
      <c r="V2693" s="22"/>
      <c r="AF2693" s="14"/>
    </row>
    <row r="2694" spans="1:32" x14ac:dyDescent="0.2">
      <c r="A2694" s="112">
        <f t="shared" si="861"/>
        <v>42719</v>
      </c>
      <c r="B2694" s="104">
        <f t="shared" si="873"/>
        <v>64096.423597910005</v>
      </c>
      <c r="C2694" s="104">
        <f t="shared" si="862"/>
        <v>59669.716843759961</v>
      </c>
      <c r="D2694" s="132">
        <f t="shared" si="863"/>
        <v>42715</v>
      </c>
      <c r="E2694" s="105">
        <f t="shared" si="875"/>
        <v>1.7570000000000001E-3</v>
      </c>
      <c r="F2694" s="106">
        <f t="shared" si="872"/>
        <v>5</v>
      </c>
      <c r="G2694" s="106">
        <f t="shared" si="874"/>
        <v>31</v>
      </c>
      <c r="H2694" s="104">
        <f t="shared" si="864"/>
        <v>1.0002831700000001</v>
      </c>
      <c r="I2694" s="104">
        <f t="shared" si="865"/>
        <v>1.0723774699999999</v>
      </c>
      <c r="J2694" s="104">
        <f t="shared" si="857"/>
        <v>1.0726811300000001</v>
      </c>
      <c r="K2694" s="104">
        <f t="shared" si="858"/>
        <v>64006.579290740003</v>
      </c>
      <c r="L2694" s="107">
        <f t="shared" si="867"/>
        <v>0</v>
      </c>
      <c r="M2694" s="105">
        <f t="shared" si="868"/>
        <v>0</v>
      </c>
      <c r="N2694" s="104">
        <f t="shared" si="869"/>
        <v>0</v>
      </c>
      <c r="O2694" s="113">
        <f t="shared" si="866"/>
        <v>0.11</v>
      </c>
      <c r="P2694" s="108">
        <f t="shared" si="856"/>
        <v>1.001403673</v>
      </c>
      <c r="Q2694" s="104">
        <f t="shared" si="859"/>
        <v>89.844307169999993</v>
      </c>
      <c r="R2694" s="104">
        <f t="shared" si="860"/>
        <v>89.844307169999993</v>
      </c>
      <c r="S2694" s="109" t="s">
        <v>52</v>
      </c>
      <c r="T2694" s="110">
        <f t="shared" si="870"/>
        <v>42745</v>
      </c>
      <c r="U2694" s="111">
        <f t="shared" si="871"/>
        <v>0</v>
      </c>
      <c r="V2694" s="22"/>
      <c r="AF2694" s="14"/>
    </row>
    <row r="2695" spans="1:32" x14ac:dyDescent="0.2">
      <c r="A2695" s="112">
        <f t="shared" si="861"/>
        <v>42720</v>
      </c>
      <c r="B2695" s="104">
        <f t="shared" si="873"/>
        <v>64118.038568509997</v>
      </c>
      <c r="C2695" s="104">
        <f t="shared" si="862"/>
        <v>59669.716843759961</v>
      </c>
      <c r="D2695" s="132">
        <f t="shared" si="863"/>
        <v>42715</v>
      </c>
      <c r="E2695" s="105">
        <f t="shared" si="875"/>
        <v>1.7570000000000001E-3</v>
      </c>
      <c r="F2695" s="106">
        <f t="shared" si="872"/>
        <v>6</v>
      </c>
      <c r="G2695" s="106">
        <f t="shared" si="874"/>
        <v>31</v>
      </c>
      <c r="H2695" s="104">
        <f t="shared" si="864"/>
        <v>1.00033982</v>
      </c>
      <c r="I2695" s="104">
        <f t="shared" si="865"/>
        <v>1.0723774699999999</v>
      </c>
      <c r="J2695" s="104">
        <f t="shared" si="857"/>
        <v>1.0727418799999999</v>
      </c>
      <c r="K2695" s="104">
        <f t="shared" si="858"/>
        <v>64010.204226039998</v>
      </c>
      <c r="L2695" s="107">
        <f t="shared" si="867"/>
        <v>0</v>
      </c>
      <c r="M2695" s="105">
        <f t="shared" si="868"/>
        <v>0</v>
      </c>
      <c r="N2695" s="104">
        <f t="shared" si="869"/>
        <v>0</v>
      </c>
      <c r="O2695" s="113">
        <f t="shared" si="866"/>
        <v>0.11</v>
      </c>
      <c r="P2695" s="108">
        <f t="shared" si="856"/>
        <v>1.0016846429999999</v>
      </c>
      <c r="Q2695" s="104">
        <f t="shared" si="859"/>
        <v>107.83434247</v>
      </c>
      <c r="R2695" s="104">
        <f t="shared" si="860"/>
        <v>107.83434247</v>
      </c>
      <c r="S2695" s="109" t="s">
        <v>52</v>
      </c>
      <c r="T2695" s="110">
        <f t="shared" si="870"/>
        <v>42745</v>
      </c>
      <c r="U2695" s="111">
        <f t="shared" si="871"/>
        <v>0</v>
      </c>
      <c r="V2695" s="22"/>
      <c r="AF2695" s="14"/>
    </row>
    <row r="2696" spans="1:32" x14ac:dyDescent="0.2">
      <c r="A2696" s="112">
        <f t="shared" si="861"/>
        <v>42721</v>
      </c>
      <c r="B2696" s="104">
        <f t="shared" si="873"/>
        <v>64139.660697220002</v>
      </c>
      <c r="C2696" s="104">
        <f t="shared" si="862"/>
        <v>59669.716843759961</v>
      </c>
      <c r="D2696" s="132">
        <f t="shared" si="863"/>
        <v>42715</v>
      </c>
      <c r="E2696" s="105">
        <f t="shared" si="875"/>
        <v>1.7570000000000001E-3</v>
      </c>
      <c r="F2696" s="106">
        <f t="shared" si="872"/>
        <v>7</v>
      </c>
      <c r="G2696" s="106">
        <f t="shared" si="874"/>
        <v>31</v>
      </c>
      <c r="H2696" s="104">
        <f t="shared" si="864"/>
        <v>1.0003964700000001</v>
      </c>
      <c r="I2696" s="104">
        <f t="shared" si="865"/>
        <v>1.0723774699999999</v>
      </c>
      <c r="J2696" s="104">
        <f t="shared" si="857"/>
        <v>1.07280263</v>
      </c>
      <c r="K2696" s="104">
        <f t="shared" si="858"/>
        <v>64013.82916134</v>
      </c>
      <c r="L2696" s="107">
        <f t="shared" si="867"/>
        <v>0</v>
      </c>
      <c r="M2696" s="105">
        <f t="shared" si="868"/>
        <v>0</v>
      </c>
      <c r="N2696" s="104">
        <f t="shared" si="869"/>
        <v>0</v>
      </c>
      <c r="O2696" s="113">
        <f t="shared" si="866"/>
        <v>0.11</v>
      </c>
      <c r="P2696" s="108">
        <f t="shared" ref="P2696:P2759" si="876">ROUND((1+O2696)^(30/360)^(F2696/G2696),9)</f>
        <v>1.001965693</v>
      </c>
      <c r="Q2696" s="104">
        <f t="shared" si="859"/>
        <v>125.83153588</v>
      </c>
      <c r="R2696" s="104">
        <f t="shared" si="860"/>
        <v>125.83153588</v>
      </c>
      <c r="S2696" s="109" t="s">
        <v>52</v>
      </c>
      <c r="T2696" s="110">
        <f t="shared" si="870"/>
        <v>42745</v>
      </c>
      <c r="U2696" s="111">
        <f t="shared" si="871"/>
        <v>0</v>
      </c>
      <c r="V2696" s="22"/>
      <c r="AF2696" s="14"/>
    </row>
    <row r="2697" spans="1:32" x14ac:dyDescent="0.2">
      <c r="A2697" s="112">
        <f t="shared" si="861"/>
        <v>42722</v>
      </c>
      <c r="B2697" s="104">
        <f t="shared" si="873"/>
        <v>64161.289920869996</v>
      </c>
      <c r="C2697" s="104">
        <f t="shared" si="862"/>
        <v>59669.716843759961</v>
      </c>
      <c r="D2697" s="132">
        <f t="shared" si="863"/>
        <v>42715</v>
      </c>
      <c r="E2697" s="105">
        <f t="shared" si="875"/>
        <v>1.7570000000000001E-3</v>
      </c>
      <c r="F2697" s="106">
        <f t="shared" si="872"/>
        <v>8</v>
      </c>
      <c r="G2697" s="106">
        <f t="shared" si="874"/>
        <v>31</v>
      </c>
      <c r="H2697" s="104">
        <f t="shared" si="864"/>
        <v>1.00045312</v>
      </c>
      <c r="I2697" s="104">
        <f t="shared" si="865"/>
        <v>1.0723774699999999</v>
      </c>
      <c r="J2697" s="104">
        <f t="shared" si="857"/>
        <v>1.07286338</v>
      </c>
      <c r="K2697" s="104">
        <f t="shared" si="858"/>
        <v>64017.454096629997</v>
      </c>
      <c r="L2697" s="107">
        <f t="shared" si="867"/>
        <v>0</v>
      </c>
      <c r="M2697" s="105">
        <f t="shared" si="868"/>
        <v>0</v>
      </c>
      <c r="N2697" s="104">
        <f t="shared" si="869"/>
        <v>0</v>
      </c>
      <c r="O2697" s="113">
        <f t="shared" si="866"/>
        <v>0.11</v>
      </c>
      <c r="P2697" s="108">
        <f t="shared" si="876"/>
        <v>1.002246822</v>
      </c>
      <c r="Q2697" s="104">
        <f t="shared" si="859"/>
        <v>143.83582423999999</v>
      </c>
      <c r="R2697" s="104">
        <f t="shared" si="860"/>
        <v>143.83582423999999</v>
      </c>
      <c r="S2697" s="109" t="s">
        <v>52</v>
      </c>
      <c r="T2697" s="110">
        <f t="shared" si="870"/>
        <v>42745</v>
      </c>
      <c r="U2697" s="111">
        <f t="shared" si="871"/>
        <v>0</v>
      </c>
      <c r="V2697" s="22"/>
      <c r="AF2697" s="14"/>
    </row>
    <row r="2698" spans="1:32" x14ac:dyDescent="0.2">
      <c r="A2698" s="112">
        <f t="shared" si="861"/>
        <v>42723</v>
      </c>
      <c r="B2698" s="104">
        <f t="shared" si="873"/>
        <v>64182.926176330002</v>
      </c>
      <c r="C2698" s="104">
        <f t="shared" si="862"/>
        <v>59669.716843759961</v>
      </c>
      <c r="D2698" s="132">
        <f t="shared" si="863"/>
        <v>42715</v>
      </c>
      <c r="E2698" s="105">
        <f t="shared" si="875"/>
        <v>1.7570000000000001E-3</v>
      </c>
      <c r="F2698" s="106">
        <f t="shared" si="872"/>
        <v>9</v>
      </c>
      <c r="G2698" s="106">
        <f t="shared" si="874"/>
        <v>31</v>
      </c>
      <c r="H2698" s="104">
        <f t="shared" si="864"/>
        <v>1.0005097700000001</v>
      </c>
      <c r="I2698" s="104">
        <f t="shared" si="865"/>
        <v>1.0723774699999999</v>
      </c>
      <c r="J2698" s="104">
        <f t="shared" ref="J2698:J2761" si="877">TRUNC(H2698*I2698,8)</f>
        <v>1.0729241300000001</v>
      </c>
      <c r="K2698" s="104">
        <f t="shared" ref="K2698:K2761" si="878">TRUNC(C2698*J2698,8)</f>
        <v>64021.079031929999</v>
      </c>
      <c r="L2698" s="107">
        <f t="shared" si="867"/>
        <v>0</v>
      </c>
      <c r="M2698" s="105">
        <f t="shared" si="868"/>
        <v>0</v>
      </c>
      <c r="N2698" s="104">
        <f t="shared" si="869"/>
        <v>0</v>
      </c>
      <c r="O2698" s="113">
        <f t="shared" si="866"/>
        <v>0.11</v>
      </c>
      <c r="P2698" s="108">
        <f t="shared" si="876"/>
        <v>1.002528029</v>
      </c>
      <c r="Q2698" s="104">
        <f t="shared" ref="Q2698:Q2761" si="879">TRUNC((P2698-1)*K2698,8)</f>
        <v>161.84714439999999</v>
      </c>
      <c r="R2698" s="104">
        <f t="shared" ref="R2698:R2761" si="880">(N2698+Q2698)</f>
        <v>161.84714439999999</v>
      </c>
      <c r="S2698" s="109" t="s">
        <v>52</v>
      </c>
      <c r="T2698" s="110">
        <f t="shared" si="870"/>
        <v>42745</v>
      </c>
      <c r="U2698" s="111">
        <f t="shared" si="871"/>
        <v>0</v>
      </c>
      <c r="V2698" s="22"/>
      <c r="AF2698" s="14"/>
    </row>
    <row r="2699" spans="1:32" x14ac:dyDescent="0.2">
      <c r="A2699" s="112">
        <f t="shared" ref="A2699:A2762" si="881">(A2698+1)</f>
        <v>42724</v>
      </c>
      <c r="B2699" s="104">
        <f t="shared" si="873"/>
        <v>64204.570190849998</v>
      </c>
      <c r="C2699" s="104">
        <f t="shared" ref="C2699:C2762" si="882">IF(DAY(A2698)=$E$2,VLOOKUP(A2698,X$10:Y$148,2),C2698)</f>
        <v>59669.716843759961</v>
      </c>
      <c r="D2699" s="132">
        <f t="shared" ref="D2699:D2762" si="883">IF(DAY(A2698)=$E$2,A2699,D2698)</f>
        <v>42715</v>
      </c>
      <c r="E2699" s="105">
        <f t="shared" si="875"/>
        <v>1.7570000000000001E-3</v>
      </c>
      <c r="F2699" s="106">
        <f t="shared" si="872"/>
        <v>10</v>
      </c>
      <c r="G2699" s="106">
        <f t="shared" si="874"/>
        <v>31</v>
      </c>
      <c r="H2699" s="104">
        <f t="shared" ref="H2699:H2762" si="884">TRUNC(((1+$E2699)^($F2699/$G2699)),8)</f>
        <v>1.0005664299999999</v>
      </c>
      <c r="I2699" s="104">
        <f t="shared" ref="I2699:I2762" si="885">IF(DAY(A2698)=E$2,J2698,I2698)</f>
        <v>1.0723774699999999</v>
      </c>
      <c r="J2699" s="104">
        <f t="shared" si="877"/>
        <v>1.0729848900000001</v>
      </c>
      <c r="K2699" s="104">
        <f t="shared" si="878"/>
        <v>64024.704563929998</v>
      </c>
      <c r="L2699" s="107">
        <f t="shared" si="867"/>
        <v>0</v>
      </c>
      <c r="M2699" s="105">
        <f t="shared" si="868"/>
        <v>0</v>
      </c>
      <c r="N2699" s="104">
        <f t="shared" si="869"/>
        <v>0</v>
      </c>
      <c r="O2699" s="113">
        <f t="shared" ref="O2699:O2762" si="886">(O2698)</f>
        <v>0.11</v>
      </c>
      <c r="P2699" s="108">
        <f t="shared" si="876"/>
        <v>1.002809316</v>
      </c>
      <c r="Q2699" s="104">
        <f t="shared" si="879"/>
        <v>179.86562692000001</v>
      </c>
      <c r="R2699" s="104">
        <f t="shared" si="880"/>
        <v>179.86562692000001</v>
      </c>
      <c r="S2699" s="109" t="s">
        <v>52</v>
      </c>
      <c r="T2699" s="110">
        <f t="shared" si="870"/>
        <v>42745</v>
      </c>
      <c r="U2699" s="111">
        <f t="shared" si="871"/>
        <v>0</v>
      </c>
      <c r="V2699" s="22"/>
      <c r="AF2699" s="14"/>
    </row>
    <row r="2700" spans="1:32" x14ac:dyDescent="0.2">
      <c r="A2700" s="112">
        <f t="shared" si="881"/>
        <v>42725</v>
      </c>
      <c r="B2700" s="104">
        <f t="shared" si="873"/>
        <v>64226.2212392</v>
      </c>
      <c r="C2700" s="104">
        <f t="shared" si="882"/>
        <v>59669.716843759961</v>
      </c>
      <c r="D2700" s="132">
        <f t="shared" si="883"/>
        <v>42715</v>
      </c>
      <c r="E2700" s="105">
        <f t="shared" si="875"/>
        <v>1.7570000000000001E-3</v>
      </c>
      <c r="F2700" s="106">
        <f t="shared" si="872"/>
        <v>11</v>
      </c>
      <c r="G2700" s="106">
        <f t="shared" si="874"/>
        <v>31</v>
      </c>
      <c r="H2700" s="104">
        <f t="shared" si="884"/>
        <v>1.0006230899999999</v>
      </c>
      <c r="I2700" s="104">
        <f t="shared" si="885"/>
        <v>1.0723774699999999</v>
      </c>
      <c r="J2700" s="104">
        <f t="shared" si="877"/>
        <v>1.0730456500000001</v>
      </c>
      <c r="K2700" s="104">
        <f t="shared" si="878"/>
        <v>64028.330095919999</v>
      </c>
      <c r="L2700" s="107">
        <f t="shared" ref="L2700:L2763" si="887">IF(DAY(A2700)=E$2,VLOOKUP(A2700,$X$10:$AE$196,7),0)</f>
        <v>0</v>
      </c>
      <c r="M2700" s="105">
        <f t="shared" ref="M2700:M2763" si="888">IF(DAY(A2700)=E$2,VLOOKUP(A2700,$X$10:$AE$200,5),0)</f>
        <v>0</v>
      </c>
      <c r="N2700" s="104">
        <f t="shared" ref="N2700:N2763" si="889">IF(M2700&gt;0,TRUNC((M2700*K2700),8),0)</f>
        <v>0</v>
      </c>
      <c r="O2700" s="113">
        <f t="shared" si="886"/>
        <v>0.11</v>
      </c>
      <c r="P2700" s="108">
        <f t="shared" si="876"/>
        <v>1.003090681</v>
      </c>
      <c r="Q2700" s="104">
        <f t="shared" si="879"/>
        <v>197.89114327999999</v>
      </c>
      <c r="R2700" s="104">
        <f t="shared" si="880"/>
        <v>197.89114327999999</v>
      </c>
      <c r="S2700" s="109" t="s">
        <v>52</v>
      </c>
      <c r="T2700" s="110">
        <f t="shared" ref="T2700:T2763" si="890">IF(DAY(A2700)=E$2+1,VLOOKUP(A2699,$X$10:$AE$200,8),T2699)</f>
        <v>42745</v>
      </c>
      <c r="U2700" s="111">
        <f t="shared" ref="U2700:U2763" si="891">IF(L2700&gt;0,K2700-N2700,0)</f>
        <v>0</v>
      </c>
      <c r="V2700" s="22"/>
      <c r="AF2700" s="14"/>
    </row>
    <row r="2701" spans="1:32" x14ac:dyDescent="0.2">
      <c r="A2701" s="112">
        <f t="shared" si="881"/>
        <v>42726</v>
      </c>
      <c r="B2701" s="104">
        <f t="shared" si="873"/>
        <v>64247.879985</v>
      </c>
      <c r="C2701" s="104">
        <f t="shared" si="882"/>
        <v>59669.716843759961</v>
      </c>
      <c r="D2701" s="132">
        <f t="shared" si="883"/>
        <v>42715</v>
      </c>
      <c r="E2701" s="105">
        <f t="shared" si="875"/>
        <v>1.7570000000000001E-3</v>
      </c>
      <c r="F2701" s="106">
        <f t="shared" si="872"/>
        <v>12</v>
      </c>
      <c r="G2701" s="106">
        <f t="shared" si="874"/>
        <v>31</v>
      </c>
      <c r="H2701" s="104">
        <f t="shared" si="884"/>
        <v>1.0006797599999999</v>
      </c>
      <c r="I2701" s="104">
        <f t="shared" si="885"/>
        <v>1.0723774699999999</v>
      </c>
      <c r="J2701" s="104">
        <f t="shared" si="877"/>
        <v>1.07310642</v>
      </c>
      <c r="K2701" s="104">
        <f t="shared" si="878"/>
        <v>64031.95622462</v>
      </c>
      <c r="L2701" s="107">
        <f t="shared" si="887"/>
        <v>0</v>
      </c>
      <c r="M2701" s="105">
        <f t="shared" si="888"/>
        <v>0</v>
      </c>
      <c r="N2701" s="104">
        <f t="shared" si="889"/>
        <v>0</v>
      </c>
      <c r="O2701" s="113">
        <f t="shared" si="886"/>
        <v>0.11</v>
      </c>
      <c r="P2701" s="108">
        <f t="shared" si="876"/>
        <v>1.0033721250000001</v>
      </c>
      <c r="Q2701" s="104">
        <f t="shared" si="879"/>
        <v>215.92376038</v>
      </c>
      <c r="R2701" s="104">
        <f t="shared" si="880"/>
        <v>215.92376038</v>
      </c>
      <c r="S2701" s="109" t="s">
        <v>52</v>
      </c>
      <c r="T2701" s="110">
        <f t="shared" si="890"/>
        <v>42745</v>
      </c>
      <c r="U2701" s="111">
        <f t="shared" si="891"/>
        <v>0</v>
      </c>
      <c r="V2701" s="22"/>
      <c r="AF2701" s="14"/>
    </row>
    <row r="2702" spans="1:32" x14ac:dyDescent="0.2">
      <c r="A2702" s="112">
        <f t="shared" si="881"/>
        <v>42727</v>
      </c>
      <c r="B2702" s="104">
        <f t="shared" si="873"/>
        <v>64269.546429579997</v>
      </c>
      <c r="C2702" s="104">
        <f t="shared" si="882"/>
        <v>59669.716843759961</v>
      </c>
      <c r="D2702" s="132">
        <f t="shared" si="883"/>
        <v>42715</v>
      </c>
      <c r="E2702" s="105">
        <f t="shared" si="875"/>
        <v>1.7570000000000001E-3</v>
      </c>
      <c r="F2702" s="106">
        <f t="shared" si="872"/>
        <v>13</v>
      </c>
      <c r="G2702" s="106">
        <f t="shared" si="874"/>
        <v>31</v>
      </c>
      <c r="H2702" s="104">
        <f t="shared" si="884"/>
        <v>1.0007364299999999</v>
      </c>
      <c r="I2702" s="104">
        <f t="shared" si="885"/>
        <v>1.0723774699999999</v>
      </c>
      <c r="J2702" s="104">
        <f t="shared" si="877"/>
        <v>1.0731672000000001</v>
      </c>
      <c r="K2702" s="104">
        <f t="shared" si="878"/>
        <v>64035.582950010001</v>
      </c>
      <c r="L2702" s="107">
        <f t="shared" si="887"/>
        <v>0</v>
      </c>
      <c r="M2702" s="105">
        <f t="shared" si="888"/>
        <v>0</v>
      </c>
      <c r="N2702" s="104">
        <f t="shared" si="889"/>
        <v>0</v>
      </c>
      <c r="O2702" s="113">
        <f t="shared" si="886"/>
        <v>0.11</v>
      </c>
      <c r="P2702" s="108">
        <f t="shared" si="876"/>
        <v>1.003653648</v>
      </c>
      <c r="Q2702" s="104">
        <f t="shared" si="879"/>
        <v>233.96347957</v>
      </c>
      <c r="R2702" s="104">
        <f t="shared" si="880"/>
        <v>233.96347957</v>
      </c>
      <c r="S2702" s="109" t="s">
        <v>52</v>
      </c>
      <c r="T2702" s="110">
        <f t="shared" si="890"/>
        <v>42745</v>
      </c>
      <c r="U2702" s="111">
        <f t="shared" si="891"/>
        <v>0</v>
      </c>
      <c r="V2702" s="22"/>
      <c r="AF2702" s="14"/>
    </row>
    <row r="2703" spans="1:32" x14ac:dyDescent="0.2">
      <c r="A2703" s="112">
        <f t="shared" si="881"/>
        <v>42728</v>
      </c>
      <c r="B2703" s="104">
        <f t="shared" si="873"/>
        <v>64291.219376219997</v>
      </c>
      <c r="C2703" s="104">
        <f t="shared" si="882"/>
        <v>59669.716843759961</v>
      </c>
      <c r="D2703" s="132">
        <f t="shared" si="883"/>
        <v>42715</v>
      </c>
      <c r="E2703" s="105">
        <f t="shared" si="875"/>
        <v>1.7570000000000001E-3</v>
      </c>
      <c r="F2703" s="106">
        <f t="shared" si="872"/>
        <v>14</v>
      </c>
      <c r="G2703" s="106">
        <f t="shared" si="874"/>
        <v>31</v>
      </c>
      <c r="H2703" s="104">
        <f t="shared" si="884"/>
        <v>1.0007931000000001</v>
      </c>
      <c r="I2703" s="104">
        <f t="shared" si="885"/>
        <v>1.0723774699999999</v>
      </c>
      <c r="J2703" s="104">
        <f t="shared" si="877"/>
        <v>1.07322797</v>
      </c>
      <c r="K2703" s="104">
        <f t="shared" si="878"/>
        <v>64039.209078699998</v>
      </c>
      <c r="L2703" s="107">
        <f t="shared" si="887"/>
        <v>0</v>
      </c>
      <c r="M2703" s="105">
        <f t="shared" si="888"/>
        <v>0</v>
      </c>
      <c r="N2703" s="104">
        <f t="shared" si="889"/>
        <v>0</v>
      </c>
      <c r="O2703" s="113">
        <f t="shared" si="886"/>
        <v>0.11</v>
      </c>
      <c r="P2703" s="108">
        <f t="shared" si="876"/>
        <v>1.0039352500000001</v>
      </c>
      <c r="Q2703" s="104">
        <f t="shared" si="879"/>
        <v>252.01029751999999</v>
      </c>
      <c r="R2703" s="104">
        <f t="shared" si="880"/>
        <v>252.01029751999999</v>
      </c>
      <c r="S2703" s="109" t="s">
        <v>52</v>
      </c>
      <c r="T2703" s="110">
        <f t="shared" si="890"/>
        <v>42745</v>
      </c>
      <c r="U2703" s="111">
        <f t="shared" si="891"/>
        <v>0</v>
      </c>
      <c r="V2703" s="22"/>
      <c r="AF2703" s="14"/>
    </row>
    <row r="2704" spans="1:32" x14ac:dyDescent="0.2">
      <c r="A2704" s="112">
        <f t="shared" si="881"/>
        <v>42729</v>
      </c>
      <c r="B2704" s="104">
        <f t="shared" si="873"/>
        <v>64312.899424499999</v>
      </c>
      <c r="C2704" s="104">
        <f t="shared" si="882"/>
        <v>59669.716843759961</v>
      </c>
      <c r="D2704" s="132">
        <f t="shared" si="883"/>
        <v>42715</v>
      </c>
      <c r="E2704" s="105">
        <f t="shared" si="875"/>
        <v>1.7570000000000001E-3</v>
      </c>
      <c r="F2704" s="106">
        <f t="shared" si="872"/>
        <v>15</v>
      </c>
      <c r="G2704" s="106">
        <f t="shared" si="874"/>
        <v>31</v>
      </c>
      <c r="H2704" s="104">
        <f t="shared" si="884"/>
        <v>1.0008497700000001</v>
      </c>
      <c r="I2704" s="104">
        <f t="shared" si="885"/>
        <v>1.0723774699999999</v>
      </c>
      <c r="J2704" s="104">
        <f t="shared" si="877"/>
        <v>1.07328874</v>
      </c>
      <c r="K2704" s="104">
        <f t="shared" si="878"/>
        <v>64042.835207390002</v>
      </c>
      <c r="L2704" s="107">
        <f t="shared" si="887"/>
        <v>0</v>
      </c>
      <c r="M2704" s="105">
        <f t="shared" si="888"/>
        <v>0</v>
      </c>
      <c r="N2704" s="104">
        <f t="shared" si="889"/>
        <v>0</v>
      </c>
      <c r="O2704" s="113">
        <f t="shared" si="886"/>
        <v>0.11</v>
      </c>
      <c r="P2704" s="108">
        <f t="shared" si="876"/>
        <v>1.004216931</v>
      </c>
      <c r="Q2704" s="104">
        <f t="shared" si="879"/>
        <v>270.06421711000002</v>
      </c>
      <c r="R2704" s="104">
        <f t="shared" si="880"/>
        <v>270.06421711000002</v>
      </c>
      <c r="S2704" s="109" t="s">
        <v>52</v>
      </c>
      <c r="T2704" s="110">
        <f t="shared" si="890"/>
        <v>42745</v>
      </c>
      <c r="U2704" s="111">
        <f t="shared" si="891"/>
        <v>0</v>
      </c>
      <c r="V2704" s="22"/>
      <c r="AF2704" s="14"/>
    </row>
    <row r="2705" spans="1:32" x14ac:dyDescent="0.2">
      <c r="A2705" s="112">
        <f t="shared" si="881"/>
        <v>42730</v>
      </c>
      <c r="B2705" s="104">
        <f t="shared" si="873"/>
        <v>64334.587238700005</v>
      </c>
      <c r="C2705" s="104">
        <f t="shared" si="882"/>
        <v>59669.716843759961</v>
      </c>
      <c r="D2705" s="132">
        <f t="shared" si="883"/>
        <v>42715</v>
      </c>
      <c r="E2705" s="105">
        <f t="shared" si="875"/>
        <v>1.7570000000000001E-3</v>
      </c>
      <c r="F2705" s="106">
        <f t="shared" si="872"/>
        <v>16</v>
      </c>
      <c r="G2705" s="106">
        <f t="shared" si="874"/>
        <v>31</v>
      </c>
      <c r="H2705" s="104">
        <f t="shared" si="884"/>
        <v>1.00090645</v>
      </c>
      <c r="I2705" s="104">
        <f t="shared" si="885"/>
        <v>1.0723774699999999</v>
      </c>
      <c r="J2705" s="104">
        <f t="shared" si="877"/>
        <v>1.0733495200000001</v>
      </c>
      <c r="K2705" s="104">
        <f t="shared" si="878"/>
        <v>64046.461932780003</v>
      </c>
      <c r="L2705" s="107">
        <f t="shared" si="887"/>
        <v>0</v>
      </c>
      <c r="M2705" s="105">
        <f t="shared" si="888"/>
        <v>0</v>
      </c>
      <c r="N2705" s="104">
        <f t="shared" si="889"/>
        <v>0</v>
      </c>
      <c r="O2705" s="113">
        <f t="shared" si="886"/>
        <v>0.11</v>
      </c>
      <c r="P2705" s="108">
        <f t="shared" si="876"/>
        <v>1.0044986920000001</v>
      </c>
      <c r="Q2705" s="104">
        <f t="shared" si="879"/>
        <v>288.12530592000002</v>
      </c>
      <c r="R2705" s="104">
        <f t="shared" si="880"/>
        <v>288.12530592000002</v>
      </c>
      <c r="S2705" s="109" t="s">
        <v>52</v>
      </c>
      <c r="T2705" s="110">
        <f t="shared" si="890"/>
        <v>42745</v>
      </c>
      <c r="U2705" s="111">
        <f t="shared" si="891"/>
        <v>0</v>
      </c>
      <c r="V2705" s="22"/>
      <c r="AF2705" s="14"/>
    </row>
    <row r="2706" spans="1:32" x14ac:dyDescent="0.2">
      <c r="A2706" s="112">
        <f t="shared" si="881"/>
        <v>42731</v>
      </c>
      <c r="B2706" s="104">
        <f t="shared" si="873"/>
        <v>64356.282092550005</v>
      </c>
      <c r="C2706" s="104">
        <f t="shared" si="882"/>
        <v>59669.716843759961</v>
      </c>
      <c r="D2706" s="132">
        <f t="shared" si="883"/>
        <v>42715</v>
      </c>
      <c r="E2706" s="105">
        <f t="shared" si="875"/>
        <v>1.7570000000000001E-3</v>
      </c>
      <c r="F2706" s="106">
        <f t="shared" si="872"/>
        <v>17</v>
      </c>
      <c r="G2706" s="106">
        <f t="shared" si="874"/>
        <v>31</v>
      </c>
      <c r="H2706" s="104">
        <f t="shared" si="884"/>
        <v>1.0009631299999999</v>
      </c>
      <c r="I2706" s="104">
        <f t="shared" si="885"/>
        <v>1.0723774699999999</v>
      </c>
      <c r="J2706" s="104">
        <f t="shared" si="877"/>
        <v>1.0734102999999999</v>
      </c>
      <c r="K2706" s="104">
        <f t="shared" si="878"/>
        <v>64050.088658170003</v>
      </c>
      <c r="L2706" s="107">
        <f t="shared" si="887"/>
        <v>0</v>
      </c>
      <c r="M2706" s="105">
        <f t="shared" si="888"/>
        <v>0</v>
      </c>
      <c r="N2706" s="104">
        <f t="shared" si="889"/>
        <v>0</v>
      </c>
      <c r="O2706" s="113">
        <f t="shared" si="886"/>
        <v>0.11</v>
      </c>
      <c r="P2706" s="108">
        <f t="shared" si="876"/>
        <v>1.004780531</v>
      </c>
      <c r="Q2706" s="104">
        <f t="shared" si="879"/>
        <v>306.19343437999999</v>
      </c>
      <c r="R2706" s="104">
        <f t="shared" si="880"/>
        <v>306.19343437999999</v>
      </c>
      <c r="S2706" s="109" t="s">
        <v>52</v>
      </c>
      <c r="T2706" s="110">
        <f t="shared" si="890"/>
        <v>42745</v>
      </c>
      <c r="U2706" s="111">
        <f t="shared" si="891"/>
        <v>0</v>
      </c>
      <c r="V2706" s="22"/>
      <c r="AF2706" s="14"/>
    </row>
    <row r="2707" spans="1:32" x14ac:dyDescent="0.2">
      <c r="A2707" s="112">
        <f t="shared" si="881"/>
        <v>42732</v>
      </c>
      <c r="B2707" s="104">
        <f t="shared" si="873"/>
        <v>64377.984650669998</v>
      </c>
      <c r="C2707" s="104">
        <f t="shared" si="882"/>
        <v>59669.716843759961</v>
      </c>
      <c r="D2707" s="132">
        <f t="shared" si="883"/>
        <v>42715</v>
      </c>
      <c r="E2707" s="105">
        <f t="shared" si="875"/>
        <v>1.7570000000000001E-3</v>
      </c>
      <c r="F2707" s="106">
        <f t="shared" si="872"/>
        <v>18</v>
      </c>
      <c r="G2707" s="106">
        <f t="shared" si="874"/>
        <v>31</v>
      </c>
      <c r="H2707" s="104">
        <f t="shared" si="884"/>
        <v>1.0010198100000001</v>
      </c>
      <c r="I2707" s="104">
        <f t="shared" si="885"/>
        <v>1.0723774699999999</v>
      </c>
      <c r="J2707" s="104">
        <f t="shared" si="877"/>
        <v>1.07347109</v>
      </c>
      <c r="K2707" s="104">
        <f t="shared" si="878"/>
        <v>64053.71598026</v>
      </c>
      <c r="L2707" s="107">
        <f t="shared" si="887"/>
        <v>0</v>
      </c>
      <c r="M2707" s="105">
        <f t="shared" si="888"/>
        <v>0</v>
      </c>
      <c r="N2707" s="104">
        <f t="shared" si="889"/>
        <v>0</v>
      </c>
      <c r="O2707" s="113">
        <f t="shared" si="886"/>
        <v>0.11</v>
      </c>
      <c r="P2707" s="108">
        <f t="shared" si="876"/>
        <v>1.005062449</v>
      </c>
      <c r="Q2707" s="104">
        <f t="shared" si="879"/>
        <v>324.26867041000003</v>
      </c>
      <c r="R2707" s="104">
        <f t="shared" si="880"/>
        <v>324.26867041000003</v>
      </c>
      <c r="S2707" s="109" t="s">
        <v>52</v>
      </c>
      <c r="T2707" s="110">
        <f t="shared" si="890"/>
        <v>42745</v>
      </c>
      <c r="U2707" s="111">
        <f t="shared" si="891"/>
        <v>0</v>
      </c>
      <c r="V2707" s="22"/>
      <c r="AF2707" s="14"/>
    </row>
    <row r="2708" spans="1:32" x14ac:dyDescent="0.2">
      <c r="A2708" s="112">
        <f t="shared" si="881"/>
        <v>42733</v>
      </c>
      <c r="B2708" s="104">
        <f t="shared" si="873"/>
        <v>64399.694378579996</v>
      </c>
      <c r="C2708" s="104">
        <f t="shared" si="882"/>
        <v>59669.716843759961</v>
      </c>
      <c r="D2708" s="132">
        <f t="shared" si="883"/>
        <v>42715</v>
      </c>
      <c r="E2708" s="105">
        <f t="shared" si="875"/>
        <v>1.7570000000000001E-3</v>
      </c>
      <c r="F2708" s="106">
        <f t="shared" si="872"/>
        <v>19</v>
      </c>
      <c r="G2708" s="106">
        <f t="shared" si="874"/>
        <v>31</v>
      </c>
      <c r="H2708" s="104">
        <f t="shared" si="884"/>
        <v>1.0010764999999999</v>
      </c>
      <c r="I2708" s="104">
        <f t="shared" si="885"/>
        <v>1.0723774699999999</v>
      </c>
      <c r="J2708" s="104">
        <f t="shared" si="877"/>
        <v>1.07353188</v>
      </c>
      <c r="K2708" s="104">
        <f t="shared" si="878"/>
        <v>64057.343302339999</v>
      </c>
      <c r="L2708" s="107">
        <f t="shared" si="887"/>
        <v>0</v>
      </c>
      <c r="M2708" s="105">
        <f t="shared" si="888"/>
        <v>0</v>
      </c>
      <c r="N2708" s="104">
        <f t="shared" si="889"/>
        <v>0</v>
      </c>
      <c r="O2708" s="113">
        <f t="shared" si="886"/>
        <v>0.11</v>
      </c>
      <c r="P2708" s="108">
        <f t="shared" si="876"/>
        <v>1.0053444469999999</v>
      </c>
      <c r="Q2708" s="104">
        <f t="shared" si="879"/>
        <v>342.35107624</v>
      </c>
      <c r="R2708" s="104">
        <f t="shared" si="880"/>
        <v>342.35107624</v>
      </c>
      <c r="S2708" s="109" t="s">
        <v>52</v>
      </c>
      <c r="T2708" s="110">
        <f t="shared" si="890"/>
        <v>42745</v>
      </c>
      <c r="U2708" s="111">
        <f t="shared" si="891"/>
        <v>0</v>
      </c>
      <c r="V2708" s="22"/>
      <c r="AF2708" s="14"/>
    </row>
    <row r="2709" spans="1:32" x14ac:dyDescent="0.2">
      <c r="A2709" s="112">
        <f t="shared" si="881"/>
        <v>42734</v>
      </c>
      <c r="B2709" s="104">
        <f t="shared" si="873"/>
        <v>64421.41114905</v>
      </c>
      <c r="C2709" s="104">
        <f t="shared" si="882"/>
        <v>59669.716843759961</v>
      </c>
      <c r="D2709" s="132">
        <f t="shared" si="883"/>
        <v>42715</v>
      </c>
      <c r="E2709" s="105">
        <f t="shared" si="875"/>
        <v>1.7570000000000001E-3</v>
      </c>
      <c r="F2709" s="106">
        <f t="shared" si="872"/>
        <v>20</v>
      </c>
      <c r="G2709" s="106">
        <f t="shared" si="874"/>
        <v>31</v>
      </c>
      <c r="H2709" s="104">
        <f t="shared" si="884"/>
        <v>1.00113319</v>
      </c>
      <c r="I2709" s="104">
        <f t="shared" si="885"/>
        <v>1.0723774699999999</v>
      </c>
      <c r="J2709" s="104">
        <f t="shared" si="877"/>
        <v>1.07359267</v>
      </c>
      <c r="K2709" s="104">
        <f t="shared" si="878"/>
        <v>64060.970624430003</v>
      </c>
      <c r="L2709" s="107">
        <f t="shared" si="887"/>
        <v>0</v>
      </c>
      <c r="M2709" s="105">
        <f t="shared" si="888"/>
        <v>0</v>
      </c>
      <c r="N2709" s="104">
        <f t="shared" si="889"/>
        <v>0</v>
      </c>
      <c r="O2709" s="113">
        <f t="shared" si="886"/>
        <v>0.11</v>
      </c>
      <c r="P2709" s="108">
        <f t="shared" si="876"/>
        <v>1.0056265230000001</v>
      </c>
      <c r="Q2709" s="104">
        <f t="shared" si="879"/>
        <v>360.44052462000002</v>
      </c>
      <c r="R2709" s="104">
        <f t="shared" si="880"/>
        <v>360.44052462000002</v>
      </c>
      <c r="S2709" s="109" t="s">
        <v>52</v>
      </c>
      <c r="T2709" s="110">
        <f t="shared" si="890"/>
        <v>42745</v>
      </c>
      <c r="U2709" s="111">
        <f t="shared" si="891"/>
        <v>0</v>
      </c>
      <c r="V2709" s="22"/>
      <c r="AF2709" s="14"/>
    </row>
    <row r="2710" spans="1:32" x14ac:dyDescent="0.2">
      <c r="A2710" s="112">
        <f t="shared" si="881"/>
        <v>42735</v>
      </c>
      <c r="B2710" s="104">
        <f t="shared" si="873"/>
        <v>64443.135691270007</v>
      </c>
      <c r="C2710" s="104">
        <f t="shared" si="882"/>
        <v>59669.716843759961</v>
      </c>
      <c r="D2710" s="132">
        <f t="shared" si="883"/>
        <v>42715</v>
      </c>
      <c r="E2710" s="105">
        <f t="shared" si="875"/>
        <v>1.7570000000000001E-3</v>
      </c>
      <c r="F2710" s="106">
        <f t="shared" si="872"/>
        <v>21</v>
      </c>
      <c r="G2710" s="106">
        <f t="shared" si="874"/>
        <v>31</v>
      </c>
      <c r="H2710" s="104">
        <f t="shared" si="884"/>
        <v>1.0011898800000001</v>
      </c>
      <c r="I2710" s="104">
        <f t="shared" si="885"/>
        <v>1.0723774699999999</v>
      </c>
      <c r="J2710" s="104">
        <f t="shared" si="877"/>
        <v>1.07365347</v>
      </c>
      <c r="K2710" s="104">
        <f t="shared" si="878"/>
        <v>64064.598543220003</v>
      </c>
      <c r="L2710" s="107">
        <f t="shared" si="887"/>
        <v>0</v>
      </c>
      <c r="M2710" s="105">
        <f t="shared" si="888"/>
        <v>0</v>
      </c>
      <c r="N2710" s="104">
        <f t="shared" si="889"/>
        <v>0</v>
      </c>
      <c r="O2710" s="113">
        <f t="shared" si="886"/>
        <v>0.11</v>
      </c>
      <c r="P2710" s="108">
        <f t="shared" si="876"/>
        <v>1.005908679</v>
      </c>
      <c r="Q2710" s="104">
        <f t="shared" si="879"/>
        <v>378.53714804999998</v>
      </c>
      <c r="R2710" s="104">
        <f t="shared" si="880"/>
        <v>378.53714804999998</v>
      </c>
      <c r="S2710" s="109" t="s">
        <v>52</v>
      </c>
      <c r="T2710" s="110">
        <f t="shared" si="890"/>
        <v>42745</v>
      </c>
      <c r="U2710" s="111">
        <f t="shared" si="891"/>
        <v>0</v>
      </c>
      <c r="V2710" s="22"/>
      <c r="AF2710" s="14"/>
    </row>
    <row r="2711" spans="1:32" x14ac:dyDescent="0.2">
      <c r="A2711" s="112">
        <f t="shared" si="881"/>
        <v>42736</v>
      </c>
      <c r="B2711" s="104">
        <f t="shared" si="873"/>
        <v>64464.867342149999</v>
      </c>
      <c r="C2711" s="104">
        <f t="shared" si="882"/>
        <v>59669.716843759961</v>
      </c>
      <c r="D2711" s="132">
        <f t="shared" si="883"/>
        <v>42715</v>
      </c>
      <c r="E2711" s="105">
        <f t="shared" si="875"/>
        <v>1.7570000000000001E-3</v>
      </c>
      <c r="F2711" s="106">
        <f t="shared" si="872"/>
        <v>22</v>
      </c>
      <c r="G2711" s="106">
        <f t="shared" si="874"/>
        <v>31</v>
      </c>
      <c r="H2711" s="104">
        <f t="shared" si="884"/>
        <v>1.0012465800000001</v>
      </c>
      <c r="I2711" s="104">
        <f t="shared" si="885"/>
        <v>1.0723774699999999</v>
      </c>
      <c r="J2711" s="104">
        <f t="shared" si="877"/>
        <v>1.07371427</v>
      </c>
      <c r="K2711" s="104">
        <f t="shared" si="878"/>
        <v>64068.226461999999</v>
      </c>
      <c r="L2711" s="107">
        <f t="shared" si="887"/>
        <v>0</v>
      </c>
      <c r="M2711" s="105">
        <f t="shared" si="888"/>
        <v>0</v>
      </c>
      <c r="N2711" s="104">
        <f t="shared" si="889"/>
        <v>0</v>
      </c>
      <c r="O2711" s="113">
        <f t="shared" si="886"/>
        <v>0.11</v>
      </c>
      <c r="P2711" s="108">
        <f t="shared" si="876"/>
        <v>1.006190914</v>
      </c>
      <c r="Q2711" s="104">
        <f t="shared" si="879"/>
        <v>396.64088014999999</v>
      </c>
      <c r="R2711" s="104">
        <f t="shared" si="880"/>
        <v>396.64088014999999</v>
      </c>
      <c r="S2711" s="109" t="s">
        <v>52</v>
      </c>
      <c r="T2711" s="110">
        <f t="shared" si="890"/>
        <v>42745</v>
      </c>
      <c r="U2711" s="111">
        <f t="shared" si="891"/>
        <v>0</v>
      </c>
      <c r="V2711" s="22"/>
      <c r="AF2711" s="14"/>
    </row>
    <row r="2712" spans="1:32" x14ac:dyDescent="0.2">
      <c r="A2712" s="112">
        <f t="shared" si="881"/>
        <v>42737</v>
      </c>
      <c r="B2712" s="104">
        <f t="shared" si="873"/>
        <v>64486.606102559999</v>
      </c>
      <c r="C2712" s="104">
        <f t="shared" si="882"/>
        <v>59669.716843759961</v>
      </c>
      <c r="D2712" s="132">
        <f t="shared" si="883"/>
        <v>42715</v>
      </c>
      <c r="E2712" s="105">
        <f t="shared" si="875"/>
        <v>1.7570000000000001E-3</v>
      </c>
      <c r="F2712" s="106">
        <f t="shared" si="872"/>
        <v>23</v>
      </c>
      <c r="G2712" s="106">
        <f t="shared" si="874"/>
        <v>31</v>
      </c>
      <c r="H2712" s="104">
        <f t="shared" si="884"/>
        <v>1.0013032799999999</v>
      </c>
      <c r="I2712" s="104">
        <f t="shared" si="885"/>
        <v>1.0723774699999999</v>
      </c>
      <c r="J2712" s="104">
        <f t="shared" si="877"/>
        <v>1.0737750699999999</v>
      </c>
      <c r="K2712" s="104">
        <f t="shared" si="878"/>
        <v>64071.854380780002</v>
      </c>
      <c r="L2712" s="107">
        <f t="shared" si="887"/>
        <v>0</v>
      </c>
      <c r="M2712" s="105">
        <f t="shared" si="888"/>
        <v>0</v>
      </c>
      <c r="N2712" s="104">
        <f t="shared" si="889"/>
        <v>0</v>
      </c>
      <c r="O2712" s="113">
        <f t="shared" si="886"/>
        <v>0.11</v>
      </c>
      <c r="P2712" s="108">
        <f t="shared" si="876"/>
        <v>1.0064732279999999</v>
      </c>
      <c r="Q2712" s="104">
        <f t="shared" si="879"/>
        <v>414.75172178000003</v>
      </c>
      <c r="R2712" s="104">
        <f t="shared" si="880"/>
        <v>414.75172178000003</v>
      </c>
      <c r="S2712" s="109" t="s">
        <v>52</v>
      </c>
      <c r="T2712" s="110">
        <f t="shared" si="890"/>
        <v>42745</v>
      </c>
      <c r="U2712" s="111">
        <f t="shared" si="891"/>
        <v>0</v>
      </c>
      <c r="V2712" s="22"/>
      <c r="AF2712" s="14"/>
    </row>
    <row r="2713" spans="1:32" x14ac:dyDescent="0.2">
      <c r="A2713" s="112">
        <f t="shared" si="881"/>
        <v>42738</v>
      </c>
      <c r="B2713" s="104">
        <f t="shared" si="873"/>
        <v>64508.35257409</v>
      </c>
      <c r="C2713" s="104">
        <f t="shared" si="882"/>
        <v>59669.716843759961</v>
      </c>
      <c r="D2713" s="132">
        <f t="shared" si="883"/>
        <v>42715</v>
      </c>
      <c r="E2713" s="105">
        <f t="shared" si="875"/>
        <v>1.7570000000000001E-3</v>
      </c>
      <c r="F2713" s="106">
        <f t="shared" si="872"/>
        <v>24</v>
      </c>
      <c r="G2713" s="106">
        <f t="shared" si="874"/>
        <v>31</v>
      </c>
      <c r="H2713" s="104">
        <f t="shared" si="884"/>
        <v>1.0013599799999999</v>
      </c>
      <c r="I2713" s="104">
        <f t="shared" si="885"/>
        <v>1.0723774699999999</v>
      </c>
      <c r="J2713" s="104">
        <f t="shared" si="877"/>
        <v>1.0738358800000001</v>
      </c>
      <c r="K2713" s="104">
        <f t="shared" si="878"/>
        <v>64075.48289626</v>
      </c>
      <c r="L2713" s="107">
        <f t="shared" si="887"/>
        <v>0</v>
      </c>
      <c r="M2713" s="105">
        <f t="shared" si="888"/>
        <v>0</v>
      </c>
      <c r="N2713" s="104">
        <f t="shared" si="889"/>
        <v>0</v>
      </c>
      <c r="O2713" s="113">
        <f t="shared" si="886"/>
        <v>0.11</v>
      </c>
      <c r="P2713" s="108">
        <f t="shared" si="876"/>
        <v>1.0067556209999999</v>
      </c>
      <c r="Q2713" s="104">
        <f t="shared" si="879"/>
        <v>432.86967783</v>
      </c>
      <c r="R2713" s="104">
        <f t="shared" si="880"/>
        <v>432.86967783</v>
      </c>
      <c r="S2713" s="109" t="s">
        <v>52</v>
      </c>
      <c r="T2713" s="110">
        <f t="shared" si="890"/>
        <v>42745</v>
      </c>
      <c r="U2713" s="111">
        <f t="shared" si="891"/>
        <v>0</v>
      </c>
      <c r="V2713" s="22"/>
      <c r="AF2713" s="14"/>
    </row>
    <row r="2714" spans="1:32" x14ac:dyDescent="0.2">
      <c r="A2714" s="112">
        <f t="shared" si="881"/>
        <v>42739</v>
      </c>
      <c r="B2714" s="104">
        <f t="shared" si="873"/>
        <v>64530.106221299997</v>
      </c>
      <c r="C2714" s="104">
        <f t="shared" si="882"/>
        <v>59669.716843759961</v>
      </c>
      <c r="D2714" s="132">
        <f t="shared" si="883"/>
        <v>42715</v>
      </c>
      <c r="E2714" s="105">
        <f t="shared" si="875"/>
        <v>1.7570000000000001E-3</v>
      </c>
      <c r="F2714" s="106">
        <f t="shared" si="872"/>
        <v>25</v>
      </c>
      <c r="G2714" s="106">
        <f t="shared" si="874"/>
        <v>31</v>
      </c>
      <c r="H2714" s="104">
        <f t="shared" si="884"/>
        <v>1.0014166900000001</v>
      </c>
      <c r="I2714" s="104">
        <f t="shared" si="885"/>
        <v>1.0723774699999999</v>
      </c>
      <c r="J2714" s="104">
        <f t="shared" si="877"/>
        <v>1.07389669</v>
      </c>
      <c r="K2714" s="104">
        <f t="shared" si="878"/>
        <v>64079.111411749996</v>
      </c>
      <c r="L2714" s="107">
        <f t="shared" si="887"/>
        <v>0</v>
      </c>
      <c r="M2714" s="105">
        <f t="shared" si="888"/>
        <v>0</v>
      </c>
      <c r="N2714" s="104">
        <f t="shared" si="889"/>
        <v>0</v>
      </c>
      <c r="O2714" s="113">
        <f t="shared" si="886"/>
        <v>0.11</v>
      </c>
      <c r="P2714" s="108">
        <f t="shared" si="876"/>
        <v>1.0070380940000001</v>
      </c>
      <c r="Q2714" s="104">
        <f t="shared" si="879"/>
        <v>450.99480955000001</v>
      </c>
      <c r="R2714" s="104">
        <f t="shared" si="880"/>
        <v>450.99480955000001</v>
      </c>
      <c r="S2714" s="109" t="s">
        <v>52</v>
      </c>
      <c r="T2714" s="110">
        <f t="shared" si="890"/>
        <v>42745</v>
      </c>
      <c r="U2714" s="111">
        <f t="shared" si="891"/>
        <v>0</v>
      </c>
      <c r="V2714" s="22"/>
      <c r="AF2714" s="14"/>
    </row>
    <row r="2715" spans="1:32" x14ac:dyDescent="0.2">
      <c r="A2715" s="112">
        <f t="shared" si="881"/>
        <v>42740</v>
      </c>
      <c r="B2715" s="104">
        <f t="shared" si="873"/>
        <v>64551.86751792</v>
      </c>
      <c r="C2715" s="104">
        <f t="shared" si="882"/>
        <v>59669.716843759961</v>
      </c>
      <c r="D2715" s="132">
        <f t="shared" si="883"/>
        <v>42715</v>
      </c>
      <c r="E2715" s="105">
        <f t="shared" si="875"/>
        <v>1.7570000000000001E-3</v>
      </c>
      <c r="F2715" s="106">
        <f t="shared" si="872"/>
        <v>26</v>
      </c>
      <c r="G2715" s="106">
        <f t="shared" si="874"/>
        <v>31</v>
      </c>
      <c r="H2715" s="104">
        <f t="shared" si="884"/>
        <v>1.0014734000000001</v>
      </c>
      <c r="I2715" s="104">
        <f t="shared" si="885"/>
        <v>1.0723774699999999</v>
      </c>
      <c r="J2715" s="104">
        <f t="shared" si="877"/>
        <v>1.0739575100000001</v>
      </c>
      <c r="K2715" s="104">
        <f t="shared" si="878"/>
        <v>64082.740523920002</v>
      </c>
      <c r="L2715" s="107">
        <f t="shared" si="887"/>
        <v>0</v>
      </c>
      <c r="M2715" s="105">
        <f t="shared" si="888"/>
        <v>0</v>
      </c>
      <c r="N2715" s="104">
        <f t="shared" si="889"/>
        <v>0</v>
      </c>
      <c r="O2715" s="113">
        <f t="shared" si="886"/>
        <v>0.11</v>
      </c>
      <c r="P2715" s="108">
        <f t="shared" si="876"/>
        <v>1.0073206450000001</v>
      </c>
      <c r="Q2715" s="104">
        <f t="shared" si="879"/>
        <v>469.12699400000002</v>
      </c>
      <c r="R2715" s="104">
        <f t="shared" si="880"/>
        <v>469.12699400000002</v>
      </c>
      <c r="S2715" s="109" t="s">
        <v>52</v>
      </c>
      <c r="T2715" s="110">
        <f t="shared" si="890"/>
        <v>42745</v>
      </c>
      <c r="U2715" s="111">
        <f t="shared" si="891"/>
        <v>0</v>
      </c>
      <c r="V2715" s="22"/>
      <c r="AF2715" s="14"/>
    </row>
    <row r="2716" spans="1:32" x14ac:dyDescent="0.2">
      <c r="A2716" s="112">
        <f t="shared" si="881"/>
        <v>42741</v>
      </c>
      <c r="B2716" s="104">
        <f t="shared" si="873"/>
        <v>64573.635391049997</v>
      </c>
      <c r="C2716" s="104">
        <f t="shared" si="882"/>
        <v>59669.716843759961</v>
      </c>
      <c r="D2716" s="132">
        <f t="shared" si="883"/>
        <v>42715</v>
      </c>
      <c r="E2716" s="105">
        <f t="shared" si="875"/>
        <v>1.7570000000000001E-3</v>
      </c>
      <c r="F2716" s="106">
        <f t="shared" si="872"/>
        <v>27</v>
      </c>
      <c r="G2716" s="106">
        <f t="shared" si="874"/>
        <v>31</v>
      </c>
      <c r="H2716" s="104">
        <f t="shared" si="884"/>
        <v>1.00153011</v>
      </c>
      <c r="I2716" s="104">
        <f t="shared" si="885"/>
        <v>1.0723774699999999</v>
      </c>
      <c r="J2716" s="104">
        <f t="shared" si="877"/>
        <v>1.07401832</v>
      </c>
      <c r="K2716" s="104">
        <f t="shared" si="878"/>
        <v>64086.369039409998</v>
      </c>
      <c r="L2716" s="107">
        <f t="shared" si="887"/>
        <v>0</v>
      </c>
      <c r="M2716" s="105">
        <f t="shared" si="888"/>
        <v>0</v>
      </c>
      <c r="N2716" s="104">
        <f t="shared" si="889"/>
        <v>0</v>
      </c>
      <c r="O2716" s="113">
        <f t="shared" si="886"/>
        <v>0.11</v>
      </c>
      <c r="P2716" s="108">
        <f t="shared" si="876"/>
        <v>1.007603276</v>
      </c>
      <c r="Q2716" s="104">
        <f t="shared" si="879"/>
        <v>487.26635163999998</v>
      </c>
      <c r="R2716" s="104">
        <f t="shared" si="880"/>
        <v>487.26635163999998</v>
      </c>
      <c r="S2716" s="109" t="s">
        <v>52</v>
      </c>
      <c r="T2716" s="110">
        <f t="shared" si="890"/>
        <v>42745</v>
      </c>
      <c r="U2716" s="111">
        <f t="shared" si="891"/>
        <v>0</v>
      </c>
      <c r="V2716" s="22"/>
      <c r="AF2716" s="14"/>
    </row>
    <row r="2717" spans="1:32" x14ac:dyDescent="0.2">
      <c r="A2717" s="112">
        <f t="shared" si="881"/>
        <v>42742</v>
      </c>
      <c r="B2717" s="104">
        <f t="shared" si="873"/>
        <v>64595.41164523</v>
      </c>
      <c r="C2717" s="104">
        <f t="shared" si="882"/>
        <v>59669.716843759961</v>
      </c>
      <c r="D2717" s="132">
        <f t="shared" si="883"/>
        <v>42715</v>
      </c>
      <c r="E2717" s="105">
        <f t="shared" si="875"/>
        <v>1.7570000000000001E-3</v>
      </c>
      <c r="F2717" s="106">
        <f t="shared" si="872"/>
        <v>28</v>
      </c>
      <c r="G2717" s="106">
        <f t="shared" si="874"/>
        <v>31</v>
      </c>
      <c r="H2717" s="104">
        <f t="shared" si="884"/>
        <v>1.0015868299999999</v>
      </c>
      <c r="I2717" s="104">
        <f t="shared" si="885"/>
        <v>1.0723774699999999</v>
      </c>
      <c r="J2717" s="104">
        <f t="shared" si="877"/>
        <v>1.07407915</v>
      </c>
      <c r="K2717" s="104">
        <f t="shared" si="878"/>
        <v>64089.998748279999</v>
      </c>
      <c r="L2717" s="107">
        <f t="shared" si="887"/>
        <v>0</v>
      </c>
      <c r="M2717" s="105">
        <f t="shared" si="888"/>
        <v>0</v>
      </c>
      <c r="N2717" s="104">
        <f t="shared" si="889"/>
        <v>0</v>
      </c>
      <c r="O2717" s="113">
        <f t="shared" si="886"/>
        <v>0.11</v>
      </c>
      <c r="P2717" s="108">
        <f t="shared" si="876"/>
        <v>1.0078859870000001</v>
      </c>
      <c r="Q2717" s="104">
        <f t="shared" si="879"/>
        <v>505.41289695</v>
      </c>
      <c r="R2717" s="104">
        <f t="shared" si="880"/>
        <v>505.41289695</v>
      </c>
      <c r="S2717" s="109" t="s">
        <v>52</v>
      </c>
      <c r="T2717" s="110">
        <f t="shared" si="890"/>
        <v>42745</v>
      </c>
      <c r="U2717" s="111">
        <f t="shared" si="891"/>
        <v>0</v>
      </c>
      <c r="V2717" s="22"/>
      <c r="AF2717" s="14"/>
    </row>
    <row r="2718" spans="1:32" x14ac:dyDescent="0.2">
      <c r="A2718" s="112">
        <f t="shared" si="881"/>
        <v>42743</v>
      </c>
      <c r="B2718" s="104">
        <f t="shared" si="873"/>
        <v>64617.194349470003</v>
      </c>
      <c r="C2718" s="104">
        <f t="shared" si="882"/>
        <v>59669.716843759961</v>
      </c>
      <c r="D2718" s="132">
        <f t="shared" si="883"/>
        <v>42715</v>
      </c>
      <c r="E2718" s="105">
        <f t="shared" si="875"/>
        <v>1.7570000000000001E-3</v>
      </c>
      <c r="F2718" s="106">
        <f t="shared" si="872"/>
        <v>29</v>
      </c>
      <c r="G2718" s="106">
        <f t="shared" si="874"/>
        <v>31</v>
      </c>
      <c r="H2718" s="104">
        <f t="shared" si="884"/>
        <v>1.00164355</v>
      </c>
      <c r="I2718" s="104">
        <f t="shared" si="885"/>
        <v>1.0723774699999999</v>
      </c>
      <c r="J2718" s="104">
        <f t="shared" si="877"/>
        <v>1.0741399700000001</v>
      </c>
      <c r="K2718" s="104">
        <f t="shared" si="878"/>
        <v>64093.627860460001</v>
      </c>
      <c r="L2718" s="107">
        <f t="shared" si="887"/>
        <v>0</v>
      </c>
      <c r="M2718" s="105">
        <f t="shared" si="888"/>
        <v>0</v>
      </c>
      <c r="N2718" s="104">
        <f t="shared" si="889"/>
        <v>0</v>
      </c>
      <c r="O2718" s="113">
        <f t="shared" si="886"/>
        <v>0.11</v>
      </c>
      <c r="P2718" s="108">
        <f t="shared" si="876"/>
        <v>1.008168776</v>
      </c>
      <c r="Q2718" s="104">
        <f t="shared" si="879"/>
        <v>523.56648901000005</v>
      </c>
      <c r="R2718" s="104">
        <f t="shared" si="880"/>
        <v>523.56648901000005</v>
      </c>
      <c r="S2718" s="109" t="s">
        <v>52</v>
      </c>
      <c r="T2718" s="110">
        <f t="shared" si="890"/>
        <v>42745</v>
      </c>
      <c r="U2718" s="111">
        <f t="shared" si="891"/>
        <v>0</v>
      </c>
      <c r="V2718" s="22"/>
      <c r="AF2718" s="14"/>
    </row>
    <row r="2719" spans="1:32" x14ac:dyDescent="0.2">
      <c r="A2719" s="112">
        <f t="shared" si="881"/>
        <v>42744</v>
      </c>
      <c r="B2719" s="104">
        <f t="shared" si="873"/>
        <v>64638.98483578</v>
      </c>
      <c r="C2719" s="104">
        <f t="shared" si="882"/>
        <v>59669.716843759961</v>
      </c>
      <c r="D2719" s="132">
        <f t="shared" si="883"/>
        <v>42715</v>
      </c>
      <c r="E2719" s="105">
        <f t="shared" si="875"/>
        <v>1.7570000000000001E-3</v>
      </c>
      <c r="F2719" s="106">
        <f t="shared" si="872"/>
        <v>30</v>
      </c>
      <c r="G2719" s="106">
        <f t="shared" si="874"/>
        <v>31</v>
      </c>
      <c r="H2719" s="104">
        <f t="shared" si="884"/>
        <v>1.0017002699999999</v>
      </c>
      <c r="I2719" s="104">
        <f t="shared" si="885"/>
        <v>1.0723774699999999</v>
      </c>
      <c r="J2719" s="104">
        <f t="shared" si="877"/>
        <v>1.0742008000000001</v>
      </c>
      <c r="K2719" s="104">
        <f t="shared" si="878"/>
        <v>64097.257569339999</v>
      </c>
      <c r="L2719" s="107">
        <f t="shared" si="887"/>
        <v>0</v>
      </c>
      <c r="M2719" s="105">
        <f t="shared" si="888"/>
        <v>0</v>
      </c>
      <c r="N2719" s="104">
        <f t="shared" si="889"/>
        <v>0</v>
      </c>
      <c r="O2719" s="113">
        <f t="shared" si="886"/>
        <v>0.11</v>
      </c>
      <c r="P2719" s="108">
        <f t="shared" si="876"/>
        <v>1.0084516450000001</v>
      </c>
      <c r="Q2719" s="104">
        <f t="shared" si="879"/>
        <v>541.72726643999999</v>
      </c>
      <c r="R2719" s="104">
        <f t="shared" si="880"/>
        <v>541.72726643999999</v>
      </c>
      <c r="S2719" s="109" t="s">
        <v>52</v>
      </c>
      <c r="T2719" s="110">
        <f t="shared" si="890"/>
        <v>42745</v>
      </c>
      <c r="U2719" s="111">
        <f t="shared" si="891"/>
        <v>0</v>
      </c>
      <c r="V2719" s="22"/>
      <c r="AF2719" s="14"/>
    </row>
    <row r="2720" spans="1:32" s="15" customFormat="1" x14ac:dyDescent="0.2">
      <c r="A2720" s="112">
        <f t="shared" si="881"/>
        <v>42745</v>
      </c>
      <c r="B2720" s="104">
        <f t="shared" si="873"/>
        <v>64660.782503620001</v>
      </c>
      <c r="C2720" s="104">
        <f t="shared" si="882"/>
        <v>59669.716843759961</v>
      </c>
      <c r="D2720" s="132">
        <f t="shared" si="883"/>
        <v>42715</v>
      </c>
      <c r="E2720" s="105">
        <f t="shared" si="875"/>
        <v>1.7570000000000001E-3</v>
      </c>
      <c r="F2720" s="106">
        <f t="shared" si="872"/>
        <v>31</v>
      </c>
      <c r="G2720" s="106">
        <f t="shared" si="874"/>
        <v>31</v>
      </c>
      <c r="H2720" s="104">
        <f t="shared" si="884"/>
        <v>1.001757</v>
      </c>
      <c r="I2720" s="104">
        <f t="shared" si="885"/>
        <v>1.0723774699999999</v>
      </c>
      <c r="J2720" s="104">
        <f t="shared" si="877"/>
        <v>1.0742616300000001</v>
      </c>
      <c r="K2720" s="104">
        <f t="shared" si="878"/>
        <v>64100.887278210001</v>
      </c>
      <c r="L2720" s="107">
        <f t="shared" si="887"/>
        <v>88</v>
      </c>
      <c r="M2720" s="105">
        <f t="shared" si="888"/>
        <v>2.3966568256999998E-2</v>
      </c>
      <c r="N2720" s="104">
        <f t="shared" si="889"/>
        <v>1536.27829028</v>
      </c>
      <c r="O2720" s="113">
        <f t="shared" si="886"/>
        <v>0.11</v>
      </c>
      <c r="P2720" s="108">
        <f t="shared" si="876"/>
        <v>1.0087345940000001</v>
      </c>
      <c r="Q2720" s="104">
        <f t="shared" si="879"/>
        <v>559.89522540999997</v>
      </c>
      <c r="R2720" s="104">
        <f t="shared" si="880"/>
        <v>2096.1735156899999</v>
      </c>
      <c r="S2720" s="109" t="s">
        <v>52</v>
      </c>
      <c r="T2720" s="110">
        <f t="shared" si="890"/>
        <v>42745</v>
      </c>
      <c r="U2720" s="111">
        <f t="shared" si="891"/>
        <v>62564.608987929998</v>
      </c>
      <c r="V2720" s="22"/>
      <c r="AB2720" s="24"/>
      <c r="AF2720" s="16"/>
    </row>
    <row r="2721" spans="1:32" x14ac:dyDescent="0.2">
      <c r="A2721" s="112">
        <f t="shared" si="881"/>
        <v>42746</v>
      </c>
      <c r="B2721" s="104">
        <f t="shared" si="873"/>
        <v>62585.825149069999</v>
      </c>
      <c r="C2721" s="104">
        <f t="shared" si="882"/>
        <v>58239.638502149959</v>
      </c>
      <c r="D2721" s="132">
        <f t="shared" si="883"/>
        <v>42746</v>
      </c>
      <c r="E2721" s="105">
        <f t="shared" si="875"/>
        <v>1.8159999999999999E-3</v>
      </c>
      <c r="F2721" s="106">
        <f t="shared" si="872"/>
        <v>1</v>
      </c>
      <c r="G2721" s="106">
        <f t="shared" si="874"/>
        <v>31</v>
      </c>
      <c r="H2721" s="104">
        <f t="shared" si="884"/>
        <v>1.0000585200000001</v>
      </c>
      <c r="I2721" s="104">
        <f t="shared" si="885"/>
        <v>1.0742616300000001</v>
      </c>
      <c r="J2721" s="104">
        <f t="shared" si="877"/>
        <v>1.07432449</v>
      </c>
      <c r="K2721" s="104">
        <f t="shared" si="878"/>
        <v>62568.2699316</v>
      </c>
      <c r="L2721" s="107">
        <f t="shared" si="887"/>
        <v>0</v>
      </c>
      <c r="M2721" s="105">
        <f t="shared" si="888"/>
        <v>0</v>
      </c>
      <c r="N2721" s="104">
        <f t="shared" si="889"/>
        <v>0</v>
      </c>
      <c r="O2721" s="113">
        <f t="shared" si="886"/>
        <v>0.11</v>
      </c>
      <c r="P2721" s="108">
        <f t="shared" si="876"/>
        <v>1.0002805770000001</v>
      </c>
      <c r="Q2721" s="104">
        <f t="shared" si="879"/>
        <v>17.555217469999999</v>
      </c>
      <c r="R2721" s="104">
        <f t="shared" si="880"/>
        <v>17.555217469999999</v>
      </c>
      <c r="S2721" s="109" t="s">
        <v>52</v>
      </c>
      <c r="T2721" s="110">
        <f t="shared" si="890"/>
        <v>42776</v>
      </c>
      <c r="U2721" s="111">
        <f t="shared" si="891"/>
        <v>0</v>
      </c>
      <c r="V2721" s="22"/>
      <c r="AF2721" s="14"/>
    </row>
    <row r="2722" spans="1:32" x14ac:dyDescent="0.2">
      <c r="A2722" s="112">
        <f t="shared" si="881"/>
        <v>42747</v>
      </c>
      <c r="B2722" s="104">
        <f t="shared" si="873"/>
        <v>62607.050055929998</v>
      </c>
      <c r="C2722" s="104">
        <f t="shared" si="882"/>
        <v>58239.638502149959</v>
      </c>
      <c r="D2722" s="132">
        <f t="shared" si="883"/>
        <v>42746</v>
      </c>
      <c r="E2722" s="105">
        <f t="shared" si="875"/>
        <v>1.8159999999999999E-3</v>
      </c>
      <c r="F2722" s="106">
        <f t="shared" si="872"/>
        <v>2</v>
      </c>
      <c r="G2722" s="106">
        <f t="shared" si="874"/>
        <v>31</v>
      </c>
      <c r="H2722" s="104">
        <f t="shared" si="884"/>
        <v>1.00011706</v>
      </c>
      <c r="I2722" s="104">
        <f t="shared" si="885"/>
        <v>1.0742616300000001</v>
      </c>
      <c r="J2722" s="104">
        <f t="shared" si="877"/>
        <v>1.0743873799999999</v>
      </c>
      <c r="K2722" s="104">
        <f t="shared" si="878"/>
        <v>62571.932622469998</v>
      </c>
      <c r="L2722" s="107">
        <f t="shared" si="887"/>
        <v>0</v>
      </c>
      <c r="M2722" s="105">
        <f t="shared" si="888"/>
        <v>0</v>
      </c>
      <c r="N2722" s="104">
        <f t="shared" si="889"/>
        <v>0</v>
      </c>
      <c r="O2722" s="113">
        <f t="shared" si="886"/>
        <v>0.11</v>
      </c>
      <c r="P2722" s="108">
        <f t="shared" si="876"/>
        <v>1.000561233</v>
      </c>
      <c r="Q2722" s="104">
        <f t="shared" si="879"/>
        <v>35.117433460000001</v>
      </c>
      <c r="R2722" s="104">
        <f t="shared" si="880"/>
        <v>35.117433460000001</v>
      </c>
      <c r="S2722" s="109" t="s">
        <v>52</v>
      </c>
      <c r="T2722" s="110">
        <f t="shared" si="890"/>
        <v>42776</v>
      </c>
      <c r="U2722" s="111">
        <f t="shared" si="891"/>
        <v>0</v>
      </c>
      <c r="V2722" s="22"/>
      <c r="AF2722" s="14"/>
    </row>
    <row r="2723" spans="1:32" x14ac:dyDescent="0.2">
      <c r="A2723" s="112">
        <f t="shared" si="881"/>
        <v>42748</v>
      </c>
      <c r="B2723" s="104">
        <f t="shared" si="873"/>
        <v>62628.280733810003</v>
      </c>
      <c r="C2723" s="104">
        <f t="shared" si="882"/>
        <v>58239.638502149959</v>
      </c>
      <c r="D2723" s="132">
        <f t="shared" si="883"/>
        <v>42746</v>
      </c>
      <c r="E2723" s="105">
        <f t="shared" si="875"/>
        <v>1.8159999999999999E-3</v>
      </c>
      <c r="F2723" s="106">
        <f t="shared" ref="F2723:F2786" si="892">IF(DAY(A2723)=E$2+1,1,F2722+1)</f>
        <v>3</v>
      </c>
      <c r="G2723" s="106">
        <f t="shared" si="874"/>
        <v>31</v>
      </c>
      <c r="H2723" s="104">
        <f t="shared" si="884"/>
        <v>1.00017559</v>
      </c>
      <c r="I2723" s="104">
        <f t="shared" si="885"/>
        <v>1.0742616300000001</v>
      </c>
      <c r="J2723" s="104">
        <f t="shared" si="877"/>
        <v>1.0744502499999999</v>
      </c>
      <c r="K2723" s="104">
        <f t="shared" si="878"/>
        <v>62575.594148540004</v>
      </c>
      <c r="L2723" s="107">
        <f t="shared" si="887"/>
        <v>0</v>
      </c>
      <c r="M2723" s="105">
        <f t="shared" si="888"/>
        <v>0</v>
      </c>
      <c r="N2723" s="104">
        <f t="shared" si="889"/>
        <v>0</v>
      </c>
      <c r="O2723" s="113">
        <f t="shared" si="886"/>
        <v>0.11</v>
      </c>
      <c r="P2723" s="108">
        <f t="shared" si="876"/>
        <v>1.0008419669999999</v>
      </c>
      <c r="Q2723" s="104">
        <f t="shared" si="879"/>
        <v>52.686585270000002</v>
      </c>
      <c r="R2723" s="104">
        <f t="shared" si="880"/>
        <v>52.686585270000002</v>
      </c>
      <c r="S2723" s="109" t="s">
        <v>52</v>
      </c>
      <c r="T2723" s="110">
        <f t="shared" si="890"/>
        <v>42776</v>
      </c>
      <c r="U2723" s="111">
        <f t="shared" si="891"/>
        <v>0</v>
      </c>
      <c r="V2723" s="22"/>
      <c r="AF2723" s="14"/>
    </row>
    <row r="2724" spans="1:32" x14ac:dyDescent="0.2">
      <c r="A2724" s="112">
        <f t="shared" si="881"/>
        <v>42749</v>
      </c>
      <c r="B2724" s="104">
        <f t="shared" si="873"/>
        <v>62649.519639980004</v>
      </c>
      <c r="C2724" s="104">
        <f t="shared" si="882"/>
        <v>58239.638502149959</v>
      </c>
      <c r="D2724" s="132">
        <f t="shared" si="883"/>
        <v>42746</v>
      </c>
      <c r="E2724" s="105">
        <f t="shared" si="875"/>
        <v>1.8159999999999999E-3</v>
      </c>
      <c r="F2724" s="106">
        <f t="shared" si="892"/>
        <v>4</v>
      </c>
      <c r="G2724" s="106">
        <f t="shared" si="874"/>
        <v>31</v>
      </c>
      <c r="H2724" s="104">
        <f t="shared" si="884"/>
        <v>1.0002341299999999</v>
      </c>
      <c r="I2724" s="104">
        <f t="shared" si="885"/>
        <v>1.0742616300000001</v>
      </c>
      <c r="J2724" s="104">
        <f t="shared" si="877"/>
        <v>1.0745131400000001</v>
      </c>
      <c r="K2724" s="104">
        <f t="shared" si="878"/>
        <v>62579.256839410002</v>
      </c>
      <c r="L2724" s="107">
        <f t="shared" si="887"/>
        <v>0</v>
      </c>
      <c r="M2724" s="105">
        <f t="shared" si="888"/>
        <v>0</v>
      </c>
      <c r="N2724" s="104">
        <f t="shared" si="889"/>
        <v>0</v>
      </c>
      <c r="O2724" s="113">
        <f t="shared" si="886"/>
        <v>0.11</v>
      </c>
      <c r="P2724" s="108">
        <f t="shared" si="876"/>
        <v>1.0011227810000001</v>
      </c>
      <c r="Q2724" s="104">
        <f t="shared" si="879"/>
        <v>70.262800569999996</v>
      </c>
      <c r="R2724" s="104">
        <f t="shared" si="880"/>
        <v>70.262800569999996</v>
      </c>
      <c r="S2724" s="109" t="s">
        <v>52</v>
      </c>
      <c r="T2724" s="110">
        <f t="shared" si="890"/>
        <v>42776</v>
      </c>
      <c r="U2724" s="111">
        <f t="shared" si="891"/>
        <v>0</v>
      </c>
      <c r="V2724" s="22"/>
      <c r="AF2724" s="14"/>
    </row>
    <row r="2725" spans="1:32" x14ac:dyDescent="0.2">
      <c r="A2725" s="112">
        <f t="shared" si="881"/>
        <v>42750</v>
      </c>
      <c r="B2725" s="104">
        <f t="shared" si="873"/>
        <v>62670.766067889999</v>
      </c>
      <c r="C2725" s="104">
        <f t="shared" si="882"/>
        <v>58239.638502149959</v>
      </c>
      <c r="D2725" s="132">
        <f t="shared" si="883"/>
        <v>42746</v>
      </c>
      <c r="E2725" s="105">
        <f t="shared" si="875"/>
        <v>1.8159999999999999E-3</v>
      </c>
      <c r="F2725" s="106">
        <f t="shared" si="892"/>
        <v>5</v>
      </c>
      <c r="G2725" s="106">
        <f t="shared" si="874"/>
        <v>31</v>
      </c>
      <c r="H2725" s="104">
        <f t="shared" si="884"/>
        <v>1.00029268</v>
      </c>
      <c r="I2725" s="104">
        <f t="shared" si="885"/>
        <v>1.0742616300000001</v>
      </c>
      <c r="J2725" s="104">
        <f t="shared" si="877"/>
        <v>1.07457604</v>
      </c>
      <c r="K2725" s="104">
        <f t="shared" si="878"/>
        <v>62582.920112669999</v>
      </c>
      <c r="L2725" s="107">
        <f t="shared" si="887"/>
        <v>0</v>
      </c>
      <c r="M2725" s="105">
        <f t="shared" si="888"/>
        <v>0</v>
      </c>
      <c r="N2725" s="104">
        <f t="shared" si="889"/>
        <v>0</v>
      </c>
      <c r="O2725" s="113">
        <f t="shared" si="886"/>
        <v>0.11</v>
      </c>
      <c r="P2725" s="108">
        <f t="shared" si="876"/>
        <v>1.001403673</v>
      </c>
      <c r="Q2725" s="104">
        <f t="shared" si="879"/>
        <v>87.845955219999993</v>
      </c>
      <c r="R2725" s="104">
        <f t="shared" si="880"/>
        <v>87.845955219999993</v>
      </c>
      <c r="S2725" s="109" t="s">
        <v>52</v>
      </c>
      <c r="T2725" s="110">
        <f t="shared" si="890"/>
        <v>42776</v>
      </c>
      <c r="U2725" s="111">
        <f t="shared" si="891"/>
        <v>0</v>
      </c>
      <c r="V2725" s="22"/>
      <c r="AF2725" s="14"/>
    </row>
    <row r="2726" spans="1:32" x14ac:dyDescent="0.2">
      <c r="A2726" s="112">
        <f t="shared" si="881"/>
        <v>42751</v>
      </c>
      <c r="B2726" s="104">
        <f t="shared" si="873"/>
        <v>62692.018852139998</v>
      </c>
      <c r="C2726" s="104">
        <f t="shared" si="882"/>
        <v>58239.638502149959</v>
      </c>
      <c r="D2726" s="132">
        <f t="shared" si="883"/>
        <v>42746</v>
      </c>
      <c r="E2726" s="105">
        <f t="shared" si="875"/>
        <v>1.8159999999999999E-3</v>
      </c>
      <c r="F2726" s="106">
        <f t="shared" si="892"/>
        <v>6</v>
      </c>
      <c r="G2726" s="106">
        <f t="shared" si="874"/>
        <v>31</v>
      </c>
      <c r="H2726" s="104">
        <f t="shared" si="884"/>
        <v>1.00035122</v>
      </c>
      <c r="I2726" s="104">
        <f t="shared" si="885"/>
        <v>1.0742616300000001</v>
      </c>
      <c r="J2726" s="104">
        <f t="shared" si="877"/>
        <v>1.0746389300000001</v>
      </c>
      <c r="K2726" s="104">
        <f t="shared" si="878"/>
        <v>62586.58280353</v>
      </c>
      <c r="L2726" s="107">
        <f t="shared" si="887"/>
        <v>0</v>
      </c>
      <c r="M2726" s="105">
        <f t="shared" si="888"/>
        <v>0</v>
      </c>
      <c r="N2726" s="104">
        <f t="shared" si="889"/>
        <v>0</v>
      </c>
      <c r="O2726" s="113">
        <f t="shared" si="886"/>
        <v>0.11</v>
      </c>
      <c r="P2726" s="108">
        <f t="shared" si="876"/>
        <v>1.0016846429999999</v>
      </c>
      <c r="Q2726" s="104">
        <f t="shared" si="879"/>
        <v>105.43604861</v>
      </c>
      <c r="R2726" s="104">
        <f t="shared" si="880"/>
        <v>105.43604861</v>
      </c>
      <c r="S2726" s="109" t="s">
        <v>52</v>
      </c>
      <c r="T2726" s="110">
        <f t="shared" si="890"/>
        <v>42776</v>
      </c>
      <c r="U2726" s="111">
        <f t="shared" si="891"/>
        <v>0</v>
      </c>
      <c r="V2726" s="22"/>
      <c r="AF2726" s="14"/>
    </row>
    <row r="2727" spans="1:32" x14ac:dyDescent="0.2">
      <c r="A2727" s="112">
        <f t="shared" si="881"/>
        <v>42752</v>
      </c>
      <c r="B2727" s="104">
        <f t="shared" ref="B2727:B2790" si="893">IF(E2727&lt;0,"ND",(K2727+Q2727))</f>
        <v>62713.279285369994</v>
      </c>
      <c r="C2727" s="104">
        <f t="shared" si="882"/>
        <v>58239.638502149959</v>
      </c>
      <c r="D2727" s="132">
        <f t="shared" si="883"/>
        <v>42746</v>
      </c>
      <c r="E2727" s="105">
        <f t="shared" si="875"/>
        <v>1.8159999999999999E-3</v>
      </c>
      <c r="F2727" s="106">
        <f t="shared" si="892"/>
        <v>7</v>
      </c>
      <c r="G2727" s="106">
        <f t="shared" ref="G2727:G2790" si="894">IF(DAY(A2727)=E$2+1,DAY(EOMONTH(A2727,0)), IF(DAY(A2727)&lt;&gt;$E$2+1,G2726))</f>
        <v>31</v>
      </c>
      <c r="H2727" s="104">
        <f t="shared" si="884"/>
        <v>1.0004097700000001</v>
      </c>
      <c r="I2727" s="104">
        <f t="shared" si="885"/>
        <v>1.0742616300000001</v>
      </c>
      <c r="J2727" s="104">
        <f t="shared" si="877"/>
        <v>1.07470183</v>
      </c>
      <c r="K2727" s="104">
        <f t="shared" si="878"/>
        <v>62590.246076789997</v>
      </c>
      <c r="L2727" s="107">
        <f t="shared" si="887"/>
        <v>0</v>
      </c>
      <c r="M2727" s="105">
        <f t="shared" si="888"/>
        <v>0</v>
      </c>
      <c r="N2727" s="104">
        <f t="shared" si="889"/>
        <v>0</v>
      </c>
      <c r="O2727" s="113">
        <f t="shared" si="886"/>
        <v>0.11</v>
      </c>
      <c r="P2727" s="108">
        <f t="shared" si="876"/>
        <v>1.001965693</v>
      </c>
      <c r="Q2727" s="104">
        <f t="shared" si="879"/>
        <v>123.03320857999999</v>
      </c>
      <c r="R2727" s="104">
        <f t="shared" si="880"/>
        <v>123.03320857999999</v>
      </c>
      <c r="S2727" s="109" t="s">
        <v>52</v>
      </c>
      <c r="T2727" s="110">
        <f t="shared" si="890"/>
        <v>42776</v>
      </c>
      <c r="U2727" s="111">
        <f t="shared" si="891"/>
        <v>0</v>
      </c>
      <c r="V2727" s="22"/>
      <c r="AF2727" s="14"/>
    </row>
    <row r="2728" spans="1:32" x14ac:dyDescent="0.2">
      <c r="A2728" s="112">
        <f t="shared" si="881"/>
        <v>42753</v>
      </c>
      <c r="B2728" s="104">
        <f t="shared" si="893"/>
        <v>62734.546138940001</v>
      </c>
      <c r="C2728" s="104">
        <f t="shared" si="882"/>
        <v>58239.638502149959</v>
      </c>
      <c r="D2728" s="132">
        <f t="shared" si="883"/>
        <v>42746</v>
      </c>
      <c r="E2728" s="105">
        <f t="shared" si="875"/>
        <v>1.8159999999999999E-3</v>
      </c>
      <c r="F2728" s="106">
        <f t="shared" si="892"/>
        <v>8</v>
      </c>
      <c r="G2728" s="106">
        <f t="shared" si="894"/>
        <v>31</v>
      </c>
      <c r="H2728" s="104">
        <f t="shared" si="884"/>
        <v>1.00046832</v>
      </c>
      <c r="I2728" s="104">
        <f t="shared" si="885"/>
        <v>1.0742616300000001</v>
      </c>
      <c r="J2728" s="104">
        <f t="shared" si="877"/>
        <v>1.0747647199999999</v>
      </c>
      <c r="K2728" s="104">
        <f t="shared" si="878"/>
        <v>62593.908767660003</v>
      </c>
      <c r="L2728" s="107">
        <f t="shared" si="887"/>
        <v>0</v>
      </c>
      <c r="M2728" s="105">
        <f t="shared" si="888"/>
        <v>0</v>
      </c>
      <c r="N2728" s="104">
        <f t="shared" si="889"/>
        <v>0</v>
      </c>
      <c r="O2728" s="113">
        <f t="shared" si="886"/>
        <v>0.11</v>
      </c>
      <c r="P2728" s="108">
        <f t="shared" si="876"/>
        <v>1.002246822</v>
      </c>
      <c r="Q2728" s="104">
        <f t="shared" si="879"/>
        <v>140.63737128</v>
      </c>
      <c r="R2728" s="104">
        <f t="shared" si="880"/>
        <v>140.63737128</v>
      </c>
      <c r="S2728" s="109" t="s">
        <v>52</v>
      </c>
      <c r="T2728" s="110">
        <f t="shared" si="890"/>
        <v>42776</v>
      </c>
      <c r="U2728" s="111">
        <f t="shared" si="891"/>
        <v>0</v>
      </c>
      <c r="V2728" s="22"/>
      <c r="AF2728" s="14"/>
    </row>
    <row r="2729" spans="1:32" x14ac:dyDescent="0.2">
      <c r="A2729" s="112">
        <f t="shared" si="881"/>
        <v>42754</v>
      </c>
      <c r="B2729" s="104">
        <f t="shared" si="893"/>
        <v>62755.821102239999</v>
      </c>
      <c r="C2729" s="104">
        <f t="shared" si="882"/>
        <v>58239.638502149959</v>
      </c>
      <c r="D2729" s="132">
        <f t="shared" si="883"/>
        <v>42746</v>
      </c>
      <c r="E2729" s="105">
        <f t="shared" si="875"/>
        <v>1.8159999999999999E-3</v>
      </c>
      <c r="F2729" s="106">
        <f t="shared" si="892"/>
        <v>9</v>
      </c>
      <c r="G2729" s="106">
        <f t="shared" si="894"/>
        <v>31</v>
      </c>
      <c r="H2729" s="104">
        <f t="shared" si="884"/>
        <v>1.00052688</v>
      </c>
      <c r="I2729" s="104">
        <f t="shared" si="885"/>
        <v>1.0742616300000001</v>
      </c>
      <c r="J2729" s="104">
        <f t="shared" si="877"/>
        <v>1.0748276299999999</v>
      </c>
      <c r="K2729" s="104">
        <f t="shared" si="878"/>
        <v>62597.572623319997</v>
      </c>
      <c r="L2729" s="107">
        <f t="shared" si="887"/>
        <v>0</v>
      </c>
      <c r="M2729" s="105">
        <f t="shared" si="888"/>
        <v>0</v>
      </c>
      <c r="N2729" s="104">
        <f t="shared" si="889"/>
        <v>0</v>
      </c>
      <c r="O2729" s="113">
        <f t="shared" si="886"/>
        <v>0.11</v>
      </c>
      <c r="P2729" s="108">
        <f t="shared" si="876"/>
        <v>1.002528029</v>
      </c>
      <c r="Q2729" s="104">
        <f t="shared" si="879"/>
        <v>158.24847892</v>
      </c>
      <c r="R2729" s="104">
        <f t="shared" si="880"/>
        <v>158.24847892</v>
      </c>
      <c r="S2729" s="109" t="s">
        <v>52</v>
      </c>
      <c r="T2729" s="110">
        <f t="shared" si="890"/>
        <v>42776</v>
      </c>
      <c r="U2729" s="111">
        <f t="shared" si="891"/>
        <v>0</v>
      </c>
      <c r="V2729" s="22"/>
      <c r="AF2729" s="14"/>
    </row>
    <row r="2730" spans="1:32" x14ac:dyDescent="0.2">
      <c r="A2730" s="112">
        <f t="shared" si="881"/>
        <v>42755</v>
      </c>
      <c r="B2730" s="104">
        <f t="shared" si="893"/>
        <v>62777.103134239995</v>
      </c>
      <c r="C2730" s="104">
        <f t="shared" si="882"/>
        <v>58239.638502149959</v>
      </c>
      <c r="D2730" s="132">
        <f t="shared" si="883"/>
        <v>42746</v>
      </c>
      <c r="E2730" s="105">
        <f t="shared" si="875"/>
        <v>1.8159999999999999E-3</v>
      </c>
      <c r="F2730" s="106">
        <f t="shared" si="892"/>
        <v>10</v>
      </c>
      <c r="G2730" s="106">
        <f t="shared" si="894"/>
        <v>31</v>
      </c>
      <c r="H2730" s="104">
        <f t="shared" si="884"/>
        <v>1.00058544</v>
      </c>
      <c r="I2730" s="104">
        <f t="shared" si="885"/>
        <v>1.0742616300000001</v>
      </c>
      <c r="J2730" s="104">
        <f t="shared" si="877"/>
        <v>1.0748905399999999</v>
      </c>
      <c r="K2730" s="104">
        <f t="shared" si="878"/>
        <v>62601.236478979998</v>
      </c>
      <c r="L2730" s="107">
        <f t="shared" si="887"/>
        <v>0</v>
      </c>
      <c r="M2730" s="105">
        <f t="shared" si="888"/>
        <v>0</v>
      </c>
      <c r="N2730" s="104">
        <f t="shared" si="889"/>
        <v>0</v>
      </c>
      <c r="O2730" s="113">
        <f t="shared" si="886"/>
        <v>0.11</v>
      </c>
      <c r="P2730" s="108">
        <f t="shared" si="876"/>
        <v>1.002809316</v>
      </c>
      <c r="Q2730" s="104">
        <f t="shared" si="879"/>
        <v>175.86665525999999</v>
      </c>
      <c r="R2730" s="104">
        <f t="shared" si="880"/>
        <v>175.86665525999999</v>
      </c>
      <c r="S2730" s="109" t="s">
        <v>52</v>
      </c>
      <c r="T2730" s="110">
        <f t="shared" si="890"/>
        <v>42776</v>
      </c>
      <c r="U2730" s="111">
        <f t="shared" si="891"/>
        <v>0</v>
      </c>
      <c r="V2730" s="22"/>
      <c r="AF2730" s="14"/>
    </row>
    <row r="2731" spans="1:32" x14ac:dyDescent="0.2">
      <c r="A2731" s="112">
        <f t="shared" si="881"/>
        <v>42756</v>
      </c>
      <c r="B2731" s="104">
        <f t="shared" si="893"/>
        <v>62798.392110599998</v>
      </c>
      <c r="C2731" s="104">
        <f t="shared" si="882"/>
        <v>58239.638502149959</v>
      </c>
      <c r="D2731" s="132">
        <f t="shared" si="883"/>
        <v>42746</v>
      </c>
      <c r="E2731" s="105">
        <f t="shared" ref="E2731:E2794" si="895">IF(DAY(A2730)=$E$2,VLOOKUP(A2730,$AG$10:$AH$200,2),E2730)</f>
        <v>1.8159999999999999E-3</v>
      </c>
      <c r="F2731" s="106">
        <f t="shared" si="892"/>
        <v>11</v>
      </c>
      <c r="G2731" s="106">
        <f t="shared" si="894"/>
        <v>31</v>
      </c>
      <c r="H2731" s="104">
        <f t="shared" si="884"/>
        <v>1.0006440000000001</v>
      </c>
      <c r="I2731" s="104">
        <f t="shared" si="885"/>
        <v>1.0742616300000001</v>
      </c>
      <c r="J2731" s="104">
        <f t="shared" si="877"/>
        <v>1.07495345</v>
      </c>
      <c r="K2731" s="104">
        <f t="shared" si="878"/>
        <v>62604.900334630001</v>
      </c>
      <c r="L2731" s="107">
        <f t="shared" si="887"/>
        <v>0</v>
      </c>
      <c r="M2731" s="105">
        <f t="shared" si="888"/>
        <v>0</v>
      </c>
      <c r="N2731" s="104">
        <f t="shared" si="889"/>
        <v>0</v>
      </c>
      <c r="O2731" s="113">
        <f t="shared" si="886"/>
        <v>0.11</v>
      </c>
      <c r="P2731" s="108">
        <f t="shared" si="876"/>
        <v>1.003090681</v>
      </c>
      <c r="Q2731" s="104">
        <f t="shared" si="879"/>
        <v>193.49177596999999</v>
      </c>
      <c r="R2731" s="104">
        <f t="shared" si="880"/>
        <v>193.49177596999999</v>
      </c>
      <c r="S2731" s="109" t="s">
        <v>52</v>
      </c>
      <c r="T2731" s="110">
        <f t="shared" si="890"/>
        <v>42776</v>
      </c>
      <c r="U2731" s="111">
        <f t="shared" si="891"/>
        <v>0</v>
      </c>
      <c r="V2731" s="22"/>
      <c r="AF2731" s="14"/>
    </row>
    <row r="2732" spans="1:32" x14ac:dyDescent="0.2">
      <c r="A2732" s="112">
        <f t="shared" si="881"/>
        <v>42757</v>
      </c>
      <c r="B2732" s="104">
        <f t="shared" si="893"/>
        <v>62819.688679170002</v>
      </c>
      <c r="C2732" s="104">
        <f t="shared" si="882"/>
        <v>58239.638502149959</v>
      </c>
      <c r="D2732" s="132">
        <f t="shared" si="883"/>
        <v>42746</v>
      </c>
      <c r="E2732" s="105">
        <f t="shared" si="895"/>
        <v>1.8159999999999999E-3</v>
      </c>
      <c r="F2732" s="106">
        <f t="shared" si="892"/>
        <v>12</v>
      </c>
      <c r="G2732" s="106">
        <f t="shared" si="894"/>
        <v>31</v>
      </c>
      <c r="H2732" s="104">
        <f t="shared" si="884"/>
        <v>1.0007025700000001</v>
      </c>
      <c r="I2732" s="104">
        <f t="shared" si="885"/>
        <v>1.0742616300000001</v>
      </c>
      <c r="J2732" s="104">
        <f t="shared" si="877"/>
        <v>1.0750163699999999</v>
      </c>
      <c r="K2732" s="104">
        <f t="shared" si="878"/>
        <v>62608.564772689999</v>
      </c>
      <c r="L2732" s="107">
        <f t="shared" si="887"/>
        <v>0</v>
      </c>
      <c r="M2732" s="105">
        <f t="shared" si="888"/>
        <v>0</v>
      </c>
      <c r="N2732" s="104">
        <f t="shared" si="889"/>
        <v>0</v>
      </c>
      <c r="O2732" s="113">
        <f t="shared" si="886"/>
        <v>0.11</v>
      </c>
      <c r="P2732" s="108">
        <f t="shared" si="876"/>
        <v>1.0033721250000001</v>
      </c>
      <c r="Q2732" s="104">
        <f t="shared" si="879"/>
        <v>211.12390647999999</v>
      </c>
      <c r="R2732" s="104">
        <f t="shared" si="880"/>
        <v>211.12390647999999</v>
      </c>
      <c r="S2732" s="109" t="s">
        <v>52</v>
      </c>
      <c r="T2732" s="110">
        <f t="shared" si="890"/>
        <v>42776</v>
      </c>
      <c r="U2732" s="111">
        <f t="shared" si="891"/>
        <v>0</v>
      </c>
      <c r="V2732" s="22"/>
      <c r="AF2732" s="14"/>
    </row>
    <row r="2733" spans="1:32" x14ac:dyDescent="0.2">
      <c r="A2733" s="112">
        <f t="shared" si="881"/>
        <v>42758</v>
      </c>
      <c r="B2733" s="104">
        <f t="shared" si="893"/>
        <v>62840.992256769998</v>
      </c>
      <c r="C2733" s="104">
        <f t="shared" si="882"/>
        <v>58239.638502149959</v>
      </c>
      <c r="D2733" s="132">
        <f t="shared" si="883"/>
        <v>42746</v>
      </c>
      <c r="E2733" s="105">
        <f t="shared" si="895"/>
        <v>1.8159999999999999E-3</v>
      </c>
      <c r="F2733" s="106">
        <f t="shared" si="892"/>
        <v>13</v>
      </c>
      <c r="G2733" s="106">
        <f t="shared" si="894"/>
        <v>31</v>
      </c>
      <c r="H2733" s="104">
        <f t="shared" si="884"/>
        <v>1.00076114</v>
      </c>
      <c r="I2733" s="104">
        <f t="shared" si="885"/>
        <v>1.0742616300000001</v>
      </c>
      <c r="J2733" s="104">
        <f t="shared" si="877"/>
        <v>1.0750792899999999</v>
      </c>
      <c r="K2733" s="104">
        <f t="shared" si="878"/>
        <v>62612.229210739999</v>
      </c>
      <c r="L2733" s="107">
        <f t="shared" si="887"/>
        <v>0</v>
      </c>
      <c r="M2733" s="105">
        <f t="shared" si="888"/>
        <v>0</v>
      </c>
      <c r="N2733" s="104">
        <f t="shared" si="889"/>
        <v>0</v>
      </c>
      <c r="O2733" s="113">
        <f t="shared" si="886"/>
        <v>0.11</v>
      </c>
      <c r="P2733" s="108">
        <f t="shared" si="876"/>
        <v>1.003653648</v>
      </c>
      <c r="Q2733" s="104">
        <f t="shared" si="879"/>
        <v>228.76304603</v>
      </c>
      <c r="R2733" s="104">
        <f t="shared" si="880"/>
        <v>228.76304603</v>
      </c>
      <c r="S2733" s="109" t="s">
        <v>52</v>
      </c>
      <c r="T2733" s="110">
        <f t="shared" si="890"/>
        <v>42776</v>
      </c>
      <c r="U2733" s="111">
        <f t="shared" si="891"/>
        <v>0</v>
      </c>
      <c r="V2733" s="22"/>
      <c r="AF2733" s="14"/>
    </row>
    <row r="2734" spans="1:32" x14ac:dyDescent="0.2">
      <c r="A2734" s="112">
        <f t="shared" si="881"/>
        <v>42759</v>
      </c>
      <c r="B2734" s="104">
        <f t="shared" si="893"/>
        <v>62862.303428960004</v>
      </c>
      <c r="C2734" s="104">
        <f t="shared" si="882"/>
        <v>58239.638502149959</v>
      </c>
      <c r="D2734" s="132">
        <f t="shared" si="883"/>
        <v>42746</v>
      </c>
      <c r="E2734" s="105">
        <f t="shared" si="895"/>
        <v>1.8159999999999999E-3</v>
      </c>
      <c r="F2734" s="106">
        <f t="shared" si="892"/>
        <v>14</v>
      </c>
      <c r="G2734" s="106">
        <f t="shared" si="894"/>
        <v>31</v>
      </c>
      <c r="H2734" s="104">
        <f t="shared" si="884"/>
        <v>1.00081972</v>
      </c>
      <c r="I2734" s="104">
        <f t="shared" si="885"/>
        <v>1.0742616300000001</v>
      </c>
      <c r="J2734" s="104">
        <f t="shared" si="877"/>
        <v>1.07514222</v>
      </c>
      <c r="K2734" s="104">
        <f t="shared" si="878"/>
        <v>62615.894231190003</v>
      </c>
      <c r="L2734" s="107">
        <f t="shared" si="887"/>
        <v>0</v>
      </c>
      <c r="M2734" s="105">
        <f t="shared" si="888"/>
        <v>0</v>
      </c>
      <c r="N2734" s="104">
        <f t="shared" si="889"/>
        <v>0</v>
      </c>
      <c r="O2734" s="113">
        <f t="shared" si="886"/>
        <v>0.11</v>
      </c>
      <c r="P2734" s="108">
        <f t="shared" si="876"/>
        <v>1.0039352500000001</v>
      </c>
      <c r="Q2734" s="104">
        <f t="shared" si="879"/>
        <v>246.40919776999999</v>
      </c>
      <c r="R2734" s="104">
        <f t="shared" si="880"/>
        <v>246.40919776999999</v>
      </c>
      <c r="S2734" s="109" t="s">
        <v>52</v>
      </c>
      <c r="T2734" s="110">
        <f t="shared" si="890"/>
        <v>42776</v>
      </c>
      <c r="U2734" s="111">
        <f t="shared" si="891"/>
        <v>0</v>
      </c>
      <c r="V2734" s="22"/>
      <c r="AF2734" s="14"/>
    </row>
    <row r="2735" spans="1:32" x14ac:dyDescent="0.2">
      <c r="A2735" s="112">
        <f t="shared" si="881"/>
        <v>42760</v>
      </c>
      <c r="B2735" s="104">
        <f t="shared" si="893"/>
        <v>62883.621027399997</v>
      </c>
      <c r="C2735" s="104">
        <f t="shared" si="882"/>
        <v>58239.638502149959</v>
      </c>
      <c r="D2735" s="132">
        <f t="shared" si="883"/>
        <v>42746</v>
      </c>
      <c r="E2735" s="105">
        <f t="shared" si="895"/>
        <v>1.8159999999999999E-3</v>
      </c>
      <c r="F2735" s="106">
        <f t="shared" si="892"/>
        <v>15</v>
      </c>
      <c r="G2735" s="106">
        <f t="shared" si="894"/>
        <v>31</v>
      </c>
      <c r="H2735" s="104">
        <f t="shared" si="884"/>
        <v>1.0008782899999999</v>
      </c>
      <c r="I2735" s="104">
        <f t="shared" si="885"/>
        <v>1.0742616300000001</v>
      </c>
      <c r="J2735" s="104">
        <f t="shared" si="877"/>
        <v>1.07520514</v>
      </c>
      <c r="K2735" s="104">
        <f t="shared" si="878"/>
        <v>62619.55866925</v>
      </c>
      <c r="L2735" s="107">
        <f t="shared" si="887"/>
        <v>0</v>
      </c>
      <c r="M2735" s="105">
        <f t="shared" si="888"/>
        <v>0</v>
      </c>
      <c r="N2735" s="104">
        <f t="shared" si="889"/>
        <v>0</v>
      </c>
      <c r="O2735" s="113">
        <f t="shared" si="886"/>
        <v>0.11</v>
      </c>
      <c r="P2735" s="108">
        <f t="shared" si="876"/>
        <v>1.004216931</v>
      </c>
      <c r="Q2735" s="104">
        <f t="shared" si="879"/>
        <v>264.06235815000002</v>
      </c>
      <c r="R2735" s="104">
        <f t="shared" si="880"/>
        <v>264.06235815000002</v>
      </c>
      <c r="S2735" s="109" t="s">
        <v>52</v>
      </c>
      <c r="T2735" s="110">
        <f t="shared" si="890"/>
        <v>42776</v>
      </c>
      <c r="U2735" s="111">
        <f t="shared" si="891"/>
        <v>0</v>
      </c>
      <c r="V2735" s="22"/>
      <c r="AF2735" s="14"/>
    </row>
    <row r="2736" spans="1:32" x14ac:dyDescent="0.2">
      <c r="A2736" s="112">
        <f t="shared" si="881"/>
        <v>42761</v>
      </c>
      <c r="B2736" s="104">
        <f t="shared" si="893"/>
        <v>62904.946285119993</v>
      </c>
      <c r="C2736" s="104">
        <f t="shared" si="882"/>
        <v>58239.638502149959</v>
      </c>
      <c r="D2736" s="132">
        <f t="shared" si="883"/>
        <v>42746</v>
      </c>
      <c r="E2736" s="105">
        <f t="shared" si="895"/>
        <v>1.8159999999999999E-3</v>
      </c>
      <c r="F2736" s="106">
        <f t="shared" si="892"/>
        <v>16</v>
      </c>
      <c r="G2736" s="106">
        <f t="shared" si="894"/>
        <v>31</v>
      </c>
      <c r="H2736" s="104">
        <f t="shared" si="884"/>
        <v>1.0009368700000001</v>
      </c>
      <c r="I2736" s="104">
        <f t="shared" si="885"/>
        <v>1.0742616300000001</v>
      </c>
      <c r="J2736" s="104">
        <f t="shared" si="877"/>
        <v>1.0752680699999999</v>
      </c>
      <c r="K2736" s="104">
        <f t="shared" si="878"/>
        <v>62623.223689699997</v>
      </c>
      <c r="L2736" s="107">
        <f t="shared" si="887"/>
        <v>0</v>
      </c>
      <c r="M2736" s="105">
        <f t="shared" si="888"/>
        <v>0</v>
      </c>
      <c r="N2736" s="104">
        <f t="shared" si="889"/>
        <v>0</v>
      </c>
      <c r="O2736" s="113">
        <f t="shared" si="886"/>
        <v>0.11</v>
      </c>
      <c r="P2736" s="108">
        <f t="shared" si="876"/>
        <v>1.0044986920000001</v>
      </c>
      <c r="Q2736" s="104">
        <f t="shared" si="879"/>
        <v>281.72259542</v>
      </c>
      <c r="R2736" s="104">
        <f t="shared" si="880"/>
        <v>281.72259542</v>
      </c>
      <c r="S2736" s="109" t="s">
        <v>52</v>
      </c>
      <c r="T2736" s="110">
        <f t="shared" si="890"/>
        <v>42776</v>
      </c>
      <c r="U2736" s="111">
        <f t="shared" si="891"/>
        <v>0</v>
      </c>
      <c r="V2736" s="22"/>
      <c r="AF2736" s="14"/>
    </row>
    <row r="2737" spans="1:32" x14ac:dyDescent="0.2">
      <c r="A2737" s="112">
        <f t="shared" si="881"/>
        <v>42762</v>
      </c>
      <c r="B2737" s="104">
        <f t="shared" si="893"/>
        <v>62926.279078239997</v>
      </c>
      <c r="C2737" s="104">
        <f t="shared" si="882"/>
        <v>58239.638502149959</v>
      </c>
      <c r="D2737" s="132">
        <f t="shared" si="883"/>
        <v>42746</v>
      </c>
      <c r="E2737" s="105">
        <f t="shared" si="895"/>
        <v>1.8159999999999999E-3</v>
      </c>
      <c r="F2737" s="106">
        <f t="shared" si="892"/>
        <v>17</v>
      </c>
      <c r="G2737" s="106">
        <f t="shared" si="894"/>
        <v>31</v>
      </c>
      <c r="H2737" s="104">
        <f t="shared" si="884"/>
        <v>1.0009954599999999</v>
      </c>
      <c r="I2737" s="104">
        <f t="shared" si="885"/>
        <v>1.0742616300000001</v>
      </c>
      <c r="J2737" s="104">
        <f t="shared" si="877"/>
        <v>1.07533101</v>
      </c>
      <c r="K2737" s="104">
        <f t="shared" si="878"/>
        <v>62626.889292549997</v>
      </c>
      <c r="L2737" s="107">
        <f t="shared" si="887"/>
        <v>0</v>
      </c>
      <c r="M2737" s="105">
        <f t="shared" si="888"/>
        <v>0</v>
      </c>
      <c r="N2737" s="104">
        <f t="shared" si="889"/>
        <v>0</v>
      </c>
      <c r="O2737" s="113">
        <f t="shared" si="886"/>
        <v>0.11</v>
      </c>
      <c r="P2737" s="108">
        <f t="shared" si="876"/>
        <v>1.004780531</v>
      </c>
      <c r="Q2737" s="104">
        <f t="shared" si="879"/>
        <v>299.38978569</v>
      </c>
      <c r="R2737" s="104">
        <f t="shared" si="880"/>
        <v>299.38978569</v>
      </c>
      <c r="S2737" s="109" t="s">
        <v>52</v>
      </c>
      <c r="T2737" s="110">
        <f t="shared" si="890"/>
        <v>42776</v>
      </c>
      <c r="U2737" s="111">
        <f t="shared" si="891"/>
        <v>0</v>
      </c>
      <c r="V2737" s="22"/>
      <c r="AF2737" s="14"/>
    </row>
    <row r="2738" spans="1:32" x14ac:dyDescent="0.2">
      <c r="A2738" s="112">
        <f t="shared" si="881"/>
        <v>42763</v>
      </c>
      <c r="B2738" s="104">
        <f t="shared" si="893"/>
        <v>62947.618885379998</v>
      </c>
      <c r="C2738" s="104">
        <f t="shared" si="882"/>
        <v>58239.638502149959</v>
      </c>
      <c r="D2738" s="132">
        <f t="shared" si="883"/>
        <v>42746</v>
      </c>
      <c r="E2738" s="105">
        <f t="shared" si="895"/>
        <v>1.8159999999999999E-3</v>
      </c>
      <c r="F2738" s="106">
        <f t="shared" si="892"/>
        <v>18</v>
      </c>
      <c r="G2738" s="106">
        <f t="shared" si="894"/>
        <v>31</v>
      </c>
      <c r="H2738" s="104">
        <f t="shared" si="884"/>
        <v>1.00105405</v>
      </c>
      <c r="I2738" s="104">
        <f t="shared" si="885"/>
        <v>1.0742616300000001</v>
      </c>
      <c r="J2738" s="104">
        <f t="shared" si="877"/>
        <v>1.07539395</v>
      </c>
      <c r="K2738" s="104">
        <f t="shared" si="878"/>
        <v>62630.55489539</v>
      </c>
      <c r="L2738" s="107">
        <f t="shared" si="887"/>
        <v>0</v>
      </c>
      <c r="M2738" s="105">
        <f t="shared" si="888"/>
        <v>0</v>
      </c>
      <c r="N2738" s="104">
        <f t="shared" si="889"/>
        <v>0</v>
      </c>
      <c r="O2738" s="113">
        <f t="shared" si="886"/>
        <v>0.11</v>
      </c>
      <c r="P2738" s="108">
        <f t="shared" si="876"/>
        <v>1.005062449</v>
      </c>
      <c r="Q2738" s="104">
        <f t="shared" si="879"/>
        <v>317.06398998999998</v>
      </c>
      <c r="R2738" s="104">
        <f t="shared" si="880"/>
        <v>317.06398998999998</v>
      </c>
      <c r="S2738" s="109" t="s">
        <v>52</v>
      </c>
      <c r="T2738" s="110">
        <f t="shared" si="890"/>
        <v>42776</v>
      </c>
      <c r="U2738" s="111">
        <f t="shared" si="891"/>
        <v>0</v>
      </c>
      <c r="V2738" s="22"/>
      <c r="AF2738" s="14"/>
    </row>
    <row r="2739" spans="1:32" x14ac:dyDescent="0.2">
      <c r="A2739" s="112">
        <f t="shared" si="881"/>
        <v>42764</v>
      </c>
      <c r="B2739" s="104">
        <f t="shared" si="893"/>
        <v>62968.965770069997</v>
      </c>
      <c r="C2739" s="104">
        <f t="shared" si="882"/>
        <v>58239.638502149959</v>
      </c>
      <c r="D2739" s="132">
        <f t="shared" si="883"/>
        <v>42746</v>
      </c>
      <c r="E2739" s="105">
        <f t="shared" si="895"/>
        <v>1.8159999999999999E-3</v>
      </c>
      <c r="F2739" s="106">
        <f t="shared" si="892"/>
        <v>19</v>
      </c>
      <c r="G2739" s="106">
        <f t="shared" si="894"/>
        <v>31</v>
      </c>
      <c r="H2739" s="104">
        <f t="shared" si="884"/>
        <v>1.0011126400000001</v>
      </c>
      <c r="I2739" s="104">
        <f t="shared" si="885"/>
        <v>1.0742616300000001</v>
      </c>
      <c r="J2739" s="104">
        <f t="shared" si="877"/>
        <v>1.0754568900000001</v>
      </c>
      <c r="K2739" s="104">
        <f t="shared" si="878"/>
        <v>62634.22049824</v>
      </c>
      <c r="L2739" s="107">
        <f t="shared" si="887"/>
        <v>0</v>
      </c>
      <c r="M2739" s="105">
        <f t="shared" si="888"/>
        <v>0</v>
      </c>
      <c r="N2739" s="104">
        <f t="shared" si="889"/>
        <v>0</v>
      </c>
      <c r="O2739" s="113">
        <f t="shared" si="886"/>
        <v>0.11</v>
      </c>
      <c r="P2739" s="108">
        <f t="shared" si="876"/>
        <v>1.0053444469999999</v>
      </c>
      <c r="Q2739" s="104">
        <f t="shared" si="879"/>
        <v>334.74527182999998</v>
      </c>
      <c r="R2739" s="104">
        <f t="shared" si="880"/>
        <v>334.74527182999998</v>
      </c>
      <c r="S2739" s="109" t="s">
        <v>52</v>
      </c>
      <c r="T2739" s="110">
        <f t="shared" si="890"/>
        <v>42776</v>
      </c>
      <c r="U2739" s="111">
        <f t="shared" si="891"/>
        <v>0</v>
      </c>
      <c r="V2739" s="22"/>
      <c r="AF2739" s="14"/>
    </row>
    <row r="2740" spans="1:32" x14ac:dyDescent="0.2">
      <c r="A2740" s="112">
        <f t="shared" si="881"/>
        <v>42765</v>
      </c>
      <c r="B2740" s="104">
        <f t="shared" si="893"/>
        <v>62990.319607899997</v>
      </c>
      <c r="C2740" s="104">
        <f t="shared" si="882"/>
        <v>58239.638502149959</v>
      </c>
      <c r="D2740" s="132">
        <f t="shared" si="883"/>
        <v>42746</v>
      </c>
      <c r="E2740" s="105">
        <f t="shared" si="895"/>
        <v>1.8159999999999999E-3</v>
      </c>
      <c r="F2740" s="106">
        <f t="shared" si="892"/>
        <v>20</v>
      </c>
      <c r="G2740" s="106">
        <f t="shared" si="894"/>
        <v>31</v>
      </c>
      <c r="H2740" s="104">
        <f t="shared" si="884"/>
        <v>1.00117123</v>
      </c>
      <c r="I2740" s="104">
        <f t="shared" si="885"/>
        <v>1.0742616300000001</v>
      </c>
      <c r="J2740" s="104">
        <f t="shared" si="877"/>
        <v>1.07551983</v>
      </c>
      <c r="K2740" s="104">
        <f t="shared" si="878"/>
        <v>62637.88610109</v>
      </c>
      <c r="L2740" s="107">
        <f t="shared" si="887"/>
        <v>0</v>
      </c>
      <c r="M2740" s="105">
        <f t="shared" si="888"/>
        <v>0</v>
      </c>
      <c r="N2740" s="104">
        <f t="shared" si="889"/>
        <v>0</v>
      </c>
      <c r="O2740" s="113">
        <f t="shared" si="886"/>
        <v>0.11</v>
      </c>
      <c r="P2740" s="108">
        <f t="shared" si="876"/>
        <v>1.0056265230000001</v>
      </c>
      <c r="Q2740" s="104">
        <f t="shared" si="879"/>
        <v>352.43350680999998</v>
      </c>
      <c r="R2740" s="104">
        <f t="shared" si="880"/>
        <v>352.43350680999998</v>
      </c>
      <c r="S2740" s="109" t="s">
        <v>52</v>
      </c>
      <c r="T2740" s="110">
        <f t="shared" si="890"/>
        <v>42776</v>
      </c>
      <c r="U2740" s="111">
        <f t="shared" si="891"/>
        <v>0</v>
      </c>
      <c r="V2740" s="22"/>
      <c r="AF2740" s="14"/>
    </row>
    <row r="2741" spans="1:32" x14ac:dyDescent="0.2">
      <c r="A2741" s="112">
        <f t="shared" si="881"/>
        <v>42766</v>
      </c>
      <c r="B2741" s="104">
        <f t="shared" si="893"/>
        <v>63011.681110849997</v>
      </c>
      <c r="C2741" s="104">
        <f t="shared" si="882"/>
        <v>58239.638502149959</v>
      </c>
      <c r="D2741" s="132">
        <f t="shared" si="883"/>
        <v>42746</v>
      </c>
      <c r="E2741" s="105">
        <f t="shared" si="895"/>
        <v>1.8159999999999999E-3</v>
      </c>
      <c r="F2741" s="106">
        <f t="shared" si="892"/>
        <v>21</v>
      </c>
      <c r="G2741" s="106">
        <f t="shared" si="894"/>
        <v>31</v>
      </c>
      <c r="H2741" s="104">
        <f t="shared" si="884"/>
        <v>1.00122983</v>
      </c>
      <c r="I2741" s="104">
        <f t="shared" si="885"/>
        <v>1.0742616300000001</v>
      </c>
      <c r="J2741" s="104">
        <f t="shared" si="877"/>
        <v>1.07558278</v>
      </c>
      <c r="K2741" s="104">
        <f t="shared" si="878"/>
        <v>62641.552286329999</v>
      </c>
      <c r="L2741" s="107">
        <f t="shared" si="887"/>
        <v>0</v>
      </c>
      <c r="M2741" s="105">
        <f t="shared" si="888"/>
        <v>0</v>
      </c>
      <c r="N2741" s="104">
        <f t="shared" si="889"/>
        <v>0</v>
      </c>
      <c r="O2741" s="113">
        <f t="shared" si="886"/>
        <v>0.11</v>
      </c>
      <c r="P2741" s="108">
        <f t="shared" si="876"/>
        <v>1.005908679</v>
      </c>
      <c r="Q2741" s="104">
        <f t="shared" si="879"/>
        <v>370.12882452000002</v>
      </c>
      <c r="R2741" s="104">
        <f t="shared" si="880"/>
        <v>370.12882452000002</v>
      </c>
      <c r="S2741" s="109" t="s">
        <v>52</v>
      </c>
      <c r="T2741" s="110">
        <f t="shared" si="890"/>
        <v>42776</v>
      </c>
      <c r="U2741" s="111">
        <f t="shared" si="891"/>
        <v>0</v>
      </c>
      <c r="V2741" s="22"/>
      <c r="AF2741" s="14"/>
    </row>
    <row r="2742" spans="1:32" x14ac:dyDescent="0.2">
      <c r="A2742" s="112">
        <f t="shared" si="881"/>
        <v>42767</v>
      </c>
      <c r="B2742" s="104">
        <f t="shared" si="893"/>
        <v>63033.050217640004</v>
      </c>
      <c r="C2742" s="104">
        <f t="shared" si="882"/>
        <v>58239.638502149959</v>
      </c>
      <c r="D2742" s="132">
        <f t="shared" si="883"/>
        <v>42746</v>
      </c>
      <c r="E2742" s="105">
        <f t="shared" si="895"/>
        <v>1.8159999999999999E-3</v>
      </c>
      <c r="F2742" s="106">
        <f t="shared" si="892"/>
        <v>22</v>
      </c>
      <c r="G2742" s="106">
        <f t="shared" si="894"/>
        <v>31</v>
      </c>
      <c r="H2742" s="104">
        <f t="shared" si="884"/>
        <v>1.00128843</v>
      </c>
      <c r="I2742" s="104">
        <f t="shared" si="885"/>
        <v>1.0742616300000001</v>
      </c>
      <c r="J2742" s="104">
        <f t="shared" si="877"/>
        <v>1.0756457399999999</v>
      </c>
      <c r="K2742" s="104">
        <f t="shared" si="878"/>
        <v>62645.219053970002</v>
      </c>
      <c r="L2742" s="107">
        <f t="shared" si="887"/>
        <v>0</v>
      </c>
      <c r="M2742" s="105">
        <f t="shared" si="888"/>
        <v>0</v>
      </c>
      <c r="N2742" s="104">
        <f t="shared" si="889"/>
        <v>0</v>
      </c>
      <c r="O2742" s="113">
        <f t="shared" si="886"/>
        <v>0.11</v>
      </c>
      <c r="P2742" s="108">
        <f t="shared" si="876"/>
        <v>1.006190914</v>
      </c>
      <c r="Q2742" s="104">
        <f t="shared" si="879"/>
        <v>387.83116367000002</v>
      </c>
      <c r="R2742" s="104">
        <f t="shared" si="880"/>
        <v>387.83116367000002</v>
      </c>
      <c r="S2742" s="109" t="s">
        <v>52</v>
      </c>
      <c r="T2742" s="110">
        <f t="shared" si="890"/>
        <v>42776</v>
      </c>
      <c r="U2742" s="111">
        <f t="shared" si="891"/>
        <v>0</v>
      </c>
      <c r="V2742" s="22"/>
      <c r="AF2742" s="14"/>
    </row>
    <row r="2743" spans="1:32" x14ac:dyDescent="0.2">
      <c r="A2743" s="112">
        <f t="shared" si="881"/>
        <v>42768</v>
      </c>
      <c r="B2743" s="104">
        <f t="shared" si="893"/>
        <v>63054.425757309997</v>
      </c>
      <c r="C2743" s="104">
        <f t="shared" si="882"/>
        <v>58239.638502149959</v>
      </c>
      <c r="D2743" s="132">
        <f t="shared" si="883"/>
        <v>42746</v>
      </c>
      <c r="E2743" s="105">
        <f t="shared" si="895"/>
        <v>1.8159999999999999E-3</v>
      </c>
      <c r="F2743" s="106">
        <f t="shared" si="892"/>
        <v>23</v>
      </c>
      <c r="G2743" s="106">
        <f t="shared" si="894"/>
        <v>31</v>
      </c>
      <c r="H2743" s="104">
        <f t="shared" si="884"/>
        <v>1.00134703</v>
      </c>
      <c r="I2743" s="104">
        <f t="shared" si="885"/>
        <v>1.0742616300000001</v>
      </c>
      <c r="J2743" s="104">
        <f t="shared" si="877"/>
        <v>1.0757086899999999</v>
      </c>
      <c r="K2743" s="104">
        <f t="shared" si="878"/>
        <v>62648.885239219999</v>
      </c>
      <c r="L2743" s="107">
        <f t="shared" si="887"/>
        <v>0</v>
      </c>
      <c r="M2743" s="105">
        <f t="shared" si="888"/>
        <v>0</v>
      </c>
      <c r="N2743" s="104">
        <f t="shared" si="889"/>
        <v>0</v>
      </c>
      <c r="O2743" s="113">
        <f t="shared" si="886"/>
        <v>0.11</v>
      </c>
      <c r="P2743" s="108">
        <f t="shared" si="876"/>
        <v>1.0064732279999999</v>
      </c>
      <c r="Q2743" s="104">
        <f t="shared" si="879"/>
        <v>405.54051808999998</v>
      </c>
      <c r="R2743" s="104">
        <f t="shared" si="880"/>
        <v>405.54051808999998</v>
      </c>
      <c r="S2743" s="109" t="s">
        <v>52</v>
      </c>
      <c r="T2743" s="110">
        <f t="shared" si="890"/>
        <v>42776</v>
      </c>
      <c r="U2743" s="111">
        <f t="shared" si="891"/>
        <v>0</v>
      </c>
      <c r="V2743" s="22"/>
      <c r="AF2743" s="14"/>
    </row>
    <row r="2744" spans="1:32" x14ac:dyDescent="0.2">
      <c r="A2744" s="112">
        <f t="shared" si="881"/>
        <v>42769</v>
      </c>
      <c r="B2744" s="104">
        <f t="shared" si="893"/>
        <v>63075.808902900004</v>
      </c>
      <c r="C2744" s="104">
        <f t="shared" si="882"/>
        <v>58239.638502149959</v>
      </c>
      <c r="D2744" s="132">
        <f t="shared" si="883"/>
        <v>42746</v>
      </c>
      <c r="E2744" s="105">
        <f t="shared" si="895"/>
        <v>1.8159999999999999E-3</v>
      </c>
      <c r="F2744" s="106">
        <f t="shared" si="892"/>
        <v>24</v>
      </c>
      <c r="G2744" s="106">
        <f t="shared" si="894"/>
        <v>31</v>
      </c>
      <c r="H2744" s="104">
        <f t="shared" si="884"/>
        <v>1.00140564</v>
      </c>
      <c r="I2744" s="104">
        <f t="shared" si="885"/>
        <v>1.0742616300000001</v>
      </c>
      <c r="J2744" s="104">
        <f t="shared" si="877"/>
        <v>1.0757716500000001</v>
      </c>
      <c r="K2744" s="104">
        <f t="shared" si="878"/>
        <v>62652.552006860002</v>
      </c>
      <c r="L2744" s="107">
        <f t="shared" si="887"/>
        <v>0</v>
      </c>
      <c r="M2744" s="105">
        <f t="shared" si="888"/>
        <v>0</v>
      </c>
      <c r="N2744" s="104">
        <f t="shared" si="889"/>
        <v>0</v>
      </c>
      <c r="O2744" s="113">
        <f t="shared" si="886"/>
        <v>0.11</v>
      </c>
      <c r="P2744" s="108">
        <f t="shared" si="876"/>
        <v>1.0067556209999999</v>
      </c>
      <c r="Q2744" s="104">
        <f t="shared" si="879"/>
        <v>423.25689604000002</v>
      </c>
      <c r="R2744" s="104">
        <f t="shared" si="880"/>
        <v>423.25689604000002</v>
      </c>
      <c r="S2744" s="109" t="s">
        <v>52</v>
      </c>
      <c r="T2744" s="110">
        <f t="shared" si="890"/>
        <v>42776</v>
      </c>
      <c r="U2744" s="111">
        <f t="shared" si="891"/>
        <v>0</v>
      </c>
      <c r="V2744" s="22"/>
      <c r="AF2744" s="14"/>
    </row>
    <row r="2745" spans="1:32" x14ac:dyDescent="0.2">
      <c r="A2745" s="112">
        <f t="shared" si="881"/>
        <v>42770</v>
      </c>
      <c r="B2745" s="104">
        <f t="shared" si="893"/>
        <v>63097.199131909998</v>
      </c>
      <c r="C2745" s="104">
        <f t="shared" si="882"/>
        <v>58239.638502149959</v>
      </c>
      <c r="D2745" s="132">
        <f t="shared" si="883"/>
        <v>42746</v>
      </c>
      <c r="E2745" s="105">
        <f t="shared" si="895"/>
        <v>1.8159999999999999E-3</v>
      </c>
      <c r="F2745" s="106">
        <f t="shared" si="892"/>
        <v>25</v>
      </c>
      <c r="G2745" s="106">
        <f t="shared" si="894"/>
        <v>31</v>
      </c>
      <c r="H2745" s="104">
        <f t="shared" si="884"/>
        <v>1.0014642499999999</v>
      </c>
      <c r="I2745" s="104">
        <f t="shared" si="885"/>
        <v>1.0742616300000001</v>
      </c>
      <c r="J2745" s="104">
        <f t="shared" si="877"/>
        <v>1.07583461</v>
      </c>
      <c r="K2745" s="104">
        <f t="shared" si="878"/>
        <v>62656.218774499997</v>
      </c>
      <c r="L2745" s="107">
        <f t="shared" si="887"/>
        <v>0</v>
      </c>
      <c r="M2745" s="105">
        <f t="shared" si="888"/>
        <v>0</v>
      </c>
      <c r="N2745" s="104">
        <f t="shared" si="889"/>
        <v>0</v>
      </c>
      <c r="O2745" s="113">
        <f t="shared" si="886"/>
        <v>0.11</v>
      </c>
      <c r="P2745" s="108">
        <f t="shared" si="876"/>
        <v>1.0070380940000001</v>
      </c>
      <c r="Q2745" s="104">
        <f t="shared" si="879"/>
        <v>440.98035741000001</v>
      </c>
      <c r="R2745" s="104">
        <f t="shared" si="880"/>
        <v>440.98035741000001</v>
      </c>
      <c r="S2745" s="109" t="s">
        <v>52</v>
      </c>
      <c r="T2745" s="110">
        <f t="shared" si="890"/>
        <v>42776</v>
      </c>
      <c r="U2745" s="111">
        <f t="shared" si="891"/>
        <v>0</v>
      </c>
      <c r="V2745" s="22"/>
      <c r="AF2745" s="14"/>
    </row>
    <row r="2746" spans="1:32" x14ac:dyDescent="0.2">
      <c r="A2746" s="112">
        <f t="shared" si="881"/>
        <v>42771</v>
      </c>
      <c r="B2746" s="104">
        <f t="shared" si="893"/>
        <v>63118.597493250003</v>
      </c>
      <c r="C2746" s="104">
        <f t="shared" si="882"/>
        <v>58239.638502149959</v>
      </c>
      <c r="D2746" s="132">
        <f t="shared" si="883"/>
        <v>42746</v>
      </c>
      <c r="E2746" s="105">
        <f t="shared" si="895"/>
        <v>1.8159999999999999E-3</v>
      </c>
      <c r="F2746" s="106">
        <f t="shared" si="892"/>
        <v>26</v>
      </c>
      <c r="G2746" s="106">
        <f t="shared" si="894"/>
        <v>31</v>
      </c>
      <c r="H2746" s="104">
        <f t="shared" si="884"/>
        <v>1.0015228700000001</v>
      </c>
      <c r="I2746" s="104">
        <f t="shared" si="885"/>
        <v>1.0742616300000001</v>
      </c>
      <c r="J2746" s="104">
        <f t="shared" si="877"/>
        <v>1.0758975900000001</v>
      </c>
      <c r="K2746" s="104">
        <f t="shared" si="878"/>
        <v>62659.886706930003</v>
      </c>
      <c r="L2746" s="107">
        <f t="shared" si="887"/>
        <v>0</v>
      </c>
      <c r="M2746" s="105">
        <f t="shared" si="888"/>
        <v>0</v>
      </c>
      <c r="N2746" s="104">
        <f t="shared" si="889"/>
        <v>0</v>
      </c>
      <c r="O2746" s="113">
        <f t="shared" si="886"/>
        <v>0.11</v>
      </c>
      <c r="P2746" s="108">
        <f t="shared" si="876"/>
        <v>1.0073206450000001</v>
      </c>
      <c r="Q2746" s="104">
        <f t="shared" si="879"/>
        <v>458.71078632000001</v>
      </c>
      <c r="R2746" s="104">
        <f t="shared" si="880"/>
        <v>458.71078632000001</v>
      </c>
      <c r="S2746" s="109" t="s">
        <v>52</v>
      </c>
      <c r="T2746" s="110">
        <f t="shared" si="890"/>
        <v>42776</v>
      </c>
      <c r="U2746" s="111">
        <f t="shared" si="891"/>
        <v>0</v>
      </c>
      <c r="V2746" s="22"/>
      <c r="AF2746" s="14"/>
    </row>
    <row r="2747" spans="1:32" x14ac:dyDescent="0.2">
      <c r="A2747" s="112">
        <f t="shared" si="881"/>
        <v>42772</v>
      </c>
      <c r="B2747" s="104">
        <f t="shared" si="893"/>
        <v>63140.002353600001</v>
      </c>
      <c r="C2747" s="104">
        <f t="shared" si="882"/>
        <v>58239.638502149959</v>
      </c>
      <c r="D2747" s="132">
        <f t="shared" si="883"/>
        <v>42746</v>
      </c>
      <c r="E2747" s="105">
        <f t="shared" si="895"/>
        <v>1.8159999999999999E-3</v>
      </c>
      <c r="F2747" s="106">
        <f t="shared" si="892"/>
        <v>27</v>
      </c>
      <c r="G2747" s="106">
        <f t="shared" si="894"/>
        <v>31</v>
      </c>
      <c r="H2747" s="104">
        <f t="shared" si="884"/>
        <v>1.00158149</v>
      </c>
      <c r="I2747" s="104">
        <f t="shared" si="885"/>
        <v>1.0742616300000001</v>
      </c>
      <c r="J2747" s="104">
        <f t="shared" si="877"/>
        <v>1.07596056</v>
      </c>
      <c r="K2747" s="104">
        <f t="shared" si="878"/>
        <v>62663.554056970002</v>
      </c>
      <c r="L2747" s="107">
        <f t="shared" si="887"/>
        <v>0</v>
      </c>
      <c r="M2747" s="105">
        <f t="shared" si="888"/>
        <v>0</v>
      </c>
      <c r="N2747" s="104">
        <f t="shared" si="889"/>
        <v>0</v>
      </c>
      <c r="O2747" s="113">
        <f t="shared" si="886"/>
        <v>0.11</v>
      </c>
      <c r="P2747" s="108">
        <f t="shared" si="876"/>
        <v>1.007603276</v>
      </c>
      <c r="Q2747" s="104">
        <f t="shared" si="879"/>
        <v>476.44829663000002</v>
      </c>
      <c r="R2747" s="104">
        <f t="shared" si="880"/>
        <v>476.44829663000002</v>
      </c>
      <c r="S2747" s="109" t="s">
        <v>52</v>
      </c>
      <c r="T2747" s="110">
        <f t="shared" si="890"/>
        <v>42776</v>
      </c>
      <c r="U2747" s="111">
        <f t="shared" si="891"/>
        <v>0</v>
      </c>
      <c r="V2747" s="22"/>
      <c r="AF2747" s="14"/>
    </row>
    <row r="2748" spans="1:32" x14ac:dyDescent="0.2">
      <c r="A2748" s="112">
        <f t="shared" si="881"/>
        <v>42773</v>
      </c>
      <c r="B2748" s="104">
        <f t="shared" si="893"/>
        <v>63161.414300339995</v>
      </c>
      <c r="C2748" s="104">
        <f t="shared" si="882"/>
        <v>58239.638502149959</v>
      </c>
      <c r="D2748" s="132">
        <f t="shared" si="883"/>
        <v>42746</v>
      </c>
      <c r="E2748" s="105">
        <f t="shared" si="895"/>
        <v>1.8159999999999999E-3</v>
      </c>
      <c r="F2748" s="106">
        <f t="shared" si="892"/>
        <v>28</v>
      </c>
      <c r="G2748" s="106">
        <f t="shared" si="894"/>
        <v>31</v>
      </c>
      <c r="H2748" s="104">
        <f t="shared" si="884"/>
        <v>1.0016401100000001</v>
      </c>
      <c r="I2748" s="104">
        <f t="shared" si="885"/>
        <v>1.0742616300000001</v>
      </c>
      <c r="J2748" s="104">
        <f t="shared" si="877"/>
        <v>1.0760235300000001</v>
      </c>
      <c r="K2748" s="104">
        <f t="shared" si="878"/>
        <v>62667.221406999997</v>
      </c>
      <c r="L2748" s="107">
        <f t="shared" si="887"/>
        <v>0</v>
      </c>
      <c r="M2748" s="105">
        <f t="shared" si="888"/>
        <v>0</v>
      </c>
      <c r="N2748" s="104">
        <f t="shared" si="889"/>
        <v>0</v>
      </c>
      <c r="O2748" s="113">
        <f t="shared" si="886"/>
        <v>0.11</v>
      </c>
      <c r="P2748" s="108">
        <f t="shared" si="876"/>
        <v>1.0078859870000001</v>
      </c>
      <c r="Q2748" s="104">
        <f t="shared" si="879"/>
        <v>494.19289334000001</v>
      </c>
      <c r="R2748" s="104">
        <f t="shared" si="880"/>
        <v>494.19289334000001</v>
      </c>
      <c r="S2748" s="109" t="s">
        <v>52</v>
      </c>
      <c r="T2748" s="110">
        <f t="shared" si="890"/>
        <v>42776</v>
      </c>
      <c r="U2748" s="111">
        <f t="shared" si="891"/>
        <v>0</v>
      </c>
      <c r="V2748" s="22"/>
      <c r="AF2748" s="14"/>
    </row>
    <row r="2749" spans="1:32" x14ac:dyDescent="0.2">
      <c r="A2749" s="112">
        <f t="shared" si="881"/>
        <v>42774</v>
      </c>
      <c r="B2749" s="104">
        <f t="shared" si="893"/>
        <v>63182.833796170002</v>
      </c>
      <c r="C2749" s="104">
        <f t="shared" si="882"/>
        <v>58239.638502149959</v>
      </c>
      <c r="D2749" s="132">
        <f t="shared" si="883"/>
        <v>42746</v>
      </c>
      <c r="E2749" s="105">
        <f t="shared" si="895"/>
        <v>1.8159999999999999E-3</v>
      </c>
      <c r="F2749" s="106">
        <f t="shared" si="892"/>
        <v>29</v>
      </c>
      <c r="G2749" s="106">
        <f t="shared" si="894"/>
        <v>31</v>
      </c>
      <c r="H2749" s="104">
        <f t="shared" si="884"/>
        <v>1.00169873</v>
      </c>
      <c r="I2749" s="104">
        <f t="shared" si="885"/>
        <v>1.0742616300000001</v>
      </c>
      <c r="J2749" s="104">
        <f t="shared" si="877"/>
        <v>1.0760865100000001</v>
      </c>
      <c r="K2749" s="104">
        <f t="shared" si="878"/>
        <v>62670.88933944</v>
      </c>
      <c r="L2749" s="107">
        <f t="shared" si="887"/>
        <v>0</v>
      </c>
      <c r="M2749" s="105">
        <f t="shared" si="888"/>
        <v>0</v>
      </c>
      <c r="N2749" s="104">
        <f t="shared" si="889"/>
        <v>0</v>
      </c>
      <c r="O2749" s="113">
        <f t="shared" si="886"/>
        <v>0.11</v>
      </c>
      <c r="P2749" s="108">
        <f t="shared" si="876"/>
        <v>1.008168776</v>
      </c>
      <c r="Q2749" s="104">
        <f t="shared" si="879"/>
        <v>511.94445673000001</v>
      </c>
      <c r="R2749" s="104">
        <f t="shared" si="880"/>
        <v>511.94445673000001</v>
      </c>
      <c r="S2749" s="109" t="s">
        <v>52</v>
      </c>
      <c r="T2749" s="110">
        <f t="shared" si="890"/>
        <v>42776</v>
      </c>
      <c r="U2749" s="111">
        <f t="shared" si="891"/>
        <v>0</v>
      </c>
      <c r="V2749" s="22"/>
      <c r="AF2749" s="14"/>
    </row>
    <row r="2750" spans="1:32" x14ac:dyDescent="0.2">
      <c r="A2750" s="112">
        <f t="shared" si="881"/>
        <v>42775</v>
      </c>
      <c r="B2750" s="104">
        <f t="shared" si="893"/>
        <v>63204.26038046</v>
      </c>
      <c r="C2750" s="104">
        <f t="shared" si="882"/>
        <v>58239.638502149959</v>
      </c>
      <c r="D2750" s="132">
        <f t="shared" si="883"/>
        <v>42746</v>
      </c>
      <c r="E2750" s="105">
        <f t="shared" si="895"/>
        <v>1.8159999999999999E-3</v>
      </c>
      <c r="F2750" s="106">
        <f t="shared" si="892"/>
        <v>30</v>
      </c>
      <c r="G2750" s="106">
        <f t="shared" si="894"/>
        <v>31</v>
      </c>
      <c r="H2750" s="104">
        <f t="shared" si="884"/>
        <v>1.00175736</v>
      </c>
      <c r="I2750" s="104">
        <f t="shared" si="885"/>
        <v>1.0742616300000001</v>
      </c>
      <c r="J2750" s="104">
        <f t="shared" si="877"/>
        <v>1.0761494899999999</v>
      </c>
      <c r="K2750" s="104">
        <f t="shared" si="878"/>
        <v>62674.557271869999</v>
      </c>
      <c r="L2750" s="107">
        <f t="shared" si="887"/>
        <v>0</v>
      </c>
      <c r="M2750" s="105">
        <f t="shared" si="888"/>
        <v>0</v>
      </c>
      <c r="N2750" s="104">
        <f t="shared" si="889"/>
        <v>0</v>
      </c>
      <c r="O2750" s="113">
        <f t="shared" si="886"/>
        <v>0.11</v>
      </c>
      <c r="P2750" s="108">
        <f t="shared" si="876"/>
        <v>1.0084516450000001</v>
      </c>
      <c r="Q2750" s="104">
        <f t="shared" si="879"/>
        <v>529.70310859000006</v>
      </c>
      <c r="R2750" s="104">
        <f t="shared" si="880"/>
        <v>529.70310859000006</v>
      </c>
      <c r="S2750" s="109" t="s">
        <v>52</v>
      </c>
      <c r="T2750" s="110">
        <f t="shared" si="890"/>
        <v>42776</v>
      </c>
      <c r="U2750" s="111">
        <f t="shared" si="891"/>
        <v>0</v>
      </c>
      <c r="V2750" s="22"/>
      <c r="AF2750" s="14"/>
    </row>
    <row r="2751" spans="1:32" x14ac:dyDescent="0.2">
      <c r="A2751" s="112">
        <f t="shared" si="881"/>
        <v>42776</v>
      </c>
      <c r="B2751" s="104">
        <f t="shared" si="893"/>
        <v>63225.694641579998</v>
      </c>
      <c r="C2751" s="104">
        <f t="shared" si="882"/>
        <v>58239.638502149959</v>
      </c>
      <c r="D2751" s="132">
        <f t="shared" si="883"/>
        <v>42746</v>
      </c>
      <c r="E2751" s="105">
        <f t="shared" si="895"/>
        <v>1.8159999999999999E-3</v>
      </c>
      <c r="F2751" s="106">
        <f t="shared" si="892"/>
        <v>31</v>
      </c>
      <c r="G2751" s="106">
        <f t="shared" si="894"/>
        <v>31</v>
      </c>
      <c r="H2751" s="104">
        <f t="shared" si="884"/>
        <v>1.001816</v>
      </c>
      <c r="I2751" s="104">
        <f t="shared" si="885"/>
        <v>1.0742616300000001</v>
      </c>
      <c r="J2751" s="104">
        <f t="shared" si="877"/>
        <v>1.0762124799999999</v>
      </c>
      <c r="K2751" s="104">
        <f t="shared" si="878"/>
        <v>62678.225786700001</v>
      </c>
      <c r="L2751" s="107">
        <f t="shared" si="887"/>
        <v>89</v>
      </c>
      <c r="M2751" s="105">
        <f t="shared" si="888"/>
        <v>2.3401319548999999E-2</v>
      </c>
      <c r="N2751" s="104">
        <f t="shared" si="889"/>
        <v>1466.7531903900001</v>
      </c>
      <c r="O2751" s="113">
        <f t="shared" si="886"/>
        <v>0.11</v>
      </c>
      <c r="P2751" s="108">
        <f t="shared" si="876"/>
        <v>1.0087345940000001</v>
      </c>
      <c r="Q2751" s="104">
        <f t="shared" si="879"/>
        <v>547.46885487999998</v>
      </c>
      <c r="R2751" s="104">
        <f t="shared" si="880"/>
        <v>2014.2220452700001</v>
      </c>
      <c r="S2751" s="109" t="s">
        <v>52</v>
      </c>
      <c r="T2751" s="110">
        <f t="shared" si="890"/>
        <v>42776</v>
      </c>
      <c r="U2751" s="111">
        <f t="shared" si="891"/>
        <v>61211.472596309999</v>
      </c>
      <c r="V2751" s="22"/>
      <c r="AF2751" s="14"/>
    </row>
    <row r="2752" spans="1:32" x14ac:dyDescent="0.2">
      <c r="A2752" s="112">
        <f t="shared" si="881"/>
        <v>42777</v>
      </c>
      <c r="B2752" s="104">
        <f t="shared" si="893"/>
        <v>61230.928504770003</v>
      </c>
      <c r="C2752" s="104">
        <f t="shared" si="882"/>
        <v>56876.754111149959</v>
      </c>
      <c r="D2752" s="132">
        <f t="shared" si="883"/>
        <v>42777</v>
      </c>
      <c r="E2752" s="105">
        <f t="shared" si="895"/>
        <v>2.02E-4</v>
      </c>
      <c r="F2752" s="106">
        <f t="shared" si="892"/>
        <v>1</v>
      </c>
      <c r="G2752" s="106">
        <f t="shared" si="894"/>
        <v>28</v>
      </c>
      <c r="H2752" s="104">
        <f t="shared" si="884"/>
        <v>1.0000072099999999</v>
      </c>
      <c r="I2752" s="104">
        <f t="shared" si="885"/>
        <v>1.0762124799999999</v>
      </c>
      <c r="J2752" s="104">
        <f t="shared" si="877"/>
        <v>1.0762202300000001</v>
      </c>
      <c r="K2752" s="104">
        <f t="shared" si="878"/>
        <v>61211.913391150003</v>
      </c>
      <c r="L2752" s="107">
        <f t="shared" si="887"/>
        <v>0</v>
      </c>
      <c r="M2752" s="105">
        <f t="shared" si="888"/>
        <v>0</v>
      </c>
      <c r="N2752" s="104">
        <f t="shared" si="889"/>
        <v>0</v>
      </c>
      <c r="O2752" s="113">
        <f t="shared" si="886"/>
        <v>0.11</v>
      </c>
      <c r="P2752" s="108">
        <f t="shared" si="876"/>
        <v>1.000310644</v>
      </c>
      <c r="Q2752" s="104">
        <f t="shared" si="879"/>
        <v>19.015113620000001</v>
      </c>
      <c r="R2752" s="104">
        <f t="shared" si="880"/>
        <v>19.015113620000001</v>
      </c>
      <c r="S2752" s="109" t="s">
        <v>52</v>
      </c>
      <c r="T2752" s="110">
        <f t="shared" si="890"/>
        <v>42804</v>
      </c>
      <c r="U2752" s="111">
        <f t="shared" si="891"/>
        <v>0</v>
      </c>
      <c r="V2752" s="22"/>
      <c r="AF2752" s="14"/>
    </row>
    <row r="2753" spans="1:32" x14ac:dyDescent="0.2">
      <c r="A2753" s="112">
        <f t="shared" si="881"/>
        <v>42778</v>
      </c>
      <c r="B2753" s="104">
        <f t="shared" si="893"/>
        <v>61250.391132600002</v>
      </c>
      <c r="C2753" s="104">
        <f t="shared" si="882"/>
        <v>56876.754111149959</v>
      </c>
      <c r="D2753" s="132">
        <f t="shared" si="883"/>
        <v>42777</v>
      </c>
      <c r="E2753" s="105">
        <f t="shared" si="895"/>
        <v>2.02E-4</v>
      </c>
      <c r="F2753" s="106">
        <f t="shared" si="892"/>
        <v>2</v>
      </c>
      <c r="G2753" s="106">
        <f t="shared" si="894"/>
        <v>28</v>
      </c>
      <c r="H2753" s="104">
        <f t="shared" si="884"/>
        <v>1.0000144200000001</v>
      </c>
      <c r="I2753" s="104">
        <f t="shared" si="885"/>
        <v>1.0762124799999999</v>
      </c>
      <c r="J2753" s="104">
        <f t="shared" si="877"/>
        <v>1.07622799</v>
      </c>
      <c r="K2753" s="104">
        <f t="shared" si="878"/>
        <v>61212.354754760003</v>
      </c>
      <c r="L2753" s="107">
        <f t="shared" si="887"/>
        <v>0</v>
      </c>
      <c r="M2753" s="105">
        <f t="shared" si="888"/>
        <v>0</v>
      </c>
      <c r="N2753" s="104">
        <f t="shared" si="889"/>
        <v>0</v>
      </c>
      <c r="O2753" s="113">
        <f t="shared" si="886"/>
        <v>0.11</v>
      </c>
      <c r="P2753" s="108">
        <f t="shared" si="876"/>
        <v>1.000621384</v>
      </c>
      <c r="Q2753" s="104">
        <f t="shared" si="879"/>
        <v>38.03637784</v>
      </c>
      <c r="R2753" s="104">
        <f t="shared" si="880"/>
        <v>38.03637784</v>
      </c>
      <c r="S2753" s="109" t="s">
        <v>52</v>
      </c>
      <c r="T2753" s="110">
        <f t="shared" si="890"/>
        <v>42804</v>
      </c>
      <c r="U2753" s="111">
        <f t="shared" si="891"/>
        <v>0</v>
      </c>
      <c r="V2753" s="22"/>
      <c r="AF2753" s="14"/>
    </row>
    <row r="2754" spans="1:32" x14ac:dyDescent="0.2">
      <c r="A2754" s="112">
        <f t="shared" si="881"/>
        <v>42779</v>
      </c>
      <c r="B2754" s="104">
        <f t="shared" si="893"/>
        <v>61269.860480459996</v>
      </c>
      <c r="C2754" s="104">
        <f t="shared" si="882"/>
        <v>56876.754111149959</v>
      </c>
      <c r="D2754" s="132">
        <f t="shared" si="883"/>
        <v>42777</v>
      </c>
      <c r="E2754" s="105">
        <f t="shared" si="895"/>
        <v>2.02E-4</v>
      </c>
      <c r="F2754" s="106">
        <f t="shared" si="892"/>
        <v>3</v>
      </c>
      <c r="G2754" s="106">
        <f t="shared" si="894"/>
        <v>28</v>
      </c>
      <c r="H2754" s="104">
        <f t="shared" si="884"/>
        <v>1.0000216399999999</v>
      </c>
      <c r="I2754" s="104">
        <f t="shared" si="885"/>
        <v>1.0762124799999999</v>
      </c>
      <c r="J2754" s="104">
        <f t="shared" si="877"/>
        <v>1.0762357600000001</v>
      </c>
      <c r="K2754" s="104">
        <f t="shared" si="878"/>
        <v>61212.796687139999</v>
      </c>
      <c r="L2754" s="107">
        <f t="shared" si="887"/>
        <v>0</v>
      </c>
      <c r="M2754" s="105">
        <f t="shared" si="888"/>
        <v>0</v>
      </c>
      <c r="N2754" s="104">
        <f t="shared" si="889"/>
        <v>0</v>
      </c>
      <c r="O2754" s="113">
        <f t="shared" si="886"/>
        <v>0.11</v>
      </c>
      <c r="P2754" s="108">
        <f t="shared" si="876"/>
        <v>1.0009322199999999</v>
      </c>
      <c r="Q2754" s="104">
        <f t="shared" si="879"/>
        <v>57.063793320000002</v>
      </c>
      <c r="R2754" s="104">
        <f t="shared" si="880"/>
        <v>57.063793320000002</v>
      </c>
      <c r="S2754" s="109" t="s">
        <v>52</v>
      </c>
      <c r="T2754" s="110">
        <f t="shared" si="890"/>
        <v>42804</v>
      </c>
      <c r="U2754" s="111">
        <f t="shared" si="891"/>
        <v>0</v>
      </c>
      <c r="V2754" s="22"/>
      <c r="AF2754" s="14"/>
    </row>
    <row r="2755" spans="1:32" x14ac:dyDescent="0.2">
      <c r="A2755" s="112">
        <f t="shared" si="881"/>
        <v>42780</v>
      </c>
      <c r="B2755" s="104">
        <f t="shared" si="893"/>
        <v>61289.335471269995</v>
      </c>
      <c r="C2755" s="104">
        <f t="shared" si="882"/>
        <v>56876.754111149959</v>
      </c>
      <c r="D2755" s="132">
        <f t="shared" si="883"/>
        <v>42777</v>
      </c>
      <c r="E2755" s="105">
        <f t="shared" si="895"/>
        <v>2.02E-4</v>
      </c>
      <c r="F2755" s="106">
        <f t="shared" si="892"/>
        <v>4</v>
      </c>
      <c r="G2755" s="106">
        <f t="shared" si="894"/>
        <v>28</v>
      </c>
      <c r="H2755" s="104">
        <f t="shared" si="884"/>
        <v>1.0000288500000001</v>
      </c>
      <c r="I2755" s="104">
        <f t="shared" si="885"/>
        <v>1.0762124799999999</v>
      </c>
      <c r="J2755" s="104">
        <f t="shared" si="877"/>
        <v>1.07624352</v>
      </c>
      <c r="K2755" s="104">
        <f t="shared" si="878"/>
        <v>61213.238050749998</v>
      </c>
      <c r="L2755" s="107">
        <f t="shared" si="887"/>
        <v>0</v>
      </c>
      <c r="M2755" s="105">
        <f t="shared" si="888"/>
        <v>0</v>
      </c>
      <c r="N2755" s="104">
        <f t="shared" si="889"/>
        <v>0</v>
      </c>
      <c r="O2755" s="113">
        <f t="shared" si="886"/>
        <v>0.11</v>
      </c>
      <c r="P2755" s="108">
        <f t="shared" si="876"/>
        <v>1.0012431530000001</v>
      </c>
      <c r="Q2755" s="104">
        <f t="shared" si="879"/>
        <v>76.09742052</v>
      </c>
      <c r="R2755" s="104">
        <f t="shared" si="880"/>
        <v>76.09742052</v>
      </c>
      <c r="S2755" s="109" t="s">
        <v>52</v>
      </c>
      <c r="T2755" s="110">
        <f t="shared" si="890"/>
        <v>42804</v>
      </c>
      <c r="U2755" s="111">
        <f t="shared" si="891"/>
        <v>0</v>
      </c>
      <c r="V2755" s="22"/>
      <c r="AF2755" s="14"/>
    </row>
    <row r="2756" spans="1:32" x14ac:dyDescent="0.2">
      <c r="A2756" s="112">
        <f t="shared" si="881"/>
        <v>42781</v>
      </c>
      <c r="B2756" s="104">
        <f t="shared" si="893"/>
        <v>61308.816674280002</v>
      </c>
      <c r="C2756" s="104">
        <f t="shared" si="882"/>
        <v>56876.754111149959</v>
      </c>
      <c r="D2756" s="132">
        <f t="shared" si="883"/>
        <v>42777</v>
      </c>
      <c r="E2756" s="105">
        <f t="shared" si="895"/>
        <v>2.02E-4</v>
      </c>
      <c r="F2756" s="106">
        <f t="shared" si="892"/>
        <v>5</v>
      </c>
      <c r="G2756" s="106">
        <f t="shared" si="894"/>
        <v>28</v>
      </c>
      <c r="H2756" s="104">
        <f t="shared" si="884"/>
        <v>1.00003606</v>
      </c>
      <c r="I2756" s="104">
        <f t="shared" si="885"/>
        <v>1.0762124799999999</v>
      </c>
      <c r="J2756" s="104">
        <f t="shared" si="877"/>
        <v>1.0762512799999999</v>
      </c>
      <c r="K2756" s="104">
        <f t="shared" si="878"/>
        <v>61213.679414370003</v>
      </c>
      <c r="L2756" s="107">
        <f t="shared" si="887"/>
        <v>0</v>
      </c>
      <c r="M2756" s="105">
        <f t="shared" si="888"/>
        <v>0</v>
      </c>
      <c r="N2756" s="104">
        <f t="shared" si="889"/>
        <v>0</v>
      </c>
      <c r="O2756" s="113">
        <f t="shared" si="886"/>
        <v>0.11</v>
      </c>
      <c r="P2756" s="108">
        <f t="shared" si="876"/>
        <v>1.0015541830000001</v>
      </c>
      <c r="Q2756" s="104">
        <f t="shared" si="879"/>
        <v>95.137259909999997</v>
      </c>
      <c r="R2756" s="104">
        <f t="shared" si="880"/>
        <v>95.137259909999997</v>
      </c>
      <c r="S2756" s="109" t="s">
        <v>52</v>
      </c>
      <c r="T2756" s="110">
        <f t="shared" si="890"/>
        <v>42804</v>
      </c>
      <c r="U2756" s="111">
        <f t="shared" si="891"/>
        <v>0</v>
      </c>
      <c r="V2756" s="22"/>
      <c r="AF2756" s="14"/>
    </row>
    <row r="2757" spans="1:32" x14ac:dyDescent="0.2">
      <c r="A2757" s="112">
        <f t="shared" si="881"/>
        <v>42782</v>
      </c>
      <c r="B2757" s="104">
        <f t="shared" si="893"/>
        <v>61328.304598210001</v>
      </c>
      <c r="C2757" s="104">
        <f t="shared" si="882"/>
        <v>56876.754111149959</v>
      </c>
      <c r="D2757" s="132">
        <f t="shared" si="883"/>
        <v>42777</v>
      </c>
      <c r="E2757" s="105">
        <f t="shared" si="895"/>
        <v>2.02E-4</v>
      </c>
      <c r="F2757" s="106">
        <f t="shared" si="892"/>
        <v>6</v>
      </c>
      <c r="G2757" s="106">
        <f t="shared" si="894"/>
        <v>28</v>
      </c>
      <c r="H2757" s="104">
        <f t="shared" si="884"/>
        <v>1.0000432800000001</v>
      </c>
      <c r="I2757" s="104">
        <f t="shared" si="885"/>
        <v>1.0762124799999999</v>
      </c>
      <c r="J2757" s="104">
        <f t="shared" si="877"/>
        <v>1.07625905</v>
      </c>
      <c r="K2757" s="104">
        <f t="shared" si="878"/>
        <v>61214.121346740001</v>
      </c>
      <c r="L2757" s="107">
        <f t="shared" si="887"/>
        <v>0</v>
      </c>
      <c r="M2757" s="105">
        <f t="shared" si="888"/>
        <v>0</v>
      </c>
      <c r="N2757" s="104">
        <f t="shared" si="889"/>
        <v>0</v>
      </c>
      <c r="O2757" s="113">
        <f t="shared" si="886"/>
        <v>0.11</v>
      </c>
      <c r="P2757" s="108">
        <f t="shared" si="876"/>
        <v>1.001865309</v>
      </c>
      <c r="Q2757" s="104">
        <f t="shared" si="879"/>
        <v>114.18325147</v>
      </c>
      <c r="R2757" s="104">
        <f t="shared" si="880"/>
        <v>114.18325147</v>
      </c>
      <c r="S2757" s="109" t="s">
        <v>52</v>
      </c>
      <c r="T2757" s="110">
        <f t="shared" si="890"/>
        <v>42804</v>
      </c>
      <c r="U2757" s="111">
        <f t="shared" si="891"/>
        <v>0</v>
      </c>
      <c r="V2757" s="22"/>
      <c r="AF2757" s="14"/>
    </row>
    <row r="2758" spans="1:32" x14ac:dyDescent="0.2">
      <c r="A2758" s="112">
        <f t="shared" si="881"/>
        <v>42783</v>
      </c>
      <c r="B2758" s="104">
        <f t="shared" si="893"/>
        <v>61347.798164959997</v>
      </c>
      <c r="C2758" s="104">
        <f t="shared" si="882"/>
        <v>56876.754111149959</v>
      </c>
      <c r="D2758" s="132">
        <f t="shared" si="883"/>
        <v>42777</v>
      </c>
      <c r="E2758" s="105">
        <f t="shared" si="895"/>
        <v>2.02E-4</v>
      </c>
      <c r="F2758" s="106">
        <f t="shared" si="892"/>
        <v>7</v>
      </c>
      <c r="G2758" s="106">
        <f t="shared" si="894"/>
        <v>28</v>
      </c>
      <c r="H2758" s="104">
        <f t="shared" si="884"/>
        <v>1.00005049</v>
      </c>
      <c r="I2758" s="104">
        <f t="shared" si="885"/>
        <v>1.0762124799999999</v>
      </c>
      <c r="J2758" s="104">
        <f t="shared" si="877"/>
        <v>1.0762668099999999</v>
      </c>
      <c r="K2758" s="104">
        <f t="shared" si="878"/>
        <v>61214.562710359998</v>
      </c>
      <c r="L2758" s="107">
        <f t="shared" si="887"/>
        <v>0</v>
      </c>
      <c r="M2758" s="105">
        <f t="shared" si="888"/>
        <v>0</v>
      </c>
      <c r="N2758" s="104">
        <f t="shared" si="889"/>
        <v>0</v>
      </c>
      <c r="O2758" s="113">
        <f t="shared" si="886"/>
        <v>0.11</v>
      </c>
      <c r="P2758" s="108">
        <f t="shared" si="876"/>
        <v>1.002176532</v>
      </c>
      <c r="Q2758" s="104">
        <f t="shared" si="879"/>
        <v>133.2354546</v>
      </c>
      <c r="R2758" s="104">
        <f t="shared" si="880"/>
        <v>133.2354546</v>
      </c>
      <c r="S2758" s="109" t="s">
        <v>52</v>
      </c>
      <c r="T2758" s="110">
        <f t="shared" si="890"/>
        <v>42804</v>
      </c>
      <c r="U2758" s="111">
        <f t="shared" si="891"/>
        <v>0</v>
      </c>
      <c r="V2758" s="22"/>
      <c r="AF2758" s="14"/>
    </row>
    <row r="2759" spans="1:32" x14ac:dyDescent="0.2">
      <c r="A2759" s="112">
        <f t="shared" si="881"/>
        <v>42784</v>
      </c>
      <c r="B2759" s="104">
        <f t="shared" si="893"/>
        <v>61367.29851447</v>
      </c>
      <c r="C2759" s="104">
        <f t="shared" si="882"/>
        <v>56876.754111149959</v>
      </c>
      <c r="D2759" s="132">
        <f t="shared" si="883"/>
        <v>42777</v>
      </c>
      <c r="E2759" s="105">
        <f t="shared" si="895"/>
        <v>2.02E-4</v>
      </c>
      <c r="F2759" s="106">
        <f t="shared" si="892"/>
        <v>8</v>
      </c>
      <c r="G2759" s="106">
        <f t="shared" si="894"/>
        <v>28</v>
      </c>
      <c r="H2759" s="104">
        <f t="shared" si="884"/>
        <v>1.0000577100000001</v>
      </c>
      <c r="I2759" s="104">
        <f t="shared" si="885"/>
        <v>1.0762124799999999</v>
      </c>
      <c r="J2759" s="104">
        <f t="shared" si="877"/>
        <v>1.07627458</v>
      </c>
      <c r="K2759" s="104">
        <f t="shared" si="878"/>
        <v>61215.004642740001</v>
      </c>
      <c r="L2759" s="107">
        <f t="shared" si="887"/>
        <v>0</v>
      </c>
      <c r="M2759" s="105">
        <f t="shared" si="888"/>
        <v>0</v>
      </c>
      <c r="N2759" s="104">
        <f t="shared" si="889"/>
        <v>0</v>
      </c>
      <c r="O2759" s="113">
        <f t="shared" si="886"/>
        <v>0.11</v>
      </c>
      <c r="P2759" s="108">
        <f t="shared" si="876"/>
        <v>1.002487852</v>
      </c>
      <c r="Q2759" s="104">
        <f t="shared" si="879"/>
        <v>152.29387173000001</v>
      </c>
      <c r="R2759" s="104">
        <f t="shared" si="880"/>
        <v>152.29387173000001</v>
      </c>
      <c r="S2759" s="109" t="s">
        <v>52</v>
      </c>
      <c r="T2759" s="110">
        <f t="shared" si="890"/>
        <v>42804</v>
      </c>
      <c r="U2759" s="111">
        <f t="shared" si="891"/>
        <v>0</v>
      </c>
      <c r="V2759" s="22"/>
      <c r="AF2759" s="14"/>
    </row>
    <row r="2760" spans="1:32" x14ac:dyDescent="0.2">
      <c r="A2760" s="112">
        <f t="shared" si="881"/>
        <v>42785</v>
      </c>
      <c r="B2760" s="104">
        <f t="shared" si="893"/>
        <v>61386.804445460002</v>
      </c>
      <c r="C2760" s="104">
        <f t="shared" si="882"/>
        <v>56876.754111149959</v>
      </c>
      <c r="D2760" s="132">
        <f t="shared" si="883"/>
        <v>42777</v>
      </c>
      <c r="E2760" s="105">
        <f t="shared" si="895"/>
        <v>2.02E-4</v>
      </c>
      <c r="F2760" s="106">
        <f t="shared" si="892"/>
        <v>9</v>
      </c>
      <c r="G2760" s="106">
        <f t="shared" si="894"/>
        <v>28</v>
      </c>
      <c r="H2760" s="104">
        <f t="shared" si="884"/>
        <v>1.00006492</v>
      </c>
      <c r="I2760" s="104">
        <f t="shared" si="885"/>
        <v>1.0762124799999999</v>
      </c>
      <c r="J2760" s="104">
        <f t="shared" si="877"/>
        <v>1.0762823399999999</v>
      </c>
      <c r="K2760" s="104">
        <f t="shared" si="878"/>
        <v>61215.446006350001</v>
      </c>
      <c r="L2760" s="107">
        <f t="shared" si="887"/>
        <v>0</v>
      </c>
      <c r="M2760" s="105">
        <f t="shared" si="888"/>
        <v>0</v>
      </c>
      <c r="N2760" s="104">
        <f t="shared" si="889"/>
        <v>0</v>
      </c>
      <c r="O2760" s="113">
        <f t="shared" si="886"/>
        <v>0.11</v>
      </c>
      <c r="P2760" s="108">
        <f t="shared" ref="P2760:P2823" si="896">ROUND((1+O2760)^(30/360)^(F2760/G2760),9)</f>
        <v>1.002799268</v>
      </c>
      <c r="Q2760" s="104">
        <f t="shared" si="879"/>
        <v>171.35843911000001</v>
      </c>
      <c r="R2760" s="104">
        <f t="shared" si="880"/>
        <v>171.35843911000001</v>
      </c>
      <c r="S2760" s="109" t="s">
        <v>52</v>
      </c>
      <c r="T2760" s="110">
        <f t="shared" si="890"/>
        <v>42804</v>
      </c>
      <c r="U2760" s="111">
        <f t="shared" si="891"/>
        <v>0</v>
      </c>
      <c r="V2760" s="22"/>
      <c r="AF2760" s="14"/>
    </row>
    <row r="2761" spans="1:32" x14ac:dyDescent="0.2">
      <c r="A2761" s="112">
        <f t="shared" si="881"/>
        <v>42786</v>
      </c>
      <c r="B2761" s="104">
        <f t="shared" si="893"/>
        <v>61406.316589280003</v>
      </c>
      <c r="C2761" s="104">
        <f t="shared" si="882"/>
        <v>56876.754111149959</v>
      </c>
      <c r="D2761" s="132">
        <f t="shared" si="883"/>
        <v>42777</v>
      </c>
      <c r="E2761" s="105">
        <f t="shared" si="895"/>
        <v>2.02E-4</v>
      </c>
      <c r="F2761" s="106">
        <f t="shared" si="892"/>
        <v>10</v>
      </c>
      <c r="G2761" s="106">
        <f t="shared" si="894"/>
        <v>28</v>
      </c>
      <c r="H2761" s="104">
        <f t="shared" si="884"/>
        <v>1.0000721299999999</v>
      </c>
      <c r="I2761" s="104">
        <f t="shared" si="885"/>
        <v>1.0762124799999999</v>
      </c>
      <c r="J2761" s="104">
        <f t="shared" si="877"/>
        <v>1.0762901</v>
      </c>
      <c r="K2761" s="104">
        <f t="shared" si="878"/>
        <v>61215.887369960001</v>
      </c>
      <c r="L2761" s="107">
        <f t="shared" si="887"/>
        <v>0</v>
      </c>
      <c r="M2761" s="105">
        <f t="shared" si="888"/>
        <v>0</v>
      </c>
      <c r="N2761" s="104">
        <f t="shared" si="889"/>
        <v>0</v>
      </c>
      <c r="O2761" s="113">
        <f t="shared" si="886"/>
        <v>0.11</v>
      </c>
      <c r="P2761" s="108">
        <f t="shared" si="896"/>
        <v>1.003110781</v>
      </c>
      <c r="Q2761" s="104">
        <f t="shared" si="879"/>
        <v>190.42921931999999</v>
      </c>
      <c r="R2761" s="104">
        <f t="shared" si="880"/>
        <v>190.42921931999999</v>
      </c>
      <c r="S2761" s="109" t="s">
        <v>52</v>
      </c>
      <c r="T2761" s="110">
        <f t="shared" si="890"/>
        <v>42804</v>
      </c>
      <c r="U2761" s="111">
        <f t="shared" si="891"/>
        <v>0</v>
      </c>
      <c r="V2761" s="22"/>
      <c r="AF2761" s="14"/>
    </row>
    <row r="2762" spans="1:32" x14ac:dyDescent="0.2">
      <c r="A2762" s="112">
        <f t="shared" si="881"/>
        <v>42787</v>
      </c>
      <c r="B2762" s="104">
        <f t="shared" si="893"/>
        <v>61425.835516789994</v>
      </c>
      <c r="C2762" s="104">
        <f t="shared" si="882"/>
        <v>56876.754111149959</v>
      </c>
      <c r="D2762" s="132">
        <f t="shared" si="883"/>
        <v>42777</v>
      </c>
      <c r="E2762" s="105">
        <f t="shared" si="895"/>
        <v>2.02E-4</v>
      </c>
      <c r="F2762" s="106">
        <f t="shared" si="892"/>
        <v>11</v>
      </c>
      <c r="G2762" s="106">
        <f t="shared" si="894"/>
        <v>28</v>
      </c>
      <c r="H2762" s="104">
        <f t="shared" si="884"/>
        <v>1.00007935</v>
      </c>
      <c r="I2762" s="104">
        <f t="shared" si="885"/>
        <v>1.0762124799999999</v>
      </c>
      <c r="J2762" s="104">
        <f t="shared" ref="J2762:J2825" si="897">TRUNC(H2762*I2762,8)</f>
        <v>1.0762978700000001</v>
      </c>
      <c r="K2762" s="104">
        <f t="shared" ref="K2762:K2825" si="898">TRUNC(C2762*J2762,8)</f>
        <v>61216.329302339997</v>
      </c>
      <c r="L2762" s="107">
        <f t="shared" si="887"/>
        <v>0</v>
      </c>
      <c r="M2762" s="105">
        <f t="shared" si="888"/>
        <v>0</v>
      </c>
      <c r="N2762" s="104">
        <f t="shared" si="889"/>
        <v>0</v>
      </c>
      <c r="O2762" s="113">
        <f t="shared" si="886"/>
        <v>0.11</v>
      </c>
      <c r="P2762" s="108">
        <f t="shared" si="896"/>
        <v>1.003422391</v>
      </c>
      <c r="Q2762" s="104">
        <f t="shared" ref="Q2762:Q2825" si="899">TRUNC((P2762-1)*K2762,8)</f>
        <v>209.50621444999999</v>
      </c>
      <c r="R2762" s="104">
        <f t="shared" ref="R2762:R2825" si="900">(N2762+Q2762)</f>
        <v>209.50621444999999</v>
      </c>
      <c r="S2762" s="109" t="s">
        <v>52</v>
      </c>
      <c r="T2762" s="110">
        <f t="shared" si="890"/>
        <v>42804</v>
      </c>
      <c r="U2762" s="111">
        <f t="shared" si="891"/>
        <v>0</v>
      </c>
      <c r="V2762" s="22"/>
      <c r="AF2762" s="14"/>
    </row>
    <row r="2763" spans="1:32" x14ac:dyDescent="0.2">
      <c r="A2763" s="112">
        <f t="shared" ref="A2763:A2826" si="901">(A2762+1)</f>
        <v>42788</v>
      </c>
      <c r="B2763" s="104">
        <f t="shared" si="893"/>
        <v>61445.360086860004</v>
      </c>
      <c r="C2763" s="104">
        <f t="shared" ref="C2763:C2826" si="902">IF(DAY(A2762)=$E$2,VLOOKUP(A2762,X$10:Y$148,2),C2762)</f>
        <v>56876.754111149959</v>
      </c>
      <c r="D2763" s="132">
        <f t="shared" ref="D2763:D2826" si="903">IF(DAY(A2762)=$E$2,A2763,D2762)</f>
        <v>42777</v>
      </c>
      <c r="E2763" s="105">
        <f t="shared" si="895"/>
        <v>2.02E-4</v>
      </c>
      <c r="F2763" s="106">
        <f t="shared" si="892"/>
        <v>12</v>
      </c>
      <c r="G2763" s="106">
        <f t="shared" si="894"/>
        <v>28</v>
      </c>
      <c r="H2763" s="104">
        <f t="shared" ref="H2763:H2826" si="904">TRUNC(((1+$E2763)^($F2763/$G2763)),8)</f>
        <v>1.00008656</v>
      </c>
      <c r="I2763" s="104">
        <f t="shared" ref="I2763:I2826" si="905">IF(DAY(A2762)=E$2,J2762,I2762)</f>
        <v>1.0762124799999999</v>
      </c>
      <c r="J2763" s="104">
        <f t="shared" si="897"/>
        <v>1.07630563</v>
      </c>
      <c r="K2763" s="104">
        <f t="shared" si="898"/>
        <v>61216.770665950004</v>
      </c>
      <c r="L2763" s="107">
        <f t="shared" si="887"/>
        <v>0</v>
      </c>
      <c r="M2763" s="105">
        <f t="shared" si="888"/>
        <v>0</v>
      </c>
      <c r="N2763" s="104">
        <f t="shared" si="889"/>
        <v>0</v>
      </c>
      <c r="O2763" s="113">
        <f t="shared" ref="O2763:O2826" si="906">(O2762)</f>
        <v>0.11</v>
      </c>
      <c r="P2763" s="108">
        <f t="shared" si="896"/>
        <v>1.003734098</v>
      </c>
      <c r="Q2763" s="104">
        <f t="shared" si="899"/>
        <v>228.58942091</v>
      </c>
      <c r="R2763" s="104">
        <f t="shared" si="900"/>
        <v>228.58942091</v>
      </c>
      <c r="S2763" s="109" t="s">
        <v>52</v>
      </c>
      <c r="T2763" s="110">
        <f t="shared" si="890"/>
        <v>42804</v>
      </c>
      <c r="U2763" s="111">
        <f t="shared" si="891"/>
        <v>0</v>
      </c>
      <c r="V2763" s="22"/>
      <c r="AF2763" s="14"/>
    </row>
    <row r="2764" spans="1:32" x14ac:dyDescent="0.2">
      <c r="A2764" s="112">
        <f t="shared" si="901"/>
        <v>42789</v>
      </c>
      <c r="B2764" s="104">
        <f t="shared" si="893"/>
        <v>61464.891379989996</v>
      </c>
      <c r="C2764" s="104">
        <f t="shared" si="902"/>
        <v>56876.754111149959</v>
      </c>
      <c r="D2764" s="132">
        <f t="shared" si="903"/>
        <v>42777</v>
      </c>
      <c r="E2764" s="105">
        <f t="shared" si="895"/>
        <v>2.02E-4</v>
      </c>
      <c r="F2764" s="106">
        <f t="shared" si="892"/>
        <v>13</v>
      </c>
      <c r="G2764" s="106">
        <f t="shared" si="894"/>
        <v>28</v>
      </c>
      <c r="H2764" s="104">
        <f t="shared" si="904"/>
        <v>1.00009378</v>
      </c>
      <c r="I2764" s="104">
        <f t="shared" si="905"/>
        <v>1.0762124799999999</v>
      </c>
      <c r="J2764" s="104">
        <f t="shared" si="897"/>
        <v>1.0763134000000001</v>
      </c>
      <c r="K2764" s="104">
        <f t="shared" si="898"/>
        <v>61217.212598329999</v>
      </c>
      <c r="L2764" s="107">
        <f t="shared" ref="L2764:L2827" si="907">IF(DAY(A2764)=E$2,VLOOKUP(A2764,$X$10:$AE$196,7),0)</f>
        <v>0</v>
      </c>
      <c r="M2764" s="105">
        <f t="shared" ref="M2764:M2827" si="908">IF(DAY(A2764)=E$2,VLOOKUP(A2764,$X$10:$AE$200,5),0)</f>
        <v>0</v>
      </c>
      <c r="N2764" s="104">
        <f t="shared" ref="N2764:N2827" si="909">IF(M2764&gt;0,TRUNC((M2764*K2764),8),0)</f>
        <v>0</v>
      </c>
      <c r="O2764" s="113">
        <f t="shared" si="906"/>
        <v>0.11</v>
      </c>
      <c r="P2764" s="108">
        <f t="shared" si="896"/>
        <v>1.004045901</v>
      </c>
      <c r="Q2764" s="104">
        <f t="shared" si="899"/>
        <v>247.67878166</v>
      </c>
      <c r="R2764" s="104">
        <f t="shared" si="900"/>
        <v>247.67878166</v>
      </c>
      <c r="S2764" s="109" t="s">
        <v>52</v>
      </c>
      <c r="T2764" s="110">
        <f t="shared" ref="T2764:T2827" si="910">IF(DAY(A2764)=E$2+1,VLOOKUP(A2763,$X$10:$AE$200,8),T2763)</f>
        <v>42804</v>
      </c>
      <c r="U2764" s="111">
        <f t="shared" ref="U2764:U2827" si="911">IF(L2764&gt;0,K2764-N2764,0)</f>
        <v>0</v>
      </c>
      <c r="V2764" s="22"/>
      <c r="AF2764" s="14"/>
    </row>
    <row r="2765" spans="1:32" x14ac:dyDescent="0.2">
      <c r="A2765" s="112">
        <f t="shared" si="901"/>
        <v>42790</v>
      </c>
      <c r="B2765" s="104">
        <f t="shared" si="893"/>
        <v>61484.428376809999</v>
      </c>
      <c r="C2765" s="104">
        <f t="shared" si="902"/>
        <v>56876.754111149959</v>
      </c>
      <c r="D2765" s="132">
        <f t="shared" si="903"/>
        <v>42777</v>
      </c>
      <c r="E2765" s="105">
        <f t="shared" si="895"/>
        <v>2.02E-4</v>
      </c>
      <c r="F2765" s="106">
        <f t="shared" si="892"/>
        <v>14</v>
      </c>
      <c r="G2765" s="106">
        <f t="shared" si="894"/>
        <v>28</v>
      </c>
      <c r="H2765" s="104">
        <f t="shared" si="904"/>
        <v>1.00010099</v>
      </c>
      <c r="I2765" s="104">
        <f t="shared" si="905"/>
        <v>1.0762124799999999</v>
      </c>
      <c r="J2765" s="104">
        <f t="shared" si="897"/>
        <v>1.07632116</v>
      </c>
      <c r="K2765" s="104">
        <f t="shared" si="898"/>
        <v>61217.653961939999</v>
      </c>
      <c r="L2765" s="107">
        <f t="shared" si="907"/>
        <v>0</v>
      </c>
      <c r="M2765" s="105">
        <f t="shared" si="908"/>
        <v>0</v>
      </c>
      <c r="N2765" s="104">
        <f t="shared" si="909"/>
        <v>0</v>
      </c>
      <c r="O2765" s="113">
        <f t="shared" si="906"/>
        <v>0.11</v>
      </c>
      <c r="P2765" s="108">
        <f t="shared" si="896"/>
        <v>1.0043578019999999</v>
      </c>
      <c r="Q2765" s="104">
        <f t="shared" si="899"/>
        <v>266.77441486999999</v>
      </c>
      <c r="R2765" s="104">
        <f t="shared" si="900"/>
        <v>266.77441486999999</v>
      </c>
      <c r="S2765" s="109" t="s">
        <v>52</v>
      </c>
      <c r="T2765" s="110">
        <f t="shared" si="910"/>
        <v>42804</v>
      </c>
      <c r="U2765" s="111">
        <f t="shared" si="911"/>
        <v>0</v>
      </c>
      <c r="V2765" s="22"/>
      <c r="AF2765" s="14"/>
    </row>
    <row r="2766" spans="1:32" x14ac:dyDescent="0.2">
      <c r="A2766" s="112">
        <f t="shared" si="901"/>
        <v>42791</v>
      </c>
      <c r="B2766" s="104">
        <f t="shared" si="893"/>
        <v>61503.971525879999</v>
      </c>
      <c r="C2766" s="104">
        <f t="shared" si="902"/>
        <v>56876.754111149959</v>
      </c>
      <c r="D2766" s="132">
        <f t="shared" si="903"/>
        <v>42777</v>
      </c>
      <c r="E2766" s="105">
        <f t="shared" si="895"/>
        <v>2.02E-4</v>
      </c>
      <c r="F2766" s="106">
        <f t="shared" si="892"/>
        <v>15</v>
      </c>
      <c r="G2766" s="106">
        <f t="shared" si="894"/>
        <v>28</v>
      </c>
      <c r="H2766" s="104">
        <f t="shared" si="904"/>
        <v>1.0001081999999999</v>
      </c>
      <c r="I2766" s="104">
        <f t="shared" si="905"/>
        <v>1.0762124799999999</v>
      </c>
      <c r="J2766" s="104">
        <f t="shared" si="897"/>
        <v>1.0763289199999999</v>
      </c>
      <c r="K2766" s="104">
        <f t="shared" si="898"/>
        <v>61218.095325549999</v>
      </c>
      <c r="L2766" s="107">
        <f t="shared" si="907"/>
        <v>0</v>
      </c>
      <c r="M2766" s="105">
        <f t="shared" si="908"/>
        <v>0</v>
      </c>
      <c r="N2766" s="104">
        <f t="shared" si="909"/>
        <v>0</v>
      </c>
      <c r="O2766" s="113">
        <f t="shared" si="906"/>
        <v>0.11</v>
      </c>
      <c r="P2766" s="108">
        <f t="shared" si="896"/>
        <v>1.004669799</v>
      </c>
      <c r="Q2766" s="104">
        <f t="shared" si="899"/>
        <v>285.87620033000002</v>
      </c>
      <c r="R2766" s="104">
        <f t="shared" si="900"/>
        <v>285.87620033000002</v>
      </c>
      <c r="S2766" s="109" t="s">
        <v>52</v>
      </c>
      <c r="T2766" s="110">
        <f t="shared" si="910"/>
        <v>42804</v>
      </c>
      <c r="U2766" s="111">
        <f t="shared" si="911"/>
        <v>0</v>
      </c>
      <c r="V2766" s="22"/>
      <c r="AF2766" s="14"/>
    </row>
    <row r="2767" spans="1:32" x14ac:dyDescent="0.2">
      <c r="A2767" s="112">
        <f t="shared" si="901"/>
        <v>42792</v>
      </c>
      <c r="B2767" s="104">
        <f t="shared" si="893"/>
        <v>61523.521460160002</v>
      </c>
      <c r="C2767" s="104">
        <f t="shared" si="902"/>
        <v>56876.754111149959</v>
      </c>
      <c r="D2767" s="132">
        <f t="shared" si="903"/>
        <v>42777</v>
      </c>
      <c r="E2767" s="105">
        <f t="shared" si="895"/>
        <v>2.02E-4</v>
      </c>
      <c r="F2767" s="106">
        <f t="shared" si="892"/>
        <v>16</v>
      </c>
      <c r="G2767" s="106">
        <f t="shared" si="894"/>
        <v>28</v>
      </c>
      <c r="H2767" s="104">
        <f t="shared" si="904"/>
        <v>1.00011542</v>
      </c>
      <c r="I2767" s="104">
        <f t="shared" si="905"/>
        <v>1.0762124799999999</v>
      </c>
      <c r="J2767" s="104">
        <f t="shared" si="897"/>
        <v>1.07633669</v>
      </c>
      <c r="K2767" s="104">
        <f t="shared" si="898"/>
        <v>61218.537257930002</v>
      </c>
      <c r="L2767" s="107">
        <f t="shared" si="907"/>
        <v>0</v>
      </c>
      <c r="M2767" s="105">
        <f t="shared" si="908"/>
        <v>0</v>
      </c>
      <c r="N2767" s="104">
        <f t="shared" si="909"/>
        <v>0</v>
      </c>
      <c r="O2767" s="113">
        <f t="shared" si="906"/>
        <v>0.11</v>
      </c>
      <c r="P2767" s="108">
        <f t="shared" si="896"/>
        <v>1.0049818930000001</v>
      </c>
      <c r="Q2767" s="104">
        <f t="shared" si="899"/>
        <v>304.98420222999999</v>
      </c>
      <c r="R2767" s="104">
        <f t="shared" si="900"/>
        <v>304.98420222999999</v>
      </c>
      <c r="S2767" s="109" t="s">
        <v>52</v>
      </c>
      <c r="T2767" s="110">
        <f t="shared" si="910"/>
        <v>42804</v>
      </c>
      <c r="U2767" s="111">
        <f t="shared" si="911"/>
        <v>0</v>
      </c>
      <c r="V2767" s="22"/>
      <c r="AF2767" s="14"/>
    </row>
    <row r="2768" spans="1:32" x14ac:dyDescent="0.2">
      <c r="A2768" s="112">
        <f t="shared" si="901"/>
        <v>42793</v>
      </c>
      <c r="B2768" s="104">
        <f t="shared" si="893"/>
        <v>61543.077036759998</v>
      </c>
      <c r="C2768" s="104">
        <f t="shared" si="902"/>
        <v>56876.754111149959</v>
      </c>
      <c r="D2768" s="132">
        <f t="shared" si="903"/>
        <v>42777</v>
      </c>
      <c r="E2768" s="105">
        <f t="shared" si="895"/>
        <v>2.02E-4</v>
      </c>
      <c r="F2768" s="106">
        <f t="shared" si="892"/>
        <v>17</v>
      </c>
      <c r="G2768" s="106">
        <f t="shared" si="894"/>
        <v>28</v>
      </c>
      <c r="H2768" s="104">
        <f t="shared" si="904"/>
        <v>1.0001226299999999</v>
      </c>
      <c r="I2768" s="104">
        <f t="shared" si="905"/>
        <v>1.0762124799999999</v>
      </c>
      <c r="J2768" s="104">
        <f t="shared" si="897"/>
        <v>1.0763444499999999</v>
      </c>
      <c r="K2768" s="104">
        <f t="shared" si="898"/>
        <v>61218.978621549999</v>
      </c>
      <c r="L2768" s="107">
        <f t="shared" si="907"/>
        <v>0</v>
      </c>
      <c r="M2768" s="105">
        <f t="shared" si="908"/>
        <v>0</v>
      </c>
      <c r="N2768" s="104">
        <f t="shared" si="909"/>
        <v>0</v>
      </c>
      <c r="O2768" s="113">
        <f t="shared" si="906"/>
        <v>0.11</v>
      </c>
      <c r="P2768" s="108">
        <f t="shared" si="896"/>
        <v>1.005294084</v>
      </c>
      <c r="Q2768" s="104">
        <f t="shared" si="899"/>
        <v>324.09841520999998</v>
      </c>
      <c r="R2768" s="104">
        <f t="shared" si="900"/>
        <v>324.09841520999998</v>
      </c>
      <c r="S2768" s="109" t="s">
        <v>52</v>
      </c>
      <c r="T2768" s="110">
        <f t="shared" si="910"/>
        <v>42804</v>
      </c>
      <c r="U2768" s="111">
        <f t="shared" si="911"/>
        <v>0</v>
      </c>
      <c r="V2768" s="22"/>
      <c r="AF2768" s="14"/>
    </row>
    <row r="2769" spans="1:32" x14ac:dyDescent="0.2">
      <c r="A2769" s="112">
        <f t="shared" si="901"/>
        <v>42794</v>
      </c>
      <c r="B2769" s="104">
        <f t="shared" si="893"/>
        <v>61562.639399170002</v>
      </c>
      <c r="C2769" s="104">
        <f t="shared" si="902"/>
        <v>56876.754111149959</v>
      </c>
      <c r="D2769" s="132">
        <f t="shared" si="903"/>
        <v>42777</v>
      </c>
      <c r="E2769" s="105">
        <f t="shared" si="895"/>
        <v>2.02E-4</v>
      </c>
      <c r="F2769" s="106">
        <f t="shared" si="892"/>
        <v>18</v>
      </c>
      <c r="G2769" s="106">
        <f t="shared" si="894"/>
        <v>28</v>
      </c>
      <c r="H2769" s="104">
        <f t="shared" si="904"/>
        <v>1.00012985</v>
      </c>
      <c r="I2769" s="104">
        <f t="shared" si="905"/>
        <v>1.0762124799999999</v>
      </c>
      <c r="J2769" s="104">
        <f t="shared" si="897"/>
        <v>1.07635222</v>
      </c>
      <c r="K2769" s="104">
        <f t="shared" si="898"/>
        <v>61219.420553930002</v>
      </c>
      <c r="L2769" s="107">
        <f t="shared" si="907"/>
        <v>0</v>
      </c>
      <c r="M2769" s="105">
        <f t="shared" si="908"/>
        <v>0</v>
      </c>
      <c r="N2769" s="104">
        <f t="shared" si="909"/>
        <v>0</v>
      </c>
      <c r="O2769" s="113">
        <f t="shared" si="906"/>
        <v>0.11</v>
      </c>
      <c r="P2769" s="108">
        <f t="shared" si="896"/>
        <v>1.0056063719999999</v>
      </c>
      <c r="Q2769" s="104">
        <f t="shared" si="899"/>
        <v>343.21884524000001</v>
      </c>
      <c r="R2769" s="104">
        <f t="shared" si="900"/>
        <v>343.21884524000001</v>
      </c>
      <c r="S2769" s="109" t="s">
        <v>52</v>
      </c>
      <c r="T2769" s="110">
        <f t="shared" si="910"/>
        <v>42804</v>
      </c>
      <c r="U2769" s="111">
        <f t="shared" si="911"/>
        <v>0</v>
      </c>
      <c r="V2769" s="22"/>
      <c r="AF2769" s="14"/>
    </row>
    <row r="2770" spans="1:32" x14ac:dyDescent="0.2">
      <c r="A2770" s="112">
        <f t="shared" si="901"/>
        <v>42795</v>
      </c>
      <c r="B2770" s="104">
        <f t="shared" si="893"/>
        <v>61582.207403799999</v>
      </c>
      <c r="C2770" s="104">
        <f t="shared" si="902"/>
        <v>56876.754111149959</v>
      </c>
      <c r="D2770" s="132">
        <f t="shared" si="903"/>
        <v>42777</v>
      </c>
      <c r="E2770" s="105">
        <f t="shared" si="895"/>
        <v>2.02E-4</v>
      </c>
      <c r="F2770" s="106">
        <f t="shared" si="892"/>
        <v>19</v>
      </c>
      <c r="G2770" s="106">
        <f t="shared" si="894"/>
        <v>28</v>
      </c>
      <c r="H2770" s="104">
        <f t="shared" si="904"/>
        <v>1.0001370599999999</v>
      </c>
      <c r="I2770" s="104">
        <f t="shared" si="905"/>
        <v>1.0762124799999999</v>
      </c>
      <c r="J2770" s="104">
        <f t="shared" si="897"/>
        <v>1.0763599800000001</v>
      </c>
      <c r="K2770" s="104">
        <f t="shared" si="898"/>
        <v>61219.861917540002</v>
      </c>
      <c r="L2770" s="107">
        <f t="shared" si="907"/>
        <v>0</v>
      </c>
      <c r="M2770" s="105">
        <f t="shared" si="908"/>
        <v>0</v>
      </c>
      <c r="N2770" s="104">
        <f t="shared" si="909"/>
        <v>0</v>
      </c>
      <c r="O2770" s="113">
        <f t="shared" si="906"/>
        <v>0.11</v>
      </c>
      <c r="P2770" s="108">
        <f t="shared" si="896"/>
        <v>1.0059187570000001</v>
      </c>
      <c r="Q2770" s="104">
        <f t="shared" si="899"/>
        <v>362.34548625999997</v>
      </c>
      <c r="R2770" s="104">
        <f t="shared" si="900"/>
        <v>362.34548625999997</v>
      </c>
      <c r="S2770" s="109" t="s">
        <v>52</v>
      </c>
      <c r="T2770" s="110">
        <f t="shared" si="910"/>
        <v>42804</v>
      </c>
      <c r="U2770" s="111">
        <f t="shared" si="911"/>
        <v>0</v>
      </c>
      <c r="V2770" s="22"/>
      <c r="AF2770" s="14"/>
    </row>
    <row r="2771" spans="1:32" x14ac:dyDescent="0.2">
      <c r="A2771" s="112">
        <f t="shared" si="901"/>
        <v>42796</v>
      </c>
      <c r="B2771" s="104">
        <f t="shared" si="893"/>
        <v>61601.782256079998</v>
      </c>
      <c r="C2771" s="104">
        <f t="shared" si="902"/>
        <v>56876.754111149959</v>
      </c>
      <c r="D2771" s="132">
        <f t="shared" si="903"/>
        <v>42777</v>
      </c>
      <c r="E2771" s="105">
        <f t="shared" si="895"/>
        <v>2.02E-4</v>
      </c>
      <c r="F2771" s="106">
        <f t="shared" si="892"/>
        <v>20</v>
      </c>
      <c r="G2771" s="106">
        <f t="shared" si="894"/>
        <v>28</v>
      </c>
      <c r="H2771" s="104">
        <f t="shared" si="904"/>
        <v>1.00014428</v>
      </c>
      <c r="I2771" s="104">
        <f t="shared" si="905"/>
        <v>1.0762124799999999</v>
      </c>
      <c r="J2771" s="104">
        <f t="shared" si="897"/>
        <v>1.07636775</v>
      </c>
      <c r="K2771" s="104">
        <f t="shared" si="898"/>
        <v>61220.303849919997</v>
      </c>
      <c r="L2771" s="107">
        <f t="shared" si="907"/>
        <v>0</v>
      </c>
      <c r="M2771" s="105">
        <f t="shared" si="908"/>
        <v>0</v>
      </c>
      <c r="N2771" s="104">
        <f t="shared" si="909"/>
        <v>0</v>
      </c>
      <c r="O2771" s="113">
        <f t="shared" si="906"/>
        <v>0.11</v>
      </c>
      <c r="P2771" s="108">
        <f t="shared" si="896"/>
        <v>1.00623124</v>
      </c>
      <c r="Q2771" s="104">
        <f t="shared" si="899"/>
        <v>381.47840616000002</v>
      </c>
      <c r="R2771" s="104">
        <f t="shared" si="900"/>
        <v>381.47840616000002</v>
      </c>
      <c r="S2771" s="109" t="s">
        <v>52</v>
      </c>
      <c r="T2771" s="110">
        <f t="shared" si="910"/>
        <v>42804</v>
      </c>
      <c r="U2771" s="111">
        <f t="shared" si="911"/>
        <v>0</v>
      </c>
      <c r="V2771" s="22"/>
      <c r="AF2771" s="14"/>
    </row>
    <row r="2772" spans="1:32" x14ac:dyDescent="0.2">
      <c r="A2772" s="112">
        <f t="shared" si="901"/>
        <v>42797</v>
      </c>
      <c r="B2772" s="104">
        <f t="shared" si="893"/>
        <v>61621.362689249996</v>
      </c>
      <c r="C2772" s="104">
        <f t="shared" si="902"/>
        <v>56876.754111149959</v>
      </c>
      <c r="D2772" s="132">
        <f t="shared" si="903"/>
        <v>42777</v>
      </c>
      <c r="E2772" s="105">
        <f t="shared" si="895"/>
        <v>2.02E-4</v>
      </c>
      <c r="F2772" s="106">
        <f t="shared" si="892"/>
        <v>21</v>
      </c>
      <c r="G2772" s="106">
        <f t="shared" si="894"/>
        <v>28</v>
      </c>
      <c r="H2772" s="104">
        <f t="shared" si="904"/>
        <v>1.0001514899999999</v>
      </c>
      <c r="I2772" s="104">
        <f t="shared" si="905"/>
        <v>1.0762124799999999</v>
      </c>
      <c r="J2772" s="104">
        <f t="shared" si="897"/>
        <v>1.0763755100000001</v>
      </c>
      <c r="K2772" s="104">
        <f t="shared" si="898"/>
        <v>61220.745213529997</v>
      </c>
      <c r="L2772" s="107">
        <f t="shared" si="907"/>
        <v>0</v>
      </c>
      <c r="M2772" s="105">
        <f t="shared" si="908"/>
        <v>0</v>
      </c>
      <c r="N2772" s="104">
        <f t="shared" si="909"/>
        <v>0</v>
      </c>
      <c r="O2772" s="113">
        <f t="shared" si="906"/>
        <v>0.11</v>
      </c>
      <c r="P2772" s="108">
        <f t="shared" si="896"/>
        <v>1.006543819</v>
      </c>
      <c r="Q2772" s="104">
        <f t="shared" si="899"/>
        <v>400.61747572000002</v>
      </c>
      <c r="R2772" s="104">
        <f t="shared" si="900"/>
        <v>400.61747572000002</v>
      </c>
      <c r="S2772" s="109" t="s">
        <v>52</v>
      </c>
      <c r="T2772" s="110">
        <f t="shared" si="910"/>
        <v>42804</v>
      </c>
      <c r="U2772" s="111">
        <f t="shared" si="911"/>
        <v>0</v>
      </c>
      <c r="V2772" s="22"/>
      <c r="AF2772" s="14"/>
    </row>
    <row r="2773" spans="1:32" x14ac:dyDescent="0.2">
      <c r="A2773" s="112">
        <f t="shared" si="901"/>
        <v>42798</v>
      </c>
      <c r="B2773" s="104">
        <f t="shared" si="893"/>
        <v>61640.94990947</v>
      </c>
      <c r="C2773" s="104">
        <f t="shared" si="902"/>
        <v>56876.754111149959</v>
      </c>
      <c r="D2773" s="132">
        <f t="shared" si="903"/>
        <v>42777</v>
      </c>
      <c r="E2773" s="105">
        <f t="shared" si="895"/>
        <v>2.02E-4</v>
      </c>
      <c r="F2773" s="106">
        <f t="shared" si="892"/>
        <v>22</v>
      </c>
      <c r="G2773" s="106">
        <f t="shared" si="894"/>
        <v>28</v>
      </c>
      <c r="H2773" s="104">
        <f t="shared" si="904"/>
        <v>1.00015871</v>
      </c>
      <c r="I2773" s="104">
        <f t="shared" si="905"/>
        <v>1.0762124799999999</v>
      </c>
      <c r="J2773" s="104">
        <f t="shared" si="897"/>
        <v>1.0763832799999999</v>
      </c>
      <c r="K2773" s="104">
        <f t="shared" si="898"/>
        <v>61221.18714591</v>
      </c>
      <c r="L2773" s="107">
        <f t="shared" si="907"/>
        <v>0</v>
      </c>
      <c r="M2773" s="105">
        <f t="shared" si="908"/>
        <v>0</v>
      </c>
      <c r="N2773" s="104">
        <f t="shared" si="909"/>
        <v>0</v>
      </c>
      <c r="O2773" s="113">
        <f t="shared" si="906"/>
        <v>0.11</v>
      </c>
      <c r="P2773" s="108">
        <f t="shared" si="896"/>
        <v>1.0068564950000001</v>
      </c>
      <c r="Q2773" s="104">
        <f t="shared" si="899"/>
        <v>419.76276356</v>
      </c>
      <c r="R2773" s="104">
        <f t="shared" si="900"/>
        <v>419.76276356</v>
      </c>
      <c r="S2773" s="109" t="s">
        <v>52</v>
      </c>
      <c r="T2773" s="110">
        <f t="shared" si="910"/>
        <v>42804</v>
      </c>
      <c r="U2773" s="111">
        <f t="shared" si="911"/>
        <v>0</v>
      </c>
      <c r="V2773" s="22"/>
      <c r="AF2773" s="14"/>
    </row>
    <row r="2774" spans="1:32" x14ac:dyDescent="0.2">
      <c r="A2774" s="112">
        <f t="shared" si="901"/>
        <v>42799</v>
      </c>
      <c r="B2774" s="104">
        <f t="shared" si="893"/>
        <v>61660.54283292</v>
      </c>
      <c r="C2774" s="104">
        <f t="shared" si="902"/>
        <v>56876.754111149959</v>
      </c>
      <c r="D2774" s="132">
        <f t="shared" si="903"/>
        <v>42777</v>
      </c>
      <c r="E2774" s="105">
        <f t="shared" si="895"/>
        <v>2.02E-4</v>
      </c>
      <c r="F2774" s="106">
        <f t="shared" si="892"/>
        <v>23</v>
      </c>
      <c r="G2774" s="106">
        <f t="shared" si="894"/>
        <v>28</v>
      </c>
      <c r="H2774" s="104">
        <f t="shared" si="904"/>
        <v>1.0001659199999999</v>
      </c>
      <c r="I2774" s="104">
        <f t="shared" si="905"/>
        <v>1.0762124799999999</v>
      </c>
      <c r="J2774" s="104">
        <f t="shared" si="897"/>
        <v>1.0763910400000001</v>
      </c>
      <c r="K2774" s="104">
        <f t="shared" si="898"/>
        <v>61221.62850952</v>
      </c>
      <c r="L2774" s="107">
        <f t="shared" si="907"/>
        <v>0</v>
      </c>
      <c r="M2774" s="105">
        <f t="shared" si="908"/>
        <v>0</v>
      </c>
      <c r="N2774" s="104">
        <f t="shared" si="909"/>
        <v>0</v>
      </c>
      <c r="O2774" s="113">
        <f t="shared" si="906"/>
        <v>0.11</v>
      </c>
      <c r="P2774" s="108">
        <f t="shared" si="896"/>
        <v>1.007169269</v>
      </c>
      <c r="Q2774" s="104">
        <f t="shared" si="899"/>
        <v>438.9143234</v>
      </c>
      <c r="R2774" s="104">
        <f t="shared" si="900"/>
        <v>438.9143234</v>
      </c>
      <c r="S2774" s="109" t="s">
        <v>52</v>
      </c>
      <c r="T2774" s="110">
        <f t="shared" si="910"/>
        <v>42804</v>
      </c>
      <c r="U2774" s="111">
        <f t="shared" si="911"/>
        <v>0</v>
      </c>
      <c r="V2774" s="22"/>
      <c r="AF2774" s="14"/>
    </row>
    <row r="2775" spans="1:32" x14ac:dyDescent="0.2">
      <c r="A2775" s="112">
        <f t="shared" si="901"/>
        <v>42800</v>
      </c>
      <c r="B2775" s="104">
        <f t="shared" si="893"/>
        <v>61680.142482810006</v>
      </c>
      <c r="C2775" s="104">
        <f t="shared" si="902"/>
        <v>56876.754111149959</v>
      </c>
      <c r="D2775" s="132">
        <f t="shared" si="903"/>
        <v>42777</v>
      </c>
      <c r="E2775" s="105">
        <f t="shared" si="895"/>
        <v>2.02E-4</v>
      </c>
      <c r="F2775" s="106">
        <f t="shared" si="892"/>
        <v>24</v>
      </c>
      <c r="G2775" s="106">
        <f t="shared" si="894"/>
        <v>28</v>
      </c>
      <c r="H2775" s="104">
        <f t="shared" si="904"/>
        <v>1.00017314</v>
      </c>
      <c r="I2775" s="104">
        <f t="shared" si="905"/>
        <v>1.0762124799999999</v>
      </c>
      <c r="J2775" s="104">
        <f t="shared" si="897"/>
        <v>1.0763988099999999</v>
      </c>
      <c r="K2775" s="104">
        <f t="shared" si="898"/>
        <v>61222.070441900003</v>
      </c>
      <c r="L2775" s="107">
        <f t="shared" si="907"/>
        <v>0</v>
      </c>
      <c r="M2775" s="105">
        <f t="shared" si="908"/>
        <v>0</v>
      </c>
      <c r="N2775" s="104">
        <f t="shared" si="909"/>
        <v>0</v>
      </c>
      <c r="O2775" s="113">
        <f t="shared" si="906"/>
        <v>0.11</v>
      </c>
      <c r="P2775" s="108">
        <f t="shared" si="896"/>
        <v>1.0074821389999999</v>
      </c>
      <c r="Q2775" s="104">
        <f t="shared" si="899"/>
        <v>458.07204091</v>
      </c>
      <c r="R2775" s="104">
        <f t="shared" si="900"/>
        <v>458.07204091</v>
      </c>
      <c r="S2775" s="109" t="s">
        <v>52</v>
      </c>
      <c r="T2775" s="110">
        <f t="shared" si="910"/>
        <v>42804</v>
      </c>
      <c r="U2775" s="111">
        <f t="shared" si="911"/>
        <v>0</v>
      </c>
      <c r="V2775" s="22"/>
      <c r="AF2775" s="14"/>
    </row>
    <row r="2776" spans="1:32" x14ac:dyDescent="0.2">
      <c r="A2776" s="112">
        <f t="shared" si="901"/>
        <v>42801</v>
      </c>
      <c r="B2776" s="104">
        <f t="shared" si="893"/>
        <v>61699.747835840004</v>
      </c>
      <c r="C2776" s="104">
        <f t="shared" si="902"/>
        <v>56876.754111149959</v>
      </c>
      <c r="D2776" s="132">
        <f t="shared" si="903"/>
        <v>42777</v>
      </c>
      <c r="E2776" s="105">
        <f t="shared" si="895"/>
        <v>2.02E-4</v>
      </c>
      <c r="F2776" s="106">
        <f t="shared" si="892"/>
        <v>25</v>
      </c>
      <c r="G2776" s="106">
        <f t="shared" si="894"/>
        <v>28</v>
      </c>
      <c r="H2776" s="104">
        <f t="shared" si="904"/>
        <v>1.0001803499999999</v>
      </c>
      <c r="I2776" s="104">
        <f t="shared" si="905"/>
        <v>1.0762124799999999</v>
      </c>
      <c r="J2776" s="104">
        <f t="shared" si="897"/>
        <v>1.0764065700000001</v>
      </c>
      <c r="K2776" s="104">
        <f t="shared" si="898"/>
        <v>61222.511805510003</v>
      </c>
      <c r="L2776" s="107">
        <f t="shared" si="907"/>
        <v>0</v>
      </c>
      <c r="M2776" s="105">
        <f t="shared" si="908"/>
        <v>0</v>
      </c>
      <c r="N2776" s="104">
        <f t="shared" si="909"/>
        <v>0</v>
      </c>
      <c r="O2776" s="113">
        <f t="shared" si="906"/>
        <v>0.11</v>
      </c>
      <c r="P2776" s="108">
        <f t="shared" si="896"/>
        <v>1.007795107</v>
      </c>
      <c r="Q2776" s="104">
        <f t="shared" si="899"/>
        <v>477.23603033000001</v>
      </c>
      <c r="R2776" s="104">
        <f t="shared" si="900"/>
        <v>477.23603033000001</v>
      </c>
      <c r="S2776" s="109" t="s">
        <v>52</v>
      </c>
      <c r="T2776" s="110">
        <f t="shared" si="910"/>
        <v>42804</v>
      </c>
      <c r="U2776" s="111">
        <f t="shared" si="911"/>
        <v>0</v>
      </c>
      <c r="V2776" s="22"/>
      <c r="AF2776" s="14"/>
    </row>
    <row r="2777" spans="1:32" x14ac:dyDescent="0.2">
      <c r="A2777" s="112">
        <f t="shared" si="901"/>
        <v>42802</v>
      </c>
      <c r="B2777" s="104">
        <f t="shared" si="893"/>
        <v>61719.359977139997</v>
      </c>
      <c r="C2777" s="104">
        <f t="shared" si="902"/>
        <v>56876.754111149959</v>
      </c>
      <c r="D2777" s="132">
        <f t="shared" si="903"/>
        <v>42777</v>
      </c>
      <c r="E2777" s="105">
        <f t="shared" si="895"/>
        <v>2.02E-4</v>
      </c>
      <c r="F2777" s="106">
        <f t="shared" si="892"/>
        <v>26</v>
      </c>
      <c r="G2777" s="106">
        <f t="shared" si="894"/>
        <v>28</v>
      </c>
      <c r="H2777" s="104">
        <f t="shared" si="904"/>
        <v>1.00018757</v>
      </c>
      <c r="I2777" s="104">
        <f t="shared" si="905"/>
        <v>1.0762124799999999</v>
      </c>
      <c r="J2777" s="104">
        <f t="shared" si="897"/>
        <v>1.0764143399999999</v>
      </c>
      <c r="K2777" s="104">
        <f t="shared" si="898"/>
        <v>61222.953737889999</v>
      </c>
      <c r="L2777" s="107">
        <f t="shared" si="907"/>
        <v>0</v>
      </c>
      <c r="M2777" s="105">
        <f t="shared" si="908"/>
        <v>0</v>
      </c>
      <c r="N2777" s="104">
        <f t="shared" si="909"/>
        <v>0</v>
      </c>
      <c r="O2777" s="113">
        <f t="shared" si="906"/>
        <v>0.11</v>
      </c>
      <c r="P2777" s="108">
        <f t="shared" si="896"/>
        <v>1.008108172</v>
      </c>
      <c r="Q2777" s="104">
        <f t="shared" si="899"/>
        <v>496.40623925</v>
      </c>
      <c r="R2777" s="104">
        <f t="shared" si="900"/>
        <v>496.40623925</v>
      </c>
      <c r="S2777" s="109" t="s">
        <v>52</v>
      </c>
      <c r="T2777" s="110">
        <f t="shared" si="910"/>
        <v>42804</v>
      </c>
      <c r="U2777" s="111">
        <f t="shared" si="911"/>
        <v>0</v>
      </c>
      <c r="V2777" s="22"/>
      <c r="AF2777" s="14"/>
    </row>
    <row r="2778" spans="1:32" x14ac:dyDescent="0.2">
      <c r="A2778" s="112">
        <f t="shared" si="901"/>
        <v>42803</v>
      </c>
      <c r="B2778" s="104">
        <f t="shared" si="893"/>
        <v>61738.977760260001</v>
      </c>
      <c r="C2778" s="104">
        <f t="shared" si="902"/>
        <v>56876.754111149959</v>
      </c>
      <c r="D2778" s="132">
        <f t="shared" si="903"/>
        <v>42777</v>
      </c>
      <c r="E2778" s="105">
        <f t="shared" si="895"/>
        <v>2.02E-4</v>
      </c>
      <c r="F2778" s="106">
        <f t="shared" si="892"/>
        <v>27</v>
      </c>
      <c r="G2778" s="106">
        <f t="shared" si="894"/>
        <v>28</v>
      </c>
      <c r="H2778" s="104">
        <f t="shared" si="904"/>
        <v>1.0001947799999999</v>
      </c>
      <c r="I2778" s="104">
        <f t="shared" si="905"/>
        <v>1.0762124799999999</v>
      </c>
      <c r="J2778" s="104">
        <f t="shared" si="897"/>
        <v>1.0764221</v>
      </c>
      <c r="K2778" s="104">
        <f t="shared" si="898"/>
        <v>61223.395101499998</v>
      </c>
      <c r="L2778" s="107">
        <f t="shared" si="907"/>
        <v>0</v>
      </c>
      <c r="M2778" s="105">
        <f t="shared" si="908"/>
        <v>0</v>
      </c>
      <c r="N2778" s="104">
        <f t="shared" si="909"/>
        <v>0</v>
      </c>
      <c r="O2778" s="113">
        <f t="shared" si="906"/>
        <v>0.11</v>
      </c>
      <c r="P2778" s="108">
        <f t="shared" si="896"/>
        <v>1.0084213339999999</v>
      </c>
      <c r="Q2778" s="104">
        <f t="shared" si="899"/>
        <v>515.58265875999996</v>
      </c>
      <c r="R2778" s="104">
        <f t="shared" si="900"/>
        <v>515.58265875999996</v>
      </c>
      <c r="S2778" s="109" t="s">
        <v>52</v>
      </c>
      <c r="T2778" s="110">
        <f t="shared" si="910"/>
        <v>42804</v>
      </c>
      <c r="U2778" s="111">
        <f t="shared" si="911"/>
        <v>0</v>
      </c>
      <c r="V2778" s="22"/>
      <c r="AF2778" s="14"/>
    </row>
    <row r="2779" spans="1:32" x14ac:dyDescent="0.2">
      <c r="A2779" s="112">
        <f t="shared" si="901"/>
        <v>42804</v>
      </c>
      <c r="B2779" s="104">
        <f t="shared" si="893"/>
        <v>61758.60239349</v>
      </c>
      <c r="C2779" s="104">
        <f t="shared" si="902"/>
        <v>56876.754111149959</v>
      </c>
      <c r="D2779" s="132">
        <f t="shared" si="903"/>
        <v>42777</v>
      </c>
      <c r="E2779" s="105">
        <f t="shared" si="895"/>
        <v>2.02E-4</v>
      </c>
      <c r="F2779" s="106">
        <f t="shared" si="892"/>
        <v>28</v>
      </c>
      <c r="G2779" s="106">
        <f t="shared" si="894"/>
        <v>28</v>
      </c>
      <c r="H2779" s="104">
        <f t="shared" si="904"/>
        <v>1.000202</v>
      </c>
      <c r="I2779" s="104">
        <f t="shared" si="905"/>
        <v>1.0762124799999999</v>
      </c>
      <c r="J2779" s="104">
        <f t="shared" si="897"/>
        <v>1.0764298699999999</v>
      </c>
      <c r="K2779" s="104">
        <f t="shared" si="898"/>
        <v>61223.837033880001</v>
      </c>
      <c r="L2779" s="107">
        <f t="shared" si="907"/>
        <v>90</v>
      </c>
      <c r="M2779" s="105">
        <f t="shared" si="908"/>
        <v>2.6526881921999999E-2</v>
      </c>
      <c r="N2779" s="104">
        <f t="shared" si="909"/>
        <v>1624.0774958</v>
      </c>
      <c r="O2779" s="113">
        <f t="shared" si="906"/>
        <v>0.11</v>
      </c>
      <c r="P2779" s="108">
        <f t="shared" si="896"/>
        <v>1.0087345940000001</v>
      </c>
      <c r="Q2779" s="104">
        <f t="shared" si="899"/>
        <v>534.76535961000002</v>
      </c>
      <c r="R2779" s="104">
        <f t="shared" si="900"/>
        <v>2158.8428554100001</v>
      </c>
      <c r="S2779" s="109" t="s">
        <v>52</v>
      </c>
      <c r="T2779" s="110">
        <f t="shared" si="910"/>
        <v>42804</v>
      </c>
      <c r="U2779" s="111">
        <f t="shared" si="911"/>
        <v>59599.759538080005</v>
      </c>
      <c r="V2779" s="22"/>
      <c r="AF2779" s="14"/>
    </row>
    <row r="2780" spans="1:32" x14ac:dyDescent="0.2">
      <c r="A2780" s="112">
        <f t="shared" si="901"/>
        <v>42805</v>
      </c>
      <c r="B2780" s="104">
        <f t="shared" si="893"/>
        <v>59618.122873680004</v>
      </c>
      <c r="C2780" s="104">
        <f t="shared" si="902"/>
        <v>55367.991170739959</v>
      </c>
      <c r="D2780" s="132">
        <f t="shared" si="903"/>
        <v>42805</v>
      </c>
      <c r="E2780" s="105">
        <f t="shared" si="895"/>
        <v>8.5400000000000005E-4</v>
      </c>
      <c r="F2780" s="106">
        <f t="shared" si="892"/>
        <v>1</v>
      </c>
      <c r="G2780" s="106">
        <f t="shared" si="894"/>
        <v>31</v>
      </c>
      <c r="H2780" s="104">
        <f t="shared" si="904"/>
        <v>1.0000275300000001</v>
      </c>
      <c r="I2780" s="104">
        <f t="shared" si="905"/>
        <v>1.0764298699999999</v>
      </c>
      <c r="J2780" s="104">
        <f t="shared" si="897"/>
        <v>1.0764594999999999</v>
      </c>
      <c r="K2780" s="104">
        <f t="shared" si="898"/>
        <v>59601.400091650001</v>
      </c>
      <c r="L2780" s="107">
        <f t="shared" si="907"/>
        <v>0</v>
      </c>
      <c r="M2780" s="105">
        <f t="shared" si="908"/>
        <v>0</v>
      </c>
      <c r="N2780" s="104">
        <f t="shared" si="909"/>
        <v>0</v>
      </c>
      <c r="O2780" s="113">
        <f t="shared" si="906"/>
        <v>0.11</v>
      </c>
      <c r="P2780" s="108">
        <f t="shared" si="896"/>
        <v>1.0002805770000001</v>
      </c>
      <c r="Q2780" s="104">
        <f t="shared" si="899"/>
        <v>16.722782030000001</v>
      </c>
      <c r="R2780" s="104">
        <f t="shared" si="900"/>
        <v>16.722782030000001</v>
      </c>
      <c r="S2780" s="109" t="s">
        <v>52</v>
      </c>
      <c r="T2780" s="110">
        <f t="shared" si="910"/>
        <v>42835</v>
      </c>
      <c r="U2780" s="111">
        <f t="shared" si="911"/>
        <v>0</v>
      </c>
      <c r="V2780" s="22"/>
      <c r="AF2780" s="14"/>
    </row>
    <row r="2781" spans="1:32" x14ac:dyDescent="0.2">
      <c r="A2781" s="112">
        <f t="shared" si="901"/>
        <v>42806</v>
      </c>
      <c r="B2781" s="104">
        <f t="shared" si="893"/>
        <v>59636.492392530003</v>
      </c>
      <c r="C2781" s="104">
        <f t="shared" si="902"/>
        <v>55367.991170739959</v>
      </c>
      <c r="D2781" s="132">
        <f t="shared" si="903"/>
        <v>42805</v>
      </c>
      <c r="E2781" s="105">
        <f t="shared" si="895"/>
        <v>8.5400000000000005E-4</v>
      </c>
      <c r="F2781" s="106">
        <f t="shared" si="892"/>
        <v>2</v>
      </c>
      <c r="G2781" s="106">
        <f t="shared" si="894"/>
        <v>31</v>
      </c>
      <c r="H2781" s="104">
        <f t="shared" si="904"/>
        <v>1.0000550699999999</v>
      </c>
      <c r="I2781" s="104">
        <f t="shared" si="905"/>
        <v>1.0764298699999999</v>
      </c>
      <c r="J2781" s="104">
        <f t="shared" si="897"/>
        <v>1.0764891400000001</v>
      </c>
      <c r="K2781" s="104">
        <f t="shared" si="898"/>
        <v>59603.041198910003</v>
      </c>
      <c r="L2781" s="107">
        <f t="shared" si="907"/>
        <v>0</v>
      </c>
      <c r="M2781" s="105">
        <f t="shared" si="908"/>
        <v>0</v>
      </c>
      <c r="N2781" s="104">
        <f t="shared" si="909"/>
        <v>0</v>
      </c>
      <c r="O2781" s="113">
        <f t="shared" si="906"/>
        <v>0.11</v>
      </c>
      <c r="P2781" s="108">
        <f t="shared" si="896"/>
        <v>1.000561233</v>
      </c>
      <c r="Q2781" s="104">
        <f t="shared" si="899"/>
        <v>33.451193619999998</v>
      </c>
      <c r="R2781" s="104">
        <f t="shared" si="900"/>
        <v>33.451193619999998</v>
      </c>
      <c r="S2781" s="109" t="s">
        <v>52</v>
      </c>
      <c r="T2781" s="110">
        <f t="shared" si="910"/>
        <v>42835</v>
      </c>
      <c r="U2781" s="111">
        <f t="shared" si="911"/>
        <v>0</v>
      </c>
      <c r="V2781" s="22"/>
      <c r="AF2781" s="14"/>
    </row>
    <row r="2782" spans="1:32" x14ac:dyDescent="0.2">
      <c r="A2782" s="112">
        <f t="shared" si="901"/>
        <v>42807</v>
      </c>
      <c r="B2782" s="104">
        <f t="shared" si="893"/>
        <v>59654.868035860003</v>
      </c>
      <c r="C2782" s="104">
        <f t="shared" si="902"/>
        <v>55367.991170739959</v>
      </c>
      <c r="D2782" s="132">
        <f t="shared" si="903"/>
        <v>42805</v>
      </c>
      <c r="E2782" s="105">
        <f t="shared" si="895"/>
        <v>8.5400000000000005E-4</v>
      </c>
      <c r="F2782" s="106">
        <f t="shared" si="892"/>
        <v>3</v>
      </c>
      <c r="G2782" s="106">
        <f t="shared" si="894"/>
        <v>31</v>
      </c>
      <c r="H2782" s="104">
        <f t="shared" si="904"/>
        <v>1.00008261</v>
      </c>
      <c r="I2782" s="104">
        <f t="shared" si="905"/>
        <v>1.0764298699999999</v>
      </c>
      <c r="J2782" s="104">
        <f t="shared" si="897"/>
        <v>1.0765187899999999</v>
      </c>
      <c r="K2782" s="104">
        <f t="shared" si="898"/>
        <v>59604.68285985</v>
      </c>
      <c r="L2782" s="107">
        <f t="shared" si="907"/>
        <v>0</v>
      </c>
      <c r="M2782" s="105">
        <f t="shared" si="908"/>
        <v>0</v>
      </c>
      <c r="N2782" s="104">
        <f t="shared" si="909"/>
        <v>0</v>
      </c>
      <c r="O2782" s="113">
        <f t="shared" si="906"/>
        <v>0.11</v>
      </c>
      <c r="P2782" s="108">
        <f t="shared" si="896"/>
        <v>1.0008419669999999</v>
      </c>
      <c r="Q2782" s="104">
        <f t="shared" si="899"/>
        <v>50.185176009999999</v>
      </c>
      <c r="R2782" s="104">
        <f t="shared" si="900"/>
        <v>50.185176009999999</v>
      </c>
      <c r="S2782" s="109" t="s">
        <v>52</v>
      </c>
      <c r="T2782" s="110">
        <f t="shared" si="910"/>
        <v>42835</v>
      </c>
      <c r="U2782" s="111">
        <f t="shared" si="911"/>
        <v>0</v>
      </c>
      <c r="V2782" s="22"/>
      <c r="AF2782" s="14"/>
    </row>
    <row r="2783" spans="1:32" x14ac:dyDescent="0.2">
      <c r="A2783" s="112">
        <f t="shared" si="901"/>
        <v>42808</v>
      </c>
      <c r="B2783" s="104">
        <f t="shared" si="893"/>
        <v>59673.248815140003</v>
      </c>
      <c r="C2783" s="104">
        <f t="shared" si="902"/>
        <v>55367.991170739959</v>
      </c>
      <c r="D2783" s="132">
        <f t="shared" si="903"/>
        <v>42805</v>
      </c>
      <c r="E2783" s="105">
        <f t="shared" si="895"/>
        <v>8.5400000000000005E-4</v>
      </c>
      <c r="F2783" s="106">
        <f t="shared" si="892"/>
        <v>4</v>
      </c>
      <c r="G2783" s="106">
        <f t="shared" si="894"/>
        <v>31</v>
      </c>
      <c r="H2783" s="104">
        <f t="shared" si="904"/>
        <v>1.00011015</v>
      </c>
      <c r="I2783" s="104">
        <f t="shared" si="905"/>
        <v>1.0764298699999999</v>
      </c>
      <c r="J2783" s="104">
        <f t="shared" si="897"/>
        <v>1.0765484299999999</v>
      </c>
      <c r="K2783" s="104">
        <f t="shared" si="898"/>
        <v>59606.323967110002</v>
      </c>
      <c r="L2783" s="107">
        <f t="shared" si="907"/>
        <v>0</v>
      </c>
      <c r="M2783" s="105">
        <f t="shared" si="908"/>
        <v>0</v>
      </c>
      <c r="N2783" s="104">
        <f t="shared" si="909"/>
        <v>0</v>
      </c>
      <c r="O2783" s="113">
        <f t="shared" si="906"/>
        <v>0.11</v>
      </c>
      <c r="P2783" s="108">
        <f t="shared" si="896"/>
        <v>1.0011227810000001</v>
      </c>
      <c r="Q2783" s="104">
        <f t="shared" si="899"/>
        <v>66.924848030000007</v>
      </c>
      <c r="R2783" s="104">
        <f t="shared" si="900"/>
        <v>66.924848030000007</v>
      </c>
      <c r="S2783" s="109" t="s">
        <v>52</v>
      </c>
      <c r="T2783" s="110">
        <f t="shared" si="910"/>
        <v>42835</v>
      </c>
      <c r="U2783" s="111">
        <f t="shared" si="911"/>
        <v>0</v>
      </c>
      <c r="V2783" s="22"/>
      <c r="AF2783" s="14"/>
    </row>
    <row r="2784" spans="1:32" x14ac:dyDescent="0.2">
      <c r="A2784" s="112">
        <f t="shared" si="901"/>
        <v>42809</v>
      </c>
      <c r="B2784" s="104">
        <f t="shared" si="893"/>
        <v>59691.635719979997</v>
      </c>
      <c r="C2784" s="104">
        <f t="shared" si="902"/>
        <v>55367.991170739959</v>
      </c>
      <c r="D2784" s="132">
        <f t="shared" si="903"/>
        <v>42805</v>
      </c>
      <c r="E2784" s="105">
        <f t="shared" si="895"/>
        <v>8.5400000000000005E-4</v>
      </c>
      <c r="F2784" s="106">
        <f t="shared" si="892"/>
        <v>5</v>
      </c>
      <c r="G2784" s="106">
        <f t="shared" si="894"/>
        <v>31</v>
      </c>
      <c r="H2784" s="104">
        <f t="shared" si="904"/>
        <v>1.0001376900000001</v>
      </c>
      <c r="I2784" s="104">
        <f t="shared" si="905"/>
        <v>1.0764298699999999</v>
      </c>
      <c r="J2784" s="104">
        <f t="shared" si="897"/>
        <v>1.07657808</v>
      </c>
      <c r="K2784" s="104">
        <f t="shared" si="898"/>
        <v>59607.965628049998</v>
      </c>
      <c r="L2784" s="107">
        <f t="shared" si="907"/>
        <v>0</v>
      </c>
      <c r="M2784" s="105">
        <f t="shared" si="908"/>
        <v>0</v>
      </c>
      <c r="N2784" s="104">
        <f t="shared" si="909"/>
        <v>0</v>
      </c>
      <c r="O2784" s="113">
        <f t="shared" si="906"/>
        <v>0.11</v>
      </c>
      <c r="P2784" s="108">
        <f t="shared" si="896"/>
        <v>1.001403673</v>
      </c>
      <c r="Q2784" s="104">
        <f t="shared" si="899"/>
        <v>83.670091929999998</v>
      </c>
      <c r="R2784" s="104">
        <f t="shared" si="900"/>
        <v>83.670091929999998</v>
      </c>
      <c r="S2784" s="109" t="s">
        <v>52</v>
      </c>
      <c r="T2784" s="110">
        <f t="shared" si="910"/>
        <v>42835</v>
      </c>
      <c r="U2784" s="111">
        <f t="shared" si="911"/>
        <v>0</v>
      </c>
      <c r="V2784" s="22"/>
      <c r="AF2784" s="14"/>
    </row>
    <row r="2785" spans="1:32" x14ac:dyDescent="0.2">
      <c r="A2785" s="112">
        <f t="shared" si="901"/>
        <v>42810</v>
      </c>
      <c r="B2785" s="104">
        <f t="shared" si="893"/>
        <v>59710.027642020003</v>
      </c>
      <c r="C2785" s="104">
        <f t="shared" si="902"/>
        <v>55367.991170739959</v>
      </c>
      <c r="D2785" s="132">
        <f t="shared" si="903"/>
        <v>42805</v>
      </c>
      <c r="E2785" s="105">
        <f t="shared" si="895"/>
        <v>8.5400000000000005E-4</v>
      </c>
      <c r="F2785" s="106">
        <f t="shared" si="892"/>
        <v>6</v>
      </c>
      <c r="G2785" s="106">
        <f t="shared" si="894"/>
        <v>31</v>
      </c>
      <c r="H2785" s="104">
        <f t="shared" si="904"/>
        <v>1.0001652299999999</v>
      </c>
      <c r="I2785" s="104">
        <f t="shared" si="905"/>
        <v>1.0764298699999999</v>
      </c>
      <c r="J2785" s="104">
        <f t="shared" si="897"/>
        <v>1.0766077199999999</v>
      </c>
      <c r="K2785" s="104">
        <f t="shared" si="898"/>
        <v>59609.606735310001</v>
      </c>
      <c r="L2785" s="107">
        <f t="shared" si="907"/>
        <v>0</v>
      </c>
      <c r="M2785" s="105">
        <f t="shared" si="908"/>
        <v>0</v>
      </c>
      <c r="N2785" s="104">
        <f t="shared" si="909"/>
        <v>0</v>
      </c>
      <c r="O2785" s="113">
        <f t="shared" si="906"/>
        <v>0.11</v>
      </c>
      <c r="P2785" s="108">
        <f t="shared" si="896"/>
        <v>1.0016846429999999</v>
      </c>
      <c r="Q2785" s="104">
        <f t="shared" si="899"/>
        <v>100.42090671</v>
      </c>
      <c r="R2785" s="104">
        <f t="shared" si="900"/>
        <v>100.42090671</v>
      </c>
      <c r="S2785" s="109" t="s">
        <v>52</v>
      </c>
      <c r="T2785" s="110">
        <f t="shared" si="910"/>
        <v>42835</v>
      </c>
      <c r="U2785" s="111">
        <f t="shared" si="911"/>
        <v>0</v>
      </c>
      <c r="V2785" s="22"/>
      <c r="AF2785" s="14"/>
    </row>
    <row r="2786" spans="1:32" x14ac:dyDescent="0.2">
      <c r="A2786" s="112">
        <f t="shared" si="901"/>
        <v>42811</v>
      </c>
      <c r="B2786" s="104">
        <f t="shared" si="893"/>
        <v>59728.425809929999</v>
      </c>
      <c r="C2786" s="104">
        <f t="shared" si="902"/>
        <v>55367.991170739959</v>
      </c>
      <c r="D2786" s="132">
        <f t="shared" si="903"/>
        <v>42805</v>
      </c>
      <c r="E2786" s="105">
        <f t="shared" si="895"/>
        <v>8.5400000000000005E-4</v>
      </c>
      <c r="F2786" s="106">
        <f t="shared" si="892"/>
        <v>7</v>
      </c>
      <c r="G2786" s="106">
        <f t="shared" si="894"/>
        <v>31</v>
      </c>
      <c r="H2786" s="104">
        <f t="shared" si="904"/>
        <v>1.00019277</v>
      </c>
      <c r="I2786" s="104">
        <f t="shared" si="905"/>
        <v>1.0764298699999999</v>
      </c>
      <c r="J2786" s="104">
        <f t="shared" si="897"/>
        <v>1.07663737</v>
      </c>
      <c r="K2786" s="104">
        <f t="shared" si="898"/>
        <v>59611.24839624</v>
      </c>
      <c r="L2786" s="107">
        <f t="shared" si="907"/>
        <v>0</v>
      </c>
      <c r="M2786" s="105">
        <f t="shared" si="908"/>
        <v>0</v>
      </c>
      <c r="N2786" s="104">
        <f t="shared" si="909"/>
        <v>0</v>
      </c>
      <c r="O2786" s="113">
        <f t="shared" si="906"/>
        <v>0.11</v>
      </c>
      <c r="P2786" s="108">
        <f t="shared" si="896"/>
        <v>1.001965693</v>
      </c>
      <c r="Q2786" s="104">
        <f t="shared" si="899"/>
        <v>117.17741368999999</v>
      </c>
      <c r="R2786" s="104">
        <f t="shared" si="900"/>
        <v>117.17741368999999</v>
      </c>
      <c r="S2786" s="109" t="s">
        <v>52</v>
      </c>
      <c r="T2786" s="110">
        <f t="shared" si="910"/>
        <v>42835</v>
      </c>
      <c r="U2786" s="111">
        <f t="shared" si="911"/>
        <v>0</v>
      </c>
      <c r="V2786" s="22"/>
      <c r="AF2786" s="14"/>
    </row>
    <row r="2787" spans="1:32" x14ac:dyDescent="0.2">
      <c r="A2787" s="112">
        <f t="shared" si="901"/>
        <v>42812</v>
      </c>
      <c r="B2787" s="104">
        <f t="shared" si="893"/>
        <v>59746.829055120004</v>
      </c>
      <c r="C2787" s="104">
        <f t="shared" si="902"/>
        <v>55367.991170739959</v>
      </c>
      <c r="D2787" s="132">
        <f t="shared" si="903"/>
        <v>42805</v>
      </c>
      <c r="E2787" s="105">
        <f t="shared" si="895"/>
        <v>8.5400000000000005E-4</v>
      </c>
      <c r="F2787" s="106">
        <f t="shared" ref="F2787:F2850" si="912">IF(DAY(A2787)=E$2+1,1,F2786+1)</f>
        <v>8</v>
      </c>
      <c r="G2787" s="106">
        <f t="shared" si="894"/>
        <v>31</v>
      </c>
      <c r="H2787" s="104">
        <f t="shared" si="904"/>
        <v>1.00022031</v>
      </c>
      <c r="I2787" s="104">
        <f t="shared" si="905"/>
        <v>1.0764298699999999</v>
      </c>
      <c r="J2787" s="104">
        <f t="shared" si="897"/>
        <v>1.07666701</v>
      </c>
      <c r="K2787" s="104">
        <f t="shared" si="898"/>
        <v>59612.889503500002</v>
      </c>
      <c r="L2787" s="107">
        <f t="shared" si="907"/>
        <v>0</v>
      </c>
      <c r="M2787" s="105">
        <f t="shared" si="908"/>
        <v>0</v>
      </c>
      <c r="N2787" s="104">
        <f t="shared" si="909"/>
        <v>0</v>
      </c>
      <c r="O2787" s="113">
        <f t="shared" si="906"/>
        <v>0.11</v>
      </c>
      <c r="P2787" s="108">
        <f t="shared" si="896"/>
        <v>1.002246822</v>
      </c>
      <c r="Q2787" s="104">
        <f t="shared" si="899"/>
        <v>133.93955162</v>
      </c>
      <c r="R2787" s="104">
        <f t="shared" si="900"/>
        <v>133.93955162</v>
      </c>
      <c r="S2787" s="109" t="s">
        <v>52</v>
      </c>
      <c r="T2787" s="110">
        <f t="shared" si="910"/>
        <v>42835</v>
      </c>
      <c r="U2787" s="111">
        <f t="shared" si="911"/>
        <v>0</v>
      </c>
      <c r="V2787" s="22"/>
      <c r="AF2787" s="14"/>
    </row>
    <row r="2788" spans="1:32" x14ac:dyDescent="0.2">
      <c r="A2788" s="112">
        <f t="shared" si="901"/>
        <v>42813</v>
      </c>
      <c r="B2788" s="104">
        <f t="shared" si="893"/>
        <v>59765.238983119998</v>
      </c>
      <c r="C2788" s="104">
        <f t="shared" si="902"/>
        <v>55367.991170739959</v>
      </c>
      <c r="D2788" s="132">
        <f t="shared" si="903"/>
        <v>42805</v>
      </c>
      <c r="E2788" s="105">
        <f t="shared" si="895"/>
        <v>8.5400000000000005E-4</v>
      </c>
      <c r="F2788" s="106">
        <f t="shared" si="912"/>
        <v>9</v>
      </c>
      <c r="G2788" s="106">
        <f t="shared" si="894"/>
        <v>31</v>
      </c>
      <c r="H2788" s="104">
        <f t="shared" si="904"/>
        <v>1.00024786</v>
      </c>
      <c r="I2788" s="104">
        <f t="shared" si="905"/>
        <v>1.0764298699999999</v>
      </c>
      <c r="J2788" s="104">
        <f t="shared" si="897"/>
        <v>1.07669667</v>
      </c>
      <c r="K2788" s="104">
        <f t="shared" si="898"/>
        <v>59614.531718120001</v>
      </c>
      <c r="L2788" s="107">
        <f t="shared" si="907"/>
        <v>0</v>
      </c>
      <c r="M2788" s="105">
        <f t="shared" si="908"/>
        <v>0</v>
      </c>
      <c r="N2788" s="104">
        <f t="shared" si="909"/>
        <v>0</v>
      </c>
      <c r="O2788" s="113">
        <f t="shared" si="906"/>
        <v>0.11</v>
      </c>
      <c r="P2788" s="108">
        <f t="shared" si="896"/>
        <v>1.002528029</v>
      </c>
      <c r="Q2788" s="104">
        <f t="shared" si="899"/>
        <v>150.70726500000001</v>
      </c>
      <c r="R2788" s="104">
        <f t="shared" si="900"/>
        <v>150.70726500000001</v>
      </c>
      <c r="S2788" s="109" t="s">
        <v>52</v>
      </c>
      <c r="T2788" s="110">
        <f t="shared" si="910"/>
        <v>42835</v>
      </c>
      <c r="U2788" s="111">
        <f t="shared" si="911"/>
        <v>0</v>
      </c>
      <c r="V2788" s="22"/>
      <c r="AF2788" s="14"/>
    </row>
    <row r="2789" spans="1:32" x14ac:dyDescent="0.2">
      <c r="A2789" s="112">
        <f t="shared" si="901"/>
        <v>42814</v>
      </c>
      <c r="B2789" s="104">
        <f t="shared" si="893"/>
        <v>59783.653493550002</v>
      </c>
      <c r="C2789" s="104">
        <f t="shared" si="902"/>
        <v>55367.991170739959</v>
      </c>
      <c r="D2789" s="132">
        <f t="shared" si="903"/>
        <v>42805</v>
      </c>
      <c r="E2789" s="105">
        <f t="shared" si="895"/>
        <v>8.5400000000000005E-4</v>
      </c>
      <c r="F2789" s="106">
        <f t="shared" si="912"/>
        <v>10</v>
      </c>
      <c r="G2789" s="106">
        <f t="shared" si="894"/>
        <v>31</v>
      </c>
      <c r="H2789" s="104">
        <f t="shared" si="904"/>
        <v>1.0002754</v>
      </c>
      <c r="I2789" s="104">
        <f t="shared" si="905"/>
        <v>1.0764298699999999</v>
      </c>
      <c r="J2789" s="104">
        <f t="shared" si="897"/>
        <v>1.07672631</v>
      </c>
      <c r="K2789" s="104">
        <f t="shared" si="898"/>
        <v>59616.172825380003</v>
      </c>
      <c r="L2789" s="107">
        <f t="shared" si="907"/>
        <v>0</v>
      </c>
      <c r="M2789" s="105">
        <f t="shared" si="908"/>
        <v>0</v>
      </c>
      <c r="N2789" s="104">
        <f t="shared" si="909"/>
        <v>0</v>
      </c>
      <c r="O2789" s="113">
        <f t="shared" si="906"/>
        <v>0.11</v>
      </c>
      <c r="P2789" s="108">
        <f t="shared" si="896"/>
        <v>1.002809316</v>
      </c>
      <c r="Q2789" s="104">
        <f t="shared" si="899"/>
        <v>167.48066817</v>
      </c>
      <c r="R2789" s="104">
        <f t="shared" si="900"/>
        <v>167.48066817</v>
      </c>
      <c r="S2789" s="109" t="s">
        <v>52</v>
      </c>
      <c r="T2789" s="110">
        <f t="shared" si="910"/>
        <v>42835</v>
      </c>
      <c r="U2789" s="111">
        <f t="shared" si="911"/>
        <v>0</v>
      </c>
      <c r="V2789" s="22"/>
      <c r="AF2789" s="14"/>
    </row>
    <row r="2790" spans="1:32" x14ac:dyDescent="0.2">
      <c r="A2790" s="112">
        <f t="shared" si="901"/>
        <v>42815</v>
      </c>
      <c r="B2790" s="104">
        <f t="shared" si="893"/>
        <v>59802.074132809998</v>
      </c>
      <c r="C2790" s="104">
        <f t="shared" si="902"/>
        <v>55367.991170739959</v>
      </c>
      <c r="D2790" s="132">
        <f t="shared" si="903"/>
        <v>42805</v>
      </c>
      <c r="E2790" s="105">
        <f t="shared" si="895"/>
        <v>8.5400000000000005E-4</v>
      </c>
      <c r="F2790" s="106">
        <f t="shared" si="912"/>
        <v>11</v>
      </c>
      <c r="G2790" s="106">
        <f t="shared" si="894"/>
        <v>31</v>
      </c>
      <c r="H2790" s="104">
        <f t="shared" si="904"/>
        <v>1.0003029400000001</v>
      </c>
      <c r="I2790" s="104">
        <f t="shared" si="905"/>
        <v>1.0764298699999999</v>
      </c>
      <c r="J2790" s="104">
        <f t="shared" si="897"/>
        <v>1.0767559600000001</v>
      </c>
      <c r="K2790" s="104">
        <f t="shared" si="898"/>
        <v>59617.81448632</v>
      </c>
      <c r="L2790" s="107">
        <f t="shared" si="907"/>
        <v>0</v>
      </c>
      <c r="M2790" s="105">
        <f t="shared" si="908"/>
        <v>0</v>
      </c>
      <c r="N2790" s="104">
        <f t="shared" si="909"/>
        <v>0</v>
      </c>
      <c r="O2790" s="113">
        <f t="shared" si="906"/>
        <v>0.11</v>
      </c>
      <c r="P2790" s="108">
        <f t="shared" si="896"/>
        <v>1.003090681</v>
      </c>
      <c r="Q2790" s="104">
        <f t="shared" si="899"/>
        <v>184.25964648999999</v>
      </c>
      <c r="R2790" s="104">
        <f t="shared" si="900"/>
        <v>184.25964648999999</v>
      </c>
      <c r="S2790" s="109" t="s">
        <v>52</v>
      </c>
      <c r="T2790" s="110">
        <f t="shared" si="910"/>
        <v>42835</v>
      </c>
      <c r="U2790" s="111">
        <f t="shared" si="911"/>
        <v>0</v>
      </c>
      <c r="V2790" s="22"/>
      <c r="AF2790" s="14"/>
    </row>
    <row r="2791" spans="1:32" x14ac:dyDescent="0.2">
      <c r="A2791" s="112">
        <f t="shared" si="901"/>
        <v>42816</v>
      </c>
      <c r="B2791" s="104">
        <f t="shared" ref="B2791:B2854" si="913">IF(E2791&lt;0,"ND",(K2791+Q2791))</f>
        <v>59820.500405810002</v>
      </c>
      <c r="C2791" s="104">
        <f t="shared" si="902"/>
        <v>55367.991170739959</v>
      </c>
      <c r="D2791" s="132">
        <f t="shared" si="903"/>
        <v>42805</v>
      </c>
      <c r="E2791" s="105">
        <f t="shared" si="895"/>
        <v>8.5400000000000005E-4</v>
      </c>
      <c r="F2791" s="106">
        <f t="shared" si="912"/>
        <v>12</v>
      </c>
      <c r="G2791" s="106">
        <f t="shared" ref="G2791:G2854" si="914">IF(DAY(A2791)=E$2+1,DAY(EOMONTH(A2791,0)), IF(DAY(A2791)&lt;&gt;$E$2+1,G2790))</f>
        <v>31</v>
      </c>
      <c r="H2791" s="104">
        <f t="shared" si="904"/>
        <v>1.0003304900000001</v>
      </c>
      <c r="I2791" s="104">
        <f t="shared" si="905"/>
        <v>1.0764298699999999</v>
      </c>
      <c r="J2791" s="104">
        <f t="shared" si="897"/>
        <v>1.0767856099999999</v>
      </c>
      <c r="K2791" s="104">
        <f t="shared" si="898"/>
        <v>59619.456147249999</v>
      </c>
      <c r="L2791" s="107">
        <f t="shared" si="907"/>
        <v>0</v>
      </c>
      <c r="M2791" s="105">
        <f t="shared" si="908"/>
        <v>0</v>
      </c>
      <c r="N2791" s="104">
        <f t="shared" si="909"/>
        <v>0</v>
      </c>
      <c r="O2791" s="113">
        <f t="shared" si="906"/>
        <v>0.11</v>
      </c>
      <c r="P2791" s="108">
        <f t="shared" si="896"/>
        <v>1.0033721250000001</v>
      </c>
      <c r="Q2791" s="104">
        <f t="shared" si="899"/>
        <v>201.04425856</v>
      </c>
      <c r="R2791" s="104">
        <f t="shared" si="900"/>
        <v>201.04425856</v>
      </c>
      <c r="S2791" s="109" t="s">
        <v>52</v>
      </c>
      <c r="T2791" s="110">
        <f t="shared" si="910"/>
        <v>42835</v>
      </c>
      <c r="U2791" s="111">
        <f t="shared" si="911"/>
        <v>0</v>
      </c>
      <c r="V2791" s="22"/>
      <c r="AF2791" s="14"/>
    </row>
    <row r="2792" spans="1:32" x14ac:dyDescent="0.2">
      <c r="A2792" s="112">
        <f t="shared" si="901"/>
        <v>42817</v>
      </c>
      <c r="B2792" s="104">
        <f t="shared" si="913"/>
        <v>59838.932868649994</v>
      </c>
      <c r="C2792" s="104">
        <f t="shared" si="902"/>
        <v>55367.991170739959</v>
      </c>
      <c r="D2792" s="132">
        <f t="shared" si="903"/>
        <v>42805</v>
      </c>
      <c r="E2792" s="105">
        <f t="shared" si="895"/>
        <v>8.5400000000000005E-4</v>
      </c>
      <c r="F2792" s="106">
        <f t="shared" si="912"/>
        <v>13</v>
      </c>
      <c r="G2792" s="106">
        <f t="shared" si="914"/>
        <v>31</v>
      </c>
      <c r="H2792" s="104">
        <f t="shared" si="904"/>
        <v>1.0003580400000001</v>
      </c>
      <c r="I2792" s="104">
        <f t="shared" si="905"/>
        <v>1.0764298699999999</v>
      </c>
      <c r="J2792" s="104">
        <f t="shared" si="897"/>
        <v>1.07681527</v>
      </c>
      <c r="K2792" s="104">
        <f t="shared" si="898"/>
        <v>59621.098361869997</v>
      </c>
      <c r="L2792" s="107">
        <f t="shared" si="907"/>
        <v>0</v>
      </c>
      <c r="M2792" s="105">
        <f t="shared" si="908"/>
        <v>0</v>
      </c>
      <c r="N2792" s="104">
        <f t="shared" si="909"/>
        <v>0</v>
      </c>
      <c r="O2792" s="113">
        <f t="shared" si="906"/>
        <v>0.11</v>
      </c>
      <c r="P2792" s="108">
        <f t="shared" si="896"/>
        <v>1.003653648</v>
      </c>
      <c r="Q2792" s="104">
        <f t="shared" si="899"/>
        <v>217.83450678</v>
      </c>
      <c r="R2792" s="104">
        <f t="shared" si="900"/>
        <v>217.83450678</v>
      </c>
      <c r="S2792" s="109" t="s">
        <v>52</v>
      </c>
      <c r="T2792" s="110">
        <f t="shared" si="910"/>
        <v>42835</v>
      </c>
      <c r="U2792" s="111">
        <f t="shared" si="911"/>
        <v>0</v>
      </c>
      <c r="V2792" s="22"/>
      <c r="AF2792" s="14"/>
    </row>
    <row r="2793" spans="1:32" x14ac:dyDescent="0.2">
      <c r="A2793" s="112">
        <f t="shared" si="901"/>
        <v>42818</v>
      </c>
      <c r="B2793" s="104">
        <f t="shared" si="913"/>
        <v>59857.369854620003</v>
      </c>
      <c r="C2793" s="104">
        <f t="shared" si="902"/>
        <v>55367.991170739959</v>
      </c>
      <c r="D2793" s="132">
        <f t="shared" si="903"/>
        <v>42805</v>
      </c>
      <c r="E2793" s="105">
        <f t="shared" si="895"/>
        <v>8.5400000000000005E-4</v>
      </c>
      <c r="F2793" s="106">
        <f t="shared" si="912"/>
        <v>14</v>
      </c>
      <c r="G2793" s="106">
        <f t="shared" si="914"/>
        <v>31</v>
      </c>
      <c r="H2793" s="104">
        <f t="shared" si="904"/>
        <v>1.0003855800000001</v>
      </c>
      <c r="I2793" s="104">
        <f t="shared" si="905"/>
        <v>1.0764298699999999</v>
      </c>
      <c r="J2793" s="104">
        <f t="shared" si="897"/>
        <v>1.0768449099999999</v>
      </c>
      <c r="K2793" s="104">
        <f t="shared" si="898"/>
        <v>59622.73946913</v>
      </c>
      <c r="L2793" s="107">
        <f t="shared" si="907"/>
        <v>0</v>
      </c>
      <c r="M2793" s="105">
        <f t="shared" si="908"/>
        <v>0</v>
      </c>
      <c r="N2793" s="104">
        <f t="shared" si="909"/>
        <v>0</v>
      </c>
      <c r="O2793" s="113">
        <f t="shared" si="906"/>
        <v>0.11</v>
      </c>
      <c r="P2793" s="108">
        <f t="shared" si="896"/>
        <v>1.0039352500000001</v>
      </c>
      <c r="Q2793" s="104">
        <f t="shared" si="899"/>
        <v>234.63038549000001</v>
      </c>
      <c r="R2793" s="104">
        <f t="shared" si="900"/>
        <v>234.63038549000001</v>
      </c>
      <c r="S2793" s="109" t="s">
        <v>52</v>
      </c>
      <c r="T2793" s="110">
        <f t="shared" si="910"/>
        <v>42835</v>
      </c>
      <c r="U2793" s="111">
        <f t="shared" si="911"/>
        <v>0</v>
      </c>
      <c r="V2793" s="22"/>
      <c r="AF2793" s="14"/>
    </row>
    <row r="2794" spans="1:32" x14ac:dyDescent="0.2">
      <c r="A2794" s="112">
        <f t="shared" si="901"/>
        <v>42819</v>
      </c>
      <c r="B2794" s="104">
        <f t="shared" si="913"/>
        <v>59875.81358722</v>
      </c>
      <c r="C2794" s="104">
        <f t="shared" si="902"/>
        <v>55367.991170739959</v>
      </c>
      <c r="D2794" s="132">
        <f t="shared" si="903"/>
        <v>42805</v>
      </c>
      <c r="E2794" s="105">
        <f t="shared" si="895"/>
        <v>8.5400000000000005E-4</v>
      </c>
      <c r="F2794" s="106">
        <f t="shared" si="912"/>
        <v>15</v>
      </c>
      <c r="G2794" s="106">
        <f t="shared" si="914"/>
        <v>31</v>
      </c>
      <c r="H2794" s="104">
        <f t="shared" si="904"/>
        <v>1.0004131300000001</v>
      </c>
      <c r="I2794" s="104">
        <f t="shared" si="905"/>
        <v>1.0764298699999999</v>
      </c>
      <c r="J2794" s="104">
        <f t="shared" si="897"/>
        <v>1.07687457</v>
      </c>
      <c r="K2794" s="104">
        <f t="shared" si="898"/>
        <v>59624.381683749998</v>
      </c>
      <c r="L2794" s="107">
        <f t="shared" si="907"/>
        <v>0</v>
      </c>
      <c r="M2794" s="105">
        <f t="shared" si="908"/>
        <v>0</v>
      </c>
      <c r="N2794" s="104">
        <f t="shared" si="909"/>
        <v>0</v>
      </c>
      <c r="O2794" s="113">
        <f t="shared" si="906"/>
        <v>0.11</v>
      </c>
      <c r="P2794" s="108">
        <f t="shared" si="896"/>
        <v>1.004216931</v>
      </c>
      <c r="Q2794" s="104">
        <f t="shared" si="899"/>
        <v>251.43190347000001</v>
      </c>
      <c r="R2794" s="104">
        <f t="shared" si="900"/>
        <v>251.43190347000001</v>
      </c>
      <c r="S2794" s="109" t="s">
        <v>52</v>
      </c>
      <c r="T2794" s="110">
        <f t="shared" si="910"/>
        <v>42835</v>
      </c>
      <c r="U2794" s="111">
        <f t="shared" si="911"/>
        <v>0</v>
      </c>
      <c r="V2794" s="22"/>
      <c r="AF2794" s="14"/>
    </row>
    <row r="2795" spans="1:32" x14ac:dyDescent="0.2">
      <c r="A2795" s="112">
        <f t="shared" si="901"/>
        <v>42820</v>
      </c>
      <c r="B2795" s="104">
        <f t="shared" si="913"/>
        <v>59894.263015069999</v>
      </c>
      <c r="C2795" s="104">
        <f t="shared" si="902"/>
        <v>55367.991170739959</v>
      </c>
      <c r="D2795" s="132">
        <f t="shared" si="903"/>
        <v>42805</v>
      </c>
      <c r="E2795" s="105">
        <f t="shared" ref="E2795:E2858" si="915">IF(DAY(A2794)=$E$2,VLOOKUP(A2794,$AG$10:$AH$200,2),E2794)</f>
        <v>8.5400000000000005E-4</v>
      </c>
      <c r="F2795" s="106">
        <f t="shared" si="912"/>
        <v>16</v>
      </c>
      <c r="G2795" s="106">
        <f t="shared" si="914"/>
        <v>31</v>
      </c>
      <c r="H2795" s="104">
        <f t="shared" si="904"/>
        <v>1.0004406800000001</v>
      </c>
      <c r="I2795" s="104">
        <f t="shared" si="905"/>
        <v>1.0764298699999999</v>
      </c>
      <c r="J2795" s="104">
        <f t="shared" si="897"/>
        <v>1.07690423</v>
      </c>
      <c r="K2795" s="104">
        <f t="shared" si="898"/>
        <v>59626.023898369996</v>
      </c>
      <c r="L2795" s="107">
        <f t="shared" si="907"/>
        <v>0</v>
      </c>
      <c r="M2795" s="105">
        <f t="shared" si="908"/>
        <v>0</v>
      </c>
      <c r="N2795" s="104">
        <f t="shared" si="909"/>
        <v>0</v>
      </c>
      <c r="O2795" s="113">
        <f t="shared" si="906"/>
        <v>0.11</v>
      </c>
      <c r="P2795" s="108">
        <f t="shared" si="896"/>
        <v>1.0044986920000001</v>
      </c>
      <c r="Q2795" s="104">
        <f t="shared" si="899"/>
        <v>268.23911670000001</v>
      </c>
      <c r="R2795" s="104">
        <f t="shared" si="900"/>
        <v>268.23911670000001</v>
      </c>
      <c r="S2795" s="109" t="s">
        <v>52</v>
      </c>
      <c r="T2795" s="110">
        <f t="shared" si="910"/>
        <v>42835</v>
      </c>
      <c r="U2795" s="111">
        <f t="shared" si="911"/>
        <v>0</v>
      </c>
      <c r="V2795" s="22"/>
      <c r="AF2795" s="14"/>
    </row>
    <row r="2796" spans="1:32" x14ac:dyDescent="0.2">
      <c r="A2796" s="112">
        <f t="shared" si="901"/>
        <v>42821</v>
      </c>
      <c r="B2796" s="104">
        <f t="shared" si="913"/>
        <v>59912.717462970002</v>
      </c>
      <c r="C2796" s="104">
        <f t="shared" si="902"/>
        <v>55367.991170739959</v>
      </c>
      <c r="D2796" s="132">
        <f t="shared" si="903"/>
        <v>42805</v>
      </c>
      <c r="E2796" s="105">
        <f t="shared" si="915"/>
        <v>8.5400000000000005E-4</v>
      </c>
      <c r="F2796" s="106">
        <f t="shared" si="912"/>
        <v>17</v>
      </c>
      <c r="G2796" s="106">
        <f t="shared" si="914"/>
        <v>31</v>
      </c>
      <c r="H2796" s="104">
        <f t="shared" si="904"/>
        <v>1.0004682300000001</v>
      </c>
      <c r="I2796" s="104">
        <f t="shared" si="905"/>
        <v>1.0764298699999999</v>
      </c>
      <c r="J2796" s="104">
        <f t="shared" si="897"/>
        <v>1.0769338799999999</v>
      </c>
      <c r="K2796" s="104">
        <f t="shared" si="898"/>
        <v>59627.66555931</v>
      </c>
      <c r="L2796" s="107">
        <f t="shared" si="907"/>
        <v>0</v>
      </c>
      <c r="M2796" s="105">
        <f t="shared" si="908"/>
        <v>0</v>
      </c>
      <c r="N2796" s="104">
        <f t="shared" si="909"/>
        <v>0</v>
      </c>
      <c r="O2796" s="113">
        <f t="shared" si="906"/>
        <v>0.11</v>
      </c>
      <c r="P2796" s="108">
        <f t="shared" si="896"/>
        <v>1.004780531</v>
      </c>
      <c r="Q2796" s="104">
        <f t="shared" si="899"/>
        <v>285.05190365999999</v>
      </c>
      <c r="R2796" s="104">
        <f t="shared" si="900"/>
        <v>285.05190365999999</v>
      </c>
      <c r="S2796" s="109" t="s">
        <v>52</v>
      </c>
      <c r="T2796" s="110">
        <f t="shared" si="910"/>
        <v>42835</v>
      </c>
      <c r="U2796" s="111">
        <f t="shared" si="911"/>
        <v>0</v>
      </c>
      <c r="V2796" s="22"/>
      <c r="AF2796" s="14"/>
    </row>
    <row r="2797" spans="1:32" x14ac:dyDescent="0.2">
      <c r="A2797" s="112">
        <f t="shared" si="901"/>
        <v>42822</v>
      </c>
      <c r="B2797" s="104">
        <f t="shared" si="913"/>
        <v>59931.17810343</v>
      </c>
      <c r="C2797" s="104">
        <f t="shared" si="902"/>
        <v>55367.991170739959</v>
      </c>
      <c r="D2797" s="132">
        <f t="shared" si="903"/>
        <v>42805</v>
      </c>
      <c r="E2797" s="105">
        <f t="shared" si="915"/>
        <v>8.5400000000000005E-4</v>
      </c>
      <c r="F2797" s="106">
        <f t="shared" si="912"/>
        <v>18</v>
      </c>
      <c r="G2797" s="106">
        <f t="shared" si="914"/>
        <v>31</v>
      </c>
      <c r="H2797" s="104">
        <f t="shared" si="904"/>
        <v>1.0004957800000001</v>
      </c>
      <c r="I2797" s="104">
        <f t="shared" si="905"/>
        <v>1.0764298699999999</v>
      </c>
      <c r="J2797" s="104">
        <f t="shared" si="897"/>
        <v>1.0769635399999999</v>
      </c>
      <c r="K2797" s="104">
        <f t="shared" si="898"/>
        <v>59629.307773920002</v>
      </c>
      <c r="L2797" s="107">
        <f t="shared" si="907"/>
        <v>0</v>
      </c>
      <c r="M2797" s="105">
        <f t="shared" si="908"/>
        <v>0</v>
      </c>
      <c r="N2797" s="104">
        <f t="shared" si="909"/>
        <v>0</v>
      </c>
      <c r="O2797" s="113">
        <f t="shared" si="906"/>
        <v>0.11</v>
      </c>
      <c r="P2797" s="108">
        <f t="shared" si="896"/>
        <v>1.005062449</v>
      </c>
      <c r="Q2797" s="104">
        <f t="shared" si="899"/>
        <v>301.87032950999998</v>
      </c>
      <c r="R2797" s="104">
        <f t="shared" si="900"/>
        <v>301.87032950999998</v>
      </c>
      <c r="S2797" s="109" t="s">
        <v>52</v>
      </c>
      <c r="T2797" s="110">
        <f t="shared" si="910"/>
        <v>42835</v>
      </c>
      <c r="U2797" s="111">
        <f t="shared" si="911"/>
        <v>0</v>
      </c>
      <c r="V2797" s="22"/>
      <c r="AF2797" s="14"/>
    </row>
    <row r="2798" spans="1:32" x14ac:dyDescent="0.2">
      <c r="A2798" s="112">
        <f t="shared" si="901"/>
        <v>42823</v>
      </c>
      <c r="B2798" s="104">
        <f t="shared" si="913"/>
        <v>59949.643883669996</v>
      </c>
      <c r="C2798" s="104">
        <f t="shared" si="902"/>
        <v>55367.991170739959</v>
      </c>
      <c r="D2798" s="132">
        <f t="shared" si="903"/>
        <v>42805</v>
      </c>
      <c r="E2798" s="105">
        <f t="shared" si="915"/>
        <v>8.5400000000000005E-4</v>
      </c>
      <c r="F2798" s="106">
        <f t="shared" si="912"/>
        <v>19</v>
      </c>
      <c r="G2798" s="106">
        <f t="shared" si="914"/>
        <v>31</v>
      </c>
      <c r="H2798" s="104">
        <f t="shared" si="904"/>
        <v>1.00052333</v>
      </c>
      <c r="I2798" s="104">
        <f t="shared" si="905"/>
        <v>1.0764298699999999</v>
      </c>
      <c r="J2798" s="104">
        <f t="shared" si="897"/>
        <v>1.07699319</v>
      </c>
      <c r="K2798" s="104">
        <f t="shared" si="898"/>
        <v>59630.949434859998</v>
      </c>
      <c r="L2798" s="107">
        <f t="shared" si="907"/>
        <v>0</v>
      </c>
      <c r="M2798" s="105">
        <f t="shared" si="908"/>
        <v>0</v>
      </c>
      <c r="N2798" s="104">
        <f t="shared" si="909"/>
        <v>0</v>
      </c>
      <c r="O2798" s="113">
        <f t="shared" si="906"/>
        <v>0.11</v>
      </c>
      <c r="P2798" s="108">
        <f t="shared" si="896"/>
        <v>1.0053444469999999</v>
      </c>
      <c r="Q2798" s="104">
        <f t="shared" si="899"/>
        <v>318.69444880999998</v>
      </c>
      <c r="R2798" s="104">
        <f t="shared" si="900"/>
        <v>318.69444880999998</v>
      </c>
      <c r="S2798" s="109" t="s">
        <v>52</v>
      </c>
      <c r="T2798" s="110">
        <f t="shared" si="910"/>
        <v>42835</v>
      </c>
      <c r="U2798" s="111">
        <f t="shared" si="911"/>
        <v>0</v>
      </c>
      <c r="V2798" s="22"/>
      <c r="AF2798" s="14"/>
    </row>
    <row r="2799" spans="1:32" x14ac:dyDescent="0.2">
      <c r="A2799" s="112">
        <f t="shared" si="901"/>
        <v>42824</v>
      </c>
      <c r="B2799" s="104">
        <f t="shared" si="913"/>
        <v>59968.115797939994</v>
      </c>
      <c r="C2799" s="104">
        <f t="shared" si="902"/>
        <v>55367.991170739959</v>
      </c>
      <c r="D2799" s="132">
        <f t="shared" si="903"/>
        <v>42805</v>
      </c>
      <c r="E2799" s="105">
        <f t="shared" si="915"/>
        <v>8.5400000000000005E-4</v>
      </c>
      <c r="F2799" s="106">
        <f t="shared" si="912"/>
        <v>20</v>
      </c>
      <c r="G2799" s="106">
        <f t="shared" si="914"/>
        <v>31</v>
      </c>
      <c r="H2799" s="104">
        <f t="shared" si="904"/>
        <v>1.00055088</v>
      </c>
      <c r="I2799" s="104">
        <f t="shared" si="905"/>
        <v>1.0764298699999999</v>
      </c>
      <c r="J2799" s="104">
        <f t="shared" si="897"/>
        <v>1.0770228500000001</v>
      </c>
      <c r="K2799" s="104">
        <f t="shared" si="898"/>
        <v>59632.591649479997</v>
      </c>
      <c r="L2799" s="107">
        <f t="shared" si="907"/>
        <v>0</v>
      </c>
      <c r="M2799" s="105">
        <f t="shared" si="908"/>
        <v>0</v>
      </c>
      <c r="N2799" s="104">
        <f t="shared" si="909"/>
        <v>0</v>
      </c>
      <c r="O2799" s="113">
        <f t="shared" si="906"/>
        <v>0.11</v>
      </c>
      <c r="P2799" s="108">
        <f t="shared" si="896"/>
        <v>1.0056265230000001</v>
      </c>
      <c r="Q2799" s="104">
        <f t="shared" si="899"/>
        <v>335.52414845999999</v>
      </c>
      <c r="R2799" s="104">
        <f t="shared" si="900"/>
        <v>335.52414845999999</v>
      </c>
      <c r="S2799" s="109" t="s">
        <v>52</v>
      </c>
      <c r="T2799" s="110">
        <f t="shared" si="910"/>
        <v>42835</v>
      </c>
      <c r="U2799" s="111">
        <f t="shared" si="911"/>
        <v>0</v>
      </c>
      <c r="V2799" s="22"/>
      <c r="AF2799" s="14"/>
    </row>
    <row r="2800" spans="1:32" x14ac:dyDescent="0.2">
      <c r="A2800" s="112">
        <f t="shared" si="901"/>
        <v>42825</v>
      </c>
      <c r="B2800" s="104">
        <f t="shared" si="913"/>
        <v>59986.592852460002</v>
      </c>
      <c r="C2800" s="104">
        <f t="shared" si="902"/>
        <v>55367.991170739959</v>
      </c>
      <c r="D2800" s="132">
        <f t="shared" si="903"/>
        <v>42805</v>
      </c>
      <c r="E2800" s="105">
        <f t="shared" si="915"/>
        <v>8.5400000000000005E-4</v>
      </c>
      <c r="F2800" s="106">
        <f t="shared" si="912"/>
        <v>21</v>
      </c>
      <c r="G2800" s="106">
        <f t="shared" si="914"/>
        <v>31</v>
      </c>
      <c r="H2800" s="104">
        <f t="shared" si="904"/>
        <v>1.00057843</v>
      </c>
      <c r="I2800" s="104">
        <f t="shared" si="905"/>
        <v>1.0764298699999999</v>
      </c>
      <c r="J2800" s="104">
        <f t="shared" si="897"/>
        <v>1.0770525</v>
      </c>
      <c r="K2800" s="104">
        <f t="shared" si="898"/>
        <v>59634.233310420001</v>
      </c>
      <c r="L2800" s="107">
        <f t="shared" si="907"/>
        <v>0</v>
      </c>
      <c r="M2800" s="105">
        <f t="shared" si="908"/>
        <v>0</v>
      </c>
      <c r="N2800" s="104">
        <f t="shared" si="909"/>
        <v>0</v>
      </c>
      <c r="O2800" s="113">
        <f t="shared" si="906"/>
        <v>0.11</v>
      </c>
      <c r="P2800" s="108">
        <f t="shared" si="896"/>
        <v>1.005908679</v>
      </c>
      <c r="Q2800" s="104">
        <f t="shared" si="899"/>
        <v>352.35954204000001</v>
      </c>
      <c r="R2800" s="104">
        <f t="shared" si="900"/>
        <v>352.35954204000001</v>
      </c>
      <c r="S2800" s="109" t="s">
        <v>52</v>
      </c>
      <c r="T2800" s="110">
        <f t="shared" si="910"/>
        <v>42835</v>
      </c>
      <c r="U2800" s="111">
        <f t="shared" si="911"/>
        <v>0</v>
      </c>
      <c r="V2800" s="22"/>
      <c r="AF2800" s="14"/>
    </row>
    <row r="2801" spans="1:32" x14ac:dyDescent="0.2">
      <c r="A2801" s="112">
        <f t="shared" si="901"/>
        <v>42826</v>
      </c>
      <c r="B2801" s="104">
        <f t="shared" si="913"/>
        <v>60005.076101729996</v>
      </c>
      <c r="C2801" s="104">
        <f t="shared" si="902"/>
        <v>55367.991170739959</v>
      </c>
      <c r="D2801" s="132">
        <f t="shared" si="903"/>
        <v>42805</v>
      </c>
      <c r="E2801" s="105">
        <f t="shared" si="915"/>
        <v>8.5400000000000005E-4</v>
      </c>
      <c r="F2801" s="106">
        <f t="shared" si="912"/>
        <v>22</v>
      </c>
      <c r="G2801" s="106">
        <f t="shared" si="914"/>
        <v>31</v>
      </c>
      <c r="H2801" s="104">
        <f t="shared" si="904"/>
        <v>1.00060598</v>
      </c>
      <c r="I2801" s="104">
        <f t="shared" si="905"/>
        <v>1.0764298699999999</v>
      </c>
      <c r="J2801" s="104">
        <f t="shared" si="897"/>
        <v>1.07708216</v>
      </c>
      <c r="K2801" s="104">
        <f t="shared" si="898"/>
        <v>59635.875525039999</v>
      </c>
      <c r="L2801" s="107">
        <f t="shared" si="907"/>
        <v>0</v>
      </c>
      <c r="M2801" s="105">
        <f t="shared" si="908"/>
        <v>0</v>
      </c>
      <c r="N2801" s="104">
        <f t="shared" si="909"/>
        <v>0</v>
      </c>
      <c r="O2801" s="113">
        <f t="shared" si="906"/>
        <v>0.11</v>
      </c>
      <c r="P2801" s="108">
        <f t="shared" si="896"/>
        <v>1.006190914</v>
      </c>
      <c r="Q2801" s="104">
        <f t="shared" si="899"/>
        <v>369.20057668999999</v>
      </c>
      <c r="R2801" s="104">
        <f t="shared" si="900"/>
        <v>369.20057668999999</v>
      </c>
      <c r="S2801" s="109" t="s">
        <v>52</v>
      </c>
      <c r="T2801" s="110">
        <f t="shared" si="910"/>
        <v>42835</v>
      </c>
      <c r="U2801" s="111">
        <f t="shared" si="911"/>
        <v>0</v>
      </c>
      <c r="V2801" s="22"/>
      <c r="AF2801" s="14"/>
    </row>
    <row r="2802" spans="1:32" x14ac:dyDescent="0.2">
      <c r="A2802" s="112">
        <f t="shared" si="901"/>
        <v>42827</v>
      </c>
      <c r="B2802" s="104">
        <f t="shared" si="913"/>
        <v>60023.565546590005</v>
      </c>
      <c r="C2802" s="104">
        <f t="shared" si="902"/>
        <v>55367.991170739959</v>
      </c>
      <c r="D2802" s="132">
        <f t="shared" si="903"/>
        <v>42805</v>
      </c>
      <c r="E2802" s="105">
        <f t="shared" si="915"/>
        <v>8.5400000000000005E-4</v>
      </c>
      <c r="F2802" s="106">
        <f t="shared" si="912"/>
        <v>23</v>
      </c>
      <c r="G2802" s="106">
        <f t="shared" si="914"/>
        <v>31</v>
      </c>
      <c r="H2802" s="104">
        <f t="shared" si="904"/>
        <v>1.0006335399999999</v>
      </c>
      <c r="I2802" s="104">
        <f t="shared" si="905"/>
        <v>1.0764298699999999</v>
      </c>
      <c r="J2802" s="104">
        <f t="shared" si="897"/>
        <v>1.07711183</v>
      </c>
      <c r="K2802" s="104">
        <f t="shared" si="898"/>
        <v>59637.518293330002</v>
      </c>
      <c r="L2802" s="107">
        <f t="shared" si="907"/>
        <v>0</v>
      </c>
      <c r="M2802" s="105">
        <f t="shared" si="908"/>
        <v>0</v>
      </c>
      <c r="N2802" s="104">
        <f t="shared" si="909"/>
        <v>0</v>
      </c>
      <c r="O2802" s="113">
        <f t="shared" si="906"/>
        <v>0.11</v>
      </c>
      <c r="P2802" s="108">
        <f t="shared" si="896"/>
        <v>1.0064732279999999</v>
      </c>
      <c r="Q2802" s="104">
        <f t="shared" si="899"/>
        <v>386.04725325999999</v>
      </c>
      <c r="R2802" s="104">
        <f t="shared" si="900"/>
        <v>386.04725325999999</v>
      </c>
      <c r="S2802" s="109" t="s">
        <v>52</v>
      </c>
      <c r="T2802" s="110">
        <f t="shared" si="910"/>
        <v>42835</v>
      </c>
      <c r="U2802" s="111">
        <f t="shared" si="911"/>
        <v>0</v>
      </c>
      <c r="V2802" s="22"/>
      <c r="AF2802" s="14"/>
    </row>
    <row r="2803" spans="1:32" x14ac:dyDescent="0.2">
      <c r="A2803" s="112">
        <f t="shared" si="901"/>
        <v>42828</v>
      </c>
      <c r="B2803" s="104">
        <f t="shared" si="913"/>
        <v>60042.05951567</v>
      </c>
      <c r="C2803" s="104">
        <f t="shared" si="902"/>
        <v>55367.991170739959</v>
      </c>
      <c r="D2803" s="132">
        <f t="shared" si="903"/>
        <v>42805</v>
      </c>
      <c r="E2803" s="105">
        <f t="shared" si="915"/>
        <v>8.5400000000000005E-4</v>
      </c>
      <c r="F2803" s="106">
        <f t="shared" si="912"/>
        <v>24</v>
      </c>
      <c r="G2803" s="106">
        <f t="shared" si="914"/>
        <v>31</v>
      </c>
      <c r="H2803" s="104">
        <f t="shared" si="904"/>
        <v>1.0006610899999999</v>
      </c>
      <c r="I2803" s="104">
        <f t="shared" si="905"/>
        <v>1.0764298699999999</v>
      </c>
      <c r="J2803" s="104">
        <f t="shared" si="897"/>
        <v>1.0771414800000001</v>
      </c>
      <c r="K2803" s="104">
        <f t="shared" si="898"/>
        <v>59639.159954269999</v>
      </c>
      <c r="L2803" s="107">
        <f t="shared" si="907"/>
        <v>0</v>
      </c>
      <c r="M2803" s="105">
        <f t="shared" si="908"/>
        <v>0</v>
      </c>
      <c r="N2803" s="104">
        <f t="shared" si="909"/>
        <v>0</v>
      </c>
      <c r="O2803" s="113">
        <f t="shared" si="906"/>
        <v>0.11</v>
      </c>
      <c r="P2803" s="108">
        <f t="shared" si="896"/>
        <v>1.0067556209999999</v>
      </c>
      <c r="Q2803" s="104">
        <f t="shared" si="899"/>
        <v>402.89956139999998</v>
      </c>
      <c r="R2803" s="104">
        <f t="shared" si="900"/>
        <v>402.89956139999998</v>
      </c>
      <c r="S2803" s="109" t="s">
        <v>52</v>
      </c>
      <c r="T2803" s="110">
        <f t="shared" si="910"/>
        <v>42835</v>
      </c>
      <c r="U2803" s="111">
        <f t="shared" si="911"/>
        <v>0</v>
      </c>
      <c r="V2803" s="22"/>
      <c r="AF2803" s="14"/>
    </row>
    <row r="2804" spans="1:32" x14ac:dyDescent="0.2">
      <c r="A2804" s="112">
        <f t="shared" si="901"/>
        <v>42829</v>
      </c>
      <c r="B2804" s="104">
        <f t="shared" si="913"/>
        <v>60060.560298359997</v>
      </c>
      <c r="C2804" s="104">
        <f t="shared" si="902"/>
        <v>55367.991170739959</v>
      </c>
      <c r="D2804" s="132">
        <f t="shared" si="903"/>
        <v>42805</v>
      </c>
      <c r="E2804" s="105">
        <f t="shared" si="915"/>
        <v>8.5400000000000005E-4</v>
      </c>
      <c r="F2804" s="106">
        <f t="shared" si="912"/>
        <v>25</v>
      </c>
      <c r="G2804" s="106">
        <f t="shared" si="914"/>
        <v>31</v>
      </c>
      <c r="H2804" s="104">
        <f t="shared" si="904"/>
        <v>1.0006886500000001</v>
      </c>
      <c r="I2804" s="104">
        <f t="shared" si="905"/>
        <v>1.0764298699999999</v>
      </c>
      <c r="J2804" s="104">
        <f t="shared" si="897"/>
        <v>1.0771711500000001</v>
      </c>
      <c r="K2804" s="104">
        <f t="shared" si="898"/>
        <v>59640.802722569999</v>
      </c>
      <c r="L2804" s="107">
        <f t="shared" si="907"/>
        <v>0</v>
      </c>
      <c r="M2804" s="105">
        <f t="shared" si="908"/>
        <v>0</v>
      </c>
      <c r="N2804" s="104">
        <f t="shared" si="909"/>
        <v>0</v>
      </c>
      <c r="O2804" s="113">
        <f t="shared" si="906"/>
        <v>0.11</v>
      </c>
      <c r="P2804" s="108">
        <f t="shared" si="896"/>
        <v>1.0070380940000001</v>
      </c>
      <c r="Q2804" s="104">
        <f t="shared" si="899"/>
        <v>419.75757578999998</v>
      </c>
      <c r="R2804" s="104">
        <f t="shared" si="900"/>
        <v>419.75757578999998</v>
      </c>
      <c r="S2804" s="109" t="s">
        <v>52</v>
      </c>
      <c r="T2804" s="110">
        <f t="shared" si="910"/>
        <v>42835</v>
      </c>
      <c r="U2804" s="111">
        <f t="shared" si="911"/>
        <v>0</v>
      </c>
      <c r="V2804" s="22"/>
      <c r="AF2804" s="14"/>
    </row>
    <row r="2805" spans="1:32" x14ac:dyDescent="0.2">
      <c r="A2805" s="112">
        <f t="shared" si="901"/>
        <v>42830</v>
      </c>
      <c r="B2805" s="104">
        <f t="shared" si="913"/>
        <v>60079.065545770005</v>
      </c>
      <c r="C2805" s="104">
        <f t="shared" si="902"/>
        <v>55367.991170739959</v>
      </c>
      <c r="D2805" s="132">
        <f t="shared" si="903"/>
        <v>42805</v>
      </c>
      <c r="E2805" s="105">
        <f t="shared" si="915"/>
        <v>8.5400000000000005E-4</v>
      </c>
      <c r="F2805" s="106">
        <f t="shared" si="912"/>
        <v>26</v>
      </c>
      <c r="G2805" s="106">
        <f t="shared" si="914"/>
        <v>31</v>
      </c>
      <c r="H2805" s="104">
        <f t="shared" si="904"/>
        <v>1.0007162000000001</v>
      </c>
      <c r="I2805" s="104">
        <f t="shared" si="905"/>
        <v>1.0764298699999999</v>
      </c>
      <c r="J2805" s="104">
        <f t="shared" si="897"/>
        <v>1.0772008</v>
      </c>
      <c r="K2805" s="104">
        <f t="shared" si="898"/>
        <v>59642.444383510003</v>
      </c>
      <c r="L2805" s="107">
        <f t="shared" si="907"/>
        <v>0</v>
      </c>
      <c r="M2805" s="105">
        <f t="shared" si="908"/>
        <v>0</v>
      </c>
      <c r="N2805" s="104">
        <f t="shared" si="909"/>
        <v>0</v>
      </c>
      <c r="O2805" s="113">
        <f t="shared" si="906"/>
        <v>0.11</v>
      </c>
      <c r="P2805" s="108">
        <f t="shared" si="896"/>
        <v>1.0073206450000001</v>
      </c>
      <c r="Q2805" s="104">
        <f t="shared" si="899"/>
        <v>436.62116226000001</v>
      </c>
      <c r="R2805" s="104">
        <f t="shared" si="900"/>
        <v>436.62116226000001</v>
      </c>
      <c r="S2805" s="109" t="s">
        <v>52</v>
      </c>
      <c r="T2805" s="110">
        <f t="shared" si="910"/>
        <v>42835</v>
      </c>
      <c r="U2805" s="111">
        <f t="shared" si="911"/>
        <v>0</v>
      </c>
      <c r="V2805" s="22"/>
      <c r="AF2805" s="14"/>
    </row>
    <row r="2806" spans="1:32" x14ac:dyDescent="0.2">
      <c r="A2806" s="112">
        <f t="shared" si="901"/>
        <v>42831</v>
      </c>
      <c r="B2806" s="104">
        <f t="shared" si="913"/>
        <v>60097.577608190004</v>
      </c>
      <c r="C2806" s="104">
        <f t="shared" si="902"/>
        <v>55367.991170739959</v>
      </c>
      <c r="D2806" s="132">
        <f t="shared" si="903"/>
        <v>42805</v>
      </c>
      <c r="E2806" s="105">
        <f t="shared" si="915"/>
        <v>8.5400000000000005E-4</v>
      </c>
      <c r="F2806" s="106">
        <f t="shared" si="912"/>
        <v>27</v>
      </c>
      <c r="G2806" s="106">
        <f t="shared" si="914"/>
        <v>31</v>
      </c>
      <c r="H2806" s="104">
        <f t="shared" si="904"/>
        <v>1.00074376</v>
      </c>
      <c r="I2806" s="104">
        <f t="shared" si="905"/>
        <v>1.0764298699999999</v>
      </c>
      <c r="J2806" s="104">
        <f t="shared" si="897"/>
        <v>1.0772304699999999</v>
      </c>
      <c r="K2806" s="104">
        <f t="shared" si="898"/>
        <v>59644.087151810003</v>
      </c>
      <c r="L2806" s="107">
        <f t="shared" si="907"/>
        <v>0</v>
      </c>
      <c r="M2806" s="105">
        <f t="shared" si="908"/>
        <v>0</v>
      </c>
      <c r="N2806" s="104">
        <f t="shared" si="909"/>
        <v>0</v>
      </c>
      <c r="O2806" s="113">
        <f t="shared" si="906"/>
        <v>0.11</v>
      </c>
      <c r="P2806" s="108">
        <f t="shared" si="896"/>
        <v>1.007603276</v>
      </c>
      <c r="Q2806" s="104">
        <f t="shared" si="899"/>
        <v>453.49045638000001</v>
      </c>
      <c r="R2806" s="104">
        <f t="shared" si="900"/>
        <v>453.49045638000001</v>
      </c>
      <c r="S2806" s="109" t="s">
        <v>52</v>
      </c>
      <c r="T2806" s="110">
        <f t="shared" si="910"/>
        <v>42835</v>
      </c>
      <c r="U2806" s="111">
        <f t="shared" si="911"/>
        <v>0</v>
      </c>
      <c r="V2806" s="22"/>
      <c r="AF2806" s="14"/>
    </row>
    <row r="2807" spans="1:32" x14ac:dyDescent="0.2">
      <c r="A2807" s="112">
        <f t="shared" si="901"/>
        <v>42832</v>
      </c>
      <c r="B2807" s="104">
        <f t="shared" si="913"/>
        <v>60116.095370860006</v>
      </c>
      <c r="C2807" s="104">
        <f t="shared" si="902"/>
        <v>55367.991170739959</v>
      </c>
      <c r="D2807" s="132">
        <f t="shared" si="903"/>
        <v>42805</v>
      </c>
      <c r="E2807" s="105">
        <f t="shared" si="915"/>
        <v>8.5400000000000005E-4</v>
      </c>
      <c r="F2807" s="106">
        <f t="shared" si="912"/>
        <v>28</v>
      </c>
      <c r="G2807" s="106">
        <f t="shared" si="914"/>
        <v>31</v>
      </c>
      <c r="H2807" s="104">
        <f t="shared" si="904"/>
        <v>1.0007713199999999</v>
      </c>
      <c r="I2807" s="104">
        <f t="shared" si="905"/>
        <v>1.0764298699999999</v>
      </c>
      <c r="J2807" s="104">
        <f t="shared" si="897"/>
        <v>1.0772601399999999</v>
      </c>
      <c r="K2807" s="104">
        <f t="shared" si="898"/>
        <v>59645.729920110003</v>
      </c>
      <c r="L2807" s="107">
        <f t="shared" si="907"/>
        <v>0</v>
      </c>
      <c r="M2807" s="105">
        <f t="shared" si="908"/>
        <v>0</v>
      </c>
      <c r="N2807" s="104">
        <f t="shared" si="909"/>
        <v>0</v>
      </c>
      <c r="O2807" s="113">
        <f t="shared" si="906"/>
        <v>0.11</v>
      </c>
      <c r="P2807" s="108">
        <f t="shared" si="896"/>
        <v>1.0078859870000001</v>
      </c>
      <c r="Q2807" s="104">
        <f t="shared" si="899"/>
        <v>470.36545074999998</v>
      </c>
      <c r="R2807" s="104">
        <f t="shared" si="900"/>
        <v>470.36545074999998</v>
      </c>
      <c r="S2807" s="109" t="s">
        <v>52</v>
      </c>
      <c r="T2807" s="110">
        <f t="shared" si="910"/>
        <v>42835</v>
      </c>
      <c r="U2807" s="111">
        <f t="shared" si="911"/>
        <v>0</v>
      </c>
      <c r="V2807" s="22"/>
      <c r="AF2807" s="14"/>
    </row>
    <row r="2808" spans="1:32" x14ac:dyDescent="0.2">
      <c r="A2808" s="112">
        <f t="shared" si="901"/>
        <v>42833</v>
      </c>
      <c r="B2808" s="104">
        <f t="shared" si="913"/>
        <v>60134.618156669996</v>
      </c>
      <c r="C2808" s="104">
        <f t="shared" si="902"/>
        <v>55367.991170739959</v>
      </c>
      <c r="D2808" s="132">
        <f t="shared" si="903"/>
        <v>42805</v>
      </c>
      <c r="E2808" s="105">
        <f t="shared" si="915"/>
        <v>8.5400000000000005E-4</v>
      </c>
      <c r="F2808" s="106">
        <f t="shared" si="912"/>
        <v>29</v>
      </c>
      <c r="G2808" s="106">
        <f t="shared" si="914"/>
        <v>31</v>
      </c>
      <c r="H2808" s="104">
        <f t="shared" si="904"/>
        <v>1.0007988800000001</v>
      </c>
      <c r="I2808" s="104">
        <f t="shared" si="905"/>
        <v>1.0764298699999999</v>
      </c>
      <c r="J2808" s="104">
        <f t="shared" si="897"/>
        <v>1.0772898</v>
      </c>
      <c r="K2808" s="104">
        <f t="shared" si="898"/>
        <v>59647.372134719997</v>
      </c>
      <c r="L2808" s="107">
        <f t="shared" si="907"/>
        <v>0</v>
      </c>
      <c r="M2808" s="105">
        <f t="shared" si="908"/>
        <v>0</v>
      </c>
      <c r="N2808" s="104">
        <f t="shared" si="909"/>
        <v>0</v>
      </c>
      <c r="O2808" s="113">
        <f t="shared" si="906"/>
        <v>0.11</v>
      </c>
      <c r="P2808" s="108">
        <f t="shared" si="896"/>
        <v>1.008168776</v>
      </c>
      <c r="Q2808" s="104">
        <f t="shared" si="899"/>
        <v>487.24602195</v>
      </c>
      <c r="R2808" s="104">
        <f t="shared" si="900"/>
        <v>487.24602195</v>
      </c>
      <c r="S2808" s="109" t="s">
        <v>52</v>
      </c>
      <c r="T2808" s="110">
        <f t="shared" si="910"/>
        <v>42835</v>
      </c>
      <c r="U2808" s="111">
        <f t="shared" si="911"/>
        <v>0</v>
      </c>
      <c r="V2808" s="22"/>
      <c r="AF2808" s="14"/>
    </row>
    <row r="2809" spans="1:32" x14ac:dyDescent="0.2">
      <c r="A2809" s="112">
        <f t="shared" si="901"/>
        <v>42834</v>
      </c>
      <c r="B2809" s="104">
        <f t="shared" si="913"/>
        <v>60153.147201579995</v>
      </c>
      <c r="C2809" s="104">
        <f t="shared" si="902"/>
        <v>55367.991170739959</v>
      </c>
      <c r="D2809" s="132">
        <f t="shared" si="903"/>
        <v>42805</v>
      </c>
      <c r="E2809" s="105">
        <f t="shared" si="915"/>
        <v>8.5400000000000005E-4</v>
      </c>
      <c r="F2809" s="106">
        <f t="shared" si="912"/>
        <v>30</v>
      </c>
      <c r="G2809" s="106">
        <f t="shared" si="914"/>
        <v>31</v>
      </c>
      <c r="H2809" s="104">
        <f t="shared" si="904"/>
        <v>1.00082644</v>
      </c>
      <c r="I2809" s="104">
        <f t="shared" si="905"/>
        <v>1.0764298699999999</v>
      </c>
      <c r="J2809" s="104">
        <f t="shared" si="897"/>
        <v>1.0773194699999999</v>
      </c>
      <c r="K2809" s="104">
        <f t="shared" si="898"/>
        <v>59649.014903019997</v>
      </c>
      <c r="L2809" s="107">
        <f t="shared" si="907"/>
        <v>0</v>
      </c>
      <c r="M2809" s="105">
        <f t="shared" si="908"/>
        <v>0</v>
      </c>
      <c r="N2809" s="104">
        <f t="shared" si="909"/>
        <v>0</v>
      </c>
      <c r="O2809" s="113">
        <f t="shared" si="906"/>
        <v>0.11</v>
      </c>
      <c r="P2809" s="108">
        <f t="shared" si="896"/>
        <v>1.0084516450000001</v>
      </c>
      <c r="Q2809" s="104">
        <f t="shared" si="899"/>
        <v>504.13229855999998</v>
      </c>
      <c r="R2809" s="104">
        <f t="shared" si="900"/>
        <v>504.13229855999998</v>
      </c>
      <c r="S2809" s="109" t="s">
        <v>52</v>
      </c>
      <c r="T2809" s="110">
        <f t="shared" si="910"/>
        <v>42835</v>
      </c>
      <c r="U2809" s="111">
        <f t="shared" si="911"/>
        <v>0</v>
      </c>
      <c r="V2809" s="22"/>
      <c r="AF2809" s="14"/>
    </row>
    <row r="2810" spans="1:32" s="66" customFormat="1" x14ac:dyDescent="0.2">
      <c r="A2810" s="112">
        <f t="shared" si="901"/>
        <v>42835</v>
      </c>
      <c r="B2810" s="104">
        <f t="shared" si="913"/>
        <v>60171.681947909994</v>
      </c>
      <c r="C2810" s="104">
        <f t="shared" si="902"/>
        <v>55367.991170739959</v>
      </c>
      <c r="D2810" s="132">
        <f t="shared" si="903"/>
        <v>42805</v>
      </c>
      <c r="E2810" s="105">
        <f t="shared" si="915"/>
        <v>8.5400000000000005E-4</v>
      </c>
      <c r="F2810" s="106">
        <f t="shared" si="912"/>
        <v>31</v>
      </c>
      <c r="G2810" s="106">
        <f t="shared" si="914"/>
        <v>31</v>
      </c>
      <c r="H2810" s="104">
        <f t="shared" si="904"/>
        <v>1.0008539999999999</v>
      </c>
      <c r="I2810" s="104">
        <f t="shared" si="905"/>
        <v>1.0764298699999999</v>
      </c>
      <c r="J2810" s="104">
        <f t="shared" si="897"/>
        <v>1.0773491399999999</v>
      </c>
      <c r="K2810" s="104">
        <f t="shared" si="898"/>
        <v>59650.657671319997</v>
      </c>
      <c r="L2810" s="107">
        <f t="shared" si="907"/>
        <v>91</v>
      </c>
      <c r="M2810" s="105">
        <f t="shared" si="908"/>
        <v>2.4756E-2</v>
      </c>
      <c r="N2810" s="104">
        <f t="shared" si="909"/>
        <v>1476.7116813099999</v>
      </c>
      <c r="O2810" s="113">
        <f t="shared" si="906"/>
        <v>0.11</v>
      </c>
      <c r="P2810" s="108">
        <f t="shared" si="896"/>
        <v>1.0087345940000001</v>
      </c>
      <c r="Q2810" s="104">
        <f t="shared" si="899"/>
        <v>521.02427659</v>
      </c>
      <c r="R2810" s="104">
        <f t="shared" si="900"/>
        <v>1997.7359578999999</v>
      </c>
      <c r="S2810" s="109" t="s">
        <v>52</v>
      </c>
      <c r="T2810" s="110">
        <f t="shared" si="910"/>
        <v>42835</v>
      </c>
      <c r="U2810" s="111">
        <f t="shared" si="911"/>
        <v>58173.945990009997</v>
      </c>
      <c r="V2810" s="65"/>
      <c r="AB2810" s="64"/>
      <c r="AF2810" s="67"/>
    </row>
    <row r="2811" spans="1:32" x14ac:dyDescent="0.2">
      <c r="A2811" s="112">
        <f t="shared" si="901"/>
        <v>42836</v>
      </c>
      <c r="B2811" s="104">
        <f t="shared" si="913"/>
        <v>58190.837266299997</v>
      </c>
      <c r="C2811" s="104">
        <f t="shared" si="902"/>
        <v>53997.301181319956</v>
      </c>
      <c r="D2811" s="132">
        <f t="shared" si="903"/>
        <v>42836</v>
      </c>
      <c r="E2811" s="105">
        <f t="shared" si="915"/>
        <v>1.2999999999999999E-5</v>
      </c>
      <c r="F2811" s="106">
        <f t="shared" si="912"/>
        <v>1</v>
      </c>
      <c r="G2811" s="106">
        <f t="shared" si="914"/>
        <v>30</v>
      </c>
      <c r="H2811" s="104">
        <f t="shared" si="904"/>
        <v>1.0000004300000001</v>
      </c>
      <c r="I2811" s="104">
        <f t="shared" si="905"/>
        <v>1.0773491399999999</v>
      </c>
      <c r="J2811" s="104">
        <f t="shared" si="897"/>
        <v>1.0773496</v>
      </c>
      <c r="K2811" s="104">
        <f t="shared" si="898"/>
        <v>58173.970828769998</v>
      </c>
      <c r="L2811" s="107">
        <f t="shared" si="907"/>
        <v>0</v>
      </c>
      <c r="M2811" s="105">
        <f t="shared" si="908"/>
        <v>0</v>
      </c>
      <c r="N2811" s="104">
        <f t="shared" si="909"/>
        <v>0</v>
      </c>
      <c r="O2811" s="113">
        <f t="shared" si="906"/>
        <v>0.11</v>
      </c>
      <c r="P2811" s="108">
        <f t="shared" si="896"/>
        <v>1.000289931</v>
      </c>
      <c r="Q2811" s="104">
        <f t="shared" si="899"/>
        <v>16.866437529999999</v>
      </c>
      <c r="R2811" s="104">
        <f t="shared" si="900"/>
        <v>16.866437529999999</v>
      </c>
      <c r="S2811" s="109" t="s">
        <v>52</v>
      </c>
      <c r="T2811" s="110">
        <f t="shared" si="910"/>
        <v>42865</v>
      </c>
      <c r="U2811" s="111">
        <f t="shared" si="911"/>
        <v>0</v>
      </c>
      <c r="V2811" s="22"/>
      <c r="AF2811" s="14"/>
    </row>
    <row r="2812" spans="1:32" x14ac:dyDescent="0.2">
      <c r="A2812" s="112">
        <f t="shared" si="901"/>
        <v>42837</v>
      </c>
      <c r="B2812" s="104">
        <f t="shared" si="913"/>
        <v>58207.733443619996</v>
      </c>
      <c r="C2812" s="104">
        <f t="shared" si="902"/>
        <v>53997.301181319956</v>
      </c>
      <c r="D2812" s="132">
        <f t="shared" si="903"/>
        <v>42836</v>
      </c>
      <c r="E2812" s="105">
        <f t="shared" si="915"/>
        <v>1.2999999999999999E-5</v>
      </c>
      <c r="F2812" s="106">
        <f t="shared" si="912"/>
        <v>2</v>
      </c>
      <c r="G2812" s="106">
        <f t="shared" si="914"/>
        <v>30</v>
      </c>
      <c r="H2812" s="104">
        <f t="shared" si="904"/>
        <v>1.0000008600000001</v>
      </c>
      <c r="I2812" s="104">
        <f t="shared" si="905"/>
        <v>1.0773491399999999</v>
      </c>
      <c r="J2812" s="104">
        <f t="shared" si="897"/>
        <v>1.0773500600000001</v>
      </c>
      <c r="K2812" s="104">
        <f t="shared" si="898"/>
        <v>58173.995667529998</v>
      </c>
      <c r="L2812" s="107">
        <f t="shared" si="907"/>
        <v>0</v>
      </c>
      <c r="M2812" s="105">
        <f t="shared" si="908"/>
        <v>0</v>
      </c>
      <c r="N2812" s="104">
        <f t="shared" si="909"/>
        <v>0</v>
      </c>
      <c r="O2812" s="113">
        <f t="shared" si="906"/>
        <v>0.11</v>
      </c>
      <c r="P2812" s="108">
        <f t="shared" si="896"/>
        <v>1.000579946</v>
      </c>
      <c r="Q2812" s="104">
        <f t="shared" si="899"/>
        <v>33.737776089999997</v>
      </c>
      <c r="R2812" s="104">
        <f t="shared" si="900"/>
        <v>33.737776089999997</v>
      </c>
      <c r="S2812" s="109" t="s">
        <v>52</v>
      </c>
      <c r="T2812" s="110">
        <f t="shared" si="910"/>
        <v>42865</v>
      </c>
      <c r="U2812" s="111">
        <f t="shared" si="911"/>
        <v>0</v>
      </c>
      <c r="V2812" s="22"/>
      <c r="AF2812" s="14"/>
    </row>
    <row r="2813" spans="1:32" x14ac:dyDescent="0.2">
      <c r="A2813" s="112">
        <f t="shared" si="901"/>
        <v>42838</v>
      </c>
      <c r="B2813" s="104">
        <f t="shared" si="913"/>
        <v>58224.634521959997</v>
      </c>
      <c r="C2813" s="104">
        <f t="shared" si="902"/>
        <v>53997.301181319956</v>
      </c>
      <c r="D2813" s="132">
        <f t="shared" si="903"/>
        <v>42836</v>
      </c>
      <c r="E2813" s="105">
        <f t="shared" si="915"/>
        <v>1.2999999999999999E-5</v>
      </c>
      <c r="F2813" s="106">
        <f t="shared" si="912"/>
        <v>3</v>
      </c>
      <c r="G2813" s="106">
        <f t="shared" si="914"/>
        <v>30</v>
      </c>
      <c r="H2813" s="104">
        <f t="shared" si="904"/>
        <v>1.0000012899999999</v>
      </c>
      <c r="I2813" s="104">
        <f t="shared" si="905"/>
        <v>1.0773491399999999</v>
      </c>
      <c r="J2813" s="104">
        <f t="shared" si="897"/>
        <v>1.07735052</v>
      </c>
      <c r="K2813" s="104">
        <f t="shared" si="898"/>
        <v>58174.020506289999</v>
      </c>
      <c r="L2813" s="107">
        <f t="shared" si="907"/>
        <v>0</v>
      </c>
      <c r="M2813" s="105">
        <f t="shared" si="908"/>
        <v>0</v>
      </c>
      <c r="N2813" s="104">
        <f t="shared" si="909"/>
        <v>0</v>
      </c>
      <c r="O2813" s="113">
        <f t="shared" si="906"/>
        <v>0.11</v>
      </c>
      <c r="P2813" s="108">
        <f t="shared" si="896"/>
        <v>1.0008700450000001</v>
      </c>
      <c r="Q2813" s="104">
        <f t="shared" si="899"/>
        <v>50.614015670000001</v>
      </c>
      <c r="R2813" s="104">
        <f t="shared" si="900"/>
        <v>50.614015670000001</v>
      </c>
      <c r="S2813" s="109" t="s">
        <v>52</v>
      </c>
      <c r="T2813" s="110">
        <f t="shared" si="910"/>
        <v>42865</v>
      </c>
      <c r="U2813" s="111">
        <f t="shared" si="911"/>
        <v>0</v>
      </c>
      <c r="V2813" s="22"/>
      <c r="AF2813" s="14"/>
    </row>
    <row r="2814" spans="1:32" x14ac:dyDescent="0.2">
      <c r="A2814" s="112">
        <f t="shared" si="901"/>
        <v>42839</v>
      </c>
      <c r="B2814" s="104">
        <f t="shared" si="913"/>
        <v>58241.541582520003</v>
      </c>
      <c r="C2814" s="104">
        <f t="shared" si="902"/>
        <v>53997.301181319956</v>
      </c>
      <c r="D2814" s="132">
        <f t="shared" si="903"/>
        <v>42836</v>
      </c>
      <c r="E2814" s="105">
        <f t="shared" si="915"/>
        <v>1.2999999999999999E-5</v>
      </c>
      <c r="F2814" s="106">
        <f t="shared" si="912"/>
        <v>4</v>
      </c>
      <c r="G2814" s="106">
        <f t="shared" si="914"/>
        <v>30</v>
      </c>
      <c r="H2814" s="104">
        <f t="shared" si="904"/>
        <v>1.0000017299999999</v>
      </c>
      <c r="I2814" s="104">
        <f t="shared" si="905"/>
        <v>1.0773491399999999</v>
      </c>
      <c r="J2814" s="104">
        <f t="shared" si="897"/>
        <v>1.0773509999999999</v>
      </c>
      <c r="K2814" s="104">
        <f t="shared" si="898"/>
        <v>58174.046424990003</v>
      </c>
      <c r="L2814" s="107">
        <f t="shared" si="907"/>
        <v>0</v>
      </c>
      <c r="M2814" s="105">
        <f t="shared" si="908"/>
        <v>0</v>
      </c>
      <c r="N2814" s="104">
        <f t="shared" si="909"/>
        <v>0</v>
      </c>
      <c r="O2814" s="113">
        <f t="shared" si="906"/>
        <v>0.11</v>
      </c>
      <c r="P2814" s="108">
        <f t="shared" si="896"/>
        <v>1.001160228</v>
      </c>
      <c r="Q2814" s="104">
        <f t="shared" si="899"/>
        <v>67.49515753</v>
      </c>
      <c r="R2814" s="104">
        <f t="shared" si="900"/>
        <v>67.49515753</v>
      </c>
      <c r="S2814" s="109" t="s">
        <v>52</v>
      </c>
      <c r="T2814" s="110">
        <f t="shared" si="910"/>
        <v>42865</v>
      </c>
      <c r="U2814" s="111">
        <f t="shared" si="911"/>
        <v>0</v>
      </c>
      <c r="V2814" s="22"/>
      <c r="AF2814" s="14"/>
    </row>
    <row r="2815" spans="1:32" x14ac:dyDescent="0.2">
      <c r="A2815" s="112">
        <f t="shared" si="901"/>
        <v>42840</v>
      </c>
      <c r="B2815" s="104">
        <f t="shared" si="913"/>
        <v>58258.452521419997</v>
      </c>
      <c r="C2815" s="104">
        <f t="shared" si="902"/>
        <v>53997.301181319956</v>
      </c>
      <c r="D2815" s="132">
        <f t="shared" si="903"/>
        <v>42836</v>
      </c>
      <c r="E2815" s="105">
        <f t="shared" si="915"/>
        <v>1.2999999999999999E-5</v>
      </c>
      <c r="F2815" s="106">
        <f t="shared" si="912"/>
        <v>5</v>
      </c>
      <c r="G2815" s="106">
        <f t="shared" si="914"/>
        <v>30</v>
      </c>
      <c r="H2815" s="104">
        <f t="shared" si="904"/>
        <v>1.00000216</v>
      </c>
      <c r="I2815" s="104">
        <f t="shared" si="905"/>
        <v>1.0773491399999999</v>
      </c>
      <c r="J2815" s="104">
        <f t="shared" si="897"/>
        <v>1.07735146</v>
      </c>
      <c r="K2815" s="104">
        <f t="shared" si="898"/>
        <v>58174.071263749996</v>
      </c>
      <c r="L2815" s="107">
        <f t="shared" si="907"/>
        <v>0</v>
      </c>
      <c r="M2815" s="105">
        <f t="shared" si="908"/>
        <v>0</v>
      </c>
      <c r="N2815" s="104">
        <f t="shared" si="909"/>
        <v>0</v>
      </c>
      <c r="O2815" s="113">
        <f t="shared" si="906"/>
        <v>0.11</v>
      </c>
      <c r="P2815" s="108">
        <f t="shared" si="896"/>
        <v>1.0014504959999999</v>
      </c>
      <c r="Q2815" s="104">
        <f t="shared" si="899"/>
        <v>84.381257669999997</v>
      </c>
      <c r="R2815" s="104">
        <f t="shared" si="900"/>
        <v>84.381257669999997</v>
      </c>
      <c r="S2815" s="109" t="s">
        <v>52</v>
      </c>
      <c r="T2815" s="110">
        <f t="shared" si="910"/>
        <v>42865</v>
      </c>
      <c r="U2815" s="111">
        <f t="shared" si="911"/>
        <v>0</v>
      </c>
      <c r="V2815" s="22"/>
      <c r="AF2815" s="14"/>
    </row>
    <row r="2816" spans="1:32" x14ac:dyDescent="0.2">
      <c r="A2816" s="112">
        <f t="shared" si="901"/>
        <v>42841</v>
      </c>
      <c r="B2816" s="104">
        <f t="shared" si="913"/>
        <v>58275.36884409</v>
      </c>
      <c r="C2816" s="104">
        <f t="shared" si="902"/>
        <v>53997.301181319956</v>
      </c>
      <c r="D2816" s="132">
        <f t="shared" si="903"/>
        <v>42836</v>
      </c>
      <c r="E2816" s="105">
        <f t="shared" si="915"/>
        <v>1.2999999999999999E-5</v>
      </c>
      <c r="F2816" s="106">
        <f t="shared" si="912"/>
        <v>6</v>
      </c>
      <c r="G2816" s="106">
        <f t="shared" si="914"/>
        <v>30</v>
      </c>
      <c r="H2816" s="104">
        <f t="shared" si="904"/>
        <v>1.00000259</v>
      </c>
      <c r="I2816" s="104">
        <f t="shared" si="905"/>
        <v>1.0773491399999999</v>
      </c>
      <c r="J2816" s="104">
        <f t="shared" si="897"/>
        <v>1.0773519300000001</v>
      </c>
      <c r="K2816" s="104">
        <f t="shared" si="898"/>
        <v>58174.096642479999</v>
      </c>
      <c r="L2816" s="107">
        <f t="shared" si="907"/>
        <v>0</v>
      </c>
      <c r="M2816" s="105">
        <f t="shared" si="908"/>
        <v>0</v>
      </c>
      <c r="N2816" s="104">
        <f t="shared" si="909"/>
        <v>0</v>
      </c>
      <c r="O2816" s="113">
        <f t="shared" si="906"/>
        <v>0.11</v>
      </c>
      <c r="P2816" s="108">
        <f t="shared" si="896"/>
        <v>1.001740847</v>
      </c>
      <c r="Q2816" s="104">
        <f t="shared" si="899"/>
        <v>101.27220161</v>
      </c>
      <c r="R2816" s="104">
        <f t="shared" si="900"/>
        <v>101.27220161</v>
      </c>
      <c r="S2816" s="109" t="s">
        <v>52</v>
      </c>
      <c r="T2816" s="110">
        <f t="shared" si="910"/>
        <v>42865</v>
      </c>
      <c r="U2816" s="111">
        <f t="shared" si="911"/>
        <v>0</v>
      </c>
      <c r="V2816" s="22"/>
      <c r="AF2816" s="14"/>
    </row>
    <row r="2817" spans="1:32" x14ac:dyDescent="0.2">
      <c r="A2817" s="112">
        <f t="shared" si="901"/>
        <v>42842</v>
      </c>
      <c r="B2817" s="104">
        <f t="shared" si="913"/>
        <v>58292.290126309999</v>
      </c>
      <c r="C2817" s="104">
        <f t="shared" si="902"/>
        <v>53997.301181319956</v>
      </c>
      <c r="D2817" s="132">
        <f t="shared" si="903"/>
        <v>42836</v>
      </c>
      <c r="E2817" s="105">
        <f t="shared" si="915"/>
        <v>1.2999999999999999E-5</v>
      </c>
      <c r="F2817" s="106">
        <f t="shared" si="912"/>
        <v>7</v>
      </c>
      <c r="G2817" s="106">
        <f t="shared" si="914"/>
        <v>30</v>
      </c>
      <c r="H2817" s="104">
        <f t="shared" si="904"/>
        <v>1.00000303</v>
      </c>
      <c r="I2817" s="104">
        <f t="shared" si="905"/>
        <v>1.0773491399999999</v>
      </c>
      <c r="J2817" s="104">
        <f t="shared" si="897"/>
        <v>1.0773524000000001</v>
      </c>
      <c r="K2817" s="104">
        <f t="shared" si="898"/>
        <v>58174.122021210002</v>
      </c>
      <c r="L2817" s="107">
        <f t="shared" si="907"/>
        <v>0</v>
      </c>
      <c r="M2817" s="105">
        <f t="shared" si="908"/>
        <v>0</v>
      </c>
      <c r="N2817" s="104">
        <f t="shared" si="909"/>
        <v>0</v>
      </c>
      <c r="O2817" s="113">
        <f t="shared" si="906"/>
        <v>0.11</v>
      </c>
      <c r="P2817" s="108">
        <f t="shared" si="896"/>
        <v>1.002031283</v>
      </c>
      <c r="Q2817" s="104">
        <f t="shared" si="899"/>
        <v>118.16810510000001</v>
      </c>
      <c r="R2817" s="104">
        <f t="shared" si="900"/>
        <v>118.16810510000001</v>
      </c>
      <c r="S2817" s="109" t="s">
        <v>52</v>
      </c>
      <c r="T2817" s="110">
        <f t="shared" si="910"/>
        <v>42865</v>
      </c>
      <c r="U2817" s="111">
        <f t="shared" si="911"/>
        <v>0</v>
      </c>
      <c r="V2817" s="22"/>
      <c r="AF2817" s="14"/>
    </row>
    <row r="2818" spans="1:32" x14ac:dyDescent="0.2">
      <c r="A2818" s="112">
        <f t="shared" si="901"/>
        <v>42843</v>
      </c>
      <c r="B2818" s="104">
        <f t="shared" si="913"/>
        <v>58309.215768670001</v>
      </c>
      <c r="C2818" s="104">
        <f t="shared" si="902"/>
        <v>53997.301181319956</v>
      </c>
      <c r="D2818" s="132">
        <f t="shared" si="903"/>
        <v>42836</v>
      </c>
      <c r="E2818" s="105">
        <f t="shared" si="915"/>
        <v>1.2999999999999999E-5</v>
      </c>
      <c r="F2818" s="106">
        <f t="shared" si="912"/>
        <v>8</v>
      </c>
      <c r="G2818" s="106">
        <f t="shared" si="914"/>
        <v>30</v>
      </c>
      <c r="H2818" s="104">
        <f t="shared" si="904"/>
        <v>1.0000034600000001</v>
      </c>
      <c r="I2818" s="104">
        <f t="shared" si="905"/>
        <v>1.0773491399999999</v>
      </c>
      <c r="J2818" s="104">
        <f t="shared" si="897"/>
        <v>1.07735286</v>
      </c>
      <c r="K2818" s="104">
        <f t="shared" si="898"/>
        <v>58174.146859970002</v>
      </c>
      <c r="L2818" s="107">
        <f t="shared" si="907"/>
        <v>0</v>
      </c>
      <c r="M2818" s="105">
        <f t="shared" si="908"/>
        <v>0</v>
      </c>
      <c r="N2818" s="104">
        <f t="shared" si="909"/>
        <v>0</v>
      </c>
      <c r="O2818" s="113">
        <f t="shared" si="906"/>
        <v>0.11</v>
      </c>
      <c r="P2818" s="108">
        <f t="shared" si="896"/>
        <v>1.0023218030000001</v>
      </c>
      <c r="Q2818" s="104">
        <f t="shared" si="899"/>
        <v>135.06890870000001</v>
      </c>
      <c r="R2818" s="104">
        <f t="shared" si="900"/>
        <v>135.06890870000001</v>
      </c>
      <c r="S2818" s="109" t="s">
        <v>52</v>
      </c>
      <c r="T2818" s="110">
        <f t="shared" si="910"/>
        <v>42865</v>
      </c>
      <c r="U2818" s="111">
        <f t="shared" si="911"/>
        <v>0</v>
      </c>
      <c r="V2818" s="22"/>
      <c r="AF2818" s="14"/>
    </row>
    <row r="2819" spans="1:32" x14ac:dyDescent="0.2">
      <c r="A2819" s="112">
        <f t="shared" si="901"/>
        <v>42844</v>
      </c>
      <c r="B2819" s="104">
        <f t="shared" si="913"/>
        <v>58326.146853469996</v>
      </c>
      <c r="C2819" s="104">
        <f t="shared" si="902"/>
        <v>53997.301181319956</v>
      </c>
      <c r="D2819" s="132">
        <f t="shared" si="903"/>
        <v>42836</v>
      </c>
      <c r="E2819" s="105">
        <f t="shared" si="915"/>
        <v>1.2999999999999999E-5</v>
      </c>
      <c r="F2819" s="106">
        <f t="shared" si="912"/>
        <v>9</v>
      </c>
      <c r="G2819" s="106">
        <f t="shared" si="914"/>
        <v>30</v>
      </c>
      <c r="H2819" s="104">
        <f t="shared" si="904"/>
        <v>1.0000038899999999</v>
      </c>
      <c r="I2819" s="104">
        <f t="shared" si="905"/>
        <v>1.0773491399999999</v>
      </c>
      <c r="J2819" s="104">
        <f t="shared" si="897"/>
        <v>1.07735333</v>
      </c>
      <c r="K2819" s="104">
        <f t="shared" si="898"/>
        <v>58174.172238699997</v>
      </c>
      <c r="L2819" s="107">
        <f t="shared" si="907"/>
        <v>0</v>
      </c>
      <c r="M2819" s="105">
        <f t="shared" si="908"/>
        <v>0</v>
      </c>
      <c r="N2819" s="104">
        <f t="shared" si="909"/>
        <v>0</v>
      </c>
      <c r="O2819" s="113">
        <f t="shared" si="906"/>
        <v>0.11</v>
      </c>
      <c r="P2819" s="108">
        <f t="shared" si="896"/>
        <v>1.002612407</v>
      </c>
      <c r="Q2819" s="104">
        <f t="shared" si="899"/>
        <v>151.97461476999999</v>
      </c>
      <c r="R2819" s="104">
        <f t="shared" si="900"/>
        <v>151.97461476999999</v>
      </c>
      <c r="S2819" s="109" t="s">
        <v>52</v>
      </c>
      <c r="T2819" s="110">
        <f t="shared" si="910"/>
        <v>42865</v>
      </c>
      <c r="U2819" s="111">
        <f t="shared" si="911"/>
        <v>0</v>
      </c>
      <c r="V2819" s="22"/>
      <c r="AF2819" s="14"/>
    </row>
    <row r="2820" spans="1:32" x14ac:dyDescent="0.2">
      <c r="A2820" s="112">
        <f t="shared" si="901"/>
        <v>42845</v>
      </c>
      <c r="B2820" s="104">
        <f t="shared" si="913"/>
        <v>58343.082839659997</v>
      </c>
      <c r="C2820" s="104">
        <f t="shared" si="902"/>
        <v>53997.301181319956</v>
      </c>
      <c r="D2820" s="132">
        <f t="shared" si="903"/>
        <v>42836</v>
      </c>
      <c r="E2820" s="105">
        <f t="shared" si="915"/>
        <v>1.2999999999999999E-5</v>
      </c>
      <c r="F2820" s="106">
        <f t="shared" si="912"/>
        <v>10</v>
      </c>
      <c r="G2820" s="106">
        <f t="shared" si="914"/>
        <v>30</v>
      </c>
      <c r="H2820" s="104">
        <f t="shared" si="904"/>
        <v>1.0000043300000001</v>
      </c>
      <c r="I2820" s="104">
        <f t="shared" si="905"/>
        <v>1.0773491399999999</v>
      </c>
      <c r="J2820" s="104">
        <f t="shared" si="897"/>
        <v>1.0773538</v>
      </c>
      <c r="K2820" s="104">
        <f t="shared" si="898"/>
        <v>58174.19761743</v>
      </c>
      <c r="L2820" s="107">
        <f t="shared" si="907"/>
        <v>0</v>
      </c>
      <c r="M2820" s="105">
        <f t="shared" si="908"/>
        <v>0</v>
      </c>
      <c r="N2820" s="104">
        <f t="shared" si="909"/>
        <v>0</v>
      </c>
      <c r="O2820" s="113">
        <f t="shared" si="906"/>
        <v>0.11</v>
      </c>
      <c r="P2820" s="108">
        <f t="shared" si="896"/>
        <v>1.002903095</v>
      </c>
      <c r="Q2820" s="104">
        <f t="shared" si="899"/>
        <v>168.88522223000001</v>
      </c>
      <c r="R2820" s="104">
        <f t="shared" si="900"/>
        <v>168.88522223000001</v>
      </c>
      <c r="S2820" s="109" t="s">
        <v>52</v>
      </c>
      <c r="T2820" s="110">
        <f t="shared" si="910"/>
        <v>42865</v>
      </c>
      <c r="U2820" s="111">
        <f t="shared" si="911"/>
        <v>0</v>
      </c>
      <c r="V2820" s="22"/>
      <c r="AF2820" s="14"/>
    </row>
    <row r="2821" spans="1:32" x14ac:dyDescent="0.2">
      <c r="A2821" s="112">
        <f t="shared" si="901"/>
        <v>42846</v>
      </c>
      <c r="B2821" s="104">
        <f t="shared" si="913"/>
        <v>58360.023243709998</v>
      </c>
      <c r="C2821" s="104">
        <f t="shared" si="902"/>
        <v>53997.301181319956</v>
      </c>
      <c r="D2821" s="132">
        <f t="shared" si="903"/>
        <v>42836</v>
      </c>
      <c r="E2821" s="105">
        <f t="shared" si="915"/>
        <v>1.2999999999999999E-5</v>
      </c>
      <c r="F2821" s="106">
        <f t="shared" si="912"/>
        <v>11</v>
      </c>
      <c r="G2821" s="106">
        <f t="shared" si="914"/>
        <v>30</v>
      </c>
      <c r="H2821" s="104">
        <f t="shared" si="904"/>
        <v>1.0000047599999999</v>
      </c>
      <c r="I2821" s="104">
        <f t="shared" si="905"/>
        <v>1.0773491399999999</v>
      </c>
      <c r="J2821" s="104">
        <f t="shared" si="897"/>
        <v>1.0773542599999999</v>
      </c>
      <c r="K2821" s="104">
        <f t="shared" si="898"/>
        <v>58174.22245619</v>
      </c>
      <c r="L2821" s="107">
        <f t="shared" si="907"/>
        <v>0</v>
      </c>
      <c r="M2821" s="105">
        <f t="shared" si="908"/>
        <v>0</v>
      </c>
      <c r="N2821" s="104">
        <f t="shared" si="909"/>
        <v>0</v>
      </c>
      <c r="O2821" s="113">
        <f t="shared" si="906"/>
        <v>0.11</v>
      </c>
      <c r="P2821" s="108">
        <f t="shared" si="896"/>
        <v>1.0031938680000001</v>
      </c>
      <c r="Q2821" s="104">
        <f t="shared" si="899"/>
        <v>185.80078752</v>
      </c>
      <c r="R2821" s="104">
        <f t="shared" si="900"/>
        <v>185.80078752</v>
      </c>
      <c r="S2821" s="109" t="s">
        <v>52</v>
      </c>
      <c r="T2821" s="110">
        <f t="shared" si="910"/>
        <v>42865</v>
      </c>
      <c r="U2821" s="111">
        <f t="shared" si="911"/>
        <v>0</v>
      </c>
      <c r="V2821" s="22"/>
      <c r="AF2821" s="14"/>
    </row>
    <row r="2822" spans="1:32" x14ac:dyDescent="0.2">
      <c r="A2822" s="112">
        <f t="shared" si="901"/>
        <v>42847</v>
      </c>
      <c r="B2822" s="104">
        <f t="shared" si="913"/>
        <v>58376.969090700004</v>
      </c>
      <c r="C2822" s="104">
        <f t="shared" si="902"/>
        <v>53997.301181319956</v>
      </c>
      <c r="D2822" s="132">
        <f t="shared" si="903"/>
        <v>42836</v>
      </c>
      <c r="E2822" s="105">
        <f t="shared" si="915"/>
        <v>1.2999999999999999E-5</v>
      </c>
      <c r="F2822" s="106">
        <f t="shared" si="912"/>
        <v>12</v>
      </c>
      <c r="G2822" s="106">
        <f t="shared" si="914"/>
        <v>30</v>
      </c>
      <c r="H2822" s="104">
        <f t="shared" si="904"/>
        <v>1.00000519</v>
      </c>
      <c r="I2822" s="104">
        <f t="shared" si="905"/>
        <v>1.0773491399999999</v>
      </c>
      <c r="J2822" s="104">
        <f t="shared" si="897"/>
        <v>1.0773547299999999</v>
      </c>
      <c r="K2822" s="104">
        <f t="shared" si="898"/>
        <v>58174.247834920003</v>
      </c>
      <c r="L2822" s="107">
        <f t="shared" si="907"/>
        <v>0</v>
      </c>
      <c r="M2822" s="105">
        <f t="shared" si="908"/>
        <v>0</v>
      </c>
      <c r="N2822" s="104">
        <f t="shared" si="909"/>
        <v>0</v>
      </c>
      <c r="O2822" s="113">
        <f t="shared" si="906"/>
        <v>0.11</v>
      </c>
      <c r="P2822" s="108">
        <f t="shared" si="896"/>
        <v>1.0034847250000001</v>
      </c>
      <c r="Q2822" s="104">
        <f t="shared" si="899"/>
        <v>202.72125578000001</v>
      </c>
      <c r="R2822" s="104">
        <f t="shared" si="900"/>
        <v>202.72125578000001</v>
      </c>
      <c r="S2822" s="109" t="s">
        <v>52</v>
      </c>
      <c r="T2822" s="110">
        <f t="shared" si="910"/>
        <v>42865</v>
      </c>
      <c r="U2822" s="111">
        <f t="shared" si="911"/>
        <v>0</v>
      </c>
      <c r="V2822" s="22"/>
      <c r="AF2822" s="14"/>
    </row>
    <row r="2823" spans="1:32" x14ac:dyDescent="0.2">
      <c r="A2823" s="112">
        <f t="shared" si="901"/>
        <v>42848</v>
      </c>
      <c r="B2823" s="104">
        <f t="shared" si="913"/>
        <v>58393.919839100003</v>
      </c>
      <c r="C2823" s="104">
        <f t="shared" si="902"/>
        <v>53997.301181319956</v>
      </c>
      <c r="D2823" s="132">
        <f t="shared" si="903"/>
        <v>42836</v>
      </c>
      <c r="E2823" s="105">
        <f t="shared" si="915"/>
        <v>1.2999999999999999E-5</v>
      </c>
      <c r="F2823" s="106">
        <f t="shared" si="912"/>
        <v>13</v>
      </c>
      <c r="G2823" s="106">
        <f t="shared" si="914"/>
        <v>30</v>
      </c>
      <c r="H2823" s="104">
        <f t="shared" si="904"/>
        <v>1.00000563</v>
      </c>
      <c r="I2823" s="104">
        <f t="shared" si="905"/>
        <v>1.0773491399999999</v>
      </c>
      <c r="J2823" s="104">
        <f t="shared" si="897"/>
        <v>1.0773552</v>
      </c>
      <c r="K2823" s="104">
        <f t="shared" si="898"/>
        <v>58174.273213660003</v>
      </c>
      <c r="L2823" s="107">
        <f t="shared" si="907"/>
        <v>0</v>
      </c>
      <c r="M2823" s="105">
        <f t="shared" si="908"/>
        <v>0</v>
      </c>
      <c r="N2823" s="104">
        <f t="shared" si="909"/>
        <v>0</v>
      </c>
      <c r="O2823" s="113">
        <f t="shared" si="906"/>
        <v>0.11</v>
      </c>
      <c r="P2823" s="108">
        <f t="shared" si="896"/>
        <v>1.0037756659999999</v>
      </c>
      <c r="Q2823" s="104">
        <f t="shared" si="899"/>
        <v>219.64662544000001</v>
      </c>
      <c r="R2823" s="104">
        <f t="shared" si="900"/>
        <v>219.64662544000001</v>
      </c>
      <c r="S2823" s="109" t="s">
        <v>52</v>
      </c>
      <c r="T2823" s="110">
        <f t="shared" si="910"/>
        <v>42865</v>
      </c>
      <c r="U2823" s="111">
        <f t="shared" si="911"/>
        <v>0</v>
      </c>
      <c r="V2823" s="22"/>
      <c r="AF2823" s="14"/>
    </row>
    <row r="2824" spans="1:32" x14ac:dyDescent="0.2">
      <c r="A2824" s="112">
        <f t="shared" si="901"/>
        <v>42849</v>
      </c>
      <c r="B2824" s="104">
        <f t="shared" si="913"/>
        <v>58410.875004900001</v>
      </c>
      <c r="C2824" s="104">
        <f t="shared" si="902"/>
        <v>53997.301181319956</v>
      </c>
      <c r="D2824" s="132">
        <f t="shared" si="903"/>
        <v>42836</v>
      </c>
      <c r="E2824" s="105">
        <f t="shared" si="915"/>
        <v>1.2999999999999999E-5</v>
      </c>
      <c r="F2824" s="106">
        <f t="shared" si="912"/>
        <v>14</v>
      </c>
      <c r="G2824" s="106">
        <f t="shared" si="914"/>
        <v>30</v>
      </c>
      <c r="H2824" s="104">
        <f t="shared" si="904"/>
        <v>1.00000606</v>
      </c>
      <c r="I2824" s="104">
        <f t="shared" si="905"/>
        <v>1.0773491399999999</v>
      </c>
      <c r="J2824" s="104">
        <f t="shared" si="897"/>
        <v>1.07735566</v>
      </c>
      <c r="K2824" s="104">
        <f t="shared" si="898"/>
        <v>58174.298052409998</v>
      </c>
      <c r="L2824" s="107">
        <f t="shared" si="907"/>
        <v>0</v>
      </c>
      <c r="M2824" s="105">
        <f t="shared" si="908"/>
        <v>0</v>
      </c>
      <c r="N2824" s="104">
        <f t="shared" si="909"/>
        <v>0</v>
      </c>
      <c r="O2824" s="113">
        <f t="shared" si="906"/>
        <v>0.11</v>
      </c>
      <c r="P2824" s="108">
        <f t="shared" ref="P2824:P2887" si="916">ROUND((1+O2824)^(30/360)^(F2824/G2824),9)</f>
        <v>1.0040666920000001</v>
      </c>
      <c r="Q2824" s="104">
        <f t="shared" si="899"/>
        <v>236.57695249</v>
      </c>
      <c r="R2824" s="104">
        <f t="shared" si="900"/>
        <v>236.57695249</v>
      </c>
      <c r="S2824" s="109" t="s">
        <v>52</v>
      </c>
      <c r="T2824" s="110">
        <f t="shared" si="910"/>
        <v>42865</v>
      </c>
      <c r="U2824" s="111">
        <f t="shared" si="911"/>
        <v>0</v>
      </c>
      <c r="V2824" s="22"/>
      <c r="AF2824" s="14"/>
    </row>
    <row r="2825" spans="1:32" x14ac:dyDescent="0.2">
      <c r="A2825" s="112">
        <f t="shared" si="901"/>
        <v>42850</v>
      </c>
      <c r="B2825" s="104">
        <f t="shared" si="913"/>
        <v>58427.83561414</v>
      </c>
      <c r="C2825" s="104">
        <f t="shared" si="902"/>
        <v>53997.301181319956</v>
      </c>
      <c r="D2825" s="132">
        <f t="shared" si="903"/>
        <v>42836</v>
      </c>
      <c r="E2825" s="105">
        <f t="shared" si="915"/>
        <v>1.2999999999999999E-5</v>
      </c>
      <c r="F2825" s="106">
        <f t="shared" si="912"/>
        <v>15</v>
      </c>
      <c r="G2825" s="106">
        <f t="shared" si="914"/>
        <v>30</v>
      </c>
      <c r="H2825" s="104">
        <f t="shared" si="904"/>
        <v>1.0000064900000001</v>
      </c>
      <c r="I2825" s="104">
        <f t="shared" si="905"/>
        <v>1.0773491399999999</v>
      </c>
      <c r="J2825" s="104">
        <f t="shared" si="897"/>
        <v>1.0773561300000001</v>
      </c>
      <c r="K2825" s="104">
        <f t="shared" si="898"/>
        <v>58174.323431149998</v>
      </c>
      <c r="L2825" s="107">
        <f t="shared" si="907"/>
        <v>0</v>
      </c>
      <c r="M2825" s="105">
        <f t="shared" si="908"/>
        <v>0</v>
      </c>
      <c r="N2825" s="104">
        <f t="shared" si="909"/>
        <v>0</v>
      </c>
      <c r="O2825" s="113">
        <f t="shared" si="906"/>
        <v>0.11</v>
      </c>
      <c r="P2825" s="108">
        <f t="shared" si="916"/>
        <v>1.0043578019999999</v>
      </c>
      <c r="Q2825" s="104">
        <f t="shared" si="899"/>
        <v>253.51218299000001</v>
      </c>
      <c r="R2825" s="104">
        <f t="shared" si="900"/>
        <v>253.51218299000001</v>
      </c>
      <c r="S2825" s="109" t="s">
        <v>52</v>
      </c>
      <c r="T2825" s="110">
        <f t="shared" si="910"/>
        <v>42865</v>
      </c>
      <c r="U2825" s="111">
        <f t="shared" si="911"/>
        <v>0</v>
      </c>
      <c r="V2825" s="22"/>
      <c r="AF2825" s="14"/>
    </row>
    <row r="2826" spans="1:32" x14ac:dyDescent="0.2">
      <c r="A2826" s="112">
        <f t="shared" si="901"/>
        <v>42851</v>
      </c>
      <c r="B2826" s="104">
        <f t="shared" si="913"/>
        <v>58444.801124789999</v>
      </c>
      <c r="C2826" s="104">
        <f t="shared" si="902"/>
        <v>53997.301181319956</v>
      </c>
      <c r="D2826" s="132">
        <f t="shared" si="903"/>
        <v>42836</v>
      </c>
      <c r="E2826" s="105">
        <f t="shared" si="915"/>
        <v>1.2999999999999999E-5</v>
      </c>
      <c r="F2826" s="106">
        <f t="shared" si="912"/>
        <v>16</v>
      </c>
      <c r="G2826" s="106">
        <f t="shared" si="914"/>
        <v>30</v>
      </c>
      <c r="H2826" s="104">
        <f t="shared" si="904"/>
        <v>1.0000069300000001</v>
      </c>
      <c r="I2826" s="104">
        <f t="shared" si="905"/>
        <v>1.0773491399999999</v>
      </c>
      <c r="J2826" s="104">
        <f t="shared" ref="J2826:J2889" si="917">TRUNC(H2826*I2826,8)</f>
        <v>1.0773566000000001</v>
      </c>
      <c r="K2826" s="104">
        <f t="shared" ref="K2826:K2889" si="918">TRUNC(C2826*J2826,8)</f>
        <v>58174.348809880001</v>
      </c>
      <c r="L2826" s="107">
        <f t="shared" si="907"/>
        <v>0</v>
      </c>
      <c r="M2826" s="105">
        <f t="shared" si="908"/>
        <v>0</v>
      </c>
      <c r="N2826" s="104">
        <f t="shared" si="909"/>
        <v>0</v>
      </c>
      <c r="O2826" s="113">
        <f t="shared" si="906"/>
        <v>0.11</v>
      </c>
      <c r="P2826" s="108">
        <f t="shared" si="916"/>
        <v>1.004648996</v>
      </c>
      <c r="Q2826" s="104">
        <f t="shared" ref="Q2826:Q2889" si="919">TRUNC((P2826-1)*K2826,8)</f>
        <v>270.45231490999998</v>
      </c>
      <c r="R2826" s="104">
        <f t="shared" ref="R2826:R2889" si="920">(N2826+Q2826)</f>
        <v>270.45231490999998</v>
      </c>
      <c r="S2826" s="109" t="s">
        <v>52</v>
      </c>
      <c r="T2826" s="110">
        <f t="shared" si="910"/>
        <v>42865</v>
      </c>
      <c r="U2826" s="111">
        <f t="shared" si="911"/>
        <v>0</v>
      </c>
      <c r="V2826" s="22"/>
      <c r="AF2826" s="14"/>
    </row>
    <row r="2827" spans="1:32" x14ac:dyDescent="0.2">
      <c r="A2827" s="112">
        <f t="shared" ref="A2827:A2890" si="921">(A2826+1)</f>
        <v>42852</v>
      </c>
      <c r="B2827" s="104">
        <f t="shared" si="913"/>
        <v>58461.771052410004</v>
      </c>
      <c r="C2827" s="104">
        <f t="shared" ref="C2827:C2890" si="922">IF(DAY(A2826)=$E$2,VLOOKUP(A2826,X$10:Y$148,2),C2826)</f>
        <v>53997.301181319956</v>
      </c>
      <c r="D2827" s="132">
        <f t="shared" ref="D2827:D2890" si="923">IF(DAY(A2826)=$E$2,A2827,D2826)</f>
        <v>42836</v>
      </c>
      <c r="E2827" s="105">
        <f t="shared" si="915"/>
        <v>1.2999999999999999E-5</v>
      </c>
      <c r="F2827" s="106">
        <f t="shared" si="912"/>
        <v>17</v>
      </c>
      <c r="G2827" s="106">
        <f t="shared" si="914"/>
        <v>30</v>
      </c>
      <c r="H2827" s="104">
        <f t="shared" ref="H2827:H2890" si="924">TRUNC(((1+$E2827)^($F2827/$G2827)),8)</f>
        <v>1.0000073599999999</v>
      </c>
      <c r="I2827" s="104">
        <f t="shared" ref="I2827:I2890" si="925">IF(DAY(A2826)=E$2,J2826,I2826)</f>
        <v>1.0773491399999999</v>
      </c>
      <c r="J2827" s="104">
        <f t="shared" si="917"/>
        <v>1.07735706</v>
      </c>
      <c r="K2827" s="104">
        <f t="shared" si="918"/>
        <v>58174.373648640001</v>
      </c>
      <c r="L2827" s="107">
        <f t="shared" si="907"/>
        <v>0</v>
      </c>
      <c r="M2827" s="105">
        <f t="shared" si="908"/>
        <v>0</v>
      </c>
      <c r="N2827" s="104">
        <f t="shared" si="909"/>
        <v>0</v>
      </c>
      <c r="O2827" s="113">
        <f t="shared" ref="O2827:O2890" si="926">(O2826)</f>
        <v>0.11</v>
      </c>
      <c r="P2827" s="108">
        <f t="shared" si="916"/>
        <v>1.004940275</v>
      </c>
      <c r="Q2827" s="104">
        <f t="shared" si="919"/>
        <v>287.39740376999998</v>
      </c>
      <c r="R2827" s="104">
        <f t="shared" si="920"/>
        <v>287.39740376999998</v>
      </c>
      <c r="S2827" s="109" t="s">
        <v>52</v>
      </c>
      <c r="T2827" s="110">
        <f t="shared" si="910"/>
        <v>42865</v>
      </c>
      <c r="U2827" s="111">
        <f t="shared" si="911"/>
        <v>0</v>
      </c>
      <c r="V2827" s="22"/>
      <c r="AF2827" s="14"/>
    </row>
    <row r="2828" spans="1:32" x14ac:dyDescent="0.2">
      <c r="A2828" s="112">
        <f t="shared" si="921"/>
        <v>42853</v>
      </c>
      <c r="B2828" s="104">
        <f t="shared" si="913"/>
        <v>58478.74642394</v>
      </c>
      <c r="C2828" s="104">
        <f t="shared" si="922"/>
        <v>53997.301181319956</v>
      </c>
      <c r="D2828" s="132">
        <f t="shared" si="923"/>
        <v>42836</v>
      </c>
      <c r="E2828" s="105">
        <f t="shared" si="915"/>
        <v>1.2999999999999999E-5</v>
      </c>
      <c r="F2828" s="106">
        <f t="shared" si="912"/>
        <v>18</v>
      </c>
      <c r="G2828" s="106">
        <f t="shared" si="914"/>
        <v>30</v>
      </c>
      <c r="H2828" s="104">
        <f t="shared" si="924"/>
        <v>1.00000779</v>
      </c>
      <c r="I2828" s="104">
        <f t="shared" si="925"/>
        <v>1.0773491399999999</v>
      </c>
      <c r="J2828" s="104">
        <f t="shared" si="917"/>
        <v>1.07735753</v>
      </c>
      <c r="K2828" s="104">
        <f t="shared" si="918"/>
        <v>58174.399027369996</v>
      </c>
      <c r="L2828" s="107">
        <f t="shared" ref="L2828:L2891" si="927">IF(DAY(A2828)=E$2,VLOOKUP(A2828,$X$10:$AE$196,7),0)</f>
        <v>0</v>
      </c>
      <c r="M2828" s="105">
        <f t="shared" ref="M2828:M2891" si="928">IF(DAY(A2828)=E$2,VLOOKUP(A2828,$X$10:$AE$200,5),0)</f>
        <v>0</v>
      </c>
      <c r="N2828" s="104">
        <f t="shared" ref="N2828:N2891" si="929">IF(M2828&gt;0,TRUNC((M2828*K2828),8),0)</f>
        <v>0</v>
      </c>
      <c r="O2828" s="113">
        <f t="shared" si="926"/>
        <v>0.11</v>
      </c>
      <c r="P2828" s="108">
        <f t="shared" si="916"/>
        <v>1.0052316379999999</v>
      </c>
      <c r="Q2828" s="104">
        <f t="shared" si="919"/>
        <v>304.34739657</v>
      </c>
      <c r="R2828" s="104">
        <f t="shared" si="920"/>
        <v>304.34739657</v>
      </c>
      <c r="S2828" s="109" t="s">
        <v>52</v>
      </c>
      <c r="T2828" s="110">
        <f t="shared" ref="T2828:T2891" si="930">IF(DAY(A2828)=E$2+1,VLOOKUP(A2827,$X$10:$AE$200,8),T2827)</f>
        <v>42865</v>
      </c>
      <c r="U2828" s="111">
        <f t="shared" ref="U2828:U2891" si="931">IF(L2828&gt;0,K2828-N2828,0)</f>
        <v>0</v>
      </c>
      <c r="V2828" s="22"/>
      <c r="AF2828" s="14"/>
    </row>
    <row r="2829" spans="1:32" x14ac:dyDescent="0.2">
      <c r="A2829" s="112">
        <f t="shared" si="921"/>
        <v>42854</v>
      </c>
      <c r="B2829" s="104">
        <f t="shared" si="913"/>
        <v>58495.72675509</v>
      </c>
      <c r="C2829" s="104">
        <f t="shared" si="922"/>
        <v>53997.301181319956</v>
      </c>
      <c r="D2829" s="132">
        <f t="shared" si="923"/>
        <v>42836</v>
      </c>
      <c r="E2829" s="105">
        <f t="shared" si="915"/>
        <v>1.2999999999999999E-5</v>
      </c>
      <c r="F2829" s="106">
        <f t="shared" si="912"/>
        <v>19</v>
      </c>
      <c r="G2829" s="106">
        <f t="shared" si="914"/>
        <v>30</v>
      </c>
      <c r="H2829" s="104">
        <f t="shared" si="924"/>
        <v>1.0000082299999999</v>
      </c>
      <c r="I2829" s="104">
        <f t="shared" si="925"/>
        <v>1.0773491399999999</v>
      </c>
      <c r="J2829" s="104">
        <f t="shared" si="917"/>
        <v>1.077358</v>
      </c>
      <c r="K2829" s="104">
        <f t="shared" si="918"/>
        <v>58174.424406099999</v>
      </c>
      <c r="L2829" s="107">
        <f t="shared" si="927"/>
        <v>0</v>
      </c>
      <c r="M2829" s="105">
        <f t="shared" si="928"/>
        <v>0</v>
      </c>
      <c r="N2829" s="104">
        <f t="shared" si="929"/>
        <v>0</v>
      </c>
      <c r="O2829" s="113">
        <f t="shared" si="926"/>
        <v>0.11</v>
      </c>
      <c r="P2829" s="108">
        <f t="shared" si="916"/>
        <v>1.005523086</v>
      </c>
      <c r="Q2829" s="104">
        <f t="shared" si="919"/>
        <v>321.30234898999998</v>
      </c>
      <c r="R2829" s="104">
        <f t="shared" si="920"/>
        <v>321.30234898999998</v>
      </c>
      <c r="S2829" s="109" t="s">
        <v>52</v>
      </c>
      <c r="T2829" s="110">
        <f t="shared" si="930"/>
        <v>42865</v>
      </c>
      <c r="U2829" s="111">
        <f t="shared" si="931"/>
        <v>0</v>
      </c>
      <c r="V2829" s="22"/>
      <c r="AF2829" s="14"/>
    </row>
    <row r="2830" spans="1:32" x14ac:dyDescent="0.2">
      <c r="A2830" s="112">
        <f t="shared" si="921"/>
        <v>42855</v>
      </c>
      <c r="B2830" s="104">
        <f t="shared" si="913"/>
        <v>58512.711444569999</v>
      </c>
      <c r="C2830" s="104">
        <f t="shared" si="922"/>
        <v>53997.301181319956</v>
      </c>
      <c r="D2830" s="132">
        <f t="shared" si="923"/>
        <v>42836</v>
      </c>
      <c r="E2830" s="105">
        <f t="shared" si="915"/>
        <v>1.2999999999999999E-5</v>
      </c>
      <c r="F2830" s="106">
        <f t="shared" si="912"/>
        <v>20</v>
      </c>
      <c r="G2830" s="106">
        <f t="shared" si="914"/>
        <v>30</v>
      </c>
      <c r="H2830" s="104">
        <f t="shared" si="924"/>
        <v>1.00000866</v>
      </c>
      <c r="I2830" s="104">
        <f t="shared" si="925"/>
        <v>1.0773491399999999</v>
      </c>
      <c r="J2830" s="104">
        <f t="shared" si="917"/>
        <v>1.0773584599999999</v>
      </c>
      <c r="K2830" s="104">
        <f t="shared" si="918"/>
        <v>58174.449244859999</v>
      </c>
      <c r="L2830" s="107">
        <f t="shared" si="927"/>
        <v>0</v>
      </c>
      <c r="M2830" s="105">
        <f t="shared" si="928"/>
        <v>0</v>
      </c>
      <c r="N2830" s="104">
        <f t="shared" si="929"/>
        <v>0</v>
      </c>
      <c r="O2830" s="113">
        <f t="shared" si="926"/>
        <v>0.11</v>
      </c>
      <c r="P2830" s="108">
        <f t="shared" si="916"/>
        <v>1.005814618</v>
      </c>
      <c r="Q2830" s="104">
        <f t="shared" si="919"/>
        <v>338.26219971</v>
      </c>
      <c r="R2830" s="104">
        <f t="shared" si="920"/>
        <v>338.26219971</v>
      </c>
      <c r="S2830" s="109" t="s">
        <v>52</v>
      </c>
      <c r="T2830" s="110">
        <f t="shared" si="930"/>
        <v>42865</v>
      </c>
      <c r="U2830" s="111">
        <f t="shared" si="931"/>
        <v>0</v>
      </c>
      <c r="V2830" s="22"/>
      <c r="AF2830" s="14"/>
    </row>
    <row r="2831" spans="1:32" x14ac:dyDescent="0.2">
      <c r="A2831" s="112">
        <f t="shared" si="921"/>
        <v>42856</v>
      </c>
      <c r="B2831" s="104">
        <f t="shared" si="913"/>
        <v>58529.701636639998</v>
      </c>
      <c r="C2831" s="104">
        <f t="shared" si="922"/>
        <v>53997.301181319956</v>
      </c>
      <c r="D2831" s="132">
        <f t="shared" si="923"/>
        <v>42836</v>
      </c>
      <c r="E2831" s="105">
        <f t="shared" si="915"/>
        <v>1.2999999999999999E-5</v>
      </c>
      <c r="F2831" s="106">
        <f t="shared" si="912"/>
        <v>21</v>
      </c>
      <c r="G2831" s="106">
        <f t="shared" si="914"/>
        <v>30</v>
      </c>
      <c r="H2831" s="104">
        <f t="shared" si="924"/>
        <v>1.00000909</v>
      </c>
      <c r="I2831" s="104">
        <f t="shared" si="925"/>
        <v>1.0773491399999999</v>
      </c>
      <c r="J2831" s="104">
        <f t="shared" si="917"/>
        <v>1.0773589299999999</v>
      </c>
      <c r="K2831" s="104">
        <f t="shared" si="918"/>
        <v>58174.474623590002</v>
      </c>
      <c r="L2831" s="107">
        <f t="shared" si="927"/>
        <v>0</v>
      </c>
      <c r="M2831" s="105">
        <f t="shared" si="928"/>
        <v>0</v>
      </c>
      <c r="N2831" s="104">
        <f t="shared" si="929"/>
        <v>0</v>
      </c>
      <c r="O2831" s="113">
        <f t="shared" si="926"/>
        <v>0.11</v>
      </c>
      <c r="P2831" s="108">
        <f t="shared" si="916"/>
        <v>1.0061062350000001</v>
      </c>
      <c r="Q2831" s="104">
        <f t="shared" si="919"/>
        <v>355.22701304999998</v>
      </c>
      <c r="R2831" s="104">
        <f t="shared" si="920"/>
        <v>355.22701304999998</v>
      </c>
      <c r="S2831" s="109" t="s">
        <v>52</v>
      </c>
      <c r="T2831" s="110">
        <f t="shared" si="930"/>
        <v>42865</v>
      </c>
      <c r="U2831" s="111">
        <f t="shared" si="931"/>
        <v>0</v>
      </c>
      <c r="V2831" s="22"/>
      <c r="AF2831" s="14"/>
    </row>
    <row r="2832" spans="1:32" x14ac:dyDescent="0.2">
      <c r="A2832" s="112">
        <f t="shared" si="921"/>
        <v>42857</v>
      </c>
      <c r="B2832" s="104">
        <f t="shared" si="913"/>
        <v>58546.696730159994</v>
      </c>
      <c r="C2832" s="104">
        <f t="shared" si="922"/>
        <v>53997.301181319956</v>
      </c>
      <c r="D2832" s="132">
        <f t="shared" si="923"/>
        <v>42836</v>
      </c>
      <c r="E2832" s="105">
        <f t="shared" si="915"/>
        <v>1.2999999999999999E-5</v>
      </c>
      <c r="F2832" s="106">
        <f t="shared" si="912"/>
        <v>22</v>
      </c>
      <c r="G2832" s="106">
        <f t="shared" si="914"/>
        <v>30</v>
      </c>
      <c r="H2832" s="104">
        <f t="shared" si="924"/>
        <v>1.00000953</v>
      </c>
      <c r="I2832" s="104">
        <f t="shared" si="925"/>
        <v>1.0773491399999999</v>
      </c>
      <c r="J2832" s="104">
        <f t="shared" si="917"/>
        <v>1.0773594</v>
      </c>
      <c r="K2832" s="104">
        <f t="shared" si="918"/>
        <v>58174.500002319997</v>
      </c>
      <c r="L2832" s="107">
        <f t="shared" si="927"/>
        <v>0</v>
      </c>
      <c r="M2832" s="105">
        <f t="shared" si="928"/>
        <v>0</v>
      </c>
      <c r="N2832" s="104">
        <f t="shared" si="929"/>
        <v>0</v>
      </c>
      <c r="O2832" s="113">
        <f t="shared" si="926"/>
        <v>0.11</v>
      </c>
      <c r="P2832" s="108">
        <f t="shared" si="916"/>
        <v>1.0063979359999999</v>
      </c>
      <c r="Q2832" s="104">
        <f t="shared" si="919"/>
        <v>372.19672783999999</v>
      </c>
      <c r="R2832" s="104">
        <f t="shared" si="920"/>
        <v>372.19672783999999</v>
      </c>
      <c r="S2832" s="109" t="s">
        <v>52</v>
      </c>
      <c r="T2832" s="110">
        <f t="shared" si="930"/>
        <v>42865</v>
      </c>
      <c r="U2832" s="111">
        <f t="shared" si="931"/>
        <v>0</v>
      </c>
      <c r="V2832" s="22"/>
      <c r="AF2832" s="14"/>
    </row>
    <row r="2833" spans="1:32" x14ac:dyDescent="0.2">
      <c r="A2833" s="112">
        <f t="shared" si="921"/>
        <v>42858</v>
      </c>
      <c r="B2833" s="104">
        <f t="shared" si="913"/>
        <v>58563.69678333</v>
      </c>
      <c r="C2833" s="104">
        <f t="shared" si="922"/>
        <v>53997.301181319956</v>
      </c>
      <c r="D2833" s="132">
        <f t="shared" si="923"/>
        <v>42836</v>
      </c>
      <c r="E2833" s="105">
        <f t="shared" si="915"/>
        <v>1.2999999999999999E-5</v>
      </c>
      <c r="F2833" s="106">
        <f t="shared" si="912"/>
        <v>23</v>
      </c>
      <c r="G2833" s="106">
        <f t="shared" si="914"/>
        <v>30</v>
      </c>
      <c r="H2833" s="104">
        <f t="shared" si="924"/>
        <v>1.0000099600000001</v>
      </c>
      <c r="I2833" s="104">
        <f t="shared" si="925"/>
        <v>1.0773491399999999</v>
      </c>
      <c r="J2833" s="104">
        <f t="shared" si="917"/>
        <v>1.07735987</v>
      </c>
      <c r="K2833" s="104">
        <f t="shared" si="918"/>
        <v>58174.52538105</v>
      </c>
      <c r="L2833" s="107">
        <f t="shared" si="927"/>
        <v>0</v>
      </c>
      <c r="M2833" s="105">
        <f t="shared" si="928"/>
        <v>0</v>
      </c>
      <c r="N2833" s="104">
        <f t="shared" si="929"/>
        <v>0</v>
      </c>
      <c r="O2833" s="113">
        <f t="shared" si="926"/>
        <v>0.11</v>
      </c>
      <c r="P2833" s="108">
        <f t="shared" si="916"/>
        <v>1.006689722</v>
      </c>
      <c r="Q2833" s="104">
        <f t="shared" si="919"/>
        <v>389.17140228</v>
      </c>
      <c r="R2833" s="104">
        <f t="shared" si="920"/>
        <v>389.17140228</v>
      </c>
      <c r="S2833" s="109" t="s">
        <v>52</v>
      </c>
      <c r="T2833" s="110">
        <f t="shared" si="930"/>
        <v>42865</v>
      </c>
      <c r="U2833" s="111">
        <f t="shared" si="931"/>
        <v>0</v>
      </c>
      <c r="V2833" s="22"/>
      <c r="AF2833" s="14"/>
    </row>
    <row r="2834" spans="1:32" x14ac:dyDescent="0.2">
      <c r="A2834" s="112">
        <f t="shared" si="921"/>
        <v>42859</v>
      </c>
      <c r="B2834" s="104">
        <f t="shared" si="913"/>
        <v>58580.701252400002</v>
      </c>
      <c r="C2834" s="104">
        <f t="shared" si="922"/>
        <v>53997.301181319956</v>
      </c>
      <c r="D2834" s="132">
        <f t="shared" si="923"/>
        <v>42836</v>
      </c>
      <c r="E2834" s="105">
        <f t="shared" si="915"/>
        <v>1.2999999999999999E-5</v>
      </c>
      <c r="F2834" s="106">
        <f t="shared" si="912"/>
        <v>24</v>
      </c>
      <c r="G2834" s="106">
        <f t="shared" si="914"/>
        <v>30</v>
      </c>
      <c r="H2834" s="104">
        <f t="shared" si="924"/>
        <v>1.0000103899999999</v>
      </c>
      <c r="I2834" s="104">
        <f t="shared" si="925"/>
        <v>1.0773491399999999</v>
      </c>
      <c r="J2834" s="104">
        <f t="shared" si="917"/>
        <v>1.0773603300000001</v>
      </c>
      <c r="K2834" s="104">
        <f t="shared" si="918"/>
        <v>58174.55021981</v>
      </c>
      <c r="L2834" s="107">
        <f t="shared" si="927"/>
        <v>0</v>
      </c>
      <c r="M2834" s="105">
        <f t="shared" si="928"/>
        <v>0</v>
      </c>
      <c r="N2834" s="104">
        <f t="shared" si="929"/>
        <v>0</v>
      </c>
      <c r="O2834" s="113">
        <f t="shared" si="926"/>
        <v>0.11</v>
      </c>
      <c r="P2834" s="108">
        <f t="shared" si="916"/>
        <v>1.0069815929999999</v>
      </c>
      <c r="Q2834" s="104">
        <f t="shared" si="919"/>
        <v>406.15103259</v>
      </c>
      <c r="R2834" s="104">
        <f t="shared" si="920"/>
        <v>406.15103259</v>
      </c>
      <c r="S2834" s="109" t="s">
        <v>52</v>
      </c>
      <c r="T2834" s="110">
        <f t="shared" si="930"/>
        <v>42865</v>
      </c>
      <c r="U2834" s="111">
        <f t="shared" si="931"/>
        <v>0</v>
      </c>
      <c r="V2834" s="22"/>
      <c r="AF2834" s="14"/>
    </row>
    <row r="2835" spans="1:32" x14ac:dyDescent="0.2">
      <c r="A2835" s="112">
        <f t="shared" si="921"/>
        <v>42860</v>
      </c>
      <c r="B2835" s="104">
        <f t="shared" si="913"/>
        <v>58597.711166530004</v>
      </c>
      <c r="C2835" s="104">
        <f t="shared" si="922"/>
        <v>53997.301181319956</v>
      </c>
      <c r="D2835" s="132">
        <f t="shared" si="923"/>
        <v>42836</v>
      </c>
      <c r="E2835" s="105">
        <f t="shared" si="915"/>
        <v>1.2999999999999999E-5</v>
      </c>
      <c r="F2835" s="106">
        <f t="shared" si="912"/>
        <v>25</v>
      </c>
      <c r="G2835" s="106">
        <f t="shared" si="914"/>
        <v>30</v>
      </c>
      <c r="H2835" s="104">
        <f t="shared" si="924"/>
        <v>1.0000108299999999</v>
      </c>
      <c r="I2835" s="104">
        <f t="shared" si="925"/>
        <v>1.0773491399999999</v>
      </c>
      <c r="J2835" s="104">
        <f t="shared" si="917"/>
        <v>1.0773607999999999</v>
      </c>
      <c r="K2835" s="104">
        <f t="shared" si="918"/>
        <v>58174.575598540003</v>
      </c>
      <c r="L2835" s="107">
        <f t="shared" si="927"/>
        <v>0</v>
      </c>
      <c r="M2835" s="105">
        <f t="shared" si="928"/>
        <v>0</v>
      </c>
      <c r="N2835" s="104">
        <f t="shared" si="929"/>
        <v>0</v>
      </c>
      <c r="O2835" s="113">
        <f t="shared" si="926"/>
        <v>0.11</v>
      </c>
      <c r="P2835" s="108">
        <f t="shared" si="916"/>
        <v>1.0072735479999999</v>
      </c>
      <c r="Q2835" s="104">
        <f t="shared" si="919"/>
        <v>423.13556799000003</v>
      </c>
      <c r="R2835" s="104">
        <f t="shared" si="920"/>
        <v>423.13556799000003</v>
      </c>
      <c r="S2835" s="109" t="s">
        <v>52</v>
      </c>
      <c r="T2835" s="110">
        <f t="shared" si="930"/>
        <v>42865</v>
      </c>
      <c r="U2835" s="111">
        <f t="shared" si="931"/>
        <v>0</v>
      </c>
      <c r="V2835" s="22"/>
      <c r="AF2835" s="14"/>
    </row>
    <row r="2836" spans="1:32" x14ac:dyDescent="0.2">
      <c r="A2836" s="112">
        <f t="shared" si="921"/>
        <v>42861</v>
      </c>
      <c r="B2836" s="104">
        <f t="shared" si="913"/>
        <v>58614.726040319998</v>
      </c>
      <c r="C2836" s="104">
        <f t="shared" si="922"/>
        <v>53997.301181319956</v>
      </c>
      <c r="D2836" s="132">
        <f t="shared" si="923"/>
        <v>42836</v>
      </c>
      <c r="E2836" s="105">
        <f t="shared" si="915"/>
        <v>1.2999999999999999E-5</v>
      </c>
      <c r="F2836" s="106">
        <f t="shared" si="912"/>
        <v>26</v>
      </c>
      <c r="G2836" s="106">
        <f t="shared" si="914"/>
        <v>30</v>
      </c>
      <c r="H2836" s="104">
        <f t="shared" si="924"/>
        <v>1.00001126</v>
      </c>
      <c r="I2836" s="104">
        <f t="shared" si="925"/>
        <v>1.0773491399999999</v>
      </c>
      <c r="J2836" s="104">
        <f t="shared" si="917"/>
        <v>1.0773612699999999</v>
      </c>
      <c r="K2836" s="104">
        <f t="shared" si="918"/>
        <v>58174.600977269998</v>
      </c>
      <c r="L2836" s="107">
        <f t="shared" si="927"/>
        <v>0</v>
      </c>
      <c r="M2836" s="105">
        <f t="shared" si="928"/>
        <v>0</v>
      </c>
      <c r="N2836" s="104">
        <f t="shared" si="929"/>
        <v>0</v>
      </c>
      <c r="O2836" s="113">
        <f t="shared" si="926"/>
        <v>0.11</v>
      </c>
      <c r="P2836" s="108">
        <f t="shared" si="916"/>
        <v>1.0075655880000001</v>
      </c>
      <c r="Q2836" s="104">
        <f t="shared" si="919"/>
        <v>440.12506304999999</v>
      </c>
      <c r="R2836" s="104">
        <f t="shared" si="920"/>
        <v>440.12506304999999</v>
      </c>
      <c r="S2836" s="109" t="s">
        <v>52</v>
      </c>
      <c r="T2836" s="110">
        <f t="shared" si="930"/>
        <v>42865</v>
      </c>
      <c r="U2836" s="111">
        <f t="shared" si="931"/>
        <v>0</v>
      </c>
      <c r="V2836" s="22"/>
      <c r="AF2836" s="14"/>
    </row>
    <row r="2837" spans="1:32" x14ac:dyDescent="0.2">
      <c r="A2837" s="112">
        <f t="shared" si="921"/>
        <v>42862</v>
      </c>
      <c r="B2837" s="104">
        <f t="shared" si="913"/>
        <v>58631.745271399996</v>
      </c>
      <c r="C2837" s="104">
        <f t="shared" si="922"/>
        <v>53997.301181319956</v>
      </c>
      <c r="D2837" s="132">
        <f t="shared" si="923"/>
        <v>42836</v>
      </c>
      <c r="E2837" s="105">
        <f t="shared" si="915"/>
        <v>1.2999999999999999E-5</v>
      </c>
      <c r="F2837" s="106">
        <f t="shared" si="912"/>
        <v>27</v>
      </c>
      <c r="G2837" s="106">
        <f t="shared" si="914"/>
        <v>30</v>
      </c>
      <c r="H2837" s="104">
        <f t="shared" si="924"/>
        <v>1.00001169</v>
      </c>
      <c r="I2837" s="104">
        <f t="shared" si="925"/>
        <v>1.0773491399999999</v>
      </c>
      <c r="J2837" s="104">
        <f t="shared" si="917"/>
        <v>1.07736173</v>
      </c>
      <c r="K2837" s="104">
        <f t="shared" si="918"/>
        <v>58174.625816029999</v>
      </c>
      <c r="L2837" s="107">
        <f t="shared" si="927"/>
        <v>0</v>
      </c>
      <c r="M2837" s="105">
        <f t="shared" si="928"/>
        <v>0</v>
      </c>
      <c r="N2837" s="104">
        <f t="shared" si="929"/>
        <v>0</v>
      </c>
      <c r="O2837" s="113">
        <f t="shared" si="926"/>
        <v>0.11</v>
      </c>
      <c r="P2837" s="108">
        <f t="shared" si="916"/>
        <v>1.0078577120000001</v>
      </c>
      <c r="Q2837" s="104">
        <f t="shared" si="919"/>
        <v>457.11945537000003</v>
      </c>
      <c r="R2837" s="104">
        <f t="shared" si="920"/>
        <v>457.11945537000003</v>
      </c>
      <c r="S2837" s="109" t="s">
        <v>52</v>
      </c>
      <c r="T2837" s="110">
        <f t="shared" si="930"/>
        <v>42865</v>
      </c>
      <c r="U2837" s="111">
        <f t="shared" si="931"/>
        <v>0</v>
      </c>
      <c r="V2837" s="22"/>
      <c r="AF2837" s="14"/>
    </row>
    <row r="2838" spans="1:32" x14ac:dyDescent="0.2">
      <c r="A2838" s="112">
        <f t="shared" si="921"/>
        <v>42863</v>
      </c>
      <c r="B2838" s="104">
        <f t="shared" si="913"/>
        <v>58648.770006190003</v>
      </c>
      <c r="C2838" s="104">
        <f t="shared" si="922"/>
        <v>53997.301181319956</v>
      </c>
      <c r="D2838" s="132">
        <f t="shared" si="923"/>
        <v>42836</v>
      </c>
      <c r="E2838" s="105">
        <f t="shared" si="915"/>
        <v>1.2999999999999999E-5</v>
      </c>
      <c r="F2838" s="106">
        <f t="shared" si="912"/>
        <v>28</v>
      </c>
      <c r="G2838" s="106">
        <f t="shared" si="914"/>
        <v>30</v>
      </c>
      <c r="H2838" s="104">
        <f t="shared" si="924"/>
        <v>1.00001213</v>
      </c>
      <c r="I2838" s="104">
        <f t="shared" si="925"/>
        <v>1.0773491399999999</v>
      </c>
      <c r="J2838" s="104">
        <f t="shared" si="917"/>
        <v>1.0773622</v>
      </c>
      <c r="K2838" s="104">
        <f t="shared" si="918"/>
        <v>58174.651194760001</v>
      </c>
      <c r="L2838" s="107">
        <f t="shared" si="927"/>
        <v>0</v>
      </c>
      <c r="M2838" s="105">
        <f t="shared" si="928"/>
        <v>0</v>
      </c>
      <c r="N2838" s="104">
        <f t="shared" si="929"/>
        <v>0</v>
      </c>
      <c r="O2838" s="113">
        <f t="shared" si="926"/>
        <v>0.11</v>
      </c>
      <c r="P2838" s="108">
        <f t="shared" si="916"/>
        <v>1.008149921</v>
      </c>
      <c r="Q2838" s="104">
        <f t="shared" si="919"/>
        <v>474.11881142999999</v>
      </c>
      <c r="R2838" s="104">
        <f t="shared" si="920"/>
        <v>474.11881142999999</v>
      </c>
      <c r="S2838" s="109" t="s">
        <v>52</v>
      </c>
      <c r="T2838" s="110">
        <f t="shared" si="930"/>
        <v>42865</v>
      </c>
      <c r="U2838" s="111">
        <f t="shared" si="931"/>
        <v>0</v>
      </c>
      <c r="V2838" s="22"/>
      <c r="AF2838" s="14"/>
    </row>
    <row r="2839" spans="1:32" x14ac:dyDescent="0.2">
      <c r="A2839" s="112">
        <f t="shared" si="921"/>
        <v>42864</v>
      </c>
      <c r="B2839" s="104">
        <f t="shared" si="913"/>
        <v>58665.79970068</v>
      </c>
      <c r="C2839" s="104">
        <f t="shared" si="922"/>
        <v>53997.301181319956</v>
      </c>
      <c r="D2839" s="132">
        <f t="shared" si="923"/>
        <v>42836</v>
      </c>
      <c r="E2839" s="105">
        <f t="shared" si="915"/>
        <v>1.2999999999999999E-5</v>
      </c>
      <c r="F2839" s="106">
        <f t="shared" si="912"/>
        <v>29</v>
      </c>
      <c r="G2839" s="106">
        <f t="shared" si="914"/>
        <v>30</v>
      </c>
      <c r="H2839" s="104">
        <f t="shared" si="924"/>
        <v>1.0000125600000001</v>
      </c>
      <c r="I2839" s="104">
        <f t="shared" si="925"/>
        <v>1.0773491399999999</v>
      </c>
      <c r="J2839" s="104">
        <f t="shared" si="917"/>
        <v>1.0773626700000001</v>
      </c>
      <c r="K2839" s="104">
        <f t="shared" si="918"/>
        <v>58174.676573500001</v>
      </c>
      <c r="L2839" s="107">
        <f t="shared" si="927"/>
        <v>0</v>
      </c>
      <c r="M2839" s="105">
        <f t="shared" si="928"/>
        <v>0</v>
      </c>
      <c r="N2839" s="104">
        <f t="shared" si="929"/>
        <v>0</v>
      </c>
      <c r="O2839" s="113">
        <f t="shared" si="926"/>
        <v>0.11</v>
      </c>
      <c r="P2839" s="108">
        <f t="shared" si="916"/>
        <v>1.0084422150000001</v>
      </c>
      <c r="Q2839" s="104">
        <f t="shared" si="919"/>
        <v>491.12312717999998</v>
      </c>
      <c r="R2839" s="104">
        <f t="shared" si="920"/>
        <v>491.12312717999998</v>
      </c>
      <c r="S2839" s="109" t="s">
        <v>52</v>
      </c>
      <c r="T2839" s="110">
        <f t="shared" si="930"/>
        <v>42865</v>
      </c>
      <c r="U2839" s="111">
        <f t="shared" si="931"/>
        <v>0</v>
      </c>
      <c r="V2839" s="22"/>
      <c r="AF2839" s="14"/>
    </row>
    <row r="2840" spans="1:32" s="66" customFormat="1" x14ac:dyDescent="0.2">
      <c r="A2840" s="112">
        <f t="shared" si="921"/>
        <v>42865</v>
      </c>
      <c r="B2840" s="104">
        <f t="shared" si="913"/>
        <v>58682.834354850005</v>
      </c>
      <c r="C2840" s="104">
        <f t="shared" si="922"/>
        <v>53997.301181319956</v>
      </c>
      <c r="D2840" s="132">
        <f t="shared" si="923"/>
        <v>42836</v>
      </c>
      <c r="E2840" s="105">
        <f t="shared" si="915"/>
        <v>1.2999999999999999E-5</v>
      </c>
      <c r="F2840" s="106">
        <f t="shared" si="912"/>
        <v>30</v>
      </c>
      <c r="G2840" s="106">
        <f t="shared" si="914"/>
        <v>30</v>
      </c>
      <c r="H2840" s="104">
        <f t="shared" si="924"/>
        <v>1.000013</v>
      </c>
      <c r="I2840" s="104">
        <f t="shared" si="925"/>
        <v>1.0773491399999999</v>
      </c>
      <c r="J2840" s="104">
        <f t="shared" si="917"/>
        <v>1.0773631400000001</v>
      </c>
      <c r="K2840" s="104">
        <f t="shared" si="918"/>
        <v>58174.701952230003</v>
      </c>
      <c r="L2840" s="107">
        <f t="shared" si="927"/>
        <v>92</v>
      </c>
      <c r="M2840" s="105">
        <f t="shared" si="928"/>
        <v>4.7471204130000002E-3</v>
      </c>
      <c r="N2840" s="104">
        <f t="shared" si="929"/>
        <v>276.16231514999998</v>
      </c>
      <c r="O2840" s="113">
        <f t="shared" si="926"/>
        <v>0.11</v>
      </c>
      <c r="P2840" s="108">
        <f t="shared" si="916"/>
        <v>1.0087345940000001</v>
      </c>
      <c r="Q2840" s="104">
        <f t="shared" si="919"/>
        <v>508.13240261999999</v>
      </c>
      <c r="R2840" s="104">
        <f t="shared" si="920"/>
        <v>784.29471777000003</v>
      </c>
      <c r="S2840" s="109" t="s">
        <v>52</v>
      </c>
      <c r="T2840" s="110">
        <f t="shared" si="930"/>
        <v>42865</v>
      </c>
      <c r="U2840" s="111">
        <f t="shared" si="931"/>
        <v>57898.539637080001</v>
      </c>
      <c r="V2840" s="65"/>
      <c r="AB2840" s="64"/>
      <c r="AF2840" s="67"/>
    </row>
    <row r="2841" spans="1:32" x14ac:dyDescent="0.2">
      <c r="A2841" s="112">
        <f t="shared" si="921"/>
        <v>42866</v>
      </c>
      <c r="B2841" s="104">
        <f t="shared" si="913"/>
        <v>57916.94992924</v>
      </c>
      <c r="C2841" s="104">
        <f t="shared" si="922"/>
        <v>53740.969490639953</v>
      </c>
      <c r="D2841" s="132">
        <f t="shared" si="923"/>
        <v>42866</v>
      </c>
      <c r="E2841" s="105">
        <f t="shared" si="915"/>
        <v>1.16E-3</v>
      </c>
      <c r="F2841" s="106">
        <f t="shared" si="912"/>
        <v>1</v>
      </c>
      <c r="G2841" s="106">
        <f t="shared" si="914"/>
        <v>31</v>
      </c>
      <c r="H2841" s="104">
        <f t="shared" si="924"/>
        <v>1.0000373899999999</v>
      </c>
      <c r="I2841" s="104">
        <f t="shared" si="925"/>
        <v>1.0773631400000001</v>
      </c>
      <c r="J2841" s="104">
        <f t="shared" si="917"/>
        <v>1.07740342</v>
      </c>
      <c r="K2841" s="104">
        <f t="shared" si="918"/>
        <v>57900.704323329999</v>
      </c>
      <c r="L2841" s="107">
        <f t="shared" si="927"/>
        <v>0</v>
      </c>
      <c r="M2841" s="105">
        <f t="shared" si="928"/>
        <v>0</v>
      </c>
      <c r="N2841" s="104">
        <f t="shared" si="929"/>
        <v>0</v>
      </c>
      <c r="O2841" s="113">
        <f t="shared" si="926"/>
        <v>0.11</v>
      </c>
      <c r="P2841" s="108">
        <f t="shared" si="916"/>
        <v>1.0002805770000001</v>
      </c>
      <c r="Q2841" s="104">
        <f t="shared" si="919"/>
        <v>16.245605909999998</v>
      </c>
      <c r="R2841" s="104">
        <f t="shared" si="920"/>
        <v>16.245605909999998</v>
      </c>
      <c r="S2841" s="109" t="s">
        <v>52</v>
      </c>
      <c r="T2841" s="110">
        <f t="shared" si="930"/>
        <v>42896</v>
      </c>
      <c r="U2841" s="111">
        <f t="shared" si="931"/>
        <v>0</v>
      </c>
      <c r="V2841" s="22"/>
      <c r="AF2841" s="14"/>
    </row>
    <row r="2842" spans="1:32" x14ac:dyDescent="0.2">
      <c r="A2842" s="112">
        <f t="shared" si="921"/>
        <v>42867</v>
      </c>
      <c r="B2842" s="104">
        <f t="shared" si="913"/>
        <v>57935.366548170001</v>
      </c>
      <c r="C2842" s="104">
        <f t="shared" si="922"/>
        <v>53740.969490639953</v>
      </c>
      <c r="D2842" s="132">
        <f t="shared" si="923"/>
        <v>42866</v>
      </c>
      <c r="E2842" s="105">
        <f t="shared" si="915"/>
        <v>1.16E-3</v>
      </c>
      <c r="F2842" s="106">
        <f t="shared" si="912"/>
        <v>2</v>
      </c>
      <c r="G2842" s="106">
        <f t="shared" si="914"/>
        <v>31</v>
      </c>
      <c r="H2842" s="104">
        <f t="shared" si="924"/>
        <v>1.00007479</v>
      </c>
      <c r="I2842" s="104">
        <f t="shared" si="925"/>
        <v>1.0773631400000001</v>
      </c>
      <c r="J2842" s="104">
        <f t="shared" si="917"/>
        <v>1.0774437100000001</v>
      </c>
      <c r="K2842" s="104">
        <f t="shared" si="918"/>
        <v>57902.869546989998</v>
      </c>
      <c r="L2842" s="107">
        <f t="shared" si="927"/>
        <v>0</v>
      </c>
      <c r="M2842" s="105">
        <f t="shared" si="928"/>
        <v>0</v>
      </c>
      <c r="N2842" s="104">
        <f t="shared" si="929"/>
        <v>0</v>
      </c>
      <c r="O2842" s="113">
        <f t="shared" si="926"/>
        <v>0.11</v>
      </c>
      <c r="P2842" s="108">
        <f t="shared" si="916"/>
        <v>1.000561233</v>
      </c>
      <c r="Q2842" s="104">
        <f t="shared" si="919"/>
        <v>32.497001179999998</v>
      </c>
      <c r="R2842" s="104">
        <f t="shared" si="920"/>
        <v>32.497001179999998</v>
      </c>
      <c r="S2842" s="109" t="s">
        <v>52</v>
      </c>
      <c r="T2842" s="110">
        <f t="shared" si="930"/>
        <v>42896</v>
      </c>
      <c r="U2842" s="111">
        <f t="shared" si="931"/>
        <v>0</v>
      </c>
      <c r="V2842" s="22"/>
      <c r="AF2842" s="14"/>
    </row>
    <row r="2843" spans="1:32" x14ac:dyDescent="0.2">
      <c r="A2843" s="112">
        <f t="shared" si="921"/>
        <v>42868</v>
      </c>
      <c r="B2843" s="104">
        <f t="shared" si="913"/>
        <v>57953.788899060004</v>
      </c>
      <c r="C2843" s="104">
        <f t="shared" si="922"/>
        <v>53740.969490639953</v>
      </c>
      <c r="D2843" s="132">
        <f t="shared" si="923"/>
        <v>42866</v>
      </c>
      <c r="E2843" s="105">
        <f t="shared" si="915"/>
        <v>1.16E-3</v>
      </c>
      <c r="F2843" s="106">
        <f t="shared" si="912"/>
        <v>3</v>
      </c>
      <c r="G2843" s="106">
        <f t="shared" si="914"/>
        <v>31</v>
      </c>
      <c r="H2843" s="104">
        <f t="shared" si="924"/>
        <v>1.0001121900000001</v>
      </c>
      <c r="I2843" s="104">
        <f t="shared" si="925"/>
        <v>1.0773631400000001</v>
      </c>
      <c r="J2843" s="104">
        <f t="shared" si="917"/>
        <v>1.0774840000000001</v>
      </c>
      <c r="K2843" s="104">
        <f t="shared" si="918"/>
        <v>57905.034770650003</v>
      </c>
      <c r="L2843" s="107">
        <f t="shared" si="927"/>
        <v>0</v>
      </c>
      <c r="M2843" s="105">
        <f t="shared" si="928"/>
        <v>0</v>
      </c>
      <c r="N2843" s="104">
        <f t="shared" si="929"/>
        <v>0</v>
      </c>
      <c r="O2843" s="113">
        <f t="shared" si="926"/>
        <v>0.11</v>
      </c>
      <c r="P2843" s="108">
        <f t="shared" si="916"/>
        <v>1.0008419669999999</v>
      </c>
      <c r="Q2843" s="104">
        <f t="shared" si="919"/>
        <v>48.75412841</v>
      </c>
      <c r="R2843" s="104">
        <f t="shared" si="920"/>
        <v>48.75412841</v>
      </c>
      <c r="S2843" s="109" t="s">
        <v>52</v>
      </c>
      <c r="T2843" s="110">
        <f t="shared" si="930"/>
        <v>42896</v>
      </c>
      <c r="U2843" s="111">
        <f t="shared" si="931"/>
        <v>0</v>
      </c>
      <c r="V2843" s="22"/>
      <c r="AF2843" s="14"/>
    </row>
    <row r="2844" spans="1:32" x14ac:dyDescent="0.2">
      <c r="A2844" s="112">
        <f t="shared" si="921"/>
        <v>42869</v>
      </c>
      <c r="B2844" s="104">
        <f t="shared" si="913"/>
        <v>57972.218174250003</v>
      </c>
      <c r="C2844" s="104">
        <f t="shared" si="922"/>
        <v>53740.969490639953</v>
      </c>
      <c r="D2844" s="132">
        <f t="shared" si="923"/>
        <v>42866</v>
      </c>
      <c r="E2844" s="105">
        <f t="shared" si="915"/>
        <v>1.16E-3</v>
      </c>
      <c r="F2844" s="106">
        <f t="shared" si="912"/>
        <v>4</v>
      </c>
      <c r="G2844" s="106">
        <f t="shared" si="914"/>
        <v>31</v>
      </c>
      <c r="H2844" s="104">
        <f t="shared" si="924"/>
        <v>1.0001496000000001</v>
      </c>
      <c r="I2844" s="104">
        <f t="shared" si="925"/>
        <v>1.0773631400000001</v>
      </c>
      <c r="J2844" s="104">
        <f t="shared" si="917"/>
        <v>1.07752431</v>
      </c>
      <c r="K2844" s="104">
        <f t="shared" si="918"/>
        <v>57907.201069130002</v>
      </c>
      <c r="L2844" s="107">
        <f t="shared" si="927"/>
        <v>0</v>
      </c>
      <c r="M2844" s="105">
        <f t="shared" si="928"/>
        <v>0</v>
      </c>
      <c r="N2844" s="104">
        <f t="shared" si="929"/>
        <v>0</v>
      </c>
      <c r="O2844" s="113">
        <f t="shared" si="926"/>
        <v>0.11</v>
      </c>
      <c r="P2844" s="108">
        <f t="shared" si="916"/>
        <v>1.0011227810000001</v>
      </c>
      <c r="Q2844" s="104">
        <f t="shared" si="919"/>
        <v>65.017105119999997</v>
      </c>
      <c r="R2844" s="104">
        <f t="shared" si="920"/>
        <v>65.017105119999997</v>
      </c>
      <c r="S2844" s="109" t="s">
        <v>52</v>
      </c>
      <c r="T2844" s="110">
        <f t="shared" si="930"/>
        <v>42896</v>
      </c>
      <c r="U2844" s="111">
        <f t="shared" si="931"/>
        <v>0</v>
      </c>
      <c r="V2844" s="22"/>
      <c r="AF2844" s="14"/>
    </row>
    <row r="2845" spans="1:32" x14ac:dyDescent="0.2">
      <c r="A2845" s="112">
        <f t="shared" si="921"/>
        <v>42870</v>
      </c>
      <c r="B2845" s="104">
        <f t="shared" si="913"/>
        <v>57990.652106699999</v>
      </c>
      <c r="C2845" s="104">
        <f t="shared" si="922"/>
        <v>53740.969490639953</v>
      </c>
      <c r="D2845" s="132">
        <f t="shared" si="923"/>
        <v>42866</v>
      </c>
      <c r="E2845" s="105">
        <f t="shared" si="915"/>
        <v>1.16E-3</v>
      </c>
      <c r="F2845" s="106">
        <f t="shared" si="912"/>
        <v>5</v>
      </c>
      <c r="G2845" s="106">
        <f t="shared" si="914"/>
        <v>31</v>
      </c>
      <c r="H2845" s="104">
        <f t="shared" si="924"/>
        <v>1.0001869999999999</v>
      </c>
      <c r="I2845" s="104">
        <f t="shared" si="925"/>
        <v>1.0773631400000001</v>
      </c>
      <c r="J2845" s="104">
        <f t="shared" si="917"/>
        <v>1.0775646000000001</v>
      </c>
      <c r="K2845" s="104">
        <f t="shared" si="918"/>
        <v>57909.36629279</v>
      </c>
      <c r="L2845" s="107">
        <f t="shared" si="927"/>
        <v>0</v>
      </c>
      <c r="M2845" s="105">
        <f t="shared" si="928"/>
        <v>0</v>
      </c>
      <c r="N2845" s="104">
        <f t="shared" si="929"/>
        <v>0</v>
      </c>
      <c r="O2845" s="113">
        <f t="shared" si="926"/>
        <v>0.11</v>
      </c>
      <c r="P2845" s="108">
        <f t="shared" si="916"/>
        <v>1.001403673</v>
      </c>
      <c r="Q2845" s="104">
        <f t="shared" si="919"/>
        <v>81.285813910000002</v>
      </c>
      <c r="R2845" s="104">
        <f t="shared" si="920"/>
        <v>81.285813910000002</v>
      </c>
      <c r="S2845" s="109" t="s">
        <v>52</v>
      </c>
      <c r="T2845" s="110">
        <f t="shared" si="930"/>
        <v>42896</v>
      </c>
      <c r="U2845" s="111">
        <f t="shared" si="931"/>
        <v>0</v>
      </c>
      <c r="V2845" s="22"/>
      <c r="AF2845" s="14"/>
    </row>
    <row r="2846" spans="1:32" x14ac:dyDescent="0.2">
      <c r="A2846" s="112">
        <f t="shared" si="921"/>
        <v>42871</v>
      </c>
      <c r="B2846" s="104">
        <f t="shared" si="913"/>
        <v>58009.09284926</v>
      </c>
      <c r="C2846" s="104">
        <f t="shared" si="922"/>
        <v>53740.969490639953</v>
      </c>
      <c r="D2846" s="132">
        <f t="shared" si="923"/>
        <v>42866</v>
      </c>
      <c r="E2846" s="105">
        <f t="shared" si="915"/>
        <v>1.16E-3</v>
      </c>
      <c r="F2846" s="106">
        <f t="shared" si="912"/>
        <v>6</v>
      </c>
      <c r="G2846" s="106">
        <f t="shared" si="914"/>
        <v>31</v>
      </c>
      <c r="H2846" s="104">
        <f t="shared" si="924"/>
        <v>1.00022441</v>
      </c>
      <c r="I2846" s="104">
        <f t="shared" si="925"/>
        <v>1.0773631400000001</v>
      </c>
      <c r="J2846" s="104">
        <f t="shared" si="917"/>
        <v>1.07760491</v>
      </c>
      <c r="K2846" s="104">
        <f t="shared" si="918"/>
        <v>57911.532591269999</v>
      </c>
      <c r="L2846" s="107">
        <f t="shared" si="927"/>
        <v>0</v>
      </c>
      <c r="M2846" s="105">
        <f t="shared" si="928"/>
        <v>0</v>
      </c>
      <c r="N2846" s="104">
        <f t="shared" si="929"/>
        <v>0</v>
      </c>
      <c r="O2846" s="113">
        <f t="shared" si="926"/>
        <v>0.11</v>
      </c>
      <c r="P2846" s="108">
        <f t="shared" si="916"/>
        <v>1.0016846429999999</v>
      </c>
      <c r="Q2846" s="104">
        <f t="shared" si="919"/>
        <v>97.560257989999997</v>
      </c>
      <c r="R2846" s="104">
        <f t="shared" si="920"/>
        <v>97.560257989999997</v>
      </c>
      <c r="S2846" s="109" t="s">
        <v>52</v>
      </c>
      <c r="T2846" s="110">
        <f t="shared" si="930"/>
        <v>42896</v>
      </c>
      <c r="U2846" s="111">
        <f t="shared" si="931"/>
        <v>0</v>
      </c>
      <c r="V2846" s="22"/>
      <c r="AF2846" s="14"/>
    </row>
    <row r="2847" spans="1:32" x14ac:dyDescent="0.2">
      <c r="A2847" s="112">
        <f t="shared" si="921"/>
        <v>42872</v>
      </c>
      <c r="B2847" s="104">
        <f t="shared" si="913"/>
        <v>58027.538365319997</v>
      </c>
      <c r="C2847" s="104">
        <f t="shared" si="922"/>
        <v>53740.969490639953</v>
      </c>
      <c r="D2847" s="132">
        <f t="shared" si="923"/>
        <v>42866</v>
      </c>
      <c r="E2847" s="105">
        <f t="shared" si="915"/>
        <v>1.16E-3</v>
      </c>
      <c r="F2847" s="106">
        <f t="shared" si="912"/>
        <v>7</v>
      </c>
      <c r="G2847" s="106">
        <f t="shared" si="914"/>
        <v>31</v>
      </c>
      <c r="H2847" s="104">
        <f t="shared" si="924"/>
        <v>1.00026181</v>
      </c>
      <c r="I2847" s="104">
        <f t="shared" si="925"/>
        <v>1.0773631400000001</v>
      </c>
      <c r="J2847" s="104">
        <f t="shared" si="917"/>
        <v>1.0776452000000001</v>
      </c>
      <c r="K2847" s="104">
        <f t="shared" si="918"/>
        <v>57913.697814929998</v>
      </c>
      <c r="L2847" s="107">
        <f t="shared" si="927"/>
        <v>0</v>
      </c>
      <c r="M2847" s="105">
        <f t="shared" si="928"/>
        <v>0</v>
      </c>
      <c r="N2847" s="104">
        <f t="shared" si="929"/>
        <v>0</v>
      </c>
      <c r="O2847" s="113">
        <f t="shared" si="926"/>
        <v>0.11</v>
      </c>
      <c r="P2847" s="108">
        <f t="shared" si="916"/>
        <v>1.001965693</v>
      </c>
      <c r="Q2847" s="104">
        <f t="shared" si="919"/>
        <v>113.84055039</v>
      </c>
      <c r="R2847" s="104">
        <f t="shared" si="920"/>
        <v>113.84055039</v>
      </c>
      <c r="S2847" s="109" t="s">
        <v>52</v>
      </c>
      <c r="T2847" s="110">
        <f t="shared" si="930"/>
        <v>42896</v>
      </c>
      <c r="U2847" s="111">
        <f t="shared" si="931"/>
        <v>0</v>
      </c>
      <c r="V2847" s="22"/>
      <c r="AF2847" s="14"/>
    </row>
    <row r="2848" spans="1:32" x14ac:dyDescent="0.2">
      <c r="A2848" s="112">
        <f t="shared" si="921"/>
        <v>42873</v>
      </c>
      <c r="B2848" s="104">
        <f t="shared" si="913"/>
        <v>58045.990212430006</v>
      </c>
      <c r="C2848" s="104">
        <f t="shared" si="922"/>
        <v>53740.969490639953</v>
      </c>
      <c r="D2848" s="132">
        <f t="shared" si="923"/>
        <v>42866</v>
      </c>
      <c r="E2848" s="105">
        <f t="shared" si="915"/>
        <v>1.16E-3</v>
      </c>
      <c r="F2848" s="106">
        <f t="shared" si="912"/>
        <v>8</v>
      </c>
      <c r="G2848" s="106">
        <f t="shared" si="914"/>
        <v>31</v>
      </c>
      <c r="H2848" s="104">
        <f t="shared" si="924"/>
        <v>1.00029922</v>
      </c>
      <c r="I2848" s="104">
        <f t="shared" si="925"/>
        <v>1.0773631400000001</v>
      </c>
      <c r="J2848" s="104">
        <f t="shared" si="917"/>
        <v>1.0776855000000001</v>
      </c>
      <c r="K2848" s="104">
        <f t="shared" si="918"/>
        <v>57915.863576000003</v>
      </c>
      <c r="L2848" s="107">
        <f t="shared" si="927"/>
        <v>0</v>
      </c>
      <c r="M2848" s="105">
        <f t="shared" si="928"/>
        <v>0</v>
      </c>
      <c r="N2848" s="104">
        <f t="shared" si="929"/>
        <v>0</v>
      </c>
      <c r="O2848" s="113">
        <f t="shared" si="926"/>
        <v>0.11</v>
      </c>
      <c r="P2848" s="108">
        <f t="shared" si="916"/>
        <v>1.002246822</v>
      </c>
      <c r="Q2848" s="104">
        <f t="shared" si="919"/>
        <v>130.12663642999999</v>
      </c>
      <c r="R2848" s="104">
        <f t="shared" si="920"/>
        <v>130.12663642999999</v>
      </c>
      <c r="S2848" s="109" t="s">
        <v>52</v>
      </c>
      <c r="T2848" s="110">
        <f t="shared" si="930"/>
        <v>42896</v>
      </c>
      <c r="U2848" s="111">
        <f t="shared" si="931"/>
        <v>0</v>
      </c>
      <c r="V2848" s="22"/>
      <c r="AF2848" s="14"/>
    </row>
    <row r="2849" spans="1:32" x14ac:dyDescent="0.2">
      <c r="A2849" s="112">
        <f t="shared" si="921"/>
        <v>42874</v>
      </c>
      <c r="B2849" s="104">
        <f t="shared" si="913"/>
        <v>58064.448333619999</v>
      </c>
      <c r="C2849" s="104">
        <f t="shared" si="922"/>
        <v>53740.969490639953</v>
      </c>
      <c r="D2849" s="132">
        <f t="shared" si="923"/>
        <v>42866</v>
      </c>
      <c r="E2849" s="105">
        <f t="shared" si="915"/>
        <v>1.16E-3</v>
      </c>
      <c r="F2849" s="106">
        <f t="shared" si="912"/>
        <v>9</v>
      </c>
      <c r="G2849" s="106">
        <f t="shared" si="914"/>
        <v>31</v>
      </c>
      <c r="H2849" s="104">
        <f t="shared" si="924"/>
        <v>1.0003366300000001</v>
      </c>
      <c r="I2849" s="104">
        <f t="shared" si="925"/>
        <v>1.0773631400000001</v>
      </c>
      <c r="J2849" s="104">
        <f t="shared" si="917"/>
        <v>1.07772581</v>
      </c>
      <c r="K2849" s="104">
        <f t="shared" si="918"/>
        <v>57918.029874480002</v>
      </c>
      <c r="L2849" s="107">
        <f t="shared" si="927"/>
        <v>0</v>
      </c>
      <c r="M2849" s="105">
        <f t="shared" si="928"/>
        <v>0</v>
      </c>
      <c r="N2849" s="104">
        <f t="shared" si="929"/>
        <v>0</v>
      </c>
      <c r="O2849" s="113">
        <f t="shared" si="926"/>
        <v>0.11</v>
      </c>
      <c r="P2849" s="108">
        <f t="shared" si="916"/>
        <v>1.002528029</v>
      </c>
      <c r="Q2849" s="104">
        <f t="shared" si="919"/>
        <v>146.41845914000001</v>
      </c>
      <c r="R2849" s="104">
        <f t="shared" si="920"/>
        <v>146.41845914000001</v>
      </c>
      <c r="S2849" s="109" t="s">
        <v>52</v>
      </c>
      <c r="T2849" s="110">
        <f t="shared" si="930"/>
        <v>42896</v>
      </c>
      <c r="U2849" s="111">
        <f t="shared" si="931"/>
        <v>0</v>
      </c>
      <c r="V2849" s="22"/>
      <c r="AF2849" s="14"/>
    </row>
    <row r="2850" spans="1:32" x14ac:dyDescent="0.2">
      <c r="A2850" s="112">
        <f t="shared" si="921"/>
        <v>42875</v>
      </c>
      <c r="B2850" s="104">
        <f t="shared" si="913"/>
        <v>58082.911767869999</v>
      </c>
      <c r="C2850" s="104">
        <f t="shared" si="922"/>
        <v>53740.969490639953</v>
      </c>
      <c r="D2850" s="132">
        <f t="shared" si="923"/>
        <v>42866</v>
      </c>
      <c r="E2850" s="105">
        <f t="shared" si="915"/>
        <v>1.16E-3</v>
      </c>
      <c r="F2850" s="106">
        <f t="shared" si="912"/>
        <v>10</v>
      </c>
      <c r="G2850" s="106">
        <f t="shared" si="914"/>
        <v>31</v>
      </c>
      <c r="H2850" s="104">
        <f t="shared" si="924"/>
        <v>1.0003740400000001</v>
      </c>
      <c r="I2850" s="104">
        <f t="shared" si="925"/>
        <v>1.0773631400000001</v>
      </c>
      <c r="J2850" s="104">
        <f t="shared" si="917"/>
        <v>1.07776611</v>
      </c>
      <c r="K2850" s="104">
        <f t="shared" si="918"/>
        <v>57920.195635550001</v>
      </c>
      <c r="L2850" s="107">
        <f t="shared" si="927"/>
        <v>0</v>
      </c>
      <c r="M2850" s="105">
        <f t="shared" si="928"/>
        <v>0</v>
      </c>
      <c r="N2850" s="104">
        <f t="shared" si="929"/>
        <v>0</v>
      </c>
      <c r="O2850" s="113">
        <f t="shared" si="926"/>
        <v>0.11</v>
      </c>
      <c r="P2850" s="108">
        <f t="shared" si="916"/>
        <v>1.002809316</v>
      </c>
      <c r="Q2850" s="104">
        <f t="shared" si="919"/>
        <v>162.71613232000001</v>
      </c>
      <c r="R2850" s="104">
        <f t="shared" si="920"/>
        <v>162.71613232000001</v>
      </c>
      <c r="S2850" s="109" t="s">
        <v>52</v>
      </c>
      <c r="T2850" s="110">
        <f t="shared" si="930"/>
        <v>42896</v>
      </c>
      <c r="U2850" s="111">
        <f t="shared" si="931"/>
        <v>0</v>
      </c>
      <c r="V2850" s="22"/>
      <c r="AF2850" s="14"/>
    </row>
    <row r="2851" spans="1:32" x14ac:dyDescent="0.2">
      <c r="A2851" s="112">
        <f t="shared" si="921"/>
        <v>42876</v>
      </c>
      <c r="B2851" s="104">
        <f t="shared" si="913"/>
        <v>58101.381477529998</v>
      </c>
      <c r="C2851" s="104">
        <f t="shared" si="922"/>
        <v>53740.969490639953</v>
      </c>
      <c r="D2851" s="132">
        <f t="shared" si="923"/>
        <v>42866</v>
      </c>
      <c r="E2851" s="105">
        <f t="shared" si="915"/>
        <v>1.16E-3</v>
      </c>
      <c r="F2851" s="106">
        <f t="shared" ref="F2851:F2914" si="932">IF(DAY(A2851)=E$2+1,1,F2850+1)</f>
        <v>11</v>
      </c>
      <c r="G2851" s="106">
        <f t="shared" si="914"/>
        <v>31</v>
      </c>
      <c r="H2851" s="104">
        <f t="shared" si="924"/>
        <v>1.0004114500000001</v>
      </c>
      <c r="I2851" s="104">
        <f t="shared" si="925"/>
        <v>1.0773631400000001</v>
      </c>
      <c r="J2851" s="104">
        <f t="shared" si="917"/>
        <v>1.0778064199999999</v>
      </c>
      <c r="K2851" s="104">
        <f t="shared" si="918"/>
        <v>57922.361934029999</v>
      </c>
      <c r="L2851" s="107">
        <f t="shared" si="927"/>
        <v>0</v>
      </c>
      <c r="M2851" s="105">
        <f t="shared" si="928"/>
        <v>0</v>
      </c>
      <c r="N2851" s="104">
        <f t="shared" si="929"/>
        <v>0</v>
      </c>
      <c r="O2851" s="113">
        <f t="shared" si="926"/>
        <v>0.11</v>
      </c>
      <c r="P2851" s="108">
        <f t="shared" si="916"/>
        <v>1.003090681</v>
      </c>
      <c r="Q2851" s="104">
        <f t="shared" si="919"/>
        <v>179.0195435</v>
      </c>
      <c r="R2851" s="104">
        <f t="shared" si="920"/>
        <v>179.0195435</v>
      </c>
      <c r="S2851" s="109" t="s">
        <v>52</v>
      </c>
      <c r="T2851" s="110">
        <f t="shared" si="930"/>
        <v>42896</v>
      </c>
      <c r="U2851" s="111">
        <f t="shared" si="931"/>
        <v>0</v>
      </c>
      <c r="V2851" s="22"/>
      <c r="AF2851" s="14"/>
    </row>
    <row r="2852" spans="1:32" x14ac:dyDescent="0.2">
      <c r="A2852" s="112">
        <f t="shared" si="921"/>
        <v>42877</v>
      </c>
      <c r="B2852" s="104">
        <f t="shared" si="913"/>
        <v>58119.856982270001</v>
      </c>
      <c r="C2852" s="104">
        <f t="shared" si="922"/>
        <v>53740.969490639953</v>
      </c>
      <c r="D2852" s="132">
        <f t="shared" si="923"/>
        <v>42866</v>
      </c>
      <c r="E2852" s="105">
        <f t="shared" si="915"/>
        <v>1.16E-3</v>
      </c>
      <c r="F2852" s="106">
        <f t="shared" si="932"/>
        <v>12</v>
      </c>
      <c r="G2852" s="106">
        <f t="shared" si="914"/>
        <v>31</v>
      </c>
      <c r="H2852" s="104">
        <f t="shared" si="924"/>
        <v>1.00044887</v>
      </c>
      <c r="I2852" s="104">
        <f t="shared" si="925"/>
        <v>1.0773631400000001</v>
      </c>
      <c r="J2852" s="104">
        <f t="shared" si="917"/>
        <v>1.0778467300000001</v>
      </c>
      <c r="K2852" s="104">
        <f t="shared" si="918"/>
        <v>57924.528232509998</v>
      </c>
      <c r="L2852" s="107">
        <f t="shared" si="927"/>
        <v>0</v>
      </c>
      <c r="M2852" s="105">
        <f t="shared" si="928"/>
        <v>0</v>
      </c>
      <c r="N2852" s="104">
        <f t="shared" si="929"/>
        <v>0</v>
      </c>
      <c r="O2852" s="113">
        <f t="shared" si="926"/>
        <v>0.11</v>
      </c>
      <c r="P2852" s="108">
        <f t="shared" si="916"/>
        <v>1.0033721250000001</v>
      </c>
      <c r="Q2852" s="104">
        <f t="shared" si="919"/>
        <v>195.32874975999999</v>
      </c>
      <c r="R2852" s="104">
        <f t="shared" si="920"/>
        <v>195.32874975999999</v>
      </c>
      <c r="S2852" s="109" t="s">
        <v>52</v>
      </c>
      <c r="T2852" s="110">
        <f t="shared" si="930"/>
        <v>42896</v>
      </c>
      <c r="U2852" s="111">
        <f t="shared" si="931"/>
        <v>0</v>
      </c>
      <c r="V2852" s="22"/>
      <c r="AF2852" s="14"/>
    </row>
    <row r="2853" spans="1:32" x14ac:dyDescent="0.2">
      <c r="A2853" s="112">
        <f t="shared" si="921"/>
        <v>42878</v>
      </c>
      <c r="B2853" s="104">
        <f t="shared" si="913"/>
        <v>58138.338282599994</v>
      </c>
      <c r="C2853" s="104">
        <f t="shared" si="922"/>
        <v>53740.969490639953</v>
      </c>
      <c r="D2853" s="132">
        <f t="shared" si="923"/>
        <v>42866</v>
      </c>
      <c r="E2853" s="105">
        <f t="shared" si="915"/>
        <v>1.16E-3</v>
      </c>
      <c r="F2853" s="106">
        <f t="shared" si="932"/>
        <v>13</v>
      </c>
      <c r="G2853" s="106">
        <f t="shared" si="914"/>
        <v>31</v>
      </c>
      <c r="H2853" s="104">
        <f t="shared" si="924"/>
        <v>1.0004862800000001</v>
      </c>
      <c r="I2853" s="104">
        <f t="shared" si="925"/>
        <v>1.0773631400000001</v>
      </c>
      <c r="J2853" s="104">
        <f t="shared" si="917"/>
        <v>1.07788704</v>
      </c>
      <c r="K2853" s="104">
        <f t="shared" si="918"/>
        <v>57926.694530989997</v>
      </c>
      <c r="L2853" s="107">
        <f t="shared" si="927"/>
        <v>0</v>
      </c>
      <c r="M2853" s="105">
        <f t="shared" si="928"/>
        <v>0</v>
      </c>
      <c r="N2853" s="104">
        <f t="shared" si="929"/>
        <v>0</v>
      </c>
      <c r="O2853" s="113">
        <f t="shared" si="926"/>
        <v>0.11</v>
      </c>
      <c r="P2853" s="108">
        <f t="shared" si="916"/>
        <v>1.003653648</v>
      </c>
      <c r="Q2853" s="104">
        <f t="shared" si="919"/>
        <v>211.64375161000001</v>
      </c>
      <c r="R2853" s="104">
        <f t="shared" si="920"/>
        <v>211.64375161000001</v>
      </c>
      <c r="S2853" s="109" t="s">
        <v>52</v>
      </c>
      <c r="T2853" s="110">
        <f t="shared" si="930"/>
        <v>42896</v>
      </c>
      <c r="U2853" s="111">
        <f t="shared" si="931"/>
        <v>0</v>
      </c>
      <c r="V2853" s="22"/>
      <c r="AF2853" s="14"/>
    </row>
    <row r="2854" spans="1:32" x14ac:dyDescent="0.2">
      <c r="A2854" s="112">
        <f t="shared" si="921"/>
        <v>42879</v>
      </c>
      <c r="B2854" s="104">
        <f t="shared" si="913"/>
        <v>58156.825379040005</v>
      </c>
      <c r="C2854" s="104">
        <f t="shared" si="922"/>
        <v>53740.969490639953</v>
      </c>
      <c r="D2854" s="132">
        <f t="shared" si="923"/>
        <v>42866</v>
      </c>
      <c r="E2854" s="105">
        <f t="shared" si="915"/>
        <v>1.16E-3</v>
      </c>
      <c r="F2854" s="106">
        <f t="shared" si="932"/>
        <v>14</v>
      </c>
      <c r="G2854" s="106">
        <f t="shared" si="914"/>
        <v>31</v>
      </c>
      <c r="H2854" s="104">
        <f t="shared" si="924"/>
        <v>1.0005237</v>
      </c>
      <c r="I2854" s="104">
        <f t="shared" si="925"/>
        <v>1.0773631400000001</v>
      </c>
      <c r="J2854" s="104">
        <f t="shared" si="917"/>
        <v>1.07792735</v>
      </c>
      <c r="K2854" s="104">
        <f t="shared" si="918"/>
        <v>57928.860829470002</v>
      </c>
      <c r="L2854" s="107">
        <f t="shared" si="927"/>
        <v>0</v>
      </c>
      <c r="M2854" s="105">
        <f t="shared" si="928"/>
        <v>0</v>
      </c>
      <c r="N2854" s="104">
        <f t="shared" si="929"/>
        <v>0</v>
      </c>
      <c r="O2854" s="113">
        <f t="shared" si="926"/>
        <v>0.11</v>
      </c>
      <c r="P2854" s="108">
        <f t="shared" si="916"/>
        <v>1.0039352500000001</v>
      </c>
      <c r="Q2854" s="104">
        <f t="shared" si="919"/>
        <v>227.96454957</v>
      </c>
      <c r="R2854" s="104">
        <f t="shared" si="920"/>
        <v>227.96454957</v>
      </c>
      <c r="S2854" s="109" t="s">
        <v>52</v>
      </c>
      <c r="T2854" s="110">
        <f t="shared" si="930"/>
        <v>42896</v>
      </c>
      <c r="U2854" s="111">
        <f t="shared" si="931"/>
        <v>0</v>
      </c>
      <c r="V2854" s="22"/>
      <c r="AF2854" s="14"/>
    </row>
    <row r="2855" spans="1:32" x14ac:dyDescent="0.2">
      <c r="A2855" s="112">
        <f t="shared" si="921"/>
        <v>42880</v>
      </c>
      <c r="B2855" s="104">
        <f t="shared" ref="B2855:B2918" si="933">IF(E2855&lt;0,"ND",(K2855+Q2855))</f>
        <v>58175.318811780002</v>
      </c>
      <c r="C2855" s="104">
        <f t="shared" si="922"/>
        <v>53740.969490639953</v>
      </c>
      <c r="D2855" s="132">
        <f t="shared" si="923"/>
        <v>42866</v>
      </c>
      <c r="E2855" s="105">
        <f t="shared" si="915"/>
        <v>1.16E-3</v>
      </c>
      <c r="F2855" s="106">
        <f t="shared" si="932"/>
        <v>15</v>
      </c>
      <c r="G2855" s="106">
        <f t="shared" ref="G2855:G2918" si="934">IF(DAY(A2855)=E$2+1,DAY(EOMONTH(A2855,0)), IF(DAY(A2855)&lt;&gt;$E$2+1,G2854))</f>
        <v>31</v>
      </c>
      <c r="H2855" s="104">
        <f t="shared" si="924"/>
        <v>1.00056112</v>
      </c>
      <c r="I2855" s="104">
        <f t="shared" si="925"/>
        <v>1.0773631400000001</v>
      </c>
      <c r="J2855" s="104">
        <f t="shared" si="917"/>
        <v>1.07796767</v>
      </c>
      <c r="K2855" s="104">
        <f t="shared" si="918"/>
        <v>57931.027665360001</v>
      </c>
      <c r="L2855" s="107">
        <f t="shared" si="927"/>
        <v>0</v>
      </c>
      <c r="M2855" s="105">
        <f t="shared" si="928"/>
        <v>0</v>
      </c>
      <c r="N2855" s="104">
        <f t="shared" si="929"/>
        <v>0</v>
      </c>
      <c r="O2855" s="113">
        <f t="shared" si="926"/>
        <v>0.11</v>
      </c>
      <c r="P2855" s="108">
        <f t="shared" si="916"/>
        <v>1.004216931</v>
      </c>
      <c r="Q2855" s="104">
        <f t="shared" si="919"/>
        <v>244.29114641999999</v>
      </c>
      <c r="R2855" s="104">
        <f t="shared" si="920"/>
        <v>244.29114641999999</v>
      </c>
      <c r="S2855" s="109" t="s">
        <v>52</v>
      </c>
      <c r="T2855" s="110">
        <f t="shared" si="930"/>
        <v>42896</v>
      </c>
      <c r="U2855" s="111">
        <f t="shared" si="931"/>
        <v>0</v>
      </c>
      <c r="V2855" s="22"/>
      <c r="AF2855" s="14"/>
    </row>
    <row r="2856" spans="1:32" x14ac:dyDescent="0.2">
      <c r="A2856" s="112">
        <f t="shared" si="921"/>
        <v>42881</v>
      </c>
      <c r="B2856" s="104">
        <f t="shared" si="933"/>
        <v>58193.817560050004</v>
      </c>
      <c r="C2856" s="104">
        <f t="shared" si="922"/>
        <v>53740.969490639953</v>
      </c>
      <c r="D2856" s="132">
        <f t="shared" si="923"/>
        <v>42866</v>
      </c>
      <c r="E2856" s="105">
        <f t="shared" si="915"/>
        <v>1.16E-3</v>
      </c>
      <c r="F2856" s="106">
        <f t="shared" si="932"/>
        <v>16</v>
      </c>
      <c r="G2856" s="106">
        <f t="shared" si="934"/>
        <v>31</v>
      </c>
      <c r="H2856" s="104">
        <f t="shared" si="924"/>
        <v>1.0005985399999999</v>
      </c>
      <c r="I2856" s="104">
        <f t="shared" si="925"/>
        <v>1.0773631400000001</v>
      </c>
      <c r="J2856" s="104">
        <f t="shared" si="917"/>
        <v>1.07800798</v>
      </c>
      <c r="K2856" s="104">
        <f t="shared" si="918"/>
        <v>57933.19396384</v>
      </c>
      <c r="L2856" s="107">
        <f t="shared" si="927"/>
        <v>0</v>
      </c>
      <c r="M2856" s="105">
        <f t="shared" si="928"/>
        <v>0</v>
      </c>
      <c r="N2856" s="104">
        <f t="shared" si="929"/>
        <v>0</v>
      </c>
      <c r="O2856" s="113">
        <f t="shared" si="926"/>
        <v>0.11</v>
      </c>
      <c r="P2856" s="108">
        <f t="shared" si="916"/>
        <v>1.0044986920000001</v>
      </c>
      <c r="Q2856" s="104">
        <f t="shared" si="919"/>
        <v>260.62359621000002</v>
      </c>
      <c r="R2856" s="104">
        <f t="shared" si="920"/>
        <v>260.62359621000002</v>
      </c>
      <c r="S2856" s="109" t="s">
        <v>52</v>
      </c>
      <c r="T2856" s="110">
        <f t="shared" si="930"/>
        <v>42896</v>
      </c>
      <c r="U2856" s="111">
        <f t="shared" si="931"/>
        <v>0</v>
      </c>
      <c r="V2856" s="22"/>
      <c r="AF2856" s="14"/>
    </row>
    <row r="2857" spans="1:32" x14ac:dyDescent="0.2">
      <c r="A2857" s="112">
        <f t="shared" si="921"/>
        <v>42882</v>
      </c>
      <c r="B2857" s="104">
        <f t="shared" si="933"/>
        <v>58212.322048050002</v>
      </c>
      <c r="C2857" s="104">
        <f t="shared" si="922"/>
        <v>53740.969490639953</v>
      </c>
      <c r="D2857" s="132">
        <f t="shared" si="923"/>
        <v>42866</v>
      </c>
      <c r="E2857" s="105">
        <f t="shared" si="915"/>
        <v>1.16E-3</v>
      </c>
      <c r="F2857" s="106">
        <f t="shared" si="932"/>
        <v>17</v>
      </c>
      <c r="G2857" s="106">
        <f t="shared" si="934"/>
        <v>31</v>
      </c>
      <c r="H2857" s="104">
        <f t="shared" si="924"/>
        <v>1.0006359600000001</v>
      </c>
      <c r="I2857" s="104">
        <f t="shared" si="925"/>
        <v>1.0773631400000001</v>
      </c>
      <c r="J2857" s="104">
        <f t="shared" si="917"/>
        <v>1.0780482899999999</v>
      </c>
      <c r="K2857" s="104">
        <f t="shared" si="918"/>
        <v>57935.360262319999</v>
      </c>
      <c r="L2857" s="107">
        <f t="shared" si="927"/>
        <v>0</v>
      </c>
      <c r="M2857" s="105">
        <f t="shared" si="928"/>
        <v>0</v>
      </c>
      <c r="N2857" s="104">
        <f t="shared" si="929"/>
        <v>0</v>
      </c>
      <c r="O2857" s="113">
        <f t="shared" si="926"/>
        <v>0.11</v>
      </c>
      <c r="P2857" s="108">
        <f t="shared" si="916"/>
        <v>1.004780531</v>
      </c>
      <c r="Q2857" s="104">
        <f t="shared" si="919"/>
        <v>276.96178572999997</v>
      </c>
      <c r="R2857" s="104">
        <f t="shared" si="920"/>
        <v>276.96178572999997</v>
      </c>
      <c r="S2857" s="109" t="s">
        <v>52</v>
      </c>
      <c r="T2857" s="110">
        <f t="shared" si="930"/>
        <v>42896</v>
      </c>
      <c r="U2857" s="111">
        <f t="shared" si="931"/>
        <v>0</v>
      </c>
      <c r="V2857" s="22"/>
      <c r="AF2857" s="14"/>
    </row>
    <row r="2858" spans="1:32" x14ac:dyDescent="0.2">
      <c r="A2858" s="112">
        <f t="shared" si="921"/>
        <v>42883</v>
      </c>
      <c r="B2858" s="104">
        <f t="shared" si="933"/>
        <v>58230.832874330001</v>
      </c>
      <c r="C2858" s="104">
        <f t="shared" si="922"/>
        <v>53740.969490639953</v>
      </c>
      <c r="D2858" s="132">
        <f t="shared" si="923"/>
        <v>42866</v>
      </c>
      <c r="E2858" s="105">
        <f t="shared" si="915"/>
        <v>1.16E-3</v>
      </c>
      <c r="F2858" s="106">
        <f t="shared" si="932"/>
        <v>18</v>
      </c>
      <c r="G2858" s="106">
        <f t="shared" si="934"/>
        <v>31</v>
      </c>
      <c r="H2858" s="104">
        <f t="shared" si="924"/>
        <v>1.0006733800000001</v>
      </c>
      <c r="I2858" s="104">
        <f t="shared" si="925"/>
        <v>1.0773631400000001</v>
      </c>
      <c r="J2858" s="104">
        <f t="shared" si="917"/>
        <v>1.07808861</v>
      </c>
      <c r="K2858" s="104">
        <f t="shared" si="918"/>
        <v>57937.527098209997</v>
      </c>
      <c r="L2858" s="107">
        <f t="shared" si="927"/>
        <v>0</v>
      </c>
      <c r="M2858" s="105">
        <f t="shared" si="928"/>
        <v>0</v>
      </c>
      <c r="N2858" s="104">
        <f t="shared" si="929"/>
        <v>0</v>
      </c>
      <c r="O2858" s="113">
        <f t="shared" si="926"/>
        <v>0.11</v>
      </c>
      <c r="P2858" s="108">
        <f t="shared" si="916"/>
        <v>1.005062449</v>
      </c>
      <c r="Q2858" s="104">
        <f t="shared" si="919"/>
        <v>293.30577612000002</v>
      </c>
      <c r="R2858" s="104">
        <f t="shared" si="920"/>
        <v>293.30577612000002</v>
      </c>
      <c r="S2858" s="109" t="s">
        <v>52</v>
      </c>
      <c r="T2858" s="110">
        <f t="shared" si="930"/>
        <v>42896</v>
      </c>
      <c r="U2858" s="111">
        <f t="shared" si="931"/>
        <v>0</v>
      </c>
      <c r="V2858" s="22"/>
      <c r="AF2858" s="14"/>
    </row>
    <row r="2859" spans="1:32" x14ac:dyDescent="0.2">
      <c r="A2859" s="112">
        <f t="shared" si="921"/>
        <v>42884</v>
      </c>
      <c r="B2859" s="104">
        <f t="shared" si="933"/>
        <v>58249.349017240005</v>
      </c>
      <c r="C2859" s="104">
        <f t="shared" si="922"/>
        <v>53740.969490639953</v>
      </c>
      <c r="D2859" s="132">
        <f t="shared" si="923"/>
        <v>42866</v>
      </c>
      <c r="E2859" s="105">
        <f t="shared" ref="E2859:E2922" si="935">IF(DAY(A2858)=$E$2,VLOOKUP(A2858,$AG$10:$AH$200,2),E2858)</f>
        <v>1.16E-3</v>
      </c>
      <c r="F2859" s="106">
        <f t="shared" si="932"/>
        <v>19</v>
      </c>
      <c r="G2859" s="106">
        <f t="shared" si="934"/>
        <v>31</v>
      </c>
      <c r="H2859" s="104">
        <f t="shared" si="924"/>
        <v>1.0007108</v>
      </c>
      <c r="I2859" s="104">
        <f t="shared" si="925"/>
        <v>1.0773631400000001</v>
      </c>
      <c r="J2859" s="104">
        <f t="shared" si="917"/>
        <v>1.0781289199999999</v>
      </c>
      <c r="K2859" s="104">
        <f t="shared" si="918"/>
        <v>57939.693396690003</v>
      </c>
      <c r="L2859" s="107">
        <f t="shared" si="927"/>
        <v>0</v>
      </c>
      <c r="M2859" s="105">
        <f t="shared" si="928"/>
        <v>0</v>
      </c>
      <c r="N2859" s="104">
        <f t="shared" si="929"/>
        <v>0</v>
      </c>
      <c r="O2859" s="113">
        <f t="shared" si="926"/>
        <v>0.11</v>
      </c>
      <c r="P2859" s="108">
        <f t="shared" si="916"/>
        <v>1.0053444469999999</v>
      </c>
      <c r="Q2859" s="104">
        <f t="shared" si="919"/>
        <v>309.65562054999998</v>
      </c>
      <c r="R2859" s="104">
        <f t="shared" si="920"/>
        <v>309.65562054999998</v>
      </c>
      <c r="S2859" s="109" t="s">
        <v>52</v>
      </c>
      <c r="T2859" s="110">
        <f t="shared" si="930"/>
        <v>42896</v>
      </c>
      <c r="U2859" s="111">
        <f t="shared" si="931"/>
        <v>0</v>
      </c>
      <c r="V2859" s="22"/>
      <c r="AF2859" s="14"/>
    </row>
    <row r="2860" spans="1:32" x14ac:dyDescent="0.2">
      <c r="A2860" s="112">
        <f t="shared" si="921"/>
        <v>42885</v>
      </c>
      <c r="B2860" s="104">
        <f t="shared" si="933"/>
        <v>58267.87198227</v>
      </c>
      <c r="C2860" s="104">
        <f t="shared" si="922"/>
        <v>53740.969490639953</v>
      </c>
      <c r="D2860" s="132">
        <f t="shared" si="923"/>
        <v>42866</v>
      </c>
      <c r="E2860" s="105">
        <f t="shared" si="935"/>
        <v>1.16E-3</v>
      </c>
      <c r="F2860" s="106">
        <f t="shared" si="932"/>
        <v>20</v>
      </c>
      <c r="G2860" s="106">
        <f t="shared" si="934"/>
        <v>31</v>
      </c>
      <c r="H2860" s="104">
        <f t="shared" si="924"/>
        <v>1.0007482299999999</v>
      </c>
      <c r="I2860" s="104">
        <f t="shared" si="925"/>
        <v>1.0773631400000001</v>
      </c>
      <c r="J2860" s="104">
        <f t="shared" si="917"/>
        <v>1.07816925</v>
      </c>
      <c r="K2860" s="104">
        <f t="shared" si="918"/>
        <v>57941.860769990002</v>
      </c>
      <c r="L2860" s="107">
        <f t="shared" si="927"/>
        <v>0</v>
      </c>
      <c r="M2860" s="105">
        <f t="shared" si="928"/>
        <v>0</v>
      </c>
      <c r="N2860" s="104">
        <f t="shared" si="929"/>
        <v>0</v>
      </c>
      <c r="O2860" s="113">
        <f t="shared" si="926"/>
        <v>0.11</v>
      </c>
      <c r="P2860" s="108">
        <f t="shared" si="916"/>
        <v>1.0056265230000001</v>
      </c>
      <c r="Q2860" s="104">
        <f t="shared" si="919"/>
        <v>326.01121228</v>
      </c>
      <c r="R2860" s="104">
        <f t="shared" si="920"/>
        <v>326.01121228</v>
      </c>
      <c r="S2860" s="109" t="s">
        <v>52</v>
      </c>
      <c r="T2860" s="110">
        <f t="shared" si="930"/>
        <v>42896</v>
      </c>
      <c r="U2860" s="111">
        <f t="shared" si="931"/>
        <v>0</v>
      </c>
      <c r="V2860" s="22"/>
      <c r="AF2860" s="14"/>
    </row>
    <row r="2861" spans="1:32" x14ac:dyDescent="0.2">
      <c r="A2861" s="112">
        <f t="shared" si="921"/>
        <v>42886</v>
      </c>
      <c r="B2861" s="104">
        <f t="shared" si="933"/>
        <v>58286.400264969998</v>
      </c>
      <c r="C2861" s="104">
        <f t="shared" si="922"/>
        <v>53740.969490639953</v>
      </c>
      <c r="D2861" s="132">
        <f t="shared" si="923"/>
        <v>42866</v>
      </c>
      <c r="E2861" s="105">
        <f t="shared" si="935"/>
        <v>1.16E-3</v>
      </c>
      <c r="F2861" s="106">
        <f t="shared" si="932"/>
        <v>21</v>
      </c>
      <c r="G2861" s="106">
        <f t="shared" si="934"/>
        <v>31</v>
      </c>
      <c r="H2861" s="104">
        <f t="shared" si="924"/>
        <v>1.0007856500000001</v>
      </c>
      <c r="I2861" s="104">
        <f t="shared" si="925"/>
        <v>1.0773631400000001</v>
      </c>
      <c r="J2861" s="104">
        <f t="shared" si="917"/>
        <v>1.0782095700000001</v>
      </c>
      <c r="K2861" s="104">
        <f t="shared" si="918"/>
        <v>57944.027605880001</v>
      </c>
      <c r="L2861" s="107">
        <f t="shared" si="927"/>
        <v>0</v>
      </c>
      <c r="M2861" s="105">
        <f t="shared" si="928"/>
        <v>0</v>
      </c>
      <c r="N2861" s="104">
        <f t="shared" si="929"/>
        <v>0</v>
      </c>
      <c r="O2861" s="113">
        <f t="shared" si="926"/>
        <v>0.11</v>
      </c>
      <c r="P2861" s="108">
        <f t="shared" si="916"/>
        <v>1.005908679</v>
      </c>
      <c r="Q2861" s="104">
        <f t="shared" si="919"/>
        <v>342.37265909000001</v>
      </c>
      <c r="R2861" s="104">
        <f t="shared" si="920"/>
        <v>342.37265909000001</v>
      </c>
      <c r="S2861" s="109" t="s">
        <v>52</v>
      </c>
      <c r="T2861" s="110">
        <f t="shared" si="930"/>
        <v>42896</v>
      </c>
      <c r="U2861" s="111">
        <f t="shared" si="931"/>
        <v>0</v>
      </c>
      <c r="V2861" s="22"/>
      <c r="AF2861" s="14"/>
    </row>
    <row r="2862" spans="1:32" x14ac:dyDescent="0.2">
      <c r="A2862" s="112">
        <f t="shared" si="921"/>
        <v>42887</v>
      </c>
      <c r="B2862" s="104">
        <f t="shared" si="933"/>
        <v>58304.934348180002</v>
      </c>
      <c r="C2862" s="104">
        <f t="shared" si="922"/>
        <v>53740.969490639953</v>
      </c>
      <c r="D2862" s="132">
        <f t="shared" si="923"/>
        <v>42866</v>
      </c>
      <c r="E2862" s="105">
        <f t="shared" si="935"/>
        <v>1.16E-3</v>
      </c>
      <c r="F2862" s="106">
        <f t="shared" si="932"/>
        <v>22</v>
      </c>
      <c r="G2862" s="106">
        <f t="shared" si="934"/>
        <v>31</v>
      </c>
      <c r="H2862" s="104">
        <f t="shared" si="924"/>
        <v>1.00082308</v>
      </c>
      <c r="I2862" s="104">
        <f t="shared" si="925"/>
        <v>1.0773631400000001</v>
      </c>
      <c r="J2862" s="104">
        <f t="shared" si="917"/>
        <v>1.0782498899999999</v>
      </c>
      <c r="K2862" s="104">
        <f t="shared" si="918"/>
        <v>57946.19444177</v>
      </c>
      <c r="L2862" s="107">
        <f t="shared" si="927"/>
        <v>0</v>
      </c>
      <c r="M2862" s="105">
        <f t="shared" si="928"/>
        <v>0</v>
      </c>
      <c r="N2862" s="104">
        <f t="shared" si="929"/>
        <v>0</v>
      </c>
      <c r="O2862" s="113">
        <f t="shared" si="926"/>
        <v>0.11</v>
      </c>
      <c r="P2862" s="108">
        <f t="shared" si="916"/>
        <v>1.006190914</v>
      </c>
      <c r="Q2862" s="104">
        <f t="shared" si="919"/>
        <v>358.73990641</v>
      </c>
      <c r="R2862" s="104">
        <f t="shared" si="920"/>
        <v>358.73990641</v>
      </c>
      <c r="S2862" s="109" t="s">
        <v>52</v>
      </c>
      <c r="T2862" s="110">
        <f t="shared" si="930"/>
        <v>42896</v>
      </c>
      <c r="U2862" s="111">
        <f t="shared" si="931"/>
        <v>0</v>
      </c>
      <c r="V2862" s="22"/>
      <c r="AF2862" s="14"/>
    </row>
    <row r="2863" spans="1:32" x14ac:dyDescent="0.2">
      <c r="A2863" s="112">
        <f t="shared" si="921"/>
        <v>42888</v>
      </c>
      <c r="B2863" s="104">
        <f t="shared" si="933"/>
        <v>58323.474773319998</v>
      </c>
      <c r="C2863" s="104">
        <f t="shared" si="922"/>
        <v>53740.969490639953</v>
      </c>
      <c r="D2863" s="132">
        <f t="shared" si="923"/>
        <v>42866</v>
      </c>
      <c r="E2863" s="105">
        <f t="shared" si="935"/>
        <v>1.16E-3</v>
      </c>
      <c r="F2863" s="106">
        <f t="shared" si="932"/>
        <v>23</v>
      </c>
      <c r="G2863" s="106">
        <f t="shared" si="934"/>
        <v>31</v>
      </c>
      <c r="H2863" s="104">
        <f t="shared" si="924"/>
        <v>1.0008605100000001</v>
      </c>
      <c r="I2863" s="104">
        <f t="shared" si="925"/>
        <v>1.0773631400000001</v>
      </c>
      <c r="J2863" s="104">
        <f t="shared" si="917"/>
        <v>1.07829022</v>
      </c>
      <c r="K2863" s="104">
        <f t="shared" si="918"/>
        <v>57948.361815069999</v>
      </c>
      <c r="L2863" s="107">
        <f t="shared" si="927"/>
        <v>0</v>
      </c>
      <c r="M2863" s="105">
        <f t="shared" si="928"/>
        <v>0</v>
      </c>
      <c r="N2863" s="104">
        <f t="shared" si="929"/>
        <v>0</v>
      </c>
      <c r="O2863" s="113">
        <f t="shared" si="926"/>
        <v>0.11</v>
      </c>
      <c r="P2863" s="108">
        <f t="shared" si="916"/>
        <v>1.0064732279999999</v>
      </c>
      <c r="Q2863" s="104">
        <f t="shared" si="919"/>
        <v>375.11295825000002</v>
      </c>
      <c r="R2863" s="104">
        <f t="shared" si="920"/>
        <v>375.11295825000002</v>
      </c>
      <c r="S2863" s="109" t="s">
        <v>52</v>
      </c>
      <c r="T2863" s="110">
        <f t="shared" si="930"/>
        <v>42896</v>
      </c>
      <c r="U2863" s="111">
        <f t="shared" si="931"/>
        <v>0</v>
      </c>
      <c r="V2863" s="22"/>
      <c r="AF2863" s="14"/>
    </row>
    <row r="2864" spans="1:32" x14ac:dyDescent="0.2">
      <c r="A2864" s="112">
        <f t="shared" si="921"/>
        <v>42889</v>
      </c>
      <c r="B2864" s="104">
        <f t="shared" si="933"/>
        <v>58342.020459269996</v>
      </c>
      <c r="C2864" s="104">
        <f t="shared" si="922"/>
        <v>53740.969490639953</v>
      </c>
      <c r="D2864" s="132">
        <f t="shared" si="923"/>
        <v>42866</v>
      </c>
      <c r="E2864" s="105">
        <f t="shared" si="935"/>
        <v>1.16E-3</v>
      </c>
      <c r="F2864" s="106">
        <f t="shared" si="932"/>
        <v>24</v>
      </c>
      <c r="G2864" s="106">
        <f t="shared" si="934"/>
        <v>31</v>
      </c>
      <c r="H2864" s="104">
        <f t="shared" si="924"/>
        <v>1.00089794</v>
      </c>
      <c r="I2864" s="104">
        <f t="shared" si="925"/>
        <v>1.0773631400000001</v>
      </c>
      <c r="J2864" s="104">
        <f t="shared" si="917"/>
        <v>1.0783305400000001</v>
      </c>
      <c r="K2864" s="104">
        <f t="shared" si="918"/>
        <v>57950.528650959997</v>
      </c>
      <c r="L2864" s="107">
        <f t="shared" si="927"/>
        <v>0</v>
      </c>
      <c r="M2864" s="105">
        <f t="shared" si="928"/>
        <v>0</v>
      </c>
      <c r="N2864" s="104">
        <f t="shared" si="929"/>
        <v>0</v>
      </c>
      <c r="O2864" s="113">
        <f t="shared" si="926"/>
        <v>0.11</v>
      </c>
      <c r="P2864" s="108">
        <f t="shared" si="916"/>
        <v>1.0067556209999999</v>
      </c>
      <c r="Q2864" s="104">
        <f t="shared" si="919"/>
        <v>391.49180831000001</v>
      </c>
      <c r="R2864" s="104">
        <f t="shared" si="920"/>
        <v>391.49180831000001</v>
      </c>
      <c r="S2864" s="109" t="s">
        <v>52</v>
      </c>
      <c r="T2864" s="110">
        <f t="shared" si="930"/>
        <v>42896</v>
      </c>
      <c r="U2864" s="111">
        <f t="shared" si="931"/>
        <v>0</v>
      </c>
      <c r="V2864" s="22"/>
      <c r="AF2864" s="14"/>
    </row>
    <row r="2865" spans="1:32" x14ac:dyDescent="0.2">
      <c r="A2865" s="112">
        <f t="shared" si="921"/>
        <v>42890</v>
      </c>
      <c r="B2865" s="104">
        <f t="shared" si="933"/>
        <v>58360.572546430005</v>
      </c>
      <c r="C2865" s="104">
        <f t="shared" si="922"/>
        <v>53740.969490639953</v>
      </c>
      <c r="D2865" s="132">
        <f t="shared" si="923"/>
        <v>42866</v>
      </c>
      <c r="E2865" s="105">
        <f t="shared" si="935"/>
        <v>1.16E-3</v>
      </c>
      <c r="F2865" s="106">
        <f t="shared" si="932"/>
        <v>25</v>
      </c>
      <c r="G2865" s="106">
        <f t="shared" si="934"/>
        <v>31</v>
      </c>
      <c r="H2865" s="104">
        <f t="shared" si="924"/>
        <v>1.0009353700000001</v>
      </c>
      <c r="I2865" s="104">
        <f t="shared" si="925"/>
        <v>1.0773631400000001</v>
      </c>
      <c r="J2865" s="104">
        <f t="shared" si="917"/>
        <v>1.0783708700000001</v>
      </c>
      <c r="K2865" s="104">
        <f t="shared" si="918"/>
        <v>57952.696024260003</v>
      </c>
      <c r="L2865" s="107">
        <f t="shared" si="927"/>
        <v>0</v>
      </c>
      <c r="M2865" s="105">
        <f t="shared" si="928"/>
        <v>0</v>
      </c>
      <c r="N2865" s="104">
        <f t="shared" si="929"/>
        <v>0</v>
      </c>
      <c r="O2865" s="113">
        <f t="shared" si="926"/>
        <v>0.11</v>
      </c>
      <c r="P2865" s="108">
        <f t="shared" si="916"/>
        <v>1.0070380940000001</v>
      </c>
      <c r="Q2865" s="104">
        <f t="shared" si="919"/>
        <v>407.87652216999999</v>
      </c>
      <c r="R2865" s="104">
        <f t="shared" si="920"/>
        <v>407.87652216999999</v>
      </c>
      <c r="S2865" s="109" t="s">
        <v>52</v>
      </c>
      <c r="T2865" s="110">
        <f t="shared" si="930"/>
        <v>42896</v>
      </c>
      <c r="U2865" s="111">
        <f t="shared" si="931"/>
        <v>0</v>
      </c>
      <c r="V2865" s="22"/>
      <c r="AF2865" s="14"/>
    </row>
    <row r="2866" spans="1:32" x14ac:dyDescent="0.2">
      <c r="A2866" s="112">
        <f t="shared" si="921"/>
        <v>42891</v>
      </c>
      <c r="B2866" s="104">
        <f t="shared" si="933"/>
        <v>58379.130378510003</v>
      </c>
      <c r="C2866" s="104">
        <f t="shared" si="922"/>
        <v>53740.969490639953</v>
      </c>
      <c r="D2866" s="132">
        <f t="shared" si="923"/>
        <v>42866</v>
      </c>
      <c r="E2866" s="105">
        <f t="shared" si="935"/>
        <v>1.16E-3</v>
      </c>
      <c r="F2866" s="106">
        <f t="shared" si="932"/>
        <v>26</v>
      </c>
      <c r="G2866" s="106">
        <f t="shared" si="934"/>
        <v>31</v>
      </c>
      <c r="H2866" s="104">
        <f t="shared" si="924"/>
        <v>1.0009728099999999</v>
      </c>
      <c r="I2866" s="104">
        <f t="shared" si="925"/>
        <v>1.0773631400000001</v>
      </c>
      <c r="J2866" s="104">
        <f t="shared" si="917"/>
        <v>1.0784111999999999</v>
      </c>
      <c r="K2866" s="104">
        <f t="shared" si="918"/>
        <v>57954.863397560002</v>
      </c>
      <c r="L2866" s="107">
        <f t="shared" si="927"/>
        <v>0</v>
      </c>
      <c r="M2866" s="105">
        <f t="shared" si="928"/>
        <v>0</v>
      </c>
      <c r="N2866" s="104">
        <f t="shared" si="929"/>
        <v>0</v>
      </c>
      <c r="O2866" s="113">
        <f t="shared" si="926"/>
        <v>0.11</v>
      </c>
      <c r="P2866" s="108">
        <f t="shared" si="916"/>
        <v>1.0073206450000001</v>
      </c>
      <c r="Q2866" s="104">
        <f t="shared" si="919"/>
        <v>424.26698095</v>
      </c>
      <c r="R2866" s="104">
        <f t="shared" si="920"/>
        <v>424.26698095</v>
      </c>
      <c r="S2866" s="109" t="s">
        <v>52</v>
      </c>
      <c r="T2866" s="110">
        <f t="shared" si="930"/>
        <v>42896</v>
      </c>
      <c r="U2866" s="111">
        <f t="shared" si="931"/>
        <v>0</v>
      </c>
      <c r="V2866" s="22"/>
      <c r="AF2866" s="14"/>
    </row>
    <row r="2867" spans="1:32" x14ac:dyDescent="0.2">
      <c r="A2867" s="112">
        <f t="shared" si="921"/>
        <v>42892</v>
      </c>
      <c r="B2867" s="104">
        <f t="shared" si="933"/>
        <v>58397.694071949998</v>
      </c>
      <c r="C2867" s="104">
        <f t="shared" si="922"/>
        <v>53740.969490639953</v>
      </c>
      <c r="D2867" s="132">
        <f t="shared" si="923"/>
        <v>42866</v>
      </c>
      <c r="E2867" s="105">
        <f t="shared" si="935"/>
        <v>1.16E-3</v>
      </c>
      <c r="F2867" s="106">
        <f t="shared" si="932"/>
        <v>27</v>
      </c>
      <c r="G2867" s="106">
        <f t="shared" si="934"/>
        <v>31</v>
      </c>
      <c r="H2867" s="104">
        <f t="shared" si="924"/>
        <v>1.0010102400000001</v>
      </c>
      <c r="I2867" s="104">
        <f t="shared" si="925"/>
        <v>1.0773631400000001</v>
      </c>
      <c r="J2867" s="104">
        <f t="shared" si="917"/>
        <v>1.0784515299999999</v>
      </c>
      <c r="K2867" s="104">
        <f t="shared" si="918"/>
        <v>57957.030770860001</v>
      </c>
      <c r="L2867" s="107">
        <f t="shared" si="927"/>
        <v>0</v>
      </c>
      <c r="M2867" s="105">
        <f t="shared" si="928"/>
        <v>0</v>
      </c>
      <c r="N2867" s="104">
        <f t="shared" si="929"/>
        <v>0</v>
      </c>
      <c r="O2867" s="113">
        <f t="shared" si="926"/>
        <v>0.11</v>
      </c>
      <c r="P2867" s="108">
        <f t="shared" si="916"/>
        <v>1.007603276</v>
      </c>
      <c r="Q2867" s="104">
        <f t="shared" si="919"/>
        <v>440.66330109</v>
      </c>
      <c r="R2867" s="104">
        <f t="shared" si="920"/>
        <v>440.66330109</v>
      </c>
      <c r="S2867" s="109" t="s">
        <v>52</v>
      </c>
      <c r="T2867" s="110">
        <f t="shared" si="930"/>
        <v>42896</v>
      </c>
      <c r="U2867" s="111">
        <f t="shared" si="931"/>
        <v>0</v>
      </c>
      <c r="V2867" s="22"/>
      <c r="AF2867" s="14"/>
    </row>
    <row r="2868" spans="1:32" x14ac:dyDescent="0.2">
      <c r="A2868" s="112">
        <f t="shared" si="921"/>
        <v>42893</v>
      </c>
      <c r="B2868" s="104">
        <f t="shared" si="933"/>
        <v>58416.264168900001</v>
      </c>
      <c r="C2868" s="104">
        <f t="shared" si="922"/>
        <v>53740.969490639953</v>
      </c>
      <c r="D2868" s="132">
        <f t="shared" si="923"/>
        <v>42866</v>
      </c>
      <c r="E2868" s="105">
        <f t="shared" si="935"/>
        <v>1.16E-3</v>
      </c>
      <c r="F2868" s="106">
        <f t="shared" si="932"/>
        <v>28</v>
      </c>
      <c r="G2868" s="106">
        <f t="shared" si="934"/>
        <v>31</v>
      </c>
      <c r="H2868" s="104">
        <f t="shared" si="924"/>
        <v>1.0010476800000001</v>
      </c>
      <c r="I2868" s="104">
        <f t="shared" si="925"/>
        <v>1.0773631400000001</v>
      </c>
      <c r="J2868" s="104">
        <f t="shared" si="917"/>
        <v>1.0784918699999999</v>
      </c>
      <c r="K2868" s="104">
        <f t="shared" si="918"/>
        <v>57959.19868157</v>
      </c>
      <c r="L2868" s="107">
        <f t="shared" si="927"/>
        <v>0</v>
      </c>
      <c r="M2868" s="105">
        <f t="shared" si="928"/>
        <v>0</v>
      </c>
      <c r="N2868" s="104">
        <f t="shared" si="929"/>
        <v>0</v>
      </c>
      <c r="O2868" s="113">
        <f t="shared" si="926"/>
        <v>0.11</v>
      </c>
      <c r="P2868" s="108">
        <f t="shared" si="916"/>
        <v>1.0078859870000001</v>
      </c>
      <c r="Q2868" s="104">
        <f t="shared" si="919"/>
        <v>457.06548733</v>
      </c>
      <c r="R2868" s="104">
        <f t="shared" si="920"/>
        <v>457.06548733</v>
      </c>
      <c r="S2868" s="109" t="s">
        <v>52</v>
      </c>
      <c r="T2868" s="110">
        <f t="shared" si="930"/>
        <v>42896</v>
      </c>
      <c r="U2868" s="111">
        <f t="shared" si="931"/>
        <v>0</v>
      </c>
      <c r="V2868" s="22"/>
      <c r="AF2868" s="14"/>
    </row>
    <row r="2869" spans="1:32" x14ac:dyDescent="0.2">
      <c r="A2869" s="112">
        <f t="shared" si="921"/>
        <v>42894</v>
      </c>
      <c r="B2869" s="104">
        <f t="shared" si="933"/>
        <v>58434.839470819999</v>
      </c>
      <c r="C2869" s="104">
        <f t="shared" si="922"/>
        <v>53740.969490639953</v>
      </c>
      <c r="D2869" s="132">
        <f t="shared" si="923"/>
        <v>42866</v>
      </c>
      <c r="E2869" s="105">
        <f t="shared" si="935"/>
        <v>1.16E-3</v>
      </c>
      <c r="F2869" s="106">
        <f t="shared" si="932"/>
        <v>29</v>
      </c>
      <c r="G2869" s="106">
        <f t="shared" si="934"/>
        <v>31</v>
      </c>
      <c r="H2869" s="104">
        <f t="shared" si="924"/>
        <v>1.0010851199999999</v>
      </c>
      <c r="I2869" s="104">
        <f t="shared" si="925"/>
        <v>1.0773631400000001</v>
      </c>
      <c r="J2869" s="104">
        <f t="shared" si="917"/>
        <v>1.0785321999999999</v>
      </c>
      <c r="K2869" s="104">
        <f t="shared" si="918"/>
        <v>57961.366054869999</v>
      </c>
      <c r="L2869" s="107">
        <f t="shared" si="927"/>
        <v>0</v>
      </c>
      <c r="M2869" s="105">
        <f t="shared" si="928"/>
        <v>0</v>
      </c>
      <c r="N2869" s="104">
        <f t="shared" si="929"/>
        <v>0</v>
      </c>
      <c r="O2869" s="113">
        <f t="shared" si="926"/>
        <v>0.11</v>
      </c>
      <c r="P2869" s="108">
        <f t="shared" si="916"/>
        <v>1.008168776</v>
      </c>
      <c r="Q2869" s="104">
        <f t="shared" si="919"/>
        <v>473.47341595</v>
      </c>
      <c r="R2869" s="104">
        <f t="shared" si="920"/>
        <v>473.47341595</v>
      </c>
      <c r="S2869" s="109" t="s">
        <v>52</v>
      </c>
      <c r="T2869" s="110">
        <f t="shared" si="930"/>
        <v>42896</v>
      </c>
      <c r="U2869" s="111">
        <f t="shared" si="931"/>
        <v>0</v>
      </c>
      <c r="V2869" s="22"/>
      <c r="AF2869" s="14"/>
    </row>
    <row r="2870" spans="1:32" x14ac:dyDescent="0.2">
      <c r="A2870" s="112">
        <f t="shared" si="921"/>
        <v>42895</v>
      </c>
      <c r="B2870" s="104">
        <f t="shared" si="933"/>
        <v>58453.42063565</v>
      </c>
      <c r="C2870" s="104">
        <f t="shared" si="922"/>
        <v>53740.969490639953</v>
      </c>
      <c r="D2870" s="132">
        <f t="shared" si="923"/>
        <v>42866</v>
      </c>
      <c r="E2870" s="105">
        <f t="shared" si="935"/>
        <v>1.16E-3</v>
      </c>
      <c r="F2870" s="106">
        <f t="shared" si="932"/>
        <v>30</v>
      </c>
      <c r="G2870" s="106">
        <f t="shared" si="934"/>
        <v>31</v>
      </c>
      <c r="H2870" s="104">
        <f t="shared" si="924"/>
        <v>1.0011225500000001</v>
      </c>
      <c r="I2870" s="104">
        <f t="shared" si="925"/>
        <v>1.0773631400000001</v>
      </c>
      <c r="J2870" s="104">
        <f t="shared" si="917"/>
        <v>1.07857253</v>
      </c>
      <c r="K2870" s="104">
        <f t="shared" si="918"/>
        <v>57963.533428169998</v>
      </c>
      <c r="L2870" s="107">
        <f t="shared" si="927"/>
        <v>0</v>
      </c>
      <c r="M2870" s="105">
        <f t="shared" si="928"/>
        <v>0</v>
      </c>
      <c r="N2870" s="104">
        <f t="shared" si="929"/>
        <v>0</v>
      </c>
      <c r="O2870" s="113">
        <f t="shared" si="926"/>
        <v>0.11</v>
      </c>
      <c r="P2870" s="108">
        <f t="shared" si="916"/>
        <v>1.0084516450000001</v>
      </c>
      <c r="Q2870" s="104">
        <f t="shared" si="919"/>
        <v>489.88720747999997</v>
      </c>
      <c r="R2870" s="104">
        <f t="shared" si="920"/>
        <v>489.88720747999997</v>
      </c>
      <c r="S2870" s="109" t="s">
        <v>52</v>
      </c>
      <c r="T2870" s="110">
        <f t="shared" si="930"/>
        <v>42896</v>
      </c>
      <c r="U2870" s="111">
        <f t="shared" si="931"/>
        <v>0</v>
      </c>
      <c r="V2870" s="22"/>
      <c r="AF2870" s="14"/>
    </row>
    <row r="2871" spans="1:32" s="66" customFormat="1" x14ac:dyDescent="0.2">
      <c r="A2871" s="112">
        <f t="shared" si="921"/>
        <v>42896</v>
      </c>
      <c r="B2871" s="104">
        <f t="shared" si="933"/>
        <v>58472.008748099994</v>
      </c>
      <c r="C2871" s="104">
        <f t="shared" si="922"/>
        <v>53740.969490639953</v>
      </c>
      <c r="D2871" s="132">
        <f t="shared" si="923"/>
        <v>42866</v>
      </c>
      <c r="E2871" s="105">
        <f t="shared" si="935"/>
        <v>1.16E-3</v>
      </c>
      <c r="F2871" s="106">
        <f t="shared" si="932"/>
        <v>31</v>
      </c>
      <c r="G2871" s="106">
        <f t="shared" si="934"/>
        <v>31</v>
      </c>
      <c r="H2871" s="104">
        <f t="shared" si="924"/>
        <v>1.00116</v>
      </c>
      <c r="I2871" s="104">
        <f t="shared" si="925"/>
        <v>1.0773631400000001</v>
      </c>
      <c r="J2871" s="104">
        <f t="shared" si="917"/>
        <v>1.0786128800000001</v>
      </c>
      <c r="K2871" s="104">
        <f t="shared" si="918"/>
        <v>57965.701876289997</v>
      </c>
      <c r="L2871" s="107">
        <f t="shared" si="927"/>
        <v>93</v>
      </c>
      <c r="M2871" s="105">
        <f t="shared" si="928"/>
        <v>3.8305282034999999E-2</v>
      </c>
      <c r="N2871" s="104">
        <f t="shared" si="929"/>
        <v>2220.3925587200001</v>
      </c>
      <c r="O2871" s="113">
        <f t="shared" si="926"/>
        <v>0.11</v>
      </c>
      <c r="P2871" s="108">
        <f t="shared" si="916"/>
        <v>1.0087345940000001</v>
      </c>
      <c r="Q2871" s="104">
        <f t="shared" si="919"/>
        <v>506.30687181000002</v>
      </c>
      <c r="R2871" s="104">
        <f t="shared" si="920"/>
        <v>2726.69943053</v>
      </c>
      <c r="S2871" s="109" t="s">
        <v>52</v>
      </c>
      <c r="T2871" s="110">
        <f t="shared" si="930"/>
        <v>42896</v>
      </c>
      <c r="U2871" s="111">
        <f t="shared" si="931"/>
        <v>55745.309317569998</v>
      </c>
      <c r="V2871" s="65"/>
      <c r="AB2871" s="64"/>
      <c r="AF2871" s="67"/>
    </row>
    <row r="2872" spans="1:32" x14ac:dyDescent="0.2">
      <c r="A2872" s="112">
        <f t="shared" si="921"/>
        <v>42897</v>
      </c>
      <c r="B2872" s="104">
        <f t="shared" si="933"/>
        <v>55761.471610829998</v>
      </c>
      <c r="C2872" s="104">
        <f t="shared" si="922"/>
        <v>51682.40649746995</v>
      </c>
      <c r="D2872" s="132">
        <f t="shared" si="923"/>
        <v>42897</v>
      </c>
      <c r="E2872" s="105">
        <f t="shared" si="935"/>
        <v>0</v>
      </c>
      <c r="F2872" s="106">
        <f t="shared" si="932"/>
        <v>1</v>
      </c>
      <c r="G2872" s="106">
        <f t="shared" si="934"/>
        <v>30</v>
      </c>
      <c r="H2872" s="104">
        <f t="shared" si="924"/>
        <v>1</v>
      </c>
      <c r="I2872" s="104">
        <f t="shared" si="925"/>
        <v>1.0786128800000001</v>
      </c>
      <c r="J2872" s="104">
        <f t="shared" si="917"/>
        <v>1.0786128800000001</v>
      </c>
      <c r="K2872" s="104">
        <f t="shared" si="918"/>
        <v>55745.309317560001</v>
      </c>
      <c r="L2872" s="107">
        <f t="shared" si="927"/>
        <v>0</v>
      </c>
      <c r="M2872" s="105">
        <f t="shared" si="928"/>
        <v>0</v>
      </c>
      <c r="N2872" s="104">
        <f t="shared" si="929"/>
        <v>0</v>
      </c>
      <c r="O2872" s="113">
        <f t="shared" si="926"/>
        <v>0.11</v>
      </c>
      <c r="P2872" s="108">
        <f t="shared" si="916"/>
        <v>1.000289931</v>
      </c>
      <c r="Q2872" s="104">
        <f t="shared" si="919"/>
        <v>16.162293269999999</v>
      </c>
      <c r="R2872" s="104">
        <f t="shared" si="920"/>
        <v>16.162293269999999</v>
      </c>
      <c r="S2872" s="109" t="s">
        <v>52</v>
      </c>
      <c r="T2872" s="110">
        <f t="shared" si="930"/>
        <v>42926</v>
      </c>
      <c r="U2872" s="111">
        <f t="shared" si="931"/>
        <v>0</v>
      </c>
      <c r="V2872" s="22"/>
      <c r="AF2872" s="14"/>
    </row>
    <row r="2873" spans="1:32" x14ac:dyDescent="0.2">
      <c r="A2873" s="112">
        <f t="shared" si="921"/>
        <v>42898</v>
      </c>
      <c r="B2873" s="104">
        <f t="shared" si="933"/>
        <v>55777.638586710003</v>
      </c>
      <c r="C2873" s="104">
        <f t="shared" si="922"/>
        <v>51682.40649746995</v>
      </c>
      <c r="D2873" s="132">
        <f t="shared" si="923"/>
        <v>42897</v>
      </c>
      <c r="E2873" s="105">
        <f t="shared" si="935"/>
        <v>0</v>
      </c>
      <c r="F2873" s="106">
        <f t="shared" si="932"/>
        <v>2</v>
      </c>
      <c r="G2873" s="106">
        <f t="shared" si="934"/>
        <v>30</v>
      </c>
      <c r="H2873" s="104">
        <f t="shared" si="924"/>
        <v>1</v>
      </c>
      <c r="I2873" s="104">
        <f t="shared" si="925"/>
        <v>1.0786128800000001</v>
      </c>
      <c r="J2873" s="104">
        <f t="shared" si="917"/>
        <v>1.0786128800000001</v>
      </c>
      <c r="K2873" s="104">
        <f t="shared" si="918"/>
        <v>55745.309317560001</v>
      </c>
      <c r="L2873" s="107">
        <f t="shared" si="927"/>
        <v>0</v>
      </c>
      <c r="M2873" s="105">
        <f t="shared" si="928"/>
        <v>0</v>
      </c>
      <c r="N2873" s="104">
        <f t="shared" si="929"/>
        <v>0</v>
      </c>
      <c r="O2873" s="113">
        <f t="shared" si="926"/>
        <v>0.11</v>
      </c>
      <c r="P2873" s="108">
        <f t="shared" si="916"/>
        <v>1.000579946</v>
      </c>
      <c r="Q2873" s="104">
        <f t="shared" si="919"/>
        <v>32.329269150000002</v>
      </c>
      <c r="R2873" s="104">
        <f t="shared" si="920"/>
        <v>32.329269150000002</v>
      </c>
      <c r="S2873" s="109" t="s">
        <v>52</v>
      </c>
      <c r="T2873" s="110">
        <f t="shared" si="930"/>
        <v>42926</v>
      </c>
      <c r="U2873" s="111">
        <f t="shared" si="931"/>
        <v>0</v>
      </c>
      <c r="V2873" s="22"/>
      <c r="AF2873" s="14"/>
    </row>
    <row r="2874" spans="1:32" x14ac:dyDescent="0.2">
      <c r="A2874" s="112">
        <f t="shared" si="921"/>
        <v>42899</v>
      </c>
      <c r="B2874" s="104">
        <f t="shared" si="933"/>
        <v>55793.810245200002</v>
      </c>
      <c r="C2874" s="104">
        <f t="shared" si="922"/>
        <v>51682.40649746995</v>
      </c>
      <c r="D2874" s="132">
        <f t="shared" si="923"/>
        <v>42897</v>
      </c>
      <c r="E2874" s="105">
        <f t="shared" si="935"/>
        <v>0</v>
      </c>
      <c r="F2874" s="106">
        <f t="shared" si="932"/>
        <v>3</v>
      </c>
      <c r="G2874" s="106">
        <f t="shared" si="934"/>
        <v>30</v>
      </c>
      <c r="H2874" s="104">
        <f t="shared" si="924"/>
        <v>1</v>
      </c>
      <c r="I2874" s="104">
        <f t="shared" si="925"/>
        <v>1.0786128800000001</v>
      </c>
      <c r="J2874" s="104">
        <f t="shared" si="917"/>
        <v>1.0786128800000001</v>
      </c>
      <c r="K2874" s="104">
        <f t="shared" si="918"/>
        <v>55745.309317560001</v>
      </c>
      <c r="L2874" s="107">
        <f t="shared" si="927"/>
        <v>0</v>
      </c>
      <c r="M2874" s="105">
        <f t="shared" si="928"/>
        <v>0</v>
      </c>
      <c r="N2874" s="104">
        <f t="shared" si="929"/>
        <v>0</v>
      </c>
      <c r="O2874" s="113">
        <f t="shared" si="926"/>
        <v>0.11</v>
      </c>
      <c r="P2874" s="108">
        <f t="shared" si="916"/>
        <v>1.0008700450000001</v>
      </c>
      <c r="Q2874" s="104">
        <f t="shared" si="919"/>
        <v>48.50092764</v>
      </c>
      <c r="R2874" s="104">
        <f t="shared" si="920"/>
        <v>48.50092764</v>
      </c>
      <c r="S2874" s="109" t="s">
        <v>52</v>
      </c>
      <c r="T2874" s="110">
        <f t="shared" si="930"/>
        <v>42926</v>
      </c>
      <c r="U2874" s="111">
        <f t="shared" si="931"/>
        <v>0</v>
      </c>
      <c r="V2874" s="22"/>
      <c r="AF2874" s="14"/>
    </row>
    <row r="2875" spans="1:32" x14ac:dyDescent="0.2">
      <c r="A2875" s="112">
        <f t="shared" si="921"/>
        <v>42900</v>
      </c>
      <c r="B2875" s="104">
        <f t="shared" si="933"/>
        <v>55809.986586290004</v>
      </c>
      <c r="C2875" s="104">
        <f t="shared" si="922"/>
        <v>51682.40649746995</v>
      </c>
      <c r="D2875" s="132">
        <f t="shared" si="923"/>
        <v>42897</v>
      </c>
      <c r="E2875" s="105">
        <f t="shared" si="935"/>
        <v>0</v>
      </c>
      <c r="F2875" s="106">
        <f t="shared" si="932"/>
        <v>4</v>
      </c>
      <c r="G2875" s="106">
        <f t="shared" si="934"/>
        <v>30</v>
      </c>
      <c r="H2875" s="104">
        <f t="shared" si="924"/>
        <v>1</v>
      </c>
      <c r="I2875" s="104">
        <f t="shared" si="925"/>
        <v>1.0786128800000001</v>
      </c>
      <c r="J2875" s="104">
        <f t="shared" si="917"/>
        <v>1.0786128800000001</v>
      </c>
      <c r="K2875" s="104">
        <f t="shared" si="918"/>
        <v>55745.309317560001</v>
      </c>
      <c r="L2875" s="107">
        <f t="shared" si="927"/>
        <v>0</v>
      </c>
      <c r="M2875" s="105">
        <f t="shared" si="928"/>
        <v>0</v>
      </c>
      <c r="N2875" s="104">
        <f t="shared" si="929"/>
        <v>0</v>
      </c>
      <c r="O2875" s="113">
        <f t="shared" si="926"/>
        <v>0.11</v>
      </c>
      <c r="P2875" s="108">
        <f t="shared" si="916"/>
        <v>1.001160228</v>
      </c>
      <c r="Q2875" s="104">
        <f t="shared" si="919"/>
        <v>64.677268729999994</v>
      </c>
      <c r="R2875" s="104">
        <f t="shared" si="920"/>
        <v>64.677268729999994</v>
      </c>
      <c r="S2875" s="109" t="s">
        <v>52</v>
      </c>
      <c r="T2875" s="110">
        <f t="shared" si="930"/>
        <v>42926</v>
      </c>
      <c r="U2875" s="111">
        <f t="shared" si="931"/>
        <v>0</v>
      </c>
      <c r="V2875" s="22"/>
      <c r="AF2875" s="14"/>
    </row>
    <row r="2876" spans="1:32" x14ac:dyDescent="0.2">
      <c r="A2876" s="112">
        <f t="shared" si="921"/>
        <v>42901</v>
      </c>
      <c r="B2876" s="104">
        <f t="shared" si="933"/>
        <v>55826.167665740002</v>
      </c>
      <c r="C2876" s="104">
        <f t="shared" si="922"/>
        <v>51682.40649746995</v>
      </c>
      <c r="D2876" s="132">
        <f t="shared" si="923"/>
        <v>42897</v>
      </c>
      <c r="E2876" s="105">
        <f t="shared" si="935"/>
        <v>0</v>
      </c>
      <c r="F2876" s="106">
        <f t="shared" si="932"/>
        <v>5</v>
      </c>
      <c r="G2876" s="106">
        <f t="shared" si="934"/>
        <v>30</v>
      </c>
      <c r="H2876" s="104">
        <f t="shared" si="924"/>
        <v>1</v>
      </c>
      <c r="I2876" s="104">
        <f t="shared" si="925"/>
        <v>1.0786128800000001</v>
      </c>
      <c r="J2876" s="104">
        <f t="shared" si="917"/>
        <v>1.0786128800000001</v>
      </c>
      <c r="K2876" s="104">
        <f t="shared" si="918"/>
        <v>55745.309317560001</v>
      </c>
      <c r="L2876" s="107">
        <f t="shared" si="927"/>
        <v>0</v>
      </c>
      <c r="M2876" s="105">
        <f t="shared" si="928"/>
        <v>0</v>
      </c>
      <c r="N2876" s="104">
        <f t="shared" si="929"/>
        <v>0</v>
      </c>
      <c r="O2876" s="113">
        <f t="shared" si="926"/>
        <v>0.11</v>
      </c>
      <c r="P2876" s="108">
        <f t="shared" si="916"/>
        <v>1.0014504959999999</v>
      </c>
      <c r="Q2876" s="104">
        <f t="shared" si="919"/>
        <v>80.858348179999993</v>
      </c>
      <c r="R2876" s="104">
        <f t="shared" si="920"/>
        <v>80.858348179999993</v>
      </c>
      <c r="S2876" s="109" t="s">
        <v>52</v>
      </c>
      <c r="T2876" s="110">
        <f t="shared" si="930"/>
        <v>42926</v>
      </c>
      <c r="U2876" s="111">
        <f t="shared" si="931"/>
        <v>0</v>
      </c>
      <c r="V2876" s="22"/>
      <c r="AF2876" s="14"/>
    </row>
    <row r="2877" spans="1:32" x14ac:dyDescent="0.2">
      <c r="A2877" s="112">
        <f t="shared" si="921"/>
        <v>42902</v>
      </c>
      <c r="B2877" s="104">
        <f t="shared" si="933"/>
        <v>55842.353372040001</v>
      </c>
      <c r="C2877" s="104">
        <f t="shared" si="922"/>
        <v>51682.40649746995</v>
      </c>
      <c r="D2877" s="132">
        <f t="shared" si="923"/>
        <v>42897</v>
      </c>
      <c r="E2877" s="105">
        <f t="shared" si="935"/>
        <v>0</v>
      </c>
      <c r="F2877" s="106">
        <f t="shared" si="932"/>
        <v>6</v>
      </c>
      <c r="G2877" s="106">
        <f t="shared" si="934"/>
        <v>30</v>
      </c>
      <c r="H2877" s="104">
        <f t="shared" si="924"/>
        <v>1</v>
      </c>
      <c r="I2877" s="104">
        <f t="shared" si="925"/>
        <v>1.0786128800000001</v>
      </c>
      <c r="J2877" s="104">
        <f t="shared" si="917"/>
        <v>1.0786128800000001</v>
      </c>
      <c r="K2877" s="104">
        <f t="shared" si="918"/>
        <v>55745.309317560001</v>
      </c>
      <c r="L2877" s="107">
        <f t="shared" si="927"/>
        <v>0</v>
      </c>
      <c r="M2877" s="105">
        <f t="shared" si="928"/>
        <v>0</v>
      </c>
      <c r="N2877" s="104">
        <f t="shared" si="929"/>
        <v>0</v>
      </c>
      <c r="O2877" s="113">
        <f t="shared" si="926"/>
        <v>0.11</v>
      </c>
      <c r="P2877" s="108">
        <f t="shared" si="916"/>
        <v>1.001740847</v>
      </c>
      <c r="Q2877" s="104">
        <f t="shared" si="919"/>
        <v>97.04405448</v>
      </c>
      <c r="R2877" s="104">
        <f t="shared" si="920"/>
        <v>97.04405448</v>
      </c>
      <c r="S2877" s="109" t="s">
        <v>52</v>
      </c>
      <c r="T2877" s="110">
        <f t="shared" si="930"/>
        <v>42926</v>
      </c>
      <c r="U2877" s="111">
        <f t="shared" si="931"/>
        <v>0</v>
      </c>
      <c r="V2877" s="22"/>
      <c r="AF2877" s="14"/>
    </row>
    <row r="2878" spans="1:32" x14ac:dyDescent="0.2">
      <c r="A2878" s="112">
        <f t="shared" si="921"/>
        <v>42903</v>
      </c>
      <c r="B2878" s="104">
        <f t="shared" si="933"/>
        <v>55858.543816700003</v>
      </c>
      <c r="C2878" s="104">
        <f t="shared" si="922"/>
        <v>51682.40649746995</v>
      </c>
      <c r="D2878" s="132">
        <f t="shared" si="923"/>
        <v>42897</v>
      </c>
      <c r="E2878" s="105">
        <f t="shared" si="935"/>
        <v>0</v>
      </c>
      <c r="F2878" s="106">
        <f t="shared" si="932"/>
        <v>7</v>
      </c>
      <c r="G2878" s="106">
        <f t="shared" si="934"/>
        <v>30</v>
      </c>
      <c r="H2878" s="104">
        <f t="shared" si="924"/>
        <v>1</v>
      </c>
      <c r="I2878" s="104">
        <f t="shared" si="925"/>
        <v>1.0786128800000001</v>
      </c>
      <c r="J2878" s="104">
        <f t="shared" si="917"/>
        <v>1.0786128800000001</v>
      </c>
      <c r="K2878" s="104">
        <f t="shared" si="918"/>
        <v>55745.309317560001</v>
      </c>
      <c r="L2878" s="107">
        <f t="shared" si="927"/>
        <v>0</v>
      </c>
      <c r="M2878" s="105">
        <f t="shared" si="928"/>
        <v>0</v>
      </c>
      <c r="N2878" s="104">
        <f t="shared" si="929"/>
        <v>0</v>
      </c>
      <c r="O2878" s="113">
        <f t="shared" si="926"/>
        <v>0.11</v>
      </c>
      <c r="P2878" s="108">
        <f t="shared" si="916"/>
        <v>1.002031283</v>
      </c>
      <c r="Q2878" s="104">
        <f t="shared" si="919"/>
        <v>113.23449914</v>
      </c>
      <c r="R2878" s="104">
        <f t="shared" si="920"/>
        <v>113.23449914</v>
      </c>
      <c r="S2878" s="109" t="s">
        <v>52</v>
      </c>
      <c r="T2878" s="110">
        <f t="shared" si="930"/>
        <v>42926</v>
      </c>
      <c r="U2878" s="111">
        <f t="shared" si="931"/>
        <v>0</v>
      </c>
      <c r="V2878" s="22"/>
      <c r="AF2878" s="14"/>
    </row>
    <row r="2879" spans="1:32" x14ac:dyDescent="0.2">
      <c r="A2879" s="112">
        <f t="shared" si="921"/>
        <v>42904</v>
      </c>
      <c r="B2879" s="104">
        <f t="shared" si="933"/>
        <v>55874.738943960001</v>
      </c>
      <c r="C2879" s="104">
        <f t="shared" si="922"/>
        <v>51682.40649746995</v>
      </c>
      <c r="D2879" s="132">
        <f t="shared" si="923"/>
        <v>42897</v>
      </c>
      <c r="E2879" s="105">
        <f t="shared" si="935"/>
        <v>0</v>
      </c>
      <c r="F2879" s="106">
        <f t="shared" si="932"/>
        <v>8</v>
      </c>
      <c r="G2879" s="106">
        <f t="shared" si="934"/>
        <v>30</v>
      </c>
      <c r="H2879" s="104">
        <f t="shared" si="924"/>
        <v>1</v>
      </c>
      <c r="I2879" s="104">
        <f t="shared" si="925"/>
        <v>1.0786128800000001</v>
      </c>
      <c r="J2879" s="104">
        <f t="shared" si="917"/>
        <v>1.0786128800000001</v>
      </c>
      <c r="K2879" s="104">
        <f t="shared" si="918"/>
        <v>55745.309317560001</v>
      </c>
      <c r="L2879" s="107">
        <f t="shared" si="927"/>
        <v>0</v>
      </c>
      <c r="M2879" s="105">
        <f t="shared" si="928"/>
        <v>0</v>
      </c>
      <c r="N2879" s="104">
        <f t="shared" si="929"/>
        <v>0</v>
      </c>
      <c r="O2879" s="113">
        <f t="shared" si="926"/>
        <v>0.11</v>
      </c>
      <c r="P2879" s="108">
        <f t="shared" si="916"/>
        <v>1.0023218030000001</v>
      </c>
      <c r="Q2879" s="104">
        <f t="shared" si="919"/>
        <v>129.42962639999999</v>
      </c>
      <c r="R2879" s="104">
        <f t="shared" si="920"/>
        <v>129.42962639999999</v>
      </c>
      <c r="S2879" s="109" t="s">
        <v>52</v>
      </c>
      <c r="T2879" s="110">
        <f t="shared" si="930"/>
        <v>42926</v>
      </c>
      <c r="U2879" s="111">
        <f t="shared" si="931"/>
        <v>0</v>
      </c>
      <c r="V2879" s="22"/>
      <c r="AF2879" s="14"/>
    </row>
    <row r="2880" spans="1:32" x14ac:dyDescent="0.2">
      <c r="A2880" s="112">
        <f t="shared" si="921"/>
        <v>42905</v>
      </c>
      <c r="B2880" s="104">
        <f t="shared" si="933"/>
        <v>55890.93875383</v>
      </c>
      <c r="C2880" s="104">
        <f t="shared" si="922"/>
        <v>51682.40649746995</v>
      </c>
      <c r="D2880" s="132">
        <f t="shared" si="923"/>
        <v>42897</v>
      </c>
      <c r="E2880" s="105">
        <f t="shared" si="935"/>
        <v>0</v>
      </c>
      <c r="F2880" s="106">
        <f t="shared" si="932"/>
        <v>9</v>
      </c>
      <c r="G2880" s="106">
        <f t="shared" si="934"/>
        <v>30</v>
      </c>
      <c r="H2880" s="104">
        <f t="shared" si="924"/>
        <v>1</v>
      </c>
      <c r="I2880" s="104">
        <f t="shared" si="925"/>
        <v>1.0786128800000001</v>
      </c>
      <c r="J2880" s="104">
        <f t="shared" si="917"/>
        <v>1.0786128800000001</v>
      </c>
      <c r="K2880" s="104">
        <f t="shared" si="918"/>
        <v>55745.309317560001</v>
      </c>
      <c r="L2880" s="107">
        <f t="shared" si="927"/>
        <v>0</v>
      </c>
      <c r="M2880" s="105">
        <f t="shared" si="928"/>
        <v>0</v>
      </c>
      <c r="N2880" s="104">
        <f t="shared" si="929"/>
        <v>0</v>
      </c>
      <c r="O2880" s="113">
        <f t="shared" si="926"/>
        <v>0.11</v>
      </c>
      <c r="P2880" s="108">
        <f t="shared" si="916"/>
        <v>1.002612407</v>
      </c>
      <c r="Q2880" s="104">
        <f t="shared" si="919"/>
        <v>145.62943627000001</v>
      </c>
      <c r="R2880" s="104">
        <f t="shared" si="920"/>
        <v>145.62943627000001</v>
      </c>
      <c r="S2880" s="109" t="s">
        <v>52</v>
      </c>
      <c r="T2880" s="110">
        <f t="shared" si="930"/>
        <v>42926</v>
      </c>
      <c r="U2880" s="111">
        <f t="shared" si="931"/>
        <v>0</v>
      </c>
      <c r="V2880" s="22"/>
      <c r="AF2880" s="14"/>
    </row>
    <row r="2881" spans="1:32" x14ac:dyDescent="0.2">
      <c r="A2881" s="112">
        <f t="shared" si="921"/>
        <v>42906</v>
      </c>
      <c r="B2881" s="104">
        <f t="shared" si="933"/>
        <v>55907.143246309999</v>
      </c>
      <c r="C2881" s="104">
        <f t="shared" si="922"/>
        <v>51682.40649746995</v>
      </c>
      <c r="D2881" s="132">
        <f t="shared" si="923"/>
        <v>42897</v>
      </c>
      <c r="E2881" s="105">
        <f t="shared" si="935"/>
        <v>0</v>
      </c>
      <c r="F2881" s="106">
        <f t="shared" si="932"/>
        <v>10</v>
      </c>
      <c r="G2881" s="106">
        <f t="shared" si="934"/>
        <v>30</v>
      </c>
      <c r="H2881" s="104">
        <f t="shared" si="924"/>
        <v>1</v>
      </c>
      <c r="I2881" s="104">
        <f t="shared" si="925"/>
        <v>1.0786128800000001</v>
      </c>
      <c r="J2881" s="104">
        <f t="shared" si="917"/>
        <v>1.0786128800000001</v>
      </c>
      <c r="K2881" s="104">
        <f t="shared" si="918"/>
        <v>55745.309317560001</v>
      </c>
      <c r="L2881" s="107">
        <f t="shared" si="927"/>
        <v>0</v>
      </c>
      <c r="M2881" s="105">
        <f t="shared" si="928"/>
        <v>0</v>
      </c>
      <c r="N2881" s="104">
        <f t="shared" si="929"/>
        <v>0</v>
      </c>
      <c r="O2881" s="113">
        <f t="shared" si="926"/>
        <v>0.11</v>
      </c>
      <c r="P2881" s="108">
        <f t="shared" si="916"/>
        <v>1.002903095</v>
      </c>
      <c r="Q2881" s="104">
        <f t="shared" si="919"/>
        <v>161.83392875000001</v>
      </c>
      <c r="R2881" s="104">
        <f t="shared" si="920"/>
        <v>161.83392875000001</v>
      </c>
      <c r="S2881" s="109" t="s">
        <v>52</v>
      </c>
      <c r="T2881" s="110">
        <f t="shared" si="930"/>
        <v>42926</v>
      </c>
      <c r="U2881" s="111">
        <f t="shared" si="931"/>
        <v>0</v>
      </c>
      <c r="V2881" s="22"/>
      <c r="AF2881" s="14"/>
    </row>
    <row r="2882" spans="1:32" x14ac:dyDescent="0.2">
      <c r="A2882" s="112">
        <f t="shared" si="921"/>
        <v>42907</v>
      </c>
      <c r="B2882" s="104">
        <f t="shared" si="933"/>
        <v>55923.35247713</v>
      </c>
      <c r="C2882" s="104">
        <f t="shared" si="922"/>
        <v>51682.40649746995</v>
      </c>
      <c r="D2882" s="132">
        <f t="shared" si="923"/>
        <v>42897</v>
      </c>
      <c r="E2882" s="105">
        <f t="shared" si="935"/>
        <v>0</v>
      </c>
      <c r="F2882" s="106">
        <f t="shared" si="932"/>
        <v>11</v>
      </c>
      <c r="G2882" s="106">
        <f t="shared" si="934"/>
        <v>30</v>
      </c>
      <c r="H2882" s="104">
        <f t="shared" si="924"/>
        <v>1</v>
      </c>
      <c r="I2882" s="104">
        <f t="shared" si="925"/>
        <v>1.0786128800000001</v>
      </c>
      <c r="J2882" s="104">
        <f t="shared" si="917"/>
        <v>1.0786128800000001</v>
      </c>
      <c r="K2882" s="104">
        <f t="shared" si="918"/>
        <v>55745.309317560001</v>
      </c>
      <c r="L2882" s="107">
        <f t="shared" si="927"/>
        <v>0</v>
      </c>
      <c r="M2882" s="105">
        <f t="shared" si="928"/>
        <v>0</v>
      </c>
      <c r="N2882" s="104">
        <f t="shared" si="929"/>
        <v>0</v>
      </c>
      <c r="O2882" s="113">
        <f t="shared" si="926"/>
        <v>0.11</v>
      </c>
      <c r="P2882" s="108">
        <f t="shared" si="916"/>
        <v>1.0031938680000001</v>
      </c>
      <c r="Q2882" s="104">
        <f t="shared" si="919"/>
        <v>178.04315957</v>
      </c>
      <c r="R2882" s="104">
        <f t="shared" si="920"/>
        <v>178.04315957</v>
      </c>
      <c r="S2882" s="109" t="s">
        <v>52</v>
      </c>
      <c r="T2882" s="110">
        <f t="shared" si="930"/>
        <v>42926</v>
      </c>
      <c r="U2882" s="111">
        <f t="shared" si="931"/>
        <v>0</v>
      </c>
      <c r="V2882" s="22"/>
      <c r="AF2882" s="14"/>
    </row>
    <row r="2883" spans="1:32" x14ac:dyDescent="0.2">
      <c r="A2883" s="112">
        <f t="shared" si="921"/>
        <v>42908</v>
      </c>
      <c r="B2883" s="104">
        <f t="shared" si="933"/>
        <v>55939.566390569998</v>
      </c>
      <c r="C2883" s="104">
        <f t="shared" si="922"/>
        <v>51682.40649746995</v>
      </c>
      <c r="D2883" s="132">
        <f t="shared" si="923"/>
        <v>42897</v>
      </c>
      <c r="E2883" s="105">
        <f t="shared" si="935"/>
        <v>0</v>
      </c>
      <c r="F2883" s="106">
        <f t="shared" si="932"/>
        <v>12</v>
      </c>
      <c r="G2883" s="106">
        <f t="shared" si="934"/>
        <v>30</v>
      </c>
      <c r="H2883" s="104">
        <f t="shared" si="924"/>
        <v>1</v>
      </c>
      <c r="I2883" s="104">
        <f t="shared" si="925"/>
        <v>1.0786128800000001</v>
      </c>
      <c r="J2883" s="104">
        <f t="shared" si="917"/>
        <v>1.0786128800000001</v>
      </c>
      <c r="K2883" s="104">
        <f t="shared" si="918"/>
        <v>55745.309317560001</v>
      </c>
      <c r="L2883" s="107">
        <f t="shared" si="927"/>
        <v>0</v>
      </c>
      <c r="M2883" s="105">
        <f t="shared" si="928"/>
        <v>0</v>
      </c>
      <c r="N2883" s="104">
        <f t="shared" si="929"/>
        <v>0</v>
      </c>
      <c r="O2883" s="113">
        <f t="shared" si="926"/>
        <v>0.11</v>
      </c>
      <c r="P2883" s="108">
        <f t="shared" si="916"/>
        <v>1.0034847250000001</v>
      </c>
      <c r="Q2883" s="104">
        <f t="shared" si="919"/>
        <v>194.25707301</v>
      </c>
      <c r="R2883" s="104">
        <f t="shared" si="920"/>
        <v>194.25707301</v>
      </c>
      <c r="S2883" s="109" t="s">
        <v>52</v>
      </c>
      <c r="T2883" s="110">
        <f t="shared" si="930"/>
        <v>42926</v>
      </c>
      <c r="U2883" s="111">
        <f t="shared" si="931"/>
        <v>0</v>
      </c>
      <c r="V2883" s="22"/>
      <c r="AF2883" s="14"/>
    </row>
    <row r="2884" spans="1:32" x14ac:dyDescent="0.2">
      <c r="A2884" s="112">
        <f t="shared" si="921"/>
        <v>42909</v>
      </c>
      <c r="B2884" s="104">
        <f t="shared" si="933"/>
        <v>55955.784986600003</v>
      </c>
      <c r="C2884" s="104">
        <f t="shared" si="922"/>
        <v>51682.40649746995</v>
      </c>
      <c r="D2884" s="132">
        <f t="shared" si="923"/>
        <v>42897</v>
      </c>
      <c r="E2884" s="105">
        <f t="shared" si="935"/>
        <v>0</v>
      </c>
      <c r="F2884" s="106">
        <f t="shared" si="932"/>
        <v>13</v>
      </c>
      <c r="G2884" s="106">
        <f t="shared" si="934"/>
        <v>30</v>
      </c>
      <c r="H2884" s="104">
        <f t="shared" si="924"/>
        <v>1</v>
      </c>
      <c r="I2884" s="104">
        <f t="shared" si="925"/>
        <v>1.0786128800000001</v>
      </c>
      <c r="J2884" s="104">
        <f t="shared" si="917"/>
        <v>1.0786128800000001</v>
      </c>
      <c r="K2884" s="104">
        <f t="shared" si="918"/>
        <v>55745.309317560001</v>
      </c>
      <c r="L2884" s="107">
        <f t="shared" si="927"/>
        <v>0</v>
      </c>
      <c r="M2884" s="105">
        <f t="shared" si="928"/>
        <v>0</v>
      </c>
      <c r="N2884" s="104">
        <f t="shared" si="929"/>
        <v>0</v>
      </c>
      <c r="O2884" s="113">
        <f t="shared" si="926"/>
        <v>0.11</v>
      </c>
      <c r="P2884" s="108">
        <f t="shared" si="916"/>
        <v>1.0037756659999999</v>
      </c>
      <c r="Q2884" s="104">
        <f t="shared" si="919"/>
        <v>210.47566904000001</v>
      </c>
      <c r="R2884" s="104">
        <f t="shared" si="920"/>
        <v>210.47566904000001</v>
      </c>
      <c r="S2884" s="109" t="s">
        <v>52</v>
      </c>
      <c r="T2884" s="110">
        <f t="shared" si="930"/>
        <v>42926</v>
      </c>
      <c r="U2884" s="111">
        <f t="shared" si="931"/>
        <v>0</v>
      </c>
      <c r="V2884" s="22"/>
      <c r="AF2884" s="14"/>
    </row>
    <row r="2885" spans="1:32" x14ac:dyDescent="0.2">
      <c r="A2885" s="112">
        <f t="shared" si="921"/>
        <v>42910</v>
      </c>
      <c r="B2885" s="104">
        <f t="shared" si="933"/>
        <v>55972.008320990004</v>
      </c>
      <c r="C2885" s="104">
        <f t="shared" si="922"/>
        <v>51682.40649746995</v>
      </c>
      <c r="D2885" s="132">
        <f t="shared" si="923"/>
        <v>42897</v>
      </c>
      <c r="E2885" s="105">
        <f t="shared" si="935"/>
        <v>0</v>
      </c>
      <c r="F2885" s="106">
        <f t="shared" si="932"/>
        <v>14</v>
      </c>
      <c r="G2885" s="106">
        <f t="shared" si="934"/>
        <v>30</v>
      </c>
      <c r="H2885" s="104">
        <f t="shared" si="924"/>
        <v>1</v>
      </c>
      <c r="I2885" s="104">
        <f t="shared" si="925"/>
        <v>1.0786128800000001</v>
      </c>
      <c r="J2885" s="104">
        <f t="shared" si="917"/>
        <v>1.0786128800000001</v>
      </c>
      <c r="K2885" s="104">
        <f t="shared" si="918"/>
        <v>55745.309317560001</v>
      </c>
      <c r="L2885" s="107">
        <f t="shared" si="927"/>
        <v>0</v>
      </c>
      <c r="M2885" s="105">
        <f t="shared" si="928"/>
        <v>0</v>
      </c>
      <c r="N2885" s="104">
        <f t="shared" si="929"/>
        <v>0</v>
      </c>
      <c r="O2885" s="113">
        <f t="shared" si="926"/>
        <v>0.11</v>
      </c>
      <c r="P2885" s="108">
        <f t="shared" si="916"/>
        <v>1.0040666920000001</v>
      </c>
      <c r="Q2885" s="104">
        <f t="shared" si="919"/>
        <v>226.69900343</v>
      </c>
      <c r="R2885" s="104">
        <f t="shared" si="920"/>
        <v>226.69900343</v>
      </c>
      <c r="S2885" s="109" t="s">
        <v>52</v>
      </c>
      <c r="T2885" s="110">
        <f t="shared" si="930"/>
        <v>42926</v>
      </c>
      <c r="U2885" s="111">
        <f t="shared" si="931"/>
        <v>0</v>
      </c>
      <c r="V2885" s="22"/>
      <c r="AF2885" s="14"/>
    </row>
    <row r="2886" spans="1:32" x14ac:dyDescent="0.2">
      <c r="A2886" s="112">
        <f t="shared" si="921"/>
        <v>42911</v>
      </c>
      <c r="B2886" s="104">
        <f t="shared" si="933"/>
        <v>55988.236337989998</v>
      </c>
      <c r="C2886" s="104">
        <f t="shared" si="922"/>
        <v>51682.40649746995</v>
      </c>
      <c r="D2886" s="132">
        <f t="shared" si="923"/>
        <v>42897</v>
      </c>
      <c r="E2886" s="105">
        <f t="shared" si="935"/>
        <v>0</v>
      </c>
      <c r="F2886" s="106">
        <f t="shared" si="932"/>
        <v>15</v>
      </c>
      <c r="G2886" s="106">
        <f t="shared" si="934"/>
        <v>30</v>
      </c>
      <c r="H2886" s="104">
        <f t="shared" si="924"/>
        <v>1</v>
      </c>
      <c r="I2886" s="104">
        <f t="shared" si="925"/>
        <v>1.0786128800000001</v>
      </c>
      <c r="J2886" s="104">
        <f t="shared" si="917"/>
        <v>1.0786128800000001</v>
      </c>
      <c r="K2886" s="104">
        <f t="shared" si="918"/>
        <v>55745.309317560001</v>
      </c>
      <c r="L2886" s="107">
        <f t="shared" si="927"/>
        <v>0</v>
      </c>
      <c r="M2886" s="105">
        <f t="shared" si="928"/>
        <v>0</v>
      </c>
      <c r="N2886" s="104">
        <f t="shared" si="929"/>
        <v>0</v>
      </c>
      <c r="O2886" s="113">
        <f t="shared" si="926"/>
        <v>0.11</v>
      </c>
      <c r="P2886" s="108">
        <f t="shared" si="916"/>
        <v>1.0043578019999999</v>
      </c>
      <c r="Q2886" s="104">
        <f t="shared" si="919"/>
        <v>242.92702043</v>
      </c>
      <c r="R2886" s="104">
        <f t="shared" si="920"/>
        <v>242.92702043</v>
      </c>
      <c r="S2886" s="109" t="s">
        <v>52</v>
      </c>
      <c r="T2886" s="110">
        <f t="shared" si="930"/>
        <v>42926</v>
      </c>
      <c r="U2886" s="111">
        <f t="shared" si="931"/>
        <v>0</v>
      </c>
      <c r="V2886" s="22"/>
      <c r="AF2886" s="14"/>
    </row>
    <row r="2887" spans="1:32" x14ac:dyDescent="0.2">
      <c r="A2887" s="112">
        <f t="shared" si="921"/>
        <v>42912</v>
      </c>
      <c r="B2887" s="104">
        <f t="shared" si="933"/>
        <v>56004.469037590003</v>
      </c>
      <c r="C2887" s="104">
        <f t="shared" si="922"/>
        <v>51682.40649746995</v>
      </c>
      <c r="D2887" s="132">
        <f t="shared" si="923"/>
        <v>42897</v>
      </c>
      <c r="E2887" s="105">
        <f t="shared" si="935"/>
        <v>0</v>
      </c>
      <c r="F2887" s="106">
        <f t="shared" si="932"/>
        <v>16</v>
      </c>
      <c r="G2887" s="106">
        <f t="shared" si="934"/>
        <v>30</v>
      </c>
      <c r="H2887" s="104">
        <f t="shared" si="924"/>
        <v>1</v>
      </c>
      <c r="I2887" s="104">
        <f t="shared" si="925"/>
        <v>1.0786128800000001</v>
      </c>
      <c r="J2887" s="104">
        <f t="shared" si="917"/>
        <v>1.0786128800000001</v>
      </c>
      <c r="K2887" s="104">
        <f t="shared" si="918"/>
        <v>55745.309317560001</v>
      </c>
      <c r="L2887" s="107">
        <f t="shared" si="927"/>
        <v>0</v>
      </c>
      <c r="M2887" s="105">
        <f t="shared" si="928"/>
        <v>0</v>
      </c>
      <c r="N2887" s="104">
        <f t="shared" si="929"/>
        <v>0</v>
      </c>
      <c r="O2887" s="113">
        <f t="shared" si="926"/>
        <v>0.11</v>
      </c>
      <c r="P2887" s="108">
        <f t="shared" si="916"/>
        <v>1.004648996</v>
      </c>
      <c r="Q2887" s="104">
        <f t="shared" si="919"/>
        <v>259.15972003000002</v>
      </c>
      <c r="R2887" s="104">
        <f t="shared" si="920"/>
        <v>259.15972003000002</v>
      </c>
      <c r="S2887" s="109" t="s">
        <v>52</v>
      </c>
      <c r="T2887" s="110">
        <f t="shared" si="930"/>
        <v>42926</v>
      </c>
      <c r="U2887" s="111">
        <f t="shared" si="931"/>
        <v>0</v>
      </c>
      <c r="V2887" s="22"/>
      <c r="AF2887" s="14"/>
    </row>
    <row r="2888" spans="1:32" x14ac:dyDescent="0.2">
      <c r="A2888" s="112">
        <f t="shared" si="921"/>
        <v>42913</v>
      </c>
      <c r="B2888" s="104">
        <f t="shared" si="933"/>
        <v>56020.706475539999</v>
      </c>
      <c r="C2888" s="104">
        <f t="shared" si="922"/>
        <v>51682.40649746995</v>
      </c>
      <c r="D2888" s="132">
        <f t="shared" si="923"/>
        <v>42897</v>
      </c>
      <c r="E2888" s="105">
        <f t="shared" si="935"/>
        <v>0</v>
      </c>
      <c r="F2888" s="106">
        <f t="shared" si="932"/>
        <v>17</v>
      </c>
      <c r="G2888" s="106">
        <f t="shared" si="934"/>
        <v>30</v>
      </c>
      <c r="H2888" s="104">
        <f t="shared" si="924"/>
        <v>1</v>
      </c>
      <c r="I2888" s="104">
        <f t="shared" si="925"/>
        <v>1.0786128800000001</v>
      </c>
      <c r="J2888" s="104">
        <f t="shared" si="917"/>
        <v>1.0786128800000001</v>
      </c>
      <c r="K2888" s="104">
        <f t="shared" si="918"/>
        <v>55745.309317560001</v>
      </c>
      <c r="L2888" s="107">
        <f t="shared" si="927"/>
        <v>0</v>
      </c>
      <c r="M2888" s="105">
        <f t="shared" si="928"/>
        <v>0</v>
      </c>
      <c r="N2888" s="104">
        <f t="shared" si="929"/>
        <v>0</v>
      </c>
      <c r="O2888" s="113">
        <f t="shared" si="926"/>
        <v>0.11</v>
      </c>
      <c r="P2888" s="108">
        <f t="shared" ref="P2888:P2951" si="936">ROUND((1+O2888)^(30/360)^(F2888/G2888),9)</f>
        <v>1.004940275</v>
      </c>
      <c r="Q2888" s="104">
        <f t="shared" si="919"/>
        <v>275.39715797999997</v>
      </c>
      <c r="R2888" s="104">
        <f t="shared" si="920"/>
        <v>275.39715797999997</v>
      </c>
      <c r="S2888" s="109" t="s">
        <v>52</v>
      </c>
      <c r="T2888" s="110">
        <f t="shared" si="930"/>
        <v>42926</v>
      </c>
      <c r="U2888" s="111">
        <f t="shared" si="931"/>
        <v>0</v>
      </c>
      <c r="V2888" s="22"/>
      <c r="AF2888" s="14"/>
    </row>
    <row r="2889" spans="1:32" x14ac:dyDescent="0.2">
      <c r="A2889" s="112">
        <f t="shared" si="921"/>
        <v>42914</v>
      </c>
      <c r="B2889" s="104">
        <f t="shared" si="933"/>
        <v>56036.948596100003</v>
      </c>
      <c r="C2889" s="104">
        <f t="shared" si="922"/>
        <v>51682.40649746995</v>
      </c>
      <c r="D2889" s="132">
        <f t="shared" si="923"/>
        <v>42897</v>
      </c>
      <c r="E2889" s="105">
        <f t="shared" si="935"/>
        <v>0</v>
      </c>
      <c r="F2889" s="106">
        <f t="shared" si="932"/>
        <v>18</v>
      </c>
      <c r="G2889" s="106">
        <f t="shared" si="934"/>
        <v>30</v>
      </c>
      <c r="H2889" s="104">
        <f t="shared" si="924"/>
        <v>1</v>
      </c>
      <c r="I2889" s="104">
        <f t="shared" si="925"/>
        <v>1.0786128800000001</v>
      </c>
      <c r="J2889" s="104">
        <f t="shared" si="917"/>
        <v>1.0786128800000001</v>
      </c>
      <c r="K2889" s="104">
        <f t="shared" si="918"/>
        <v>55745.309317560001</v>
      </c>
      <c r="L2889" s="107">
        <f t="shared" si="927"/>
        <v>0</v>
      </c>
      <c r="M2889" s="105">
        <f t="shared" si="928"/>
        <v>0</v>
      </c>
      <c r="N2889" s="104">
        <f t="shared" si="929"/>
        <v>0</v>
      </c>
      <c r="O2889" s="113">
        <f t="shared" si="926"/>
        <v>0.11</v>
      </c>
      <c r="P2889" s="108">
        <f t="shared" si="936"/>
        <v>1.0052316379999999</v>
      </c>
      <c r="Q2889" s="104">
        <f t="shared" si="919"/>
        <v>291.63927854000002</v>
      </c>
      <c r="R2889" s="104">
        <f t="shared" si="920"/>
        <v>291.63927854000002</v>
      </c>
      <c r="S2889" s="109" t="s">
        <v>52</v>
      </c>
      <c r="T2889" s="110">
        <f t="shared" si="930"/>
        <v>42926</v>
      </c>
      <c r="U2889" s="111">
        <f t="shared" si="931"/>
        <v>0</v>
      </c>
      <c r="V2889" s="22"/>
      <c r="AF2889" s="14"/>
    </row>
    <row r="2890" spans="1:32" x14ac:dyDescent="0.2">
      <c r="A2890" s="112">
        <f t="shared" si="921"/>
        <v>42915</v>
      </c>
      <c r="B2890" s="104">
        <f t="shared" si="933"/>
        <v>56053.195455009998</v>
      </c>
      <c r="C2890" s="104">
        <f t="shared" si="922"/>
        <v>51682.40649746995</v>
      </c>
      <c r="D2890" s="132">
        <f t="shared" si="923"/>
        <v>42897</v>
      </c>
      <c r="E2890" s="105">
        <f t="shared" si="935"/>
        <v>0</v>
      </c>
      <c r="F2890" s="106">
        <f t="shared" si="932"/>
        <v>19</v>
      </c>
      <c r="G2890" s="106">
        <f t="shared" si="934"/>
        <v>30</v>
      </c>
      <c r="H2890" s="104">
        <f t="shared" si="924"/>
        <v>1</v>
      </c>
      <c r="I2890" s="104">
        <f t="shared" si="925"/>
        <v>1.0786128800000001</v>
      </c>
      <c r="J2890" s="104">
        <f t="shared" ref="J2890:J2953" si="937">TRUNC(H2890*I2890,8)</f>
        <v>1.0786128800000001</v>
      </c>
      <c r="K2890" s="104">
        <f t="shared" ref="K2890:K2953" si="938">TRUNC(C2890*J2890,8)</f>
        <v>55745.309317560001</v>
      </c>
      <c r="L2890" s="107">
        <f t="shared" si="927"/>
        <v>0</v>
      </c>
      <c r="M2890" s="105">
        <f t="shared" si="928"/>
        <v>0</v>
      </c>
      <c r="N2890" s="104">
        <f t="shared" si="929"/>
        <v>0</v>
      </c>
      <c r="O2890" s="113">
        <f t="shared" si="926"/>
        <v>0.11</v>
      </c>
      <c r="P2890" s="108">
        <f t="shared" si="936"/>
        <v>1.005523086</v>
      </c>
      <c r="Q2890" s="104">
        <f t="shared" ref="Q2890:Q2953" si="939">TRUNC((P2890-1)*K2890,8)</f>
        <v>307.88613744999998</v>
      </c>
      <c r="R2890" s="104">
        <f t="shared" ref="R2890:R2953" si="940">(N2890+Q2890)</f>
        <v>307.88613744999998</v>
      </c>
      <c r="S2890" s="109" t="s">
        <v>52</v>
      </c>
      <c r="T2890" s="110">
        <f t="shared" si="930"/>
        <v>42926</v>
      </c>
      <c r="U2890" s="111">
        <f t="shared" si="931"/>
        <v>0</v>
      </c>
      <c r="V2890" s="22"/>
      <c r="AF2890" s="14"/>
    </row>
    <row r="2891" spans="1:32" x14ac:dyDescent="0.2">
      <c r="A2891" s="112">
        <f t="shared" ref="A2891:A2954" si="941">(A2890+1)</f>
        <v>42916</v>
      </c>
      <c r="B2891" s="104">
        <f t="shared" si="933"/>
        <v>56069.446996530001</v>
      </c>
      <c r="C2891" s="104">
        <f t="shared" ref="C2891:C2954" si="942">IF(DAY(A2890)=$E$2,VLOOKUP(A2890,X$10:Y$148,2),C2890)</f>
        <v>51682.40649746995</v>
      </c>
      <c r="D2891" s="132">
        <f t="shared" ref="D2891:D2954" si="943">IF(DAY(A2890)=$E$2,A2891,D2890)</f>
        <v>42897</v>
      </c>
      <c r="E2891" s="105">
        <f t="shared" si="935"/>
        <v>0</v>
      </c>
      <c r="F2891" s="106">
        <f t="shared" si="932"/>
        <v>20</v>
      </c>
      <c r="G2891" s="106">
        <f t="shared" si="934"/>
        <v>30</v>
      </c>
      <c r="H2891" s="104">
        <f t="shared" ref="H2891:H2954" si="944">TRUNC(((1+$E2891)^($F2891/$G2891)),8)</f>
        <v>1</v>
      </c>
      <c r="I2891" s="104">
        <f t="shared" ref="I2891:I2954" si="945">IF(DAY(A2890)=E$2,J2890,I2890)</f>
        <v>1.0786128800000001</v>
      </c>
      <c r="J2891" s="104">
        <f t="shared" si="937"/>
        <v>1.0786128800000001</v>
      </c>
      <c r="K2891" s="104">
        <f t="shared" si="938"/>
        <v>55745.309317560001</v>
      </c>
      <c r="L2891" s="107">
        <f t="shared" si="927"/>
        <v>0</v>
      </c>
      <c r="M2891" s="105">
        <f t="shared" si="928"/>
        <v>0</v>
      </c>
      <c r="N2891" s="104">
        <f t="shared" si="929"/>
        <v>0</v>
      </c>
      <c r="O2891" s="113">
        <f t="shared" ref="O2891:O2954" si="946">(O2890)</f>
        <v>0.11</v>
      </c>
      <c r="P2891" s="108">
        <f t="shared" si="936"/>
        <v>1.005814618</v>
      </c>
      <c r="Q2891" s="104">
        <f t="shared" si="939"/>
        <v>324.13767897000002</v>
      </c>
      <c r="R2891" s="104">
        <f t="shared" si="940"/>
        <v>324.13767897000002</v>
      </c>
      <c r="S2891" s="109" t="s">
        <v>52</v>
      </c>
      <c r="T2891" s="110">
        <f t="shared" si="930"/>
        <v>42926</v>
      </c>
      <c r="U2891" s="111">
        <f t="shared" si="931"/>
        <v>0</v>
      </c>
      <c r="V2891" s="22"/>
      <c r="AF2891" s="14"/>
    </row>
    <row r="2892" spans="1:32" x14ac:dyDescent="0.2">
      <c r="A2892" s="112">
        <f t="shared" si="941"/>
        <v>42917</v>
      </c>
      <c r="B2892" s="104">
        <f t="shared" si="933"/>
        <v>56085.703276400003</v>
      </c>
      <c r="C2892" s="104">
        <f t="shared" si="942"/>
        <v>51682.40649746995</v>
      </c>
      <c r="D2892" s="132">
        <f t="shared" si="943"/>
        <v>42897</v>
      </c>
      <c r="E2892" s="105">
        <f t="shared" si="935"/>
        <v>0</v>
      </c>
      <c r="F2892" s="106">
        <f t="shared" si="932"/>
        <v>21</v>
      </c>
      <c r="G2892" s="106">
        <f t="shared" si="934"/>
        <v>30</v>
      </c>
      <c r="H2892" s="104">
        <f t="shared" si="944"/>
        <v>1</v>
      </c>
      <c r="I2892" s="104">
        <f t="shared" si="945"/>
        <v>1.0786128800000001</v>
      </c>
      <c r="J2892" s="104">
        <f t="shared" si="937"/>
        <v>1.0786128800000001</v>
      </c>
      <c r="K2892" s="104">
        <f t="shared" si="938"/>
        <v>55745.309317560001</v>
      </c>
      <c r="L2892" s="107">
        <f t="shared" ref="L2892:L2955" si="947">IF(DAY(A2892)=E$2,VLOOKUP(A2892,$X$10:$AE$196,7),0)</f>
        <v>0</v>
      </c>
      <c r="M2892" s="105">
        <f t="shared" ref="M2892:M2955" si="948">IF(DAY(A2892)=E$2,VLOOKUP(A2892,$X$10:$AE$200,5),0)</f>
        <v>0</v>
      </c>
      <c r="N2892" s="104">
        <f t="shared" ref="N2892:N2955" si="949">IF(M2892&gt;0,TRUNC((M2892*K2892),8),0)</f>
        <v>0</v>
      </c>
      <c r="O2892" s="113">
        <f t="shared" si="946"/>
        <v>0.11</v>
      </c>
      <c r="P2892" s="108">
        <f t="shared" si="936"/>
        <v>1.0061062350000001</v>
      </c>
      <c r="Q2892" s="104">
        <f t="shared" si="939"/>
        <v>340.39395883999998</v>
      </c>
      <c r="R2892" s="104">
        <f t="shared" si="940"/>
        <v>340.39395883999998</v>
      </c>
      <c r="S2892" s="109" t="s">
        <v>52</v>
      </c>
      <c r="T2892" s="110">
        <f t="shared" ref="T2892:T2955" si="950">IF(DAY(A2892)=E$2+1,VLOOKUP(A2891,$X$10:$AE$200,8),T2891)</f>
        <v>42926</v>
      </c>
      <c r="U2892" s="111">
        <f t="shared" ref="U2892:U2955" si="951">IF(L2892&gt;0,K2892-N2892,0)</f>
        <v>0</v>
      </c>
      <c r="V2892" s="22"/>
      <c r="AF2892" s="14"/>
    </row>
    <row r="2893" spans="1:32" x14ac:dyDescent="0.2">
      <c r="A2893" s="112">
        <f t="shared" si="941"/>
        <v>42918</v>
      </c>
      <c r="B2893" s="104">
        <f t="shared" si="933"/>
        <v>56101.964238870001</v>
      </c>
      <c r="C2893" s="104">
        <f t="shared" si="942"/>
        <v>51682.40649746995</v>
      </c>
      <c r="D2893" s="132">
        <f t="shared" si="943"/>
        <v>42897</v>
      </c>
      <c r="E2893" s="105">
        <f t="shared" si="935"/>
        <v>0</v>
      </c>
      <c r="F2893" s="106">
        <f t="shared" si="932"/>
        <v>22</v>
      </c>
      <c r="G2893" s="106">
        <f t="shared" si="934"/>
        <v>30</v>
      </c>
      <c r="H2893" s="104">
        <f t="shared" si="944"/>
        <v>1</v>
      </c>
      <c r="I2893" s="104">
        <f t="shared" si="945"/>
        <v>1.0786128800000001</v>
      </c>
      <c r="J2893" s="104">
        <f t="shared" si="937"/>
        <v>1.0786128800000001</v>
      </c>
      <c r="K2893" s="104">
        <f t="shared" si="938"/>
        <v>55745.309317560001</v>
      </c>
      <c r="L2893" s="107">
        <f t="shared" si="947"/>
        <v>0</v>
      </c>
      <c r="M2893" s="105">
        <f t="shared" si="948"/>
        <v>0</v>
      </c>
      <c r="N2893" s="104">
        <f t="shared" si="949"/>
        <v>0</v>
      </c>
      <c r="O2893" s="113">
        <f t="shared" si="946"/>
        <v>0.11</v>
      </c>
      <c r="P2893" s="108">
        <f t="shared" si="936"/>
        <v>1.0063979359999999</v>
      </c>
      <c r="Q2893" s="104">
        <f t="shared" si="939"/>
        <v>356.65492131000002</v>
      </c>
      <c r="R2893" s="104">
        <f t="shared" si="940"/>
        <v>356.65492131000002</v>
      </c>
      <c r="S2893" s="109" t="s">
        <v>52</v>
      </c>
      <c r="T2893" s="110">
        <f t="shared" si="950"/>
        <v>42926</v>
      </c>
      <c r="U2893" s="111">
        <f t="shared" si="951"/>
        <v>0</v>
      </c>
      <c r="V2893" s="22"/>
      <c r="AF2893" s="14"/>
    </row>
    <row r="2894" spans="1:32" x14ac:dyDescent="0.2">
      <c r="A2894" s="112">
        <f t="shared" si="941"/>
        <v>42919</v>
      </c>
      <c r="B2894" s="104">
        <f t="shared" si="933"/>
        <v>56118.229939689998</v>
      </c>
      <c r="C2894" s="104">
        <f t="shared" si="942"/>
        <v>51682.40649746995</v>
      </c>
      <c r="D2894" s="132">
        <f t="shared" si="943"/>
        <v>42897</v>
      </c>
      <c r="E2894" s="105">
        <f t="shared" si="935"/>
        <v>0</v>
      </c>
      <c r="F2894" s="106">
        <f t="shared" si="932"/>
        <v>23</v>
      </c>
      <c r="G2894" s="106">
        <f t="shared" si="934"/>
        <v>30</v>
      </c>
      <c r="H2894" s="104">
        <f t="shared" si="944"/>
        <v>1</v>
      </c>
      <c r="I2894" s="104">
        <f t="shared" si="945"/>
        <v>1.0786128800000001</v>
      </c>
      <c r="J2894" s="104">
        <f t="shared" si="937"/>
        <v>1.0786128800000001</v>
      </c>
      <c r="K2894" s="104">
        <f t="shared" si="938"/>
        <v>55745.309317560001</v>
      </c>
      <c r="L2894" s="107">
        <f t="shared" si="947"/>
        <v>0</v>
      </c>
      <c r="M2894" s="105">
        <f t="shared" si="948"/>
        <v>0</v>
      </c>
      <c r="N2894" s="104">
        <f t="shared" si="949"/>
        <v>0</v>
      </c>
      <c r="O2894" s="113">
        <f t="shared" si="946"/>
        <v>0.11</v>
      </c>
      <c r="P2894" s="108">
        <f t="shared" si="936"/>
        <v>1.006689722</v>
      </c>
      <c r="Q2894" s="104">
        <f t="shared" si="939"/>
        <v>372.92062213000003</v>
      </c>
      <c r="R2894" s="104">
        <f t="shared" si="940"/>
        <v>372.92062213000003</v>
      </c>
      <c r="S2894" s="109" t="s">
        <v>52</v>
      </c>
      <c r="T2894" s="110">
        <f t="shared" si="950"/>
        <v>42926</v>
      </c>
      <c r="U2894" s="111">
        <f t="shared" si="951"/>
        <v>0</v>
      </c>
      <c r="V2894" s="22"/>
      <c r="AF2894" s="14"/>
    </row>
    <row r="2895" spans="1:32" x14ac:dyDescent="0.2">
      <c r="A2895" s="112">
        <f t="shared" si="941"/>
        <v>42920</v>
      </c>
      <c r="B2895" s="104">
        <f t="shared" si="933"/>
        <v>56134.500378869998</v>
      </c>
      <c r="C2895" s="104">
        <f t="shared" si="942"/>
        <v>51682.40649746995</v>
      </c>
      <c r="D2895" s="132">
        <f t="shared" si="943"/>
        <v>42897</v>
      </c>
      <c r="E2895" s="105">
        <f t="shared" si="935"/>
        <v>0</v>
      </c>
      <c r="F2895" s="106">
        <f t="shared" si="932"/>
        <v>24</v>
      </c>
      <c r="G2895" s="106">
        <f t="shared" si="934"/>
        <v>30</v>
      </c>
      <c r="H2895" s="104">
        <f t="shared" si="944"/>
        <v>1</v>
      </c>
      <c r="I2895" s="104">
        <f t="shared" si="945"/>
        <v>1.0786128800000001</v>
      </c>
      <c r="J2895" s="104">
        <f t="shared" si="937"/>
        <v>1.0786128800000001</v>
      </c>
      <c r="K2895" s="104">
        <f t="shared" si="938"/>
        <v>55745.309317560001</v>
      </c>
      <c r="L2895" s="107">
        <f t="shared" si="947"/>
        <v>0</v>
      </c>
      <c r="M2895" s="105">
        <f t="shared" si="948"/>
        <v>0</v>
      </c>
      <c r="N2895" s="104">
        <f t="shared" si="949"/>
        <v>0</v>
      </c>
      <c r="O2895" s="113">
        <f t="shared" si="946"/>
        <v>0.11</v>
      </c>
      <c r="P2895" s="108">
        <f t="shared" si="936"/>
        <v>1.0069815929999999</v>
      </c>
      <c r="Q2895" s="104">
        <f t="shared" si="939"/>
        <v>389.19106131000001</v>
      </c>
      <c r="R2895" s="104">
        <f t="shared" si="940"/>
        <v>389.19106131000001</v>
      </c>
      <c r="S2895" s="109" t="s">
        <v>52</v>
      </c>
      <c r="T2895" s="110">
        <f t="shared" si="950"/>
        <v>42926</v>
      </c>
      <c r="U2895" s="111">
        <f t="shared" si="951"/>
        <v>0</v>
      </c>
      <c r="V2895" s="22"/>
      <c r="AF2895" s="14"/>
    </row>
    <row r="2896" spans="1:32" x14ac:dyDescent="0.2">
      <c r="A2896" s="112">
        <f t="shared" si="941"/>
        <v>42921</v>
      </c>
      <c r="B2896" s="104">
        <f t="shared" si="933"/>
        <v>56150.775500650001</v>
      </c>
      <c r="C2896" s="104">
        <f t="shared" si="942"/>
        <v>51682.40649746995</v>
      </c>
      <c r="D2896" s="132">
        <f t="shared" si="943"/>
        <v>42897</v>
      </c>
      <c r="E2896" s="105">
        <f t="shared" si="935"/>
        <v>0</v>
      </c>
      <c r="F2896" s="106">
        <f t="shared" si="932"/>
        <v>25</v>
      </c>
      <c r="G2896" s="106">
        <f t="shared" si="934"/>
        <v>30</v>
      </c>
      <c r="H2896" s="104">
        <f t="shared" si="944"/>
        <v>1</v>
      </c>
      <c r="I2896" s="104">
        <f t="shared" si="945"/>
        <v>1.0786128800000001</v>
      </c>
      <c r="J2896" s="104">
        <f t="shared" si="937"/>
        <v>1.0786128800000001</v>
      </c>
      <c r="K2896" s="104">
        <f t="shared" si="938"/>
        <v>55745.309317560001</v>
      </c>
      <c r="L2896" s="107">
        <f t="shared" si="947"/>
        <v>0</v>
      </c>
      <c r="M2896" s="105">
        <f t="shared" si="948"/>
        <v>0</v>
      </c>
      <c r="N2896" s="104">
        <f t="shared" si="949"/>
        <v>0</v>
      </c>
      <c r="O2896" s="113">
        <f t="shared" si="946"/>
        <v>0.11</v>
      </c>
      <c r="P2896" s="108">
        <f t="shared" si="936"/>
        <v>1.0072735479999999</v>
      </c>
      <c r="Q2896" s="104">
        <f t="shared" si="939"/>
        <v>405.46618309000002</v>
      </c>
      <c r="R2896" s="104">
        <f t="shared" si="940"/>
        <v>405.46618309000002</v>
      </c>
      <c r="S2896" s="109" t="s">
        <v>52</v>
      </c>
      <c r="T2896" s="110">
        <f t="shared" si="950"/>
        <v>42926</v>
      </c>
      <c r="U2896" s="111">
        <f t="shared" si="951"/>
        <v>0</v>
      </c>
      <c r="V2896" s="22"/>
      <c r="AF2896" s="14"/>
    </row>
    <row r="2897" spans="1:32" x14ac:dyDescent="0.2">
      <c r="A2897" s="112">
        <f t="shared" si="941"/>
        <v>42922</v>
      </c>
      <c r="B2897" s="104">
        <f t="shared" si="933"/>
        <v>56167.055360780003</v>
      </c>
      <c r="C2897" s="104">
        <f t="shared" si="942"/>
        <v>51682.40649746995</v>
      </c>
      <c r="D2897" s="132">
        <f t="shared" si="943"/>
        <v>42897</v>
      </c>
      <c r="E2897" s="105">
        <f t="shared" si="935"/>
        <v>0</v>
      </c>
      <c r="F2897" s="106">
        <f t="shared" si="932"/>
        <v>26</v>
      </c>
      <c r="G2897" s="106">
        <f t="shared" si="934"/>
        <v>30</v>
      </c>
      <c r="H2897" s="104">
        <f t="shared" si="944"/>
        <v>1</v>
      </c>
      <c r="I2897" s="104">
        <f t="shared" si="945"/>
        <v>1.0786128800000001</v>
      </c>
      <c r="J2897" s="104">
        <f t="shared" si="937"/>
        <v>1.0786128800000001</v>
      </c>
      <c r="K2897" s="104">
        <f t="shared" si="938"/>
        <v>55745.309317560001</v>
      </c>
      <c r="L2897" s="107">
        <f t="shared" si="947"/>
        <v>0</v>
      </c>
      <c r="M2897" s="105">
        <f t="shared" si="948"/>
        <v>0</v>
      </c>
      <c r="N2897" s="104">
        <f t="shared" si="949"/>
        <v>0</v>
      </c>
      <c r="O2897" s="113">
        <f t="shared" si="946"/>
        <v>0.11</v>
      </c>
      <c r="P2897" s="108">
        <f t="shared" si="936"/>
        <v>1.0075655880000001</v>
      </c>
      <c r="Q2897" s="104">
        <f t="shared" si="939"/>
        <v>421.74604321999999</v>
      </c>
      <c r="R2897" s="104">
        <f t="shared" si="940"/>
        <v>421.74604321999999</v>
      </c>
      <c r="S2897" s="109" t="s">
        <v>52</v>
      </c>
      <c r="T2897" s="110">
        <f t="shared" si="950"/>
        <v>42926</v>
      </c>
      <c r="U2897" s="111">
        <f t="shared" si="951"/>
        <v>0</v>
      </c>
      <c r="V2897" s="22"/>
      <c r="AF2897" s="14"/>
    </row>
    <row r="2898" spans="1:32" x14ac:dyDescent="0.2">
      <c r="A2898" s="112">
        <f t="shared" si="941"/>
        <v>42923</v>
      </c>
      <c r="B2898" s="104">
        <f t="shared" si="933"/>
        <v>56183.339903519998</v>
      </c>
      <c r="C2898" s="104">
        <f t="shared" si="942"/>
        <v>51682.40649746995</v>
      </c>
      <c r="D2898" s="132">
        <f t="shared" si="943"/>
        <v>42897</v>
      </c>
      <c r="E2898" s="105">
        <f t="shared" si="935"/>
        <v>0</v>
      </c>
      <c r="F2898" s="106">
        <f t="shared" si="932"/>
        <v>27</v>
      </c>
      <c r="G2898" s="106">
        <f t="shared" si="934"/>
        <v>30</v>
      </c>
      <c r="H2898" s="104">
        <f t="shared" si="944"/>
        <v>1</v>
      </c>
      <c r="I2898" s="104">
        <f t="shared" si="945"/>
        <v>1.0786128800000001</v>
      </c>
      <c r="J2898" s="104">
        <f t="shared" si="937"/>
        <v>1.0786128800000001</v>
      </c>
      <c r="K2898" s="104">
        <f t="shared" si="938"/>
        <v>55745.309317560001</v>
      </c>
      <c r="L2898" s="107">
        <f t="shared" si="947"/>
        <v>0</v>
      </c>
      <c r="M2898" s="105">
        <f t="shared" si="948"/>
        <v>0</v>
      </c>
      <c r="N2898" s="104">
        <f t="shared" si="949"/>
        <v>0</v>
      </c>
      <c r="O2898" s="113">
        <f t="shared" si="946"/>
        <v>0.11</v>
      </c>
      <c r="P2898" s="108">
        <f t="shared" si="936"/>
        <v>1.0078577120000001</v>
      </c>
      <c r="Q2898" s="104">
        <f t="shared" si="939"/>
        <v>438.03058596</v>
      </c>
      <c r="R2898" s="104">
        <f t="shared" si="940"/>
        <v>438.03058596</v>
      </c>
      <c r="S2898" s="109" t="s">
        <v>52</v>
      </c>
      <c r="T2898" s="110">
        <f t="shared" si="950"/>
        <v>42926</v>
      </c>
      <c r="U2898" s="111">
        <f t="shared" si="951"/>
        <v>0</v>
      </c>
      <c r="V2898" s="22"/>
      <c r="AF2898" s="14"/>
    </row>
    <row r="2899" spans="1:32" x14ac:dyDescent="0.2">
      <c r="A2899" s="112">
        <f t="shared" si="941"/>
        <v>42924</v>
      </c>
      <c r="B2899" s="104">
        <f t="shared" si="933"/>
        <v>56199.629184609999</v>
      </c>
      <c r="C2899" s="104">
        <f t="shared" si="942"/>
        <v>51682.40649746995</v>
      </c>
      <c r="D2899" s="132">
        <f t="shared" si="943"/>
        <v>42897</v>
      </c>
      <c r="E2899" s="105">
        <f t="shared" si="935"/>
        <v>0</v>
      </c>
      <c r="F2899" s="106">
        <f t="shared" si="932"/>
        <v>28</v>
      </c>
      <c r="G2899" s="106">
        <f t="shared" si="934"/>
        <v>30</v>
      </c>
      <c r="H2899" s="104">
        <f t="shared" si="944"/>
        <v>1</v>
      </c>
      <c r="I2899" s="104">
        <f t="shared" si="945"/>
        <v>1.0786128800000001</v>
      </c>
      <c r="J2899" s="104">
        <f t="shared" si="937"/>
        <v>1.0786128800000001</v>
      </c>
      <c r="K2899" s="104">
        <f t="shared" si="938"/>
        <v>55745.309317560001</v>
      </c>
      <c r="L2899" s="107">
        <f t="shared" si="947"/>
        <v>0</v>
      </c>
      <c r="M2899" s="105">
        <f t="shared" si="948"/>
        <v>0</v>
      </c>
      <c r="N2899" s="104">
        <f t="shared" si="949"/>
        <v>0</v>
      </c>
      <c r="O2899" s="113">
        <f t="shared" si="946"/>
        <v>0.11</v>
      </c>
      <c r="P2899" s="108">
        <f t="shared" si="936"/>
        <v>1.008149921</v>
      </c>
      <c r="Q2899" s="104">
        <f t="shared" si="939"/>
        <v>454.31986705000003</v>
      </c>
      <c r="R2899" s="104">
        <f t="shared" si="940"/>
        <v>454.31986705000003</v>
      </c>
      <c r="S2899" s="109" t="s">
        <v>52</v>
      </c>
      <c r="T2899" s="110">
        <f t="shared" si="950"/>
        <v>42926</v>
      </c>
      <c r="U2899" s="111">
        <f t="shared" si="951"/>
        <v>0</v>
      </c>
      <c r="V2899" s="22"/>
      <c r="AF2899" s="14"/>
    </row>
    <row r="2900" spans="1:32" x14ac:dyDescent="0.2">
      <c r="A2900" s="112">
        <f t="shared" si="941"/>
        <v>42925</v>
      </c>
      <c r="B2900" s="104">
        <f t="shared" si="933"/>
        <v>56215.923204060004</v>
      </c>
      <c r="C2900" s="104">
        <f t="shared" si="942"/>
        <v>51682.40649746995</v>
      </c>
      <c r="D2900" s="132">
        <f t="shared" si="943"/>
        <v>42897</v>
      </c>
      <c r="E2900" s="105">
        <f t="shared" si="935"/>
        <v>0</v>
      </c>
      <c r="F2900" s="106">
        <f t="shared" si="932"/>
        <v>29</v>
      </c>
      <c r="G2900" s="106">
        <f t="shared" si="934"/>
        <v>30</v>
      </c>
      <c r="H2900" s="104">
        <f t="shared" si="944"/>
        <v>1</v>
      </c>
      <c r="I2900" s="104">
        <f t="shared" si="945"/>
        <v>1.0786128800000001</v>
      </c>
      <c r="J2900" s="104">
        <f t="shared" si="937"/>
        <v>1.0786128800000001</v>
      </c>
      <c r="K2900" s="104">
        <f t="shared" si="938"/>
        <v>55745.309317560001</v>
      </c>
      <c r="L2900" s="107">
        <f t="shared" si="947"/>
        <v>0</v>
      </c>
      <c r="M2900" s="105">
        <f t="shared" si="948"/>
        <v>0</v>
      </c>
      <c r="N2900" s="104">
        <f t="shared" si="949"/>
        <v>0</v>
      </c>
      <c r="O2900" s="113">
        <f t="shared" si="946"/>
        <v>0.11</v>
      </c>
      <c r="P2900" s="108">
        <f t="shared" si="936"/>
        <v>1.0084422150000001</v>
      </c>
      <c r="Q2900" s="104">
        <f t="shared" si="939"/>
        <v>470.61388649999998</v>
      </c>
      <c r="R2900" s="104">
        <f t="shared" si="940"/>
        <v>470.61388649999998</v>
      </c>
      <c r="S2900" s="109" t="s">
        <v>52</v>
      </c>
      <c r="T2900" s="110">
        <f t="shared" si="950"/>
        <v>42926</v>
      </c>
      <c r="U2900" s="111">
        <f t="shared" si="951"/>
        <v>0</v>
      </c>
      <c r="V2900" s="22"/>
      <c r="AF2900" s="14"/>
    </row>
    <row r="2901" spans="1:32" s="66" customFormat="1" x14ac:dyDescent="0.2">
      <c r="A2901" s="112">
        <f t="shared" si="941"/>
        <v>42926</v>
      </c>
      <c r="B2901" s="104">
        <f t="shared" si="933"/>
        <v>56232.221961850002</v>
      </c>
      <c r="C2901" s="104">
        <f t="shared" si="942"/>
        <v>51682.40649746995</v>
      </c>
      <c r="D2901" s="132">
        <f t="shared" si="943"/>
        <v>42897</v>
      </c>
      <c r="E2901" s="105">
        <f t="shared" si="935"/>
        <v>0</v>
      </c>
      <c r="F2901" s="106">
        <f t="shared" si="932"/>
        <v>30</v>
      </c>
      <c r="G2901" s="106">
        <f t="shared" si="934"/>
        <v>30</v>
      </c>
      <c r="H2901" s="104">
        <f t="shared" si="944"/>
        <v>1</v>
      </c>
      <c r="I2901" s="104">
        <f t="shared" si="945"/>
        <v>1.0786128800000001</v>
      </c>
      <c r="J2901" s="104">
        <f t="shared" si="937"/>
        <v>1.0786128800000001</v>
      </c>
      <c r="K2901" s="104">
        <f t="shared" si="938"/>
        <v>55745.309317560001</v>
      </c>
      <c r="L2901" s="107">
        <f t="shared" si="947"/>
        <v>94</v>
      </c>
      <c r="M2901" s="105">
        <f t="shared" si="948"/>
        <v>2.8908261870000001E-3</v>
      </c>
      <c r="N2901" s="104">
        <f t="shared" si="949"/>
        <v>161.14999997000001</v>
      </c>
      <c r="O2901" s="113">
        <f t="shared" si="946"/>
        <v>0.11</v>
      </c>
      <c r="P2901" s="108">
        <f t="shared" si="936"/>
        <v>1.0087345940000001</v>
      </c>
      <c r="Q2901" s="104">
        <f t="shared" si="939"/>
        <v>486.91264429</v>
      </c>
      <c r="R2901" s="104">
        <f t="shared" si="940"/>
        <v>648.06264426000007</v>
      </c>
      <c r="S2901" s="109" t="s">
        <v>52</v>
      </c>
      <c r="T2901" s="110">
        <f t="shared" si="950"/>
        <v>42926</v>
      </c>
      <c r="U2901" s="111">
        <f t="shared" si="951"/>
        <v>55584.159317589998</v>
      </c>
      <c r="V2901" s="65"/>
      <c r="AB2901" s="64"/>
      <c r="AF2901" s="67"/>
    </row>
    <row r="2902" spans="1:32" x14ac:dyDescent="0.2">
      <c r="A2902" s="112">
        <f t="shared" si="941"/>
        <v>42927</v>
      </c>
      <c r="B2902" s="104">
        <f t="shared" si="933"/>
        <v>55600.975598109995</v>
      </c>
      <c r="C2902" s="104">
        <f t="shared" si="942"/>
        <v>51533.001643359952</v>
      </c>
      <c r="D2902" s="132">
        <f t="shared" si="943"/>
        <v>42927</v>
      </c>
      <c r="E2902" s="105">
        <f t="shared" si="935"/>
        <v>6.8099999999999996E-4</v>
      </c>
      <c r="F2902" s="106">
        <f t="shared" si="932"/>
        <v>1</v>
      </c>
      <c r="G2902" s="106">
        <f t="shared" si="934"/>
        <v>31</v>
      </c>
      <c r="H2902" s="104">
        <f t="shared" si="944"/>
        <v>1.00002196</v>
      </c>
      <c r="I2902" s="104">
        <f t="shared" si="945"/>
        <v>1.0786128800000001</v>
      </c>
      <c r="J2902" s="104">
        <f t="shared" si="937"/>
        <v>1.0786365600000001</v>
      </c>
      <c r="K2902" s="104">
        <f t="shared" si="938"/>
        <v>55585.379619059997</v>
      </c>
      <c r="L2902" s="107">
        <f t="shared" si="947"/>
        <v>0</v>
      </c>
      <c r="M2902" s="105">
        <f t="shared" si="948"/>
        <v>0</v>
      </c>
      <c r="N2902" s="104">
        <f t="shared" si="949"/>
        <v>0</v>
      </c>
      <c r="O2902" s="113">
        <f t="shared" si="946"/>
        <v>0.11</v>
      </c>
      <c r="P2902" s="108">
        <f t="shared" si="936"/>
        <v>1.0002805770000001</v>
      </c>
      <c r="Q2902" s="104">
        <f t="shared" si="939"/>
        <v>15.59597905</v>
      </c>
      <c r="R2902" s="104">
        <f t="shared" si="940"/>
        <v>15.59597905</v>
      </c>
      <c r="S2902" s="109" t="s">
        <v>52</v>
      </c>
      <c r="T2902" s="110">
        <f t="shared" si="950"/>
        <v>42957</v>
      </c>
      <c r="U2902" s="111">
        <f t="shared" si="951"/>
        <v>0</v>
      </c>
      <c r="V2902" s="22"/>
      <c r="AF2902" s="14"/>
    </row>
    <row r="2903" spans="1:32" x14ac:dyDescent="0.2">
      <c r="A2903" s="112">
        <f t="shared" si="941"/>
        <v>42928</v>
      </c>
      <c r="B2903" s="104">
        <f t="shared" si="933"/>
        <v>55617.797470390004</v>
      </c>
      <c r="C2903" s="104">
        <f t="shared" si="942"/>
        <v>51533.001643359952</v>
      </c>
      <c r="D2903" s="132">
        <f t="shared" si="943"/>
        <v>42927</v>
      </c>
      <c r="E2903" s="105">
        <f t="shared" si="935"/>
        <v>6.8099999999999996E-4</v>
      </c>
      <c r="F2903" s="106">
        <f t="shared" si="932"/>
        <v>2</v>
      </c>
      <c r="G2903" s="106">
        <f t="shared" si="934"/>
        <v>31</v>
      </c>
      <c r="H2903" s="104">
        <f t="shared" si="944"/>
        <v>1.00004392</v>
      </c>
      <c r="I2903" s="104">
        <f t="shared" si="945"/>
        <v>1.0786128800000001</v>
      </c>
      <c r="J2903" s="104">
        <f t="shared" si="937"/>
        <v>1.07866025</v>
      </c>
      <c r="K2903" s="104">
        <f t="shared" si="938"/>
        <v>55586.600435870001</v>
      </c>
      <c r="L2903" s="107">
        <f t="shared" si="947"/>
        <v>0</v>
      </c>
      <c r="M2903" s="105">
        <f t="shared" si="948"/>
        <v>0</v>
      </c>
      <c r="N2903" s="104">
        <f t="shared" si="949"/>
        <v>0</v>
      </c>
      <c r="O2903" s="113">
        <f t="shared" si="946"/>
        <v>0.11</v>
      </c>
      <c r="P2903" s="108">
        <f t="shared" si="936"/>
        <v>1.000561233</v>
      </c>
      <c r="Q2903" s="104">
        <f t="shared" si="939"/>
        <v>31.197034519999999</v>
      </c>
      <c r="R2903" s="104">
        <f t="shared" si="940"/>
        <v>31.197034519999999</v>
      </c>
      <c r="S2903" s="109" t="s">
        <v>52</v>
      </c>
      <c r="T2903" s="110">
        <f t="shared" si="950"/>
        <v>42957</v>
      </c>
      <c r="U2903" s="111">
        <f t="shared" si="951"/>
        <v>0</v>
      </c>
      <c r="V2903" s="22"/>
      <c r="AF2903" s="14"/>
    </row>
    <row r="2904" spans="1:32" x14ac:dyDescent="0.2">
      <c r="A2904" s="112">
        <f t="shared" si="941"/>
        <v>42929</v>
      </c>
      <c r="B2904" s="104">
        <f t="shared" si="933"/>
        <v>55634.62384801</v>
      </c>
      <c r="C2904" s="104">
        <f t="shared" si="942"/>
        <v>51533.001643359952</v>
      </c>
      <c r="D2904" s="132">
        <f t="shared" si="943"/>
        <v>42927</v>
      </c>
      <c r="E2904" s="105">
        <f t="shared" si="935"/>
        <v>6.8099999999999996E-4</v>
      </c>
      <c r="F2904" s="106">
        <f t="shared" si="932"/>
        <v>3</v>
      </c>
      <c r="G2904" s="106">
        <f t="shared" si="934"/>
        <v>31</v>
      </c>
      <c r="H2904" s="104">
        <f t="shared" si="944"/>
        <v>1.00006588</v>
      </c>
      <c r="I2904" s="104">
        <f t="shared" si="945"/>
        <v>1.0786128800000001</v>
      </c>
      <c r="J2904" s="104">
        <f t="shared" si="937"/>
        <v>1.07868393</v>
      </c>
      <c r="K2904" s="104">
        <f t="shared" si="938"/>
        <v>55587.820737349997</v>
      </c>
      <c r="L2904" s="107">
        <f t="shared" si="947"/>
        <v>0</v>
      </c>
      <c r="M2904" s="105">
        <f t="shared" si="948"/>
        <v>0</v>
      </c>
      <c r="N2904" s="104">
        <f t="shared" si="949"/>
        <v>0</v>
      </c>
      <c r="O2904" s="113">
        <f t="shared" si="946"/>
        <v>0.11</v>
      </c>
      <c r="P2904" s="108">
        <f t="shared" si="936"/>
        <v>1.0008419669999999</v>
      </c>
      <c r="Q2904" s="104">
        <f t="shared" si="939"/>
        <v>46.803110660000002</v>
      </c>
      <c r="R2904" s="104">
        <f t="shared" si="940"/>
        <v>46.803110660000002</v>
      </c>
      <c r="S2904" s="109" t="s">
        <v>52</v>
      </c>
      <c r="T2904" s="110">
        <f t="shared" si="950"/>
        <v>42957</v>
      </c>
      <c r="U2904" s="111">
        <f t="shared" si="951"/>
        <v>0</v>
      </c>
      <c r="V2904" s="22"/>
      <c r="AF2904" s="14"/>
    </row>
    <row r="2905" spans="1:32" x14ac:dyDescent="0.2">
      <c r="A2905" s="112">
        <f t="shared" si="941"/>
        <v>42930</v>
      </c>
      <c r="B2905" s="104">
        <f t="shared" si="933"/>
        <v>55651.455873819999</v>
      </c>
      <c r="C2905" s="104">
        <f t="shared" si="942"/>
        <v>51533.001643359952</v>
      </c>
      <c r="D2905" s="132">
        <f t="shared" si="943"/>
        <v>42927</v>
      </c>
      <c r="E2905" s="105">
        <f t="shared" si="935"/>
        <v>6.8099999999999996E-4</v>
      </c>
      <c r="F2905" s="106">
        <f t="shared" si="932"/>
        <v>4</v>
      </c>
      <c r="G2905" s="106">
        <f t="shared" si="934"/>
        <v>31</v>
      </c>
      <c r="H2905" s="104">
        <f t="shared" si="944"/>
        <v>1.00008784</v>
      </c>
      <c r="I2905" s="104">
        <f t="shared" si="945"/>
        <v>1.0786128800000001</v>
      </c>
      <c r="J2905" s="104">
        <f t="shared" si="937"/>
        <v>1.0787076200000001</v>
      </c>
      <c r="K2905" s="104">
        <f t="shared" si="938"/>
        <v>55589.041554160001</v>
      </c>
      <c r="L2905" s="107">
        <f t="shared" si="947"/>
        <v>0</v>
      </c>
      <c r="M2905" s="105">
        <f t="shared" si="948"/>
        <v>0</v>
      </c>
      <c r="N2905" s="104">
        <f t="shared" si="949"/>
        <v>0</v>
      </c>
      <c r="O2905" s="113">
        <f t="shared" si="946"/>
        <v>0.11</v>
      </c>
      <c r="P2905" s="108">
        <f t="shared" si="936"/>
        <v>1.0011227810000001</v>
      </c>
      <c r="Q2905" s="104">
        <f t="shared" si="939"/>
        <v>62.414319659999997</v>
      </c>
      <c r="R2905" s="104">
        <f t="shared" si="940"/>
        <v>62.414319659999997</v>
      </c>
      <c r="S2905" s="109" t="s">
        <v>52</v>
      </c>
      <c r="T2905" s="110">
        <f t="shared" si="950"/>
        <v>42957</v>
      </c>
      <c r="U2905" s="111">
        <f t="shared" si="951"/>
        <v>0</v>
      </c>
      <c r="V2905" s="22"/>
      <c r="AF2905" s="14"/>
    </row>
    <row r="2906" spans="1:32" x14ac:dyDescent="0.2">
      <c r="A2906" s="112">
        <f t="shared" si="941"/>
        <v>42931</v>
      </c>
      <c r="B2906" s="104">
        <f t="shared" si="933"/>
        <v>55668.292921319997</v>
      </c>
      <c r="C2906" s="104">
        <f t="shared" si="942"/>
        <v>51533.001643359952</v>
      </c>
      <c r="D2906" s="132">
        <f t="shared" si="943"/>
        <v>42927</v>
      </c>
      <c r="E2906" s="105">
        <f t="shared" si="935"/>
        <v>6.8099999999999996E-4</v>
      </c>
      <c r="F2906" s="106">
        <f t="shared" si="932"/>
        <v>5</v>
      </c>
      <c r="G2906" s="106">
        <f t="shared" si="934"/>
        <v>31</v>
      </c>
      <c r="H2906" s="104">
        <f t="shared" si="944"/>
        <v>1.0001097999999999</v>
      </c>
      <c r="I2906" s="104">
        <f t="shared" si="945"/>
        <v>1.0786128800000001</v>
      </c>
      <c r="J2906" s="104">
        <f t="shared" si="937"/>
        <v>1.07873131</v>
      </c>
      <c r="K2906" s="104">
        <f t="shared" si="938"/>
        <v>55590.262370969998</v>
      </c>
      <c r="L2906" s="107">
        <f t="shared" si="947"/>
        <v>0</v>
      </c>
      <c r="M2906" s="105">
        <f t="shared" si="948"/>
        <v>0</v>
      </c>
      <c r="N2906" s="104">
        <f t="shared" si="949"/>
        <v>0</v>
      </c>
      <c r="O2906" s="113">
        <f t="shared" si="946"/>
        <v>0.11</v>
      </c>
      <c r="P2906" s="108">
        <f t="shared" si="936"/>
        <v>1.001403673</v>
      </c>
      <c r="Q2906" s="104">
        <f t="shared" si="939"/>
        <v>78.030550349999999</v>
      </c>
      <c r="R2906" s="104">
        <f t="shared" si="940"/>
        <v>78.030550349999999</v>
      </c>
      <c r="S2906" s="109" t="s">
        <v>52</v>
      </c>
      <c r="T2906" s="110">
        <f t="shared" si="950"/>
        <v>42957</v>
      </c>
      <c r="U2906" s="111">
        <f t="shared" si="951"/>
        <v>0</v>
      </c>
      <c r="V2906" s="22"/>
      <c r="AF2906" s="14"/>
    </row>
    <row r="2907" spans="1:32" x14ac:dyDescent="0.2">
      <c r="A2907" s="112">
        <f t="shared" si="941"/>
        <v>42932</v>
      </c>
      <c r="B2907" s="104">
        <f t="shared" si="933"/>
        <v>55685.13499079</v>
      </c>
      <c r="C2907" s="104">
        <f t="shared" si="942"/>
        <v>51533.001643359952</v>
      </c>
      <c r="D2907" s="132">
        <f t="shared" si="943"/>
        <v>42927</v>
      </c>
      <c r="E2907" s="105">
        <f t="shared" si="935"/>
        <v>6.8099999999999996E-4</v>
      </c>
      <c r="F2907" s="106">
        <f t="shared" si="932"/>
        <v>6</v>
      </c>
      <c r="G2907" s="106">
        <f t="shared" si="934"/>
        <v>31</v>
      </c>
      <c r="H2907" s="104">
        <f t="shared" si="944"/>
        <v>1.0001317700000001</v>
      </c>
      <c r="I2907" s="104">
        <f t="shared" si="945"/>
        <v>1.0786128800000001</v>
      </c>
      <c r="J2907" s="104">
        <f t="shared" si="937"/>
        <v>1.0787549999999999</v>
      </c>
      <c r="K2907" s="104">
        <f t="shared" si="938"/>
        <v>55591.483187780002</v>
      </c>
      <c r="L2907" s="107">
        <f t="shared" si="947"/>
        <v>0</v>
      </c>
      <c r="M2907" s="105">
        <f t="shared" si="948"/>
        <v>0</v>
      </c>
      <c r="N2907" s="104">
        <f t="shared" si="949"/>
        <v>0</v>
      </c>
      <c r="O2907" s="113">
        <f t="shared" si="946"/>
        <v>0.11</v>
      </c>
      <c r="P2907" s="108">
        <f t="shared" si="936"/>
        <v>1.0016846429999999</v>
      </c>
      <c r="Q2907" s="104">
        <f t="shared" si="939"/>
        <v>93.651803009999995</v>
      </c>
      <c r="R2907" s="104">
        <f t="shared" si="940"/>
        <v>93.651803009999995</v>
      </c>
      <c r="S2907" s="109" t="s">
        <v>52</v>
      </c>
      <c r="T2907" s="110">
        <f t="shared" si="950"/>
        <v>42957</v>
      </c>
      <c r="U2907" s="111">
        <f t="shared" si="951"/>
        <v>0</v>
      </c>
      <c r="V2907" s="22"/>
      <c r="AF2907" s="14"/>
    </row>
    <row r="2908" spans="1:32" x14ac:dyDescent="0.2">
      <c r="A2908" s="112">
        <f t="shared" si="941"/>
        <v>42933</v>
      </c>
      <c r="B2908" s="104">
        <f t="shared" si="933"/>
        <v>55701.982193700002</v>
      </c>
      <c r="C2908" s="104">
        <f t="shared" si="942"/>
        <v>51533.001643359952</v>
      </c>
      <c r="D2908" s="132">
        <f t="shared" si="943"/>
        <v>42927</v>
      </c>
      <c r="E2908" s="105">
        <f t="shared" si="935"/>
        <v>6.8099999999999996E-4</v>
      </c>
      <c r="F2908" s="106">
        <f t="shared" si="932"/>
        <v>7</v>
      </c>
      <c r="G2908" s="106">
        <f t="shared" si="934"/>
        <v>31</v>
      </c>
      <c r="H2908" s="104">
        <f t="shared" si="944"/>
        <v>1.0001537300000001</v>
      </c>
      <c r="I2908" s="104">
        <f t="shared" si="945"/>
        <v>1.0786128800000001</v>
      </c>
      <c r="J2908" s="104">
        <f t="shared" si="937"/>
        <v>1.07877869</v>
      </c>
      <c r="K2908" s="104">
        <f t="shared" si="938"/>
        <v>55592.704004589999</v>
      </c>
      <c r="L2908" s="107">
        <f t="shared" si="947"/>
        <v>0</v>
      </c>
      <c r="M2908" s="105">
        <f t="shared" si="948"/>
        <v>0</v>
      </c>
      <c r="N2908" s="104">
        <f t="shared" si="949"/>
        <v>0</v>
      </c>
      <c r="O2908" s="113">
        <f t="shared" si="946"/>
        <v>0.11</v>
      </c>
      <c r="P2908" s="108">
        <f t="shared" si="936"/>
        <v>1.001965693</v>
      </c>
      <c r="Q2908" s="104">
        <f t="shared" si="939"/>
        <v>109.27818911</v>
      </c>
      <c r="R2908" s="104">
        <f t="shared" si="940"/>
        <v>109.27818911</v>
      </c>
      <c r="S2908" s="109" t="s">
        <v>52</v>
      </c>
      <c r="T2908" s="110">
        <f t="shared" si="950"/>
        <v>42957</v>
      </c>
      <c r="U2908" s="111">
        <f t="shared" si="951"/>
        <v>0</v>
      </c>
      <c r="V2908" s="22"/>
      <c r="AF2908" s="14"/>
    </row>
    <row r="2909" spans="1:32" x14ac:dyDescent="0.2">
      <c r="A2909" s="112">
        <f t="shared" si="941"/>
        <v>42934</v>
      </c>
      <c r="B2909" s="104">
        <f t="shared" si="933"/>
        <v>55718.834474750001</v>
      </c>
      <c r="C2909" s="104">
        <f t="shared" si="942"/>
        <v>51533.001643359952</v>
      </c>
      <c r="D2909" s="132">
        <f t="shared" si="943"/>
        <v>42927</v>
      </c>
      <c r="E2909" s="105">
        <f t="shared" si="935"/>
        <v>6.8099999999999996E-4</v>
      </c>
      <c r="F2909" s="106">
        <f t="shared" si="932"/>
        <v>8</v>
      </c>
      <c r="G2909" s="106">
        <f t="shared" si="934"/>
        <v>31</v>
      </c>
      <c r="H2909" s="104">
        <f t="shared" si="944"/>
        <v>1.0001756900000001</v>
      </c>
      <c r="I2909" s="104">
        <f t="shared" si="945"/>
        <v>1.0786128800000001</v>
      </c>
      <c r="J2909" s="104">
        <f t="shared" si="937"/>
        <v>1.0788023799999999</v>
      </c>
      <c r="K2909" s="104">
        <f t="shared" si="938"/>
        <v>55593.924821400004</v>
      </c>
      <c r="L2909" s="107">
        <f t="shared" si="947"/>
        <v>0</v>
      </c>
      <c r="M2909" s="105">
        <f t="shared" si="948"/>
        <v>0</v>
      </c>
      <c r="N2909" s="104">
        <f t="shared" si="949"/>
        <v>0</v>
      </c>
      <c r="O2909" s="113">
        <f t="shared" si="946"/>
        <v>0.11</v>
      </c>
      <c r="P2909" s="108">
        <f t="shared" si="936"/>
        <v>1.002246822</v>
      </c>
      <c r="Q2909" s="104">
        <f t="shared" si="939"/>
        <v>124.90965335</v>
      </c>
      <c r="R2909" s="104">
        <f t="shared" si="940"/>
        <v>124.90965335</v>
      </c>
      <c r="S2909" s="109" t="s">
        <v>52</v>
      </c>
      <c r="T2909" s="110">
        <f t="shared" si="950"/>
        <v>42957</v>
      </c>
      <c r="U2909" s="111">
        <f t="shared" si="951"/>
        <v>0</v>
      </c>
      <c r="V2909" s="22"/>
      <c r="AF2909" s="14"/>
    </row>
    <row r="2910" spans="1:32" x14ac:dyDescent="0.2">
      <c r="A2910" s="112">
        <f t="shared" si="941"/>
        <v>42935</v>
      </c>
      <c r="B2910" s="104">
        <f t="shared" si="933"/>
        <v>55735.691778630004</v>
      </c>
      <c r="C2910" s="104">
        <f t="shared" si="942"/>
        <v>51533.001643359952</v>
      </c>
      <c r="D2910" s="132">
        <f t="shared" si="943"/>
        <v>42927</v>
      </c>
      <c r="E2910" s="105">
        <f t="shared" si="935"/>
        <v>6.8099999999999996E-4</v>
      </c>
      <c r="F2910" s="106">
        <f t="shared" si="932"/>
        <v>9</v>
      </c>
      <c r="G2910" s="106">
        <f t="shared" si="934"/>
        <v>31</v>
      </c>
      <c r="H2910" s="104">
        <f t="shared" si="944"/>
        <v>1.00019766</v>
      </c>
      <c r="I2910" s="104">
        <f t="shared" si="945"/>
        <v>1.0786128800000001</v>
      </c>
      <c r="J2910" s="104">
        <f t="shared" si="937"/>
        <v>1.0788260700000001</v>
      </c>
      <c r="K2910" s="104">
        <f t="shared" si="938"/>
        <v>55595.145638200003</v>
      </c>
      <c r="L2910" s="107">
        <f t="shared" si="947"/>
        <v>0</v>
      </c>
      <c r="M2910" s="105">
        <f t="shared" si="948"/>
        <v>0</v>
      </c>
      <c r="N2910" s="104">
        <f t="shared" si="949"/>
        <v>0</v>
      </c>
      <c r="O2910" s="113">
        <f t="shared" si="946"/>
        <v>0.11</v>
      </c>
      <c r="P2910" s="108">
        <f t="shared" si="936"/>
        <v>1.002528029</v>
      </c>
      <c r="Q2910" s="104">
        <f t="shared" si="939"/>
        <v>140.54614043000001</v>
      </c>
      <c r="R2910" s="104">
        <f t="shared" si="940"/>
        <v>140.54614043000001</v>
      </c>
      <c r="S2910" s="109" t="s">
        <v>52</v>
      </c>
      <c r="T2910" s="110">
        <f t="shared" si="950"/>
        <v>42957</v>
      </c>
      <c r="U2910" s="111">
        <f t="shared" si="951"/>
        <v>0</v>
      </c>
      <c r="V2910" s="22"/>
      <c r="AF2910" s="14"/>
    </row>
    <row r="2911" spans="1:32" x14ac:dyDescent="0.2">
      <c r="A2911" s="112">
        <f t="shared" si="941"/>
        <v>42936</v>
      </c>
      <c r="B2911" s="104">
        <f t="shared" si="933"/>
        <v>55752.554216830002</v>
      </c>
      <c r="C2911" s="104">
        <f t="shared" si="942"/>
        <v>51533.001643359952</v>
      </c>
      <c r="D2911" s="132">
        <f t="shared" si="943"/>
        <v>42927</v>
      </c>
      <c r="E2911" s="105">
        <f t="shared" si="935"/>
        <v>6.8099999999999996E-4</v>
      </c>
      <c r="F2911" s="106">
        <f t="shared" si="932"/>
        <v>10</v>
      </c>
      <c r="G2911" s="106">
        <f t="shared" si="934"/>
        <v>31</v>
      </c>
      <c r="H2911" s="104">
        <f t="shared" si="944"/>
        <v>1.00021962</v>
      </c>
      <c r="I2911" s="104">
        <f t="shared" si="945"/>
        <v>1.0786128800000001</v>
      </c>
      <c r="J2911" s="104">
        <f t="shared" si="937"/>
        <v>1.07884976</v>
      </c>
      <c r="K2911" s="104">
        <f t="shared" si="938"/>
        <v>55596.36645501</v>
      </c>
      <c r="L2911" s="107">
        <f t="shared" si="947"/>
        <v>0</v>
      </c>
      <c r="M2911" s="105">
        <f t="shared" si="948"/>
        <v>0</v>
      </c>
      <c r="N2911" s="104">
        <f t="shared" si="949"/>
        <v>0</v>
      </c>
      <c r="O2911" s="113">
        <f t="shared" si="946"/>
        <v>0.11</v>
      </c>
      <c r="P2911" s="108">
        <f t="shared" si="936"/>
        <v>1.002809316</v>
      </c>
      <c r="Q2911" s="104">
        <f t="shared" si="939"/>
        <v>156.18776181999999</v>
      </c>
      <c r="R2911" s="104">
        <f t="shared" si="940"/>
        <v>156.18776181999999</v>
      </c>
      <c r="S2911" s="109" t="s">
        <v>52</v>
      </c>
      <c r="T2911" s="110">
        <f t="shared" si="950"/>
        <v>42957</v>
      </c>
      <c r="U2911" s="111">
        <f t="shared" si="951"/>
        <v>0</v>
      </c>
      <c r="V2911" s="22"/>
      <c r="AF2911" s="14"/>
    </row>
    <row r="2912" spans="1:32" x14ac:dyDescent="0.2">
      <c r="A2912" s="112">
        <f t="shared" si="941"/>
        <v>42937</v>
      </c>
      <c r="B2912" s="104">
        <f t="shared" si="933"/>
        <v>55769.422195359999</v>
      </c>
      <c r="C2912" s="104">
        <f t="shared" si="942"/>
        <v>51533.001643359952</v>
      </c>
      <c r="D2912" s="132">
        <f t="shared" si="943"/>
        <v>42927</v>
      </c>
      <c r="E2912" s="105">
        <f t="shared" si="935"/>
        <v>6.8099999999999996E-4</v>
      </c>
      <c r="F2912" s="106">
        <f t="shared" si="932"/>
        <v>11</v>
      </c>
      <c r="G2912" s="106">
        <f t="shared" si="934"/>
        <v>31</v>
      </c>
      <c r="H2912" s="104">
        <f t="shared" si="944"/>
        <v>1.0002415899999999</v>
      </c>
      <c r="I2912" s="104">
        <f t="shared" si="945"/>
        <v>1.0786128800000001</v>
      </c>
      <c r="J2912" s="104">
        <f t="shared" si="937"/>
        <v>1.0788734600000001</v>
      </c>
      <c r="K2912" s="104">
        <f t="shared" si="938"/>
        <v>55597.587787149998</v>
      </c>
      <c r="L2912" s="107">
        <f t="shared" si="947"/>
        <v>0</v>
      </c>
      <c r="M2912" s="105">
        <f t="shared" si="948"/>
        <v>0</v>
      </c>
      <c r="N2912" s="104">
        <f t="shared" si="949"/>
        <v>0</v>
      </c>
      <c r="O2912" s="113">
        <f t="shared" si="946"/>
        <v>0.11</v>
      </c>
      <c r="P2912" s="108">
        <f t="shared" si="936"/>
        <v>1.003090681</v>
      </c>
      <c r="Q2912" s="104">
        <f t="shared" si="939"/>
        <v>171.83440820999999</v>
      </c>
      <c r="R2912" s="104">
        <f t="shared" si="940"/>
        <v>171.83440820999999</v>
      </c>
      <c r="S2912" s="109" t="s">
        <v>52</v>
      </c>
      <c r="T2912" s="110">
        <f t="shared" si="950"/>
        <v>42957</v>
      </c>
      <c r="U2912" s="111">
        <f t="shared" si="951"/>
        <v>0</v>
      </c>
      <c r="V2912" s="22"/>
      <c r="AF2912" s="14"/>
    </row>
    <row r="2913" spans="1:32" x14ac:dyDescent="0.2">
      <c r="A2913" s="112">
        <f t="shared" si="941"/>
        <v>42938</v>
      </c>
      <c r="B2913" s="104">
        <f t="shared" si="933"/>
        <v>55786.294219349998</v>
      </c>
      <c r="C2913" s="104">
        <f t="shared" si="942"/>
        <v>51533.001643359952</v>
      </c>
      <c r="D2913" s="132">
        <f t="shared" si="943"/>
        <v>42927</v>
      </c>
      <c r="E2913" s="105">
        <f t="shared" si="935"/>
        <v>6.8099999999999996E-4</v>
      </c>
      <c r="F2913" s="106">
        <f t="shared" si="932"/>
        <v>12</v>
      </c>
      <c r="G2913" s="106">
        <f t="shared" si="934"/>
        <v>31</v>
      </c>
      <c r="H2913" s="104">
        <f t="shared" si="944"/>
        <v>1.0002635499999999</v>
      </c>
      <c r="I2913" s="104">
        <f t="shared" si="945"/>
        <v>1.0786128800000001</v>
      </c>
      <c r="J2913" s="104">
        <f t="shared" si="937"/>
        <v>1.07889714</v>
      </c>
      <c r="K2913" s="104">
        <f t="shared" si="938"/>
        <v>55598.808088630001</v>
      </c>
      <c r="L2913" s="107">
        <f t="shared" si="947"/>
        <v>0</v>
      </c>
      <c r="M2913" s="105">
        <f t="shared" si="948"/>
        <v>0</v>
      </c>
      <c r="N2913" s="104">
        <f t="shared" si="949"/>
        <v>0</v>
      </c>
      <c r="O2913" s="113">
        <f t="shared" si="946"/>
        <v>0.11</v>
      </c>
      <c r="P2913" s="108">
        <f t="shared" si="936"/>
        <v>1.0033721250000001</v>
      </c>
      <c r="Q2913" s="104">
        <f t="shared" si="939"/>
        <v>187.48613072000001</v>
      </c>
      <c r="R2913" s="104">
        <f t="shared" si="940"/>
        <v>187.48613072000001</v>
      </c>
      <c r="S2913" s="109" t="s">
        <v>52</v>
      </c>
      <c r="T2913" s="110">
        <f t="shared" si="950"/>
        <v>42957</v>
      </c>
      <c r="U2913" s="111">
        <f t="shared" si="951"/>
        <v>0</v>
      </c>
      <c r="V2913" s="22"/>
      <c r="AF2913" s="14"/>
    </row>
    <row r="2914" spans="1:32" x14ac:dyDescent="0.2">
      <c r="A2914" s="112">
        <f t="shared" si="941"/>
        <v>42939</v>
      </c>
      <c r="B2914" s="104">
        <f t="shared" si="933"/>
        <v>55803.172357060001</v>
      </c>
      <c r="C2914" s="104">
        <f t="shared" si="942"/>
        <v>51533.001643359952</v>
      </c>
      <c r="D2914" s="132">
        <f t="shared" si="943"/>
        <v>42927</v>
      </c>
      <c r="E2914" s="105">
        <f t="shared" si="935"/>
        <v>6.8099999999999996E-4</v>
      </c>
      <c r="F2914" s="106">
        <f t="shared" si="932"/>
        <v>13</v>
      </c>
      <c r="G2914" s="106">
        <f t="shared" si="934"/>
        <v>31</v>
      </c>
      <c r="H2914" s="104">
        <f t="shared" si="944"/>
        <v>1.00028552</v>
      </c>
      <c r="I2914" s="104">
        <f t="shared" si="945"/>
        <v>1.0786128800000001</v>
      </c>
      <c r="J2914" s="104">
        <f t="shared" si="937"/>
        <v>1.0789208400000001</v>
      </c>
      <c r="K2914" s="104">
        <f t="shared" si="938"/>
        <v>55600.029420769999</v>
      </c>
      <c r="L2914" s="107">
        <f t="shared" si="947"/>
        <v>0</v>
      </c>
      <c r="M2914" s="105">
        <f t="shared" si="948"/>
        <v>0</v>
      </c>
      <c r="N2914" s="104">
        <f t="shared" si="949"/>
        <v>0</v>
      </c>
      <c r="O2914" s="113">
        <f t="shared" si="946"/>
        <v>0.11</v>
      </c>
      <c r="P2914" s="108">
        <f t="shared" si="936"/>
        <v>1.003653648</v>
      </c>
      <c r="Q2914" s="104">
        <f t="shared" si="939"/>
        <v>203.14293628999999</v>
      </c>
      <c r="R2914" s="104">
        <f t="shared" si="940"/>
        <v>203.14293628999999</v>
      </c>
      <c r="S2914" s="109" t="s">
        <v>52</v>
      </c>
      <c r="T2914" s="110">
        <f t="shared" si="950"/>
        <v>42957</v>
      </c>
      <c r="U2914" s="111">
        <f t="shared" si="951"/>
        <v>0</v>
      </c>
      <c r="V2914" s="22"/>
      <c r="AF2914" s="14"/>
    </row>
    <row r="2915" spans="1:32" x14ac:dyDescent="0.2">
      <c r="A2915" s="112">
        <f t="shared" si="941"/>
        <v>42940</v>
      </c>
      <c r="B2915" s="104">
        <f t="shared" si="933"/>
        <v>55820.055574929997</v>
      </c>
      <c r="C2915" s="104">
        <f t="shared" si="942"/>
        <v>51533.001643359952</v>
      </c>
      <c r="D2915" s="132">
        <f t="shared" si="943"/>
        <v>42927</v>
      </c>
      <c r="E2915" s="105">
        <f t="shared" si="935"/>
        <v>6.8099999999999996E-4</v>
      </c>
      <c r="F2915" s="106">
        <f t="shared" ref="F2915:F2978" si="952">IF(DAY(A2915)=E$2+1,1,F2914+1)</f>
        <v>14</v>
      </c>
      <c r="G2915" s="106">
        <f t="shared" si="934"/>
        <v>31</v>
      </c>
      <c r="H2915" s="104">
        <f t="shared" si="944"/>
        <v>1.00030749</v>
      </c>
      <c r="I2915" s="104">
        <f t="shared" si="945"/>
        <v>1.0786128800000001</v>
      </c>
      <c r="J2915" s="104">
        <f t="shared" si="937"/>
        <v>1.07894454</v>
      </c>
      <c r="K2915" s="104">
        <f t="shared" si="938"/>
        <v>55601.250752909997</v>
      </c>
      <c r="L2915" s="107">
        <f t="shared" si="947"/>
        <v>0</v>
      </c>
      <c r="M2915" s="105">
        <f t="shared" si="948"/>
        <v>0</v>
      </c>
      <c r="N2915" s="104">
        <f t="shared" si="949"/>
        <v>0</v>
      </c>
      <c r="O2915" s="113">
        <f t="shared" si="946"/>
        <v>0.11</v>
      </c>
      <c r="P2915" s="108">
        <f t="shared" si="936"/>
        <v>1.0039352500000001</v>
      </c>
      <c r="Q2915" s="104">
        <f t="shared" si="939"/>
        <v>218.80482201999999</v>
      </c>
      <c r="R2915" s="104">
        <f t="shared" si="940"/>
        <v>218.80482201999999</v>
      </c>
      <c r="S2915" s="109" t="s">
        <v>52</v>
      </c>
      <c r="T2915" s="110">
        <f t="shared" si="950"/>
        <v>42957</v>
      </c>
      <c r="U2915" s="111">
        <f t="shared" si="951"/>
        <v>0</v>
      </c>
      <c r="V2915" s="22"/>
      <c r="AF2915" s="14"/>
    </row>
    <row r="2916" spans="1:32" x14ac:dyDescent="0.2">
      <c r="A2916" s="112">
        <f t="shared" si="941"/>
        <v>42941</v>
      </c>
      <c r="B2916" s="104">
        <f t="shared" si="933"/>
        <v>55836.942838249997</v>
      </c>
      <c r="C2916" s="104">
        <f t="shared" si="942"/>
        <v>51533.001643359952</v>
      </c>
      <c r="D2916" s="132">
        <f t="shared" si="943"/>
        <v>42927</v>
      </c>
      <c r="E2916" s="105">
        <f t="shared" si="935"/>
        <v>6.8099999999999996E-4</v>
      </c>
      <c r="F2916" s="106">
        <f t="shared" si="952"/>
        <v>15</v>
      </c>
      <c r="G2916" s="106">
        <f t="shared" si="934"/>
        <v>31</v>
      </c>
      <c r="H2916" s="104">
        <f t="shared" si="944"/>
        <v>1.00032945</v>
      </c>
      <c r="I2916" s="104">
        <f t="shared" si="945"/>
        <v>1.0786128800000001</v>
      </c>
      <c r="J2916" s="104">
        <f t="shared" si="937"/>
        <v>1.0789682199999999</v>
      </c>
      <c r="K2916" s="104">
        <f t="shared" si="938"/>
        <v>55602.47105439</v>
      </c>
      <c r="L2916" s="107">
        <f t="shared" si="947"/>
        <v>0</v>
      </c>
      <c r="M2916" s="105">
        <f t="shared" si="948"/>
        <v>0</v>
      </c>
      <c r="N2916" s="104">
        <f t="shared" si="949"/>
        <v>0</v>
      </c>
      <c r="O2916" s="113">
        <f t="shared" si="946"/>
        <v>0.11</v>
      </c>
      <c r="P2916" s="108">
        <f t="shared" si="936"/>
        <v>1.004216931</v>
      </c>
      <c r="Q2916" s="104">
        <f t="shared" si="939"/>
        <v>234.47178385999999</v>
      </c>
      <c r="R2916" s="104">
        <f t="shared" si="940"/>
        <v>234.47178385999999</v>
      </c>
      <c r="S2916" s="109" t="s">
        <v>52</v>
      </c>
      <c r="T2916" s="110">
        <f t="shared" si="950"/>
        <v>42957</v>
      </c>
      <c r="U2916" s="111">
        <f t="shared" si="951"/>
        <v>0</v>
      </c>
      <c r="V2916" s="22"/>
      <c r="AF2916" s="14"/>
    </row>
    <row r="2917" spans="1:32" x14ac:dyDescent="0.2">
      <c r="A2917" s="112">
        <f t="shared" si="941"/>
        <v>42942</v>
      </c>
      <c r="B2917" s="104">
        <f t="shared" si="933"/>
        <v>55853.836272629997</v>
      </c>
      <c r="C2917" s="104">
        <f t="shared" si="942"/>
        <v>51533.001643359952</v>
      </c>
      <c r="D2917" s="132">
        <f t="shared" si="943"/>
        <v>42927</v>
      </c>
      <c r="E2917" s="105">
        <f t="shared" si="935"/>
        <v>6.8099999999999996E-4</v>
      </c>
      <c r="F2917" s="106">
        <f t="shared" si="952"/>
        <v>16</v>
      </c>
      <c r="G2917" s="106">
        <f t="shared" si="934"/>
        <v>31</v>
      </c>
      <c r="H2917" s="104">
        <f t="shared" si="944"/>
        <v>1.0003514200000001</v>
      </c>
      <c r="I2917" s="104">
        <f t="shared" si="945"/>
        <v>1.0786128800000001</v>
      </c>
      <c r="J2917" s="104">
        <f t="shared" si="937"/>
        <v>1.07899192</v>
      </c>
      <c r="K2917" s="104">
        <f t="shared" si="938"/>
        <v>55603.692386529998</v>
      </c>
      <c r="L2917" s="107">
        <f t="shared" si="947"/>
        <v>0</v>
      </c>
      <c r="M2917" s="105">
        <f t="shared" si="948"/>
        <v>0</v>
      </c>
      <c r="N2917" s="104">
        <f t="shared" si="949"/>
        <v>0</v>
      </c>
      <c r="O2917" s="113">
        <f t="shared" si="946"/>
        <v>0.11</v>
      </c>
      <c r="P2917" s="108">
        <f t="shared" si="936"/>
        <v>1.0044986920000001</v>
      </c>
      <c r="Q2917" s="104">
        <f t="shared" si="939"/>
        <v>250.1438861</v>
      </c>
      <c r="R2917" s="104">
        <f t="shared" si="940"/>
        <v>250.1438861</v>
      </c>
      <c r="S2917" s="109" t="s">
        <v>52</v>
      </c>
      <c r="T2917" s="110">
        <f t="shared" si="950"/>
        <v>42957</v>
      </c>
      <c r="U2917" s="111">
        <f t="shared" si="951"/>
        <v>0</v>
      </c>
      <c r="V2917" s="22"/>
      <c r="AF2917" s="14"/>
    </row>
    <row r="2918" spans="1:32" x14ac:dyDescent="0.2">
      <c r="A2918" s="112">
        <f t="shared" si="941"/>
        <v>42943</v>
      </c>
      <c r="B2918" s="104">
        <f t="shared" si="933"/>
        <v>55870.734732450001</v>
      </c>
      <c r="C2918" s="104">
        <f t="shared" si="942"/>
        <v>51533.001643359952</v>
      </c>
      <c r="D2918" s="132">
        <f t="shared" si="943"/>
        <v>42927</v>
      </c>
      <c r="E2918" s="105">
        <f t="shared" si="935"/>
        <v>6.8099999999999996E-4</v>
      </c>
      <c r="F2918" s="106">
        <f t="shared" si="952"/>
        <v>17</v>
      </c>
      <c r="G2918" s="106">
        <f t="shared" si="934"/>
        <v>31</v>
      </c>
      <c r="H2918" s="104">
        <f t="shared" si="944"/>
        <v>1.00037339</v>
      </c>
      <c r="I2918" s="104">
        <f t="shared" si="945"/>
        <v>1.0786128800000001</v>
      </c>
      <c r="J2918" s="104">
        <f t="shared" si="937"/>
        <v>1.0790156200000001</v>
      </c>
      <c r="K2918" s="104">
        <f t="shared" si="938"/>
        <v>55604.913718670003</v>
      </c>
      <c r="L2918" s="107">
        <f t="shared" si="947"/>
        <v>0</v>
      </c>
      <c r="M2918" s="105">
        <f t="shared" si="948"/>
        <v>0</v>
      </c>
      <c r="N2918" s="104">
        <f t="shared" si="949"/>
        <v>0</v>
      </c>
      <c r="O2918" s="113">
        <f t="shared" si="946"/>
        <v>0.11</v>
      </c>
      <c r="P2918" s="108">
        <f t="shared" si="936"/>
        <v>1.004780531</v>
      </c>
      <c r="Q2918" s="104">
        <f t="shared" si="939"/>
        <v>265.82101377999999</v>
      </c>
      <c r="R2918" s="104">
        <f t="shared" si="940"/>
        <v>265.82101377999999</v>
      </c>
      <c r="S2918" s="109" t="s">
        <v>52</v>
      </c>
      <c r="T2918" s="110">
        <f t="shared" si="950"/>
        <v>42957</v>
      </c>
      <c r="U2918" s="111">
        <f t="shared" si="951"/>
        <v>0</v>
      </c>
      <c r="V2918" s="22"/>
      <c r="AF2918" s="14"/>
    </row>
    <row r="2919" spans="1:32" x14ac:dyDescent="0.2">
      <c r="A2919" s="112">
        <f t="shared" si="941"/>
        <v>42944</v>
      </c>
      <c r="B2919" s="104">
        <f t="shared" ref="B2919:B2982" si="953">IF(E2919&lt;0,"ND",(K2919+Q2919))</f>
        <v>55887.638273589997</v>
      </c>
      <c r="C2919" s="104">
        <f t="shared" si="942"/>
        <v>51533.001643359952</v>
      </c>
      <c r="D2919" s="132">
        <f t="shared" si="943"/>
        <v>42927</v>
      </c>
      <c r="E2919" s="105">
        <f t="shared" si="935"/>
        <v>6.8099999999999996E-4</v>
      </c>
      <c r="F2919" s="106">
        <f t="shared" si="952"/>
        <v>18</v>
      </c>
      <c r="G2919" s="106">
        <f t="shared" ref="G2919:G2982" si="954">IF(DAY(A2919)=E$2+1,DAY(EOMONTH(A2919,0)), IF(DAY(A2919)&lt;&gt;$E$2+1,G2918))</f>
        <v>31</v>
      </c>
      <c r="H2919" s="104">
        <f t="shared" si="944"/>
        <v>1.00039536</v>
      </c>
      <c r="I2919" s="104">
        <f t="shared" si="945"/>
        <v>1.0786128800000001</v>
      </c>
      <c r="J2919" s="104">
        <f t="shared" si="937"/>
        <v>1.0790393199999999</v>
      </c>
      <c r="K2919" s="104">
        <f t="shared" si="938"/>
        <v>55606.13505081</v>
      </c>
      <c r="L2919" s="107">
        <f t="shared" si="947"/>
        <v>0</v>
      </c>
      <c r="M2919" s="105">
        <f t="shared" si="948"/>
        <v>0</v>
      </c>
      <c r="N2919" s="104">
        <f t="shared" si="949"/>
        <v>0</v>
      </c>
      <c r="O2919" s="113">
        <f t="shared" si="946"/>
        <v>0.11</v>
      </c>
      <c r="P2919" s="108">
        <f t="shared" si="936"/>
        <v>1.005062449</v>
      </c>
      <c r="Q2919" s="104">
        <f t="shared" si="939"/>
        <v>281.50322277999999</v>
      </c>
      <c r="R2919" s="104">
        <f t="shared" si="940"/>
        <v>281.50322277999999</v>
      </c>
      <c r="S2919" s="109" t="s">
        <v>52</v>
      </c>
      <c r="T2919" s="110">
        <f t="shared" si="950"/>
        <v>42957</v>
      </c>
      <c r="U2919" s="111">
        <f t="shared" si="951"/>
        <v>0</v>
      </c>
      <c r="V2919" s="22"/>
      <c r="AF2919" s="14"/>
    </row>
    <row r="2920" spans="1:32" x14ac:dyDescent="0.2">
      <c r="A2920" s="112">
        <f t="shared" si="941"/>
        <v>42945</v>
      </c>
      <c r="B2920" s="104">
        <f t="shared" si="953"/>
        <v>55904.546433850002</v>
      </c>
      <c r="C2920" s="104">
        <f t="shared" si="942"/>
        <v>51533.001643359952</v>
      </c>
      <c r="D2920" s="132">
        <f t="shared" si="943"/>
        <v>42927</v>
      </c>
      <c r="E2920" s="105">
        <f t="shared" si="935"/>
        <v>6.8099999999999996E-4</v>
      </c>
      <c r="F2920" s="106">
        <f t="shared" si="952"/>
        <v>19</v>
      </c>
      <c r="G2920" s="106">
        <f t="shared" si="954"/>
        <v>31</v>
      </c>
      <c r="H2920" s="104">
        <f t="shared" si="944"/>
        <v>1.0004173300000001</v>
      </c>
      <c r="I2920" s="104">
        <f t="shared" si="945"/>
        <v>1.0786128800000001</v>
      </c>
      <c r="J2920" s="104">
        <f t="shared" si="937"/>
        <v>1.07906301</v>
      </c>
      <c r="K2920" s="104">
        <f t="shared" si="938"/>
        <v>55607.35586761</v>
      </c>
      <c r="L2920" s="107">
        <f t="shared" si="947"/>
        <v>0</v>
      </c>
      <c r="M2920" s="105">
        <f t="shared" si="948"/>
        <v>0</v>
      </c>
      <c r="N2920" s="104">
        <f t="shared" si="949"/>
        <v>0</v>
      </c>
      <c r="O2920" s="113">
        <f t="shared" si="946"/>
        <v>0.11</v>
      </c>
      <c r="P2920" s="108">
        <f t="shared" si="936"/>
        <v>1.0053444469999999</v>
      </c>
      <c r="Q2920" s="104">
        <f t="shared" si="939"/>
        <v>297.19056624000001</v>
      </c>
      <c r="R2920" s="104">
        <f t="shared" si="940"/>
        <v>297.19056624000001</v>
      </c>
      <c r="S2920" s="109" t="s">
        <v>52</v>
      </c>
      <c r="T2920" s="110">
        <f t="shared" si="950"/>
        <v>42957</v>
      </c>
      <c r="U2920" s="111">
        <f t="shared" si="951"/>
        <v>0</v>
      </c>
      <c r="V2920" s="22"/>
      <c r="AF2920" s="14"/>
    </row>
    <row r="2921" spans="1:32" x14ac:dyDescent="0.2">
      <c r="A2921" s="112">
        <f t="shared" si="941"/>
        <v>42946</v>
      </c>
      <c r="B2921" s="104">
        <f t="shared" si="953"/>
        <v>55921.460138359995</v>
      </c>
      <c r="C2921" s="104">
        <f t="shared" si="942"/>
        <v>51533.001643359952</v>
      </c>
      <c r="D2921" s="132">
        <f t="shared" si="943"/>
        <v>42927</v>
      </c>
      <c r="E2921" s="105">
        <f t="shared" si="935"/>
        <v>6.8099999999999996E-4</v>
      </c>
      <c r="F2921" s="106">
        <f t="shared" si="952"/>
        <v>20</v>
      </c>
      <c r="G2921" s="106">
        <f t="shared" si="954"/>
        <v>31</v>
      </c>
      <c r="H2921" s="104">
        <f t="shared" si="944"/>
        <v>1.0004393</v>
      </c>
      <c r="I2921" s="104">
        <f t="shared" si="945"/>
        <v>1.0786128800000001</v>
      </c>
      <c r="J2921" s="104">
        <f t="shared" si="937"/>
        <v>1.0790867099999999</v>
      </c>
      <c r="K2921" s="104">
        <f t="shared" si="938"/>
        <v>55608.577199749998</v>
      </c>
      <c r="L2921" s="107">
        <f t="shared" si="947"/>
        <v>0</v>
      </c>
      <c r="M2921" s="105">
        <f t="shared" si="948"/>
        <v>0</v>
      </c>
      <c r="N2921" s="104">
        <f t="shared" si="949"/>
        <v>0</v>
      </c>
      <c r="O2921" s="113">
        <f t="shared" si="946"/>
        <v>0.11</v>
      </c>
      <c r="P2921" s="108">
        <f t="shared" si="936"/>
        <v>1.0056265230000001</v>
      </c>
      <c r="Q2921" s="104">
        <f t="shared" si="939"/>
        <v>312.88293861</v>
      </c>
      <c r="R2921" s="104">
        <f t="shared" si="940"/>
        <v>312.88293861</v>
      </c>
      <c r="S2921" s="109" t="s">
        <v>52</v>
      </c>
      <c r="T2921" s="110">
        <f t="shared" si="950"/>
        <v>42957</v>
      </c>
      <c r="U2921" s="111">
        <f t="shared" si="951"/>
        <v>0</v>
      </c>
      <c r="V2921" s="22"/>
      <c r="AF2921" s="14"/>
    </row>
    <row r="2922" spans="1:32" x14ac:dyDescent="0.2">
      <c r="A2922" s="112">
        <f t="shared" si="941"/>
        <v>42947</v>
      </c>
      <c r="B2922" s="104">
        <f t="shared" si="953"/>
        <v>55938.378980660003</v>
      </c>
      <c r="C2922" s="104">
        <f t="shared" si="942"/>
        <v>51533.001643359952</v>
      </c>
      <c r="D2922" s="132">
        <f t="shared" si="943"/>
        <v>42927</v>
      </c>
      <c r="E2922" s="105">
        <f t="shared" si="935"/>
        <v>6.8099999999999996E-4</v>
      </c>
      <c r="F2922" s="106">
        <f t="shared" si="952"/>
        <v>21</v>
      </c>
      <c r="G2922" s="106">
        <f t="shared" si="954"/>
        <v>31</v>
      </c>
      <c r="H2922" s="104">
        <f t="shared" si="944"/>
        <v>1.00046127</v>
      </c>
      <c r="I2922" s="104">
        <f t="shared" si="945"/>
        <v>1.0786128800000001</v>
      </c>
      <c r="J2922" s="104">
        <f t="shared" si="937"/>
        <v>1.07911041</v>
      </c>
      <c r="K2922" s="104">
        <f t="shared" si="938"/>
        <v>55609.798531890003</v>
      </c>
      <c r="L2922" s="107">
        <f t="shared" si="947"/>
        <v>0</v>
      </c>
      <c r="M2922" s="105">
        <f t="shared" si="948"/>
        <v>0</v>
      </c>
      <c r="N2922" s="104">
        <f t="shared" si="949"/>
        <v>0</v>
      </c>
      <c r="O2922" s="113">
        <f t="shared" si="946"/>
        <v>0.11</v>
      </c>
      <c r="P2922" s="108">
        <f t="shared" si="936"/>
        <v>1.005908679</v>
      </c>
      <c r="Q2922" s="104">
        <f t="shared" si="939"/>
        <v>328.58044876999998</v>
      </c>
      <c r="R2922" s="104">
        <f t="shared" si="940"/>
        <v>328.58044876999998</v>
      </c>
      <c r="S2922" s="109" t="s">
        <v>52</v>
      </c>
      <c r="T2922" s="110">
        <f t="shared" si="950"/>
        <v>42957</v>
      </c>
      <c r="U2922" s="111">
        <f t="shared" si="951"/>
        <v>0</v>
      </c>
      <c r="V2922" s="22"/>
      <c r="AF2922" s="14"/>
    </row>
    <row r="2923" spans="1:32" x14ac:dyDescent="0.2">
      <c r="A2923" s="112">
        <f t="shared" si="941"/>
        <v>42948</v>
      </c>
      <c r="B2923" s="104">
        <f t="shared" si="953"/>
        <v>55955.302386939999</v>
      </c>
      <c r="C2923" s="104">
        <f t="shared" si="942"/>
        <v>51533.001643359952</v>
      </c>
      <c r="D2923" s="132">
        <f t="shared" si="943"/>
        <v>42927</v>
      </c>
      <c r="E2923" s="105">
        <f t="shared" ref="E2923:E2986" si="955">IF(DAY(A2922)=$E$2,VLOOKUP(A2922,$AG$10:$AH$200,2),E2922)</f>
        <v>6.8099999999999996E-4</v>
      </c>
      <c r="F2923" s="106">
        <f t="shared" si="952"/>
        <v>22</v>
      </c>
      <c r="G2923" s="106">
        <f t="shared" si="954"/>
        <v>31</v>
      </c>
      <c r="H2923" s="104">
        <f t="shared" si="944"/>
        <v>1.0004832400000001</v>
      </c>
      <c r="I2923" s="104">
        <f t="shared" si="945"/>
        <v>1.0786128800000001</v>
      </c>
      <c r="J2923" s="104">
        <f t="shared" si="937"/>
        <v>1.0791341000000001</v>
      </c>
      <c r="K2923" s="104">
        <f t="shared" si="938"/>
        <v>55611.0193487</v>
      </c>
      <c r="L2923" s="107">
        <f t="shared" si="947"/>
        <v>0</v>
      </c>
      <c r="M2923" s="105">
        <f t="shared" si="948"/>
        <v>0</v>
      </c>
      <c r="N2923" s="104">
        <f t="shared" si="949"/>
        <v>0</v>
      </c>
      <c r="O2923" s="113">
        <f t="shared" si="946"/>
        <v>0.11</v>
      </c>
      <c r="P2923" s="108">
        <f t="shared" si="936"/>
        <v>1.006190914</v>
      </c>
      <c r="Q2923" s="104">
        <f t="shared" si="939"/>
        <v>344.28303824</v>
      </c>
      <c r="R2923" s="104">
        <f t="shared" si="940"/>
        <v>344.28303824</v>
      </c>
      <c r="S2923" s="109" t="s">
        <v>52</v>
      </c>
      <c r="T2923" s="110">
        <f t="shared" si="950"/>
        <v>42957</v>
      </c>
      <c r="U2923" s="111">
        <f t="shared" si="951"/>
        <v>0</v>
      </c>
      <c r="V2923" s="22"/>
      <c r="AF2923" s="14"/>
    </row>
    <row r="2924" spans="1:32" x14ac:dyDescent="0.2">
      <c r="A2924" s="112">
        <f t="shared" si="941"/>
        <v>42949</v>
      </c>
      <c r="B2924" s="104">
        <f t="shared" si="953"/>
        <v>55972.231394349998</v>
      </c>
      <c r="C2924" s="104">
        <f t="shared" si="942"/>
        <v>51533.001643359952</v>
      </c>
      <c r="D2924" s="132">
        <f t="shared" si="943"/>
        <v>42927</v>
      </c>
      <c r="E2924" s="105">
        <f t="shared" si="955"/>
        <v>6.8099999999999996E-4</v>
      </c>
      <c r="F2924" s="106">
        <f t="shared" si="952"/>
        <v>23</v>
      </c>
      <c r="G2924" s="106">
        <f t="shared" si="954"/>
        <v>31</v>
      </c>
      <c r="H2924" s="104">
        <f t="shared" si="944"/>
        <v>1.00050521</v>
      </c>
      <c r="I2924" s="104">
        <f t="shared" si="945"/>
        <v>1.0786128800000001</v>
      </c>
      <c r="J2924" s="104">
        <f t="shared" si="937"/>
        <v>1.0791577999999999</v>
      </c>
      <c r="K2924" s="104">
        <f t="shared" si="938"/>
        <v>55612.240680839997</v>
      </c>
      <c r="L2924" s="107">
        <f t="shared" si="947"/>
        <v>0</v>
      </c>
      <c r="M2924" s="105">
        <f t="shared" si="948"/>
        <v>0</v>
      </c>
      <c r="N2924" s="104">
        <f t="shared" si="949"/>
        <v>0</v>
      </c>
      <c r="O2924" s="113">
        <f t="shared" si="946"/>
        <v>0.11</v>
      </c>
      <c r="P2924" s="108">
        <f t="shared" si="936"/>
        <v>1.0064732279999999</v>
      </c>
      <c r="Q2924" s="104">
        <f t="shared" si="939"/>
        <v>359.99071350999998</v>
      </c>
      <c r="R2924" s="104">
        <f t="shared" si="940"/>
        <v>359.99071350999998</v>
      </c>
      <c r="S2924" s="109" t="s">
        <v>52</v>
      </c>
      <c r="T2924" s="110">
        <f t="shared" si="950"/>
        <v>42957</v>
      </c>
      <c r="U2924" s="111">
        <f t="shared" si="951"/>
        <v>0</v>
      </c>
      <c r="V2924" s="22"/>
      <c r="AF2924" s="14"/>
    </row>
    <row r="2925" spans="1:32" x14ac:dyDescent="0.2">
      <c r="A2925" s="112">
        <f t="shared" si="941"/>
        <v>42950</v>
      </c>
      <c r="B2925" s="104">
        <f t="shared" si="953"/>
        <v>55989.165484830002</v>
      </c>
      <c r="C2925" s="104">
        <f t="shared" si="942"/>
        <v>51533.001643359952</v>
      </c>
      <c r="D2925" s="132">
        <f t="shared" si="943"/>
        <v>42927</v>
      </c>
      <c r="E2925" s="105">
        <f t="shared" si="955"/>
        <v>6.8099999999999996E-4</v>
      </c>
      <c r="F2925" s="106">
        <f t="shared" si="952"/>
        <v>24</v>
      </c>
      <c r="G2925" s="106">
        <f t="shared" si="954"/>
        <v>31</v>
      </c>
      <c r="H2925" s="104">
        <f t="shared" si="944"/>
        <v>1.00052718</v>
      </c>
      <c r="I2925" s="104">
        <f t="shared" si="945"/>
        <v>1.0786128800000001</v>
      </c>
      <c r="J2925" s="104">
        <f t="shared" si="937"/>
        <v>1.0791815</v>
      </c>
      <c r="K2925" s="104">
        <f t="shared" si="938"/>
        <v>55613.462012980002</v>
      </c>
      <c r="L2925" s="107">
        <f t="shared" si="947"/>
        <v>0</v>
      </c>
      <c r="M2925" s="105">
        <f t="shared" si="948"/>
        <v>0</v>
      </c>
      <c r="N2925" s="104">
        <f t="shared" si="949"/>
        <v>0</v>
      </c>
      <c r="O2925" s="113">
        <f t="shared" si="946"/>
        <v>0.11</v>
      </c>
      <c r="P2925" s="108">
        <f t="shared" si="936"/>
        <v>1.0067556209999999</v>
      </c>
      <c r="Q2925" s="104">
        <f t="shared" si="939"/>
        <v>375.70347185000003</v>
      </c>
      <c r="R2925" s="104">
        <f t="shared" si="940"/>
        <v>375.70347185000003</v>
      </c>
      <c r="S2925" s="109" t="s">
        <v>52</v>
      </c>
      <c r="T2925" s="110">
        <f t="shared" si="950"/>
        <v>42957</v>
      </c>
      <c r="U2925" s="111">
        <f t="shared" si="951"/>
        <v>0</v>
      </c>
      <c r="V2925" s="22"/>
      <c r="AF2925" s="14"/>
    </row>
    <row r="2926" spans="1:32" x14ac:dyDescent="0.2">
      <c r="A2926" s="112">
        <f t="shared" si="941"/>
        <v>42951</v>
      </c>
      <c r="B2926" s="104">
        <f t="shared" si="953"/>
        <v>56006.104714280002</v>
      </c>
      <c r="C2926" s="104">
        <f t="shared" si="942"/>
        <v>51533.001643359952</v>
      </c>
      <c r="D2926" s="132">
        <f t="shared" si="943"/>
        <v>42927</v>
      </c>
      <c r="E2926" s="105">
        <f t="shared" si="955"/>
        <v>6.8099999999999996E-4</v>
      </c>
      <c r="F2926" s="106">
        <f t="shared" si="952"/>
        <v>25</v>
      </c>
      <c r="G2926" s="106">
        <f t="shared" si="954"/>
        <v>31</v>
      </c>
      <c r="H2926" s="104">
        <f t="shared" si="944"/>
        <v>1.0005491500000001</v>
      </c>
      <c r="I2926" s="104">
        <f t="shared" si="945"/>
        <v>1.0786128800000001</v>
      </c>
      <c r="J2926" s="104">
        <f t="shared" si="937"/>
        <v>1.0792052000000001</v>
      </c>
      <c r="K2926" s="104">
        <f t="shared" si="938"/>
        <v>55614.68334512</v>
      </c>
      <c r="L2926" s="107">
        <f t="shared" si="947"/>
        <v>0</v>
      </c>
      <c r="M2926" s="105">
        <f t="shared" si="948"/>
        <v>0</v>
      </c>
      <c r="N2926" s="104">
        <f t="shared" si="949"/>
        <v>0</v>
      </c>
      <c r="O2926" s="113">
        <f t="shared" si="946"/>
        <v>0.11</v>
      </c>
      <c r="P2926" s="108">
        <f t="shared" si="936"/>
        <v>1.0070380940000001</v>
      </c>
      <c r="Q2926" s="104">
        <f t="shared" si="939"/>
        <v>391.42136915999998</v>
      </c>
      <c r="R2926" s="104">
        <f t="shared" si="940"/>
        <v>391.42136915999998</v>
      </c>
      <c r="S2926" s="109" t="s">
        <v>52</v>
      </c>
      <c r="T2926" s="110">
        <f t="shared" si="950"/>
        <v>42957</v>
      </c>
      <c r="U2926" s="111">
        <f t="shared" si="951"/>
        <v>0</v>
      </c>
      <c r="V2926" s="22"/>
      <c r="AF2926" s="14"/>
    </row>
    <row r="2927" spans="1:32" x14ac:dyDescent="0.2">
      <c r="A2927" s="112">
        <f t="shared" si="941"/>
        <v>42952</v>
      </c>
      <c r="B2927" s="104">
        <f t="shared" si="953"/>
        <v>56023.04845265</v>
      </c>
      <c r="C2927" s="104">
        <f t="shared" si="942"/>
        <v>51533.001643359952</v>
      </c>
      <c r="D2927" s="132">
        <f t="shared" si="943"/>
        <v>42927</v>
      </c>
      <c r="E2927" s="105">
        <f t="shared" si="955"/>
        <v>6.8099999999999996E-4</v>
      </c>
      <c r="F2927" s="106">
        <f t="shared" si="952"/>
        <v>26</v>
      </c>
      <c r="G2927" s="106">
        <f t="shared" si="954"/>
        <v>31</v>
      </c>
      <c r="H2927" s="104">
        <f t="shared" si="944"/>
        <v>1.00057112</v>
      </c>
      <c r="I2927" s="104">
        <f t="shared" si="945"/>
        <v>1.0786128800000001</v>
      </c>
      <c r="J2927" s="104">
        <f t="shared" si="937"/>
        <v>1.07922889</v>
      </c>
      <c r="K2927" s="104">
        <f t="shared" si="938"/>
        <v>55615.904161929997</v>
      </c>
      <c r="L2927" s="107">
        <f t="shared" si="947"/>
        <v>0</v>
      </c>
      <c r="M2927" s="105">
        <f t="shared" si="948"/>
        <v>0</v>
      </c>
      <c r="N2927" s="104">
        <f t="shared" si="949"/>
        <v>0</v>
      </c>
      <c r="O2927" s="113">
        <f t="shared" si="946"/>
        <v>0.11</v>
      </c>
      <c r="P2927" s="108">
        <f t="shared" si="936"/>
        <v>1.0073206450000001</v>
      </c>
      <c r="Q2927" s="104">
        <f t="shared" si="939"/>
        <v>407.14429072000001</v>
      </c>
      <c r="R2927" s="104">
        <f t="shared" si="940"/>
        <v>407.14429072000001</v>
      </c>
      <c r="S2927" s="109" t="s">
        <v>52</v>
      </c>
      <c r="T2927" s="110">
        <f t="shared" si="950"/>
        <v>42957</v>
      </c>
      <c r="U2927" s="111">
        <f t="shared" si="951"/>
        <v>0</v>
      </c>
      <c r="V2927" s="22"/>
      <c r="AF2927" s="14"/>
    </row>
    <row r="2928" spans="1:32" x14ac:dyDescent="0.2">
      <c r="A2928" s="112">
        <f t="shared" si="941"/>
        <v>42953</v>
      </c>
      <c r="B2928" s="104">
        <f t="shared" si="953"/>
        <v>56039.998368770001</v>
      </c>
      <c r="C2928" s="104">
        <f t="shared" si="942"/>
        <v>51533.001643359952</v>
      </c>
      <c r="D2928" s="132">
        <f t="shared" si="943"/>
        <v>42927</v>
      </c>
      <c r="E2928" s="105">
        <f t="shared" si="955"/>
        <v>6.8099999999999996E-4</v>
      </c>
      <c r="F2928" s="106">
        <f t="shared" si="952"/>
        <v>27</v>
      </c>
      <c r="G2928" s="106">
        <f t="shared" si="954"/>
        <v>31</v>
      </c>
      <c r="H2928" s="104">
        <f t="shared" si="944"/>
        <v>1.0005930999999999</v>
      </c>
      <c r="I2928" s="104">
        <f t="shared" si="945"/>
        <v>1.0786128800000001</v>
      </c>
      <c r="J2928" s="104">
        <f t="shared" si="937"/>
        <v>1.0792526</v>
      </c>
      <c r="K2928" s="104">
        <f t="shared" si="938"/>
        <v>55617.126009400003</v>
      </c>
      <c r="L2928" s="107">
        <f t="shared" si="947"/>
        <v>0</v>
      </c>
      <c r="M2928" s="105">
        <f t="shared" si="948"/>
        <v>0</v>
      </c>
      <c r="N2928" s="104">
        <f t="shared" si="949"/>
        <v>0</v>
      </c>
      <c r="O2928" s="113">
        <f t="shared" si="946"/>
        <v>0.11</v>
      </c>
      <c r="P2928" s="108">
        <f t="shared" si="936"/>
        <v>1.007603276</v>
      </c>
      <c r="Q2928" s="104">
        <f t="shared" si="939"/>
        <v>422.87235937000003</v>
      </c>
      <c r="R2928" s="104">
        <f t="shared" si="940"/>
        <v>422.87235937000003</v>
      </c>
      <c r="S2928" s="109" t="s">
        <v>52</v>
      </c>
      <c r="T2928" s="110">
        <f t="shared" si="950"/>
        <v>42957</v>
      </c>
      <c r="U2928" s="111">
        <f t="shared" si="951"/>
        <v>0</v>
      </c>
      <c r="V2928" s="22"/>
      <c r="AF2928" s="14"/>
    </row>
    <row r="2929" spans="1:32" x14ac:dyDescent="0.2">
      <c r="A2929" s="112">
        <f t="shared" si="941"/>
        <v>42954</v>
      </c>
      <c r="B2929" s="104">
        <f t="shared" si="953"/>
        <v>56056.952905620004</v>
      </c>
      <c r="C2929" s="104">
        <f t="shared" si="942"/>
        <v>51533.001643359952</v>
      </c>
      <c r="D2929" s="132">
        <f t="shared" si="943"/>
        <v>42927</v>
      </c>
      <c r="E2929" s="105">
        <f t="shared" si="955"/>
        <v>6.8099999999999996E-4</v>
      </c>
      <c r="F2929" s="106">
        <f t="shared" si="952"/>
        <v>28</v>
      </c>
      <c r="G2929" s="106">
        <f t="shared" si="954"/>
        <v>31</v>
      </c>
      <c r="H2929" s="104">
        <f t="shared" si="944"/>
        <v>1.0006150700000001</v>
      </c>
      <c r="I2929" s="104">
        <f t="shared" si="945"/>
        <v>1.0786128800000001</v>
      </c>
      <c r="J2929" s="104">
        <f t="shared" si="937"/>
        <v>1.0792763000000001</v>
      </c>
      <c r="K2929" s="104">
        <f t="shared" si="938"/>
        <v>55618.347341530003</v>
      </c>
      <c r="L2929" s="107">
        <f t="shared" si="947"/>
        <v>0</v>
      </c>
      <c r="M2929" s="105">
        <f t="shared" si="948"/>
        <v>0</v>
      </c>
      <c r="N2929" s="104">
        <f t="shared" si="949"/>
        <v>0</v>
      </c>
      <c r="O2929" s="113">
        <f t="shared" si="946"/>
        <v>0.11</v>
      </c>
      <c r="P2929" s="108">
        <f t="shared" si="936"/>
        <v>1.0078859870000001</v>
      </c>
      <c r="Q2929" s="104">
        <f t="shared" si="939"/>
        <v>438.60556408999997</v>
      </c>
      <c r="R2929" s="104">
        <f t="shared" si="940"/>
        <v>438.60556408999997</v>
      </c>
      <c r="S2929" s="109" t="s">
        <v>52</v>
      </c>
      <c r="T2929" s="110">
        <f t="shared" si="950"/>
        <v>42957</v>
      </c>
      <c r="U2929" s="111">
        <f t="shared" si="951"/>
        <v>0</v>
      </c>
      <c r="V2929" s="22"/>
      <c r="AF2929" s="14"/>
    </row>
    <row r="2930" spans="1:32" x14ac:dyDescent="0.2">
      <c r="A2930" s="112">
        <f t="shared" si="941"/>
        <v>42955</v>
      </c>
      <c r="B2930" s="104">
        <f t="shared" si="953"/>
        <v>56073.912990919998</v>
      </c>
      <c r="C2930" s="104">
        <f t="shared" si="942"/>
        <v>51533.001643359952</v>
      </c>
      <c r="D2930" s="132">
        <f t="shared" si="943"/>
        <v>42927</v>
      </c>
      <c r="E2930" s="105">
        <f t="shared" si="955"/>
        <v>6.8099999999999996E-4</v>
      </c>
      <c r="F2930" s="106">
        <f t="shared" si="952"/>
        <v>29</v>
      </c>
      <c r="G2930" s="106">
        <f t="shared" si="954"/>
        <v>31</v>
      </c>
      <c r="H2930" s="104">
        <f t="shared" si="944"/>
        <v>1.0006370499999999</v>
      </c>
      <c r="I2930" s="104">
        <f t="shared" si="945"/>
        <v>1.0786128800000001</v>
      </c>
      <c r="J2930" s="104">
        <f t="shared" si="937"/>
        <v>1.0793000100000001</v>
      </c>
      <c r="K2930" s="104">
        <f t="shared" si="938"/>
        <v>55619.569189000002</v>
      </c>
      <c r="L2930" s="107">
        <f t="shared" si="947"/>
        <v>0</v>
      </c>
      <c r="M2930" s="105">
        <f t="shared" si="948"/>
        <v>0</v>
      </c>
      <c r="N2930" s="104">
        <f t="shared" si="949"/>
        <v>0</v>
      </c>
      <c r="O2930" s="113">
        <f t="shared" si="946"/>
        <v>0.11</v>
      </c>
      <c r="P2930" s="108">
        <f t="shared" si="936"/>
        <v>1.008168776</v>
      </c>
      <c r="Q2930" s="104">
        <f t="shared" si="939"/>
        <v>454.34380191999998</v>
      </c>
      <c r="R2930" s="104">
        <f t="shared" si="940"/>
        <v>454.34380191999998</v>
      </c>
      <c r="S2930" s="109" t="s">
        <v>52</v>
      </c>
      <c r="T2930" s="110">
        <f t="shared" si="950"/>
        <v>42957</v>
      </c>
      <c r="U2930" s="111">
        <f t="shared" si="951"/>
        <v>0</v>
      </c>
      <c r="V2930" s="22"/>
      <c r="AF2930" s="14"/>
    </row>
    <row r="2931" spans="1:32" x14ac:dyDescent="0.2">
      <c r="A2931" s="112">
        <f t="shared" si="941"/>
        <v>42956</v>
      </c>
      <c r="B2931" s="104">
        <f t="shared" si="953"/>
        <v>56090.877177549999</v>
      </c>
      <c r="C2931" s="104">
        <f t="shared" si="942"/>
        <v>51533.001643359952</v>
      </c>
      <c r="D2931" s="132">
        <f t="shared" si="943"/>
        <v>42927</v>
      </c>
      <c r="E2931" s="105">
        <f t="shared" si="955"/>
        <v>6.8099999999999996E-4</v>
      </c>
      <c r="F2931" s="106">
        <f t="shared" si="952"/>
        <v>30</v>
      </c>
      <c r="G2931" s="106">
        <f t="shared" si="954"/>
        <v>31</v>
      </c>
      <c r="H2931" s="104">
        <f t="shared" si="944"/>
        <v>1.0006590200000001</v>
      </c>
      <c r="I2931" s="104">
        <f t="shared" si="945"/>
        <v>1.0786128800000001</v>
      </c>
      <c r="J2931" s="104">
        <f t="shared" si="937"/>
        <v>1.0793237</v>
      </c>
      <c r="K2931" s="104">
        <f t="shared" si="938"/>
        <v>55620.790005809999</v>
      </c>
      <c r="L2931" s="107">
        <f t="shared" si="947"/>
        <v>0</v>
      </c>
      <c r="M2931" s="105">
        <f t="shared" si="948"/>
        <v>0</v>
      </c>
      <c r="N2931" s="104">
        <f t="shared" si="949"/>
        <v>0</v>
      </c>
      <c r="O2931" s="113">
        <f t="shared" si="946"/>
        <v>0.11</v>
      </c>
      <c r="P2931" s="108">
        <f t="shared" si="936"/>
        <v>1.0084516450000001</v>
      </c>
      <c r="Q2931" s="104">
        <f t="shared" si="939"/>
        <v>470.08717173999997</v>
      </c>
      <c r="R2931" s="104">
        <f t="shared" si="940"/>
        <v>470.08717173999997</v>
      </c>
      <c r="S2931" s="109" t="s">
        <v>52</v>
      </c>
      <c r="T2931" s="110">
        <f t="shared" si="950"/>
        <v>42957</v>
      </c>
      <c r="U2931" s="111">
        <f t="shared" si="951"/>
        <v>0</v>
      </c>
      <c r="V2931" s="22"/>
      <c r="AF2931" s="14"/>
    </row>
    <row r="2932" spans="1:32" s="66" customFormat="1" x14ac:dyDescent="0.2">
      <c r="A2932" s="112">
        <f t="shared" si="941"/>
        <v>42957</v>
      </c>
      <c r="B2932" s="104">
        <f t="shared" si="953"/>
        <v>56107.847544279997</v>
      </c>
      <c r="C2932" s="104">
        <f t="shared" si="942"/>
        <v>51533.001643359952</v>
      </c>
      <c r="D2932" s="132">
        <f t="shared" si="943"/>
        <v>42927</v>
      </c>
      <c r="E2932" s="105">
        <f t="shared" si="955"/>
        <v>6.8099999999999996E-4</v>
      </c>
      <c r="F2932" s="106">
        <f t="shared" si="952"/>
        <v>31</v>
      </c>
      <c r="G2932" s="106">
        <f t="shared" si="954"/>
        <v>31</v>
      </c>
      <c r="H2932" s="104">
        <f t="shared" si="944"/>
        <v>1.0006809999999999</v>
      </c>
      <c r="I2932" s="104">
        <f t="shared" si="945"/>
        <v>1.0786128800000001</v>
      </c>
      <c r="J2932" s="104">
        <f t="shared" si="937"/>
        <v>1.07934741</v>
      </c>
      <c r="K2932" s="104">
        <f t="shared" si="938"/>
        <v>55622.011853279997</v>
      </c>
      <c r="L2932" s="107">
        <f t="shared" si="947"/>
        <v>95</v>
      </c>
      <c r="M2932" s="105">
        <f t="shared" si="948"/>
        <v>9.9867998599999994E-3</v>
      </c>
      <c r="N2932" s="104">
        <f t="shared" si="949"/>
        <v>555.48590018000004</v>
      </c>
      <c r="O2932" s="113">
        <f t="shared" si="946"/>
        <v>0.11</v>
      </c>
      <c r="P2932" s="108">
        <f t="shared" si="936"/>
        <v>1.0087345940000001</v>
      </c>
      <c r="Q2932" s="104">
        <f t="shared" si="939"/>
        <v>485.835691</v>
      </c>
      <c r="R2932" s="104">
        <f t="shared" si="940"/>
        <v>1041.32159118</v>
      </c>
      <c r="S2932" s="109" t="s">
        <v>52</v>
      </c>
      <c r="T2932" s="110">
        <f t="shared" si="950"/>
        <v>42957</v>
      </c>
      <c r="U2932" s="111">
        <f t="shared" si="951"/>
        <v>55066.525953099997</v>
      </c>
      <c r="V2932" s="65"/>
      <c r="AB2932" s="64"/>
      <c r="AF2932" s="67"/>
    </row>
    <row r="2933" spans="1:32" x14ac:dyDescent="0.2">
      <c r="A2933" s="112">
        <f t="shared" si="941"/>
        <v>42958</v>
      </c>
      <c r="B2933" s="104">
        <f>IF(E2933&lt;0,"ND",(K2933+Q2933))</f>
        <v>55081.976353749997</v>
      </c>
      <c r="C2933" s="104">
        <f t="shared" si="942"/>
        <v>51018.351869769955</v>
      </c>
      <c r="D2933" s="132">
        <f t="shared" si="943"/>
        <v>42958</v>
      </c>
      <c r="E2933" s="105">
        <f t="shared" si="955"/>
        <v>0</v>
      </c>
      <c r="F2933" s="106">
        <f t="shared" si="952"/>
        <v>1</v>
      </c>
      <c r="G2933" s="106">
        <f t="shared" si="954"/>
        <v>31</v>
      </c>
      <c r="H2933" s="104">
        <f t="shared" si="944"/>
        <v>1</v>
      </c>
      <c r="I2933" s="104">
        <f t="shared" si="945"/>
        <v>1.07934741</v>
      </c>
      <c r="J2933" s="104">
        <f t="shared" si="937"/>
        <v>1.07934741</v>
      </c>
      <c r="K2933" s="104">
        <f t="shared" si="938"/>
        <v>55066.525953099997</v>
      </c>
      <c r="L2933" s="107">
        <f t="shared" si="947"/>
        <v>0</v>
      </c>
      <c r="M2933" s="105">
        <f t="shared" si="948"/>
        <v>0</v>
      </c>
      <c r="N2933" s="104">
        <f t="shared" si="949"/>
        <v>0</v>
      </c>
      <c r="O2933" s="113">
        <f t="shared" si="946"/>
        <v>0.11</v>
      </c>
      <c r="P2933" s="108">
        <f t="shared" si="936"/>
        <v>1.0002805770000001</v>
      </c>
      <c r="Q2933" s="104">
        <f t="shared" si="939"/>
        <v>15.450400650000001</v>
      </c>
      <c r="R2933" s="104">
        <f t="shared" si="940"/>
        <v>15.450400650000001</v>
      </c>
      <c r="S2933" s="109" t="s">
        <v>52</v>
      </c>
      <c r="T2933" s="110">
        <f t="shared" si="950"/>
        <v>42988</v>
      </c>
      <c r="U2933" s="111">
        <f t="shared" si="951"/>
        <v>0</v>
      </c>
      <c r="V2933" s="22"/>
      <c r="AF2933" s="14"/>
    </row>
    <row r="2934" spans="1:32" x14ac:dyDescent="0.2">
      <c r="A2934" s="112">
        <f t="shared" si="941"/>
        <v>42959</v>
      </c>
      <c r="B2934" s="104">
        <f t="shared" si="953"/>
        <v>55097.431104659998</v>
      </c>
      <c r="C2934" s="104">
        <f t="shared" si="942"/>
        <v>51018.351869769955</v>
      </c>
      <c r="D2934" s="132">
        <f t="shared" si="943"/>
        <v>42958</v>
      </c>
      <c r="E2934" s="105">
        <f t="shared" si="955"/>
        <v>0</v>
      </c>
      <c r="F2934" s="106">
        <f t="shared" si="952"/>
        <v>2</v>
      </c>
      <c r="G2934" s="106">
        <f t="shared" si="954"/>
        <v>31</v>
      </c>
      <c r="H2934" s="104">
        <f t="shared" si="944"/>
        <v>1</v>
      </c>
      <c r="I2934" s="104">
        <f t="shared" si="945"/>
        <v>1.07934741</v>
      </c>
      <c r="J2934" s="104">
        <f t="shared" si="937"/>
        <v>1.07934741</v>
      </c>
      <c r="K2934" s="104">
        <f t="shared" si="938"/>
        <v>55066.525953099997</v>
      </c>
      <c r="L2934" s="107">
        <f t="shared" si="947"/>
        <v>0</v>
      </c>
      <c r="M2934" s="105">
        <f t="shared" si="948"/>
        <v>0</v>
      </c>
      <c r="N2934" s="104">
        <f t="shared" si="949"/>
        <v>0</v>
      </c>
      <c r="O2934" s="113">
        <f t="shared" si="946"/>
        <v>0.11</v>
      </c>
      <c r="P2934" s="108">
        <f t="shared" si="936"/>
        <v>1.000561233</v>
      </c>
      <c r="Q2934" s="104">
        <f t="shared" si="939"/>
        <v>30.90515156</v>
      </c>
      <c r="R2934" s="104">
        <f t="shared" si="940"/>
        <v>30.90515156</v>
      </c>
      <c r="S2934" s="109" t="s">
        <v>52</v>
      </c>
      <c r="T2934" s="110">
        <f t="shared" si="950"/>
        <v>42988</v>
      </c>
      <c r="U2934" s="111">
        <f t="shared" si="951"/>
        <v>0</v>
      </c>
      <c r="V2934" s="22"/>
      <c r="AF2934" s="14"/>
    </row>
    <row r="2935" spans="1:32" x14ac:dyDescent="0.2">
      <c r="A2935" s="112">
        <f t="shared" si="941"/>
        <v>42960</v>
      </c>
      <c r="B2935" s="104">
        <f t="shared" si="953"/>
        <v>55112.890150749998</v>
      </c>
      <c r="C2935" s="104">
        <f t="shared" si="942"/>
        <v>51018.351869769955</v>
      </c>
      <c r="D2935" s="132">
        <f t="shared" si="943"/>
        <v>42958</v>
      </c>
      <c r="E2935" s="105">
        <f t="shared" si="955"/>
        <v>0</v>
      </c>
      <c r="F2935" s="106">
        <f t="shared" si="952"/>
        <v>3</v>
      </c>
      <c r="G2935" s="106">
        <f t="shared" si="954"/>
        <v>31</v>
      </c>
      <c r="H2935" s="104">
        <f t="shared" si="944"/>
        <v>1</v>
      </c>
      <c r="I2935" s="104">
        <f t="shared" si="945"/>
        <v>1.07934741</v>
      </c>
      <c r="J2935" s="104">
        <f t="shared" si="937"/>
        <v>1.07934741</v>
      </c>
      <c r="K2935" s="104">
        <f t="shared" si="938"/>
        <v>55066.525953099997</v>
      </c>
      <c r="L2935" s="107">
        <f t="shared" si="947"/>
        <v>0</v>
      </c>
      <c r="M2935" s="105">
        <f t="shared" si="948"/>
        <v>0</v>
      </c>
      <c r="N2935" s="104">
        <f t="shared" si="949"/>
        <v>0</v>
      </c>
      <c r="O2935" s="113">
        <f t="shared" si="946"/>
        <v>0.11</v>
      </c>
      <c r="P2935" s="108">
        <f t="shared" si="936"/>
        <v>1.0008419669999999</v>
      </c>
      <c r="Q2935" s="104">
        <f t="shared" si="939"/>
        <v>46.364197650000001</v>
      </c>
      <c r="R2935" s="104">
        <f t="shared" si="940"/>
        <v>46.364197650000001</v>
      </c>
      <c r="S2935" s="109" t="s">
        <v>52</v>
      </c>
      <c r="T2935" s="110">
        <f t="shared" si="950"/>
        <v>42988</v>
      </c>
      <c r="U2935" s="111">
        <f t="shared" si="951"/>
        <v>0</v>
      </c>
      <c r="V2935" s="22"/>
      <c r="AF2935" s="14"/>
    </row>
    <row r="2936" spans="1:32" x14ac:dyDescent="0.2">
      <c r="A2936" s="112">
        <f t="shared" si="941"/>
        <v>42961</v>
      </c>
      <c r="B2936" s="104">
        <f t="shared" si="953"/>
        <v>55128.353602169998</v>
      </c>
      <c r="C2936" s="104">
        <f t="shared" si="942"/>
        <v>51018.351869769955</v>
      </c>
      <c r="D2936" s="132">
        <f t="shared" si="943"/>
        <v>42958</v>
      </c>
      <c r="E2936" s="105">
        <f t="shared" si="955"/>
        <v>0</v>
      </c>
      <c r="F2936" s="106">
        <f t="shared" si="952"/>
        <v>4</v>
      </c>
      <c r="G2936" s="106">
        <f t="shared" si="954"/>
        <v>31</v>
      </c>
      <c r="H2936" s="104">
        <f t="shared" si="944"/>
        <v>1</v>
      </c>
      <c r="I2936" s="104">
        <f t="shared" si="945"/>
        <v>1.07934741</v>
      </c>
      <c r="J2936" s="104">
        <f t="shared" si="937"/>
        <v>1.07934741</v>
      </c>
      <c r="K2936" s="104">
        <f t="shared" si="938"/>
        <v>55066.525953099997</v>
      </c>
      <c r="L2936" s="107">
        <f t="shared" si="947"/>
        <v>0</v>
      </c>
      <c r="M2936" s="105">
        <f t="shared" si="948"/>
        <v>0</v>
      </c>
      <c r="N2936" s="104">
        <f t="shared" si="949"/>
        <v>0</v>
      </c>
      <c r="O2936" s="113">
        <f t="shared" si="946"/>
        <v>0.11</v>
      </c>
      <c r="P2936" s="108">
        <f t="shared" si="936"/>
        <v>1.0011227810000001</v>
      </c>
      <c r="Q2936" s="104">
        <f t="shared" si="939"/>
        <v>61.82764907</v>
      </c>
      <c r="R2936" s="104">
        <f t="shared" si="940"/>
        <v>61.82764907</v>
      </c>
      <c r="S2936" s="109" t="s">
        <v>52</v>
      </c>
      <c r="T2936" s="110">
        <f t="shared" si="950"/>
        <v>42988</v>
      </c>
      <c r="U2936" s="111">
        <f t="shared" si="951"/>
        <v>0</v>
      </c>
      <c r="V2936" s="22"/>
      <c r="AF2936" s="14"/>
    </row>
    <row r="2937" spans="1:32" x14ac:dyDescent="0.2">
      <c r="A2937" s="112">
        <f t="shared" si="941"/>
        <v>42962</v>
      </c>
      <c r="B2937" s="104">
        <f t="shared" si="953"/>
        <v>55143.821348779995</v>
      </c>
      <c r="C2937" s="104">
        <f t="shared" si="942"/>
        <v>51018.351869769955</v>
      </c>
      <c r="D2937" s="132">
        <f t="shared" si="943"/>
        <v>42958</v>
      </c>
      <c r="E2937" s="105">
        <f t="shared" si="955"/>
        <v>0</v>
      </c>
      <c r="F2937" s="106">
        <f t="shared" si="952"/>
        <v>5</v>
      </c>
      <c r="G2937" s="106">
        <f t="shared" si="954"/>
        <v>31</v>
      </c>
      <c r="H2937" s="104">
        <f t="shared" si="944"/>
        <v>1</v>
      </c>
      <c r="I2937" s="104">
        <f t="shared" si="945"/>
        <v>1.07934741</v>
      </c>
      <c r="J2937" s="104">
        <f t="shared" si="937"/>
        <v>1.07934741</v>
      </c>
      <c r="K2937" s="104">
        <f t="shared" si="938"/>
        <v>55066.525953099997</v>
      </c>
      <c r="L2937" s="107">
        <f t="shared" si="947"/>
        <v>0</v>
      </c>
      <c r="M2937" s="105">
        <f t="shared" si="948"/>
        <v>0</v>
      </c>
      <c r="N2937" s="104">
        <f t="shared" si="949"/>
        <v>0</v>
      </c>
      <c r="O2937" s="113">
        <f t="shared" si="946"/>
        <v>0.11</v>
      </c>
      <c r="P2937" s="108">
        <f t="shared" si="936"/>
        <v>1.001403673</v>
      </c>
      <c r="Q2937" s="104">
        <f t="shared" si="939"/>
        <v>77.295395679999999</v>
      </c>
      <c r="R2937" s="104">
        <f t="shared" si="940"/>
        <v>77.295395679999999</v>
      </c>
      <c r="S2937" s="109" t="s">
        <v>52</v>
      </c>
      <c r="T2937" s="110">
        <f t="shared" si="950"/>
        <v>42988</v>
      </c>
      <c r="U2937" s="111">
        <f t="shared" si="951"/>
        <v>0</v>
      </c>
      <c r="V2937" s="22"/>
      <c r="AF2937" s="14"/>
    </row>
    <row r="2938" spans="1:32" x14ac:dyDescent="0.2">
      <c r="A2938" s="112">
        <f t="shared" si="941"/>
        <v>42963</v>
      </c>
      <c r="B2938" s="104">
        <f t="shared" si="953"/>
        <v>55159.293390579995</v>
      </c>
      <c r="C2938" s="104">
        <f t="shared" si="942"/>
        <v>51018.351869769955</v>
      </c>
      <c r="D2938" s="132">
        <f t="shared" si="943"/>
        <v>42958</v>
      </c>
      <c r="E2938" s="105">
        <f t="shared" si="955"/>
        <v>0</v>
      </c>
      <c r="F2938" s="106">
        <f t="shared" si="952"/>
        <v>6</v>
      </c>
      <c r="G2938" s="106">
        <f t="shared" si="954"/>
        <v>31</v>
      </c>
      <c r="H2938" s="104">
        <f t="shared" si="944"/>
        <v>1</v>
      </c>
      <c r="I2938" s="104">
        <f t="shared" si="945"/>
        <v>1.07934741</v>
      </c>
      <c r="J2938" s="104">
        <f t="shared" si="937"/>
        <v>1.07934741</v>
      </c>
      <c r="K2938" s="104">
        <f t="shared" si="938"/>
        <v>55066.525953099997</v>
      </c>
      <c r="L2938" s="107">
        <f t="shared" si="947"/>
        <v>0</v>
      </c>
      <c r="M2938" s="105">
        <f t="shared" si="948"/>
        <v>0</v>
      </c>
      <c r="N2938" s="104">
        <f t="shared" si="949"/>
        <v>0</v>
      </c>
      <c r="O2938" s="113">
        <f t="shared" si="946"/>
        <v>0.11</v>
      </c>
      <c r="P2938" s="108">
        <f t="shared" si="936"/>
        <v>1.0016846429999999</v>
      </c>
      <c r="Q2938" s="104">
        <f t="shared" si="939"/>
        <v>92.767437479999998</v>
      </c>
      <c r="R2938" s="104">
        <f t="shared" si="940"/>
        <v>92.767437479999998</v>
      </c>
      <c r="S2938" s="109" t="s">
        <v>52</v>
      </c>
      <c r="T2938" s="110">
        <f t="shared" si="950"/>
        <v>42988</v>
      </c>
      <c r="U2938" s="111">
        <f t="shared" si="951"/>
        <v>0</v>
      </c>
      <c r="V2938" s="22"/>
      <c r="AF2938" s="14"/>
    </row>
    <row r="2939" spans="1:32" x14ac:dyDescent="0.2">
      <c r="A2939" s="112">
        <f t="shared" si="941"/>
        <v>42964</v>
      </c>
      <c r="B2939" s="104">
        <f t="shared" si="953"/>
        <v>55174.769837699998</v>
      </c>
      <c r="C2939" s="104">
        <f t="shared" si="942"/>
        <v>51018.351869769955</v>
      </c>
      <c r="D2939" s="132">
        <f t="shared" si="943"/>
        <v>42958</v>
      </c>
      <c r="E2939" s="105">
        <f t="shared" si="955"/>
        <v>0</v>
      </c>
      <c r="F2939" s="106">
        <f t="shared" si="952"/>
        <v>7</v>
      </c>
      <c r="G2939" s="106">
        <f t="shared" si="954"/>
        <v>31</v>
      </c>
      <c r="H2939" s="104">
        <f t="shared" si="944"/>
        <v>1</v>
      </c>
      <c r="I2939" s="104">
        <f t="shared" si="945"/>
        <v>1.07934741</v>
      </c>
      <c r="J2939" s="104">
        <f t="shared" si="937"/>
        <v>1.07934741</v>
      </c>
      <c r="K2939" s="104">
        <f t="shared" si="938"/>
        <v>55066.525953099997</v>
      </c>
      <c r="L2939" s="107">
        <f t="shared" si="947"/>
        <v>0</v>
      </c>
      <c r="M2939" s="105">
        <f t="shared" si="948"/>
        <v>0</v>
      </c>
      <c r="N2939" s="104">
        <f t="shared" si="949"/>
        <v>0</v>
      </c>
      <c r="O2939" s="113">
        <f t="shared" si="946"/>
        <v>0.11</v>
      </c>
      <c r="P2939" s="108">
        <f t="shared" si="936"/>
        <v>1.001965693</v>
      </c>
      <c r="Q2939" s="104">
        <f t="shared" si="939"/>
        <v>108.2438846</v>
      </c>
      <c r="R2939" s="104">
        <f t="shared" si="940"/>
        <v>108.2438846</v>
      </c>
      <c r="S2939" s="109" t="s">
        <v>52</v>
      </c>
      <c r="T2939" s="110">
        <f t="shared" si="950"/>
        <v>42988</v>
      </c>
      <c r="U2939" s="111">
        <f t="shared" si="951"/>
        <v>0</v>
      </c>
      <c r="V2939" s="22"/>
      <c r="AF2939" s="14"/>
    </row>
    <row r="2940" spans="1:32" x14ac:dyDescent="0.2">
      <c r="A2940" s="112">
        <f t="shared" si="941"/>
        <v>42965</v>
      </c>
      <c r="B2940" s="104">
        <f t="shared" si="953"/>
        <v>55190.250635069999</v>
      </c>
      <c r="C2940" s="104">
        <f t="shared" si="942"/>
        <v>51018.351869769955</v>
      </c>
      <c r="D2940" s="132">
        <f t="shared" si="943"/>
        <v>42958</v>
      </c>
      <c r="E2940" s="105">
        <f t="shared" si="955"/>
        <v>0</v>
      </c>
      <c r="F2940" s="106">
        <f t="shared" si="952"/>
        <v>8</v>
      </c>
      <c r="G2940" s="106">
        <f t="shared" si="954"/>
        <v>31</v>
      </c>
      <c r="H2940" s="104">
        <f t="shared" si="944"/>
        <v>1</v>
      </c>
      <c r="I2940" s="104">
        <f t="shared" si="945"/>
        <v>1.07934741</v>
      </c>
      <c r="J2940" s="104">
        <f t="shared" si="937"/>
        <v>1.07934741</v>
      </c>
      <c r="K2940" s="104">
        <f t="shared" si="938"/>
        <v>55066.525953099997</v>
      </c>
      <c r="L2940" s="107">
        <f t="shared" si="947"/>
        <v>0</v>
      </c>
      <c r="M2940" s="105">
        <f t="shared" si="948"/>
        <v>0</v>
      </c>
      <c r="N2940" s="104">
        <f t="shared" si="949"/>
        <v>0</v>
      </c>
      <c r="O2940" s="113">
        <f t="shared" si="946"/>
        <v>0.11</v>
      </c>
      <c r="P2940" s="108">
        <f t="shared" si="936"/>
        <v>1.002246822</v>
      </c>
      <c r="Q2940" s="104">
        <f t="shared" si="939"/>
        <v>123.72468197000001</v>
      </c>
      <c r="R2940" s="104">
        <f t="shared" si="940"/>
        <v>123.72468197000001</v>
      </c>
      <c r="S2940" s="109" t="s">
        <v>52</v>
      </c>
      <c r="T2940" s="110">
        <f t="shared" si="950"/>
        <v>42988</v>
      </c>
      <c r="U2940" s="111">
        <f t="shared" si="951"/>
        <v>0</v>
      </c>
      <c r="V2940" s="22"/>
      <c r="AF2940" s="14"/>
    </row>
    <row r="2941" spans="1:32" x14ac:dyDescent="0.2">
      <c r="A2941" s="112">
        <f t="shared" si="941"/>
        <v>42966</v>
      </c>
      <c r="B2941" s="104">
        <f t="shared" si="953"/>
        <v>55205.735727629995</v>
      </c>
      <c r="C2941" s="104">
        <f t="shared" si="942"/>
        <v>51018.351869769955</v>
      </c>
      <c r="D2941" s="132">
        <f t="shared" si="943"/>
        <v>42958</v>
      </c>
      <c r="E2941" s="105">
        <f t="shared" si="955"/>
        <v>0</v>
      </c>
      <c r="F2941" s="106">
        <f t="shared" si="952"/>
        <v>9</v>
      </c>
      <c r="G2941" s="106">
        <f t="shared" si="954"/>
        <v>31</v>
      </c>
      <c r="H2941" s="104">
        <f t="shared" si="944"/>
        <v>1</v>
      </c>
      <c r="I2941" s="104">
        <f t="shared" si="945"/>
        <v>1.07934741</v>
      </c>
      <c r="J2941" s="104">
        <f t="shared" si="937"/>
        <v>1.07934741</v>
      </c>
      <c r="K2941" s="104">
        <f t="shared" si="938"/>
        <v>55066.525953099997</v>
      </c>
      <c r="L2941" s="107">
        <f t="shared" si="947"/>
        <v>0</v>
      </c>
      <c r="M2941" s="105">
        <f t="shared" si="948"/>
        <v>0</v>
      </c>
      <c r="N2941" s="104">
        <f t="shared" si="949"/>
        <v>0</v>
      </c>
      <c r="O2941" s="113">
        <f t="shared" si="946"/>
        <v>0.11</v>
      </c>
      <c r="P2941" s="108">
        <f t="shared" si="936"/>
        <v>1.002528029</v>
      </c>
      <c r="Q2941" s="104">
        <f t="shared" si="939"/>
        <v>139.20977453</v>
      </c>
      <c r="R2941" s="104">
        <f t="shared" si="940"/>
        <v>139.20977453</v>
      </c>
      <c r="S2941" s="109" t="s">
        <v>52</v>
      </c>
      <c r="T2941" s="110">
        <f t="shared" si="950"/>
        <v>42988</v>
      </c>
      <c r="U2941" s="111">
        <f t="shared" si="951"/>
        <v>0</v>
      </c>
      <c r="V2941" s="22"/>
      <c r="AF2941" s="14"/>
    </row>
    <row r="2942" spans="1:32" x14ac:dyDescent="0.2">
      <c r="A2942" s="112">
        <f t="shared" si="941"/>
        <v>42967</v>
      </c>
      <c r="B2942" s="104">
        <f t="shared" si="953"/>
        <v>55221.22522552</v>
      </c>
      <c r="C2942" s="104">
        <f t="shared" si="942"/>
        <v>51018.351869769955</v>
      </c>
      <c r="D2942" s="132">
        <f t="shared" si="943"/>
        <v>42958</v>
      </c>
      <c r="E2942" s="105">
        <f t="shared" si="955"/>
        <v>0</v>
      </c>
      <c r="F2942" s="106">
        <f t="shared" si="952"/>
        <v>10</v>
      </c>
      <c r="G2942" s="106">
        <f t="shared" si="954"/>
        <v>31</v>
      </c>
      <c r="H2942" s="104">
        <f t="shared" si="944"/>
        <v>1</v>
      </c>
      <c r="I2942" s="104">
        <f t="shared" si="945"/>
        <v>1.07934741</v>
      </c>
      <c r="J2942" s="104">
        <f t="shared" si="937"/>
        <v>1.07934741</v>
      </c>
      <c r="K2942" s="104">
        <f t="shared" si="938"/>
        <v>55066.525953099997</v>
      </c>
      <c r="L2942" s="107">
        <f t="shared" si="947"/>
        <v>0</v>
      </c>
      <c r="M2942" s="105">
        <f t="shared" si="948"/>
        <v>0</v>
      </c>
      <c r="N2942" s="104">
        <f t="shared" si="949"/>
        <v>0</v>
      </c>
      <c r="O2942" s="113">
        <f t="shared" si="946"/>
        <v>0.11</v>
      </c>
      <c r="P2942" s="108">
        <f t="shared" si="936"/>
        <v>1.002809316</v>
      </c>
      <c r="Q2942" s="104">
        <f t="shared" si="939"/>
        <v>154.69927242</v>
      </c>
      <c r="R2942" s="104">
        <f t="shared" si="940"/>
        <v>154.69927242</v>
      </c>
      <c r="S2942" s="109" t="s">
        <v>52</v>
      </c>
      <c r="T2942" s="110">
        <f t="shared" si="950"/>
        <v>42988</v>
      </c>
      <c r="U2942" s="111">
        <f t="shared" si="951"/>
        <v>0</v>
      </c>
      <c r="V2942" s="22"/>
      <c r="AF2942" s="14"/>
    </row>
    <row r="2943" spans="1:32" x14ac:dyDescent="0.2">
      <c r="A2943" s="112">
        <f t="shared" si="941"/>
        <v>42968</v>
      </c>
      <c r="B2943" s="104">
        <f t="shared" si="953"/>
        <v>55236.719018589996</v>
      </c>
      <c r="C2943" s="104">
        <f t="shared" si="942"/>
        <v>51018.351869769955</v>
      </c>
      <c r="D2943" s="132">
        <f t="shared" si="943"/>
        <v>42958</v>
      </c>
      <c r="E2943" s="105">
        <f t="shared" si="955"/>
        <v>0</v>
      </c>
      <c r="F2943" s="106">
        <f t="shared" si="952"/>
        <v>11</v>
      </c>
      <c r="G2943" s="106">
        <f t="shared" si="954"/>
        <v>31</v>
      </c>
      <c r="H2943" s="104">
        <f t="shared" si="944"/>
        <v>1</v>
      </c>
      <c r="I2943" s="104">
        <f t="shared" si="945"/>
        <v>1.07934741</v>
      </c>
      <c r="J2943" s="104">
        <f t="shared" si="937"/>
        <v>1.07934741</v>
      </c>
      <c r="K2943" s="104">
        <f t="shared" si="938"/>
        <v>55066.525953099997</v>
      </c>
      <c r="L2943" s="107">
        <f t="shared" si="947"/>
        <v>0</v>
      </c>
      <c r="M2943" s="105">
        <f t="shared" si="948"/>
        <v>0</v>
      </c>
      <c r="N2943" s="104">
        <f t="shared" si="949"/>
        <v>0</v>
      </c>
      <c r="O2943" s="113">
        <f t="shared" si="946"/>
        <v>0.11</v>
      </c>
      <c r="P2943" s="108">
        <f t="shared" si="936"/>
        <v>1.003090681</v>
      </c>
      <c r="Q2943" s="104">
        <f t="shared" si="939"/>
        <v>170.19306549000001</v>
      </c>
      <c r="R2943" s="104">
        <f t="shared" si="940"/>
        <v>170.19306549000001</v>
      </c>
      <c r="S2943" s="109" t="s">
        <v>52</v>
      </c>
      <c r="T2943" s="110">
        <f t="shared" si="950"/>
        <v>42988</v>
      </c>
      <c r="U2943" s="111">
        <f t="shared" si="951"/>
        <v>0</v>
      </c>
      <c r="V2943" s="22"/>
      <c r="AF2943" s="14"/>
    </row>
    <row r="2944" spans="1:32" x14ac:dyDescent="0.2">
      <c r="A2944" s="112">
        <f t="shared" si="941"/>
        <v>42969</v>
      </c>
      <c r="B2944" s="104">
        <f t="shared" si="953"/>
        <v>55252.217161919994</v>
      </c>
      <c r="C2944" s="104">
        <f t="shared" si="942"/>
        <v>51018.351869769955</v>
      </c>
      <c r="D2944" s="132">
        <f t="shared" si="943"/>
        <v>42958</v>
      </c>
      <c r="E2944" s="105">
        <f t="shared" si="955"/>
        <v>0</v>
      </c>
      <c r="F2944" s="106">
        <f t="shared" si="952"/>
        <v>12</v>
      </c>
      <c r="G2944" s="106">
        <f t="shared" si="954"/>
        <v>31</v>
      </c>
      <c r="H2944" s="104">
        <f t="shared" si="944"/>
        <v>1</v>
      </c>
      <c r="I2944" s="104">
        <f t="shared" si="945"/>
        <v>1.07934741</v>
      </c>
      <c r="J2944" s="104">
        <f t="shared" si="937"/>
        <v>1.07934741</v>
      </c>
      <c r="K2944" s="104">
        <f t="shared" si="938"/>
        <v>55066.525953099997</v>
      </c>
      <c r="L2944" s="107">
        <f t="shared" si="947"/>
        <v>0</v>
      </c>
      <c r="M2944" s="105">
        <f t="shared" si="948"/>
        <v>0</v>
      </c>
      <c r="N2944" s="104">
        <f t="shared" si="949"/>
        <v>0</v>
      </c>
      <c r="O2944" s="113">
        <f t="shared" si="946"/>
        <v>0.11</v>
      </c>
      <c r="P2944" s="108">
        <f t="shared" si="936"/>
        <v>1.0033721250000001</v>
      </c>
      <c r="Q2944" s="104">
        <f t="shared" si="939"/>
        <v>185.69120882000001</v>
      </c>
      <c r="R2944" s="104">
        <f t="shared" si="940"/>
        <v>185.69120882000001</v>
      </c>
      <c r="S2944" s="109" t="s">
        <v>52</v>
      </c>
      <c r="T2944" s="110">
        <f t="shared" si="950"/>
        <v>42988</v>
      </c>
      <c r="U2944" s="111">
        <f t="shared" si="951"/>
        <v>0</v>
      </c>
      <c r="V2944" s="22"/>
      <c r="AF2944" s="14"/>
    </row>
    <row r="2945" spans="1:32" x14ac:dyDescent="0.2">
      <c r="A2945" s="112">
        <f t="shared" si="941"/>
        <v>42970</v>
      </c>
      <c r="B2945" s="104">
        <f t="shared" si="953"/>
        <v>55267.719655509994</v>
      </c>
      <c r="C2945" s="104">
        <f t="shared" si="942"/>
        <v>51018.351869769955</v>
      </c>
      <c r="D2945" s="132">
        <f t="shared" si="943"/>
        <v>42958</v>
      </c>
      <c r="E2945" s="105">
        <f t="shared" si="955"/>
        <v>0</v>
      </c>
      <c r="F2945" s="106">
        <f t="shared" si="952"/>
        <v>13</v>
      </c>
      <c r="G2945" s="106">
        <f t="shared" si="954"/>
        <v>31</v>
      </c>
      <c r="H2945" s="104">
        <f t="shared" si="944"/>
        <v>1</v>
      </c>
      <c r="I2945" s="104">
        <f t="shared" si="945"/>
        <v>1.07934741</v>
      </c>
      <c r="J2945" s="104">
        <f t="shared" si="937"/>
        <v>1.07934741</v>
      </c>
      <c r="K2945" s="104">
        <f t="shared" si="938"/>
        <v>55066.525953099997</v>
      </c>
      <c r="L2945" s="107">
        <f t="shared" si="947"/>
        <v>0</v>
      </c>
      <c r="M2945" s="105">
        <f t="shared" si="948"/>
        <v>0</v>
      </c>
      <c r="N2945" s="104">
        <f t="shared" si="949"/>
        <v>0</v>
      </c>
      <c r="O2945" s="113">
        <f t="shared" si="946"/>
        <v>0.11</v>
      </c>
      <c r="P2945" s="108">
        <f t="shared" si="936"/>
        <v>1.003653648</v>
      </c>
      <c r="Q2945" s="104">
        <f t="shared" si="939"/>
        <v>201.19370240999999</v>
      </c>
      <c r="R2945" s="104">
        <f t="shared" si="940"/>
        <v>201.19370240999999</v>
      </c>
      <c r="S2945" s="109" t="s">
        <v>52</v>
      </c>
      <c r="T2945" s="110">
        <f t="shared" si="950"/>
        <v>42988</v>
      </c>
      <c r="U2945" s="111">
        <f t="shared" si="951"/>
        <v>0</v>
      </c>
      <c r="V2945" s="22"/>
      <c r="AF2945" s="14"/>
    </row>
    <row r="2946" spans="1:32" x14ac:dyDescent="0.2">
      <c r="A2946" s="112">
        <f t="shared" si="941"/>
        <v>42971</v>
      </c>
      <c r="B2946" s="104">
        <f t="shared" si="953"/>
        <v>55283.226499349999</v>
      </c>
      <c r="C2946" s="104">
        <f t="shared" si="942"/>
        <v>51018.351869769955</v>
      </c>
      <c r="D2946" s="132">
        <f t="shared" si="943"/>
        <v>42958</v>
      </c>
      <c r="E2946" s="105">
        <f t="shared" si="955"/>
        <v>0</v>
      </c>
      <c r="F2946" s="106">
        <f t="shared" si="952"/>
        <v>14</v>
      </c>
      <c r="G2946" s="106">
        <f t="shared" si="954"/>
        <v>31</v>
      </c>
      <c r="H2946" s="104">
        <f t="shared" si="944"/>
        <v>1</v>
      </c>
      <c r="I2946" s="104">
        <f t="shared" si="945"/>
        <v>1.07934741</v>
      </c>
      <c r="J2946" s="104">
        <f t="shared" si="937"/>
        <v>1.07934741</v>
      </c>
      <c r="K2946" s="104">
        <f t="shared" si="938"/>
        <v>55066.525953099997</v>
      </c>
      <c r="L2946" s="107">
        <f t="shared" si="947"/>
        <v>0</v>
      </c>
      <c r="M2946" s="105">
        <f t="shared" si="948"/>
        <v>0</v>
      </c>
      <c r="N2946" s="104">
        <f t="shared" si="949"/>
        <v>0</v>
      </c>
      <c r="O2946" s="113">
        <f t="shared" si="946"/>
        <v>0.11</v>
      </c>
      <c r="P2946" s="108">
        <f t="shared" si="936"/>
        <v>1.0039352500000001</v>
      </c>
      <c r="Q2946" s="104">
        <f t="shared" si="939"/>
        <v>216.70054625</v>
      </c>
      <c r="R2946" s="104">
        <f t="shared" si="940"/>
        <v>216.70054625</v>
      </c>
      <c r="S2946" s="109" t="s">
        <v>52</v>
      </c>
      <c r="T2946" s="110">
        <f t="shared" si="950"/>
        <v>42988</v>
      </c>
      <c r="U2946" s="111">
        <f t="shared" si="951"/>
        <v>0</v>
      </c>
      <c r="V2946" s="22"/>
      <c r="AF2946" s="14"/>
    </row>
    <row r="2947" spans="1:32" x14ac:dyDescent="0.2">
      <c r="A2947" s="112">
        <f t="shared" si="941"/>
        <v>42972</v>
      </c>
      <c r="B2947" s="104">
        <f t="shared" si="953"/>
        <v>55298.737693449999</v>
      </c>
      <c r="C2947" s="104">
        <f t="shared" si="942"/>
        <v>51018.351869769955</v>
      </c>
      <c r="D2947" s="132">
        <f t="shared" si="943"/>
        <v>42958</v>
      </c>
      <c r="E2947" s="105">
        <f t="shared" si="955"/>
        <v>0</v>
      </c>
      <c r="F2947" s="106">
        <f t="shared" si="952"/>
        <v>15</v>
      </c>
      <c r="G2947" s="106">
        <f t="shared" si="954"/>
        <v>31</v>
      </c>
      <c r="H2947" s="104">
        <f t="shared" si="944"/>
        <v>1</v>
      </c>
      <c r="I2947" s="104">
        <f t="shared" si="945"/>
        <v>1.07934741</v>
      </c>
      <c r="J2947" s="104">
        <f t="shared" si="937"/>
        <v>1.07934741</v>
      </c>
      <c r="K2947" s="104">
        <f t="shared" si="938"/>
        <v>55066.525953099997</v>
      </c>
      <c r="L2947" s="107">
        <f t="shared" si="947"/>
        <v>0</v>
      </c>
      <c r="M2947" s="105">
        <f t="shared" si="948"/>
        <v>0</v>
      </c>
      <c r="N2947" s="104">
        <f t="shared" si="949"/>
        <v>0</v>
      </c>
      <c r="O2947" s="113">
        <f t="shared" si="946"/>
        <v>0.11</v>
      </c>
      <c r="P2947" s="108">
        <f t="shared" si="936"/>
        <v>1.004216931</v>
      </c>
      <c r="Q2947" s="104">
        <f t="shared" si="939"/>
        <v>232.21174035000001</v>
      </c>
      <c r="R2947" s="104">
        <f t="shared" si="940"/>
        <v>232.21174035000001</v>
      </c>
      <c r="S2947" s="109" t="s">
        <v>52</v>
      </c>
      <c r="T2947" s="110">
        <f t="shared" si="950"/>
        <v>42988</v>
      </c>
      <c r="U2947" s="111">
        <f t="shared" si="951"/>
        <v>0</v>
      </c>
      <c r="V2947" s="22"/>
      <c r="AF2947" s="14"/>
    </row>
    <row r="2948" spans="1:32" x14ac:dyDescent="0.2">
      <c r="A2948" s="112">
        <f t="shared" si="941"/>
        <v>42973</v>
      </c>
      <c r="B2948" s="104">
        <f t="shared" si="953"/>
        <v>55314.253292869995</v>
      </c>
      <c r="C2948" s="104">
        <f t="shared" si="942"/>
        <v>51018.351869769955</v>
      </c>
      <c r="D2948" s="132">
        <f t="shared" si="943"/>
        <v>42958</v>
      </c>
      <c r="E2948" s="105">
        <f t="shared" si="955"/>
        <v>0</v>
      </c>
      <c r="F2948" s="106">
        <f t="shared" si="952"/>
        <v>16</v>
      </c>
      <c r="G2948" s="106">
        <f t="shared" si="954"/>
        <v>31</v>
      </c>
      <c r="H2948" s="104">
        <f t="shared" si="944"/>
        <v>1</v>
      </c>
      <c r="I2948" s="104">
        <f t="shared" si="945"/>
        <v>1.07934741</v>
      </c>
      <c r="J2948" s="104">
        <f t="shared" si="937"/>
        <v>1.07934741</v>
      </c>
      <c r="K2948" s="104">
        <f t="shared" si="938"/>
        <v>55066.525953099997</v>
      </c>
      <c r="L2948" s="107">
        <f t="shared" si="947"/>
        <v>0</v>
      </c>
      <c r="M2948" s="105">
        <f t="shared" si="948"/>
        <v>0</v>
      </c>
      <c r="N2948" s="104">
        <f t="shared" si="949"/>
        <v>0</v>
      </c>
      <c r="O2948" s="113">
        <f t="shared" si="946"/>
        <v>0.11</v>
      </c>
      <c r="P2948" s="108">
        <f t="shared" si="936"/>
        <v>1.0044986920000001</v>
      </c>
      <c r="Q2948" s="104">
        <f t="shared" si="939"/>
        <v>247.72733976999999</v>
      </c>
      <c r="R2948" s="104">
        <f t="shared" si="940"/>
        <v>247.72733976999999</v>
      </c>
      <c r="S2948" s="109" t="s">
        <v>52</v>
      </c>
      <c r="T2948" s="110">
        <f t="shared" si="950"/>
        <v>42988</v>
      </c>
      <c r="U2948" s="111">
        <f t="shared" si="951"/>
        <v>0</v>
      </c>
      <c r="V2948" s="22"/>
      <c r="AF2948" s="14"/>
    </row>
    <row r="2949" spans="1:32" x14ac:dyDescent="0.2">
      <c r="A2949" s="112">
        <f t="shared" si="941"/>
        <v>42974</v>
      </c>
      <c r="B2949" s="104">
        <f t="shared" si="953"/>
        <v>55329.773187479994</v>
      </c>
      <c r="C2949" s="104">
        <f t="shared" si="942"/>
        <v>51018.351869769955</v>
      </c>
      <c r="D2949" s="132">
        <f t="shared" si="943"/>
        <v>42958</v>
      </c>
      <c r="E2949" s="105">
        <f t="shared" si="955"/>
        <v>0</v>
      </c>
      <c r="F2949" s="106">
        <f t="shared" si="952"/>
        <v>17</v>
      </c>
      <c r="G2949" s="106">
        <f t="shared" si="954"/>
        <v>31</v>
      </c>
      <c r="H2949" s="104">
        <f t="shared" si="944"/>
        <v>1</v>
      </c>
      <c r="I2949" s="104">
        <f t="shared" si="945"/>
        <v>1.07934741</v>
      </c>
      <c r="J2949" s="104">
        <f t="shared" si="937"/>
        <v>1.07934741</v>
      </c>
      <c r="K2949" s="104">
        <f t="shared" si="938"/>
        <v>55066.525953099997</v>
      </c>
      <c r="L2949" s="107">
        <f t="shared" si="947"/>
        <v>0</v>
      </c>
      <c r="M2949" s="105">
        <f t="shared" si="948"/>
        <v>0</v>
      </c>
      <c r="N2949" s="104">
        <f t="shared" si="949"/>
        <v>0</v>
      </c>
      <c r="O2949" s="113">
        <f t="shared" si="946"/>
        <v>0.11</v>
      </c>
      <c r="P2949" s="108">
        <f t="shared" si="936"/>
        <v>1.004780531</v>
      </c>
      <c r="Q2949" s="104">
        <f t="shared" si="939"/>
        <v>263.24723438000001</v>
      </c>
      <c r="R2949" s="104">
        <f t="shared" si="940"/>
        <v>263.24723438000001</v>
      </c>
      <c r="S2949" s="109" t="s">
        <v>52</v>
      </c>
      <c r="T2949" s="110">
        <f t="shared" si="950"/>
        <v>42988</v>
      </c>
      <c r="U2949" s="111">
        <f t="shared" si="951"/>
        <v>0</v>
      </c>
      <c r="V2949" s="22"/>
      <c r="AF2949" s="14"/>
    </row>
    <row r="2950" spans="1:32" x14ac:dyDescent="0.2">
      <c r="A2950" s="112">
        <f t="shared" si="941"/>
        <v>42975</v>
      </c>
      <c r="B2950" s="104">
        <f t="shared" si="953"/>
        <v>55345.297432339998</v>
      </c>
      <c r="C2950" s="104">
        <f t="shared" si="942"/>
        <v>51018.351869769955</v>
      </c>
      <c r="D2950" s="132">
        <f t="shared" si="943"/>
        <v>42958</v>
      </c>
      <c r="E2950" s="105">
        <f t="shared" si="955"/>
        <v>0</v>
      </c>
      <c r="F2950" s="106">
        <f t="shared" si="952"/>
        <v>18</v>
      </c>
      <c r="G2950" s="106">
        <f t="shared" si="954"/>
        <v>31</v>
      </c>
      <c r="H2950" s="104">
        <f t="shared" si="944"/>
        <v>1</v>
      </c>
      <c r="I2950" s="104">
        <f t="shared" si="945"/>
        <v>1.07934741</v>
      </c>
      <c r="J2950" s="104">
        <f t="shared" si="937"/>
        <v>1.07934741</v>
      </c>
      <c r="K2950" s="104">
        <f t="shared" si="938"/>
        <v>55066.525953099997</v>
      </c>
      <c r="L2950" s="107">
        <f t="shared" si="947"/>
        <v>0</v>
      </c>
      <c r="M2950" s="105">
        <f t="shared" si="948"/>
        <v>0</v>
      </c>
      <c r="N2950" s="104">
        <f t="shared" si="949"/>
        <v>0</v>
      </c>
      <c r="O2950" s="113">
        <f t="shared" si="946"/>
        <v>0.11</v>
      </c>
      <c r="P2950" s="108">
        <f t="shared" si="936"/>
        <v>1.005062449</v>
      </c>
      <c r="Q2950" s="104">
        <f t="shared" si="939"/>
        <v>278.77147924000002</v>
      </c>
      <c r="R2950" s="104">
        <f t="shared" si="940"/>
        <v>278.77147924000002</v>
      </c>
      <c r="S2950" s="109" t="s">
        <v>52</v>
      </c>
      <c r="T2950" s="110">
        <f t="shared" si="950"/>
        <v>42988</v>
      </c>
      <c r="U2950" s="111">
        <f t="shared" si="951"/>
        <v>0</v>
      </c>
      <c r="V2950" s="22"/>
      <c r="AF2950" s="14"/>
    </row>
    <row r="2951" spans="1:32" x14ac:dyDescent="0.2">
      <c r="A2951" s="112">
        <f t="shared" si="941"/>
        <v>42976</v>
      </c>
      <c r="B2951" s="104">
        <f t="shared" si="953"/>
        <v>55360.826082529995</v>
      </c>
      <c r="C2951" s="104">
        <f t="shared" si="942"/>
        <v>51018.351869769955</v>
      </c>
      <c r="D2951" s="132">
        <f t="shared" si="943"/>
        <v>42958</v>
      </c>
      <c r="E2951" s="105">
        <f t="shared" si="955"/>
        <v>0</v>
      </c>
      <c r="F2951" s="106">
        <f t="shared" si="952"/>
        <v>19</v>
      </c>
      <c r="G2951" s="106">
        <f t="shared" si="954"/>
        <v>31</v>
      </c>
      <c r="H2951" s="104">
        <f t="shared" si="944"/>
        <v>1</v>
      </c>
      <c r="I2951" s="104">
        <f t="shared" si="945"/>
        <v>1.07934741</v>
      </c>
      <c r="J2951" s="104">
        <f t="shared" si="937"/>
        <v>1.07934741</v>
      </c>
      <c r="K2951" s="104">
        <f t="shared" si="938"/>
        <v>55066.525953099997</v>
      </c>
      <c r="L2951" s="107">
        <f t="shared" si="947"/>
        <v>0</v>
      </c>
      <c r="M2951" s="105">
        <f t="shared" si="948"/>
        <v>0</v>
      </c>
      <c r="N2951" s="104">
        <f t="shared" si="949"/>
        <v>0</v>
      </c>
      <c r="O2951" s="113">
        <f t="shared" si="946"/>
        <v>0.11</v>
      </c>
      <c r="P2951" s="108">
        <f t="shared" si="936"/>
        <v>1.0053444469999999</v>
      </c>
      <c r="Q2951" s="104">
        <f t="shared" si="939"/>
        <v>294.30012943000003</v>
      </c>
      <c r="R2951" s="104">
        <f t="shared" si="940"/>
        <v>294.30012943000003</v>
      </c>
      <c r="S2951" s="109" t="s">
        <v>52</v>
      </c>
      <c r="T2951" s="110">
        <f t="shared" si="950"/>
        <v>42988</v>
      </c>
      <c r="U2951" s="111">
        <f t="shared" si="951"/>
        <v>0</v>
      </c>
      <c r="V2951" s="22"/>
      <c r="AF2951" s="14"/>
    </row>
    <row r="2952" spans="1:32" x14ac:dyDescent="0.2">
      <c r="A2952" s="112">
        <f t="shared" si="941"/>
        <v>42977</v>
      </c>
      <c r="B2952" s="104">
        <f t="shared" si="953"/>
        <v>55376.359027899998</v>
      </c>
      <c r="C2952" s="104">
        <f t="shared" si="942"/>
        <v>51018.351869769955</v>
      </c>
      <c r="D2952" s="132">
        <f t="shared" si="943"/>
        <v>42958</v>
      </c>
      <c r="E2952" s="105">
        <f t="shared" si="955"/>
        <v>0</v>
      </c>
      <c r="F2952" s="106">
        <f t="shared" si="952"/>
        <v>20</v>
      </c>
      <c r="G2952" s="106">
        <f t="shared" si="954"/>
        <v>31</v>
      </c>
      <c r="H2952" s="104">
        <f t="shared" si="944"/>
        <v>1</v>
      </c>
      <c r="I2952" s="104">
        <f t="shared" si="945"/>
        <v>1.07934741</v>
      </c>
      <c r="J2952" s="104">
        <f t="shared" si="937"/>
        <v>1.07934741</v>
      </c>
      <c r="K2952" s="104">
        <f t="shared" si="938"/>
        <v>55066.525953099997</v>
      </c>
      <c r="L2952" s="107">
        <f t="shared" si="947"/>
        <v>0</v>
      </c>
      <c r="M2952" s="105">
        <f t="shared" si="948"/>
        <v>0</v>
      </c>
      <c r="N2952" s="104">
        <f t="shared" si="949"/>
        <v>0</v>
      </c>
      <c r="O2952" s="113">
        <f t="shared" si="946"/>
        <v>0.11</v>
      </c>
      <c r="P2952" s="108">
        <f t="shared" ref="P2952:P3015" si="956">ROUND((1+O2952)^(30/360)^(F2952/G2952),9)</f>
        <v>1.0056265230000001</v>
      </c>
      <c r="Q2952" s="104">
        <f t="shared" si="939"/>
        <v>309.83307480000002</v>
      </c>
      <c r="R2952" s="104">
        <f t="shared" si="940"/>
        <v>309.83307480000002</v>
      </c>
      <c r="S2952" s="109" t="s">
        <v>52</v>
      </c>
      <c r="T2952" s="110">
        <f t="shared" si="950"/>
        <v>42988</v>
      </c>
      <c r="U2952" s="111">
        <f t="shared" si="951"/>
        <v>0</v>
      </c>
      <c r="V2952" s="22"/>
      <c r="AF2952" s="14"/>
    </row>
    <row r="2953" spans="1:32" x14ac:dyDescent="0.2">
      <c r="A2953" s="112">
        <f t="shared" si="941"/>
        <v>42978</v>
      </c>
      <c r="B2953" s="104">
        <f t="shared" si="953"/>
        <v>55391.896378599995</v>
      </c>
      <c r="C2953" s="104">
        <f t="shared" si="942"/>
        <v>51018.351869769955</v>
      </c>
      <c r="D2953" s="132">
        <f t="shared" si="943"/>
        <v>42958</v>
      </c>
      <c r="E2953" s="105">
        <f t="shared" si="955"/>
        <v>0</v>
      </c>
      <c r="F2953" s="106">
        <f t="shared" si="952"/>
        <v>21</v>
      </c>
      <c r="G2953" s="106">
        <f t="shared" si="954"/>
        <v>31</v>
      </c>
      <c r="H2953" s="104">
        <f t="shared" si="944"/>
        <v>1</v>
      </c>
      <c r="I2953" s="104">
        <f t="shared" si="945"/>
        <v>1.07934741</v>
      </c>
      <c r="J2953" s="104">
        <f t="shared" si="937"/>
        <v>1.07934741</v>
      </c>
      <c r="K2953" s="104">
        <f t="shared" si="938"/>
        <v>55066.525953099997</v>
      </c>
      <c r="L2953" s="107">
        <f t="shared" si="947"/>
        <v>0</v>
      </c>
      <c r="M2953" s="105">
        <f t="shared" si="948"/>
        <v>0</v>
      </c>
      <c r="N2953" s="104">
        <f t="shared" si="949"/>
        <v>0</v>
      </c>
      <c r="O2953" s="113">
        <f t="shared" si="946"/>
        <v>0.11</v>
      </c>
      <c r="P2953" s="108">
        <f t="shared" si="956"/>
        <v>1.005908679</v>
      </c>
      <c r="Q2953" s="104">
        <f t="shared" si="939"/>
        <v>325.37042550000001</v>
      </c>
      <c r="R2953" s="104">
        <f t="shared" si="940"/>
        <v>325.37042550000001</v>
      </c>
      <c r="S2953" s="109" t="s">
        <v>52</v>
      </c>
      <c r="T2953" s="110">
        <f t="shared" si="950"/>
        <v>42988</v>
      </c>
      <c r="U2953" s="111">
        <f t="shared" si="951"/>
        <v>0</v>
      </c>
      <c r="V2953" s="22"/>
      <c r="AF2953" s="14"/>
    </row>
    <row r="2954" spans="1:32" x14ac:dyDescent="0.2">
      <c r="A2954" s="112">
        <f t="shared" si="941"/>
        <v>42979</v>
      </c>
      <c r="B2954" s="104">
        <f t="shared" si="953"/>
        <v>55407.438079549996</v>
      </c>
      <c r="C2954" s="104">
        <f t="shared" si="942"/>
        <v>51018.351869769955</v>
      </c>
      <c r="D2954" s="132">
        <f t="shared" si="943"/>
        <v>42958</v>
      </c>
      <c r="E2954" s="105">
        <f t="shared" si="955"/>
        <v>0</v>
      </c>
      <c r="F2954" s="106">
        <f t="shared" si="952"/>
        <v>22</v>
      </c>
      <c r="G2954" s="106">
        <f t="shared" si="954"/>
        <v>31</v>
      </c>
      <c r="H2954" s="104">
        <f t="shared" si="944"/>
        <v>1</v>
      </c>
      <c r="I2954" s="104">
        <f t="shared" si="945"/>
        <v>1.07934741</v>
      </c>
      <c r="J2954" s="104">
        <f t="shared" ref="J2954:J3017" si="957">TRUNC(H2954*I2954,8)</f>
        <v>1.07934741</v>
      </c>
      <c r="K2954" s="104">
        <f t="shared" ref="K2954:K3017" si="958">TRUNC(C2954*J2954,8)</f>
        <v>55066.525953099997</v>
      </c>
      <c r="L2954" s="107">
        <f t="shared" si="947"/>
        <v>0</v>
      </c>
      <c r="M2954" s="105">
        <f t="shared" si="948"/>
        <v>0</v>
      </c>
      <c r="N2954" s="104">
        <f t="shared" si="949"/>
        <v>0</v>
      </c>
      <c r="O2954" s="113">
        <f t="shared" si="946"/>
        <v>0.11</v>
      </c>
      <c r="P2954" s="108">
        <f t="shared" si="956"/>
        <v>1.006190914</v>
      </c>
      <c r="Q2954" s="104">
        <f t="shared" ref="Q2954:Q3017" si="959">TRUNC((P2954-1)*K2954,8)</f>
        <v>340.91212645000002</v>
      </c>
      <c r="R2954" s="104">
        <f t="shared" ref="R2954:R3017" si="960">(N2954+Q2954)</f>
        <v>340.91212645000002</v>
      </c>
      <c r="S2954" s="109" t="s">
        <v>52</v>
      </c>
      <c r="T2954" s="110">
        <f t="shared" si="950"/>
        <v>42988</v>
      </c>
      <c r="U2954" s="111">
        <f t="shared" si="951"/>
        <v>0</v>
      </c>
      <c r="V2954" s="22"/>
      <c r="AF2954" s="14"/>
    </row>
    <row r="2955" spans="1:32" x14ac:dyDescent="0.2">
      <c r="A2955" s="112">
        <f t="shared" ref="A2955:A3018" si="961">(A2954+1)</f>
        <v>42980</v>
      </c>
      <c r="B2955" s="104">
        <f t="shared" si="953"/>
        <v>55422.98413076</v>
      </c>
      <c r="C2955" s="104">
        <f t="shared" ref="C2955:C3018" si="962">IF(DAY(A2954)=$E$2,VLOOKUP(A2954,X$10:Y$148,2),C2954)</f>
        <v>51018.351869769955</v>
      </c>
      <c r="D2955" s="132">
        <f t="shared" ref="D2955:D3018" si="963">IF(DAY(A2954)=$E$2,A2955,D2954)</f>
        <v>42958</v>
      </c>
      <c r="E2955" s="105">
        <f t="shared" si="955"/>
        <v>0</v>
      </c>
      <c r="F2955" s="106">
        <f t="shared" si="952"/>
        <v>23</v>
      </c>
      <c r="G2955" s="106">
        <f t="shared" si="954"/>
        <v>31</v>
      </c>
      <c r="H2955" s="104">
        <f t="shared" ref="H2955:H3018" si="964">TRUNC(((1+$E2955)^($F2955/$G2955)),8)</f>
        <v>1</v>
      </c>
      <c r="I2955" s="104">
        <f t="shared" ref="I2955:I3018" si="965">IF(DAY(A2954)=E$2,J2954,I2954)</f>
        <v>1.07934741</v>
      </c>
      <c r="J2955" s="104">
        <f t="shared" si="957"/>
        <v>1.07934741</v>
      </c>
      <c r="K2955" s="104">
        <f t="shared" si="958"/>
        <v>55066.525953099997</v>
      </c>
      <c r="L2955" s="107">
        <f t="shared" si="947"/>
        <v>0</v>
      </c>
      <c r="M2955" s="105">
        <f t="shared" si="948"/>
        <v>0</v>
      </c>
      <c r="N2955" s="104">
        <f t="shared" si="949"/>
        <v>0</v>
      </c>
      <c r="O2955" s="113">
        <f t="shared" ref="O2955:O3018" si="966">(O2954)</f>
        <v>0.11</v>
      </c>
      <c r="P2955" s="108">
        <f t="shared" si="956"/>
        <v>1.0064732279999999</v>
      </c>
      <c r="Q2955" s="104">
        <f t="shared" si="959"/>
        <v>356.45817765999999</v>
      </c>
      <c r="R2955" s="104">
        <f t="shared" si="960"/>
        <v>356.45817765999999</v>
      </c>
      <c r="S2955" s="109" t="s">
        <v>52</v>
      </c>
      <c r="T2955" s="110">
        <f t="shared" si="950"/>
        <v>42988</v>
      </c>
      <c r="U2955" s="111">
        <f t="shared" si="951"/>
        <v>0</v>
      </c>
      <c r="V2955" s="22"/>
      <c r="AF2955" s="14"/>
    </row>
    <row r="2956" spans="1:32" x14ac:dyDescent="0.2">
      <c r="A2956" s="112">
        <f t="shared" si="961"/>
        <v>42981</v>
      </c>
      <c r="B2956" s="104">
        <f t="shared" si="953"/>
        <v>55438.534532220001</v>
      </c>
      <c r="C2956" s="104">
        <f t="shared" si="962"/>
        <v>51018.351869769955</v>
      </c>
      <c r="D2956" s="132">
        <f t="shared" si="963"/>
        <v>42958</v>
      </c>
      <c r="E2956" s="105">
        <f t="shared" si="955"/>
        <v>0</v>
      </c>
      <c r="F2956" s="106">
        <f t="shared" si="952"/>
        <v>24</v>
      </c>
      <c r="G2956" s="106">
        <f t="shared" si="954"/>
        <v>31</v>
      </c>
      <c r="H2956" s="104">
        <f t="shared" si="964"/>
        <v>1</v>
      </c>
      <c r="I2956" s="104">
        <f t="shared" si="965"/>
        <v>1.07934741</v>
      </c>
      <c r="J2956" s="104">
        <f t="shared" si="957"/>
        <v>1.07934741</v>
      </c>
      <c r="K2956" s="104">
        <f t="shared" si="958"/>
        <v>55066.525953099997</v>
      </c>
      <c r="L2956" s="107">
        <f t="shared" ref="L2956:L3019" si="967">IF(DAY(A2956)=E$2,VLOOKUP(A2956,$X$10:$AE$196,7),0)</f>
        <v>0</v>
      </c>
      <c r="M2956" s="105">
        <f t="shared" ref="M2956:M3019" si="968">IF(DAY(A2956)=E$2,VLOOKUP(A2956,$X$10:$AE$200,5),0)</f>
        <v>0</v>
      </c>
      <c r="N2956" s="104">
        <f t="shared" ref="N2956:N3019" si="969">IF(M2956&gt;0,TRUNC((M2956*K2956),8),0)</f>
        <v>0</v>
      </c>
      <c r="O2956" s="113">
        <f t="shared" si="966"/>
        <v>0.11</v>
      </c>
      <c r="P2956" s="108">
        <f t="shared" si="956"/>
        <v>1.0067556209999999</v>
      </c>
      <c r="Q2956" s="104">
        <f t="shared" si="959"/>
        <v>372.00857911999998</v>
      </c>
      <c r="R2956" s="104">
        <f t="shared" si="960"/>
        <v>372.00857911999998</v>
      </c>
      <c r="S2956" s="109" t="s">
        <v>52</v>
      </c>
      <c r="T2956" s="110">
        <f t="shared" ref="T2956:T3019" si="970">IF(DAY(A2956)=E$2+1,VLOOKUP(A2955,$X$10:$AE$200,8),T2955)</f>
        <v>42988</v>
      </c>
      <c r="U2956" s="111">
        <f t="shared" ref="U2956:U3019" si="971">IF(L2956&gt;0,K2956-N2956,0)</f>
        <v>0</v>
      </c>
      <c r="V2956" s="22"/>
      <c r="AF2956" s="14"/>
    </row>
    <row r="2957" spans="1:32" x14ac:dyDescent="0.2">
      <c r="A2957" s="112">
        <f t="shared" si="961"/>
        <v>42982</v>
      </c>
      <c r="B2957" s="104">
        <f t="shared" si="953"/>
        <v>55454.089339009995</v>
      </c>
      <c r="C2957" s="104">
        <f t="shared" si="962"/>
        <v>51018.351869769955</v>
      </c>
      <c r="D2957" s="132">
        <f t="shared" si="963"/>
        <v>42958</v>
      </c>
      <c r="E2957" s="105">
        <f t="shared" si="955"/>
        <v>0</v>
      </c>
      <c r="F2957" s="106">
        <f t="shared" si="952"/>
        <v>25</v>
      </c>
      <c r="G2957" s="106">
        <f t="shared" si="954"/>
        <v>31</v>
      </c>
      <c r="H2957" s="104">
        <f t="shared" si="964"/>
        <v>1</v>
      </c>
      <c r="I2957" s="104">
        <f t="shared" si="965"/>
        <v>1.07934741</v>
      </c>
      <c r="J2957" s="104">
        <f t="shared" si="957"/>
        <v>1.07934741</v>
      </c>
      <c r="K2957" s="104">
        <f t="shared" si="958"/>
        <v>55066.525953099997</v>
      </c>
      <c r="L2957" s="107">
        <f t="shared" si="967"/>
        <v>0</v>
      </c>
      <c r="M2957" s="105">
        <f t="shared" si="968"/>
        <v>0</v>
      </c>
      <c r="N2957" s="104">
        <f t="shared" si="969"/>
        <v>0</v>
      </c>
      <c r="O2957" s="113">
        <f t="shared" si="966"/>
        <v>0.11</v>
      </c>
      <c r="P2957" s="108">
        <f t="shared" si="956"/>
        <v>1.0070380940000001</v>
      </c>
      <c r="Q2957" s="104">
        <f t="shared" si="959"/>
        <v>387.56338591000002</v>
      </c>
      <c r="R2957" s="104">
        <f t="shared" si="960"/>
        <v>387.56338591000002</v>
      </c>
      <c r="S2957" s="109" t="s">
        <v>52</v>
      </c>
      <c r="T2957" s="110">
        <f t="shared" si="970"/>
        <v>42988</v>
      </c>
      <c r="U2957" s="111">
        <f t="shared" si="971"/>
        <v>0</v>
      </c>
      <c r="V2957" s="22"/>
      <c r="AF2957" s="14"/>
    </row>
    <row r="2958" spans="1:32" x14ac:dyDescent="0.2">
      <c r="A2958" s="112">
        <f t="shared" si="961"/>
        <v>42983</v>
      </c>
      <c r="B2958" s="104">
        <f t="shared" si="953"/>
        <v>55469.648440979996</v>
      </c>
      <c r="C2958" s="104">
        <f t="shared" si="962"/>
        <v>51018.351869769955</v>
      </c>
      <c r="D2958" s="132">
        <f t="shared" si="963"/>
        <v>42958</v>
      </c>
      <c r="E2958" s="105">
        <f t="shared" si="955"/>
        <v>0</v>
      </c>
      <c r="F2958" s="106">
        <f t="shared" si="952"/>
        <v>26</v>
      </c>
      <c r="G2958" s="106">
        <f t="shared" si="954"/>
        <v>31</v>
      </c>
      <c r="H2958" s="104">
        <f t="shared" si="964"/>
        <v>1</v>
      </c>
      <c r="I2958" s="104">
        <f t="shared" si="965"/>
        <v>1.07934741</v>
      </c>
      <c r="J2958" s="104">
        <f t="shared" si="957"/>
        <v>1.07934741</v>
      </c>
      <c r="K2958" s="104">
        <f t="shared" si="958"/>
        <v>55066.525953099997</v>
      </c>
      <c r="L2958" s="107">
        <f t="shared" si="967"/>
        <v>0</v>
      </c>
      <c r="M2958" s="105">
        <f t="shared" si="968"/>
        <v>0</v>
      </c>
      <c r="N2958" s="104">
        <f t="shared" si="969"/>
        <v>0</v>
      </c>
      <c r="O2958" s="113">
        <f t="shared" si="966"/>
        <v>0.11</v>
      </c>
      <c r="P2958" s="108">
        <f t="shared" si="956"/>
        <v>1.0073206450000001</v>
      </c>
      <c r="Q2958" s="104">
        <f t="shared" si="959"/>
        <v>403.12248787999999</v>
      </c>
      <c r="R2958" s="104">
        <f t="shared" si="960"/>
        <v>403.12248787999999</v>
      </c>
      <c r="S2958" s="109" t="s">
        <v>52</v>
      </c>
      <c r="T2958" s="110">
        <f t="shared" si="970"/>
        <v>42988</v>
      </c>
      <c r="U2958" s="111">
        <f t="shared" si="971"/>
        <v>0</v>
      </c>
      <c r="V2958" s="22"/>
      <c r="AF2958" s="14"/>
    </row>
    <row r="2959" spans="1:32" x14ac:dyDescent="0.2">
      <c r="A2959" s="112">
        <f t="shared" si="961"/>
        <v>42984</v>
      </c>
      <c r="B2959" s="104">
        <f t="shared" si="953"/>
        <v>55485.211948279997</v>
      </c>
      <c r="C2959" s="104">
        <f t="shared" si="962"/>
        <v>51018.351869769955</v>
      </c>
      <c r="D2959" s="132">
        <f t="shared" si="963"/>
        <v>42958</v>
      </c>
      <c r="E2959" s="105">
        <f t="shared" si="955"/>
        <v>0</v>
      </c>
      <c r="F2959" s="106">
        <f t="shared" si="952"/>
        <v>27</v>
      </c>
      <c r="G2959" s="106">
        <f t="shared" si="954"/>
        <v>31</v>
      </c>
      <c r="H2959" s="104">
        <f t="shared" si="964"/>
        <v>1</v>
      </c>
      <c r="I2959" s="104">
        <f t="shared" si="965"/>
        <v>1.07934741</v>
      </c>
      <c r="J2959" s="104">
        <f t="shared" si="957"/>
        <v>1.07934741</v>
      </c>
      <c r="K2959" s="104">
        <f t="shared" si="958"/>
        <v>55066.525953099997</v>
      </c>
      <c r="L2959" s="107">
        <f t="shared" si="967"/>
        <v>0</v>
      </c>
      <c r="M2959" s="105">
        <f t="shared" si="968"/>
        <v>0</v>
      </c>
      <c r="N2959" s="104">
        <f t="shared" si="969"/>
        <v>0</v>
      </c>
      <c r="O2959" s="113">
        <f t="shared" si="966"/>
        <v>0.11</v>
      </c>
      <c r="P2959" s="108">
        <f t="shared" si="956"/>
        <v>1.007603276</v>
      </c>
      <c r="Q2959" s="104">
        <f t="shared" si="959"/>
        <v>418.68599518000002</v>
      </c>
      <c r="R2959" s="104">
        <f t="shared" si="960"/>
        <v>418.68599518000002</v>
      </c>
      <c r="S2959" s="109" t="s">
        <v>52</v>
      </c>
      <c r="T2959" s="110">
        <f t="shared" si="970"/>
        <v>42988</v>
      </c>
      <c r="U2959" s="111">
        <f t="shared" si="971"/>
        <v>0</v>
      </c>
      <c r="V2959" s="22"/>
      <c r="AF2959" s="14"/>
    </row>
    <row r="2960" spans="1:32" x14ac:dyDescent="0.2">
      <c r="A2960" s="112">
        <f t="shared" si="961"/>
        <v>42985</v>
      </c>
      <c r="B2960" s="104">
        <f t="shared" si="953"/>
        <v>55500.779860899995</v>
      </c>
      <c r="C2960" s="104">
        <f t="shared" si="962"/>
        <v>51018.351869769955</v>
      </c>
      <c r="D2960" s="132">
        <f t="shared" si="963"/>
        <v>42958</v>
      </c>
      <c r="E2960" s="105">
        <f t="shared" si="955"/>
        <v>0</v>
      </c>
      <c r="F2960" s="106">
        <f t="shared" si="952"/>
        <v>28</v>
      </c>
      <c r="G2960" s="106">
        <f t="shared" si="954"/>
        <v>31</v>
      </c>
      <c r="H2960" s="104">
        <f t="shared" si="964"/>
        <v>1</v>
      </c>
      <c r="I2960" s="104">
        <f t="shared" si="965"/>
        <v>1.07934741</v>
      </c>
      <c r="J2960" s="104">
        <f t="shared" si="957"/>
        <v>1.07934741</v>
      </c>
      <c r="K2960" s="104">
        <f t="shared" si="958"/>
        <v>55066.525953099997</v>
      </c>
      <c r="L2960" s="107">
        <f t="shared" si="967"/>
        <v>0</v>
      </c>
      <c r="M2960" s="105">
        <f t="shared" si="968"/>
        <v>0</v>
      </c>
      <c r="N2960" s="104">
        <f t="shared" si="969"/>
        <v>0</v>
      </c>
      <c r="O2960" s="113">
        <f t="shared" si="966"/>
        <v>0.11</v>
      </c>
      <c r="P2960" s="108">
        <f t="shared" si="956"/>
        <v>1.0078859870000001</v>
      </c>
      <c r="Q2960" s="104">
        <f t="shared" si="959"/>
        <v>434.25390779999998</v>
      </c>
      <c r="R2960" s="104">
        <f t="shared" si="960"/>
        <v>434.25390779999998</v>
      </c>
      <c r="S2960" s="109" t="s">
        <v>52</v>
      </c>
      <c r="T2960" s="110">
        <f t="shared" si="970"/>
        <v>42988</v>
      </c>
      <c r="U2960" s="111">
        <f t="shared" si="971"/>
        <v>0</v>
      </c>
      <c r="V2960" s="22"/>
      <c r="AF2960" s="14"/>
    </row>
    <row r="2961" spans="1:32" x14ac:dyDescent="0.2">
      <c r="A2961" s="112">
        <f t="shared" si="961"/>
        <v>42986</v>
      </c>
      <c r="B2961" s="104">
        <f t="shared" si="953"/>
        <v>55516.352068699998</v>
      </c>
      <c r="C2961" s="104">
        <f t="shared" si="962"/>
        <v>51018.351869769955</v>
      </c>
      <c r="D2961" s="132">
        <f t="shared" si="963"/>
        <v>42958</v>
      </c>
      <c r="E2961" s="105">
        <f t="shared" si="955"/>
        <v>0</v>
      </c>
      <c r="F2961" s="106">
        <f t="shared" si="952"/>
        <v>29</v>
      </c>
      <c r="G2961" s="106">
        <f t="shared" si="954"/>
        <v>31</v>
      </c>
      <c r="H2961" s="104">
        <f t="shared" si="964"/>
        <v>1</v>
      </c>
      <c r="I2961" s="104">
        <f t="shared" si="965"/>
        <v>1.07934741</v>
      </c>
      <c r="J2961" s="104">
        <f t="shared" si="957"/>
        <v>1.07934741</v>
      </c>
      <c r="K2961" s="104">
        <f t="shared" si="958"/>
        <v>55066.525953099997</v>
      </c>
      <c r="L2961" s="107">
        <f t="shared" si="967"/>
        <v>0</v>
      </c>
      <c r="M2961" s="105">
        <f t="shared" si="968"/>
        <v>0</v>
      </c>
      <c r="N2961" s="104">
        <f t="shared" si="969"/>
        <v>0</v>
      </c>
      <c r="O2961" s="113">
        <f t="shared" si="966"/>
        <v>0.11</v>
      </c>
      <c r="P2961" s="108">
        <f t="shared" si="956"/>
        <v>1.008168776</v>
      </c>
      <c r="Q2961" s="104">
        <f t="shared" si="959"/>
        <v>449.82611559999998</v>
      </c>
      <c r="R2961" s="104">
        <f t="shared" si="960"/>
        <v>449.82611559999998</v>
      </c>
      <c r="S2961" s="109" t="s">
        <v>52</v>
      </c>
      <c r="T2961" s="110">
        <f t="shared" si="970"/>
        <v>42988</v>
      </c>
      <c r="U2961" s="111">
        <f t="shared" si="971"/>
        <v>0</v>
      </c>
      <c r="V2961" s="22"/>
      <c r="AF2961" s="14"/>
    </row>
    <row r="2962" spans="1:32" x14ac:dyDescent="0.2">
      <c r="A2962" s="112">
        <f t="shared" si="961"/>
        <v>42987</v>
      </c>
      <c r="B2962" s="104">
        <f t="shared" si="953"/>
        <v>55531.928681829995</v>
      </c>
      <c r="C2962" s="104">
        <f t="shared" si="962"/>
        <v>51018.351869769955</v>
      </c>
      <c r="D2962" s="132">
        <f t="shared" si="963"/>
        <v>42958</v>
      </c>
      <c r="E2962" s="105">
        <f t="shared" si="955"/>
        <v>0</v>
      </c>
      <c r="F2962" s="106">
        <f t="shared" si="952"/>
        <v>30</v>
      </c>
      <c r="G2962" s="106">
        <f t="shared" si="954"/>
        <v>31</v>
      </c>
      <c r="H2962" s="104">
        <f t="shared" si="964"/>
        <v>1</v>
      </c>
      <c r="I2962" s="104">
        <f t="shared" si="965"/>
        <v>1.07934741</v>
      </c>
      <c r="J2962" s="104">
        <f t="shared" si="957"/>
        <v>1.07934741</v>
      </c>
      <c r="K2962" s="104">
        <f t="shared" si="958"/>
        <v>55066.525953099997</v>
      </c>
      <c r="L2962" s="107">
        <f t="shared" si="967"/>
        <v>0</v>
      </c>
      <c r="M2962" s="105">
        <f t="shared" si="968"/>
        <v>0</v>
      </c>
      <c r="N2962" s="104">
        <f t="shared" si="969"/>
        <v>0</v>
      </c>
      <c r="O2962" s="113">
        <f t="shared" si="966"/>
        <v>0.11</v>
      </c>
      <c r="P2962" s="108">
        <f t="shared" si="956"/>
        <v>1.0084516450000001</v>
      </c>
      <c r="Q2962" s="104">
        <f t="shared" si="959"/>
        <v>465.40272872999998</v>
      </c>
      <c r="R2962" s="104">
        <f t="shared" si="960"/>
        <v>465.40272872999998</v>
      </c>
      <c r="S2962" s="109" t="s">
        <v>52</v>
      </c>
      <c r="T2962" s="110">
        <f t="shared" si="970"/>
        <v>42988</v>
      </c>
      <c r="U2962" s="111">
        <f t="shared" si="971"/>
        <v>0</v>
      </c>
      <c r="V2962" s="22"/>
      <c r="AF2962" s="14"/>
    </row>
    <row r="2963" spans="1:32" s="66" customFormat="1" x14ac:dyDescent="0.2">
      <c r="A2963" s="112">
        <f t="shared" si="961"/>
        <v>42988</v>
      </c>
      <c r="B2963" s="104">
        <f t="shared" si="953"/>
        <v>55547.50970029</v>
      </c>
      <c r="C2963" s="104">
        <f t="shared" si="962"/>
        <v>51018.351869769955</v>
      </c>
      <c r="D2963" s="132">
        <f t="shared" si="963"/>
        <v>42958</v>
      </c>
      <c r="E2963" s="105">
        <f t="shared" si="955"/>
        <v>0</v>
      </c>
      <c r="F2963" s="106">
        <f t="shared" si="952"/>
        <v>31</v>
      </c>
      <c r="G2963" s="106">
        <f t="shared" si="954"/>
        <v>31</v>
      </c>
      <c r="H2963" s="104">
        <f t="shared" si="964"/>
        <v>1</v>
      </c>
      <c r="I2963" s="104">
        <f t="shared" si="965"/>
        <v>1.07934741</v>
      </c>
      <c r="J2963" s="104">
        <f t="shared" si="957"/>
        <v>1.07934741</v>
      </c>
      <c r="K2963" s="104">
        <f t="shared" si="958"/>
        <v>55066.525953099997</v>
      </c>
      <c r="L2963" s="107">
        <f t="shared" si="967"/>
        <v>96</v>
      </c>
      <c r="M2963" s="105">
        <f t="shared" si="968"/>
        <v>3.1519174235000003E-2</v>
      </c>
      <c r="N2963" s="104">
        <f t="shared" si="969"/>
        <v>1735.65142603</v>
      </c>
      <c r="O2963" s="113">
        <f t="shared" si="966"/>
        <v>0.11</v>
      </c>
      <c r="P2963" s="108">
        <f t="shared" si="956"/>
        <v>1.0087345940000001</v>
      </c>
      <c r="Q2963" s="104">
        <f t="shared" si="959"/>
        <v>480.98374718999997</v>
      </c>
      <c r="R2963" s="104">
        <f t="shared" si="960"/>
        <v>2216.6351732200001</v>
      </c>
      <c r="S2963" s="109" t="s">
        <v>52</v>
      </c>
      <c r="T2963" s="110">
        <f t="shared" si="970"/>
        <v>42988</v>
      </c>
      <c r="U2963" s="111">
        <f t="shared" si="971"/>
        <v>53330.874527069995</v>
      </c>
      <c r="V2963" s="65"/>
      <c r="AB2963" s="64"/>
      <c r="AF2963" s="67"/>
    </row>
    <row r="2964" spans="1:32" x14ac:dyDescent="0.2">
      <c r="A2964" s="112">
        <f t="shared" si="961"/>
        <v>42989</v>
      </c>
      <c r="B2964" s="104">
        <f t="shared" si="953"/>
        <v>53346.336800850004</v>
      </c>
      <c r="C2964" s="104">
        <f t="shared" si="962"/>
        <v>49410.295548009955</v>
      </c>
      <c r="D2964" s="132">
        <f t="shared" si="963"/>
        <v>42989</v>
      </c>
      <c r="E2964" s="105">
        <f t="shared" si="955"/>
        <v>0</v>
      </c>
      <c r="F2964" s="106">
        <f t="shared" si="952"/>
        <v>1</v>
      </c>
      <c r="G2964" s="106">
        <f t="shared" si="954"/>
        <v>30</v>
      </c>
      <c r="H2964" s="104">
        <f t="shared" si="964"/>
        <v>1</v>
      </c>
      <c r="I2964" s="104">
        <f t="shared" si="965"/>
        <v>1.07934741</v>
      </c>
      <c r="J2964" s="104">
        <f t="shared" si="957"/>
        <v>1.07934741</v>
      </c>
      <c r="K2964" s="104">
        <f t="shared" si="958"/>
        <v>53330.874527070002</v>
      </c>
      <c r="L2964" s="107">
        <f t="shared" si="967"/>
        <v>0</v>
      </c>
      <c r="M2964" s="105">
        <f t="shared" si="968"/>
        <v>0</v>
      </c>
      <c r="N2964" s="104">
        <f t="shared" si="969"/>
        <v>0</v>
      </c>
      <c r="O2964" s="113">
        <f t="shared" si="966"/>
        <v>0.11</v>
      </c>
      <c r="P2964" s="108">
        <f t="shared" si="956"/>
        <v>1.000289931</v>
      </c>
      <c r="Q2964" s="104">
        <f t="shared" si="959"/>
        <v>15.46227378</v>
      </c>
      <c r="R2964" s="104">
        <f t="shared" si="960"/>
        <v>15.46227378</v>
      </c>
      <c r="S2964" s="109" t="s">
        <v>52</v>
      </c>
      <c r="T2964" s="110">
        <f t="shared" si="970"/>
        <v>43018</v>
      </c>
      <c r="U2964" s="111">
        <f t="shared" si="971"/>
        <v>0</v>
      </c>
      <c r="V2964" s="22"/>
      <c r="AF2964" s="14"/>
    </row>
    <row r="2965" spans="1:32" x14ac:dyDescent="0.2">
      <c r="A2965" s="112">
        <f t="shared" si="961"/>
        <v>42990</v>
      </c>
      <c r="B2965" s="104">
        <f t="shared" si="953"/>
        <v>53361.803554420003</v>
      </c>
      <c r="C2965" s="104">
        <f t="shared" si="962"/>
        <v>49410.295548009955</v>
      </c>
      <c r="D2965" s="132">
        <f t="shared" si="963"/>
        <v>42989</v>
      </c>
      <c r="E2965" s="105">
        <f t="shared" si="955"/>
        <v>0</v>
      </c>
      <c r="F2965" s="106">
        <f t="shared" si="952"/>
        <v>2</v>
      </c>
      <c r="G2965" s="106">
        <f t="shared" si="954"/>
        <v>30</v>
      </c>
      <c r="H2965" s="104">
        <f t="shared" si="964"/>
        <v>1</v>
      </c>
      <c r="I2965" s="104">
        <f t="shared" si="965"/>
        <v>1.07934741</v>
      </c>
      <c r="J2965" s="104">
        <f t="shared" si="957"/>
        <v>1.07934741</v>
      </c>
      <c r="K2965" s="104">
        <f t="shared" si="958"/>
        <v>53330.874527070002</v>
      </c>
      <c r="L2965" s="107">
        <f t="shared" si="967"/>
        <v>0</v>
      </c>
      <c r="M2965" s="105">
        <f t="shared" si="968"/>
        <v>0</v>
      </c>
      <c r="N2965" s="104">
        <f t="shared" si="969"/>
        <v>0</v>
      </c>
      <c r="O2965" s="113">
        <f t="shared" si="966"/>
        <v>0.11</v>
      </c>
      <c r="P2965" s="108">
        <f t="shared" si="956"/>
        <v>1.000579946</v>
      </c>
      <c r="Q2965" s="104">
        <f t="shared" si="959"/>
        <v>30.929027349999998</v>
      </c>
      <c r="R2965" s="104">
        <f t="shared" si="960"/>
        <v>30.929027349999998</v>
      </c>
      <c r="S2965" s="109" t="s">
        <v>52</v>
      </c>
      <c r="T2965" s="110">
        <f t="shared" si="970"/>
        <v>43018</v>
      </c>
      <c r="U2965" s="111">
        <f t="shared" si="971"/>
        <v>0</v>
      </c>
      <c r="V2965" s="22"/>
      <c r="AF2965" s="14"/>
    </row>
    <row r="2966" spans="1:32" x14ac:dyDescent="0.2">
      <c r="A2966" s="112">
        <f t="shared" si="961"/>
        <v>42991</v>
      </c>
      <c r="B2966" s="104">
        <f t="shared" si="953"/>
        <v>53377.274787790004</v>
      </c>
      <c r="C2966" s="104">
        <f t="shared" si="962"/>
        <v>49410.295548009955</v>
      </c>
      <c r="D2966" s="132">
        <f t="shared" si="963"/>
        <v>42989</v>
      </c>
      <c r="E2966" s="105">
        <f t="shared" si="955"/>
        <v>0</v>
      </c>
      <c r="F2966" s="106">
        <f t="shared" si="952"/>
        <v>3</v>
      </c>
      <c r="G2966" s="106">
        <f t="shared" si="954"/>
        <v>30</v>
      </c>
      <c r="H2966" s="104">
        <f t="shared" si="964"/>
        <v>1</v>
      </c>
      <c r="I2966" s="104">
        <f t="shared" si="965"/>
        <v>1.07934741</v>
      </c>
      <c r="J2966" s="104">
        <f t="shared" si="957"/>
        <v>1.07934741</v>
      </c>
      <c r="K2966" s="104">
        <f t="shared" si="958"/>
        <v>53330.874527070002</v>
      </c>
      <c r="L2966" s="107">
        <f t="shared" si="967"/>
        <v>0</v>
      </c>
      <c r="M2966" s="105">
        <f t="shared" si="968"/>
        <v>0</v>
      </c>
      <c r="N2966" s="104">
        <f t="shared" si="969"/>
        <v>0</v>
      </c>
      <c r="O2966" s="113">
        <f t="shared" si="966"/>
        <v>0.11</v>
      </c>
      <c r="P2966" s="108">
        <f t="shared" si="956"/>
        <v>1.0008700450000001</v>
      </c>
      <c r="Q2966" s="104">
        <f t="shared" si="959"/>
        <v>46.400260719999999</v>
      </c>
      <c r="R2966" s="104">
        <f t="shared" si="960"/>
        <v>46.400260719999999</v>
      </c>
      <c r="S2966" s="109" t="s">
        <v>52</v>
      </c>
      <c r="T2966" s="110">
        <f t="shared" si="970"/>
        <v>43018</v>
      </c>
      <c r="U2966" s="111">
        <f t="shared" si="971"/>
        <v>0</v>
      </c>
      <c r="V2966" s="22"/>
      <c r="AF2966" s="14"/>
    </row>
    <row r="2967" spans="1:32" x14ac:dyDescent="0.2">
      <c r="A2967" s="112">
        <f t="shared" si="961"/>
        <v>42992</v>
      </c>
      <c r="B2967" s="104">
        <f t="shared" si="953"/>
        <v>53392.750500959999</v>
      </c>
      <c r="C2967" s="104">
        <f t="shared" si="962"/>
        <v>49410.295548009955</v>
      </c>
      <c r="D2967" s="132">
        <f t="shared" si="963"/>
        <v>42989</v>
      </c>
      <c r="E2967" s="105">
        <f t="shared" si="955"/>
        <v>0</v>
      </c>
      <c r="F2967" s="106">
        <f t="shared" si="952"/>
        <v>4</v>
      </c>
      <c r="G2967" s="106">
        <f t="shared" si="954"/>
        <v>30</v>
      </c>
      <c r="H2967" s="104">
        <f t="shared" si="964"/>
        <v>1</v>
      </c>
      <c r="I2967" s="104">
        <f t="shared" si="965"/>
        <v>1.07934741</v>
      </c>
      <c r="J2967" s="104">
        <f t="shared" si="957"/>
        <v>1.07934741</v>
      </c>
      <c r="K2967" s="104">
        <f t="shared" si="958"/>
        <v>53330.874527070002</v>
      </c>
      <c r="L2967" s="107">
        <f t="shared" si="967"/>
        <v>0</v>
      </c>
      <c r="M2967" s="105">
        <f t="shared" si="968"/>
        <v>0</v>
      </c>
      <c r="N2967" s="104">
        <f t="shared" si="969"/>
        <v>0</v>
      </c>
      <c r="O2967" s="113">
        <f t="shared" si="966"/>
        <v>0.11</v>
      </c>
      <c r="P2967" s="108">
        <f t="shared" si="956"/>
        <v>1.001160228</v>
      </c>
      <c r="Q2967" s="104">
        <f t="shared" si="959"/>
        <v>61.875973889999997</v>
      </c>
      <c r="R2967" s="104">
        <f t="shared" si="960"/>
        <v>61.875973889999997</v>
      </c>
      <c r="S2967" s="109" t="s">
        <v>52</v>
      </c>
      <c r="T2967" s="110">
        <f t="shared" si="970"/>
        <v>43018</v>
      </c>
      <c r="U2967" s="111">
        <f t="shared" si="971"/>
        <v>0</v>
      </c>
      <c r="V2967" s="22"/>
      <c r="AF2967" s="14"/>
    </row>
    <row r="2968" spans="1:32" x14ac:dyDescent="0.2">
      <c r="A2968" s="112">
        <f t="shared" si="961"/>
        <v>42993</v>
      </c>
      <c r="B2968" s="104">
        <f t="shared" si="953"/>
        <v>53408.230747239999</v>
      </c>
      <c r="C2968" s="104">
        <f t="shared" si="962"/>
        <v>49410.295548009955</v>
      </c>
      <c r="D2968" s="132">
        <f t="shared" si="963"/>
        <v>42989</v>
      </c>
      <c r="E2968" s="105">
        <f t="shared" si="955"/>
        <v>0</v>
      </c>
      <c r="F2968" s="106">
        <f t="shared" si="952"/>
        <v>5</v>
      </c>
      <c r="G2968" s="106">
        <f t="shared" si="954"/>
        <v>30</v>
      </c>
      <c r="H2968" s="104">
        <f t="shared" si="964"/>
        <v>1</v>
      </c>
      <c r="I2968" s="104">
        <f t="shared" si="965"/>
        <v>1.07934741</v>
      </c>
      <c r="J2968" s="104">
        <f t="shared" si="957"/>
        <v>1.07934741</v>
      </c>
      <c r="K2968" s="104">
        <f t="shared" si="958"/>
        <v>53330.874527070002</v>
      </c>
      <c r="L2968" s="107">
        <f t="shared" si="967"/>
        <v>0</v>
      </c>
      <c r="M2968" s="105">
        <f t="shared" si="968"/>
        <v>0</v>
      </c>
      <c r="N2968" s="104">
        <f t="shared" si="969"/>
        <v>0</v>
      </c>
      <c r="O2968" s="113">
        <f t="shared" si="966"/>
        <v>0.11</v>
      </c>
      <c r="P2968" s="108">
        <f t="shared" si="956"/>
        <v>1.0014504959999999</v>
      </c>
      <c r="Q2968" s="104">
        <f t="shared" si="959"/>
        <v>77.35622017</v>
      </c>
      <c r="R2968" s="104">
        <f t="shared" si="960"/>
        <v>77.35622017</v>
      </c>
      <c r="S2968" s="109" t="s">
        <v>52</v>
      </c>
      <c r="T2968" s="110">
        <f t="shared" si="970"/>
        <v>43018</v>
      </c>
      <c r="U2968" s="111">
        <f t="shared" si="971"/>
        <v>0</v>
      </c>
      <c r="V2968" s="22"/>
      <c r="AF2968" s="14"/>
    </row>
    <row r="2969" spans="1:32" x14ac:dyDescent="0.2">
      <c r="A2969" s="112">
        <f t="shared" si="961"/>
        <v>42994</v>
      </c>
      <c r="B2969" s="104">
        <f t="shared" si="953"/>
        <v>53423.715419990003</v>
      </c>
      <c r="C2969" s="104">
        <f t="shared" si="962"/>
        <v>49410.295548009955</v>
      </c>
      <c r="D2969" s="132">
        <f t="shared" si="963"/>
        <v>42989</v>
      </c>
      <c r="E2969" s="105">
        <f t="shared" si="955"/>
        <v>0</v>
      </c>
      <c r="F2969" s="106">
        <f t="shared" si="952"/>
        <v>6</v>
      </c>
      <c r="G2969" s="106">
        <f t="shared" si="954"/>
        <v>30</v>
      </c>
      <c r="H2969" s="104">
        <f t="shared" si="964"/>
        <v>1</v>
      </c>
      <c r="I2969" s="104">
        <f t="shared" si="965"/>
        <v>1.07934741</v>
      </c>
      <c r="J2969" s="104">
        <f t="shared" si="957"/>
        <v>1.07934741</v>
      </c>
      <c r="K2969" s="104">
        <f t="shared" si="958"/>
        <v>53330.874527070002</v>
      </c>
      <c r="L2969" s="107">
        <f t="shared" si="967"/>
        <v>0</v>
      </c>
      <c r="M2969" s="105">
        <f t="shared" si="968"/>
        <v>0</v>
      </c>
      <c r="N2969" s="104">
        <f t="shared" si="969"/>
        <v>0</v>
      </c>
      <c r="O2969" s="113">
        <f t="shared" si="966"/>
        <v>0.11</v>
      </c>
      <c r="P2969" s="108">
        <f t="shared" si="956"/>
        <v>1.001740847</v>
      </c>
      <c r="Q2969" s="104">
        <f t="shared" si="959"/>
        <v>92.840892920000002</v>
      </c>
      <c r="R2969" s="104">
        <f t="shared" si="960"/>
        <v>92.840892920000002</v>
      </c>
      <c r="S2969" s="109" t="s">
        <v>52</v>
      </c>
      <c r="T2969" s="110">
        <f t="shared" si="970"/>
        <v>43018</v>
      </c>
      <c r="U2969" s="111">
        <f t="shared" si="971"/>
        <v>0</v>
      </c>
      <c r="V2969" s="22"/>
      <c r="AF2969" s="14"/>
    </row>
    <row r="2970" spans="1:32" x14ac:dyDescent="0.2">
      <c r="A2970" s="112">
        <f t="shared" si="961"/>
        <v>42995</v>
      </c>
      <c r="B2970" s="104">
        <f t="shared" si="953"/>
        <v>53439.204625869999</v>
      </c>
      <c r="C2970" s="104">
        <f t="shared" si="962"/>
        <v>49410.295548009955</v>
      </c>
      <c r="D2970" s="132">
        <f t="shared" si="963"/>
        <v>42989</v>
      </c>
      <c r="E2970" s="105">
        <f t="shared" si="955"/>
        <v>0</v>
      </c>
      <c r="F2970" s="106">
        <f t="shared" si="952"/>
        <v>7</v>
      </c>
      <c r="G2970" s="106">
        <f t="shared" si="954"/>
        <v>30</v>
      </c>
      <c r="H2970" s="104">
        <f t="shared" si="964"/>
        <v>1</v>
      </c>
      <c r="I2970" s="104">
        <f t="shared" si="965"/>
        <v>1.07934741</v>
      </c>
      <c r="J2970" s="104">
        <f t="shared" si="957"/>
        <v>1.07934741</v>
      </c>
      <c r="K2970" s="104">
        <f t="shared" si="958"/>
        <v>53330.874527070002</v>
      </c>
      <c r="L2970" s="107">
        <f t="shared" si="967"/>
        <v>0</v>
      </c>
      <c r="M2970" s="105">
        <f t="shared" si="968"/>
        <v>0</v>
      </c>
      <c r="N2970" s="104">
        <f t="shared" si="969"/>
        <v>0</v>
      </c>
      <c r="O2970" s="113">
        <f t="shared" si="966"/>
        <v>0.11</v>
      </c>
      <c r="P2970" s="108">
        <f t="shared" si="956"/>
        <v>1.002031283</v>
      </c>
      <c r="Q2970" s="104">
        <f t="shared" si="959"/>
        <v>108.3300988</v>
      </c>
      <c r="R2970" s="104">
        <f t="shared" si="960"/>
        <v>108.3300988</v>
      </c>
      <c r="S2970" s="109" t="s">
        <v>52</v>
      </c>
      <c r="T2970" s="110">
        <f t="shared" si="970"/>
        <v>43018</v>
      </c>
      <c r="U2970" s="111">
        <f t="shared" si="971"/>
        <v>0</v>
      </c>
      <c r="V2970" s="22"/>
      <c r="AF2970" s="14"/>
    </row>
    <row r="2971" spans="1:32" x14ac:dyDescent="0.2">
      <c r="A2971" s="112">
        <f t="shared" si="961"/>
        <v>42996</v>
      </c>
      <c r="B2971" s="104">
        <f t="shared" si="953"/>
        <v>53454.698311530003</v>
      </c>
      <c r="C2971" s="104">
        <f t="shared" si="962"/>
        <v>49410.295548009955</v>
      </c>
      <c r="D2971" s="132">
        <f t="shared" si="963"/>
        <v>42989</v>
      </c>
      <c r="E2971" s="105">
        <f t="shared" si="955"/>
        <v>0</v>
      </c>
      <c r="F2971" s="106">
        <f t="shared" si="952"/>
        <v>8</v>
      </c>
      <c r="G2971" s="106">
        <f t="shared" si="954"/>
        <v>30</v>
      </c>
      <c r="H2971" s="104">
        <f t="shared" si="964"/>
        <v>1</v>
      </c>
      <c r="I2971" s="104">
        <f t="shared" si="965"/>
        <v>1.07934741</v>
      </c>
      <c r="J2971" s="104">
        <f t="shared" si="957"/>
        <v>1.07934741</v>
      </c>
      <c r="K2971" s="104">
        <f t="shared" si="958"/>
        <v>53330.874527070002</v>
      </c>
      <c r="L2971" s="107">
        <f t="shared" si="967"/>
        <v>0</v>
      </c>
      <c r="M2971" s="105">
        <f t="shared" si="968"/>
        <v>0</v>
      </c>
      <c r="N2971" s="104">
        <f t="shared" si="969"/>
        <v>0</v>
      </c>
      <c r="O2971" s="113">
        <f t="shared" si="966"/>
        <v>0.11</v>
      </c>
      <c r="P2971" s="108">
        <f t="shared" si="956"/>
        <v>1.0023218030000001</v>
      </c>
      <c r="Q2971" s="104">
        <f t="shared" si="959"/>
        <v>123.82378446</v>
      </c>
      <c r="R2971" s="104">
        <f t="shared" si="960"/>
        <v>123.82378446</v>
      </c>
      <c r="S2971" s="109" t="s">
        <v>52</v>
      </c>
      <c r="T2971" s="110">
        <f t="shared" si="970"/>
        <v>43018</v>
      </c>
      <c r="U2971" s="111">
        <f t="shared" si="971"/>
        <v>0</v>
      </c>
      <c r="V2971" s="22"/>
      <c r="AF2971" s="14"/>
    </row>
    <row r="2972" spans="1:32" x14ac:dyDescent="0.2">
      <c r="A2972" s="112">
        <f t="shared" si="961"/>
        <v>42997</v>
      </c>
      <c r="B2972" s="104">
        <f t="shared" si="953"/>
        <v>53470.196477000005</v>
      </c>
      <c r="C2972" s="104">
        <f t="shared" si="962"/>
        <v>49410.295548009955</v>
      </c>
      <c r="D2972" s="132">
        <f t="shared" si="963"/>
        <v>42989</v>
      </c>
      <c r="E2972" s="105">
        <f t="shared" si="955"/>
        <v>0</v>
      </c>
      <c r="F2972" s="106">
        <f t="shared" si="952"/>
        <v>9</v>
      </c>
      <c r="G2972" s="106">
        <f t="shared" si="954"/>
        <v>30</v>
      </c>
      <c r="H2972" s="104">
        <f t="shared" si="964"/>
        <v>1</v>
      </c>
      <c r="I2972" s="104">
        <f t="shared" si="965"/>
        <v>1.07934741</v>
      </c>
      <c r="J2972" s="104">
        <f t="shared" si="957"/>
        <v>1.07934741</v>
      </c>
      <c r="K2972" s="104">
        <f t="shared" si="958"/>
        <v>53330.874527070002</v>
      </c>
      <c r="L2972" s="107">
        <f t="shared" si="967"/>
        <v>0</v>
      </c>
      <c r="M2972" s="105">
        <f t="shared" si="968"/>
        <v>0</v>
      </c>
      <c r="N2972" s="104">
        <f t="shared" si="969"/>
        <v>0</v>
      </c>
      <c r="O2972" s="113">
        <f t="shared" si="966"/>
        <v>0.11</v>
      </c>
      <c r="P2972" s="108">
        <f t="shared" si="956"/>
        <v>1.002612407</v>
      </c>
      <c r="Q2972" s="104">
        <f t="shared" si="959"/>
        <v>139.32194992999999</v>
      </c>
      <c r="R2972" s="104">
        <f t="shared" si="960"/>
        <v>139.32194992999999</v>
      </c>
      <c r="S2972" s="109" t="s">
        <v>52</v>
      </c>
      <c r="T2972" s="110">
        <f t="shared" si="970"/>
        <v>43018</v>
      </c>
      <c r="U2972" s="111">
        <f t="shared" si="971"/>
        <v>0</v>
      </c>
      <c r="V2972" s="22"/>
      <c r="AF2972" s="14"/>
    </row>
    <row r="2973" spans="1:32" x14ac:dyDescent="0.2">
      <c r="A2973" s="112">
        <f t="shared" si="961"/>
        <v>42998</v>
      </c>
      <c r="B2973" s="104">
        <f t="shared" si="953"/>
        <v>53485.69912225</v>
      </c>
      <c r="C2973" s="104">
        <f t="shared" si="962"/>
        <v>49410.295548009955</v>
      </c>
      <c r="D2973" s="132">
        <f t="shared" si="963"/>
        <v>42989</v>
      </c>
      <c r="E2973" s="105">
        <f t="shared" si="955"/>
        <v>0</v>
      </c>
      <c r="F2973" s="106">
        <f t="shared" si="952"/>
        <v>10</v>
      </c>
      <c r="G2973" s="106">
        <f t="shared" si="954"/>
        <v>30</v>
      </c>
      <c r="H2973" s="104">
        <f t="shared" si="964"/>
        <v>1</v>
      </c>
      <c r="I2973" s="104">
        <f t="shared" si="965"/>
        <v>1.07934741</v>
      </c>
      <c r="J2973" s="104">
        <f t="shared" si="957"/>
        <v>1.07934741</v>
      </c>
      <c r="K2973" s="104">
        <f t="shared" si="958"/>
        <v>53330.874527070002</v>
      </c>
      <c r="L2973" s="107">
        <f t="shared" si="967"/>
        <v>0</v>
      </c>
      <c r="M2973" s="105">
        <f t="shared" si="968"/>
        <v>0</v>
      </c>
      <c r="N2973" s="104">
        <f t="shared" si="969"/>
        <v>0</v>
      </c>
      <c r="O2973" s="113">
        <f t="shared" si="966"/>
        <v>0.11</v>
      </c>
      <c r="P2973" s="108">
        <f t="shared" si="956"/>
        <v>1.002903095</v>
      </c>
      <c r="Q2973" s="104">
        <f t="shared" si="959"/>
        <v>154.82459517999999</v>
      </c>
      <c r="R2973" s="104">
        <f t="shared" si="960"/>
        <v>154.82459517999999</v>
      </c>
      <c r="S2973" s="109" t="s">
        <v>52</v>
      </c>
      <c r="T2973" s="110">
        <f t="shared" si="970"/>
        <v>43018</v>
      </c>
      <c r="U2973" s="111">
        <f t="shared" si="971"/>
        <v>0</v>
      </c>
      <c r="V2973" s="22"/>
      <c r="AF2973" s="14"/>
    </row>
    <row r="2974" spans="1:32" x14ac:dyDescent="0.2">
      <c r="A2974" s="112">
        <f t="shared" si="961"/>
        <v>42999</v>
      </c>
      <c r="B2974" s="104">
        <f t="shared" si="953"/>
        <v>53501.206300630001</v>
      </c>
      <c r="C2974" s="104">
        <f t="shared" si="962"/>
        <v>49410.295548009955</v>
      </c>
      <c r="D2974" s="132">
        <f t="shared" si="963"/>
        <v>42989</v>
      </c>
      <c r="E2974" s="105">
        <f t="shared" si="955"/>
        <v>0</v>
      </c>
      <c r="F2974" s="106">
        <f t="shared" si="952"/>
        <v>11</v>
      </c>
      <c r="G2974" s="106">
        <f t="shared" si="954"/>
        <v>30</v>
      </c>
      <c r="H2974" s="104">
        <f t="shared" si="964"/>
        <v>1</v>
      </c>
      <c r="I2974" s="104">
        <f t="shared" si="965"/>
        <v>1.07934741</v>
      </c>
      <c r="J2974" s="104">
        <f t="shared" si="957"/>
        <v>1.07934741</v>
      </c>
      <c r="K2974" s="104">
        <f t="shared" si="958"/>
        <v>53330.874527070002</v>
      </c>
      <c r="L2974" s="107">
        <f t="shared" si="967"/>
        <v>0</v>
      </c>
      <c r="M2974" s="105">
        <f t="shared" si="968"/>
        <v>0</v>
      </c>
      <c r="N2974" s="104">
        <f t="shared" si="969"/>
        <v>0</v>
      </c>
      <c r="O2974" s="113">
        <f t="shared" si="966"/>
        <v>0.11</v>
      </c>
      <c r="P2974" s="108">
        <f t="shared" si="956"/>
        <v>1.0031938680000001</v>
      </c>
      <c r="Q2974" s="104">
        <f t="shared" si="959"/>
        <v>170.33177355999999</v>
      </c>
      <c r="R2974" s="104">
        <f t="shared" si="960"/>
        <v>170.33177355999999</v>
      </c>
      <c r="S2974" s="109" t="s">
        <v>52</v>
      </c>
      <c r="T2974" s="110">
        <f t="shared" si="970"/>
        <v>43018</v>
      </c>
      <c r="U2974" s="111">
        <f t="shared" si="971"/>
        <v>0</v>
      </c>
      <c r="V2974" s="22"/>
      <c r="AF2974" s="14"/>
    </row>
    <row r="2975" spans="1:32" x14ac:dyDescent="0.2">
      <c r="A2975" s="112">
        <f t="shared" si="961"/>
        <v>43000</v>
      </c>
      <c r="B2975" s="104">
        <f t="shared" si="953"/>
        <v>53516.7179588</v>
      </c>
      <c r="C2975" s="104">
        <f t="shared" si="962"/>
        <v>49410.295548009955</v>
      </c>
      <c r="D2975" s="132">
        <f t="shared" si="963"/>
        <v>42989</v>
      </c>
      <c r="E2975" s="105">
        <f t="shared" si="955"/>
        <v>0</v>
      </c>
      <c r="F2975" s="106">
        <f t="shared" si="952"/>
        <v>12</v>
      </c>
      <c r="G2975" s="106">
        <f t="shared" si="954"/>
        <v>30</v>
      </c>
      <c r="H2975" s="104">
        <f t="shared" si="964"/>
        <v>1</v>
      </c>
      <c r="I2975" s="104">
        <f t="shared" si="965"/>
        <v>1.07934741</v>
      </c>
      <c r="J2975" s="104">
        <f t="shared" si="957"/>
        <v>1.07934741</v>
      </c>
      <c r="K2975" s="104">
        <f t="shared" si="958"/>
        <v>53330.874527070002</v>
      </c>
      <c r="L2975" s="107">
        <f t="shared" si="967"/>
        <v>0</v>
      </c>
      <c r="M2975" s="105">
        <f t="shared" si="968"/>
        <v>0</v>
      </c>
      <c r="N2975" s="104">
        <f t="shared" si="969"/>
        <v>0</v>
      </c>
      <c r="O2975" s="113">
        <f t="shared" si="966"/>
        <v>0.11</v>
      </c>
      <c r="P2975" s="108">
        <f t="shared" si="956"/>
        <v>1.0034847250000001</v>
      </c>
      <c r="Q2975" s="104">
        <f t="shared" si="959"/>
        <v>185.84343172999999</v>
      </c>
      <c r="R2975" s="104">
        <f t="shared" si="960"/>
        <v>185.84343172999999</v>
      </c>
      <c r="S2975" s="109" t="s">
        <v>52</v>
      </c>
      <c r="T2975" s="110">
        <f t="shared" si="970"/>
        <v>43018</v>
      </c>
      <c r="U2975" s="111">
        <f t="shared" si="971"/>
        <v>0</v>
      </c>
      <c r="V2975" s="22"/>
      <c r="AF2975" s="14"/>
    </row>
    <row r="2976" spans="1:32" x14ac:dyDescent="0.2">
      <c r="A2976" s="112">
        <f t="shared" si="961"/>
        <v>43001</v>
      </c>
      <c r="B2976" s="104">
        <f t="shared" si="953"/>
        <v>53532.23409677</v>
      </c>
      <c r="C2976" s="104">
        <f t="shared" si="962"/>
        <v>49410.295548009955</v>
      </c>
      <c r="D2976" s="132">
        <f t="shared" si="963"/>
        <v>42989</v>
      </c>
      <c r="E2976" s="105">
        <f t="shared" si="955"/>
        <v>0</v>
      </c>
      <c r="F2976" s="106">
        <f t="shared" si="952"/>
        <v>13</v>
      </c>
      <c r="G2976" s="106">
        <f t="shared" si="954"/>
        <v>30</v>
      </c>
      <c r="H2976" s="104">
        <f t="shared" si="964"/>
        <v>1</v>
      </c>
      <c r="I2976" s="104">
        <f t="shared" si="965"/>
        <v>1.07934741</v>
      </c>
      <c r="J2976" s="104">
        <f t="shared" si="957"/>
        <v>1.07934741</v>
      </c>
      <c r="K2976" s="104">
        <f t="shared" si="958"/>
        <v>53330.874527070002</v>
      </c>
      <c r="L2976" s="107">
        <f t="shared" si="967"/>
        <v>0</v>
      </c>
      <c r="M2976" s="105">
        <f t="shared" si="968"/>
        <v>0</v>
      </c>
      <c r="N2976" s="104">
        <f t="shared" si="969"/>
        <v>0</v>
      </c>
      <c r="O2976" s="113">
        <f t="shared" si="966"/>
        <v>0.11</v>
      </c>
      <c r="P2976" s="108">
        <f t="shared" si="956"/>
        <v>1.0037756659999999</v>
      </c>
      <c r="Q2976" s="104">
        <f t="shared" si="959"/>
        <v>201.35956970000001</v>
      </c>
      <c r="R2976" s="104">
        <f t="shared" si="960"/>
        <v>201.35956970000001</v>
      </c>
      <c r="S2976" s="109" t="s">
        <v>52</v>
      </c>
      <c r="T2976" s="110">
        <f t="shared" si="970"/>
        <v>43018</v>
      </c>
      <c r="U2976" s="111">
        <f t="shared" si="971"/>
        <v>0</v>
      </c>
      <c r="V2976" s="22"/>
      <c r="AF2976" s="14"/>
    </row>
    <row r="2977" spans="1:32" x14ac:dyDescent="0.2">
      <c r="A2977" s="112">
        <f t="shared" si="961"/>
        <v>43002</v>
      </c>
      <c r="B2977" s="104">
        <f t="shared" si="953"/>
        <v>53547.754767860002</v>
      </c>
      <c r="C2977" s="104">
        <f t="shared" si="962"/>
        <v>49410.295548009955</v>
      </c>
      <c r="D2977" s="132">
        <f t="shared" si="963"/>
        <v>42989</v>
      </c>
      <c r="E2977" s="105">
        <f t="shared" si="955"/>
        <v>0</v>
      </c>
      <c r="F2977" s="106">
        <f t="shared" si="952"/>
        <v>14</v>
      </c>
      <c r="G2977" s="106">
        <f t="shared" si="954"/>
        <v>30</v>
      </c>
      <c r="H2977" s="104">
        <f t="shared" si="964"/>
        <v>1</v>
      </c>
      <c r="I2977" s="104">
        <f t="shared" si="965"/>
        <v>1.07934741</v>
      </c>
      <c r="J2977" s="104">
        <f t="shared" si="957"/>
        <v>1.07934741</v>
      </c>
      <c r="K2977" s="104">
        <f t="shared" si="958"/>
        <v>53330.874527070002</v>
      </c>
      <c r="L2977" s="107">
        <f t="shared" si="967"/>
        <v>0</v>
      </c>
      <c r="M2977" s="105">
        <f t="shared" si="968"/>
        <v>0</v>
      </c>
      <c r="N2977" s="104">
        <f t="shared" si="969"/>
        <v>0</v>
      </c>
      <c r="O2977" s="113">
        <f t="shared" si="966"/>
        <v>0.11</v>
      </c>
      <c r="P2977" s="108">
        <f t="shared" si="956"/>
        <v>1.0040666920000001</v>
      </c>
      <c r="Q2977" s="104">
        <f t="shared" si="959"/>
        <v>216.88024078999999</v>
      </c>
      <c r="R2977" s="104">
        <f t="shared" si="960"/>
        <v>216.88024078999999</v>
      </c>
      <c r="S2977" s="109" t="s">
        <v>52</v>
      </c>
      <c r="T2977" s="110">
        <f t="shared" si="970"/>
        <v>43018</v>
      </c>
      <c r="U2977" s="111">
        <f t="shared" si="971"/>
        <v>0</v>
      </c>
      <c r="V2977" s="22"/>
      <c r="AF2977" s="14"/>
    </row>
    <row r="2978" spans="1:32" x14ac:dyDescent="0.2">
      <c r="A2978" s="112">
        <f t="shared" si="961"/>
        <v>43003</v>
      </c>
      <c r="B2978" s="104">
        <f t="shared" si="953"/>
        <v>53563.279918740001</v>
      </c>
      <c r="C2978" s="104">
        <f t="shared" si="962"/>
        <v>49410.295548009955</v>
      </c>
      <c r="D2978" s="132">
        <f t="shared" si="963"/>
        <v>42989</v>
      </c>
      <c r="E2978" s="105">
        <f t="shared" si="955"/>
        <v>0</v>
      </c>
      <c r="F2978" s="106">
        <f t="shared" si="952"/>
        <v>15</v>
      </c>
      <c r="G2978" s="106">
        <f t="shared" si="954"/>
        <v>30</v>
      </c>
      <c r="H2978" s="104">
        <f t="shared" si="964"/>
        <v>1</v>
      </c>
      <c r="I2978" s="104">
        <f t="shared" si="965"/>
        <v>1.07934741</v>
      </c>
      <c r="J2978" s="104">
        <f t="shared" si="957"/>
        <v>1.07934741</v>
      </c>
      <c r="K2978" s="104">
        <f t="shared" si="958"/>
        <v>53330.874527070002</v>
      </c>
      <c r="L2978" s="107">
        <f t="shared" si="967"/>
        <v>0</v>
      </c>
      <c r="M2978" s="105">
        <f t="shared" si="968"/>
        <v>0</v>
      </c>
      <c r="N2978" s="104">
        <f t="shared" si="969"/>
        <v>0</v>
      </c>
      <c r="O2978" s="113">
        <f t="shared" si="966"/>
        <v>0.11</v>
      </c>
      <c r="P2978" s="108">
        <f t="shared" si="956"/>
        <v>1.0043578019999999</v>
      </c>
      <c r="Q2978" s="104">
        <f t="shared" si="959"/>
        <v>232.40539167</v>
      </c>
      <c r="R2978" s="104">
        <f t="shared" si="960"/>
        <v>232.40539167</v>
      </c>
      <c r="S2978" s="109" t="s">
        <v>52</v>
      </c>
      <c r="T2978" s="110">
        <f t="shared" si="970"/>
        <v>43018</v>
      </c>
      <c r="U2978" s="111">
        <f t="shared" si="971"/>
        <v>0</v>
      </c>
      <c r="V2978" s="22"/>
      <c r="AF2978" s="14"/>
    </row>
    <row r="2979" spans="1:32" x14ac:dyDescent="0.2">
      <c r="A2979" s="112">
        <f t="shared" si="961"/>
        <v>43004</v>
      </c>
      <c r="B2979" s="104">
        <f t="shared" si="953"/>
        <v>53578.809549420002</v>
      </c>
      <c r="C2979" s="104">
        <f t="shared" si="962"/>
        <v>49410.295548009955</v>
      </c>
      <c r="D2979" s="132">
        <f t="shared" si="963"/>
        <v>42989</v>
      </c>
      <c r="E2979" s="105">
        <f t="shared" si="955"/>
        <v>0</v>
      </c>
      <c r="F2979" s="106">
        <f t="shared" ref="F2979:F3042" si="972">IF(DAY(A2979)=E$2+1,1,F2978+1)</f>
        <v>16</v>
      </c>
      <c r="G2979" s="106">
        <f t="shared" si="954"/>
        <v>30</v>
      </c>
      <c r="H2979" s="104">
        <f t="shared" si="964"/>
        <v>1</v>
      </c>
      <c r="I2979" s="104">
        <f t="shared" si="965"/>
        <v>1.07934741</v>
      </c>
      <c r="J2979" s="104">
        <f t="shared" si="957"/>
        <v>1.07934741</v>
      </c>
      <c r="K2979" s="104">
        <f t="shared" si="958"/>
        <v>53330.874527070002</v>
      </c>
      <c r="L2979" s="107">
        <f t="shared" si="967"/>
        <v>0</v>
      </c>
      <c r="M2979" s="105">
        <f t="shared" si="968"/>
        <v>0</v>
      </c>
      <c r="N2979" s="104">
        <f t="shared" si="969"/>
        <v>0</v>
      </c>
      <c r="O2979" s="113">
        <f t="shared" si="966"/>
        <v>0.11</v>
      </c>
      <c r="P2979" s="108">
        <f t="shared" si="956"/>
        <v>1.004648996</v>
      </c>
      <c r="Q2979" s="104">
        <f t="shared" si="959"/>
        <v>247.93502235</v>
      </c>
      <c r="R2979" s="104">
        <f t="shared" si="960"/>
        <v>247.93502235</v>
      </c>
      <c r="S2979" s="109" t="s">
        <v>52</v>
      </c>
      <c r="T2979" s="110">
        <f t="shared" si="970"/>
        <v>43018</v>
      </c>
      <c r="U2979" s="111">
        <f t="shared" si="971"/>
        <v>0</v>
      </c>
      <c r="V2979" s="22"/>
      <c r="AF2979" s="14"/>
    </row>
    <row r="2980" spans="1:32" x14ac:dyDescent="0.2">
      <c r="A2980" s="112">
        <f t="shared" si="961"/>
        <v>43005</v>
      </c>
      <c r="B2980" s="104">
        <f t="shared" si="953"/>
        <v>53594.343713220005</v>
      </c>
      <c r="C2980" s="104">
        <f t="shared" si="962"/>
        <v>49410.295548009955</v>
      </c>
      <c r="D2980" s="132">
        <f t="shared" si="963"/>
        <v>42989</v>
      </c>
      <c r="E2980" s="105">
        <f t="shared" si="955"/>
        <v>0</v>
      </c>
      <c r="F2980" s="106">
        <f t="shared" si="972"/>
        <v>17</v>
      </c>
      <c r="G2980" s="106">
        <f t="shared" si="954"/>
        <v>30</v>
      </c>
      <c r="H2980" s="104">
        <f t="shared" si="964"/>
        <v>1</v>
      </c>
      <c r="I2980" s="104">
        <f t="shared" si="965"/>
        <v>1.07934741</v>
      </c>
      <c r="J2980" s="104">
        <f t="shared" si="957"/>
        <v>1.07934741</v>
      </c>
      <c r="K2980" s="104">
        <f t="shared" si="958"/>
        <v>53330.874527070002</v>
      </c>
      <c r="L2980" s="107">
        <f t="shared" si="967"/>
        <v>0</v>
      </c>
      <c r="M2980" s="105">
        <f t="shared" si="968"/>
        <v>0</v>
      </c>
      <c r="N2980" s="104">
        <f t="shared" si="969"/>
        <v>0</v>
      </c>
      <c r="O2980" s="113">
        <f t="shared" si="966"/>
        <v>0.11</v>
      </c>
      <c r="P2980" s="108">
        <f t="shared" si="956"/>
        <v>1.004940275</v>
      </c>
      <c r="Q2980" s="104">
        <f t="shared" si="959"/>
        <v>263.46918614999998</v>
      </c>
      <c r="R2980" s="104">
        <f t="shared" si="960"/>
        <v>263.46918614999998</v>
      </c>
      <c r="S2980" s="109" t="s">
        <v>52</v>
      </c>
      <c r="T2980" s="110">
        <f t="shared" si="970"/>
        <v>43018</v>
      </c>
      <c r="U2980" s="111">
        <f t="shared" si="971"/>
        <v>0</v>
      </c>
      <c r="V2980" s="22"/>
      <c r="AF2980" s="14"/>
    </row>
    <row r="2981" spans="1:32" x14ac:dyDescent="0.2">
      <c r="A2981" s="112">
        <f t="shared" si="961"/>
        <v>43006</v>
      </c>
      <c r="B2981" s="104">
        <f t="shared" si="953"/>
        <v>53609.882356810005</v>
      </c>
      <c r="C2981" s="104">
        <f t="shared" si="962"/>
        <v>49410.295548009955</v>
      </c>
      <c r="D2981" s="132">
        <f t="shared" si="963"/>
        <v>42989</v>
      </c>
      <c r="E2981" s="105">
        <f t="shared" si="955"/>
        <v>0</v>
      </c>
      <c r="F2981" s="106">
        <f t="shared" si="972"/>
        <v>18</v>
      </c>
      <c r="G2981" s="106">
        <f t="shared" si="954"/>
        <v>30</v>
      </c>
      <c r="H2981" s="104">
        <f t="shared" si="964"/>
        <v>1</v>
      </c>
      <c r="I2981" s="104">
        <f t="shared" si="965"/>
        <v>1.07934741</v>
      </c>
      <c r="J2981" s="104">
        <f t="shared" si="957"/>
        <v>1.07934741</v>
      </c>
      <c r="K2981" s="104">
        <f t="shared" si="958"/>
        <v>53330.874527070002</v>
      </c>
      <c r="L2981" s="107">
        <f t="shared" si="967"/>
        <v>0</v>
      </c>
      <c r="M2981" s="105">
        <f t="shared" si="968"/>
        <v>0</v>
      </c>
      <c r="N2981" s="104">
        <f t="shared" si="969"/>
        <v>0</v>
      </c>
      <c r="O2981" s="113">
        <f t="shared" si="966"/>
        <v>0.11</v>
      </c>
      <c r="P2981" s="108">
        <f t="shared" si="956"/>
        <v>1.0052316379999999</v>
      </c>
      <c r="Q2981" s="104">
        <f t="shared" si="959"/>
        <v>279.00782973999998</v>
      </c>
      <c r="R2981" s="104">
        <f t="shared" si="960"/>
        <v>279.00782973999998</v>
      </c>
      <c r="S2981" s="109" t="s">
        <v>52</v>
      </c>
      <c r="T2981" s="110">
        <f t="shared" si="970"/>
        <v>43018</v>
      </c>
      <c r="U2981" s="111">
        <f t="shared" si="971"/>
        <v>0</v>
      </c>
      <c r="V2981" s="22"/>
      <c r="AF2981" s="14"/>
    </row>
    <row r="2982" spans="1:32" x14ac:dyDescent="0.2">
      <c r="A2982" s="112">
        <f t="shared" si="961"/>
        <v>43007</v>
      </c>
      <c r="B2982" s="104">
        <f t="shared" si="953"/>
        <v>53625.425533530004</v>
      </c>
      <c r="C2982" s="104">
        <f t="shared" si="962"/>
        <v>49410.295548009955</v>
      </c>
      <c r="D2982" s="132">
        <f t="shared" si="963"/>
        <v>42989</v>
      </c>
      <c r="E2982" s="105">
        <f t="shared" si="955"/>
        <v>0</v>
      </c>
      <c r="F2982" s="106">
        <f t="shared" si="972"/>
        <v>19</v>
      </c>
      <c r="G2982" s="106">
        <f t="shared" si="954"/>
        <v>30</v>
      </c>
      <c r="H2982" s="104">
        <f t="shared" si="964"/>
        <v>1</v>
      </c>
      <c r="I2982" s="104">
        <f t="shared" si="965"/>
        <v>1.07934741</v>
      </c>
      <c r="J2982" s="104">
        <f t="shared" si="957"/>
        <v>1.07934741</v>
      </c>
      <c r="K2982" s="104">
        <f t="shared" si="958"/>
        <v>53330.874527070002</v>
      </c>
      <c r="L2982" s="107">
        <f t="shared" si="967"/>
        <v>0</v>
      </c>
      <c r="M2982" s="105">
        <f t="shared" si="968"/>
        <v>0</v>
      </c>
      <c r="N2982" s="104">
        <f t="shared" si="969"/>
        <v>0</v>
      </c>
      <c r="O2982" s="113">
        <f t="shared" si="966"/>
        <v>0.11</v>
      </c>
      <c r="P2982" s="108">
        <f t="shared" si="956"/>
        <v>1.005523086</v>
      </c>
      <c r="Q2982" s="104">
        <f t="shared" si="959"/>
        <v>294.55100646</v>
      </c>
      <c r="R2982" s="104">
        <f t="shared" si="960"/>
        <v>294.55100646</v>
      </c>
      <c r="S2982" s="109" t="s">
        <v>52</v>
      </c>
      <c r="T2982" s="110">
        <f t="shared" si="970"/>
        <v>43018</v>
      </c>
      <c r="U2982" s="111">
        <f t="shared" si="971"/>
        <v>0</v>
      </c>
      <c r="V2982" s="22"/>
      <c r="AF2982" s="14"/>
    </row>
    <row r="2983" spans="1:32" x14ac:dyDescent="0.2">
      <c r="A2983" s="112">
        <f t="shared" si="961"/>
        <v>43008</v>
      </c>
      <c r="B2983" s="104">
        <f t="shared" ref="B2983:B3046" si="973">IF(E2983&lt;0,"ND",(K2983+Q2983))</f>
        <v>53640.973190050005</v>
      </c>
      <c r="C2983" s="104">
        <f t="shared" si="962"/>
        <v>49410.295548009955</v>
      </c>
      <c r="D2983" s="132">
        <f t="shared" si="963"/>
        <v>42989</v>
      </c>
      <c r="E2983" s="105">
        <f t="shared" si="955"/>
        <v>0</v>
      </c>
      <c r="F2983" s="106">
        <f t="shared" si="972"/>
        <v>20</v>
      </c>
      <c r="G2983" s="106">
        <f t="shared" ref="G2983:G3046" si="974">IF(DAY(A2983)=E$2+1,DAY(EOMONTH(A2983,0)), IF(DAY(A2983)&lt;&gt;$E$2+1,G2982))</f>
        <v>30</v>
      </c>
      <c r="H2983" s="104">
        <f t="shared" si="964"/>
        <v>1</v>
      </c>
      <c r="I2983" s="104">
        <f t="shared" si="965"/>
        <v>1.07934741</v>
      </c>
      <c r="J2983" s="104">
        <f t="shared" si="957"/>
        <v>1.07934741</v>
      </c>
      <c r="K2983" s="104">
        <f t="shared" si="958"/>
        <v>53330.874527070002</v>
      </c>
      <c r="L2983" s="107">
        <f t="shared" si="967"/>
        <v>0</v>
      </c>
      <c r="M2983" s="105">
        <f t="shared" si="968"/>
        <v>0</v>
      </c>
      <c r="N2983" s="104">
        <f t="shared" si="969"/>
        <v>0</v>
      </c>
      <c r="O2983" s="113">
        <f t="shared" si="966"/>
        <v>0.11</v>
      </c>
      <c r="P2983" s="108">
        <f t="shared" si="956"/>
        <v>1.005814618</v>
      </c>
      <c r="Q2983" s="104">
        <f t="shared" si="959"/>
        <v>310.09866297999997</v>
      </c>
      <c r="R2983" s="104">
        <f t="shared" si="960"/>
        <v>310.09866297999997</v>
      </c>
      <c r="S2983" s="109" t="s">
        <v>52</v>
      </c>
      <c r="T2983" s="110">
        <f t="shared" si="970"/>
        <v>43018</v>
      </c>
      <c r="U2983" s="111">
        <f t="shared" si="971"/>
        <v>0</v>
      </c>
      <c r="V2983" s="22"/>
      <c r="AF2983" s="14"/>
    </row>
    <row r="2984" spans="1:32" x14ac:dyDescent="0.2">
      <c r="A2984" s="112">
        <f t="shared" si="961"/>
        <v>43009</v>
      </c>
      <c r="B2984" s="104">
        <f t="shared" si="973"/>
        <v>53656.525379680003</v>
      </c>
      <c r="C2984" s="104">
        <f t="shared" si="962"/>
        <v>49410.295548009955</v>
      </c>
      <c r="D2984" s="132">
        <f t="shared" si="963"/>
        <v>42989</v>
      </c>
      <c r="E2984" s="105">
        <f t="shared" si="955"/>
        <v>0</v>
      </c>
      <c r="F2984" s="106">
        <f t="shared" si="972"/>
        <v>21</v>
      </c>
      <c r="G2984" s="106">
        <f t="shared" si="974"/>
        <v>30</v>
      </c>
      <c r="H2984" s="104">
        <f t="shared" si="964"/>
        <v>1</v>
      </c>
      <c r="I2984" s="104">
        <f t="shared" si="965"/>
        <v>1.07934741</v>
      </c>
      <c r="J2984" s="104">
        <f t="shared" si="957"/>
        <v>1.07934741</v>
      </c>
      <c r="K2984" s="104">
        <f t="shared" si="958"/>
        <v>53330.874527070002</v>
      </c>
      <c r="L2984" s="107">
        <f t="shared" si="967"/>
        <v>0</v>
      </c>
      <c r="M2984" s="105">
        <f t="shared" si="968"/>
        <v>0</v>
      </c>
      <c r="N2984" s="104">
        <f t="shared" si="969"/>
        <v>0</v>
      </c>
      <c r="O2984" s="113">
        <f t="shared" si="966"/>
        <v>0.11</v>
      </c>
      <c r="P2984" s="108">
        <f t="shared" si="956"/>
        <v>1.0061062350000001</v>
      </c>
      <c r="Q2984" s="104">
        <f t="shared" si="959"/>
        <v>325.65085261000002</v>
      </c>
      <c r="R2984" s="104">
        <f t="shared" si="960"/>
        <v>325.65085261000002</v>
      </c>
      <c r="S2984" s="109" t="s">
        <v>52</v>
      </c>
      <c r="T2984" s="110">
        <f t="shared" si="970"/>
        <v>43018</v>
      </c>
      <c r="U2984" s="111">
        <f t="shared" si="971"/>
        <v>0</v>
      </c>
      <c r="V2984" s="22"/>
      <c r="AF2984" s="14"/>
    </row>
    <row r="2985" spans="1:32" x14ac:dyDescent="0.2">
      <c r="A2985" s="112">
        <f t="shared" si="961"/>
        <v>43010</v>
      </c>
      <c r="B2985" s="104">
        <f t="shared" si="973"/>
        <v>53672.082049110002</v>
      </c>
      <c r="C2985" s="104">
        <f t="shared" si="962"/>
        <v>49410.295548009955</v>
      </c>
      <c r="D2985" s="132">
        <f t="shared" si="963"/>
        <v>42989</v>
      </c>
      <c r="E2985" s="105">
        <f t="shared" si="955"/>
        <v>0</v>
      </c>
      <c r="F2985" s="106">
        <f t="shared" si="972"/>
        <v>22</v>
      </c>
      <c r="G2985" s="106">
        <f t="shared" si="974"/>
        <v>30</v>
      </c>
      <c r="H2985" s="104">
        <f t="shared" si="964"/>
        <v>1</v>
      </c>
      <c r="I2985" s="104">
        <f t="shared" si="965"/>
        <v>1.07934741</v>
      </c>
      <c r="J2985" s="104">
        <f t="shared" si="957"/>
        <v>1.07934741</v>
      </c>
      <c r="K2985" s="104">
        <f t="shared" si="958"/>
        <v>53330.874527070002</v>
      </c>
      <c r="L2985" s="107">
        <f t="shared" si="967"/>
        <v>0</v>
      </c>
      <c r="M2985" s="105">
        <f t="shared" si="968"/>
        <v>0</v>
      </c>
      <c r="N2985" s="104">
        <f t="shared" si="969"/>
        <v>0</v>
      </c>
      <c r="O2985" s="113">
        <f t="shared" si="966"/>
        <v>0.11</v>
      </c>
      <c r="P2985" s="108">
        <f t="shared" si="956"/>
        <v>1.0063979359999999</v>
      </c>
      <c r="Q2985" s="104">
        <f t="shared" si="959"/>
        <v>341.20752204000001</v>
      </c>
      <c r="R2985" s="104">
        <f t="shared" si="960"/>
        <v>341.20752204000001</v>
      </c>
      <c r="S2985" s="109" t="s">
        <v>52</v>
      </c>
      <c r="T2985" s="110">
        <f t="shared" si="970"/>
        <v>43018</v>
      </c>
      <c r="U2985" s="111">
        <f t="shared" si="971"/>
        <v>0</v>
      </c>
      <c r="V2985" s="22"/>
      <c r="AF2985" s="14"/>
    </row>
    <row r="2986" spans="1:32" x14ac:dyDescent="0.2">
      <c r="A2986" s="112">
        <f t="shared" si="961"/>
        <v>43011</v>
      </c>
      <c r="B2986" s="104">
        <f t="shared" si="973"/>
        <v>53687.643251670001</v>
      </c>
      <c r="C2986" s="104">
        <f t="shared" si="962"/>
        <v>49410.295548009955</v>
      </c>
      <c r="D2986" s="132">
        <f t="shared" si="963"/>
        <v>42989</v>
      </c>
      <c r="E2986" s="105">
        <f t="shared" si="955"/>
        <v>0</v>
      </c>
      <c r="F2986" s="106">
        <f t="shared" si="972"/>
        <v>23</v>
      </c>
      <c r="G2986" s="106">
        <f t="shared" si="974"/>
        <v>30</v>
      </c>
      <c r="H2986" s="104">
        <f t="shared" si="964"/>
        <v>1</v>
      </c>
      <c r="I2986" s="104">
        <f t="shared" si="965"/>
        <v>1.07934741</v>
      </c>
      <c r="J2986" s="104">
        <f t="shared" si="957"/>
        <v>1.07934741</v>
      </c>
      <c r="K2986" s="104">
        <f t="shared" si="958"/>
        <v>53330.874527070002</v>
      </c>
      <c r="L2986" s="107">
        <f t="shared" si="967"/>
        <v>0</v>
      </c>
      <c r="M2986" s="105">
        <f t="shared" si="968"/>
        <v>0</v>
      </c>
      <c r="N2986" s="104">
        <f t="shared" si="969"/>
        <v>0</v>
      </c>
      <c r="O2986" s="113">
        <f t="shared" si="966"/>
        <v>0.11</v>
      </c>
      <c r="P2986" s="108">
        <f t="shared" si="956"/>
        <v>1.006689722</v>
      </c>
      <c r="Q2986" s="104">
        <f t="shared" si="959"/>
        <v>356.76872459999998</v>
      </c>
      <c r="R2986" s="104">
        <f t="shared" si="960"/>
        <v>356.76872459999998</v>
      </c>
      <c r="S2986" s="109" t="s">
        <v>52</v>
      </c>
      <c r="T2986" s="110">
        <f t="shared" si="970"/>
        <v>43018</v>
      </c>
      <c r="U2986" s="111">
        <f t="shared" si="971"/>
        <v>0</v>
      </c>
      <c r="V2986" s="22"/>
      <c r="AF2986" s="14"/>
    </row>
    <row r="2987" spans="1:32" x14ac:dyDescent="0.2">
      <c r="A2987" s="112">
        <f t="shared" si="961"/>
        <v>43012</v>
      </c>
      <c r="B2987" s="104">
        <f t="shared" si="973"/>
        <v>53703.208987350001</v>
      </c>
      <c r="C2987" s="104">
        <f t="shared" si="962"/>
        <v>49410.295548009955</v>
      </c>
      <c r="D2987" s="132">
        <f t="shared" si="963"/>
        <v>42989</v>
      </c>
      <c r="E2987" s="105">
        <f t="shared" ref="E2987:E3050" si="975">IF(DAY(A2986)=$E$2,VLOOKUP(A2986,$AG$10:$AH$200,2),E2986)</f>
        <v>0</v>
      </c>
      <c r="F2987" s="106">
        <f t="shared" si="972"/>
        <v>24</v>
      </c>
      <c r="G2987" s="106">
        <f t="shared" si="974"/>
        <v>30</v>
      </c>
      <c r="H2987" s="104">
        <f t="shared" si="964"/>
        <v>1</v>
      </c>
      <c r="I2987" s="104">
        <f t="shared" si="965"/>
        <v>1.07934741</v>
      </c>
      <c r="J2987" s="104">
        <f t="shared" si="957"/>
        <v>1.07934741</v>
      </c>
      <c r="K2987" s="104">
        <f t="shared" si="958"/>
        <v>53330.874527070002</v>
      </c>
      <c r="L2987" s="107">
        <f t="shared" si="967"/>
        <v>0</v>
      </c>
      <c r="M2987" s="105">
        <f t="shared" si="968"/>
        <v>0</v>
      </c>
      <c r="N2987" s="104">
        <f t="shared" si="969"/>
        <v>0</v>
      </c>
      <c r="O2987" s="113">
        <f t="shared" si="966"/>
        <v>0.11</v>
      </c>
      <c r="P2987" s="108">
        <f t="shared" si="956"/>
        <v>1.0069815929999999</v>
      </c>
      <c r="Q2987" s="104">
        <f t="shared" si="959"/>
        <v>372.33446027999997</v>
      </c>
      <c r="R2987" s="104">
        <f t="shared" si="960"/>
        <v>372.33446027999997</v>
      </c>
      <c r="S2987" s="109" t="s">
        <v>52</v>
      </c>
      <c r="T2987" s="110">
        <f t="shared" si="970"/>
        <v>43018</v>
      </c>
      <c r="U2987" s="111">
        <f t="shared" si="971"/>
        <v>0</v>
      </c>
      <c r="V2987" s="22"/>
      <c r="AF2987" s="14"/>
    </row>
    <row r="2988" spans="1:32" x14ac:dyDescent="0.2">
      <c r="A2988" s="112">
        <f t="shared" si="961"/>
        <v>43013</v>
      </c>
      <c r="B2988" s="104">
        <f t="shared" si="973"/>
        <v>53718.779202820006</v>
      </c>
      <c r="C2988" s="104">
        <f t="shared" si="962"/>
        <v>49410.295548009955</v>
      </c>
      <c r="D2988" s="132">
        <f t="shared" si="963"/>
        <v>42989</v>
      </c>
      <c r="E2988" s="105">
        <f t="shared" si="975"/>
        <v>0</v>
      </c>
      <c r="F2988" s="106">
        <f t="shared" si="972"/>
        <v>25</v>
      </c>
      <c r="G2988" s="106">
        <f t="shared" si="974"/>
        <v>30</v>
      </c>
      <c r="H2988" s="104">
        <f t="shared" si="964"/>
        <v>1</v>
      </c>
      <c r="I2988" s="104">
        <f t="shared" si="965"/>
        <v>1.07934741</v>
      </c>
      <c r="J2988" s="104">
        <f t="shared" si="957"/>
        <v>1.07934741</v>
      </c>
      <c r="K2988" s="104">
        <f t="shared" si="958"/>
        <v>53330.874527070002</v>
      </c>
      <c r="L2988" s="107">
        <f t="shared" si="967"/>
        <v>0</v>
      </c>
      <c r="M2988" s="105">
        <f t="shared" si="968"/>
        <v>0</v>
      </c>
      <c r="N2988" s="104">
        <f t="shared" si="969"/>
        <v>0</v>
      </c>
      <c r="O2988" s="113">
        <f t="shared" si="966"/>
        <v>0.11</v>
      </c>
      <c r="P2988" s="108">
        <f t="shared" si="956"/>
        <v>1.0072735479999999</v>
      </c>
      <c r="Q2988" s="104">
        <f t="shared" si="959"/>
        <v>387.90467575000002</v>
      </c>
      <c r="R2988" s="104">
        <f t="shared" si="960"/>
        <v>387.90467575000002</v>
      </c>
      <c r="S2988" s="109" t="s">
        <v>52</v>
      </c>
      <c r="T2988" s="110">
        <f t="shared" si="970"/>
        <v>43018</v>
      </c>
      <c r="U2988" s="111">
        <f t="shared" si="971"/>
        <v>0</v>
      </c>
      <c r="V2988" s="22"/>
      <c r="AF2988" s="14"/>
    </row>
    <row r="2989" spans="1:32" x14ac:dyDescent="0.2">
      <c r="A2989" s="112">
        <f t="shared" si="961"/>
        <v>43014</v>
      </c>
      <c r="B2989" s="104">
        <f t="shared" si="973"/>
        <v>53734.353951420002</v>
      </c>
      <c r="C2989" s="104">
        <f t="shared" si="962"/>
        <v>49410.295548009955</v>
      </c>
      <c r="D2989" s="132">
        <f t="shared" si="963"/>
        <v>42989</v>
      </c>
      <c r="E2989" s="105">
        <f t="shared" si="975"/>
        <v>0</v>
      </c>
      <c r="F2989" s="106">
        <f t="shared" si="972"/>
        <v>26</v>
      </c>
      <c r="G2989" s="106">
        <f t="shared" si="974"/>
        <v>30</v>
      </c>
      <c r="H2989" s="104">
        <f t="shared" si="964"/>
        <v>1</v>
      </c>
      <c r="I2989" s="104">
        <f t="shared" si="965"/>
        <v>1.07934741</v>
      </c>
      <c r="J2989" s="104">
        <f t="shared" si="957"/>
        <v>1.07934741</v>
      </c>
      <c r="K2989" s="104">
        <f t="shared" si="958"/>
        <v>53330.874527070002</v>
      </c>
      <c r="L2989" s="107">
        <f t="shared" si="967"/>
        <v>0</v>
      </c>
      <c r="M2989" s="105">
        <f t="shared" si="968"/>
        <v>0</v>
      </c>
      <c r="N2989" s="104">
        <f t="shared" si="969"/>
        <v>0</v>
      </c>
      <c r="O2989" s="113">
        <f t="shared" si="966"/>
        <v>0.11</v>
      </c>
      <c r="P2989" s="108">
        <f t="shared" si="956"/>
        <v>1.0075655880000001</v>
      </c>
      <c r="Q2989" s="104">
        <f t="shared" si="959"/>
        <v>403.47942434999999</v>
      </c>
      <c r="R2989" s="104">
        <f t="shared" si="960"/>
        <v>403.47942434999999</v>
      </c>
      <c r="S2989" s="109" t="s">
        <v>52</v>
      </c>
      <c r="T2989" s="110">
        <f t="shared" si="970"/>
        <v>43018</v>
      </c>
      <c r="U2989" s="111">
        <f t="shared" si="971"/>
        <v>0</v>
      </c>
      <c r="V2989" s="22"/>
      <c r="AF2989" s="14"/>
    </row>
    <row r="2990" spans="1:32" x14ac:dyDescent="0.2">
      <c r="A2990" s="112">
        <f t="shared" si="961"/>
        <v>43015</v>
      </c>
      <c r="B2990" s="104">
        <f t="shared" si="973"/>
        <v>53749.933179810003</v>
      </c>
      <c r="C2990" s="104">
        <f t="shared" si="962"/>
        <v>49410.295548009955</v>
      </c>
      <c r="D2990" s="132">
        <f t="shared" si="963"/>
        <v>42989</v>
      </c>
      <c r="E2990" s="105">
        <f t="shared" si="975"/>
        <v>0</v>
      </c>
      <c r="F2990" s="106">
        <f t="shared" si="972"/>
        <v>27</v>
      </c>
      <c r="G2990" s="106">
        <f t="shared" si="974"/>
        <v>30</v>
      </c>
      <c r="H2990" s="104">
        <f t="shared" si="964"/>
        <v>1</v>
      </c>
      <c r="I2990" s="104">
        <f t="shared" si="965"/>
        <v>1.07934741</v>
      </c>
      <c r="J2990" s="104">
        <f t="shared" si="957"/>
        <v>1.07934741</v>
      </c>
      <c r="K2990" s="104">
        <f t="shared" si="958"/>
        <v>53330.874527070002</v>
      </c>
      <c r="L2990" s="107">
        <f t="shared" si="967"/>
        <v>0</v>
      </c>
      <c r="M2990" s="105">
        <f t="shared" si="968"/>
        <v>0</v>
      </c>
      <c r="N2990" s="104">
        <f t="shared" si="969"/>
        <v>0</v>
      </c>
      <c r="O2990" s="113">
        <f t="shared" si="966"/>
        <v>0.11</v>
      </c>
      <c r="P2990" s="108">
        <f t="shared" si="956"/>
        <v>1.0078577120000001</v>
      </c>
      <c r="Q2990" s="104">
        <f t="shared" si="959"/>
        <v>419.05865274000001</v>
      </c>
      <c r="R2990" s="104">
        <f t="shared" si="960"/>
        <v>419.05865274000001</v>
      </c>
      <c r="S2990" s="109" t="s">
        <v>52</v>
      </c>
      <c r="T2990" s="110">
        <f t="shared" si="970"/>
        <v>43018</v>
      </c>
      <c r="U2990" s="111">
        <f t="shared" si="971"/>
        <v>0</v>
      </c>
      <c r="V2990" s="22"/>
      <c r="AF2990" s="14"/>
    </row>
    <row r="2991" spans="1:32" x14ac:dyDescent="0.2">
      <c r="A2991" s="112">
        <f t="shared" si="961"/>
        <v>43016</v>
      </c>
      <c r="B2991" s="104">
        <f t="shared" si="973"/>
        <v>53765.516941320006</v>
      </c>
      <c r="C2991" s="104">
        <f t="shared" si="962"/>
        <v>49410.295548009955</v>
      </c>
      <c r="D2991" s="132">
        <f t="shared" si="963"/>
        <v>42989</v>
      </c>
      <c r="E2991" s="105">
        <f t="shared" si="975"/>
        <v>0</v>
      </c>
      <c r="F2991" s="106">
        <f t="shared" si="972"/>
        <v>28</v>
      </c>
      <c r="G2991" s="106">
        <f t="shared" si="974"/>
        <v>30</v>
      </c>
      <c r="H2991" s="104">
        <f t="shared" si="964"/>
        <v>1</v>
      </c>
      <c r="I2991" s="104">
        <f t="shared" si="965"/>
        <v>1.07934741</v>
      </c>
      <c r="J2991" s="104">
        <f t="shared" si="957"/>
        <v>1.07934741</v>
      </c>
      <c r="K2991" s="104">
        <f t="shared" si="958"/>
        <v>53330.874527070002</v>
      </c>
      <c r="L2991" s="107">
        <f t="shared" si="967"/>
        <v>0</v>
      </c>
      <c r="M2991" s="105">
        <f t="shared" si="968"/>
        <v>0</v>
      </c>
      <c r="N2991" s="104">
        <f t="shared" si="969"/>
        <v>0</v>
      </c>
      <c r="O2991" s="113">
        <f t="shared" si="966"/>
        <v>0.11</v>
      </c>
      <c r="P2991" s="108">
        <f t="shared" si="956"/>
        <v>1.008149921</v>
      </c>
      <c r="Q2991" s="104">
        <f t="shared" si="959"/>
        <v>434.64241425</v>
      </c>
      <c r="R2991" s="104">
        <f t="shared" si="960"/>
        <v>434.64241425</v>
      </c>
      <c r="S2991" s="109" t="s">
        <v>52</v>
      </c>
      <c r="T2991" s="110">
        <f t="shared" si="970"/>
        <v>43018</v>
      </c>
      <c r="U2991" s="111">
        <f t="shared" si="971"/>
        <v>0</v>
      </c>
      <c r="V2991" s="22"/>
      <c r="AF2991" s="14"/>
    </row>
    <row r="2992" spans="1:32" x14ac:dyDescent="0.2">
      <c r="A2992" s="112">
        <f t="shared" si="961"/>
        <v>43017</v>
      </c>
      <c r="B2992" s="104">
        <f t="shared" si="973"/>
        <v>53781.10523596</v>
      </c>
      <c r="C2992" s="104">
        <f t="shared" si="962"/>
        <v>49410.295548009955</v>
      </c>
      <c r="D2992" s="132">
        <f t="shared" si="963"/>
        <v>42989</v>
      </c>
      <c r="E2992" s="105">
        <f t="shared" si="975"/>
        <v>0</v>
      </c>
      <c r="F2992" s="106">
        <f t="shared" si="972"/>
        <v>29</v>
      </c>
      <c r="G2992" s="106">
        <f t="shared" si="974"/>
        <v>30</v>
      </c>
      <c r="H2992" s="104">
        <f t="shared" si="964"/>
        <v>1</v>
      </c>
      <c r="I2992" s="104">
        <f t="shared" si="965"/>
        <v>1.07934741</v>
      </c>
      <c r="J2992" s="104">
        <f t="shared" si="957"/>
        <v>1.07934741</v>
      </c>
      <c r="K2992" s="104">
        <f t="shared" si="958"/>
        <v>53330.874527070002</v>
      </c>
      <c r="L2992" s="107">
        <f t="shared" si="967"/>
        <v>0</v>
      </c>
      <c r="M2992" s="105">
        <f t="shared" si="968"/>
        <v>0</v>
      </c>
      <c r="N2992" s="104">
        <f t="shared" si="969"/>
        <v>0</v>
      </c>
      <c r="O2992" s="113">
        <f t="shared" si="966"/>
        <v>0.11</v>
      </c>
      <c r="P2992" s="108">
        <f t="shared" si="956"/>
        <v>1.0084422150000001</v>
      </c>
      <c r="Q2992" s="104">
        <f t="shared" si="959"/>
        <v>450.23070889000002</v>
      </c>
      <c r="R2992" s="104">
        <f t="shared" si="960"/>
        <v>450.23070889000002</v>
      </c>
      <c r="S2992" s="109" t="s">
        <v>52</v>
      </c>
      <c r="T2992" s="110">
        <f t="shared" si="970"/>
        <v>43018</v>
      </c>
      <c r="U2992" s="111">
        <f t="shared" si="971"/>
        <v>0</v>
      </c>
      <c r="V2992" s="22"/>
      <c r="AF2992" s="14"/>
    </row>
    <row r="2993" spans="1:32" s="66" customFormat="1" x14ac:dyDescent="0.2">
      <c r="A2993" s="112">
        <f t="shared" si="961"/>
        <v>43018</v>
      </c>
      <c r="B2993" s="104">
        <f t="shared" si="973"/>
        <v>53796.698063720003</v>
      </c>
      <c r="C2993" s="104">
        <f t="shared" si="962"/>
        <v>49410.295548009955</v>
      </c>
      <c r="D2993" s="132">
        <f t="shared" si="963"/>
        <v>42989</v>
      </c>
      <c r="E2993" s="105">
        <f t="shared" si="975"/>
        <v>0</v>
      </c>
      <c r="F2993" s="106">
        <f t="shared" si="972"/>
        <v>30</v>
      </c>
      <c r="G2993" s="106">
        <f t="shared" si="974"/>
        <v>30</v>
      </c>
      <c r="H2993" s="104">
        <f t="shared" si="964"/>
        <v>1</v>
      </c>
      <c r="I2993" s="104">
        <f t="shared" si="965"/>
        <v>1.07934741</v>
      </c>
      <c r="J2993" s="104">
        <f t="shared" si="957"/>
        <v>1.07934741</v>
      </c>
      <c r="K2993" s="104">
        <f t="shared" si="958"/>
        <v>53330.874527070002</v>
      </c>
      <c r="L2993" s="107">
        <f t="shared" si="967"/>
        <v>97</v>
      </c>
      <c r="M2993" s="105">
        <f t="shared" si="968"/>
        <v>2.0394478388000001E-2</v>
      </c>
      <c r="N2993" s="104">
        <f t="shared" si="969"/>
        <v>1087.65536795</v>
      </c>
      <c r="O2993" s="113">
        <f t="shared" si="966"/>
        <v>0.11</v>
      </c>
      <c r="P2993" s="108">
        <f t="shared" si="956"/>
        <v>1.0087345940000001</v>
      </c>
      <c r="Q2993" s="104">
        <f t="shared" si="959"/>
        <v>465.82353664999999</v>
      </c>
      <c r="R2993" s="104">
        <f t="shared" si="960"/>
        <v>1553.4789046000001</v>
      </c>
      <c r="S2993" s="109" t="s">
        <v>52</v>
      </c>
      <c r="T2993" s="110">
        <f t="shared" si="970"/>
        <v>43018</v>
      </c>
      <c r="U2993" s="111">
        <f t="shared" si="971"/>
        <v>52243.219159120003</v>
      </c>
      <c r="V2993" s="65"/>
      <c r="AB2993" s="64"/>
      <c r="AF2993" s="67"/>
    </row>
    <row r="2994" spans="1:32" x14ac:dyDescent="0.2">
      <c r="A2994" s="112">
        <f t="shared" si="961"/>
        <v>43019</v>
      </c>
      <c r="B2994" s="104">
        <f t="shared" si="973"/>
        <v>52257.877404829997</v>
      </c>
      <c r="C2994" s="104">
        <f t="shared" si="962"/>
        <v>48402.598343319958</v>
      </c>
      <c r="D2994" s="132">
        <f t="shared" si="963"/>
        <v>43019</v>
      </c>
      <c r="E2994" s="105">
        <f t="shared" si="975"/>
        <v>0</v>
      </c>
      <c r="F2994" s="106">
        <f t="shared" si="972"/>
        <v>1</v>
      </c>
      <c r="G2994" s="106">
        <f t="shared" si="974"/>
        <v>31</v>
      </c>
      <c r="H2994" s="104">
        <f t="shared" si="964"/>
        <v>1</v>
      </c>
      <c r="I2994" s="104">
        <f t="shared" si="965"/>
        <v>1.07934741</v>
      </c>
      <c r="J2994" s="104">
        <f t="shared" si="957"/>
        <v>1.07934741</v>
      </c>
      <c r="K2994" s="104">
        <f t="shared" si="958"/>
        <v>52243.21915913</v>
      </c>
      <c r="L2994" s="107">
        <f t="shared" si="967"/>
        <v>0</v>
      </c>
      <c r="M2994" s="105">
        <f t="shared" si="968"/>
        <v>0</v>
      </c>
      <c r="N2994" s="104">
        <f t="shared" si="969"/>
        <v>0</v>
      </c>
      <c r="O2994" s="113">
        <f t="shared" si="966"/>
        <v>0.11</v>
      </c>
      <c r="P2994" s="108">
        <f t="shared" si="956"/>
        <v>1.0002805770000001</v>
      </c>
      <c r="Q2994" s="104">
        <f t="shared" si="959"/>
        <v>14.6582457</v>
      </c>
      <c r="R2994" s="104">
        <f t="shared" si="960"/>
        <v>14.6582457</v>
      </c>
      <c r="S2994" s="109" t="s">
        <v>52</v>
      </c>
      <c r="T2994" s="110">
        <f t="shared" si="970"/>
        <v>43049</v>
      </c>
      <c r="U2994" s="111">
        <f t="shared" si="971"/>
        <v>0</v>
      </c>
      <c r="V2994" s="22"/>
      <c r="AF2994" s="14"/>
    </row>
    <row r="2995" spans="1:32" x14ac:dyDescent="0.2">
      <c r="A2995" s="112">
        <f t="shared" si="961"/>
        <v>43020</v>
      </c>
      <c r="B2995" s="104">
        <f t="shared" si="973"/>
        <v>52272.539777739999</v>
      </c>
      <c r="C2995" s="104">
        <f t="shared" si="962"/>
        <v>48402.598343319958</v>
      </c>
      <c r="D2995" s="132">
        <f t="shared" si="963"/>
        <v>43019</v>
      </c>
      <c r="E2995" s="105">
        <f t="shared" si="975"/>
        <v>0</v>
      </c>
      <c r="F2995" s="106">
        <f t="shared" si="972"/>
        <v>2</v>
      </c>
      <c r="G2995" s="106">
        <f t="shared" si="974"/>
        <v>31</v>
      </c>
      <c r="H2995" s="104">
        <f t="shared" si="964"/>
        <v>1</v>
      </c>
      <c r="I2995" s="104">
        <f t="shared" si="965"/>
        <v>1.07934741</v>
      </c>
      <c r="J2995" s="104">
        <f t="shared" si="957"/>
        <v>1.07934741</v>
      </c>
      <c r="K2995" s="104">
        <f t="shared" si="958"/>
        <v>52243.21915913</v>
      </c>
      <c r="L2995" s="107">
        <f t="shared" si="967"/>
        <v>0</v>
      </c>
      <c r="M2995" s="105">
        <f t="shared" si="968"/>
        <v>0</v>
      </c>
      <c r="N2995" s="104">
        <f t="shared" si="969"/>
        <v>0</v>
      </c>
      <c r="O2995" s="113">
        <f t="shared" si="966"/>
        <v>0.11</v>
      </c>
      <c r="P2995" s="108">
        <f t="shared" si="956"/>
        <v>1.000561233</v>
      </c>
      <c r="Q2995" s="104">
        <f t="shared" si="959"/>
        <v>29.32061861</v>
      </c>
      <c r="R2995" s="104">
        <f t="shared" si="960"/>
        <v>29.32061861</v>
      </c>
      <c r="S2995" s="109" t="s">
        <v>52</v>
      </c>
      <c r="T2995" s="110">
        <f t="shared" si="970"/>
        <v>43049</v>
      </c>
      <c r="U2995" s="111">
        <f t="shared" si="971"/>
        <v>0</v>
      </c>
      <c r="V2995" s="22"/>
      <c r="AF2995" s="14"/>
    </row>
    <row r="2996" spans="1:32" x14ac:dyDescent="0.2">
      <c r="A2996" s="112">
        <f t="shared" si="961"/>
        <v>43021</v>
      </c>
      <c r="B2996" s="104">
        <f t="shared" si="973"/>
        <v>52287.206225629998</v>
      </c>
      <c r="C2996" s="104">
        <f t="shared" si="962"/>
        <v>48402.598343319958</v>
      </c>
      <c r="D2996" s="132">
        <f t="shared" si="963"/>
        <v>43019</v>
      </c>
      <c r="E2996" s="105">
        <f t="shared" si="975"/>
        <v>0</v>
      </c>
      <c r="F2996" s="106">
        <f t="shared" si="972"/>
        <v>3</v>
      </c>
      <c r="G2996" s="106">
        <f t="shared" si="974"/>
        <v>31</v>
      </c>
      <c r="H2996" s="104">
        <f t="shared" si="964"/>
        <v>1</v>
      </c>
      <c r="I2996" s="104">
        <f t="shared" si="965"/>
        <v>1.07934741</v>
      </c>
      <c r="J2996" s="104">
        <f t="shared" si="957"/>
        <v>1.07934741</v>
      </c>
      <c r="K2996" s="104">
        <f t="shared" si="958"/>
        <v>52243.21915913</v>
      </c>
      <c r="L2996" s="107">
        <f t="shared" si="967"/>
        <v>0</v>
      </c>
      <c r="M2996" s="105">
        <f t="shared" si="968"/>
        <v>0</v>
      </c>
      <c r="N2996" s="104">
        <f t="shared" si="969"/>
        <v>0</v>
      </c>
      <c r="O2996" s="113">
        <f t="shared" si="966"/>
        <v>0.11</v>
      </c>
      <c r="P2996" s="108">
        <f t="shared" si="956"/>
        <v>1.0008419669999999</v>
      </c>
      <c r="Q2996" s="104">
        <f t="shared" si="959"/>
        <v>43.987066499999997</v>
      </c>
      <c r="R2996" s="104">
        <f t="shared" si="960"/>
        <v>43.987066499999997</v>
      </c>
      <c r="S2996" s="109" t="s">
        <v>52</v>
      </c>
      <c r="T2996" s="110">
        <f t="shared" si="970"/>
        <v>43049</v>
      </c>
      <c r="U2996" s="111">
        <f t="shared" si="971"/>
        <v>0</v>
      </c>
      <c r="V2996" s="22"/>
      <c r="AF2996" s="14"/>
    </row>
    <row r="2997" spans="1:32" x14ac:dyDescent="0.2">
      <c r="A2997" s="112">
        <f t="shared" si="961"/>
        <v>43022</v>
      </c>
      <c r="B2997" s="104">
        <f t="shared" si="973"/>
        <v>52301.87685298</v>
      </c>
      <c r="C2997" s="104">
        <f t="shared" si="962"/>
        <v>48402.598343319958</v>
      </c>
      <c r="D2997" s="132">
        <f t="shared" si="963"/>
        <v>43019</v>
      </c>
      <c r="E2997" s="105">
        <f t="shared" si="975"/>
        <v>0</v>
      </c>
      <c r="F2997" s="106">
        <f t="shared" si="972"/>
        <v>4</v>
      </c>
      <c r="G2997" s="106">
        <f t="shared" si="974"/>
        <v>31</v>
      </c>
      <c r="H2997" s="104">
        <f t="shared" si="964"/>
        <v>1</v>
      </c>
      <c r="I2997" s="104">
        <f t="shared" si="965"/>
        <v>1.07934741</v>
      </c>
      <c r="J2997" s="104">
        <f t="shared" si="957"/>
        <v>1.07934741</v>
      </c>
      <c r="K2997" s="104">
        <f t="shared" si="958"/>
        <v>52243.21915913</v>
      </c>
      <c r="L2997" s="107">
        <f t="shared" si="967"/>
        <v>0</v>
      </c>
      <c r="M2997" s="105">
        <f t="shared" si="968"/>
        <v>0</v>
      </c>
      <c r="N2997" s="104">
        <f t="shared" si="969"/>
        <v>0</v>
      </c>
      <c r="O2997" s="113">
        <f t="shared" si="966"/>
        <v>0.11</v>
      </c>
      <c r="P2997" s="108">
        <f t="shared" si="956"/>
        <v>1.0011227810000001</v>
      </c>
      <c r="Q2997" s="104">
        <f t="shared" si="959"/>
        <v>58.657693850000001</v>
      </c>
      <c r="R2997" s="104">
        <f t="shared" si="960"/>
        <v>58.657693850000001</v>
      </c>
      <c r="S2997" s="109" t="s">
        <v>52</v>
      </c>
      <c r="T2997" s="110">
        <f t="shared" si="970"/>
        <v>43049</v>
      </c>
      <c r="U2997" s="111">
        <f t="shared" si="971"/>
        <v>0</v>
      </c>
      <c r="V2997" s="22"/>
      <c r="AF2997" s="14"/>
    </row>
    <row r="2998" spans="1:32" x14ac:dyDescent="0.2">
      <c r="A2998" s="112">
        <f t="shared" si="961"/>
        <v>43023</v>
      </c>
      <c r="B2998" s="104">
        <f t="shared" si="973"/>
        <v>52316.551555290003</v>
      </c>
      <c r="C2998" s="104">
        <f t="shared" si="962"/>
        <v>48402.598343319958</v>
      </c>
      <c r="D2998" s="132">
        <f t="shared" si="963"/>
        <v>43019</v>
      </c>
      <c r="E2998" s="105">
        <f t="shared" si="975"/>
        <v>0</v>
      </c>
      <c r="F2998" s="106">
        <f t="shared" si="972"/>
        <v>5</v>
      </c>
      <c r="G2998" s="106">
        <f t="shared" si="974"/>
        <v>31</v>
      </c>
      <c r="H2998" s="104">
        <f t="shared" si="964"/>
        <v>1</v>
      </c>
      <c r="I2998" s="104">
        <f t="shared" si="965"/>
        <v>1.07934741</v>
      </c>
      <c r="J2998" s="104">
        <f t="shared" si="957"/>
        <v>1.07934741</v>
      </c>
      <c r="K2998" s="104">
        <f t="shared" si="958"/>
        <v>52243.21915913</v>
      </c>
      <c r="L2998" s="107">
        <f t="shared" si="967"/>
        <v>0</v>
      </c>
      <c r="M2998" s="105">
        <f t="shared" si="968"/>
        <v>0</v>
      </c>
      <c r="N2998" s="104">
        <f t="shared" si="969"/>
        <v>0</v>
      </c>
      <c r="O2998" s="113">
        <f t="shared" si="966"/>
        <v>0.11</v>
      </c>
      <c r="P2998" s="108">
        <f t="shared" si="956"/>
        <v>1.001403673</v>
      </c>
      <c r="Q2998" s="104">
        <f t="shared" si="959"/>
        <v>73.332396160000002</v>
      </c>
      <c r="R2998" s="104">
        <f t="shared" si="960"/>
        <v>73.332396160000002</v>
      </c>
      <c r="S2998" s="109" t="s">
        <v>52</v>
      </c>
      <c r="T2998" s="110">
        <f t="shared" si="970"/>
        <v>43049</v>
      </c>
      <c r="U2998" s="111">
        <f t="shared" si="971"/>
        <v>0</v>
      </c>
      <c r="V2998" s="22"/>
      <c r="AF2998" s="14"/>
    </row>
    <row r="2999" spans="1:32" x14ac:dyDescent="0.2">
      <c r="A2999" s="112">
        <f t="shared" si="961"/>
        <v>43024</v>
      </c>
      <c r="B2999" s="104">
        <f t="shared" si="973"/>
        <v>52331.230332580002</v>
      </c>
      <c r="C2999" s="104">
        <f t="shared" si="962"/>
        <v>48402.598343319958</v>
      </c>
      <c r="D2999" s="132">
        <f t="shared" si="963"/>
        <v>43019</v>
      </c>
      <c r="E2999" s="105">
        <f t="shared" si="975"/>
        <v>0</v>
      </c>
      <c r="F2999" s="106">
        <f t="shared" si="972"/>
        <v>6</v>
      </c>
      <c r="G2999" s="106">
        <f t="shared" si="974"/>
        <v>31</v>
      </c>
      <c r="H2999" s="104">
        <f t="shared" si="964"/>
        <v>1</v>
      </c>
      <c r="I2999" s="104">
        <f t="shared" si="965"/>
        <v>1.07934741</v>
      </c>
      <c r="J2999" s="104">
        <f t="shared" si="957"/>
        <v>1.07934741</v>
      </c>
      <c r="K2999" s="104">
        <f t="shared" si="958"/>
        <v>52243.21915913</v>
      </c>
      <c r="L2999" s="107">
        <f t="shared" si="967"/>
        <v>0</v>
      </c>
      <c r="M2999" s="105">
        <f t="shared" si="968"/>
        <v>0</v>
      </c>
      <c r="N2999" s="104">
        <f t="shared" si="969"/>
        <v>0</v>
      </c>
      <c r="O2999" s="113">
        <f t="shared" si="966"/>
        <v>0.11</v>
      </c>
      <c r="P2999" s="108">
        <f t="shared" si="956"/>
        <v>1.0016846429999999</v>
      </c>
      <c r="Q2999" s="104">
        <f t="shared" si="959"/>
        <v>88.011173450000001</v>
      </c>
      <c r="R2999" s="104">
        <f t="shared" si="960"/>
        <v>88.011173450000001</v>
      </c>
      <c r="S2999" s="109" t="s">
        <v>52</v>
      </c>
      <c r="T2999" s="110">
        <f t="shared" si="970"/>
        <v>43049</v>
      </c>
      <c r="U2999" s="111">
        <f t="shared" si="971"/>
        <v>0</v>
      </c>
      <c r="V2999" s="22"/>
      <c r="AF2999" s="14"/>
    </row>
    <row r="3000" spans="1:32" x14ac:dyDescent="0.2">
      <c r="A3000" s="112">
        <f t="shared" si="961"/>
        <v>43025</v>
      </c>
      <c r="B3000" s="104">
        <f t="shared" si="973"/>
        <v>52345.91328932</v>
      </c>
      <c r="C3000" s="104">
        <f t="shared" si="962"/>
        <v>48402.598343319958</v>
      </c>
      <c r="D3000" s="132">
        <f t="shared" si="963"/>
        <v>43019</v>
      </c>
      <c r="E3000" s="105">
        <f t="shared" si="975"/>
        <v>0</v>
      </c>
      <c r="F3000" s="106">
        <f t="shared" si="972"/>
        <v>7</v>
      </c>
      <c r="G3000" s="106">
        <f t="shared" si="974"/>
        <v>31</v>
      </c>
      <c r="H3000" s="104">
        <f t="shared" si="964"/>
        <v>1</v>
      </c>
      <c r="I3000" s="104">
        <f t="shared" si="965"/>
        <v>1.07934741</v>
      </c>
      <c r="J3000" s="104">
        <f t="shared" si="957"/>
        <v>1.07934741</v>
      </c>
      <c r="K3000" s="104">
        <f t="shared" si="958"/>
        <v>52243.21915913</v>
      </c>
      <c r="L3000" s="107">
        <f t="shared" si="967"/>
        <v>0</v>
      </c>
      <c r="M3000" s="105">
        <f t="shared" si="968"/>
        <v>0</v>
      </c>
      <c r="N3000" s="104">
        <f t="shared" si="969"/>
        <v>0</v>
      </c>
      <c r="O3000" s="113">
        <f t="shared" si="966"/>
        <v>0.11</v>
      </c>
      <c r="P3000" s="108">
        <f t="shared" si="956"/>
        <v>1.001965693</v>
      </c>
      <c r="Q3000" s="104">
        <f t="shared" si="959"/>
        <v>102.69413019</v>
      </c>
      <c r="R3000" s="104">
        <f t="shared" si="960"/>
        <v>102.69413019</v>
      </c>
      <c r="S3000" s="109" t="s">
        <v>52</v>
      </c>
      <c r="T3000" s="110">
        <f t="shared" si="970"/>
        <v>43049</v>
      </c>
      <c r="U3000" s="111">
        <f t="shared" si="971"/>
        <v>0</v>
      </c>
      <c r="V3000" s="22"/>
      <c r="AF3000" s="14"/>
    </row>
    <row r="3001" spans="1:32" x14ac:dyDescent="0.2">
      <c r="A3001" s="112">
        <f t="shared" si="961"/>
        <v>43026</v>
      </c>
      <c r="B3001" s="104">
        <f t="shared" si="973"/>
        <v>52360.600373280002</v>
      </c>
      <c r="C3001" s="104">
        <f t="shared" si="962"/>
        <v>48402.598343319958</v>
      </c>
      <c r="D3001" s="132">
        <f t="shared" si="963"/>
        <v>43019</v>
      </c>
      <c r="E3001" s="105">
        <f t="shared" si="975"/>
        <v>0</v>
      </c>
      <c r="F3001" s="106">
        <f t="shared" si="972"/>
        <v>8</v>
      </c>
      <c r="G3001" s="106">
        <f t="shared" si="974"/>
        <v>31</v>
      </c>
      <c r="H3001" s="104">
        <f t="shared" si="964"/>
        <v>1</v>
      </c>
      <c r="I3001" s="104">
        <f t="shared" si="965"/>
        <v>1.07934741</v>
      </c>
      <c r="J3001" s="104">
        <f t="shared" si="957"/>
        <v>1.07934741</v>
      </c>
      <c r="K3001" s="104">
        <f t="shared" si="958"/>
        <v>52243.21915913</v>
      </c>
      <c r="L3001" s="107">
        <f t="shared" si="967"/>
        <v>0</v>
      </c>
      <c r="M3001" s="105">
        <f t="shared" si="968"/>
        <v>0</v>
      </c>
      <c r="N3001" s="104">
        <f t="shared" si="969"/>
        <v>0</v>
      </c>
      <c r="O3001" s="113">
        <f t="shared" si="966"/>
        <v>0.11</v>
      </c>
      <c r="P3001" s="108">
        <f t="shared" si="956"/>
        <v>1.002246822</v>
      </c>
      <c r="Q3001" s="104">
        <f t="shared" si="959"/>
        <v>117.38121415000001</v>
      </c>
      <c r="R3001" s="104">
        <f t="shared" si="960"/>
        <v>117.38121415000001</v>
      </c>
      <c r="S3001" s="109" t="s">
        <v>52</v>
      </c>
      <c r="T3001" s="110">
        <f t="shared" si="970"/>
        <v>43049</v>
      </c>
      <c r="U3001" s="111">
        <f t="shared" si="971"/>
        <v>0</v>
      </c>
      <c r="V3001" s="22"/>
      <c r="AF3001" s="14"/>
    </row>
    <row r="3002" spans="1:32" x14ac:dyDescent="0.2">
      <c r="A3002" s="112">
        <f t="shared" si="961"/>
        <v>43027</v>
      </c>
      <c r="B3002" s="104">
        <f t="shared" si="973"/>
        <v>52375.291532210002</v>
      </c>
      <c r="C3002" s="104">
        <f t="shared" si="962"/>
        <v>48402.598343319958</v>
      </c>
      <c r="D3002" s="132">
        <f t="shared" si="963"/>
        <v>43019</v>
      </c>
      <c r="E3002" s="105">
        <f t="shared" si="975"/>
        <v>0</v>
      </c>
      <c r="F3002" s="106">
        <f t="shared" si="972"/>
        <v>9</v>
      </c>
      <c r="G3002" s="106">
        <f t="shared" si="974"/>
        <v>31</v>
      </c>
      <c r="H3002" s="104">
        <f t="shared" si="964"/>
        <v>1</v>
      </c>
      <c r="I3002" s="104">
        <f t="shared" si="965"/>
        <v>1.07934741</v>
      </c>
      <c r="J3002" s="104">
        <f t="shared" si="957"/>
        <v>1.07934741</v>
      </c>
      <c r="K3002" s="104">
        <f t="shared" si="958"/>
        <v>52243.21915913</v>
      </c>
      <c r="L3002" s="107">
        <f t="shared" si="967"/>
        <v>0</v>
      </c>
      <c r="M3002" s="105">
        <f t="shared" si="968"/>
        <v>0</v>
      </c>
      <c r="N3002" s="104">
        <f t="shared" si="969"/>
        <v>0</v>
      </c>
      <c r="O3002" s="113">
        <f t="shared" si="966"/>
        <v>0.11</v>
      </c>
      <c r="P3002" s="108">
        <f t="shared" si="956"/>
        <v>1.002528029</v>
      </c>
      <c r="Q3002" s="104">
        <f t="shared" si="959"/>
        <v>132.07237308000001</v>
      </c>
      <c r="R3002" s="104">
        <f t="shared" si="960"/>
        <v>132.07237308000001</v>
      </c>
      <c r="S3002" s="109" t="s">
        <v>52</v>
      </c>
      <c r="T3002" s="110">
        <f t="shared" si="970"/>
        <v>43049</v>
      </c>
      <c r="U3002" s="111">
        <f t="shared" si="971"/>
        <v>0</v>
      </c>
      <c r="V3002" s="22"/>
      <c r="AF3002" s="14"/>
    </row>
    <row r="3003" spans="1:32" x14ac:dyDescent="0.2">
      <c r="A3003" s="112">
        <f t="shared" si="961"/>
        <v>43028</v>
      </c>
      <c r="B3003" s="104">
        <f t="shared" si="973"/>
        <v>52389.986870599998</v>
      </c>
      <c r="C3003" s="104">
        <f t="shared" si="962"/>
        <v>48402.598343319958</v>
      </c>
      <c r="D3003" s="132">
        <f t="shared" si="963"/>
        <v>43019</v>
      </c>
      <c r="E3003" s="105">
        <f t="shared" si="975"/>
        <v>0</v>
      </c>
      <c r="F3003" s="106">
        <f t="shared" si="972"/>
        <v>10</v>
      </c>
      <c r="G3003" s="106">
        <f t="shared" si="974"/>
        <v>31</v>
      </c>
      <c r="H3003" s="104">
        <f t="shared" si="964"/>
        <v>1</v>
      </c>
      <c r="I3003" s="104">
        <f t="shared" si="965"/>
        <v>1.07934741</v>
      </c>
      <c r="J3003" s="104">
        <f t="shared" si="957"/>
        <v>1.07934741</v>
      </c>
      <c r="K3003" s="104">
        <f t="shared" si="958"/>
        <v>52243.21915913</v>
      </c>
      <c r="L3003" s="107">
        <f t="shared" si="967"/>
        <v>0</v>
      </c>
      <c r="M3003" s="105">
        <f t="shared" si="968"/>
        <v>0</v>
      </c>
      <c r="N3003" s="104">
        <f t="shared" si="969"/>
        <v>0</v>
      </c>
      <c r="O3003" s="113">
        <f t="shared" si="966"/>
        <v>0.11</v>
      </c>
      <c r="P3003" s="108">
        <f t="shared" si="956"/>
        <v>1.002809316</v>
      </c>
      <c r="Q3003" s="104">
        <f t="shared" si="959"/>
        <v>146.76771146999999</v>
      </c>
      <c r="R3003" s="104">
        <f t="shared" si="960"/>
        <v>146.76771146999999</v>
      </c>
      <c r="S3003" s="109" t="s">
        <v>52</v>
      </c>
      <c r="T3003" s="110">
        <f t="shared" si="970"/>
        <v>43049</v>
      </c>
      <c r="U3003" s="111">
        <f t="shared" si="971"/>
        <v>0</v>
      </c>
      <c r="V3003" s="22"/>
      <c r="AF3003" s="14"/>
    </row>
    <row r="3004" spans="1:32" x14ac:dyDescent="0.2">
      <c r="A3004" s="112">
        <f t="shared" si="961"/>
        <v>43029</v>
      </c>
      <c r="B3004" s="104">
        <f t="shared" si="973"/>
        <v>52404.68628396</v>
      </c>
      <c r="C3004" s="104">
        <f t="shared" si="962"/>
        <v>48402.598343319958</v>
      </c>
      <c r="D3004" s="132">
        <f t="shared" si="963"/>
        <v>43019</v>
      </c>
      <c r="E3004" s="105">
        <f t="shared" si="975"/>
        <v>0</v>
      </c>
      <c r="F3004" s="106">
        <f t="shared" si="972"/>
        <v>11</v>
      </c>
      <c r="G3004" s="106">
        <f t="shared" si="974"/>
        <v>31</v>
      </c>
      <c r="H3004" s="104">
        <f t="shared" si="964"/>
        <v>1</v>
      </c>
      <c r="I3004" s="104">
        <f t="shared" si="965"/>
        <v>1.07934741</v>
      </c>
      <c r="J3004" s="104">
        <f t="shared" si="957"/>
        <v>1.07934741</v>
      </c>
      <c r="K3004" s="104">
        <f t="shared" si="958"/>
        <v>52243.21915913</v>
      </c>
      <c r="L3004" s="107">
        <f t="shared" si="967"/>
        <v>0</v>
      </c>
      <c r="M3004" s="105">
        <f t="shared" si="968"/>
        <v>0</v>
      </c>
      <c r="N3004" s="104">
        <f t="shared" si="969"/>
        <v>0</v>
      </c>
      <c r="O3004" s="113">
        <f t="shared" si="966"/>
        <v>0.11</v>
      </c>
      <c r="P3004" s="108">
        <f t="shared" si="956"/>
        <v>1.003090681</v>
      </c>
      <c r="Q3004" s="104">
        <f t="shared" si="959"/>
        <v>161.46712482999999</v>
      </c>
      <c r="R3004" s="104">
        <f t="shared" si="960"/>
        <v>161.46712482999999</v>
      </c>
      <c r="S3004" s="109" t="s">
        <v>52</v>
      </c>
      <c r="T3004" s="110">
        <f t="shared" si="970"/>
        <v>43049</v>
      </c>
      <c r="U3004" s="111">
        <f t="shared" si="971"/>
        <v>0</v>
      </c>
      <c r="V3004" s="22"/>
      <c r="AF3004" s="14"/>
    </row>
    <row r="3005" spans="1:32" x14ac:dyDescent="0.2">
      <c r="A3005" s="112">
        <f t="shared" si="961"/>
        <v>43030</v>
      </c>
      <c r="B3005" s="104">
        <f t="shared" si="973"/>
        <v>52419.389824530001</v>
      </c>
      <c r="C3005" s="104">
        <f t="shared" si="962"/>
        <v>48402.598343319958</v>
      </c>
      <c r="D3005" s="132">
        <f t="shared" si="963"/>
        <v>43019</v>
      </c>
      <c r="E3005" s="105">
        <f t="shared" si="975"/>
        <v>0</v>
      </c>
      <c r="F3005" s="106">
        <f t="shared" si="972"/>
        <v>12</v>
      </c>
      <c r="G3005" s="106">
        <f t="shared" si="974"/>
        <v>31</v>
      </c>
      <c r="H3005" s="104">
        <f t="shared" si="964"/>
        <v>1</v>
      </c>
      <c r="I3005" s="104">
        <f t="shared" si="965"/>
        <v>1.07934741</v>
      </c>
      <c r="J3005" s="104">
        <f t="shared" si="957"/>
        <v>1.07934741</v>
      </c>
      <c r="K3005" s="104">
        <f t="shared" si="958"/>
        <v>52243.21915913</v>
      </c>
      <c r="L3005" s="107">
        <f t="shared" si="967"/>
        <v>0</v>
      </c>
      <c r="M3005" s="105">
        <f t="shared" si="968"/>
        <v>0</v>
      </c>
      <c r="N3005" s="104">
        <f t="shared" si="969"/>
        <v>0</v>
      </c>
      <c r="O3005" s="113">
        <f t="shared" si="966"/>
        <v>0.11</v>
      </c>
      <c r="P3005" s="108">
        <f t="shared" si="956"/>
        <v>1.0033721250000001</v>
      </c>
      <c r="Q3005" s="104">
        <f t="shared" si="959"/>
        <v>176.17066539999999</v>
      </c>
      <c r="R3005" s="104">
        <f t="shared" si="960"/>
        <v>176.17066539999999</v>
      </c>
      <c r="S3005" s="109" t="s">
        <v>52</v>
      </c>
      <c r="T3005" s="110">
        <f t="shared" si="970"/>
        <v>43049</v>
      </c>
      <c r="U3005" s="111">
        <f t="shared" si="971"/>
        <v>0</v>
      </c>
      <c r="V3005" s="22"/>
      <c r="AF3005" s="14"/>
    </row>
    <row r="3006" spans="1:32" x14ac:dyDescent="0.2">
      <c r="A3006" s="112">
        <f t="shared" si="961"/>
        <v>43031</v>
      </c>
      <c r="B3006" s="104">
        <f t="shared" si="973"/>
        <v>52434.097492319997</v>
      </c>
      <c r="C3006" s="104">
        <f t="shared" si="962"/>
        <v>48402.598343319958</v>
      </c>
      <c r="D3006" s="132">
        <f t="shared" si="963"/>
        <v>43019</v>
      </c>
      <c r="E3006" s="105">
        <f t="shared" si="975"/>
        <v>0</v>
      </c>
      <c r="F3006" s="106">
        <f t="shared" si="972"/>
        <v>13</v>
      </c>
      <c r="G3006" s="106">
        <f t="shared" si="974"/>
        <v>31</v>
      </c>
      <c r="H3006" s="104">
        <f t="shared" si="964"/>
        <v>1</v>
      </c>
      <c r="I3006" s="104">
        <f t="shared" si="965"/>
        <v>1.07934741</v>
      </c>
      <c r="J3006" s="104">
        <f t="shared" si="957"/>
        <v>1.07934741</v>
      </c>
      <c r="K3006" s="104">
        <f t="shared" si="958"/>
        <v>52243.21915913</v>
      </c>
      <c r="L3006" s="107">
        <f t="shared" si="967"/>
        <v>0</v>
      </c>
      <c r="M3006" s="105">
        <f t="shared" si="968"/>
        <v>0</v>
      </c>
      <c r="N3006" s="104">
        <f t="shared" si="969"/>
        <v>0</v>
      </c>
      <c r="O3006" s="113">
        <f t="shared" si="966"/>
        <v>0.11</v>
      </c>
      <c r="P3006" s="108">
        <f t="shared" si="956"/>
        <v>1.003653648</v>
      </c>
      <c r="Q3006" s="104">
        <f t="shared" si="959"/>
        <v>190.87833319000001</v>
      </c>
      <c r="R3006" s="104">
        <f t="shared" si="960"/>
        <v>190.87833319000001</v>
      </c>
      <c r="S3006" s="109" t="s">
        <v>52</v>
      </c>
      <c r="T3006" s="110">
        <f t="shared" si="970"/>
        <v>43049</v>
      </c>
      <c r="U3006" s="111">
        <f t="shared" si="971"/>
        <v>0</v>
      </c>
      <c r="V3006" s="22"/>
      <c r="AF3006" s="14"/>
    </row>
    <row r="3007" spans="1:32" x14ac:dyDescent="0.2">
      <c r="A3007" s="112">
        <f t="shared" si="961"/>
        <v>43032</v>
      </c>
      <c r="B3007" s="104">
        <f t="shared" si="973"/>
        <v>52448.80928732</v>
      </c>
      <c r="C3007" s="104">
        <f t="shared" si="962"/>
        <v>48402.598343319958</v>
      </c>
      <c r="D3007" s="132">
        <f t="shared" si="963"/>
        <v>43019</v>
      </c>
      <c r="E3007" s="105">
        <f t="shared" si="975"/>
        <v>0</v>
      </c>
      <c r="F3007" s="106">
        <f t="shared" si="972"/>
        <v>14</v>
      </c>
      <c r="G3007" s="106">
        <f t="shared" si="974"/>
        <v>31</v>
      </c>
      <c r="H3007" s="104">
        <f t="shared" si="964"/>
        <v>1</v>
      </c>
      <c r="I3007" s="104">
        <f t="shared" si="965"/>
        <v>1.07934741</v>
      </c>
      <c r="J3007" s="104">
        <f t="shared" si="957"/>
        <v>1.07934741</v>
      </c>
      <c r="K3007" s="104">
        <f t="shared" si="958"/>
        <v>52243.21915913</v>
      </c>
      <c r="L3007" s="107">
        <f t="shared" si="967"/>
        <v>0</v>
      </c>
      <c r="M3007" s="105">
        <f t="shared" si="968"/>
        <v>0</v>
      </c>
      <c r="N3007" s="104">
        <f t="shared" si="969"/>
        <v>0</v>
      </c>
      <c r="O3007" s="113">
        <f t="shared" si="966"/>
        <v>0.11</v>
      </c>
      <c r="P3007" s="108">
        <f t="shared" si="956"/>
        <v>1.0039352500000001</v>
      </c>
      <c r="Q3007" s="104">
        <f t="shared" si="959"/>
        <v>205.59012819</v>
      </c>
      <c r="R3007" s="104">
        <f t="shared" si="960"/>
        <v>205.59012819</v>
      </c>
      <c r="S3007" s="109" t="s">
        <v>52</v>
      </c>
      <c r="T3007" s="110">
        <f t="shared" si="970"/>
        <v>43049</v>
      </c>
      <c r="U3007" s="111">
        <f t="shared" si="971"/>
        <v>0</v>
      </c>
      <c r="V3007" s="22"/>
      <c r="AF3007" s="14"/>
    </row>
    <row r="3008" spans="1:32" x14ac:dyDescent="0.2">
      <c r="A3008" s="112">
        <f t="shared" si="961"/>
        <v>43033</v>
      </c>
      <c r="B3008" s="104">
        <f t="shared" si="973"/>
        <v>52463.525209539999</v>
      </c>
      <c r="C3008" s="104">
        <f t="shared" si="962"/>
        <v>48402.598343319958</v>
      </c>
      <c r="D3008" s="132">
        <f t="shared" si="963"/>
        <v>43019</v>
      </c>
      <c r="E3008" s="105">
        <f t="shared" si="975"/>
        <v>0</v>
      </c>
      <c r="F3008" s="106">
        <f t="shared" si="972"/>
        <v>15</v>
      </c>
      <c r="G3008" s="106">
        <f t="shared" si="974"/>
        <v>31</v>
      </c>
      <c r="H3008" s="104">
        <f t="shared" si="964"/>
        <v>1</v>
      </c>
      <c r="I3008" s="104">
        <f t="shared" si="965"/>
        <v>1.07934741</v>
      </c>
      <c r="J3008" s="104">
        <f t="shared" si="957"/>
        <v>1.07934741</v>
      </c>
      <c r="K3008" s="104">
        <f t="shared" si="958"/>
        <v>52243.21915913</v>
      </c>
      <c r="L3008" s="107">
        <f t="shared" si="967"/>
        <v>0</v>
      </c>
      <c r="M3008" s="105">
        <f t="shared" si="968"/>
        <v>0</v>
      </c>
      <c r="N3008" s="104">
        <f t="shared" si="969"/>
        <v>0</v>
      </c>
      <c r="O3008" s="113">
        <f t="shared" si="966"/>
        <v>0.11</v>
      </c>
      <c r="P3008" s="108">
        <f t="shared" si="956"/>
        <v>1.004216931</v>
      </c>
      <c r="Q3008" s="104">
        <f t="shared" si="959"/>
        <v>220.30605041000001</v>
      </c>
      <c r="R3008" s="104">
        <f t="shared" si="960"/>
        <v>220.30605041000001</v>
      </c>
      <c r="S3008" s="109" t="s">
        <v>52</v>
      </c>
      <c r="T3008" s="110">
        <f t="shared" si="970"/>
        <v>43049</v>
      </c>
      <c r="U3008" s="111">
        <f t="shared" si="971"/>
        <v>0</v>
      </c>
      <c r="V3008" s="22"/>
      <c r="AF3008" s="14"/>
    </row>
    <row r="3009" spans="1:32" x14ac:dyDescent="0.2">
      <c r="A3009" s="112">
        <f t="shared" si="961"/>
        <v>43034</v>
      </c>
      <c r="B3009" s="104">
        <f t="shared" si="973"/>
        <v>52478.245311209997</v>
      </c>
      <c r="C3009" s="104">
        <f t="shared" si="962"/>
        <v>48402.598343319958</v>
      </c>
      <c r="D3009" s="132">
        <f t="shared" si="963"/>
        <v>43019</v>
      </c>
      <c r="E3009" s="105">
        <f t="shared" si="975"/>
        <v>0</v>
      </c>
      <c r="F3009" s="106">
        <f t="shared" si="972"/>
        <v>16</v>
      </c>
      <c r="G3009" s="106">
        <f t="shared" si="974"/>
        <v>31</v>
      </c>
      <c r="H3009" s="104">
        <f t="shared" si="964"/>
        <v>1</v>
      </c>
      <c r="I3009" s="104">
        <f t="shared" si="965"/>
        <v>1.07934741</v>
      </c>
      <c r="J3009" s="104">
        <f t="shared" si="957"/>
        <v>1.07934741</v>
      </c>
      <c r="K3009" s="104">
        <f t="shared" si="958"/>
        <v>52243.21915913</v>
      </c>
      <c r="L3009" s="107">
        <f t="shared" si="967"/>
        <v>0</v>
      </c>
      <c r="M3009" s="105">
        <f t="shared" si="968"/>
        <v>0</v>
      </c>
      <c r="N3009" s="104">
        <f t="shared" si="969"/>
        <v>0</v>
      </c>
      <c r="O3009" s="113">
        <f t="shared" si="966"/>
        <v>0.11</v>
      </c>
      <c r="P3009" s="108">
        <f t="shared" si="956"/>
        <v>1.0044986920000001</v>
      </c>
      <c r="Q3009" s="104">
        <f t="shared" si="959"/>
        <v>235.02615208</v>
      </c>
      <c r="R3009" s="104">
        <f t="shared" si="960"/>
        <v>235.02615208</v>
      </c>
      <c r="S3009" s="109" t="s">
        <v>52</v>
      </c>
      <c r="T3009" s="110">
        <f t="shared" si="970"/>
        <v>43049</v>
      </c>
      <c r="U3009" s="111">
        <f t="shared" si="971"/>
        <v>0</v>
      </c>
      <c r="V3009" s="22"/>
      <c r="AF3009" s="14"/>
    </row>
    <row r="3010" spans="1:32" x14ac:dyDescent="0.2">
      <c r="A3010" s="112">
        <f t="shared" si="961"/>
        <v>43035</v>
      </c>
      <c r="B3010" s="104">
        <f t="shared" si="973"/>
        <v>52492.969487859998</v>
      </c>
      <c r="C3010" s="104">
        <f t="shared" si="962"/>
        <v>48402.598343319958</v>
      </c>
      <c r="D3010" s="132">
        <f t="shared" si="963"/>
        <v>43019</v>
      </c>
      <c r="E3010" s="105">
        <f t="shared" si="975"/>
        <v>0</v>
      </c>
      <c r="F3010" s="106">
        <f t="shared" si="972"/>
        <v>17</v>
      </c>
      <c r="G3010" s="106">
        <f t="shared" si="974"/>
        <v>31</v>
      </c>
      <c r="H3010" s="104">
        <f t="shared" si="964"/>
        <v>1</v>
      </c>
      <c r="I3010" s="104">
        <f t="shared" si="965"/>
        <v>1.07934741</v>
      </c>
      <c r="J3010" s="104">
        <f t="shared" si="957"/>
        <v>1.07934741</v>
      </c>
      <c r="K3010" s="104">
        <f t="shared" si="958"/>
        <v>52243.21915913</v>
      </c>
      <c r="L3010" s="107">
        <f t="shared" si="967"/>
        <v>0</v>
      </c>
      <c r="M3010" s="105">
        <f t="shared" si="968"/>
        <v>0</v>
      </c>
      <c r="N3010" s="104">
        <f t="shared" si="969"/>
        <v>0</v>
      </c>
      <c r="O3010" s="113">
        <f t="shared" si="966"/>
        <v>0.11</v>
      </c>
      <c r="P3010" s="108">
        <f t="shared" si="956"/>
        <v>1.004780531</v>
      </c>
      <c r="Q3010" s="104">
        <f t="shared" si="959"/>
        <v>249.75032873000001</v>
      </c>
      <c r="R3010" s="104">
        <f t="shared" si="960"/>
        <v>249.75032873000001</v>
      </c>
      <c r="S3010" s="109" t="s">
        <v>52</v>
      </c>
      <c r="T3010" s="110">
        <f t="shared" si="970"/>
        <v>43049</v>
      </c>
      <c r="U3010" s="111">
        <f t="shared" si="971"/>
        <v>0</v>
      </c>
      <c r="V3010" s="22"/>
      <c r="AF3010" s="14"/>
    </row>
    <row r="3011" spans="1:32" x14ac:dyDescent="0.2">
      <c r="A3011" s="112">
        <f t="shared" si="961"/>
        <v>43036</v>
      </c>
      <c r="B3011" s="104">
        <f t="shared" si="973"/>
        <v>52507.697791710001</v>
      </c>
      <c r="C3011" s="104">
        <f t="shared" si="962"/>
        <v>48402.598343319958</v>
      </c>
      <c r="D3011" s="132">
        <f t="shared" si="963"/>
        <v>43019</v>
      </c>
      <c r="E3011" s="105">
        <f t="shared" si="975"/>
        <v>0</v>
      </c>
      <c r="F3011" s="106">
        <f t="shared" si="972"/>
        <v>18</v>
      </c>
      <c r="G3011" s="106">
        <f t="shared" si="974"/>
        <v>31</v>
      </c>
      <c r="H3011" s="104">
        <f t="shared" si="964"/>
        <v>1</v>
      </c>
      <c r="I3011" s="104">
        <f t="shared" si="965"/>
        <v>1.07934741</v>
      </c>
      <c r="J3011" s="104">
        <f t="shared" si="957"/>
        <v>1.07934741</v>
      </c>
      <c r="K3011" s="104">
        <f t="shared" si="958"/>
        <v>52243.21915913</v>
      </c>
      <c r="L3011" s="107">
        <f t="shared" si="967"/>
        <v>0</v>
      </c>
      <c r="M3011" s="105">
        <f t="shared" si="968"/>
        <v>0</v>
      </c>
      <c r="N3011" s="104">
        <f t="shared" si="969"/>
        <v>0</v>
      </c>
      <c r="O3011" s="113">
        <f t="shared" si="966"/>
        <v>0.11</v>
      </c>
      <c r="P3011" s="108">
        <f t="shared" si="956"/>
        <v>1.005062449</v>
      </c>
      <c r="Q3011" s="104">
        <f t="shared" si="959"/>
        <v>264.47863258000001</v>
      </c>
      <c r="R3011" s="104">
        <f t="shared" si="960"/>
        <v>264.47863258000001</v>
      </c>
      <c r="S3011" s="109" t="s">
        <v>52</v>
      </c>
      <c r="T3011" s="110">
        <f t="shared" si="970"/>
        <v>43049</v>
      </c>
      <c r="U3011" s="111">
        <f t="shared" si="971"/>
        <v>0</v>
      </c>
      <c r="V3011" s="22"/>
      <c r="AF3011" s="14"/>
    </row>
    <row r="3012" spans="1:32" x14ac:dyDescent="0.2">
      <c r="A3012" s="112">
        <f t="shared" si="961"/>
        <v>43037</v>
      </c>
      <c r="B3012" s="104">
        <f t="shared" si="973"/>
        <v>52522.430275029998</v>
      </c>
      <c r="C3012" s="104">
        <f t="shared" si="962"/>
        <v>48402.598343319958</v>
      </c>
      <c r="D3012" s="132">
        <f t="shared" si="963"/>
        <v>43019</v>
      </c>
      <c r="E3012" s="105">
        <f t="shared" si="975"/>
        <v>0</v>
      </c>
      <c r="F3012" s="106">
        <f t="shared" si="972"/>
        <v>19</v>
      </c>
      <c r="G3012" s="106">
        <f t="shared" si="974"/>
        <v>31</v>
      </c>
      <c r="H3012" s="104">
        <f t="shared" si="964"/>
        <v>1</v>
      </c>
      <c r="I3012" s="104">
        <f t="shared" si="965"/>
        <v>1.07934741</v>
      </c>
      <c r="J3012" s="104">
        <f t="shared" si="957"/>
        <v>1.07934741</v>
      </c>
      <c r="K3012" s="104">
        <f t="shared" si="958"/>
        <v>52243.21915913</v>
      </c>
      <c r="L3012" s="107">
        <f t="shared" si="967"/>
        <v>0</v>
      </c>
      <c r="M3012" s="105">
        <f t="shared" si="968"/>
        <v>0</v>
      </c>
      <c r="N3012" s="104">
        <f t="shared" si="969"/>
        <v>0</v>
      </c>
      <c r="O3012" s="113">
        <f t="shared" si="966"/>
        <v>0.11</v>
      </c>
      <c r="P3012" s="108">
        <f t="shared" si="956"/>
        <v>1.0053444469999999</v>
      </c>
      <c r="Q3012" s="104">
        <f t="shared" si="959"/>
        <v>279.21111589999998</v>
      </c>
      <c r="R3012" s="104">
        <f t="shared" si="960"/>
        <v>279.21111589999998</v>
      </c>
      <c r="S3012" s="109" t="s">
        <v>52</v>
      </c>
      <c r="T3012" s="110">
        <f t="shared" si="970"/>
        <v>43049</v>
      </c>
      <c r="U3012" s="111">
        <f t="shared" si="971"/>
        <v>0</v>
      </c>
      <c r="V3012" s="22"/>
      <c r="AF3012" s="14"/>
    </row>
    <row r="3013" spans="1:32" x14ac:dyDescent="0.2">
      <c r="A3013" s="112">
        <f t="shared" si="961"/>
        <v>43038</v>
      </c>
      <c r="B3013" s="104">
        <f t="shared" si="973"/>
        <v>52537.16683332</v>
      </c>
      <c r="C3013" s="104">
        <f t="shared" si="962"/>
        <v>48402.598343319958</v>
      </c>
      <c r="D3013" s="132">
        <f t="shared" si="963"/>
        <v>43019</v>
      </c>
      <c r="E3013" s="105">
        <f t="shared" si="975"/>
        <v>0</v>
      </c>
      <c r="F3013" s="106">
        <f t="shared" si="972"/>
        <v>20</v>
      </c>
      <c r="G3013" s="106">
        <f t="shared" si="974"/>
        <v>31</v>
      </c>
      <c r="H3013" s="104">
        <f t="shared" si="964"/>
        <v>1</v>
      </c>
      <c r="I3013" s="104">
        <f t="shared" si="965"/>
        <v>1.07934741</v>
      </c>
      <c r="J3013" s="104">
        <f t="shared" si="957"/>
        <v>1.07934741</v>
      </c>
      <c r="K3013" s="104">
        <f t="shared" si="958"/>
        <v>52243.21915913</v>
      </c>
      <c r="L3013" s="107">
        <f t="shared" si="967"/>
        <v>0</v>
      </c>
      <c r="M3013" s="105">
        <f t="shared" si="968"/>
        <v>0</v>
      </c>
      <c r="N3013" s="104">
        <f t="shared" si="969"/>
        <v>0</v>
      </c>
      <c r="O3013" s="113">
        <f t="shared" si="966"/>
        <v>0.11</v>
      </c>
      <c r="P3013" s="108">
        <f t="shared" si="956"/>
        <v>1.0056265230000001</v>
      </c>
      <c r="Q3013" s="104">
        <f t="shared" si="959"/>
        <v>293.94767418999999</v>
      </c>
      <c r="R3013" s="104">
        <f t="shared" si="960"/>
        <v>293.94767418999999</v>
      </c>
      <c r="S3013" s="109" t="s">
        <v>52</v>
      </c>
      <c r="T3013" s="110">
        <f t="shared" si="970"/>
        <v>43049</v>
      </c>
      <c r="U3013" s="111">
        <f t="shared" si="971"/>
        <v>0</v>
      </c>
      <c r="V3013" s="22"/>
      <c r="AF3013" s="14"/>
    </row>
    <row r="3014" spans="1:32" x14ac:dyDescent="0.2">
      <c r="A3014" s="112">
        <f t="shared" si="961"/>
        <v>43039</v>
      </c>
      <c r="B3014" s="104">
        <f t="shared" si="973"/>
        <v>52551.907571060001</v>
      </c>
      <c r="C3014" s="104">
        <f t="shared" si="962"/>
        <v>48402.598343319958</v>
      </c>
      <c r="D3014" s="132">
        <f t="shared" si="963"/>
        <v>43019</v>
      </c>
      <c r="E3014" s="105">
        <f t="shared" si="975"/>
        <v>0</v>
      </c>
      <c r="F3014" s="106">
        <f t="shared" si="972"/>
        <v>21</v>
      </c>
      <c r="G3014" s="106">
        <f t="shared" si="974"/>
        <v>31</v>
      </c>
      <c r="H3014" s="104">
        <f t="shared" si="964"/>
        <v>1</v>
      </c>
      <c r="I3014" s="104">
        <f t="shared" si="965"/>
        <v>1.07934741</v>
      </c>
      <c r="J3014" s="104">
        <f t="shared" si="957"/>
        <v>1.07934741</v>
      </c>
      <c r="K3014" s="104">
        <f t="shared" si="958"/>
        <v>52243.21915913</v>
      </c>
      <c r="L3014" s="107">
        <f t="shared" si="967"/>
        <v>0</v>
      </c>
      <c r="M3014" s="105">
        <f t="shared" si="968"/>
        <v>0</v>
      </c>
      <c r="N3014" s="104">
        <f t="shared" si="969"/>
        <v>0</v>
      </c>
      <c r="O3014" s="113">
        <f t="shared" si="966"/>
        <v>0.11</v>
      </c>
      <c r="P3014" s="108">
        <f t="shared" si="956"/>
        <v>1.005908679</v>
      </c>
      <c r="Q3014" s="104">
        <f t="shared" si="959"/>
        <v>308.68841192999997</v>
      </c>
      <c r="R3014" s="104">
        <f t="shared" si="960"/>
        <v>308.68841192999997</v>
      </c>
      <c r="S3014" s="109" t="s">
        <v>52</v>
      </c>
      <c r="T3014" s="110">
        <f t="shared" si="970"/>
        <v>43049</v>
      </c>
      <c r="U3014" s="111">
        <f t="shared" si="971"/>
        <v>0</v>
      </c>
      <c r="V3014" s="22"/>
      <c r="AF3014" s="14"/>
    </row>
    <row r="3015" spans="1:32" x14ac:dyDescent="0.2">
      <c r="A3015" s="112">
        <f t="shared" si="961"/>
        <v>43040</v>
      </c>
      <c r="B3015" s="104">
        <f t="shared" si="973"/>
        <v>52566.652436019998</v>
      </c>
      <c r="C3015" s="104">
        <f t="shared" si="962"/>
        <v>48402.598343319958</v>
      </c>
      <c r="D3015" s="132">
        <f t="shared" si="963"/>
        <v>43019</v>
      </c>
      <c r="E3015" s="105">
        <f t="shared" si="975"/>
        <v>0</v>
      </c>
      <c r="F3015" s="106">
        <f t="shared" si="972"/>
        <v>22</v>
      </c>
      <c r="G3015" s="106">
        <f t="shared" si="974"/>
        <v>31</v>
      </c>
      <c r="H3015" s="104">
        <f t="shared" si="964"/>
        <v>1</v>
      </c>
      <c r="I3015" s="104">
        <f t="shared" si="965"/>
        <v>1.07934741</v>
      </c>
      <c r="J3015" s="104">
        <f t="shared" si="957"/>
        <v>1.07934741</v>
      </c>
      <c r="K3015" s="104">
        <f t="shared" si="958"/>
        <v>52243.21915913</v>
      </c>
      <c r="L3015" s="107">
        <f t="shared" si="967"/>
        <v>0</v>
      </c>
      <c r="M3015" s="105">
        <f t="shared" si="968"/>
        <v>0</v>
      </c>
      <c r="N3015" s="104">
        <f t="shared" si="969"/>
        <v>0</v>
      </c>
      <c r="O3015" s="113">
        <f t="shared" si="966"/>
        <v>0.11</v>
      </c>
      <c r="P3015" s="108">
        <f t="shared" si="956"/>
        <v>1.006190914</v>
      </c>
      <c r="Q3015" s="104">
        <f t="shared" si="959"/>
        <v>323.43327689</v>
      </c>
      <c r="R3015" s="104">
        <f t="shared" si="960"/>
        <v>323.43327689</v>
      </c>
      <c r="S3015" s="109" t="s">
        <v>52</v>
      </c>
      <c r="T3015" s="110">
        <f t="shared" si="970"/>
        <v>43049</v>
      </c>
      <c r="U3015" s="111">
        <f t="shared" si="971"/>
        <v>0</v>
      </c>
      <c r="V3015" s="22"/>
      <c r="AF3015" s="14"/>
    </row>
    <row r="3016" spans="1:32" x14ac:dyDescent="0.2">
      <c r="A3016" s="112">
        <f t="shared" si="961"/>
        <v>43041</v>
      </c>
      <c r="B3016" s="104">
        <f t="shared" si="973"/>
        <v>52581.401428199999</v>
      </c>
      <c r="C3016" s="104">
        <f t="shared" si="962"/>
        <v>48402.598343319958</v>
      </c>
      <c r="D3016" s="132">
        <f t="shared" si="963"/>
        <v>43019</v>
      </c>
      <c r="E3016" s="105">
        <f t="shared" si="975"/>
        <v>0</v>
      </c>
      <c r="F3016" s="106">
        <f t="shared" si="972"/>
        <v>23</v>
      </c>
      <c r="G3016" s="106">
        <f t="shared" si="974"/>
        <v>31</v>
      </c>
      <c r="H3016" s="104">
        <f t="shared" si="964"/>
        <v>1</v>
      </c>
      <c r="I3016" s="104">
        <f t="shared" si="965"/>
        <v>1.07934741</v>
      </c>
      <c r="J3016" s="104">
        <f t="shared" si="957"/>
        <v>1.07934741</v>
      </c>
      <c r="K3016" s="104">
        <f t="shared" si="958"/>
        <v>52243.21915913</v>
      </c>
      <c r="L3016" s="107">
        <f t="shared" si="967"/>
        <v>0</v>
      </c>
      <c r="M3016" s="105">
        <f t="shared" si="968"/>
        <v>0</v>
      </c>
      <c r="N3016" s="104">
        <f t="shared" si="969"/>
        <v>0</v>
      </c>
      <c r="O3016" s="113">
        <f t="shared" si="966"/>
        <v>0.11</v>
      </c>
      <c r="P3016" s="108">
        <f t="shared" ref="P3016:P3079" si="976">ROUND((1+O3016)^(30/360)^(F3016/G3016),9)</f>
        <v>1.0064732279999999</v>
      </c>
      <c r="Q3016" s="104">
        <f t="shared" si="959"/>
        <v>338.18226907000002</v>
      </c>
      <c r="R3016" s="104">
        <f t="shared" si="960"/>
        <v>338.18226907000002</v>
      </c>
      <c r="S3016" s="109" t="s">
        <v>52</v>
      </c>
      <c r="T3016" s="110">
        <f t="shared" si="970"/>
        <v>43049</v>
      </c>
      <c r="U3016" s="111">
        <f t="shared" si="971"/>
        <v>0</v>
      </c>
      <c r="V3016" s="22"/>
      <c r="AF3016" s="14"/>
    </row>
    <row r="3017" spans="1:32" x14ac:dyDescent="0.2">
      <c r="A3017" s="112">
        <f t="shared" si="961"/>
        <v>43042</v>
      </c>
      <c r="B3017" s="104">
        <f t="shared" si="973"/>
        <v>52596.154547580001</v>
      </c>
      <c r="C3017" s="104">
        <f t="shared" si="962"/>
        <v>48402.598343319958</v>
      </c>
      <c r="D3017" s="132">
        <f t="shared" si="963"/>
        <v>43019</v>
      </c>
      <c r="E3017" s="105">
        <f t="shared" si="975"/>
        <v>0</v>
      </c>
      <c r="F3017" s="106">
        <f t="shared" si="972"/>
        <v>24</v>
      </c>
      <c r="G3017" s="106">
        <f t="shared" si="974"/>
        <v>31</v>
      </c>
      <c r="H3017" s="104">
        <f t="shared" si="964"/>
        <v>1</v>
      </c>
      <c r="I3017" s="104">
        <f t="shared" si="965"/>
        <v>1.07934741</v>
      </c>
      <c r="J3017" s="104">
        <f t="shared" si="957"/>
        <v>1.07934741</v>
      </c>
      <c r="K3017" s="104">
        <f t="shared" si="958"/>
        <v>52243.21915913</v>
      </c>
      <c r="L3017" s="107">
        <f t="shared" si="967"/>
        <v>0</v>
      </c>
      <c r="M3017" s="105">
        <f t="shared" si="968"/>
        <v>0</v>
      </c>
      <c r="N3017" s="104">
        <f t="shared" si="969"/>
        <v>0</v>
      </c>
      <c r="O3017" s="113">
        <f t="shared" si="966"/>
        <v>0.11</v>
      </c>
      <c r="P3017" s="108">
        <f t="shared" si="976"/>
        <v>1.0067556209999999</v>
      </c>
      <c r="Q3017" s="104">
        <f t="shared" si="959"/>
        <v>352.93538845</v>
      </c>
      <c r="R3017" s="104">
        <f t="shared" si="960"/>
        <v>352.93538845</v>
      </c>
      <c r="S3017" s="109" t="s">
        <v>52</v>
      </c>
      <c r="T3017" s="110">
        <f t="shared" si="970"/>
        <v>43049</v>
      </c>
      <c r="U3017" s="111">
        <f t="shared" si="971"/>
        <v>0</v>
      </c>
      <c r="V3017" s="22"/>
      <c r="AF3017" s="14"/>
    </row>
    <row r="3018" spans="1:32" x14ac:dyDescent="0.2">
      <c r="A3018" s="112">
        <f t="shared" si="961"/>
        <v>43043</v>
      </c>
      <c r="B3018" s="104">
        <f t="shared" si="973"/>
        <v>52610.911846429997</v>
      </c>
      <c r="C3018" s="104">
        <f t="shared" si="962"/>
        <v>48402.598343319958</v>
      </c>
      <c r="D3018" s="132">
        <f t="shared" si="963"/>
        <v>43019</v>
      </c>
      <c r="E3018" s="105">
        <f t="shared" si="975"/>
        <v>0</v>
      </c>
      <c r="F3018" s="106">
        <f t="shared" si="972"/>
        <v>25</v>
      </c>
      <c r="G3018" s="106">
        <f t="shared" si="974"/>
        <v>31</v>
      </c>
      <c r="H3018" s="104">
        <f t="shared" si="964"/>
        <v>1</v>
      </c>
      <c r="I3018" s="104">
        <f t="shared" si="965"/>
        <v>1.07934741</v>
      </c>
      <c r="J3018" s="104">
        <f t="shared" ref="J3018:J3081" si="977">TRUNC(H3018*I3018,8)</f>
        <v>1.07934741</v>
      </c>
      <c r="K3018" s="104">
        <f t="shared" ref="K3018:K3081" si="978">TRUNC(C3018*J3018,8)</f>
        <v>52243.21915913</v>
      </c>
      <c r="L3018" s="107">
        <f t="shared" si="967"/>
        <v>0</v>
      </c>
      <c r="M3018" s="105">
        <f t="shared" si="968"/>
        <v>0</v>
      </c>
      <c r="N3018" s="104">
        <f t="shared" si="969"/>
        <v>0</v>
      </c>
      <c r="O3018" s="113">
        <f t="shared" si="966"/>
        <v>0.11</v>
      </c>
      <c r="P3018" s="108">
        <f t="shared" si="976"/>
        <v>1.0070380940000001</v>
      </c>
      <c r="Q3018" s="104">
        <f t="shared" ref="Q3018:Q3081" si="979">TRUNC((P3018-1)*K3018,8)</f>
        <v>367.69268729999999</v>
      </c>
      <c r="R3018" s="104">
        <f t="shared" ref="R3018:R3081" si="980">(N3018+Q3018)</f>
        <v>367.69268729999999</v>
      </c>
      <c r="S3018" s="109" t="s">
        <v>52</v>
      </c>
      <c r="T3018" s="110">
        <f t="shared" si="970"/>
        <v>43049</v>
      </c>
      <c r="U3018" s="111">
        <f t="shared" si="971"/>
        <v>0</v>
      </c>
      <c r="V3018" s="22"/>
      <c r="AF3018" s="14"/>
    </row>
    <row r="3019" spans="1:32" x14ac:dyDescent="0.2">
      <c r="A3019" s="112">
        <f t="shared" ref="A3019:A3082" si="981">(A3018+1)</f>
        <v>43044</v>
      </c>
      <c r="B3019" s="104">
        <f t="shared" si="973"/>
        <v>52625.673220249999</v>
      </c>
      <c r="C3019" s="104">
        <f t="shared" ref="C3019:C3082" si="982">IF(DAY(A3018)=$E$2,VLOOKUP(A3018,X$10:Y$148,2),C3018)</f>
        <v>48402.598343319958</v>
      </c>
      <c r="D3019" s="132">
        <f t="shared" ref="D3019:D3082" si="983">IF(DAY(A3018)=$E$2,A3019,D3018)</f>
        <v>43019</v>
      </c>
      <c r="E3019" s="105">
        <f t="shared" si="975"/>
        <v>0</v>
      </c>
      <c r="F3019" s="106">
        <f t="shared" si="972"/>
        <v>26</v>
      </c>
      <c r="G3019" s="106">
        <f t="shared" si="974"/>
        <v>31</v>
      </c>
      <c r="H3019" s="104">
        <f t="shared" ref="H3019:H3082" si="984">TRUNC(((1+$E3019)^($F3019/$G3019)),8)</f>
        <v>1</v>
      </c>
      <c r="I3019" s="104">
        <f t="shared" ref="I3019:I3082" si="985">IF(DAY(A3018)=E$2,J3018,I3018)</f>
        <v>1.07934741</v>
      </c>
      <c r="J3019" s="104">
        <f t="shared" si="977"/>
        <v>1.07934741</v>
      </c>
      <c r="K3019" s="104">
        <f t="shared" si="978"/>
        <v>52243.21915913</v>
      </c>
      <c r="L3019" s="107">
        <f t="shared" si="967"/>
        <v>0</v>
      </c>
      <c r="M3019" s="105">
        <f t="shared" si="968"/>
        <v>0</v>
      </c>
      <c r="N3019" s="104">
        <f t="shared" si="969"/>
        <v>0</v>
      </c>
      <c r="O3019" s="113">
        <f t="shared" ref="O3019:O3082" si="986">(O3018)</f>
        <v>0.11</v>
      </c>
      <c r="P3019" s="108">
        <f t="shared" si="976"/>
        <v>1.0073206450000001</v>
      </c>
      <c r="Q3019" s="104">
        <f t="shared" si="979"/>
        <v>382.45406112000001</v>
      </c>
      <c r="R3019" s="104">
        <f t="shared" si="980"/>
        <v>382.45406112000001</v>
      </c>
      <c r="S3019" s="109" t="s">
        <v>52</v>
      </c>
      <c r="T3019" s="110">
        <f t="shared" si="970"/>
        <v>43049</v>
      </c>
      <c r="U3019" s="111">
        <f t="shared" si="971"/>
        <v>0</v>
      </c>
      <c r="V3019" s="22"/>
      <c r="AF3019" s="14"/>
    </row>
    <row r="3020" spans="1:32" x14ac:dyDescent="0.2">
      <c r="A3020" s="112">
        <f t="shared" si="981"/>
        <v>43045</v>
      </c>
      <c r="B3020" s="104">
        <f t="shared" si="973"/>
        <v>52640.43877352</v>
      </c>
      <c r="C3020" s="104">
        <f t="shared" si="982"/>
        <v>48402.598343319958</v>
      </c>
      <c r="D3020" s="132">
        <f t="shared" si="983"/>
        <v>43019</v>
      </c>
      <c r="E3020" s="105">
        <f t="shared" si="975"/>
        <v>0</v>
      </c>
      <c r="F3020" s="106">
        <f t="shared" si="972"/>
        <v>27</v>
      </c>
      <c r="G3020" s="106">
        <f t="shared" si="974"/>
        <v>31</v>
      </c>
      <c r="H3020" s="104">
        <f t="shared" si="984"/>
        <v>1</v>
      </c>
      <c r="I3020" s="104">
        <f t="shared" si="985"/>
        <v>1.07934741</v>
      </c>
      <c r="J3020" s="104">
        <f t="shared" si="977"/>
        <v>1.07934741</v>
      </c>
      <c r="K3020" s="104">
        <f t="shared" si="978"/>
        <v>52243.21915913</v>
      </c>
      <c r="L3020" s="107">
        <f t="shared" ref="L3020:L3083" si="987">IF(DAY(A3020)=E$2,VLOOKUP(A3020,$X$10:$AE$196,7),0)</f>
        <v>0</v>
      </c>
      <c r="M3020" s="105">
        <f t="shared" ref="M3020:M3083" si="988">IF(DAY(A3020)=E$2,VLOOKUP(A3020,$X$10:$AE$200,5),0)</f>
        <v>0</v>
      </c>
      <c r="N3020" s="104">
        <f t="shared" ref="N3020:N3083" si="989">IF(M3020&gt;0,TRUNC((M3020*K3020),8),0)</f>
        <v>0</v>
      </c>
      <c r="O3020" s="113">
        <f t="shared" si="986"/>
        <v>0.11</v>
      </c>
      <c r="P3020" s="108">
        <f t="shared" si="976"/>
        <v>1.007603276</v>
      </c>
      <c r="Q3020" s="104">
        <f t="shared" si="979"/>
        <v>397.21961439</v>
      </c>
      <c r="R3020" s="104">
        <f t="shared" si="980"/>
        <v>397.21961439</v>
      </c>
      <c r="S3020" s="109" t="s">
        <v>52</v>
      </c>
      <c r="T3020" s="110">
        <f t="shared" ref="T3020:T3083" si="990">IF(DAY(A3020)=E$2+1,VLOOKUP(A3019,$X$10:$AE$200,8),T3019)</f>
        <v>43049</v>
      </c>
      <c r="U3020" s="111">
        <f t="shared" ref="U3020:U3083" si="991">IF(L3020&gt;0,K3020-N3020,0)</f>
        <v>0</v>
      </c>
      <c r="V3020" s="22"/>
      <c r="AF3020" s="14"/>
    </row>
    <row r="3021" spans="1:32" x14ac:dyDescent="0.2">
      <c r="A3021" s="112">
        <f t="shared" si="981"/>
        <v>43046</v>
      </c>
      <c r="B3021" s="104">
        <f t="shared" si="973"/>
        <v>52655.208506249997</v>
      </c>
      <c r="C3021" s="104">
        <f t="shared" si="982"/>
        <v>48402.598343319958</v>
      </c>
      <c r="D3021" s="132">
        <f t="shared" si="983"/>
        <v>43019</v>
      </c>
      <c r="E3021" s="105">
        <f t="shared" si="975"/>
        <v>0</v>
      </c>
      <c r="F3021" s="106">
        <f t="shared" si="972"/>
        <v>28</v>
      </c>
      <c r="G3021" s="106">
        <f t="shared" si="974"/>
        <v>31</v>
      </c>
      <c r="H3021" s="104">
        <f t="shared" si="984"/>
        <v>1</v>
      </c>
      <c r="I3021" s="104">
        <f t="shared" si="985"/>
        <v>1.07934741</v>
      </c>
      <c r="J3021" s="104">
        <f t="shared" si="977"/>
        <v>1.07934741</v>
      </c>
      <c r="K3021" s="104">
        <f t="shared" si="978"/>
        <v>52243.21915913</v>
      </c>
      <c r="L3021" s="107">
        <f t="shared" si="987"/>
        <v>0</v>
      </c>
      <c r="M3021" s="105">
        <f t="shared" si="988"/>
        <v>0</v>
      </c>
      <c r="N3021" s="104">
        <f t="shared" si="989"/>
        <v>0</v>
      </c>
      <c r="O3021" s="113">
        <f t="shared" si="986"/>
        <v>0.11</v>
      </c>
      <c r="P3021" s="108">
        <f t="shared" si="976"/>
        <v>1.0078859870000001</v>
      </c>
      <c r="Q3021" s="104">
        <f t="shared" si="979"/>
        <v>411.98934711999999</v>
      </c>
      <c r="R3021" s="104">
        <f t="shared" si="980"/>
        <v>411.98934711999999</v>
      </c>
      <c r="S3021" s="109" t="s">
        <v>52</v>
      </c>
      <c r="T3021" s="110">
        <f t="shared" si="990"/>
        <v>43049</v>
      </c>
      <c r="U3021" s="111">
        <f t="shared" si="991"/>
        <v>0</v>
      </c>
      <c r="V3021" s="22"/>
      <c r="AF3021" s="14"/>
    </row>
    <row r="3022" spans="1:32" x14ac:dyDescent="0.2">
      <c r="A3022" s="112">
        <f t="shared" si="981"/>
        <v>43047</v>
      </c>
      <c r="B3022" s="104">
        <f t="shared" si="973"/>
        <v>52669.98231395</v>
      </c>
      <c r="C3022" s="104">
        <f t="shared" si="982"/>
        <v>48402.598343319958</v>
      </c>
      <c r="D3022" s="132">
        <f t="shared" si="983"/>
        <v>43019</v>
      </c>
      <c r="E3022" s="105">
        <f t="shared" si="975"/>
        <v>0</v>
      </c>
      <c r="F3022" s="106">
        <f t="shared" si="972"/>
        <v>29</v>
      </c>
      <c r="G3022" s="106">
        <f t="shared" si="974"/>
        <v>31</v>
      </c>
      <c r="H3022" s="104">
        <f t="shared" si="984"/>
        <v>1</v>
      </c>
      <c r="I3022" s="104">
        <f t="shared" si="985"/>
        <v>1.07934741</v>
      </c>
      <c r="J3022" s="104">
        <f t="shared" si="977"/>
        <v>1.07934741</v>
      </c>
      <c r="K3022" s="104">
        <f t="shared" si="978"/>
        <v>52243.21915913</v>
      </c>
      <c r="L3022" s="107">
        <f t="shared" si="987"/>
        <v>0</v>
      </c>
      <c r="M3022" s="105">
        <f t="shared" si="988"/>
        <v>0</v>
      </c>
      <c r="N3022" s="104">
        <f t="shared" si="989"/>
        <v>0</v>
      </c>
      <c r="O3022" s="113">
        <f t="shared" si="986"/>
        <v>0.11</v>
      </c>
      <c r="P3022" s="108">
        <f t="shared" si="976"/>
        <v>1.008168776</v>
      </c>
      <c r="Q3022" s="104">
        <f t="shared" si="979"/>
        <v>426.76315482000001</v>
      </c>
      <c r="R3022" s="104">
        <f t="shared" si="980"/>
        <v>426.76315482000001</v>
      </c>
      <c r="S3022" s="109" t="s">
        <v>52</v>
      </c>
      <c r="T3022" s="110">
        <f t="shared" si="990"/>
        <v>43049</v>
      </c>
      <c r="U3022" s="111">
        <f t="shared" si="991"/>
        <v>0</v>
      </c>
      <c r="V3022" s="22"/>
      <c r="AF3022" s="14"/>
    </row>
    <row r="3023" spans="1:32" x14ac:dyDescent="0.2">
      <c r="A3023" s="112">
        <f t="shared" si="981"/>
        <v>43048</v>
      </c>
      <c r="B3023" s="104">
        <f t="shared" si="973"/>
        <v>52684.760301119997</v>
      </c>
      <c r="C3023" s="104">
        <f t="shared" si="982"/>
        <v>48402.598343319958</v>
      </c>
      <c r="D3023" s="132">
        <f t="shared" si="983"/>
        <v>43019</v>
      </c>
      <c r="E3023" s="105">
        <f t="shared" si="975"/>
        <v>0</v>
      </c>
      <c r="F3023" s="106">
        <f t="shared" si="972"/>
        <v>30</v>
      </c>
      <c r="G3023" s="106">
        <f t="shared" si="974"/>
        <v>31</v>
      </c>
      <c r="H3023" s="104">
        <f t="shared" si="984"/>
        <v>1</v>
      </c>
      <c r="I3023" s="104">
        <f t="shared" si="985"/>
        <v>1.07934741</v>
      </c>
      <c r="J3023" s="104">
        <f t="shared" si="977"/>
        <v>1.07934741</v>
      </c>
      <c r="K3023" s="104">
        <f t="shared" si="978"/>
        <v>52243.21915913</v>
      </c>
      <c r="L3023" s="107">
        <f t="shared" si="987"/>
        <v>0</v>
      </c>
      <c r="M3023" s="105">
        <f t="shared" si="988"/>
        <v>0</v>
      </c>
      <c r="N3023" s="104">
        <f t="shared" si="989"/>
        <v>0</v>
      </c>
      <c r="O3023" s="113">
        <f t="shared" si="986"/>
        <v>0.11</v>
      </c>
      <c r="P3023" s="108">
        <f t="shared" si="976"/>
        <v>1.0084516450000001</v>
      </c>
      <c r="Q3023" s="104">
        <f t="shared" si="979"/>
        <v>441.54114199000003</v>
      </c>
      <c r="R3023" s="104">
        <f t="shared" si="980"/>
        <v>441.54114199000003</v>
      </c>
      <c r="S3023" s="109" t="s">
        <v>52</v>
      </c>
      <c r="T3023" s="110">
        <f t="shared" si="990"/>
        <v>43049</v>
      </c>
      <c r="U3023" s="111">
        <f t="shared" si="991"/>
        <v>0</v>
      </c>
      <c r="V3023" s="22"/>
      <c r="AF3023" s="14"/>
    </row>
    <row r="3024" spans="1:32" s="66" customFormat="1" x14ac:dyDescent="0.2">
      <c r="A3024" s="112">
        <f t="shared" si="981"/>
        <v>43049</v>
      </c>
      <c r="B3024" s="104">
        <f t="shared" si="973"/>
        <v>52699.542467730003</v>
      </c>
      <c r="C3024" s="104">
        <f t="shared" si="982"/>
        <v>48402.598343319958</v>
      </c>
      <c r="D3024" s="132">
        <f t="shared" si="983"/>
        <v>43019</v>
      </c>
      <c r="E3024" s="105">
        <f t="shared" si="975"/>
        <v>0</v>
      </c>
      <c r="F3024" s="106">
        <f t="shared" si="972"/>
        <v>31</v>
      </c>
      <c r="G3024" s="106">
        <f t="shared" si="974"/>
        <v>31</v>
      </c>
      <c r="H3024" s="104">
        <f t="shared" si="984"/>
        <v>1</v>
      </c>
      <c r="I3024" s="104">
        <f t="shared" si="985"/>
        <v>1.07934741</v>
      </c>
      <c r="J3024" s="104">
        <f t="shared" si="977"/>
        <v>1.07934741</v>
      </c>
      <c r="K3024" s="104">
        <f t="shared" si="978"/>
        <v>52243.21915913</v>
      </c>
      <c r="L3024" s="107">
        <f t="shared" si="987"/>
        <v>98</v>
      </c>
      <c r="M3024" s="105">
        <f t="shared" si="988"/>
        <v>4.2354360211000003E-2</v>
      </c>
      <c r="N3024" s="104">
        <f t="shared" si="989"/>
        <v>2212.7281228400002</v>
      </c>
      <c r="O3024" s="113">
        <f t="shared" si="986"/>
        <v>0.11</v>
      </c>
      <c r="P3024" s="108">
        <f t="shared" si="976"/>
        <v>1.0087345940000001</v>
      </c>
      <c r="Q3024" s="104">
        <f t="shared" si="979"/>
        <v>456.32330860000002</v>
      </c>
      <c r="R3024" s="104">
        <f t="shared" si="980"/>
        <v>2669.0514314400002</v>
      </c>
      <c r="S3024" s="109" t="s">
        <v>52</v>
      </c>
      <c r="T3024" s="110">
        <f t="shared" si="990"/>
        <v>43049</v>
      </c>
      <c r="U3024" s="111">
        <f t="shared" si="991"/>
        <v>50030.491036289997</v>
      </c>
      <c r="V3024" s="65"/>
      <c r="AB3024" s="64"/>
      <c r="AF3024" s="67"/>
    </row>
    <row r="3025" spans="1:32" x14ac:dyDescent="0.2">
      <c r="A3025" s="112">
        <f t="shared" si="981"/>
        <v>43050</v>
      </c>
      <c r="B3025" s="104">
        <f t="shared" si="973"/>
        <v>50044.996426570004</v>
      </c>
      <c r="C3025" s="104">
        <f t="shared" si="982"/>
        <v>46352.537257939955</v>
      </c>
      <c r="D3025" s="132">
        <f t="shared" si="983"/>
        <v>43050</v>
      </c>
      <c r="E3025" s="105">
        <f t="shared" si="975"/>
        <v>0</v>
      </c>
      <c r="F3025" s="106">
        <f t="shared" si="972"/>
        <v>1</v>
      </c>
      <c r="G3025" s="106">
        <f t="shared" si="974"/>
        <v>30</v>
      </c>
      <c r="H3025" s="104">
        <f t="shared" si="984"/>
        <v>1</v>
      </c>
      <c r="I3025" s="104">
        <f t="shared" si="985"/>
        <v>1.07934741</v>
      </c>
      <c r="J3025" s="104">
        <f t="shared" si="977"/>
        <v>1.07934741</v>
      </c>
      <c r="K3025" s="104">
        <f t="shared" si="978"/>
        <v>50030.49103628</v>
      </c>
      <c r="L3025" s="107">
        <f t="shared" si="987"/>
        <v>0</v>
      </c>
      <c r="M3025" s="105">
        <f t="shared" si="988"/>
        <v>0</v>
      </c>
      <c r="N3025" s="104">
        <f t="shared" si="989"/>
        <v>0</v>
      </c>
      <c r="O3025" s="113">
        <f t="shared" si="986"/>
        <v>0.11</v>
      </c>
      <c r="P3025" s="108">
        <f t="shared" si="976"/>
        <v>1.000289931</v>
      </c>
      <c r="Q3025" s="104">
        <f t="shared" si="979"/>
        <v>14.505390289999999</v>
      </c>
      <c r="R3025" s="104">
        <f t="shared" si="980"/>
        <v>14.505390289999999</v>
      </c>
      <c r="S3025" s="109" t="s">
        <v>52</v>
      </c>
      <c r="T3025" s="110">
        <f t="shared" si="990"/>
        <v>43079</v>
      </c>
      <c r="U3025" s="111">
        <f t="shared" si="991"/>
        <v>0</v>
      </c>
      <c r="V3025" s="22"/>
      <c r="AF3025" s="14"/>
    </row>
    <row r="3026" spans="1:32" x14ac:dyDescent="0.2">
      <c r="A3026" s="112">
        <f t="shared" si="981"/>
        <v>43051</v>
      </c>
      <c r="B3026" s="104">
        <f t="shared" si="973"/>
        <v>50059.506019430002</v>
      </c>
      <c r="C3026" s="104">
        <f t="shared" si="982"/>
        <v>46352.537257939955</v>
      </c>
      <c r="D3026" s="132">
        <f t="shared" si="983"/>
        <v>43050</v>
      </c>
      <c r="E3026" s="105">
        <f t="shared" si="975"/>
        <v>0</v>
      </c>
      <c r="F3026" s="106">
        <f t="shared" si="972"/>
        <v>2</v>
      </c>
      <c r="G3026" s="106">
        <f t="shared" si="974"/>
        <v>30</v>
      </c>
      <c r="H3026" s="104">
        <f t="shared" si="984"/>
        <v>1</v>
      </c>
      <c r="I3026" s="104">
        <f t="shared" si="985"/>
        <v>1.07934741</v>
      </c>
      <c r="J3026" s="104">
        <f t="shared" si="977"/>
        <v>1.07934741</v>
      </c>
      <c r="K3026" s="104">
        <f t="shared" si="978"/>
        <v>50030.49103628</v>
      </c>
      <c r="L3026" s="107">
        <f t="shared" si="987"/>
        <v>0</v>
      </c>
      <c r="M3026" s="105">
        <f t="shared" si="988"/>
        <v>0</v>
      </c>
      <c r="N3026" s="104">
        <f t="shared" si="989"/>
        <v>0</v>
      </c>
      <c r="O3026" s="113">
        <f t="shared" si="986"/>
        <v>0.11</v>
      </c>
      <c r="P3026" s="108">
        <f t="shared" si="976"/>
        <v>1.000579946</v>
      </c>
      <c r="Q3026" s="104">
        <f t="shared" si="979"/>
        <v>29.014983149999999</v>
      </c>
      <c r="R3026" s="104">
        <f t="shared" si="980"/>
        <v>29.014983149999999</v>
      </c>
      <c r="S3026" s="109" t="s">
        <v>52</v>
      </c>
      <c r="T3026" s="110">
        <f t="shared" si="990"/>
        <v>43079</v>
      </c>
      <c r="U3026" s="111">
        <f t="shared" si="991"/>
        <v>0</v>
      </c>
      <c r="V3026" s="22"/>
      <c r="AF3026" s="14"/>
    </row>
    <row r="3027" spans="1:32" x14ac:dyDescent="0.2">
      <c r="A3027" s="112">
        <f t="shared" si="981"/>
        <v>43052</v>
      </c>
      <c r="B3027" s="104">
        <f t="shared" si="973"/>
        <v>50074.019814849999</v>
      </c>
      <c r="C3027" s="104">
        <f t="shared" si="982"/>
        <v>46352.537257939955</v>
      </c>
      <c r="D3027" s="132">
        <f t="shared" si="983"/>
        <v>43050</v>
      </c>
      <c r="E3027" s="105">
        <f t="shared" si="975"/>
        <v>0</v>
      </c>
      <c r="F3027" s="106">
        <f t="shared" si="972"/>
        <v>3</v>
      </c>
      <c r="G3027" s="106">
        <f t="shared" si="974"/>
        <v>30</v>
      </c>
      <c r="H3027" s="104">
        <f t="shared" si="984"/>
        <v>1</v>
      </c>
      <c r="I3027" s="104">
        <f t="shared" si="985"/>
        <v>1.07934741</v>
      </c>
      <c r="J3027" s="104">
        <f t="shared" si="977"/>
        <v>1.07934741</v>
      </c>
      <c r="K3027" s="104">
        <f t="shared" si="978"/>
        <v>50030.49103628</v>
      </c>
      <c r="L3027" s="107">
        <f t="shared" si="987"/>
        <v>0</v>
      </c>
      <c r="M3027" s="105">
        <f t="shared" si="988"/>
        <v>0</v>
      </c>
      <c r="N3027" s="104">
        <f t="shared" si="989"/>
        <v>0</v>
      </c>
      <c r="O3027" s="113">
        <f t="shared" si="986"/>
        <v>0.11</v>
      </c>
      <c r="P3027" s="108">
        <f t="shared" si="976"/>
        <v>1.0008700450000001</v>
      </c>
      <c r="Q3027" s="104">
        <f t="shared" si="979"/>
        <v>43.52877857</v>
      </c>
      <c r="R3027" s="104">
        <f t="shared" si="980"/>
        <v>43.52877857</v>
      </c>
      <c r="S3027" s="109" t="s">
        <v>52</v>
      </c>
      <c r="T3027" s="110">
        <f t="shared" si="990"/>
        <v>43079</v>
      </c>
      <c r="U3027" s="111">
        <f t="shared" si="991"/>
        <v>0</v>
      </c>
      <c r="V3027" s="22"/>
      <c r="AF3027" s="14"/>
    </row>
    <row r="3028" spans="1:32" x14ac:dyDescent="0.2">
      <c r="A3028" s="112">
        <f t="shared" si="981"/>
        <v>43053</v>
      </c>
      <c r="B3028" s="104">
        <f t="shared" si="973"/>
        <v>50088.53781283</v>
      </c>
      <c r="C3028" s="104">
        <f t="shared" si="982"/>
        <v>46352.537257939955</v>
      </c>
      <c r="D3028" s="132">
        <f t="shared" si="983"/>
        <v>43050</v>
      </c>
      <c r="E3028" s="105">
        <f t="shared" si="975"/>
        <v>0</v>
      </c>
      <c r="F3028" s="106">
        <f t="shared" si="972"/>
        <v>4</v>
      </c>
      <c r="G3028" s="106">
        <f t="shared" si="974"/>
        <v>30</v>
      </c>
      <c r="H3028" s="104">
        <f t="shared" si="984"/>
        <v>1</v>
      </c>
      <c r="I3028" s="104">
        <f t="shared" si="985"/>
        <v>1.07934741</v>
      </c>
      <c r="J3028" s="104">
        <f t="shared" si="977"/>
        <v>1.07934741</v>
      </c>
      <c r="K3028" s="104">
        <f t="shared" si="978"/>
        <v>50030.49103628</v>
      </c>
      <c r="L3028" s="107">
        <f t="shared" si="987"/>
        <v>0</v>
      </c>
      <c r="M3028" s="105">
        <f t="shared" si="988"/>
        <v>0</v>
      </c>
      <c r="N3028" s="104">
        <f t="shared" si="989"/>
        <v>0</v>
      </c>
      <c r="O3028" s="113">
        <f t="shared" si="986"/>
        <v>0.11</v>
      </c>
      <c r="P3028" s="108">
        <f t="shared" si="976"/>
        <v>1.001160228</v>
      </c>
      <c r="Q3028" s="104">
        <f t="shared" si="979"/>
        <v>58.046776549999997</v>
      </c>
      <c r="R3028" s="104">
        <f t="shared" si="980"/>
        <v>58.046776549999997</v>
      </c>
      <c r="S3028" s="109" t="s">
        <v>52</v>
      </c>
      <c r="T3028" s="110">
        <f t="shared" si="990"/>
        <v>43079</v>
      </c>
      <c r="U3028" s="111">
        <f t="shared" si="991"/>
        <v>0</v>
      </c>
      <c r="V3028" s="22"/>
      <c r="AF3028" s="14"/>
    </row>
    <row r="3029" spans="1:32" x14ac:dyDescent="0.2">
      <c r="A3029" s="112">
        <f t="shared" si="981"/>
        <v>43054</v>
      </c>
      <c r="B3029" s="104">
        <f t="shared" si="973"/>
        <v>50103.0600634</v>
      </c>
      <c r="C3029" s="104">
        <f t="shared" si="982"/>
        <v>46352.537257939955</v>
      </c>
      <c r="D3029" s="132">
        <f t="shared" si="983"/>
        <v>43050</v>
      </c>
      <c r="E3029" s="105">
        <f t="shared" si="975"/>
        <v>0</v>
      </c>
      <c r="F3029" s="106">
        <f t="shared" si="972"/>
        <v>5</v>
      </c>
      <c r="G3029" s="106">
        <f t="shared" si="974"/>
        <v>30</v>
      </c>
      <c r="H3029" s="104">
        <f t="shared" si="984"/>
        <v>1</v>
      </c>
      <c r="I3029" s="104">
        <f t="shared" si="985"/>
        <v>1.07934741</v>
      </c>
      <c r="J3029" s="104">
        <f t="shared" si="977"/>
        <v>1.07934741</v>
      </c>
      <c r="K3029" s="104">
        <f t="shared" si="978"/>
        <v>50030.49103628</v>
      </c>
      <c r="L3029" s="107">
        <f t="shared" si="987"/>
        <v>0</v>
      </c>
      <c r="M3029" s="105">
        <f t="shared" si="988"/>
        <v>0</v>
      </c>
      <c r="N3029" s="104">
        <f t="shared" si="989"/>
        <v>0</v>
      </c>
      <c r="O3029" s="113">
        <f t="shared" si="986"/>
        <v>0.11</v>
      </c>
      <c r="P3029" s="108">
        <f t="shared" si="976"/>
        <v>1.0014504959999999</v>
      </c>
      <c r="Q3029" s="104">
        <f t="shared" si="979"/>
        <v>72.569027120000001</v>
      </c>
      <c r="R3029" s="104">
        <f t="shared" si="980"/>
        <v>72.569027120000001</v>
      </c>
      <c r="S3029" s="109" t="s">
        <v>52</v>
      </c>
      <c r="T3029" s="110">
        <f t="shared" si="990"/>
        <v>43079</v>
      </c>
      <c r="U3029" s="111">
        <f t="shared" si="991"/>
        <v>0</v>
      </c>
      <c r="V3029" s="22"/>
      <c r="AF3029" s="14"/>
    </row>
    <row r="3030" spans="1:32" x14ac:dyDescent="0.2">
      <c r="A3030" s="112">
        <f t="shared" si="981"/>
        <v>43055</v>
      </c>
      <c r="B3030" s="104">
        <f t="shared" si="973"/>
        <v>50117.586466499997</v>
      </c>
      <c r="C3030" s="104">
        <f t="shared" si="982"/>
        <v>46352.537257939955</v>
      </c>
      <c r="D3030" s="132">
        <f t="shared" si="983"/>
        <v>43050</v>
      </c>
      <c r="E3030" s="105">
        <f t="shared" si="975"/>
        <v>0</v>
      </c>
      <c r="F3030" s="106">
        <f t="shared" si="972"/>
        <v>6</v>
      </c>
      <c r="G3030" s="106">
        <f t="shared" si="974"/>
        <v>30</v>
      </c>
      <c r="H3030" s="104">
        <f t="shared" si="984"/>
        <v>1</v>
      </c>
      <c r="I3030" s="104">
        <f t="shared" si="985"/>
        <v>1.07934741</v>
      </c>
      <c r="J3030" s="104">
        <f t="shared" si="977"/>
        <v>1.07934741</v>
      </c>
      <c r="K3030" s="104">
        <f t="shared" si="978"/>
        <v>50030.49103628</v>
      </c>
      <c r="L3030" s="107">
        <f t="shared" si="987"/>
        <v>0</v>
      </c>
      <c r="M3030" s="105">
        <f t="shared" si="988"/>
        <v>0</v>
      </c>
      <c r="N3030" s="104">
        <f t="shared" si="989"/>
        <v>0</v>
      </c>
      <c r="O3030" s="113">
        <f t="shared" si="986"/>
        <v>0.11</v>
      </c>
      <c r="P3030" s="108">
        <f t="shared" si="976"/>
        <v>1.001740847</v>
      </c>
      <c r="Q3030" s="104">
        <f t="shared" si="979"/>
        <v>87.095430219999997</v>
      </c>
      <c r="R3030" s="104">
        <f t="shared" si="980"/>
        <v>87.095430219999997</v>
      </c>
      <c r="S3030" s="109" t="s">
        <v>52</v>
      </c>
      <c r="T3030" s="110">
        <f t="shared" si="990"/>
        <v>43079</v>
      </c>
      <c r="U3030" s="111">
        <f t="shared" si="991"/>
        <v>0</v>
      </c>
      <c r="V3030" s="22"/>
      <c r="AF3030" s="14"/>
    </row>
    <row r="3031" spans="1:32" x14ac:dyDescent="0.2">
      <c r="A3031" s="112">
        <f t="shared" si="981"/>
        <v>43056</v>
      </c>
      <c r="B3031" s="104">
        <f t="shared" si="973"/>
        <v>50132.117122199998</v>
      </c>
      <c r="C3031" s="104">
        <f t="shared" si="982"/>
        <v>46352.537257939955</v>
      </c>
      <c r="D3031" s="132">
        <f t="shared" si="983"/>
        <v>43050</v>
      </c>
      <c r="E3031" s="105">
        <f t="shared" si="975"/>
        <v>0</v>
      </c>
      <c r="F3031" s="106">
        <f t="shared" si="972"/>
        <v>7</v>
      </c>
      <c r="G3031" s="106">
        <f t="shared" si="974"/>
        <v>30</v>
      </c>
      <c r="H3031" s="104">
        <f t="shared" si="984"/>
        <v>1</v>
      </c>
      <c r="I3031" s="104">
        <f t="shared" si="985"/>
        <v>1.07934741</v>
      </c>
      <c r="J3031" s="104">
        <f t="shared" si="977"/>
        <v>1.07934741</v>
      </c>
      <c r="K3031" s="104">
        <f t="shared" si="978"/>
        <v>50030.49103628</v>
      </c>
      <c r="L3031" s="107">
        <f t="shared" si="987"/>
        <v>0</v>
      </c>
      <c r="M3031" s="105">
        <f t="shared" si="988"/>
        <v>0</v>
      </c>
      <c r="N3031" s="104">
        <f t="shared" si="989"/>
        <v>0</v>
      </c>
      <c r="O3031" s="113">
        <f t="shared" si="986"/>
        <v>0.11</v>
      </c>
      <c r="P3031" s="108">
        <f t="shared" si="976"/>
        <v>1.002031283</v>
      </c>
      <c r="Q3031" s="104">
        <f t="shared" si="979"/>
        <v>101.62608591999999</v>
      </c>
      <c r="R3031" s="104">
        <f t="shared" si="980"/>
        <v>101.62608591999999</v>
      </c>
      <c r="S3031" s="109" t="s">
        <v>52</v>
      </c>
      <c r="T3031" s="110">
        <f t="shared" si="990"/>
        <v>43079</v>
      </c>
      <c r="U3031" s="111">
        <f t="shared" si="991"/>
        <v>0</v>
      </c>
      <c r="V3031" s="22"/>
      <c r="AF3031" s="14"/>
    </row>
    <row r="3032" spans="1:32" x14ac:dyDescent="0.2">
      <c r="A3032" s="112">
        <f t="shared" si="981"/>
        <v>43057</v>
      </c>
      <c r="B3032" s="104">
        <f t="shared" si="973"/>
        <v>50146.651980449999</v>
      </c>
      <c r="C3032" s="104">
        <f t="shared" si="982"/>
        <v>46352.537257939955</v>
      </c>
      <c r="D3032" s="132">
        <f t="shared" si="983"/>
        <v>43050</v>
      </c>
      <c r="E3032" s="105">
        <f t="shared" si="975"/>
        <v>0</v>
      </c>
      <c r="F3032" s="106">
        <f t="shared" si="972"/>
        <v>8</v>
      </c>
      <c r="G3032" s="106">
        <f t="shared" si="974"/>
        <v>30</v>
      </c>
      <c r="H3032" s="104">
        <f t="shared" si="984"/>
        <v>1</v>
      </c>
      <c r="I3032" s="104">
        <f t="shared" si="985"/>
        <v>1.07934741</v>
      </c>
      <c r="J3032" s="104">
        <f t="shared" si="977"/>
        <v>1.07934741</v>
      </c>
      <c r="K3032" s="104">
        <f t="shared" si="978"/>
        <v>50030.49103628</v>
      </c>
      <c r="L3032" s="107">
        <f t="shared" si="987"/>
        <v>0</v>
      </c>
      <c r="M3032" s="105">
        <f t="shared" si="988"/>
        <v>0</v>
      </c>
      <c r="N3032" s="104">
        <f t="shared" si="989"/>
        <v>0</v>
      </c>
      <c r="O3032" s="113">
        <f t="shared" si="986"/>
        <v>0.11</v>
      </c>
      <c r="P3032" s="108">
        <f t="shared" si="976"/>
        <v>1.0023218030000001</v>
      </c>
      <c r="Q3032" s="104">
        <f t="shared" si="979"/>
        <v>116.16094416999999</v>
      </c>
      <c r="R3032" s="104">
        <f t="shared" si="980"/>
        <v>116.16094416999999</v>
      </c>
      <c r="S3032" s="109" t="s">
        <v>52</v>
      </c>
      <c r="T3032" s="110">
        <f t="shared" si="990"/>
        <v>43079</v>
      </c>
      <c r="U3032" s="111">
        <f t="shared" si="991"/>
        <v>0</v>
      </c>
      <c r="V3032" s="22"/>
      <c r="AF3032" s="14"/>
    </row>
    <row r="3033" spans="1:32" x14ac:dyDescent="0.2">
      <c r="A3033" s="112">
        <f t="shared" si="981"/>
        <v>43058</v>
      </c>
      <c r="B3033" s="104">
        <f t="shared" si="973"/>
        <v>50161.191041270002</v>
      </c>
      <c r="C3033" s="104">
        <f t="shared" si="982"/>
        <v>46352.537257939955</v>
      </c>
      <c r="D3033" s="132">
        <f t="shared" si="983"/>
        <v>43050</v>
      </c>
      <c r="E3033" s="105">
        <f t="shared" si="975"/>
        <v>0</v>
      </c>
      <c r="F3033" s="106">
        <f t="shared" si="972"/>
        <v>9</v>
      </c>
      <c r="G3033" s="106">
        <f t="shared" si="974"/>
        <v>30</v>
      </c>
      <c r="H3033" s="104">
        <f t="shared" si="984"/>
        <v>1</v>
      </c>
      <c r="I3033" s="104">
        <f t="shared" si="985"/>
        <v>1.07934741</v>
      </c>
      <c r="J3033" s="104">
        <f t="shared" si="977"/>
        <v>1.07934741</v>
      </c>
      <c r="K3033" s="104">
        <f t="shared" si="978"/>
        <v>50030.49103628</v>
      </c>
      <c r="L3033" s="107">
        <f t="shared" si="987"/>
        <v>0</v>
      </c>
      <c r="M3033" s="105">
        <f t="shared" si="988"/>
        <v>0</v>
      </c>
      <c r="N3033" s="104">
        <f t="shared" si="989"/>
        <v>0</v>
      </c>
      <c r="O3033" s="113">
        <f t="shared" si="986"/>
        <v>0.11</v>
      </c>
      <c r="P3033" s="108">
        <f t="shared" si="976"/>
        <v>1.002612407</v>
      </c>
      <c r="Q3033" s="104">
        <f t="shared" si="979"/>
        <v>130.70000499</v>
      </c>
      <c r="R3033" s="104">
        <f t="shared" si="980"/>
        <v>130.70000499</v>
      </c>
      <c r="S3033" s="109" t="s">
        <v>52</v>
      </c>
      <c r="T3033" s="110">
        <f t="shared" si="990"/>
        <v>43079</v>
      </c>
      <c r="U3033" s="111">
        <f t="shared" si="991"/>
        <v>0</v>
      </c>
      <c r="V3033" s="22"/>
      <c r="AF3033" s="14"/>
    </row>
    <row r="3034" spans="1:32" x14ac:dyDescent="0.2">
      <c r="A3034" s="112">
        <f t="shared" si="981"/>
        <v>43059</v>
      </c>
      <c r="B3034" s="104">
        <f t="shared" si="973"/>
        <v>50175.734304650003</v>
      </c>
      <c r="C3034" s="104">
        <f t="shared" si="982"/>
        <v>46352.537257939955</v>
      </c>
      <c r="D3034" s="132">
        <f t="shared" si="983"/>
        <v>43050</v>
      </c>
      <c r="E3034" s="105">
        <f t="shared" si="975"/>
        <v>0</v>
      </c>
      <c r="F3034" s="106">
        <f t="shared" si="972"/>
        <v>10</v>
      </c>
      <c r="G3034" s="106">
        <f t="shared" si="974"/>
        <v>30</v>
      </c>
      <c r="H3034" s="104">
        <f t="shared" si="984"/>
        <v>1</v>
      </c>
      <c r="I3034" s="104">
        <f t="shared" si="985"/>
        <v>1.07934741</v>
      </c>
      <c r="J3034" s="104">
        <f t="shared" si="977"/>
        <v>1.07934741</v>
      </c>
      <c r="K3034" s="104">
        <f t="shared" si="978"/>
        <v>50030.49103628</v>
      </c>
      <c r="L3034" s="107">
        <f t="shared" si="987"/>
        <v>0</v>
      </c>
      <c r="M3034" s="105">
        <f t="shared" si="988"/>
        <v>0</v>
      </c>
      <c r="N3034" s="104">
        <f t="shared" si="989"/>
        <v>0</v>
      </c>
      <c r="O3034" s="113">
        <f t="shared" si="986"/>
        <v>0.11</v>
      </c>
      <c r="P3034" s="108">
        <f t="shared" si="976"/>
        <v>1.002903095</v>
      </c>
      <c r="Q3034" s="104">
        <f t="shared" si="979"/>
        <v>145.24326837000001</v>
      </c>
      <c r="R3034" s="104">
        <f t="shared" si="980"/>
        <v>145.24326837000001</v>
      </c>
      <c r="S3034" s="109" t="s">
        <v>52</v>
      </c>
      <c r="T3034" s="110">
        <f t="shared" si="990"/>
        <v>43079</v>
      </c>
      <c r="U3034" s="111">
        <f t="shared" si="991"/>
        <v>0</v>
      </c>
      <c r="V3034" s="22"/>
      <c r="AF3034" s="14"/>
    </row>
    <row r="3035" spans="1:32" x14ac:dyDescent="0.2">
      <c r="A3035" s="112">
        <f t="shared" si="981"/>
        <v>43060</v>
      </c>
      <c r="B3035" s="104">
        <f t="shared" si="973"/>
        <v>50190.281820620003</v>
      </c>
      <c r="C3035" s="104">
        <f t="shared" si="982"/>
        <v>46352.537257939955</v>
      </c>
      <c r="D3035" s="132">
        <f t="shared" si="983"/>
        <v>43050</v>
      </c>
      <c r="E3035" s="105">
        <f t="shared" si="975"/>
        <v>0</v>
      </c>
      <c r="F3035" s="106">
        <f t="shared" si="972"/>
        <v>11</v>
      </c>
      <c r="G3035" s="106">
        <f t="shared" si="974"/>
        <v>30</v>
      </c>
      <c r="H3035" s="104">
        <f t="shared" si="984"/>
        <v>1</v>
      </c>
      <c r="I3035" s="104">
        <f t="shared" si="985"/>
        <v>1.07934741</v>
      </c>
      <c r="J3035" s="104">
        <f t="shared" si="977"/>
        <v>1.07934741</v>
      </c>
      <c r="K3035" s="104">
        <f t="shared" si="978"/>
        <v>50030.49103628</v>
      </c>
      <c r="L3035" s="107">
        <f t="shared" si="987"/>
        <v>0</v>
      </c>
      <c r="M3035" s="105">
        <f t="shared" si="988"/>
        <v>0</v>
      </c>
      <c r="N3035" s="104">
        <f t="shared" si="989"/>
        <v>0</v>
      </c>
      <c r="O3035" s="113">
        <f t="shared" si="986"/>
        <v>0.11</v>
      </c>
      <c r="P3035" s="108">
        <f t="shared" si="976"/>
        <v>1.0031938680000001</v>
      </c>
      <c r="Q3035" s="104">
        <f t="shared" si="979"/>
        <v>159.79078433999999</v>
      </c>
      <c r="R3035" s="104">
        <f t="shared" si="980"/>
        <v>159.79078433999999</v>
      </c>
      <c r="S3035" s="109" t="s">
        <v>52</v>
      </c>
      <c r="T3035" s="110">
        <f t="shared" si="990"/>
        <v>43079</v>
      </c>
      <c r="U3035" s="111">
        <f t="shared" si="991"/>
        <v>0</v>
      </c>
      <c r="V3035" s="22"/>
      <c r="AF3035" s="14"/>
    </row>
    <row r="3036" spans="1:32" x14ac:dyDescent="0.2">
      <c r="A3036" s="112">
        <f t="shared" si="981"/>
        <v>43061</v>
      </c>
      <c r="B3036" s="104">
        <f t="shared" si="973"/>
        <v>50204.83353915</v>
      </c>
      <c r="C3036" s="104">
        <f t="shared" si="982"/>
        <v>46352.537257939955</v>
      </c>
      <c r="D3036" s="132">
        <f t="shared" si="983"/>
        <v>43050</v>
      </c>
      <c r="E3036" s="105">
        <f t="shared" si="975"/>
        <v>0</v>
      </c>
      <c r="F3036" s="106">
        <f t="shared" si="972"/>
        <v>12</v>
      </c>
      <c r="G3036" s="106">
        <f t="shared" si="974"/>
        <v>30</v>
      </c>
      <c r="H3036" s="104">
        <f t="shared" si="984"/>
        <v>1</v>
      </c>
      <c r="I3036" s="104">
        <f t="shared" si="985"/>
        <v>1.07934741</v>
      </c>
      <c r="J3036" s="104">
        <f t="shared" si="977"/>
        <v>1.07934741</v>
      </c>
      <c r="K3036" s="104">
        <f t="shared" si="978"/>
        <v>50030.49103628</v>
      </c>
      <c r="L3036" s="107">
        <f t="shared" si="987"/>
        <v>0</v>
      </c>
      <c r="M3036" s="105">
        <f t="shared" si="988"/>
        <v>0</v>
      </c>
      <c r="N3036" s="104">
        <f t="shared" si="989"/>
        <v>0</v>
      </c>
      <c r="O3036" s="113">
        <f t="shared" si="986"/>
        <v>0.11</v>
      </c>
      <c r="P3036" s="108">
        <f t="shared" si="976"/>
        <v>1.0034847250000001</v>
      </c>
      <c r="Q3036" s="104">
        <f t="shared" si="979"/>
        <v>174.34250287</v>
      </c>
      <c r="R3036" s="104">
        <f t="shared" si="980"/>
        <v>174.34250287</v>
      </c>
      <c r="S3036" s="109" t="s">
        <v>52</v>
      </c>
      <c r="T3036" s="110">
        <f t="shared" si="990"/>
        <v>43079</v>
      </c>
      <c r="U3036" s="111">
        <f t="shared" si="991"/>
        <v>0</v>
      </c>
      <c r="V3036" s="22"/>
      <c r="AF3036" s="14"/>
    </row>
    <row r="3037" spans="1:32" x14ac:dyDescent="0.2">
      <c r="A3037" s="112">
        <f t="shared" si="981"/>
        <v>43062</v>
      </c>
      <c r="B3037" s="104">
        <f t="shared" si="973"/>
        <v>50219.389460240003</v>
      </c>
      <c r="C3037" s="104">
        <f t="shared" si="982"/>
        <v>46352.537257939955</v>
      </c>
      <c r="D3037" s="132">
        <f t="shared" si="983"/>
        <v>43050</v>
      </c>
      <c r="E3037" s="105">
        <f t="shared" si="975"/>
        <v>0</v>
      </c>
      <c r="F3037" s="106">
        <f t="shared" si="972"/>
        <v>13</v>
      </c>
      <c r="G3037" s="106">
        <f t="shared" si="974"/>
        <v>30</v>
      </c>
      <c r="H3037" s="104">
        <f t="shared" si="984"/>
        <v>1</v>
      </c>
      <c r="I3037" s="104">
        <f t="shared" si="985"/>
        <v>1.07934741</v>
      </c>
      <c r="J3037" s="104">
        <f t="shared" si="977"/>
        <v>1.07934741</v>
      </c>
      <c r="K3037" s="104">
        <f t="shared" si="978"/>
        <v>50030.49103628</v>
      </c>
      <c r="L3037" s="107">
        <f t="shared" si="987"/>
        <v>0</v>
      </c>
      <c r="M3037" s="105">
        <f t="shared" si="988"/>
        <v>0</v>
      </c>
      <c r="N3037" s="104">
        <f t="shared" si="989"/>
        <v>0</v>
      </c>
      <c r="O3037" s="113">
        <f t="shared" si="986"/>
        <v>0.11</v>
      </c>
      <c r="P3037" s="108">
        <f t="shared" si="976"/>
        <v>1.0037756659999999</v>
      </c>
      <c r="Q3037" s="104">
        <f t="shared" si="979"/>
        <v>188.89842396</v>
      </c>
      <c r="R3037" s="104">
        <f t="shared" si="980"/>
        <v>188.89842396</v>
      </c>
      <c r="S3037" s="109" t="s">
        <v>52</v>
      </c>
      <c r="T3037" s="110">
        <f t="shared" si="990"/>
        <v>43079</v>
      </c>
      <c r="U3037" s="111">
        <f t="shared" si="991"/>
        <v>0</v>
      </c>
      <c r="V3037" s="22"/>
      <c r="AF3037" s="14"/>
    </row>
    <row r="3038" spans="1:32" x14ac:dyDescent="0.2">
      <c r="A3038" s="112">
        <f t="shared" si="981"/>
        <v>43063</v>
      </c>
      <c r="B3038" s="104">
        <f t="shared" si="973"/>
        <v>50233.949633930002</v>
      </c>
      <c r="C3038" s="104">
        <f t="shared" si="982"/>
        <v>46352.537257939955</v>
      </c>
      <c r="D3038" s="132">
        <f t="shared" si="983"/>
        <v>43050</v>
      </c>
      <c r="E3038" s="105">
        <f t="shared" si="975"/>
        <v>0</v>
      </c>
      <c r="F3038" s="106">
        <f t="shared" si="972"/>
        <v>14</v>
      </c>
      <c r="G3038" s="106">
        <f t="shared" si="974"/>
        <v>30</v>
      </c>
      <c r="H3038" s="104">
        <f t="shared" si="984"/>
        <v>1</v>
      </c>
      <c r="I3038" s="104">
        <f t="shared" si="985"/>
        <v>1.07934741</v>
      </c>
      <c r="J3038" s="104">
        <f t="shared" si="977"/>
        <v>1.07934741</v>
      </c>
      <c r="K3038" s="104">
        <f t="shared" si="978"/>
        <v>50030.49103628</v>
      </c>
      <c r="L3038" s="107">
        <f t="shared" si="987"/>
        <v>0</v>
      </c>
      <c r="M3038" s="105">
        <f t="shared" si="988"/>
        <v>0</v>
      </c>
      <c r="N3038" s="104">
        <f t="shared" si="989"/>
        <v>0</v>
      </c>
      <c r="O3038" s="113">
        <f t="shared" si="986"/>
        <v>0.11</v>
      </c>
      <c r="P3038" s="108">
        <f t="shared" si="976"/>
        <v>1.0040666920000001</v>
      </c>
      <c r="Q3038" s="104">
        <f t="shared" si="979"/>
        <v>203.45859765</v>
      </c>
      <c r="R3038" s="104">
        <f t="shared" si="980"/>
        <v>203.45859765</v>
      </c>
      <c r="S3038" s="109" t="s">
        <v>52</v>
      </c>
      <c r="T3038" s="110">
        <f t="shared" si="990"/>
        <v>43079</v>
      </c>
      <c r="U3038" s="111">
        <f t="shared" si="991"/>
        <v>0</v>
      </c>
      <c r="V3038" s="22"/>
      <c r="AF3038" s="14"/>
    </row>
    <row r="3039" spans="1:32" x14ac:dyDescent="0.2">
      <c r="A3039" s="112">
        <f t="shared" si="981"/>
        <v>43064</v>
      </c>
      <c r="B3039" s="104">
        <f t="shared" si="973"/>
        <v>50248.514010170002</v>
      </c>
      <c r="C3039" s="104">
        <f t="shared" si="982"/>
        <v>46352.537257939955</v>
      </c>
      <c r="D3039" s="132">
        <f t="shared" si="983"/>
        <v>43050</v>
      </c>
      <c r="E3039" s="105">
        <f t="shared" si="975"/>
        <v>0</v>
      </c>
      <c r="F3039" s="106">
        <f t="shared" si="972"/>
        <v>15</v>
      </c>
      <c r="G3039" s="106">
        <f t="shared" si="974"/>
        <v>30</v>
      </c>
      <c r="H3039" s="104">
        <f t="shared" si="984"/>
        <v>1</v>
      </c>
      <c r="I3039" s="104">
        <f t="shared" si="985"/>
        <v>1.07934741</v>
      </c>
      <c r="J3039" s="104">
        <f t="shared" si="977"/>
        <v>1.07934741</v>
      </c>
      <c r="K3039" s="104">
        <f t="shared" si="978"/>
        <v>50030.49103628</v>
      </c>
      <c r="L3039" s="107">
        <f t="shared" si="987"/>
        <v>0</v>
      </c>
      <c r="M3039" s="105">
        <f t="shared" si="988"/>
        <v>0</v>
      </c>
      <c r="N3039" s="104">
        <f t="shared" si="989"/>
        <v>0</v>
      </c>
      <c r="O3039" s="113">
        <f t="shared" si="986"/>
        <v>0.11</v>
      </c>
      <c r="P3039" s="108">
        <f t="shared" si="976"/>
        <v>1.0043578019999999</v>
      </c>
      <c r="Q3039" s="104">
        <f t="shared" si="979"/>
        <v>218.02297389</v>
      </c>
      <c r="R3039" s="104">
        <f t="shared" si="980"/>
        <v>218.02297389</v>
      </c>
      <c r="S3039" s="109" t="s">
        <v>52</v>
      </c>
      <c r="T3039" s="110">
        <f t="shared" si="990"/>
        <v>43079</v>
      </c>
      <c r="U3039" s="111">
        <f t="shared" si="991"/>
        <v>0</v>
      </c>
      <c r="V3039" s="22"/>
      <c r="AF3039" s="14"/>
    </row>
    <row r="3040" spans="1:32" x14ac:dyDescent="0.2">
      <c r="A3040" s="112">
        <f t="shared" si="981"/>
        <v>43065</v>
      </c>
      <c r="B3040" s="104">
        <f t="shared" si="973"/>
        <v>50263.082588980003</v>
      </c>
      <c r="C3040" s="104">
        <f t="shared" si="982"/>
        <v>46352.537257939955</v>
      </c>
      <c r="D3040" s="132">
        <f t="shared" si="983"/>
        <v>43050</v>
      </c>
      <c r="E3040" s="105">
        <f t="shared" si="975"/>
        <v>0</v>
      </c>
      <c r="F3040" s="106">
        <f t="shared" si="972"/>
        <v>16</v>
      </c>
      <c r="G3040" s="106">
        <f t="shared" si="974"/>
        <v>30</v>
      </c>
      <c r="H3040" s="104">
        <f t="shared" si="984"/>
        <v>1</v>
      </c>
      <c r="I3040" s="104">
        <f t="shared" si="985"/>
        <v>1.07934741</v>
      </c>
      <c r="J3040" s="104">
        <f t="shared" si="977"/>
        <v>1.07934741</v>
      </c>
      <c r="K3040" s="104">
        <f t="shared" si="978"/>
        <v>50030.49103628</v>
      </c>
      <c r="L3040" s="107">
        <f t="shared" si="987"/>
        <v>0</v>
      </c>
      <c r="M3040" s="105">
        <f t="shared" si="988"/>
        <v>0</v>
      </c>
      <c r="N3040" s="104">
        <f t="shared" si="989"/>
        <v>0</v>
      </c>
      <c r="O3040" s="113">
        <f t="shared" si="986"/>
        <v>0.11</v>
      </c>
      <c r="P3040" s="108">
        <f t="shared" si="976"/>
        <v>1.004648996</v>
      </c>
      <c r="Q3040" s="104">
        <f t="shared" si="979"/>
        <v>232.59155269999999</v>
      </c>
      <c r="R3040" s="104">
        <f t="shared" si="980"/>
        <v>232.59155269999999</v>
      </c>
      <c r="S3040" s="109" t="s">
        <v>52</v>
      </c>
      <c r="T3040" s="110">
        <f t="shared" si="990"/>
        <v>43079</v>
      </c>
      <c r="U3040" s="111">
        <f t="shared" si="991"/>
        <v>0</v>
      </c>
      <c r="V3040" s="22"/>
      <c r="AF3040" s="14"/>
    </row>
    <row r="3041" spans="1:32" x14ac:dyDescent="0.2">
      <c r="A3041" s="112">
        <f t="shared" si="981"/>
        <v>43066</v>
      </c>
      <c r="B3041" s="104">
        <f t="shared" si="973"/>
        <v>50277.655420379997</v>
      </c>
      <c r="C3041" s="104">
        <f t="shared" si="982"/>
        <v>46352.537257939955</v>
      </c>
      <c r="D3041" s="132">
        <f t="shared" si="983"/>
        <v>43050</v>
      </c>
      <c r="E3041" s="105">
        <f t="shared" si="975"/>
        <v>0</v>
      </c>
      <c r="F3041" s="106">
        <f t="shared" si="972"/>
        <v>17</v>
      </c>
      <c r="G3041" s="106">
        <f t="shared" si="974"/>
        <v>30</v>
      </c>
      <c r="H3041" s="104">
        <f t="shared" si="984"/>
        <v>1</v>
      </c>
      <c r="I3041" s="104">
        <f t="shared" si="985"/>
        <v>1.07934741</v>
      </c>
      <c r="J3041" s="104">
        <f t="shared" si="977"/>
        <v>1.07934741</v>
      </c>
      <c r="K3041" s="104">
        <f t="shared" si="978"/>
        <v>50030.49103628</v>
      </c>
      <c r="L3041" s="107">
        <f t="shared" si="987"/>
        <v>0</v>
      </c>
      <c r="M3041" s="105">
        <f t="shared" si="988"/>
        <v>0</v>
      </c>
      <c r="N3041" s="104">
        <f t="shared" si="989"/>
        <v>0</v>
      </c>
      <c r="O3041" s="113">
        <f t="shared" si="986"/>
        <v>0.11</v>
      </c>
      <c r="P3041" s="108">
        <f t="shared" si="976"/>
        <v>1.004940275</v>
      </c>
      <c r="Q3041" s="104">
        <f t="shared" si="979"/>
        <v>247.16438410000001</v>
      </c>
      <c r="R3041" s="104">
        <f t="shared" si="980"/>
        <v>247.16438410000001</v>
      </c>
      <c r="S3041" s="109" t="s">
        <v>52</v>
      </c>
      <c r="T3041" s="110">
        <f t="shared" si="990"/>
        <v>43079</v>
      </c>
      <c r="U3041" s="111">
        <f t="shared" si="991"/>
        <v>0</v>
      </c>
      <c r="V3041" s="22"/>
      <c r="AF3041" s="14"/>
    </row>
    <row r="3042" spans="1:32" x14ac:dyDescent="0.2">
      <c r="A3042" s="112">
        <f t="shared" si="981"/>
        <v>43067</v>
      </c>
      <c r="B3042" s="104">
        <f t="shared" si="973"/>
        <v>50292.232454340003</v>
      </c>
      <c r="C3042" s="104">
        <f t="shared" si="982"/>
        <v>46352.537257939955</v>
      </c>
      <c r="D3042" s="132">
        <f t="shared" si="983"/>
        <v>43050</v>
      </c>
      <c r="E3042" s="105">
        <f t="shared" si="975"/>
        <v>0</v>
      </c>
      <c r="F3042" s="106">
        <f t="shared" si="972"/>
        <v>18</v>
      </c>
      <c r="G3042" s="106">
        <f t="shared" si="974"/>
        <v>30</v>
      </c>
      <c r="H3042" s="104">
        <f t="shared" si="984"/>
        <v>1</v>
      </c>
      <c r="I3042" s="104">
        <f t="shared" si="985"/>
        <v>1.07934741</v>
      </c>
      <c r="J3042" s="104">
        <f t="shared" si="977"/>
        <v>1.07934741</v>
      </c>
      <c r="K3042" s="104">
        <f t="shared" si="978"/>
        <v>50030.49103628</v>
      </c>
      <c r="L3042" s="107">
        <f t="shared" si="987"/>
        <v>0</v>
      </c>
      <c r="M3042" s="105">
        <f t="shared" si="988"/>
        <v>0</v>
      </c>
      <c r="N3042" s="104">
        <f t="shared" si="989"/>
        <v>0</v>
      </c>
      <c r="O3042" s="113">
        <f t="shared" si="986"/>
        <v>0.11</v>
      </c>
      <c r="P3042" s="108">
        <f t="shared" si="976"/>
        <v>1.0052316379999999</v>
      </c>
      <c r="Q3042" s="104">
        <f t="shared" si="979"/>
        <v>261.74141806</v>
      </c>
      <c r="R3042" s="104">
        <f t="shared" si="980"/>
        <v>261.74141806</v>
      </c>
      <c r="S3042" s="109" t="s">
        <v>52</v>
      </c>
      <c r="T3042" s="110">
        <f t="shared" si="990"/>
        <v>43079</v>
      </c>
      <c r="U3042" s="111">
        <f t="shared" si="991"/>
        <v>0</v>
      </c>
      <c r="V3042" s="22"/>
      <c r="AF3042" s="14"/>
    </row>
    <row r="3043" spans="1:32" x14ac:dyDescent="0.2">
      <c r="A3043" s="112">
        <f t="shared" si="981"/>
        <v>43068</v>
      </c>
      <c r="B3043" s="104">
        <f t="shared" si="973"/>
        <v>50306.81374089</v>
      </c>
      <c r="C3043" s="104">
        <f t="shared" si="982"/>
        <v>46352.537257939955</v>
      </c>
      <c r="D3043" s="132">
        <f t="shared" si="983"/>
        <v>43050</v>
      </c>
      <c r="E3043" s="105">
        <f t="shared" si="975"/>
        <v>0</v>
      </c>
      <c r="F3043" s="106">
        <f t="shared" ref="F3043:F3106" si="992">IF(DAY(A3043)=E$2+1,1,F3042+1)</f>
        <v>19</v>
      </c>
      <c r="G3043" s="106">
        <f t="shared" si="974"/>
        <v>30</v>
      </c>
      <c r="H3043" s="104">
        <f t="shared" si="984"/>
        <v>1</v>
      </c>
      <c r="I3043" s="104">
        <f t="shared" si="985"/>
        <v>1.07934741</v>
      </c>
      <c r="J3043" s="104">
        <f t="shared" si="977"/>
        <v>1.07934741</v>
      </c>
      <c r="K3043" s="104">
        <f t="shared" si="978"/>
        <v>50030.49103628</v>
      </c>
      <c r="L3043" s="107">
        <f t="shared" si="987"/>
        <v>0</v>
      </c>
      <c r="M3043" s="105">
        <f t="shared" si="988"/>
        <v>0</v>
      </c>
      <c r="N3043" s="104">
        <f t="shared" si="989"/>
        <v>0</v>
      </c>
      <c r="O3043" s="113">
        <f t="shared" si="986"/>
        <v>0.11</v>
      </c>
      <c r="P3043" s="108">
        <f t="shared" si="976"/>
        <v>1.005523086</v>
      </c>
      <c r="Q3043" s="104">
        <f t="shared" si="979"/>
        <v>276.32270461000002</v>
      </c>
      <c r="R3043" s="104">
        <f t="shared" si="980"/>
        <v>276.32270461000002</v>
      </c>
      <c r="S3043" s="109" t="s">
        <v>52</v>
      </c>
      <c r="T3043" s="110">
        <f t="shared" si="990"/>
        <v>43079</v>
      </c>
      <c r="U3043" s="111">
        <f t="shared" si="991"/>
        <v>0</v>
      </c>
      <c r="V3043" s="22"/>
      <c r="AF3043" s="14"/>
    </row>
    <row r="3044" spans="1:32" x14ac:dyDescent="0.2">
      <c r="A3044" s="112">
        <f t="shared" si="981"/>
        <v>43069</v>
      </c>
      <c r="B3044" s="104">
        <f t="shared" si="973"/>
        <v>50321.399230000003</v>
      </c>
      <c r="C3044" s="104">
        <f t="shared" si="982"/>
        <v>46352.537257939955</v>
      </c>
      <c r="D3044" s="132">
        <f t="shared" si="983"/>
        <v>43050</v>
      </c>
      <c r="E3044" s="105">
        <f t="shared" si="975"/>
        <v>0</v>
      </c>
      <c r="F3044" s="106">
        <f t="shared" si="992"/>
        <v>20</v>
      </c>
      <c r="G3044" s="106">
        <f t="shared" si="974"/>
        <v>30</v>
      </c>
      <c r="H3044" s="104">
        <f t="shared" si="984"/>
        <v>1</v>
      </c>
      <c r="I3044" s="104">
        <f t="shared" si="985"/>
        <v>1.07934741</v>
      </c>
      <c r="J3044" s="104">
        <f t="shared" si="977"/>
        <v>1.07934741</v>
      </c>
      <c r="K3044" s="104">
        <f t="shared" si="978"/>
        <v>50030.49103628</v>
      </c>
      <c r="L3044" s="107">
        <f t="shared" si="987"/>
        <v>0</v>
      </c>
      <c r="M3044" s="105">
        <f t="shared" si="988"/>
        <v>0</v>
      </c>
      <c r="N3044" s="104">
        <f t="shared" si="989"/>
        <v>0</v>
      </c>
      <c r="O3044" s="113">
        <f t="shared" si="986"/>
        <v>0.11</v>
      </c>
      <c r="P3044" s="108">
        <f t="shared" si="976"/>
        <v>1.005814618</v>
      </c>
      <c r="Q3044" s="104">
        <f t="shared" si="979"/>
        <v>290.90819371999999</v>
      </c>
      <c r="R3044" s="104">
        <f t="shared" si="980"/>
        <v>290.90819371999999</v>
      </c>
      <c r="S3044" s="109" t="s">
        <v>52</v>
      </c>
      <c r="T3044" s="110">
        <f t="shared" si="990"/>
        <v>43079</v>
      </c>
      <c r="U3044" s="111">
        <f t="shared" si="991"/>
        <v>0</v>
      </c>
      <c r="V3044" s="22"/>
      <c r="AF3044" s="14"/>
    </row>
    <row r="3045" spans="1:32" x14ac:dyDescent="0.2">
      <c r="A3045" s="112">
        <f t="shared" si="981"/>
        <v>43070</v>
      </c>
      <c r="B3045" s="104">
        <f t="shared" si="973"/>
        <v>50335.988971710001</v>
      </c>
      <c r="C3045" s="104">
        <f t="shared" si="982"/>
        <v>46352.537257939955</v>
      </c>
      <c r="D3045" s="132">
        <f t="shared" si="983"/>
        <v>43050</v>
      </c>
      <c r="E3045" s="105">
        <f t="shared" si="975"/>
        <v>0</v>
      </c>
      <c r="F3045" s="106">
        <f t="shared" si="992"/>
        <v>21</v>
      </c>
      <c r="G3045" s="106">
        <f t="shared" si="974"/>
        <v>30</v>
      </c>
      <c r="H3045" s="104">
        <f t="shared" si="984"/>
        <v>1</v>
      </c>
      <c r="I3045" s="104">
        <f t="shared" si="985"/>
        <v>1.07934741</v>
      </c>
      <c r="J3045" s="104">
        <f t="shared" si="977"/>
        <v>1.07934741</v>
      </c>
      <c r="K3045" s="104">
        <f t="shared" si="978"/>
        <v>50030.49103628</v>
      </c>
      <c r="L3045" s="107">
        <f t="shared" si="987"/>
        <v>0</v>
      </c>
      <c r="M3045" s="105">
        <f t="shared" si="988"/>
        <v>0</v>
      </c>
      <c r="N3045" s="104">
        <f t="shared" si="989"/>
        <v>0</v>
      </c>
      <c r="O3045" s="113">
        <f t="shared" si="986"/>
        <v>0.11</v>
      </c>
      <c r="P3045" s="108">
        <f t="shared" si="976"/>
        <v>1.0061062350000001</v>
      </c>
      <c r="Q3045" s="104">
        <f t="shared" si="979"/>
        <v>305.49793542999998</v>
      </c>
      <c r="R3045" s="104">
        <f t="shared" si="980"/>
        <v>305.49793542999998</v>
      </c>
      <c r="S3045" s="109" t="s">
        <v>52</v>
      </c>
      <c r="T3045" s="110">
        <f t="shared" si="990"/>
        <v>43079</v>
      </c>
      <c r="U3045" s="111">
        <f t="shared" si="991"/>
        <v>0</v>
      </c>
      <c r="V3045" s="22"/>
      <c r="AF3045" s="14"/>
    </row>
    <row r="3046" spans="1:32" x14ac:dyDescent="0.2">
      <c r="A3046" s="112">
        <f t="shared" si="981"/>
        <v>43071</v>
      </c>
      <c r="B3046" s="104">
        <f t="shared" si="973"/>
        <v>50350.582915970001</v>
      </c>
      <c r="C3046" s="104">
        <f t="shared" si="982"/>
        <v>46352.537257939955</v>
      </c>
      <c r="D3046" s="132">
        <f t="shared" si="983"/>
        <v>43050</v>
      </c>
      <c r="E3046" s="105">
        <f t="shared" si="975"/>
        <v>0</v>
      </c>
      <c r="F3046" s="106">
        <f t="shared" si="992"/>
        <v>22</v>
      </c>
      <c r="G3046" s="106">
        <f t="shared" si="974"/>
        <v>30</v>
      </c>
      <c r="H3046" s="104">
        <f t="shared" si="984"/>
        <v>1</v>
      </c>
      <c r="I3046" s="104">
        <f t="shared" si="985"/>
        <v>1.07934741</v>
      </c>
      <c r="J3046" s="104">
        <f t="shared" si="977"/>
        <v>1.07934741</v>
      </c>
      <c r="K3046" s="104">
        <f t="shared" si="978"/>
        <v>50030.49103628</v>
      </c>
      <c r="L3046" s="107">
        <f t="shared" si="987"/>
        <v>0</v>
      </c>
      <c r="M3046" s="105">
        <f t="shared" si="988"/>
        <v>0</v>
      </c>
      <c r="N3046" s="104">
        <f t="shared" si="989"/>
        <v>0</v>
      </c>
      <c r="O3046" s="113">
        <f t="shared" si="986"/>
        <v>0.11</v>
      </c>
      <c r="P3046" s="108">
        <f t="shared" si="976"/>
        <v>1.0063979359999999</v>
      </c>
      <c r="Q3046" s="104">
        <f t="shared" si="979"/>
        <v>320.09187968999998</v>
      </c>
      <c r="R3046" s="104">
        <f t="shared" si="980"/>
        <v>320.09187968999998</v>
      </c>
      <c r="S3046" s="109" t="s">
        <v>52</v>
      </c>
      <c r="T3046" s="110">
        <f t="shared" si="990"/>
        <v>43079</v>
      </c>
      <c r="U3046" s="111">
        <f t="shared" si="991"/>
        <v>0</v>
      </c>
      <c r="V3046" s="22"/>
      <c r="AF3046" s="14"/>
    </row>
    <row r="3047" spans="1:32" x14ac:dyDescent="0.2">
      <c r="A3047" s="112">
        <f t="shared" si="981"/>
        <v>43072</v>
      </c>
      <c r="B3047" s="104">
        <f t="shared" ref="B3047:B3110" si="993">IF(E3047&lt;0,"ND",(K3047+Q3047))</f>
        <v>50365.181112830003</v>
      </c>
      <c r="C3047" s="104">
        <f t="shared" si="982"/>
        <v>46352.537257939955</v>
      </c>
      <c r="D3047" s="132">
        <f t="shared" si="983"/>
        <v>43050</v>
      </c>
      <c r="E3047" s="105">
        <f t="shared" si="975"/>
        <v>0</v>
      </c>
      <c r="F3047" s="106">
        <f t="shared" si="992"/>
        <v>23</v>
      </c>
      <c r="G3047" s="106">
        <f t="shared" ref="G3047:G3110" si="994">IF(DAY(A3047)=E$2+1,DAY(EOMONTH(A3047,0)), IF(DAY(A3047)&lt;&gt;$E$2+1,G3046))</f>
        <v>30</v>
      </c>
      <c r="H3047" s="104">
        <f t="shared" si="984"/>
        <v>1</v>
      </c>
      <c r="I3047" s="104">
        <f t="shared" si="985"/>
        <v>1.07934741</v>
      </c>
      <c r="J3047" s="104">
        <f t="shared" si="977"/>
        <v>1.07934741</v>
      </c>
      <c r="K3047" s="104">
        <f t="shared" si="978"/>
        <v>50030.49103628</v>
      </c>
      <c r="L3047" s="107">
        <f t="shared" si="987"/>
        <v>0</v>
      </c>
      <c r="M3047" s="105">
        <f t="shared" si="988"/>
        <v>0</v>
      </c>
      <c r="N3047" s="104">
        <f t="shared" si="989"/>
        <v>0</v>
      </c>
      <c r="O3047" s="113">
        <f t="shared" si="986"/>
        <v>0.11</v>
      </c>
      <c r="P3047" s="108">
        <f t="shared" si="976"/>
        <v>1.006689722</v>
      </c>
      <c r="Q3047" s="104">
        <f t="shared" si="979"/>
        <v>334.69007655000001</v>
      </c>
      <c r="R3047" s="104">
        <f t="shared" si="980"/>
        <v>334.69007655000001</v>
      </c>
      <c r="S3047" s="109" t="s">
        <v>52</v>
      </c>
      <c r="T3047" s="110">
        <f t="shared" si="990"/>
        <v>43079</v>
      </c>
      <c r="U3047" s="111">
        <f t="shared" si="991"/>
        <v>0</v>
      </c>
      <c r="V3047" s="22"/>
      <c r="AF3047" s="14"/>
    </row>
    <row r="3048" spans="1:32" x14ac:dyDescent="0.2">
      <c r="A3048" s="112">
        <f t="shared" si="981"/>
        <v>43073</v>
      </c>
      <c r="B3048" s="104">
        <f t="shared" si="993"/>
        <v>50379.783562279998</v>
      </c>
      <c r="C3048" s="104">
        <f t="shared" si="982"/>
        <v>46352.537257939955</v>
      </c>
      <c r="D3048" s="132">
        <f t="shared" si="983"/>
        <v>43050</v>
      </c>
      <c r="E3048" s="105">
        <f t="shared" si="975"/>
        <v>0</v>
      </c>
      <c r="F3048" s="106">
        <f t="shared" si="992"/>
        <v>24</v>
      </c>
      <c r="G3048" s="106">
        <f t="shared" si="994"/>
        <v>30</v>
      </c>
      <c r="H3048" s="104">
        <f t="shared" si="984"/>
        <v>1</v>
      </c>
      <c r="I3048" s="104">
        <f t="shared" si="985"/>
        <v>1.07934741</v>
      </c>
      <c r="J3048" s="104">
        <f t="shared" si="977"/>
        <v>1.07934741</v>
      </c>
      <c r="K3048" s="104">
        <f t="shared" si="978"/>
        <v>50030.49103628</v>
      </c>
      <c r="L3048" s="107">
        <f t="shared" si="987"/>
        <v>0</v>
      </c>
      <c r="M3048" s="105">
        <f t="shared" si="988"/>
        <v>0</v>
      </c>
      <c r="N3048" s="104">
        <f t="shared" si="989"/>
        <v>0</v>
      </c>
      <c r="O3048" s="113">
        <f t="shared" si="986"/>
        <v>0.11</v>
      </c>
      <c r="P3048" s="108">
        <f t="shared" si="976"/>
        <v>1.0069815929999999</v>
      </c>
      <c r="Q3048" s="104">
        <f t="shared" si="979"/>
        <v>349.29252600000001</v>
      </c>
      <c r="R3048" s="104">
        <f t="shared" si="980"/>
        <v>349.29252600000001</v>
      </c>
      <c r="S3048" s="109" t="s">
        <v>52</v>
      </c>
      <c r="T3048" s="110">
        <f t="shared" si="990"/>
        <v>43079</v>
      </c>
      <c r="U3048" s="111">
        <f t="shared" si="991"/>
        <v>0</v>
      </c>
      <c r="V3048" s="22"/>
      <c r="AF3048" s="14"/>
    </row>
    <row r="3049" spans="1:32" x14ac:dyDescent="0.2">
      <c r="A3049" s="112">
        <f t="shared" si="981"/>
        <v>43074</v>
      </c>
      <c r="B3049" s="104">
        <f t="shared" si="993"/>
        <v>50394.390214289997</v>
      </c>
      <c r="C3049" s="104">
        <f t="shared" si="982"/>
        <v>46352.537257939955</v>
      </c>
      <c r="D3049" s="132">
        <f t="shared" si="983"/>
        <v>43050</v>
      </c>
      <c r="E3049" s="105">
        <f t="shared" si="975"/>
        <v>0</v>
      </c>
      <c r="F3049" s="106">
        <f t="shared" si="992"/>
        <v>25</v>
      </c>
      <c r="G3049" s="106">
        <f t="shared" si="994"/>
        <v>30</v>
      </c>
      <c r="H3049" s="104">
        <f t="shared" si="984"/>
        <v>1</v>
      </c>
      <c r="I3049" s="104">
        <f t="shared" si="985"/>
        <v>1.07934741</v>
      </c>
      <c r="J3049" s="104">
        <f t="shared" si="977"/>
        <v>1.07934741</v>
      </c>
      <c r="K3049" s="104">
        <f t="shared" si="978"/>
        <v>50030.49103628</v>
      </c>
      <c r="L3049" s="107">
        <f t="shared" si="987"/>
        <v>0</v>
      </c>
      <c r="M3049" s="105">
        <f t="shared" si="988"/>
        <v>0</v>
      </c>
      <c r="N3049" s="104">
        <f t="shared" si="989"/>
        <v>0</v>
      </c>
      <c r="O3049" s="113">
        <f t="shared" si="986"/>
        <v>0.11</v>
      </c>
      <c r="P3049" s="108">
        <f t="shared" si="976"/>
        <v>1.0072735479999999</v>
      </c>
      <c r="Q3049" s="104">
        <f t="shared" si="979"/>
        <v>363.89917801000001</v>
      </c>
      <c r="R3049" s="104">
        <f t="shared" si="980"/>
        <v>363.89917801000001</v>
      </c>
      <c r="S3049" s="109" t="s">
        <v>52</v>
      </c>
      <c r="T3049" s="110">
        <f t="shared" si="990"/>
        <v>43079</v>
      </c>
      <c r="U3049" s="111">
        <f t="shared" si="991"/>
        <v>0</v>
      </c>
      <c r="V3049" s="22"/>
      <c r="AF3049" s="14"/>
    </row>
    <row r="3050" spans="1:32" x14ac:dyDescent="0.2">
      <c r="A3050" s="112">
        <f t="shared" si="981"/>
        <v>43075</v>
      </c>
      <c r="B3050" s="104">
        <f t="shared" si="993"/>
        <v>50409.001118890003</v>
      </c>
      <c r="C3050" s="104">
        <f t="shared" si="982"/>
        <v>46352.537257939955</v>
      </c>
      <c r="D3050" s="132">
        <f t="shared" si="983"/>
        <v>43050</v>
      </c>
      <c r="E3050" s="105">
        <f t="shared" si="975"/>
        <v>0</v>
      </c>
      <c r="F3050" s="106">
        <f t="shared" si="992"/>
        <v>26</v>
      </c>
      <c r="G3050" s="106">
        <f t="shared" si="994"/>
        <v>30</v>
      </c>
      <c r="H3050" s="104">
        <f t="shared" si="984"/>
        <v>1</v>
      </c>
      <c r="I3050" s="104">
        <f t="shared" si="985"/>
        <v>1.07934741</v>
      </c>
      <c r="J3050" s="104">
        <f t="shared" si="977"/>
        <v>1.07934741</v>
      </c>
      <c r="K3050" s="104">
        <f t="shared" si="978"/>
        <v>50030.49103628</v>
      </c>
      <c r="L3050" s="107">
        <f t="shared" si="987"/>
        <v>0</v>
      </c>
      <c r="M3050" s="105">
        <f t="shared" si="988"/>
        <v>0</v>
      </c>
      <c r="N3050" s="104">
        <f t="shared" si="989"/>
        <v>0</v>
      </c>
      <c r="O3050" s="113">
        <f t="shared" si="986"/>
        <v>0.11</v>
      </c>
      <c r="P3050" s="108">
        <f t="shared" si="976"/>
        <v>1.0075655880000001</v>
      </c>
      <c r="Q3050" s="104">
        <f t="shared" si="979"/>
        <v>378.51008260999998</v>
      </c>
      <c r="R3050" s="104">
        <f t="shared" si="980"/>
        <v>378.51008260999998</v>
      </c>
      <c r="S3050" s="109" t="s">
        <v>52</v>
      </c>
      <c r="T3050" s="110">
        <f t="shared" si="990"/>
        <v>43079</v>
      </c>
      <c r="U3050" s="111">
        <f t="shared" si="991"/>
        <v>0</v>
      </c>
      <c r="V3050" s="22"/>
      <c r="AF3050" s="14"/>
    </row>
    <row r="3051" spans="1:32" x14ac:dyDescent="0.2">
      <c r="A3051" s="112">
        <f t="shared" si="981"/>
        <v>43076</v>
      </c>
      <c r="B3051" s="104">
        <f t="shared" si="993"/>
        <v>50423.616226060003</v>
      </c>
      <c r="C3051" s="104">
        <f t="shared" si="982"/>
        <v>46352.537257939955</v>
      </c>
      <c r="D3051" s="132">
        <f t="shared" si="983"/>
        <v>43050</v>
      </c>
      <c r="E3051" s="105">
        <f t="shared" ref="E3051:E3114" si="995">IF(DAY(A3050)=$E$2,VLOOKUP(A3050,$AG$10:$AH$200,2),E3050)</f>
        <v>0</v>
      </c>
      <c r="F3051" s="106">
        <f t="shared" si="992"/>
        <v>27</v>
      </c>
      <c r="G3051" s="106">
        <f t="shared" si="994"/>
        <v>30</v>
      </c>
      <c r="H3051" s="104">
        <f t="shared" si="984"/>
        <v>1</v>
      </c>
      <c r="I3051" s="104">
        <f t="shared" si="985"/>
        <v>1.07934741</v>
      </c>
      <c r="J3051" s="104">
        <f t="shared" si="977"/>
        <v>1.07934741</v>
      </c>
      <c r="K3051" s="104">
        <f t="shared" si="978"/>
        <v>50030.49103628</v>
      </c>
      <c r="L3051" s="107">
        <f t="shared" si="987"/>
        <v>0</v>
      </c>
      <c r="M3051" s="105">
        <f t="shared" si="988"/>
        <v>0</v>
      </c>
      <c r="N3051" s="104">
        <f t="shared" si="989"/>
        <v>0</v>
      </c>
      <c r="O3051" s="113">
        <f t="shared" si="986"/>
        <v>0.11</v>
      </c>
      <c r="P3051" s="108">
        <f t="shared" si="976"/>
        <v>1.0078577120000001</v>
      </c>
      <c r="Q3051" s="104">
        <f t="shared" si="979"/>
        <v>393.12518978000003</v>
      </c>
      <c r="R3051" s="104">
        <f t="shared" si="980"/>
        <v>393.12518978000003</v>
      </c>
      <c r="S3051" s="109" t="s">
        <v>52</v>
      </c>
      <c r="T3051" s="110">
        <f t="shared" si="990"/>
        <v>43079</v>
      </c>
      <c r="U3051" s="111">
        <f t="shared" si="991"/>
        <v>0</v>
      </c>
      <c r="V3051" s="22"/>
      <c r="AF3051" s="14"/>
    </row>
    <row r="3052" spans="1:32" x14ac:dyDescent="0.2">
      <c r="A3052" s="112">
        <f t="shared" si="981"/>
        <v>43077</v>
      </c>
      <c r="B3052" s="104">
        <f t="shared" si="993"/>
        <v>50438.235585809998</v>
      </c>
      <c r="C3052" s="104">
        <f t="shared" si="982"/>
        <v>46352.537257939955</v>
      </c>
      <c r="D3052" s="132">
        <f t="shared" si="983"/>
        <v>43050</v>
      </c>
      <c r="E3052" s="105">
        <f t="shared" si="995"/>
        <v>0</v>
      </c>
      <c r="F3052" s="106">
        <f t="shared" si="992"/>
        <v>28</v>
      </c>
      <c r="G3052" s="106">
        <f t="shared" si="994"/>
        <v>30</v>
      </c>
      <c r="H3052" s="104">
        <f t="shared" si="984"/>
        <v>1</v>
      </c>
      <c r="I3052" s="104">
        <f t="shared" si="985"/>
        <v>1.07934741</v>
      </c>
      <c r="J3052" s="104">
        <f t="shared" si="977"/>
        <v>1.07934741</v>
      </c>
      <c r="K3052" s="104">
        <f t="shared" si="978"/>
        <v>50030.49103628</v>
      </c>
      <c r="L3052" s="107">
        <f t="shared" si="987"/>
        <v>0</v>
      </c>
      <c r="M3052" s="105">
        <f t="shared" si="988"/>
        <v>0</v>
      </c>
      <c r="N3052" s="104">
        <f t="shared" si="989"/>
        <v>0</v>
      </c>
      <c r="O3052" s="113">
        <f t="shared" si="986"/>
        <v>0.11</v>
      </c>
      <c r="P3052" s="108">
        <f t="shared" si="976"/>
        <v>1.008149921</v>
      </c>
      <c r="Q3052" s="104">
        <f t="shared" si="979"/>
        <v>407.74454952999997</v>
      </c>
      <c r="R3052" s="104">
        <f t="shared" si="980"/>
        <v>407.74454952999997</v>
      </c>
      <c r="S3052" s="109" t="s">
        <v>52</v>
      </c>
      <c r="T3052" s="110">
        <f t="shared" si="990"/>
        <v>43079</v>
      </c>
      <c r="U3052" s="111">
        <f t="shared" si="991"/>
        <v>0</v>
      </c>
      <c r="V3052" s="22"/>
      <c r="AF3052" s="14"/>
    </row>
    <row r="3053" spans="1:32" x14ac:dyDescent="0.2">
      <c r="A3053" s="112">
        <f t="shared" si="981"/>
        <v>43078</v>
      </c>
      <c r="B3053" s="104">
        <f t="shared" si="993"/>
        <v>50452.859198159997</v>
      </c>
      <c r="C3053" s="104">
        <f t="shared" si="982"/>
        <v>46352.537257939955</v>
      </c>
      <c r="D3053" s="132">
        <f t="shared" si="983"/>
        <v>43050</v>
      </c>
      <c r="E3053" s="105">
        <f t="shared" si="995"/>
        <v>0</v>
      </c>
      <c r="F3053" s="106">
        <f t="shared" si="992"/>
        <v>29</v>
      </c>
      <c r="G3053" s="106">
        <f t="shared" si="994"/>
        <v>30</v>
      </c>
      <c r="H3053" s="104">
        <f t="shared" si="984"/>
        <v>1</v>
      </c>
      <c r="I3053" s="104">
        <f t="shared" si="985"/>
        <v>1.07934741</v>
      </c>
      <c r="J3053" s="104">
        <f t="shared" si="977"/>
        <v>1.07934741</v>
      </c>
      <c r="K3053" s="104">
        <f t="shared" si="978"/>
        <v>50030.49103628</v>
      </c>
      <c r="L3053" s="107">
        <f t="shared" si="987"/>
        <v>0</v>
      </c>
      <c r="M3053" s="105">
        <f t="shared" si="988"/>
        <v>0</v>
      </c>
      <c r="N3053" s="104">
        <f t="shared" si="989"/>
        <v>0</v>
      </c>
      <c r="O3053" s="113">
        <f t="shared" si="986"/>
        <v>0.11</v>
      </c>
      <c r="P3053" s="108">
        <f t="shared" si="976"/>
        <v>1.0084422150000001</v>
      </c>
      <c r="Q3053" s="104">
        <f t="shared" si="979"/>
        <v>422.36816188</v>
      </c>
      <c r="R3053" s="104">
        <f t="shared" si="980"/>
        <v>422.36816188</v>
      </c>
      <c r="S3053" s="109" t="s">
        <v>52</v>
      </c>
      <c r="T3053" s="110">
        <f t="shared" si="990"/>
        <v>43079</v>
      </c>
      <c r="U3053" s="111">
        <f t="shared" si="991"/>
        <v>0</v>
      </c>
      <c r="V3053" s="22"/>
      <c r="AF3053" s="14"/>
    </row>
    <row r="3054" spans="1:32" s="66" customFormat="1" x14ac:dyDescent="0.2">
      <c r="A3054" s="112">
        <f t="shared" si="981"/>
        <v>43079</v>
      </c>
      <c r="B3054" s="104">
        <f t="shared" si="993"/>
        <v>50467.487063100001</v>
      </c>
      <c r="C3054" s="104">
        <f t="shared" si="982"/>
        <v>46352.537257939955</v>
      </c>
      <c r="D3054" s="132">
        <f t="shared" si="983"/>
        <v>43050</v>
      </c>
      <c r="E3054" s="105">
        <f t="shared" si="995"/>
        <v>0</v>
      </c>
      <c r="F3054" s="106">
        <f t="shared" si="992"/>
        <v>30</v>
      </c>
      <c r="G3054" s="106">
        <f t="shared" si="994"/>
        <v>30</v>
      </c>
      <c r="H3054" s="104">
        <f t="shared" si="984"/>
        <v>1</v>
      </c>
      <c r="I3054" s="104">
        <f t="shared" si="985"/>
        <v>1.07934741</v>
      </c>
      <c r="J3054" s="104">
        <f t="shared" si="977"/>
        <v>1.07934741</v>
      </c>
      <c r="K3054" s="104">
        <f t="shared" si="978"/>
        <v>50030.49103628</v>
      </c>
      <c r="L3054" s="107">
        <f t="shared" si="987"/>
        <v>99</v>
      </c>
      <c r="M3054" s="105">
        <f t="shared" si="988"/>
        <v>4.2078999893999998E-2</v>
      </c>
      <c r="N3054" s="104">
        <f t="shared" si="989"/>
        <v>2105.2330270100001</v>
      </c>
      <c r="O3054" s="113">
        <f t="shared" si="986"/>
        <v>0.11</v>
      </c>
      <c r="P3054" s="108">
        <f t="shared" si="976"/>
        <v>1.0087345940000001</v>
      </c>
      <c r="Q3054" s="104">
        <f t="shared" si="979"/>
        <v>436.99602682</v>
      </c>
      <c r="R3054" s="104">
        <f t="shared" si="980"/>
        <v>2542.2290538300003</v>
      </c>
      <c r="S3054" s="109" t="s">
        <v>52</v>
      </c>
      <c r="T3054" s="110">
        <f t="shared" si="990"/>
        <v>43079</v>
      </c>
      <c r="U3054" s="111">
        <f t="shared" si="991"/>
        <v>47925.258009270001</v>
      </c>
      <c r="V3054" s="65"/>
      <c r="AB3054" s="64"/>
      <c r="AF3054" s="67"/>
    </row>
    <row r="3055" spans="1:32" x14ac:dyDescent="0.2">
      <c r="A3055" s="112">
        <f t="shared" si="981"/>
        <v>43080</v>
      </c>
      <c r="B3055" s="104">
        <f t="shared" si="993"/>
        <v>47938.70473438</v>
      </c>
      <c r="C3055" s="104">
        <f t="shared" si="982"/>
        <v>44402.068847579954</v>
      </c>
      <c r="D3055" s="132">
        <f t="shared" si="983"/>
        <v>43080</v>
      </c>
      <c r="E3055" s="105">
        <f t="shared" si="995"/>
        <v>0</v>
      </c>
      <c r="F3055" s="106">
        <f t="shared" si="992"/>
        <v>1</v>
      </c>
      <c r="G3055" s="106">
        <f t="shared" si="994"/>
        <v>31</v>
      </c>
      <c r="H3055" s="104">
        <f t="shared" si="984"/>
        <v>1</v>
      </c>
      <c r="I3055" s="104">
        <f t="shared" si="985"/>
        <v>1.07934741</v>
      </c>
      <c r="J3055" s="104">
        <f t="shared" si="977"/>
        <v>1.07934741</v>
      </c>
      <c r="K3055" s="104">
        <f t="shared" si="978"/>
        <v>47925.258009270001</v>
      </c>
      <c r="L3055" s="107">
        <f t="shared" si="987"/>
        <v>0</v>
      </c>
      <c r="M3055" s="105">
        <f t="shared" si="988"/>
        <v>0</v>
      </c>
      <c r="N3055" s="104">
        <f t="shared" si="989"/>
        <v>0</v>
      </c>
      <c r="O3055" s="113">
        <f t="shared" si="986"/>
        <v>0.11</v>
      </c>
      <c r="P3055" s="108">
        <f t="shared" si="976"/>
        <v>1.0002805770000001</v>
      </c>
      <c r="Q3055" s="104">
        <f t="shared" si="979"/>
        <v>13.446725109999999</v>
      </c>
      <c r="R3055" s="104">
        <f t="shared" si="980"/>
        <v>13.446725109999999</v>
      </c>
      <c r="S3055" s="109" t="s">
        <v>52</v>
      </c>
      <c r="T3055" s="110">
        <f t="shared" si="990"/>
        <v>43110</v>
      </c>
      <c r="U3055" s="111">
        <f t="shared" si="991"/>
        <v>0</v>
      </c>
      <c r="V3055" s="22"/>
      <c r="AF3055" s="14"/>
    </row>
    <row r="3056" spans="1:32" x14ac:dyDescent="0.2">
      <c r="A3056" s="112">
        <f t="shared" si="981"/>
        <v>43081</v>
      </c>
      <c r="B3056" s="104">
        <f t="shared" si="993"/>
        <v>47952.155245590002</v>
      </c>
      <c r="C3056" s="104">
        <f t="shared" si="982"/>
        <v>44402.068847579954</v>
      </c>
      <c r="D3056" s="132">
        <f t="shared" si="983"/>
        <v>43080</v>
      </c>
      <c r="E3056" s="105">
        <f t="shared" si="995"/>
        <v>0</v>
      </c>
      <c r="F3056" s="106">
        <f t="shared" si="992"/>
        <v>2</v>
      </c>
      <c r="G3056" s="106">
        <f t="shared" si="994"/>
        <v>31</v>
      </c>
      <c r="H3056" s="104">
        <f t="shared" si="984"/>
        <v>1</v>
      </c>
      <c r="I3056" s="104">
        <f t="shared" si="985"/>
        <v>1.07934741</v>
      </c>
      <c r="J3056" s="104">
        <f t="shared" si="977"/>
        <v>1.07934741</v>
      </c>
      <c r="K3056" s="104">
        <f t="shared" si="978"/>
        <v>47925.258009270001</v>
      </c>
      <c r="L3056" s="107">
        <f t="shared" si="987"/>
        <v>0</v>
      </c>
      <c r="M3056" s="105">
        <f t="shared" si="988"/>
        <v>0</v>
      </c>
      <c r="N3056" s="104">
        <f t="shared" si="989"/>
        <v>0</v>
      </c>
      <c r="O3056" s="113">
        <f t="shared" si="986"/>
        <v>0.11</v>
      </c>
      <c r="P3056" s="108">
        <f t="shared" si="976"/>
        <v>1.000561233</v>
      </c>
      <c r="Q3056" s="104">
        <f t="shared" si="979"/>
        <v>26.897236320000001</v>
      </c>
      <c r="R3056" s="104">
        <f t="shared" si="980"/>
        <v>26.897236320000001</v>
      </c>
      <c r="S3056" s="109" t="s">
        <v>52</v>
      </c>
      <c r="T3056" s="110">
        <f t="shared" si="990"/>
        <v>43110</v>
      </c>
      <c r="U3056" s="111">
        <f t="shared" si="991"/>
        <v>0</v>
      </c>
      <c r="V3056" s="22"/>
      <c r="AF3056" s="14"/>
    </row>
    <row r="3057" spans="1:32" x14ac:dyDescent="0.2">
      <c r="A3057" s="112">
        <f t="shared" si="981"/>
        <v>43082</v>
      </c>
      <c r="B3057" s="104">
        <f t="shared" si="993"/>
        <v>47965.609494980003</v>
      </c>
      <c r="C3057" s="104">
        <f t="shared" si="982"/>
        <v>44402.068847579954</v>
      </c>
      <c r="D3057" s="132">
        <f t="shared" si="983"/>
        <v>43080</v>
      </c>
      <c r="E3057" s="105">
        <f t="shared" si="995"/>
        <v>0</v>
      </c>
      <c r="F3057" s="106">
        <f t="shared" si="992"/>
        <v>3</v>
      </c>
      <c r="G3057" s="106">
        <f t="shared" si="994"/>
        <v>31</v>
      </c>
      <c r="H3057" s="104">
        <f t="shared" si="984"/>
        <v>1</v>
      </c>
      <c r="I3057" s="104">
        <f t="shared" si="985"/>
        <v>1.07934741</v>
      </c>
      <c r="J3057" s="104">
        <f t="shared" si="977"/>
        <v>1.07934741</v>
      </c>
      <c r="K3057" s="104">
        <f t="shared" si="978"/>
        <v>47925.258009270001</v>
      </c>
      <c r="L3057" s="107">
        <f t="shared" si="987"/>
        <v>0</v>
      </c>
      <c r="M3057" s="105">
        <f t="shared" si="988"/>
        <v>0</v>
      </c>
      <c r="N3057" s="104">
        <f t="shared" si="989"/>
        <v>0</v>
      </c>
      <c r="O3057" s="113">
        <f t="shared" si="986"/>
        <v>0.11</v>
      </c>
      <c r="P3057" s="108">
        <f t="shared" si="976"/>
        <v>1.0008419669999999</v>
      </c>
      <c r="Q3057" s="104">
        <f t="shared" si="979"/>
        <v>40.351485709999999</v>
      </c>
      <c r="R3057" s="104">
        <f t="shared" si="980"/>
        <v>40.351485709999999</v>
      </c>
      <c r="S3057" s="109" t="s">
        <v>52</v>
      </c>
      <c r="T3057" s="110">
        <f t="shared" si="990"/>
        <v>43110</v>
      </c>
      <c r="U3057" s="111">
        <f t="shared" si="991"/>
        <v>0</v>
      </c>
      <c r="V3057" s="22"/>
      <c r="AF3057" s="14"/>
    </row>
    <row r="3058" spans="1:32" x14ac:dyDescent="0.2">
      <c r="A3058" s="112">
        <f t="shared" si="981"/>
        <v>43083</v>
      </c>
      <c r="B3058" s="104">
        <f t="shared" si="993"/>
        <v>47979.067578380003</v>
      </c>
      <c r="C3058" s="104">
        <f t="shared" si="982"/>
        <v>44402.068847579954</v>
      </c>
      <c r="D3058" s="132">
        <f t="shared" si="983"/>
        <v>43080</v>
      </c>
      <c r="E3058" s="105">
        <f t="shared" si="995"/>
        <v>0</v>
      </c>
      <c r="F3058" s="106">
        <f t="shared" si="992"/>
        <v>4</v>
      </c>
      <c r="G3058" s="106">
        <f t="shared" si="994"/>
        <v>31</v>
      </c>
      <c r="H3058" s="104">
        <f t="shared" si="984"/>
        <v>1</v>
      </c>
      <c r="I3058" s="104">
        <f t="shared" si="985"/>
        <v>1.07934741</v>
      </c>
      <c r="J3058" s="104">
        <f t="shared" si="977"/>
        <v>1.07934741</v>
      </c>
      <c r="K3058" s="104">
        <f t="shared" si="978"/>
        <v>47925.258009270001</v>
      </c>
      <c r="L3058" s="107">
        <f t="shared" si="987"/>
        <v>0</v>
      </c>
      <c r="M3058" s="105">
        <f t="shared" si="988"/>
        <v>0</v>
      </c>
      <c r="N3058" s="104">
        <f t="shared" si="989"/>
        <v>0</v>
      </c>
      <c r="O3058" s="113">
        <f t="shared" si="986"/>
        <v>0.11</v>
      </c>
      <c r="P3058" s="108">
        <f t="shared" si="976"/>
        <v>1.0011227810000001</v>
      </c>
      <c r="Q3058" s="104">
        <f t="shared" si="979"/>
        <v>53.809569109999998</v>
      </c>
      <c r="R3058" s="104">
        <f t="shared" si="980"/>
        <v>53.809569109999998</v>
      </c>
      <c r="S3058" s="109" t="s">
        <v>52</v>
      </c>
      <c r="T3058" s="110">
        <f t="shared" si="990"/>
        <v>43110</v>
      </c>
      <c r="U3058" s="111">
        <f t="shared" si="991"/>
        <v>0</v>
      </c>
      <c r="V3058" s="22"/>
      <c r="AF3058" s="14"/>
    </row>
    <row r="3059" spans="1:32" x14ac:dyDescent="0.2">
      <c r="A3059" s="112">
        <f t="shared" si="981"/>
        <v>43084</v>
      </c>
      <c r="B3059" s="104">
        <f t="shared" si="993"/>
        <v>47992.529399949999</v>
      </c>
      <c r="C3059" s="104">
        <f t="shared" si="982"/>
        <v>44402.068847579954</v>
      </c>
      <c r="D3059" s="132">
        <f t="shared" si="983"/>
        <v>43080</v>
      </c>
      <c r="E3059" s="105">
        <f t="shared" si="995"/>
        <v>0</v>
      </c>
      <c r="F3059" s="106">
        <f t="shared" si="992"/>
        <v>5</v>
      </c>
      <c r="G3059" s="106">
        <f t="shared" si="994"/>
        <v>31</v>
      </c>
      <c r="H3059" s="104">
        <f t="shared" si="984"/>
        <v>1</v>
      </c>
      <c r="I3059" s="104">
        <f t="shared" si="985"/>
        <v>1.07934741</v>
      </c>
      <c r="J3059" s="104">
        <f t="shared" si="977"/>
        <v>1.07934741</v>
      </c>
      <c r="K3059" s="104">
        <f t="shared" si="978"/>
        <v>47925.258009270001</v>
      </c>
      <c r="L3059" s="107">
        <f t="shared" si="987"/>
        <v>0</v>
      </c>
      <c r="M3059" s="105">
        <f t="shared" si="988"/>
        <v>0</v>
      </c>
      <c r="N3059" s="104">
        <f t="shared" si="989"/>
        <v>0</v>
      </c>
      <c r="O3059" s="113">
        <f t="shared" si="986"/>
        <v>0.11</v>
      </c>
      <c r="P3059" s="108">
        <f t="shared" si="976"/>
        <v>1.001403673</v>
      </c>
      <c r="Q3059" s="104">
        <f t="shared" si="979"/>
        <v>67.271390679999996</v>
      </c>
      <c r="R3059" s="104">
        <f t="shared" si="980"/>
        <v>67.271390679999996</v>
      </c>
      <c r="S3059" s="109" t="s">
        <v>52</v>
      </c>
      <c r="T3059" s="110">
        <f t="shared" si="990"/>
        <v>43110</v>
      </c>
      <c r="U3059" s="111">
        <f t="shared" si="991"/>
        <v>0</v>
      </c>
      <c r="V3059" s="22"/>
      <c r="AF3059" s="14"/>
    </row>
    <row r="3060" spans="1:32" x14ac:dyDescent="0.2">
      <c r="A3060" s="112">
        <f t="shared" si="981"/>
        <v>43085</v>
      </c>
      <c r="B3060" s="104">
        <f t="shared" si="993"/>
        <v>48005.994959690004</v>
      </c>
      <c r="C3060" s="104">
        <f t="shared" si="982"/>
        <v>44402.068847579954</v>
      </c>
      <c r="D3060" s="132">
        <f t="shared" si="983"/>
        <v>43080</v>
      </c>
      <c r="E3060" s="105">
        <f t="shared" si="995"/>
        <v>0</v>
      </c>
      <c r="F3060" s="106">
        <f t="shared" si="992"/>
        <v>6</v>
      </c>
      <c r="G3060" s="106">
        <f t="shared" si="994"/>
        <v>31</v>
      </c>
      <c r="H3060" s="104">
        <f t="shared" si="984"/>
        <v>1</v>
      </c>
      <c r="I3060" s="104">
        <f t="shared" si="985"/>
        <v>1.07934741</v>
      </c>
      <c r="J3060" s="104">
        <f t="shared" si="977"/>
        <v>1.07934741</v>
      </c>
      <c r="K3060" s="104">
        <f t="shared" si="978"/>
        <v>47925.258009270001</v>
      </c>
      <c r="L3060" s="107">
        <f t="shared" si="987"/>
        <v>0</v>
      </c>
      <c r="M3060" s="105">
        <f t="shared" si="988"/>
        <v>0</v>
      </c>
      <c r="N3060" s="104">
        <f t="shared" si="989"/>
        <v>0</v>
      </c>
      <c r="O3060" s="113">
        <f t="shared" si="986"/>
        <v>0.11</v>
      </c>
      <c r="P3060" s="108">
        <f t="shared" si="976"/>
        <v>1.0016846429999999</v>
      </c>
      <c r="Q3060" s="104">
        <f t="shared" si="979"/>
        <v>80.736950419999999</v>
      </c>
      <c r="R3060" s="104">
        <f t="shared" si="980"/>
        <v>80.736950419999999</v>
      </c>
      <c r="S3060" s="109" t="s">
        <v>52</v>
      </c>
      <c r="T3060" s="110">
        <f t="shared" si="990"/>
        <v>43110</v>
      </c>
      <c r="U3060" s="111">
        <f t="shared" si="991"/>
        <v>0</v>
      </c>
      <c r="V3060" s="22"/>
      <c r="AF3060" s="14"/>
    </row>
    <row r="3061" spans="1:32" x14ac:dyDescent="0.2">
      <c r="A3061" s="112">
        <f t="shared" si="981"/>
        <v>43086</v>
      </c>
      <c r="B3061" s="104">
        <f t="shared" si="993"/>
        <v>48019.464353460004</v>
      </c>
      <c r="C3061" s="104">
        <f t="shared" si="982"/>
        <v>44402.068847579954</v>
      </c>
      <c r="D3061" s="132">
        <f t="shared" si="983"/>
        <v>43080</v>
      </c>
      <c r="E3061" s="105">
        <f t="shared" si="995"/>
        <v>0</v>
      </c>
      <c r="F3061" s="106">
        <f t="shared" si="992"/>
        <v>7</v>
      </c>
      <c r="G3061" s="106">
        <f t="shared" si="994"/>
        <v>31</v>
      </c>
      <c r="H3061" s="104">
        <f t="shared" si="984"/>
        <v>1</v>
      </c>
      <c r="I3061" s="104">
        <f t="shared" si="985"/>
        <v>1.07934741</v>
      </c>
      <c r="J3061" s="104">
        <f t="shared" si="977"/>
        <v>1.07934741</v>
      </c>
      <c r="K3061" s="104">
        <f t="shared" si="978"/>
        <v>47925.258009270001</v>
      </c>
      <c r="L3061" s="107">
        <f t="shared" si="987"/>
        <v>0</v>
      </c>
      <c r="M3061" s="105">
        <f t="shared" si="988"/>
        <v>0</v>
      </c>
      <c r="N3061" s="104">
        <f t="shared" si="989"/>
        <v>0</v>
      </c>
      <c r="O3061" s="113">
        <f t="shared" si="986"/>
        <v>0.11</v>
      </c>
      <c r="P3061" s="108">
        <f t="shared" si="976"/>
        <v>1.001965693</v>
      </c>
      <c r="Q3061" s="104">
        <f t="shared" si="979"/>
        <v>94.206344189999996</v>
      </c>
      <c r="R3061" s="104">
        <f t="shared" si="980"/>
        <v>94.206344189999996</v>
      </c>
      <c r="S3061" s="109" t="s">
        <v>52</v>
      </c>
      <c r="T3061" s="110">
        <f t="shared" si="990"/>
        <v>43110</v>
      </c>
      <c r="U3061" s="111">
        <f t="shared" si="991"/>
        <v>0</v>
      </c>
      <c r="V3061" s="22"/>
      <c r="AF3061" s="14"/>
    </row>
    <row r="3062" spans="1:32" x14ac:dyDescent="0.2">
      <c r="A3062" s="112">
        <f t="shared" si="981"/>
        <v>43087</v>
      </c>
      <c r="B3062" s="104">
        <f t="shared" si="993"/>
        <v>48032.937533320001</v>
      </c>
      <c r="C3062" s="104">
        <f t="shared" si="982"/>
        <v>44402.068847579954</v>
      </c>
      <c r="D3062" s="132">
        <f t="shared" si="983"/>
        <v>43080</v>
      </c>
      <c r="E3062" s="105">
        <f t="shared" si="995"/>
        <v>0</v>
      </c>
      <c r="F3062" s="106">
        <f t="shared" si="992"/>
        <v>8</v>
      </c>
      <c r="G3062" s="106">
        <f t="shared" si="994"/>
        <v>31</v>
      </c>
      <c r="H3062" s="104">
        <f t="shared" si="984"/>
        <v>1</v>
      </c>
      <c r="I3062" s="104">
        <f t="shared" si="985"/>
        <v>1.07934741</v>
      </c>
      <c r="J3062" s="104">
        <f t="shared" si="977"/>
        <v>1.07934741</v>
      </c>
      <c r="K3062" s="104">
        <f t="shared" si="978"/>
        <v>47925.258009270001</v>
      </c>
      <c r="L3062" s="107">
        <f t="shared" si="987"/>
        <v>0</v>
      </c>
      <c r="M3062" s="105">
        <f t="shared" si="988"/>
        <v>0</v>
      </c>
      <c r="N3062" s="104">
        <f t="shared" si="989"/>
        <v>0</v>
      </c>
      <c r="O3062" s="113">
        <f t="shared" si="986"/>
        <v>0.11</v>
      </c>
      <c r="P3062" s="108">
        <f t="shared" si="976"/>
        <v>1.002246822</v>
      </c>
      <c r="Q3062" s="104">
        <f t="shared" si="979"/>
        <v>107.67952405</v>
      </c>
      <c r="R3062" s="104">
        <f t="shared" si="980"/>
        <v>107.67952405</v>
      </c>
      <c r="S3062" s="109" t="s">
        <v>52</v>
      </c>
      <c r="T3062" s="110">
        <f t="shared" si="990"/>
        <v>43110</v>
      </c>
      <c r="U3062" s="111">
        <f t="shared" si="991"/>
        <v>0</v>
      </c>
      <c r="V3062" s="22"/>
      <c r="AF3062" s="14"/>
    </row>
    <row r="3063" spans="1:32" x14ac:dyDescent="0.2">
      <c r="A3063" s="112">
        <f t="shared" si="981"/>
        <v>43088</v>
      </c>
      <c r="B3063" s="104">
        <f t="shared" si="993"/>
        <v>48046.414451340002</v>
      </c>
      <c r="C3063" s="104">
        <f t="shared" si="982"/>
        <v>44402.068847579954</v>
      </c>
      <c r="D3063" s="132">
        <f t="shared" si="983"/>
        <v>43080</v>
      </c>
      <c r="E3063" s="105">
        <f t="shared" si="995"/>
        <v>0</v>
      </c>
      <c r="F3063" s="106">
        <f t="shared" si="992"/>
        <v>9</v>
      </c>
      <c r="G3063" s="106">
        <f t="shared" si="994"/>
        <v>31</v>
      </c>
      <c r="H3063" s="104">
        <f t="shared" si="984"/>
        <v>1</v>
      </c>
      <c r="I3063" s="104">
        <f t="shared" si="985"/>
        <v>1.07934741</v>
      </c>
      <c r="J3063" s="104">
        <f t="shared" si="977"/>
        <v>1.07934741</v>
      </c>
      <c r="K3063" s="104">
        <f t="shared" si="978"/>
        <v>47925.258009270001</v>
      </c>
      <c r="L3063" s="107">
        <f t="shared" si="987"/>
        <v>0</v>
      </c>
      <c r="M3063" s="105">
        <f t="shared" si="988"/>
        <v>0</v>
      </c>
      <c r="N3063" s="104">
        <f t="shared" si="989"/>
        <v>0</v>
      </c>
      <c r="O3063" s="113">
        <f t="shared" si="986"/>
        <v>0.11</v>
      </c>
      <c r="P3063" s="108">
        <f t="shared" si="976"/>
        <v>1.002528029</v>
      </c>
      <c r="Q3063" s="104">
        <f t="shared" si="979"/>
        <v>121.15644207</v>
      </c>
      <c r="R3063" s="104">
        <f t="shared" si="980"/>
        <v>121.15644207</v>
      </c>
      <c r="S3063" s="109" t="s">
        <v>52</v>
      </c>
      <c r="T3063" s="110">
        <f t="shared" si="990"/>
        <v>43110</v>
      </c>
      <c r="U3063" s="111">
        <f t="shared" si="991"/>
        <v>0</v>
      </c>
      <c r="V3063" s="22"/>
      <c r="AF3063" s="14"/>
    </row>
    <row r="3064" spans="1:32" x14ac:dyDescent="0.2">
      <c r="A3064" s="112">
        <f t="shared" si="981"/>
        <v>43089</v>
      </c>
      <c r="B3064" s="104">
        <f t="shared" si="993"/>
        <v>48059.895203389999</v>
      </c>
      <c r="C3064" s="104">
        <f t="shared" si="982"/>
        <v>44402.068847579954</v>
      </c>
      <c r="D3064" s="132">
        <f t="shared" si="983"/>
        <v>43080</v>
      </c>
      <c r="E3064" s="105">
        <f t="shared" si="995"/>
        <v>0</v>
      </c>
      <c r="F3064" s="106">
        <f t="shared" si="992"/>
        <v>10</v>
      </c>
      <c r="G3064" s="106">
        <f t="shared" si="994"/>
        <v>31</v>
      </c>
      <c r="H3064" s="104">
        <f t="shared" si="984"/>
        <v>1</v>
      </c>
      <c r="I3064" s="104">
        <f t="shared" si="985"/>
        <v>1.07934741</v>
      </c>
      <c r="J3064" s="104">
        <f t="shared" si="977"/>
        <v>1.07934741</v>
      </c>
      <c r="K3064" s="104">
        <f t="shared" si="978"/>
        <v>47925.258009270001</v>
      </c>
      <c r="L3064" s="107">
        <f t="shared" si="987"/>
        <v>0</v>
      </c>
      <c r="M3064" s="105">
        <f t="shared" si="988"/>
        <v>0</v>
      </c>
      <c r="N3064" s="104">
        <f t="shared" si="989"/>
        <v>0</v>
      </c>
      <c r="O3064" s="113">
        <f t="shared" si="986"/>
        <v>0.11</v>
      </c>
      <c r="P3064" s="108">
        <f t="shared" si="976"/>
        <v>1.002809316</v>
      </c>
      <c r="Q3064" s="104">
        <f t="shared" si="979"/>
        <v>134.63719412</v>
      </c>
      <c r="R3064" s="104">
        <f t="shared" si="980"/>
        <v>134.63719412</v>
      </c>
      <c r="S3064" s="109" t="s">
        <v>52</v>
      </c>
      <c r="T3064" s="110">
        <f t="shared" si="990"/>
        <v>43110</v>
      </c>
      <c r="U3064" s="111">
        <f t="shared" si="991"/>
        <v>0</v>
      </c>
      <c r="V3064" s="22"/>
      <c r="AF3064" s="14"/>
    </row>
    <row r="3065" spans="1:32" x14ac:dyDescent="0.2">
      <c r="A3065" s="112">
        <f t="shared" si="981"/>
        <v>43090</v>
      </c>
      <c r="B3065" s="104">
        <f t="shared" si="993"/>
        <v>48073.379693610004</v>
      </c>
      <c r="C3065" s="104">
        <f t="shared" si="982"/>
        <v>44402.068847579954</v>
      </c>
      <c r="D3065" s="132">
        <f t="shared" si="983"/>
        <v>43080</v>
      </c>
      <c r="E3065" s="105">
        <f t="shared" si="995"/>
        <v>0</v>
      </c>
      <c r="F3065" s="106">
        <f t="shared" si="992"/>
        <v>11</v>
      </c>
      <c r="G3065" s="106">
        <f t="shared" si="994"/>
        <v>31</v>
      </c>
      <c r="H3065" s="104">
        <f t="shared" si="984"/>
        <v>1</v>
      </c>
      <c r="I3065" s="104">
        <f t="shared" si="985"/>
        <v>1.07934741</v>
      </c>
      <c r="J3065" s="104">
        <f t="shared" si="977"/>
        <v>1.07934741</v>
      </c>
      <c r="K3065" s="104">
        <f t="shared" si="978"/>
        <v>47925.258009270001</v>
      </c>
      <c r="L3065" s="107">
        <f t="shared" si="987"/>
        <v>0</v>
      </c>
      <c r="M3065" s="105">
        <f t="shared" si="988"/>
        <v>0</v>
      </c>
      <c r="N3065" s="104">
        <f t="shared" si="989"/>
        <v>0</v>
      </c>
      <c r="O3065" s="113">
        <f t="shared" si="986"/>
        <v>0.11</v>
      </c>
      <c r="P3065" s="108">
        <f t="shared" si="976"/>
        <v>1.003090681</v>
      </c>
      <c r="Q3065" s="104">
        <f t="shared" si="979"/>
        <v>148.12168434</v>
      </c>
      <c r="R3065" s="104">
        <f t="shared" si="980"/>
        <v>148.12168434</v>
      </c>
      <c r="S3065" s="109" t="s">
        <v>52</v>
      </c>
      <c r="T3065" s="110">
        <f t="shared" si="990"/>
        <v>43110</v>
      </c>
      <c r="U3065" s="111">
        <f t="shared" si="991"/>
        <v>0</v>
      </c>
      <c r="V3065" s="22"/>
      <c r="AF3065" s="14"/>
    </row>
    <row r="3066" spans="1:32" x14ac:dyDescent="0.2">
      <c r="A3066" s="112">
        <f t="shared" si="981"/>
        <v>43091</v>
      </c>
      <c r="B3066" s="104">
        <f t="shared" si="993"/>
        <v>48086.867969929997</v>
      </c>
      <c r="C3066" s="104">
        <f t="shared" si="982"/>
        <v>44402.068847579954</v>
      </c>
      <c r="D3066" s="132">
        <f t="shared" si="983"/>
        <v>43080</v>
      </c>
      <c r="E3066" s="105">
        <f t="shared" si="995"/>
        <v>0</v>
      </c>
      <c r="F3066" s="106">
        <f t="shared" si="992"/>
        <v>12</v>
      </c>
      <c r="G3066" s="106">
        <f t="shared" si="994"/>
        <v>31</v>
      </c>
      <c r="H3066" s="104">
        <f t="shared" si="984"/>
        <v>1</v>
      </c>
      <c r="I3066" s="104">
        <f t="shared" si="985"/>
        <v>1.07934741</v>
      </c>
      <c r="J3066" s="104">
        <f t="shared" si="977"/>
        <v>1.07934741</v>
      </c>
      <c r="K3066" s="104">
        <f t="shared" si="978"/>
        <v>47925.258009270001</v>
      </c>
      <c r="L3066" s="107">
        <f t="shared" si="987"/>
        <v>0</v>
      </c>
      <c r="M3066" s="105">
        <f t="shared" si="988"/>
        <v>0</v>
      </c>
      <c r="N3066" s="104">
        <f t="shared" si="989"/>
        <v>0</v>
      </c>
      <c r="O3066" s="113">
        <f t="shared" si="986"/>
        <v>0.11</v>
      </c>
      <c r="P3066" s="108">
        <f t="shared" si="976"/>
        <v>1.0033721250000001</v>
      </c>
      <c r="Q3066" s="104">
        <f t="shared" si="979"/>
        <v>161.60996066000001</v>
      </c>
      <c r="R3066" s="104">
        <f t="shared" si="980"/>
        <v>161.60996066000001</v>
      </c>
      <c r="S3066" s="109" t="s">
        <v>52</v>
      </c>
      <c r="T3066" s="110">
        <f t="shared" si="990"/>
        <v>43110</v>
      </c>
      <c r="U3066" s="111">
        <f t="shared" si="991"/>
        <v>0</v>
      </c>
      <c r="V3066" s="22"/>
      <c r="AF3066" s="14"/>
    </row>
    <row r="3067" spans="1:32" x14ac:dyDescent="0.2">
      <c r="A3067" s="112">
        <f t="shared" si="981"/>
        <v>43092</v>
      </c>
      <c r="B3067" s="104">
        <f t="shared" si="993"/>
        <v>48100.360032340002</v>
      </c>
      <c r="C3067" s="104">
        <f t="shared" si="982"/>
        <v>44402.068847579954</v>
      </c>
      <c r="D3067" s="132">
        <f t="shared" si="983"/>
        <v>43080</v>
      </c>
      <c r="E3067" s="105">
        <f t="shared" si="995"/>
        <v>0</v>
      </c>
      <c r="F3067" s="106">
        <f t="shared" si="992"/>
        <v>13</v>
      </c>
      <c r="G3067" s="106">
        <f t="shared" si="994"/>
        <v>31</v>
      </c>
      <c r="H3067" s="104">
        <f t="shared" si="984"/>
        <v>1</v>
      </c>
      <c r="I3067" s="104">
        <f t="shared" si="985"/>
        <v>1.07934741</v>
      </c>
      <c r="J3067" s="104">
        <f t="shared" si="977"/>
        <v>1.07934741</v>
      </c>
      <c r="K3067" s="104">
        <f t="shared" si="978"/>
        <v>47925.258009270001</v>
      </c>
      <c r="L3067" s="107">
        <f t="shared" si="987"/>
        <v>0</v>
      </c>
      <c r="M3067" s="105">
        <f t="shared" si="988"/>
        <v>0</v>
      </c>
      <c r="N3067" s="104">
        <f t="shared" si="989"/>
        <v>0</v>
      </c>
      <c r="O3067" s="113">
        <f t="shared" si="986"/>
        <v>0.11</v>
      </c>
      <c r="P3067" s="108">
        <f t="shared" si="976"/>
        <v>1.003653648</v>
      </c>
      <c r="Q3067" s="104">
        <f t="shared" si="979"/>
        <v>175.10202307</v>
      </c>
      <c r="R3067" s="104">
        <f t="shared" si="980"/>
        <v>175.10202307</v>
      </c>
      <c r="S3067" s="109" t="s">
        <v>52</v>
      </c>
      <c r="T3067" s="110">
        <f t="shared" si="990"/>
        <v>43110</v>
      </c>
      <c r="U3067" s="111">
        <f t="shared" si="991"/>
        <v>0</v>
      </c>
      <c r="V3067" s="22"/>
      <c r="AF3067" s="14"/>
    </row>
    <row r="3068" spans="1:32" x14ac:dyDescent="0.2">
      <c r="A3068" s="112">
        <f t="shared" si="981"/>
        <v>43093</v>
      </c>
      <c r="B3068" s="104">
        <f t="shared" si="993"/>
        <v>48113.855880850002</v>
      </c>
      <c r="C3068" s="104">
        <f t="shared" si="982"/>
        <v>44402.068847579954</v>
      </c>
      <c r="D3068" s="132">
        <f t="shared" si="983"/>
        <v>43080</v>
      </c>
      <c r="E3068" s="105">
        <f t="shared" si="995"/>
        <v>0</v>
      </c>
      <c r="F3068" s="106">
        <f t="shared" si="992"/>
        <v>14</v>
      </c>
      <c r="G3068" s="106">
        <f t="shared" si="994"/>
        <v>31</v>
      </c>
      <c r="H3068" s="104">
        <f t="shared" si="984"/>
        <v>1</v>
      </c>
      <c r="I3068" s="104">
        <f t="shared" si="985"/>
        <v>1.07934741</v>
      </c>
      <c r="J3068" s="104">
        <f t="shared" si="977"/>
        <v>1.07934741</v>
      </c>
      <c r="K3068" s="104">
        <f t="shared" si="978"/>
        <v>47925.258009270001</v>
      </c>
      <c r="L3068" s="107">
        <f t="shared" si="987"/>
        <v>0</v>
      </c>
      <c r="M3068" s="105">
        <f t="shared" si="988"/>
        <v>0</v>
      </c>
      <c r="N3068" s="104">
        <f t="shared" si="989"/>
        <v>0</v>
      </c>
      <c r="O3068" s="113">
        <f t="shared" si="986"/>
        <v>0.11</v>
      </c>
      <c r="P3068" s="108">
        <f t="shared" si="976"/>
        <v>1.0039352500000001</v>
      </c>
      <c r="Q3068" s="104">
        <f t="shared" si="979"/>
        <v>188.59787158</v>
      </c>
      <c r="R3068" s="104">
        <f t="shared" si="980"/>
        <v>188.59787158</v>
      </c>
      <c r="S3068" s="109" t="s">
        <v>52</v>
      </c>
      <c r="T3068" s="110">
        <f t="shared" si="990"/>
        <v>43110</v>
      </c>
      <c r="U3068" s="111">
        <f t="shared" si="991"/>
        <v>0</v>
      </c>
      <c r="V3068" s="22"/>
      <c r="AF3068" s="14"/>
    </row>
    <row r="3069" spans="1:32" x14ac:dyDescent="0.2">
      <c r="A3069" s="112">
        <f t="shared" si="981"/>
        <v>43094</v>
      </c>
      <c r="B3069" s="104">
        <f t="shared" si="993"/>
        <v>48127.355515449999</v>
      </c>
      <c r="C3069" s="104">
        <f t="shared" si="982"/>
        <v>44402.068847579954</v>
      </c>
      <c r="D3069" s="132">
        <f t="shared" si="983"/>
        <v>43080</v>
      </c>
      <c r="E3069" s="105">
        <f t="shared" si="995"/>
        <v>0</v>
      </c>
      <c r="F3069" s="106">
        <f t="shared" si="992"/>
        <v>15</v>
      </c>
      <c r="G3069" s="106">
        <f t="shared" si="994"/>
        <v>31</v>
      </c>
      <c r="H3069" s="104">
        <f t="shared" si="984"/>
        <v>1</v>
      </c>
      <c r="I3069" s="104">
        <f t="shared" si="985"/>
        <v>1.07934741</v>
      </c>
      <c r="J3069" s="104">
        <f t="shared" si="977"/>
        <v>1.07934741</v>
      </c>
      <c r="K3069" s="104">
        <f t="shared" si="978"/>
        <v>47925.258009270001</v>
      </c>
      <c r="L3069" s="107">
        <f t="shared" si="987"/>
        <v>0</v>
      </c>
      <c r="M3069" s="105">
        <f t="shared" si="988"/>
        <v>0</v>
      </c>
      <c r="N3069" s="104">
        <f t="shared" si="989"/>
        <v>0</v>
      </c>
      <c r="O3069" s="113">
        <f t="shared" si="986"/>
        <v>0.11</v>
      </c>
      <c r="P3069" s="108">
        <f t="shared" si="976"/>
        <v>1.004216931</v>
      </c>
      <c r="Q3069" s="104">
        <f t="shared" si="979"/>
        <v>202.09750618000001</v>
      </c>
      <c r="R3069" s="104">
        <f t="shared" si="980"/>
        <v>202.09750618000001</v>
      </c>
      <c r="S3069" s="109" t="s">
        <v>52</v>
      </c>
      <c r="T3069" s="110">
        <f t="shared" si="990"/>
        <v>43110</v>
      </c>
      <c r="U3069" s="111">
        <f t="shared" si="991"/>
        <v>0</v>
      </c>
      <c r="V3069" s="22"/>
      <c r="AF3069" s="14"/>
    </row>
    <row r="3070" spans="1:32" x14ac:dyDescent="0.2">
      <c r="A3070" s="112">
        <f t="shared" si="981"/>
        <v>43095</v>
      </c>
      <c r="B3070" s="104">
        <f t="shared" si="993"/>
        <v>48140.858984070001</v>
      </c>
      <c r="C3070" s="104">
        <f t="shared" si="982"/>
        <v>44402.068847579954</v>
      </c>
      <c r="D3070" s="132">
        <f t="shared" si="983"/>
        <v>43080</v>
      </c>
      <c r="E3070" s="105">
        <f t="shared" si="995"/>
        <v>0</v>
      </c>
      <c r="F3070" s="106">
        <f t="shared" si="992"/>
        <v>16</v>
      </c>
      <c r="G3070" s="106">
        <f t="shared" si="994"/>
        <v>31</v>
      </c>
      <c r="H3070" s="104">
        <f t="shared" si="984"/>
        <v>1</v>
      </c>
      <c r="I3070" s="104">
        <f t="shared" si="985"/>
        <v>1.07934741</v>
      </c>
      <c r="J3070" s="104">
        <f t="shared" si="977"/>
        <v>1.07934741</v>
      </c>
      <c r="K3070" s="104">
        <f t="shared" si="978"/>
        <v>47925.258009270001</v>
      </c>
      <c r="L3070" s="107">
        <f t="shared" si="987"/>
        <v>0</v>
      </c>
      <c r="M3070" s="105">
        <f t="shared" si="988"/>
        <v>0</v>
      </c>
      <c r="N3070" s="104">
        <f t="shared" si="989"/>
        <v>0</v>
      </c>
      <c r="O3070" s="113">
        <f t="shared" si="986"/>
        <v>0.11</v>
      </c>
      <c r="P3070" s="108">
        <f t="shared" si="976"/>
        <v>1.0044986920000001</v>
      </c>
      <c r="Q3070" s="104">
        <f t="shared" si="979"/>
        <v>215.60097479999999</v>
      </c>
      <c r="R3070" s="104">
        <f t="shared" si="980"/>
        <v>215.60097479999999</v>
      </c>
      <c r="S3070" s="109" t="s">
        <v>52</v>
      </c>
      <c r="T3070" s="110">
        <f t="shared" si="990"/>
        <v>43110</v>
      </c>
      <c r="U3070" s="111">
        <f t="shared" si="991"/>
        <v>0</v>
      </c>
      <c r="V3070" s="22"/>
      <c r="AF3070" s="14"/>
    </row>
    <row r="3071" spans="1:32" x14ac:dyDescent="0.2">
      <c r="A3071" s="112">
        <f t="shared" si="981"/>
        <v>43096</v>
      </c>
      <c r="B3071" s="104">
        <f t="shared" si="993"/>
        <v>48154.366190860004</v>
      </c>
      <c r="C3071" s="104">
        <f t="shared" si="982"/>
        <v>44402.068847579954</v>
      </c>
      <c r="D3071" s="132">
        <f t="shared" si="983"/>
        <v>43080</v>
      </c>
      <c r="E3071" s="105">
        <f t="shared" si="995"/>
        <v>0</v>
      </c>
      <c r="F3071" s="106">
        <f t="shared" si="992"/>
        <v>17</v>
      </c>
      <c r="G3071" s="106">
        <f t="shared" si="994"/>
        <v>31</v>
      </c>
      <c r="H3071" s="104">
        <f t="shared" si="984"/>
        <v>1</v>
      </c>
      <c r="I3071" s="104">
        <f t="shared" si="985"/>
        <v>1.07934741</v>
      </c>
      <c r="J3071" s="104">
        <f t="shared" si="977"/>
        <v>1.07934741</v>
      </c>
      <c r="K3071" s="104">
        <f t="shared" si="978"/>
        <v>47925.258009270001</v>
      </c>
      <c r="L3071" s="107">
        <f t="shared" si="987"/>
        <v>0</v>
      </c>
      <c r="M3071" s="105">
        <f t="shared" si="988"/>
        <v>0</v>
      </c>
      <c r="N3071" s="104">
        <f t="shared" si="989"/>
        <v>0</v>
      </c>
      <c r="O3071" s="113">
        <f t="shared" si="986"/>
        <v>0.11</v>
      </c>
      <c r="P3071" s="108">
        <f t="shared" si="976"/>
        <v>1.004780531</v>
      </c>
      <c r="Q3071" s="104">
        <f t="shared" si="979"/>
        <v>229.10818158999999</v>
      </c>
      <c r="R3071" s="104">
        <f t="shared" si="980"/>
        <v>229.10818158999999</v>
      </c>
      <c r="S3071" s="109" t="s">
        <v>52</v>
      </c>
      <c r="T3071" s="110">
        <f t="shared" si="990"/>
        <v>43110</v>
      </c>
      <c r="U3071" s="111">
        <f t="shared" si="991"/>
        <v>0</v>
      </c>
      <c r="V3071" s="22"/>
      <c r="AF3071" s="14"/>
    </row>
    <row r="3072" spans="1:32" x14ac:dyDescent="0.2">
      <c r="A3072" s="112">
        <f t="shared" si="981"/>
        <v>43097</v>
      </c>
      <c r="B3072" s="104">
        <f t="shared" si="993"/>
        <v>48167.877183750003</v>
      </c>
      <c r="C3072" s="104">
        <f t="shared" si="982"/>
        <v>44402.068847579954</v>
      </c>
      <c r="D3072" s="132">
        <f t="shared" si="983"/>
        <v>43080</v>
      </c>
      <c r="E3072" s="105">
        <f t="shared" si="995"/>
        <v>0</v>
      </c>
      <c r="F3072" s="106">
        <f t="shared" si="992"/>
        <v>18</v>
      </c>
      <c r="G3072" s="106">
        <f t="shared" si="994"/>
        <v>31</v>
      </c>
      <c r="H3072" s="104">
        <f t="shared" si="984"/>
        <v>1</v>
      </c>
      <c r="I3072" s="104">
        <f t="shared" si="985"/>
        <v>1.07934741</v>
      </c>
      <c r="J3072" s="104">
        <f t="shared" si="977"/>
        <v>1.07934741</v>
      </c>
      <c r="K3072" s="104">
        <f t="shared" si="978"/>
        <v>47925.258009270001</v>
      </c>
      <c r="L3072" s="107">
        <f t="shared" si="987"/>
        <v>0</v>
      </c>
      <c r="M3072" s="105">
        <f t="shared" si="988"/>
        <v>0</v>
      </c>
      <c r="N3072" s="104">
        <f t="shared" si="989"/>
        <v>0</v>
      </c>
      <c r="O3072" s="113">
        <f t="shared" si="986"/>
        <v>0.11</v>
      </c>
      <c r="P3072" s="108">
        <f t="shared" si="976"/>
        <v>1.005062449</v>
      </c>
      <c r="Q3072" s="104">
        <f t="shared" si="979"/>
        <v>242.61917448</v>
      </c>
      <c r="R3072" s="104">
        <f t="shared" si="980"/>
        <v>242.61917448</v>
      </c>
      <c r="S3072" s="109" t="s">
        <v>52</v>
      </c>
      <c r="T3072" s="110">
        <f t="shared" si="990"/>
        <v>43110</v>
      </c>
      <c r="U3072" s="111">
        <f t="shared" si="991"/>
        <v>0</v>
      </c>
      <c r="V3072" s="22"/>
      <c r="AF3072" s="14"/>
    </row>
    <row r="3073" spans="1:32" x14ac:dyDescent="0.2">
      <c r="A3073" s="112">
        <f t="shared" si="981"/>
        <v>43098</v>
      </c>
      <c r="B3073" s="104">
        <f t="shared" si="993"/>
        <v>48181.392010659998</v>
      </c>
      <c r="C3073" s="104">
        <f t="shared" si="982"/>
        <v>44402.068847579954</v>
      </c>
      <c r="D3073" s="132">
        <f t="shared" si="983"/>
        <v>43080</v>
      </c>
      <c r="E3073" s="105">
        <f t="shared" si="995"/>
        <v>0</v>
      </c>
      <c r="F3073" s="106">
        <f t="shared" si="992"/>
        <v>19</v>
      </c>
      <c r="G3073" s="106">
        <f t="shared" si="994"/>
        <v>31</v>
      </c>
      <c r="H3073" s="104">
        <f t="shared" si="984"/>
        <v>1</v>
      </c>
      <c r="I3073" s="104">
        <f t="shared" si="985"/>
        <v>1.07934741</v>
      </c>
      <c r="J3073" s="104">
        <f t="shared" si="977"/>
        <v>1.07934741</v>
      </c>
      <c r="K3073" s="104">
        <f t="shared" si="978"/>
        <v>47925.258009270001</v>
      </c>
      <c r="L3073" s="107">
        <f t="shared" si="987"/>
        <v>0</v>
      </c>
      <c r="M3073" s="105">
        <f t="shared" si="988"/>
        <v>0</v>
      </c>
      <c r="N3073" s="104">
        <f t="shared" si="989"/>
        <v>0</v>
      </c>
      <c r="O3073" s="113">
        <f t="shared" si="986"/>
        <v>0.11</v>
      </c>
      <c r="P3073" s="108">
        <f t="shared" si="976"/>
        <v>1.0053444469999999</v>
      </c>
      <c r="Q3073" s="104">
        <f t="shared" si="979"/>
        <v>256.13400138999998</v>
      </c>
      <c r="R3073" s="104">
        <f t="shared" si="980"/>
        <v>256.13400138999998</v>
      </c>
      <c r="S3073" s="109" t="s">
        <v>52</v>
      </c>
      <c r="T3073" s="110">
        <f t="shared" si="990"/>
        <v>43110</v>
      </c>
      <c r="U3073" s="111">
        <f t="shared" si="991"/>
        <v>0</v>
      </c>
      <c r="V3073" s="22"/>
      <c r="AF3073" s="14"/>
    </row>
    <row r="3074" spans="1:32" x14ac:dyDescent="0.2">
      <c r="A3074" s="112">
        <f t="shared" si="981"/>
        <v>43099</v>
      </c>
      <c r="B3074" s="104">
        <f t="shared" si="993"/>
        <v>48194.910575740003</v>
      </c>
      <c r="C3074" s="104">
        <f t="shared" si="982"/>
        <v>44402.068847579954</v>
      </c>
      <c r="D3074" s="132">
        <f t="shared" si="983"/>
        <v>43080</v>
      </c>
      <c r="E3074" s="105">
        <f t="shared" si="995"/>
        <v>0</v>
      </c>
      <c r="F3074" s="106">
        <f t="shared" si="992"/>
        <v>20</v>
      </c>
      <c r="G3074" s="106">
        <f t="shared" si="994"/>
        <v>31</v>
      </c>
      <c r="H3074" s="104">
        <f t="shared" si="984"/>
        <v>1</v>
      </c>
      <c r="I3074" s="104">
        <f t="shared" si="985"/>
        <v>1.07934741</v>
      </c>
      <c r="J3074" s="104">
        <f t="shared" si="977"/>
        <v>1.07934741</v>
      </c>
      <c r="K3074" s="104">
        <f t="shared" si="978"/>
        <v>47925.258009270001</v>
      </c>
      <c r="L3074" s="107">
        <f t="shared" si="987"/>
        <v>0</v>
      </c>
      <c r="M3074" s="105">
        <f t="shared" si="988"/>
        <v>0</v>
      </c>
      <c r="N3074" s="104">
        <f t="shared" si="989"/>
        <v>0</v>
      </c>
      <c r="O3074" s="113">
        <f t="shared" si="986"/>
        <v>0.11</v>
      </c>
      <c r="P3074" s="108">
        <f t="shared" si="976"/>
        <v>1.0056265230000001</v>
      </c>
      <c r="Q3074" s="104">
        <f t="shared" si="979"/>
        <v>269.65256647000001</v>
      </c>
      <c r="R3074" s="104">
        <f t="shared" si="980"/>
        <v>269.65256647000001</v>
      </c>
      <c r="S3074" s="109" t="s">
        <v>52</v>
      </c>
      <c r="T3074" s="110">
        <f t="shared" si="990"/>
        <v>43110</v>
      </c>
      <c r="U3074" s="111">
        <f t="shared" si="991"/>
        <v>0</v>
      </c>
      <c r="V3074" s="22"/>
      <c r="AF3074" s="14"/>
    </row>
    <row r="3075" spans="1:32" x14ac:dyDescent="0.2">
      <c r="A3075" s="112">
        <f t="shared" si="981"/>
        <v>43100</v>
      </c>
      <c r="B3075" s="104">
        <f t="shared" si="993"/>
        <v>48208.432974830001</v>
      </c>
      <c r="C3075" s="104">
        <f t="shared" si="982"/>
        <v>44402.068847579954</v>
      </c>
      <c r="D3075" s="132">
        <f t="shared" si="983"/>
        <v>43080</v>
      </c>
      <c r="E3075" s="105">
        <f t="shared" si="995"/>
        <v>0</v>
      </c>
      <c r="F3075" s="106">
        <f t="shared" si="992"/>
        <v>21</v>
      </c>
      <c r="G3075" s="106">
        <f t="shared" si="994"/>
        <v>31</v>
      </c>
      <c r="H3075" s="104">
        <f t="shared" si="984"/>
        <v>1</v>
      </c>
      <c r="I3075" s="104">
        <f t="shared" si="985"/>
        <v>1.07934741</v>
      </c>
      <c r="J3075" s="104">
        <f t="shared" si="977"/>
        <v>1.07934741</v>
      </c>
      <c r="K3075" s="104">
        <f t="shared" si="978"/>
        <v>47925.258009270001</v>
      </c>
      <c r="L3075" s="107">
        <f t="shared" si="987"/>
        <v>0</v>
      </c>
      <c r="M3075" s="105">
        <f t="shared" si="988"/>
        <v>0</v>
      </c>
      <c r="N3075" s="104">
        <f t="shared" si="989"/>
        <v>0</v>
      </c>
      <c r="O3075" s="113">
        <f t="shared" si="986"/>
        <v>0.11</v>
      </c>
      <c r="P3075" s="108">
        <f t="shared" si="976"/>
        <v>1.005908679</v>
      </c>
      <c r="Q3075" s="104">
        <f t="shared" si="979"/>
        <v>283.17496555999998</v>
      </c>
      <c r="R3075" s="104">
        <f t="shared" si="980"/>
        <v>283.17496555999998</v>
      </c>
      <c r="S3075" s="109" t="s">
        <v>52</v>
      </c>
      <c r="T3075" s="110">
        <f t="shared" si="990"/>
        <v>43110</v>
      </c>
      <c r="U3075" s="111">
        <f t="shared" si="991"/>
        <v>0</v>
      </c>
      <c r="V3075" s="22"/>
      <c r="AF3075" s="14"/>
    </row>
    <row r="3076" spans="1:32" x14ac:dyDescent="0.2">
      <c r="A3076" s="112">
        <f t="shared" si="981"/>
        <v>43101</v>
      </c>
      <c r="B3076" s="104">
        <f t="shared" si="993"/>
        <v>48221.959160030005</v>
      </c>
      <c r="C3076" s="104">
        <f t="shared" si="982"/>
        <v>44402.068847579954</v>
      </c>
      <c r="D3076" s="132">
        <f t="shared" si="983"/>
        <v>43080</v>
      </c>
      <c r="E3076" s="105">
        <f t="shared" si="995"/>
        <v>0</v>
      </c>
      <c r="F3076" s="106">
        <f t="shared" si="992"/>
        <v>22</v>
      </c>
      <c r="G3076" s="106">
        <f t="shared" si="994"/>
        <v>31</v>
      </c>
      <c r="H3076" s="104">
        <f t="shared" si="984"/>
        <v>1</v>
      </c>
      <c r="I3076" s="104">
        <f t="shared" si="985"/>
        <v>1.07934741</v>
      </c>
      <c r="J3076" s="104">
        <f t="shared" si="977"/>
        <v>1.07934741</v>
      </c>
      <c r="K3076" s="104">
        <f t="shared" si="978"/>
        <v>47925.258009270001</v>
      </c>
      <c r="L3076" s="107">
        <f t="shared" si="987"/>
        <v>0</v>
      </c>
      <c r="M3076" s="105">
        <f t="shared" si="988"/>
        <v>0</v>
      </c>
      <c r="N3076" s="104">
        <f t="shared" si="989"/>
        <v>0</v>
      </c>
      <c r="O3076" s="113">
        <f t="shared" si="986"/>
        <v>0.11</v>
      </c>
      <c r="P3076" s="108">
        <f t="shared" si="976"/>
        <v>1.006190914</v>
      </c>
      <c r="Q3076" s="104">
        <f t="shared" si="979"/>
        <v>296.70115076000002</v>
      </c>
      <c r="R3076" s="104">
        <f t="shared" si="980"/>
        <v>296.70115076000002</v>
      </c>
      <c r="S3076" s="109" t="s">
        <v>52</v>
      </c>
      <c r="T3076" s="110">
        <f t="shared" si="990"/>
        <v>43110</v>
      </c>
      <c r="U3076" s="111">
        <f t="shared" si="991"/>
        <v>0</v>
      </c>
      <c r="V3076" s="22"/>
      <c r="AF3076" s="14"/>
    </row>
    <row r="3077" spans="1:32" x14ac:dyDescent="0.2">
      <c r="A3077" s="112">
        <f t="shared" si="981"/>
        <v>43102</v>
      </c>
      <c r="B3077" s="104">
        <f t="shared" si="993"/>
        <v>48235.489131319999</v>
      </c>
      <c r="C3077" s="104">
        <f t="shared" si="982"/>
        <v>44402.068847579954</v>
      </c>
      <c r="D3077" s="132">
        <f t="shared" si="983"/>
        <v>43080</v>
      </c>
      <c r="E3077" s="105">
        <f t="shared" si="995"/>
        <v>0</v>
      </c>
      <c r="F3077" s="106">
        <f t="shared" si="992"/>
        <v>23</v>
      </c>
      <c r="G3077" s="106">
        <f t="shared" si="994"/>
        <v>31</v>
      </c>
      <c r="H3077" s="104">
        <f t="shared" si="984"/>
        <v>1</v>
      </c>
      <c r="I3077" s="104">
        <f t="shared" si="985"/>
        <v>1.07934741</v>
      </c>
      <c r="J3077" s="104">
        <f t="shared" si="977"/>
        <v>1.07934741</v>
      </c>
      <c r="K3077" s="104">
        <f t="shared" si="978"/>
        <v>47925.258009270001</v>
      </c>
      <c r="L3077" s="107">
        <f t="shared" si="987"/>
        <v>0</v>
      </c>
      <c r="M3077" s="105">
        <f t="shared" si="988"/>
        <v>0</v>
      </c>
      <c r="N3077" s="104">
        <f t="shared" si="989"/>
        <v>0</v>
      </c>
      <c r="O3077" s="113">
        <f t="shared" si="986"/>
        <v>0.11</v>
      </c>
      <c r="P3077" s="108">
        <f t="shared" si="976"/>
        <v>1.0064732279999999</v>
      </c>
      <c r="Q3077" s="104">
        <f t="shared" si="979"/>
        <v>310.23112205000001</v>
      </c>
      <c r="R3077" s="104">
        <f t="shared" si="980"/>
        <v>310.23112205000001</v>
      </c>
      <c r="S3077" s="109" t="s">
        <v>52</v>
      </c>
      <c r="T3077" s="110">
        <f t="shared" si="990"/>
        <v>43110</v>
      </c>
      <c r="U3077" s="111">
        <f t="shared" si="991"/>
        <v>0</v>
      </c>
      <c r="V3077" s="22"/>
      <c r="AF3077" s="14"/>
    </row>
    <row r="3078" spans="1:32" x14ac:dyDescent="0.2">
      <c r="A3078" s="112">
        <f t="shared" si="981"/>
        <v>43103</v>
      </c>
      <c r="B3078" s="104">
        <f t="shared" si="993"/>
        <v>48249.022888699998</v>
      </c>
      <c r="C3078" s="104">
        <f t="shared" si="982"/>
        <v>44402.068847579954</v>
      </c>
      <c r="D3078" s="132">
        <f t="shared" si="983"/>
        <v>43080</v>
      </c>
      <c r="E3078" s="105">
        <f t="shared" si="995"/>
        <v>0</v>
      </c>
      <c r="F3078" s="106">
        <f t="shared" si="992"/>
        <v>24</v>
      </c>
      <c r="G3078" s="106">
        <f t="shared" si="994"/>
        <v>31</v>
      </c>
      <c r="H3078" s="104">
        <f t="shared" si="984"/>
        <v>1</v>
      </c>
      <c r="I3078" s="104">
        <f t="shared" si="985"/>
        <v>1.07934741</v>
      </c>
      <c r="J3078" s="104">
        <f t="shared" si="977"/>
        <v>1.07934741</v>
      </c>
      <c r="K3078" s="104">
        <f t="shared" si="978"/>
        <v>47925.258009270001</v>
      </c>
      <c r="L3078" s="107">
        <f t="shared" si="987"/>
        <v>0</v>
      </c>
      <c r="M3078" s="105">
        <f t="shared" si="988"/>
        <v>0</v>
      </c>
      <c r="N3078" s="104">
        <f t="shared" si="989"/>
        <v>0</v>
      </c>
      <c r="O3078" s="113">
        <f t="shared" si="986"/>
        <v>0.11</v>
      </c>
      <c r="P3078" s="108">
        <f t="shared" si="976"/>
        <v>1.0067556209999999</v>
      </c>
      <c r="Q3078" s="104">
        <f t="shared" si="979"/>
        <v>323.76487943000001</v>
      </c>
      <c r="R3078" s="104">
        <f t="shared" si="980"/>
        <v>323.76487943000001</v>
      </c>
      <c r="S3078" s="109" t="s">
        <v>52</v>
      </c>
      <c r="T3078" s="110">
        <f t="shared" si="990"/>
        <v>43110</v>
      </c>
      <c r="U3078" s="111">
        <f t="shared" si="991"/>
        <v>0</v>
      </c>
      <c r="V3078" s="22"/>
      <c r="AF3078" s="14"/>
    </row>
    <row r="3079" spans="1:32" x14ac:dyDescent="0.2">
      <c r="A3079" s="112">
        <f t="shared" si="981"/>
        <v>43104</v>
      </c>
      <c r="B3079" s="104">
        <f t="shared" si="993"/>
        <v>48262.560480109998</v>
      </c>
      <c r="C3079" s="104">
        <f t="shared" si="982"/>
        <v>44402.068847579954</v>
      </c>
      <c r="D3079" s="132">
        <f t="shared" si="983"/>
        <v>43080</v>
      </c>
      <c r="E3079" s="105">
        <f t="shared" si="995"/>
        <v>0</v>
      </c>
      <c r="F3079" s="106">
        <f t="shared" si="992"/>
        <v>25</v>
      </c>
      <c r="G3079" s="106">
        <f t="shared" si="994"/>
        <v>31</v>
      </c>
      <c r="H3079" s="104">
        <f t="shared" si="984"/>
        <v>1</v>
      </c>
      <c r="I3079" s="104">
        <f t="shared" si="985"/>
        <v>1.07934741</v>
      </c>
      <c r="J3079" s="104">
        <f t="shared" si="977"/>
        <v>1.07934741</v>
      </c>
      <c r="K3079" s="104">
        <f t="shared" si="978"/>
        <v>47925.258009270001</v>
      </c>
      <c r="L3079" s="107">
        <f t="shared" si="987"/>
        <v>0</v>
      </c>
      <c r="M3079" s="105">
        <f t="shared" si="988"/>
        <v>0</v>
      </c>
      <c r="N3079" s="104">
        <f t="shared" si="989"/>
        <v>0</v>
      </c>
      <c r="O3079" s="113">
        <f t="shared" si="986"/>
        <v>0.11</v>
      </c>
      <c r="P3079" s="108">
        <f t="shared" si="976"/>
        <v>1.0070380940000001</v>
      </c>
      <c r="Q3079" s="104">
        <f t="shared" si="979"/>
        <v>337.30247084000001</v>
      </c>
      <c r="R3079" s="104">
        <f t="shared" si="980"/>
        <v>337.30247084000001</v>
      </c>
      <c r="S3079" s="109" t="s">
        <v>52</v>
      </c>
      <c r="T3079" s="110">
        <f t="shared" si="990"/>
        <v>43110</v>
      </c>
      <c r="U3079" s="111">
        <f t="shared" si="991"/>
        <v>0</v>
      </c>
      <c r="V3079" s="22"/>
      <c r="AF3079" s="14"/>
    </row>
    <row r="3080" spans="1:32" x14ac:dyDescent="0.2">
      <c r="A3080" s="112">
        <f t="shared" si="981"/>
        <v>43105</v>
      </c>
      <c r="B3080" s="104">
        <f t="shared" si="993"/>
        <v>48276.101809680003</v>
      </c>
      <c r="C3080" s="104">
        <f t="shared" si="982"/>
        <v>44402.068847579954</v>
      </c>
      <c r="D3080" s="132">
        <f t="shared" si="983"/>
        <v>43080</v>
      </c>
      <c r="E3080" s="105">
        <f t="shared" si="995"/>
        <v>0</v>
      </c>
      <c r="F3080" s="106">
        <f t="shared" si="992"/>
        <v>26</v>
      </c>
      <c r="G3080" s="106">
        <f t="shared" si="994"/>
        <v>31</v>
      </c>
      <c r="H3080" s="104">
        <f t="shared" si="984"/>
        <v>1</v>
      </c>
      <c r="I3080" s="104">
        <f t="shared" si="985"/>
        <v>1.07934741</v>
      </c>
      <c r="J3080" s="104">
        <f t="shared" si="977"/>
        <v>1.07934741</v>
      </c>
      <c r="K3080" s="104">
        <f t="shared" si="978"/>
        <v>47925.258009270001</v>
      </c>
      <c r="L3080" s="107">
        <f t="shared" si="987"/>
        <v>0</v>
      </c>
      <c r="M3080" s="105">
        <f t="shared" si="988"/>
        <v>0</v>
      </c>
      <c r="N3080" s="104">
        <f t="shared" si="989"/>
        <v>0</v>
      </c>
      <c r="O3080" s="113">
        <f t="shared" si="986"/>
        <v>0.11</v>
      </c>
      <c r="P3080" s="108">
        <f t="shared" ref="P3080:P3143" si="996">ROUND((1+O3080)^(30/360)^(F3080/G3080),9)</f>
        <v>1.0073206450000001</v>
      </c>
      <c r="Q3080" s="104">
        <f t="shared" si="979"/>
        <v>350.84380040999997</v>
      </c>
      <c r="R3080" s="104">
        <f t="shared" si="980"/>
        <v>350.84380040999997</v>
      </c>
      <c r="S3080" s="109" t="s">
        <v>52</v>
      </c>
      <c r="T3080" s="110">
        <f t="shared" si="990"/>
        <v>43110</v>
      </c>
      <c r="U3080" s="111">
        <f t="shared" si="991"/>
        <v>0</v>
      </c>
      <c r="V3080" s="22"/>
      <c r="AF3080" s="14"/>
    </row>
    <row r="3081" spans="1:32" x14ac:dyDescent="0.2">
      <c r="A3081" s="112">
        <f t="shared" si="981"/>
        <v>43106</v>
      </c>
      <c r="B3081" s="104">
        <f t="shared" si="993"/>
        <v>48289.646973280003</v>
      </c>
      <c r="C3081" s="104">
        <f t="shared" si="982"/>
        <v>44402.068847579954</v>
      </c>
      <c r="D3081" s="132">
        <f t="shared" si="983"/>
        <v>43080</v>
      </c>
      <c r="E3081" s="105">
        <f t="shared" si="995"/>
        <v>0</v>
      </c>
      <c r="F3081" s="106">
        <f t="shared" si="992"/>
        <v>27</v>
      </c>
      <c r="G3081" s="106">
        <f t="shared" si="994"/>
        <v>31</v>
      </c>
      <c r="H3081" s="104">
        <f t="shared" si="984"/>
        <v>1</v>
      </c>
      <c r="I3081" s="104">
        <f t="shared" si="985"/>
        <v>1.07934741</v>
      </c>
      <c r="J3081" s="104">
        <f t="shared" si="977"/>
        <v>1.07934741</v>
      </c>
      <c r="K3081" s="104">
        <f t="shared" si="978"/>
        <v>47925.258009270001</v>
      </c>
      <c r="L3081" s="107">
        <f t="shared" si="987"/>
        <v>0</v>
      </c>
      <c r="M3081" s="105">
        <f t="shared" si="988"/>
        <v>0</v>
      </c>
      <c r="N3081" s="104">
        <f t="shared" si="989"/>
        <v>0</v>
      </c>
      <c r="O3081" s="113">
        <f t="shared" si="986"/>
        <v>0.11</v>
      </c>
      <c r="P3081" s="108">
        <f t="shared" si="996"/>
        <v>1.007603276</v>
      </c>
      <c r="Q3081" s="104">
        <f t="shared" si="979"/>
        <v>364.38896401</v>
      </c>
      <c r="R3081" s="104">
        <f t="shared" si="980"/>
        <v>364.38896401</v>
      </c>
      <c r="S3081" s="109" t="s">
        <v>52</v>
      </c>
      <c r="T3081" s="110">
        <f t="shared" si="990"/>
        <v>43110</v>
      </c>
      <c r="U3081" s="111">
        <f t="shared" si="991"/>
        <v>0</v>
      </c>
      <c r="V3081" s="22"/>
      <c r="AF3081" s="14"/>
    </row>
    <row r="3082" spans="1:32" x14ac:dyDescent="0.2">
      <c r="A3082" s="112">
        <f t="shared" si="981"/>
        <v>43107</v>
      </c>
      <c r="B3082" s="104">
        <f t="shared" si="993"/>
        <v>48303.1959709</v>
      </c>
      <c r="C3082" s="104">
        <f t="shared" si="982"/>
        <v>44402.068847579954</v>
      </c>
      <c r="D3082" s="132">
        <f t="shared" si="983"/>
        <v>43080</v>
      </c>
      <c r="E3082" s="105">
        <f t="shared" si="995"/>
        <v>0</v>
      </c>
      <c r="F3082" s="106">
        <f t="shared" si="992"/>
        <v>28</v>
      </c>
      <c r="G3082" s="106">
        <f t="shared" si="994"/>
        <v>31</v>
      </c>
      <c r="H3082" s="104">
        <f t="shared" si="984"/>
        <v>1</v>
      </c>
      <c r="I3082" s="104">
        <f t="shared" si="985"/>
        <v>1.07934741</v>
      </c>
      <c r="J3082" s="104">
        <f t="shared" ref="J3082:J3145" si="997">TRUNC(H3082*I3082,8)</f>
        <v>1.07934741</v>
      </c>
      <c r="K3082" s="104">
        <f t="shared" ref="K3082:K3145" si="998">TRUNC(C3082*J3082,8)</f>
        <v>47925.258009270001</v>
      </c>
      <c r="L3082" s="107">
        <f t="shared" si="987"/>
        <v>0</v>
      </c>
      <c r="M3082" s="105">
        <f t="shared" si="988"/>
        <v>0</v>
      </c>
      <c r="N3082" s="104">
        <f t="shared" si="989"/>
        <v>0</v>
      </c>
      <c r="O3082" s="113">
        <f t="shared" si="986"/>
        <v>0.11</v>
      </c>
      <c r="P3082" s="108">
        <f t="shared" si="996"/>
        <v>1.0078859870000001</v>
      </c>
      <c r="Q3082" s="104">
        <f t="shared" ref="Q3082:Q3145" si="999">TRUNC((P3082-1)*K3082,8)</f>
        <v>377.93796163000002</v>
      </c>
      <c r="R3082" s="104">
        <f t="shared" ref="R3082:R3145" si="1000">(N3082+Q3082)</f>
        <v>377.93796163000002</v>
      </c>
      <c r="S3082" s="109" t="s">
        <v>52</v>
      </c>
      <c r="T3082" s="110">
        <f t="shared" si="990"/>
        <v>43110</v>
      </c>
      <c r="U3082" s="111">
        <f t="shared" si="991"/>
        <v>0</v>
      </c>
      <c r="V3082" s="22"/>
      <c r="AF3082" s="14"/>
    </row>
    <row r="3083" spans="1:32" x14ac:dyDescent="0.2">
      <c r="A3083" s="112">
        <f t="shared" ref="A3083:A3146" si="1001">(A3082+1)</f>
        <v>43108</v>
      </c>
      <c r="B3083" s="104">
        <f t="shared" si="993"/>
        <v>48316.748706680002</v>
      </c>
      <c r="C3083" s="104">
        <f t="shared" ref="C3083:C3146" si="1002">IF(DAY(A3082)=$E$2,VLOOKUP(A3082,X$10:Y$148,2),C3082)</f>
        <v>44402.068847579954</v>
      </c>
      <c r="D3083" s="132">
        <f t="shared" ref="D3083:D3146" si="1003">IF(DAY(A3082)=$E$2,A3083,D3082)</f>
        <v>43080</v>
      </c>
      <c r="E3083" s="105">
        <f t="shared" si="995"/>
        <v>0</v>
      </c>
      <c r="F3083" s="106">
        <f t="shared" si="992"/>
        <v>29</v>
      </c>
      <c r="G3083" s="106">
        <f t="shared" si="994"/>
        <v>31</v>
      </c>
      <c r="H3083" s="104">
        <f t="shared" ref="H3083:H3146" si="1004">TRUNC(((1+$E3083)^($F3083/$G3083)),8)</f>
        <v>1</v>
      </c>
      <c r="I3083" s="104">
        <f t="shared" ref="I3083:I3146" si="1005">IF(DAY(A3082)=E$2,J3082,I3082)</f>
        <v>1.07934741</v>
      </c>
      <c r="J3083" s="104">
        <f t="shared" si="997"/>
        <v>1.07934741</v>
      </c>
      <c r="K3083" s="104">
        <f t="shared" si="998"/>
        <v>47925.258009270001</v>
      </c>
      <c r="L3083" s="107">
        <f t="shared" si="987"/>
        <v>0</v>
      </c>
      <c r="M3083" s="105">
        <f t="shared" si="988"/>
        <v>0</v>
      </c>
      <c r="N3083" s="104">
        <f t="shared" si="989"/>
        <v>0</v>
      </c>
      <c r="O3083" s="113">
        <f t="shared" ref="O3083:O3146" si="1006">(O3082)</f>
        <v>0.11</v>
      </c>
      <c r="P3083" s="108">
        <f t="shared" si="996"/>
        <v>1.008168776</v>
      </c>
      <c r="Q3083" s="104">
        <f t="shared" si="999"/>
        <v>391.49069741</v>
      </c>
      <c r="R3083" s="104">
        <f t="shared" si="1000"/>
        <v>391.49069741</v>
      </c>
      <c r="S3083" s="109" t="s">
        <v>52</v>
      </c>
      <c r="T3083" s="110">
        <f t="shared" si="990"/>
        <v>43110</v>
      </c>
      <c r="U3083" s="111">
        <f t="shared" si="991"/>
        <v>0</v>
      </c>
      <c r="V3083" s="22"/>
      <c r="AF3083" s="14"/>
    </row>
    <row r="3084" spans="1:32" x14ac:dyDescent="0.2">
      <c r="A3084" s="112">
        <f t="shared" si="1001"/>
        <v>43109</v>
      </c>
      <c r="B3084" s="104">
        <f t="shared" si="993"/>
        <v>48330.305276489999</v>
      </c>
      <c r="C3084" s="104">
        <f t="shared" si="1002"/>
        <v>44402.068847579954</v>
      </c>
      <c r="D3084" s="132">
        <f t="shared" si="1003"/>
        <v>43080</v>
      </c>
      <c r="E3084" s="105">
        <f t="shared" si="995"/>
        <v>0</v>
      </c>
      <c r="F3084" s="106">
        <f t="shared" si="992"/>
        <v>30</v>
      </c>
      <c r="G3084" s="106">
        <f t="shared" si="994"/>
        <v>31</v>
      </c>
      <c r="H3084" s="104">
        <f t="shared" si="1004"/>
        <v>1</v>
      </c>
      <c r="I3084" s="104">
        <f t="shared" si="1005"/>
        <v>1.07934741</v>
      </c>
      <c r="J3084" s="104">
        <f t="shared" si="997"/>
        <v>1.07934741</v>
      </c>
      <c r="K3084" s="104">
        <f t="shared" si="998"/>
        <v>47925.258009270001</v>
      </c>
      <c r="L3084" s="107">
        <f t="shared" ref="L3084:L3147" si="1007">IF(DAY(A3084)=E$2,VLOOKUP(A3084,$X$10:$AE$196,7),0)</f>
        <v>0</v>
      </c>
      <c r="M3084" s="105">
        <f t="shared" ref="M3084:M3147" si="1008">IF(DAY(A3084)=E$2,VLOOKUP(A3084,$X$10:$AE$200,5),0)</f>
        <v>0</v>
      </c>
      <c r="N3084" s="104">
        <f t="shared" ref="N3084:N3147" si="1009">IF(M3084&gt;0,TRUNC((M3084*K3084),8),0)</f>
        <v>0</v>
      </c>
      <c r="O3084" s="113">
        <f t="shared" si="1006"/>
        <v>0.11</v>
      </c>
      <c r="P3084" s="108">
        <f t="shared" si="996"/>
        <v>1.0084516450000001</v>
      </c>
      <c r="Q3084" s="104">
        <f t="shared" si="999"/>
        <v>405.04726721999998</v>
      </c>
      <c r="R3084" s="104">
        <f t="shared" si="1000"/>
        <v>405.04726721999998</v>
      </c>
      <c r="S3084" s="109" t="s">
        <v>52</v>
      </c>
      <c r="T3084" s="110">
        <f t="shared" ref="T3084:T3147" si="1010">IF(DAY(A3084)=E$2+1,VLOOKUP(A3083,$X$10:$AE$200,8),T3083)</f>
        <v>43110</v>
      </c>
      <c r="U3084" s="111">
        <f t="shared" ref="U3084:U3147" si="1011">IF(L3084&gt;0,K3084-N3084,0)</f>
        <v>0</v>
      </c>
      <c r="V3084" s="22"/>
      <c r="AF3084" s="14"/>
    </row>
    <row r="3085" spans="1:32" x14ac:dyDescent="0.2">
      <c r="A3085" s="112">
        <f t="shared" si="1001"/>
        <v>43110</v>
      </c>
      <c r="B3085" s="104">
        <f t="shared" si="993"/>
        <v>48343.865680319999</v>
      </c>
      <c r="C3085" s="104">
        <f t="shared" si="1002"/>
        <v>44402.068847579954</v>
      </c>
      <c r="D3085" s="132">
        <f t="shared" si="1003"/>
        <v>43080</v>
      </c>
      <c r="E3085" s="105">
        <f t="shared" si="995"/>
        <v>0</v>
      </c>
      <c r="F3085" s="106">
        <f t="shared" si="992"/>
        <v>31</v>
      </c>
      <c r="G3085" s="106">
        <f t="shared" si="994"/>
        <v>31</v>
      </c>
      <c r="H3085" s="104">
        <f t="shared" si="1004"/>
        <v>1</v>
      </c>
      <c r="I3085" s="104">
        <f t="shared" si="1005"/>
        <v>1.07934741</v>
      </c>
      <c r="J3085" s="104">
        <f t="shared" si="997"/>
        <v>1.07934741</v>
      </c>
      <c r="K3085" s="104">
        <f t="shared" si="998"/>
        <v>47925.258009270001</v>
      </c>
      <c r="L3085" s="107">
        <f t="shared" si="1007"/>
        <v>100</v>
      </c>
      <c r="M3085" s="105">
        <f t="shared" si="1008"/>
        <v>1.7539647442000001E-2</v>
      </c>
      <c r="N3085" s="104">
        <f t="shared" si="1009"/>
        <v>840.59212904000003</v>
      </c>
      <c r="O3085" s="113">
        <f t="shared" si="1006"/>
        <v>0.11</v>
      </c>
      <c r="P3085" s="108">
        <f t="shared" si="996"/>
        <v>1.0087345940000001</v>
      </c>
      <c r="Q3085" s="104">
        <f t="shared" si="999"/>
        <v>418.60767105000002</v>
      </c>
      <c r="R3085" s="104">
        <f t="shared" si="1000"/>
        <v>1259.1998000900001</v>
      </c>
      <c r="S3085" s="109" t="s">
        <v>52</v>
      </c>
      <c r="T3085" s="110">
        <f t="shared" si="1010"/>
        <v>43110</v>
      </c>
      <c r="U3085" s="111">
        <f t="shared" si="1011"/>
        <v>47084.665880230001</v>
      </c>
      <c r="V3085" s="22"/>
      <c r="AF3085" s="14"/>
    </row>
    <row r="3086" spans="1:32" x14ac:dyDescent="0.2">
      <c r="A3086" s="112">
        <f t="shared" si="1001"/>
        <v>43111</v>
      </c>
      <c r="B3086" s="104">
        <f t="shared" si="993"/>
        <v>47097.876754510005</v>
      </c>
      <c r="C3086" s="104">
        <f t="shared" si="1002"/>
        <v>43623.272214299956</v>
      </c>
      <c r="D3086" s="132">
        <f t="shared" si="1003"/>
        <v>43111</v>
      </c>
      <c r="E3086" s="105">
        <f t="shared" si="995"/>
        <v>0</v>
      </c>
      <c r="F3086" s="106">
        <f t="shared" si="992"/>
        <v>1</v>
      </c>
      <c r="G3086" s="106">
        <f t="shared" si="994"/>
        <v>31</v>
      </c>
      <c r="H3086" s="104">
        <f t="shared" si="1004"/>
        <v>1</v>
      </c>
      <c r="I3086" s="104">
        <f t="shared" si="1005"/>
        <v>1.07934741</v>
      </c>
      <c r="J3086" s="104">
        <f t="shared" si="997"/>
        <v>1.07934741</v>
      </c>
      <c r="K3086" s="104">
        <f t="shared" si="998"/>
        <v>47084.665880220004</v>
      </c>
      <c r="L3086" s="107">
        <f t="shared" si="1007"/>
        <v>0</v>
      </c>
      <c r="M3086" s="105">
        <f t="shared" si="1008"/>
        <v>0</v>
      </c>
      <c r="N3086" s="104">
        <f t="shared" si="1009"/>
        <v>0</v>
      </c>
      <c r="O3086" s="113">
        <f t="shared" si="1006"/>
        <v>0.11</v>
      </c>
      <c r="P3086" s="108">
        <f t="shared" si="996"/>
        <v>1.0002805770000001</v>
      </c>
      <c r="Q3086" s="104">
        <f t="shared" si="999"/>
        <v>13.21087429</v>
      </c>
      <c r="R3086" s="104">
        <f t="shared" si="1000"/>
        <v>13.21087429</v>
      </c>
      <c r="S3086" s="109" t="s">
        <v>52</v>
      </c>
      <c r="T3086" s="110">
        <f t="shared" si="1010"/>
        <v>43141</v>
      </c>
      <c r="U3086" s="111">
        <f t="shared" si="1011"/>
        <v>0</v>
      </c>
      <c r="V3086" s="22"/>
      <c r="AF3086" s="14"/>
    </row>
    <row r="3087" spans="1:32" x14ac:dyDescent="0.2">
      <c r="A3087" s="112">
        <f t="shared" si="1001"/>
        <v>43112</v>
      </c>
      <c r="B3087" s="104">
        <f t="shared" si="993"/>
        <v>47111.091348500006</v>
      </c>
      <c r="C3087" s="104">
        <f t="shared" si="1002"/>
        <v>43623.272214299956</v>
      </c>
      <c r="D3087" s="132">
        <f t="shared" si="1003"/>
        <v>43111</v>
      </c>
      <c r="E3087" s="105">
        <f t="shared" si="995"/>
        <v>0</v>
      </c>
      <c r="F3087" s="106">
        <f t="shared" si="992"/>
        <v>2</v>
      </c>
      <c r="G3087" s="106">
        <f t="shared" si="994"/>
        <v>31</v>
      </c>
      <c r="H3087" s="104">
        <f t="shared" si="1004"/>
        <v>1</v>
      </c>
      <c r="I3087" s="104">
        <f t="shared" si="1005"/>
        <v>1.07934741</v>
      </c>
      <c r="J3087" s="104">
        <f t="shared" si="997"/>
        <v>1.07934741</v>
      </c>
      <c r="K3087" s="104">
        <f t="shared" si="998"/>
        <v>47084.665880220004</v>
      </c>
      <c r="L3087" s="107">
        <f t="shared" si="1007"/>
        <v>0</v>
      </c>
      <c r="M3087" s="105">
        <f t="shared" si="1008"/>
        <v>0</v>
      </c>
      <c r="N3087" s="104">
        <f t="shared" si="1009"/>
        <v>0</v>
      </c>
      <c r="O3087" s="113">
        <f t="shared" si="1006"/>
        <v>0.11</v>
      </c>
      <c r="P3087" s="108">
        <f t="shared" si="996"/>
        <v>1.000561233</v>
      </c>
      <c r="Q3087" s="104">
        <f t="shared" si="999"/>
        <v>26.42546828</v>
      </c>
      <c r="R3087" s="104">
        <f t="shared" si="1000"/>
        <v>26.42546828</v>
      </c>
      <c r="S3087" s="109" t="s">
        <v>52</v>
      </c>
      <c r="T3087" s="110">
        <f t="shared" si="1010"/>
        <v>43141</v>
      </c>
      <c r="U3087" s="111">
        <f t="shared" si="1011"/>
        <v>0</v>
      </c>
      <c r="V3087" s="22"/>
      <c r="AF3087" s="14"/>
    </row>
    <row r="3088" spans="1:32" x14ac:dyDescent="0.2">
      <c r="A3088" s="112">
        <f t="shared" si="1001"/>
        <v>43113</v>
      </c>
      <c r="B3088" s="104">
        <f t="shared" si="993"/>
        <v>47124.309615090002</v>
      </c>
      <c r="C3088" s="104">
        <f t="shared" si="1002"/>
        <v>43623.272214299956</v>
      </c>
      <c r="D3088" s="132">
        <f t="shared" si="1003"/>
        <v>43111</v>
      </c>
      <c r="E3088" s="105">
        <f t="shared" si="995"/>
        <v>0</v>
      </c>
      <c r="F3088" s="106">
        <f t="shared" si="992"/>
        <v>3</v>
      </c>
      <c r="G3088" s="106">
        <f t="shared" si="994"/>
        <v>31</v>
      </c>
      <c r="H3088" s="104">
        <f t="shared" si="1004"/>
        <v>1</v>
      </c>
      <c r="I3088" s="104">
        <f t="shared" si="1005"/>
        <v>1.07934741</v>
      </c>
      <c r="J3088" s="104">
        <f t="shared" si="997"/>
        <v>1.07934741</v>
      </c>
      <c r="K3088" s="104">
        <f t="shared" si="998"/>
        <v>47084.665880220004</v>
      </c>
      <c r="L3088" s="107">
        <f t="shared" si="1007"/>
        <v>0</v>
      </c>
      <c r="M3088" s="105">
        <f t="shared" si="1008"/>
        <v>0</v>
      </c>
      <c r="N3088" s="104">
        <f t="shared" si="1009"/>
        <v>0</v>
      </c>
      <c r="O3088" s="113">
        <f t="shared" si="1006"/>
        <v>0.11</v>
      </c>
      <c r="P3088" s="108">
        <f t="shared" si="996"/>
        <v>1.0008419669999999</v>
      </c>
      <c r="Q3088" s="104">
        <f t="shared" si="999"/>
        <v>39.643734870000003</v>
      </c>
      <c r="R3088" s="104">
        <f t="shared" si="1000"/>
        <v>39.643734870000003</v>
      </c>
      <c r="S3088" s="109" t="s">
        <v>52</v>
      </c>
      <c r="T3088" s="110">
        <f t="shared" si="1010"/>
        <v>43141</v>
      </c>
      <c r="U3088" s="111">
        <f t="shared" si="1011"/>
        <v>0</v>
      </c>
      <c r="V3088" s="22"/>
      <c r="AF3088" s="14"/>
    </row>
    <row r="3089" spans="1:32" x14ac:dyDescent="0.2">
      <c r="A3089" s="112">
        <f t="shared" si="1001"/>
        <v>43114</v>
      </c>
      <c r="B3089" s="104">
        <f t="shared" si="993"/>
        <v>47137.531648460004</v>
      </c>
      <c r="C3089" s="104">
        <f t="shared" si="1002"/>
        <v>43623.272214299956</v>
      </c>
      <c r="D3089" s="132">
        <f t="shared" si="1003"/>
        <v>43111</v>
      </c>
      <c r="E3089" s="105">
        <f t="shared" si="995"/>
        <v>0</v>
      </c>
      <c r="F3089" s="106">
        <f t="shared" si="992"/>
        <v>4</v>
      </c>
      <c r="G3089" s="106">
        <f t="shared" si="994"/>
        <v>31</v>
      </c>
      <c r="H3089" s="104">
        <f t="shared" si="1004"/>
        <v>1</v>
      </c>
      <c r="I3089" s="104">
        <f t="shared" si="1005"/>
        <v>1.07934741</v>
      </c>
      <c r="J3089" s="104">
        <f t="shared" si="997"/>
        <v>1.07934741</v>
      </c>
      <c r="K3089" s="104">
        <f t="shared" si="998"/>
        <v>47084.665880220004</v>
      </c>
      <c r="L3089" s="107">
        <f t="shared" si="1007"/>
        <v>0</v>
      </c>
      <c r="M3089" s="105">
        <f t="shared" si="1008"/>
        <v>0</v>
      </c>
      <c r="N3089" s="104">
        <f t="shared" si="1009"/>
        <v>0</v>
      </c>
      <c r="O3089" s="113">
        <f t="shared" si="1006"/>
        <v>0.11</v>
      </c>
      <c r="P3089" s="108">
        <f t="shared" si="996"/>
        <v>1.0011227810000001</v>
      </c>
      <c r="Q3089" s="104">
        <f t="shared" si="999"/>
        <v>52.865768240000001</v>
      </c>
      <c r="R3089" s="104">
        <f t="shared" si="1000"/>
        <v>52.865768240000001</v>
      </c>
      <c r="S3089" s="109" t="s">
        <v>52</v>
      </c>
      <c r="T3089" s="110">
        <f t="shared" si="1010"/>
        <v>43141</v>
      </c>
      <c r="U3089" s="111">
        <f t="shared" si="1011"/>
        <v>0</v>
      </c>
      <c r="V3089" s="22"/>
      <c r="AF3089" s="14"/>
    </row>
    <row r="3090" spans="1:32" x14ac:dyDescent="0.2">
      <c r="A3090" s="112">
        <f t="shared" si="1001"/>
        <v>43115</v>
      </c>
      <c r="B3090" s="104">
        <f t="shared" si="993"/>
        <v>47150.757354430003</v>
      </c>
      <c r="C3090" s="104">
        <f t="shared" si="1002"/>
        <v>43623.272214299956</v>
      </c>
      <c r="D3090" s="132">
        <f t="shared" si="1003"/>
        <v>43111</v>
      </c>
      <c r="E3090" s="105">
        <f t="shared" si="995"/>
        <v>0</v>
      </c>
      <c r="F3090" s="106">
        <f t="shared" si="992"/>
        <v>5</v>
      </c>
      <c r="G3090" s="106">
        <f t="shared" si="994"/>
        <v>31</v>
      </c>
      <c r="H3090" s="104">
        <f t="shared" si="1004"/>
        <v>1</v>
      </c>
      <c r="I3090" s="104">
        <f t="shared" si="1005"/>
        <v>1.07934741</v>
      </c>
      <c r="J3090" s="104">
        <f t="shared" si="997"/>
        <v>1.07934741</v>
      </c>
      <c r="K3090" s="104">
        <f t="shared" si="998"/>
        <v>47084.665880220004</v>
      </c>
      <c r="L3090" s="107">
        <f t="shared" si="1007"/>
        <v>0</v>
      </c>
      <c r="M3090" s="105">
        <f t="shared" si="1008"/>
        <v>0</v>
      </c>
      <c r="N3090" s="104">
        <f t="shared" si="1009"/>
        <v>0</v>
      </c>
      <c r="O3090" s="113">
        <f t="shared" si="1006"/>
        <v>0.11</v>
      </c>
      <c r="P3090" s="108">
        <f t="shared" si="996"/>
        <v>1.001403673</v>
      </c>
      <c r="Q3090" s="104">
        <f t="shared" si="999"/>
        <v>66.091474210000001</v>
      </c>
      <c r="R3090" s="104">
        <f t="shared" si="1000"/>
        <v>66.091474210000001</v>
      </c>
      <c r="S3090" s="109" t="s">
        <v>52</v>
      </c>
      <c r="T3090" s="110">
        <f t="shared" si="1010"/>
        <v>43141</v>
      </c>
      <c r="U3090" s="111">
        <f t="shared" si="1011"/>
        <v>0</v>
      </c>
      <c r="V3090" s="22"/>
      <c r="AF3090" s="14"/>
    </row>
    <row r="3091" spans="1:32" x14ac:dyDescent="0.2">
      <c r="A3091" s="112">
        <f t="shared" si="1001"/>
        <v>43116</v>
      </c>
      <c r="B3091" s="104">
        <f t="shared" si="993"/>
        <v>47163.986733000005</v>
      </c>
      <c r="C3091" s="104">
        <f t="shared" si="1002"/>
        <v>43623.272214299956</v>
      </c>
      <c r="D3091" s="132">
        <f t="shared" si="1003"/>
        <v>43111</v>
      </c>
      <c r="E3091" s="105">
        <f t="shared" si="995"/>
        <v>0</v>
      </c>
      <c r="F3091" s="106">
        <f t="shared" si="992"/>
        <v>6</v>
      </c>
      <c r="G3091" s="106">
        <f t="shared" si="994"/>
        <v>31</v>
      </c>
      <c r="H3091" s="104">
        <f t="shared" si="1004"/>
        <v>1</v>
      </c>
      <c r="I3091" s="104">
        <f t="shared" si="1005"/>
        <v>1.07934741</v>
      </c>
      <c r="J3091" s="104">
        <f t="shared" si="997"/>
        <v>1.07934741</v>
      </c>
      <c r="K3091" s="104">
        <f t="shared" si="998"/>
        <v>47084.665880220004</v>
      </c>
      <c r="L3091" s="107">
        <f t="shared" si="1007"/>
        <v>0</v>
      </c>
      <c r="M3091" s="105">
        <f t="shared" si="1008"/>
        <v>0</v>
      </c>
      <c r="N3091" s="104">
        <f t="shared" si="1009"/>
        <v>0</v>
      </c>
      <c r="O3091" s="113">
        <f t="shared" si="1006"/>
        <v>0.11</v>
      </c>
      <c r="P3091" s="108">
        <f t="shared" si="996"/>
        <v>1.0016846429999999</v>
      </c>
      <c r="Q3091" s="104">
        <f t="shared" si="999"/>
        <v>79.320852779999996</v>
      </c>
      <c r="R3091" s="104">
        <f t="shared" si="1000"/>
        <v>79.320852779999996</v>
      </c>
      <c r="S3091" s="109" t="s">
        <v>52</v>
      </c>
      <c r="T3091" s="110">
        <f t="shared" si="1010"/>
        <v>43141</v>
      </c>
      <c r="U3091" s="111">
        <f t="shared" si="1011"/>
        <v>0</v>
      </c>
      <c r="V3091" s="22"/>
      <c r="AF3091" s="14"/>
    </row>
    <row r="3092" spans="1:32" x14ac:dyDescent="0.2">
      <c r="A3092" s="112">
        <f t="shared" si="1001"/>
        <v>43117</v>
      </c>
      <c r="B3092" s="104">
        <f t="shared" si="993"/>
        <v>47177.219878340002</v>
      </c>
      <c r="C3092" s="104">
        <f t="shared" si="1002"/>
        <v>43623.272214299956</v>
      </c>
      <c r="D3092" s="132">
        <f t="shared" si="1003"/>
        <v>43111</v>
      </c>
      <c r="E3092" s="105">
        <f t="shared" si="995"/>
        <v>0</v>
      </c>
      <c r="F3092" s="106">
        <f t="shared" si="992"/>
        <v>7</v>
      </c>
      <c r="G3092" s="106">
        <f t="shared" si="994"/>
        <v>31</v>
      </c>
      <c r="H3092" s="104">
        <f t="shared" si="1004"/>
        <v>1</v>
      </c>
      <c r="I3092" s="104">
        <f t="shared" si="1005"/>
        <v>1.07934741</v>
      </c>
      <c r="J3092" s="104">
        <f t="shared" si="997"/>
        <v>1.07934741</v>
      </c>
      <c r="K3092" s="104">
        <f t="shared" si="998"/>
        <v>47084.665880220004</v>
      </c>
      <c r="L3092" s="107">
        <f t="shared" si="1007"/>
        <v>0</v>
      </c>
      <c r="M3092" s="105">
        <f t="shared" si="1008"/>
        <v>0</v>
      </c>
      <c r="N3092" s="104">
        <f t="shared" si="1009"/>
        <v>0</v>
      </c>
      <c r="O3092" s="113">
        <f t="shared" si="1006"/>
        <v>0.11</v>
      </c>
      <c r="P3092" s="108">
        <f t="shared" si="996"/>
        <v>1.001965693</v>
      </c>
      <c r="Q3092" s="104">
        <f t="shared" si="999"/>
        <v>92.553998120000003</v>
      </c>
      <c r="R3092" s="104">
        <f t="shared" si="1000"/>
        <v>92.553998120000003</v>
      </c>
      <c r="S3092" s="109" t="s">
        <v>52</v>
      </c>
      <c r="T3092" s="110">
        <f t="shared" si="1010"/>
        <v>43141</v>
      </c>
      <c r="U3092" s="111">
        <f t="shared" si="1011"/>
        <v>0</v>
      </c>
      <c r="V3092" s="22"/>
      <c r="AF3092" s="14"/>
    </row>
    <row r="3093" spans="1:32" x14ac:dyDescent="0.2">
      <c r="A3093" s="112">
        <f t="shared" si="1001"/>
        <v>43118</v>
      </c>
      <c r="B3093" s="104">
        <f t="shared" si="993"/>
        <v>47190.456743380004</v>
      </c>
      <c r="C3093" s="104">
        <f t="shared" si="1002"/>
        <v>43623.272214299956</v>
      </c>
      <c r="D3093" s="132">
        <f t="shared" si="1003"/>
        <v>43111</v>
      </c>
      <c r="E3093" s="105">
        <f t="shared" si="995"/>
        <v>0</v>
      </c>
      <c r="F3093" s="106">
        <f t="shared" si="992"/>
        <v>8</v>
      </c>
      <c r="G3093" s="106">
        <f t="shared" si="994"/>
        <v>31</v>
      </c>
      <c r="H3093" s="104">
        <f t="shared" si="1004"/>
        <v>1</v>
      </c>
      <c r="I3093" s="104">
        <f t="shared" si="1005"/>
        <v>1.07934741</v>
      </c>
      <c r="J3093" s="104">
        <f t="shared" si="997"/>
        <v>1.07934741</v>
      </c>
      <c r="K3093" s="104">
        <f t="shared" si="998"/>
        <v>47084.665880220004</v>
      </c>
      <c r="L3093" s="107">
        <f t="shared" si="1007"/>
        <v>0</v>
      </c>
      <c r="M3093" s="105">
        <f t="shared" si="1008"/>
        <v>0</v>
      </c>
      <c r="N3093" s="104">
        <f t="shared" si="1009"/>
        <v>0</v>
      </c>
      <c r="O3093" s="113">
        <f t="shared" si="1006"/>
        <v>0.11</v>
      </c>
      <c r="P3093" s="108">
        <f t="shared" si="996"/>
        <v>1.002246822</v>
      </c>
      <c r="Q3093" s="104">
        <f t="shared" si="999"/>
        <v>105.79086316</v>
      </c>
      <c r="R3093" s="104">
        <f t="shared" si="1000"/>
        <v>105.79086316</v>
      </c>
      <c r="S3093" s="109" t="s">
        <v>52</v>
      </c>
      <c r="T3093" s="110">
        <f t="shared" si="1010"/>
        <v>43141</v>
      </c>
      <c r="U3093" s="111">
        <f t="shared" si="1011"/>
        <v>0</v>
      </c>
      <c r="V3093" s="22"/>
      <c r="AF3093" s="14"/>
    </row>
    <row r="3094" spans="1:32" x14ac:dyDescent="0.2">
      <c r="A3094" s="112">
        <f t="shared" si="1001"/>
        <v>43119</v>
      </c>
      <c r="B3094" s="104">
        <f t="shared" si="993"/>
        <v>47203.697281020002</v>
      </c>
      <c r="C3094" s="104">
        <f t="shared" si="1002"/>
        <v>43623.272214299956</v>
      </c>
      <c r="D3094" s="132">
        <f t="shared" si="1003"/>
        <v>43111</v>
      </c>
      <c r="E3094" s="105">
        <f t="shared" si="995"/>
        <v>0</v>
      </c>
      <c r="F3094" s="106">
        <f t="shared" si="992"/>
        <v>9</v>
      </c>
      <c r="G3094" s="106">
        <f t="shared" si="994"/>
        <v>31</v>
      </c>
      <c r="H3094" s="104">
        <f t="shared" si="1004"/>
        <v>1</v>
      </c>
      <c r="I3094" s="104">
        <f t="shared" si="1005"/>
        <v>1.07934741</v>
      </c>
      <c r="J3094" s="104">
        <f t="shared" si="997"/>
        <v>1.07934741</v>
      </c>
      <c r="K3094" s="104">
        <f t="shared" si="998"/>
        <v>47084.665880220004</v>
      </c>
      <c r="L3094" s="107">
        <f t="shared" si="1007"/>
        <v>0</v>
      </c>
      <c r="M3094" s="105">
        <f t="shared" si="1008"/>
        <v>0</v>
      </c>
      <c r="N3094" s="104">
        <f t="shared" si="1009"/>
        <v>0</v>
      </c>
      <c r="O3094" s="113">
        <f t="shared" si="1006"/>
        <v>0.11</v>
      </c>
      <c r="P3094" s="108">
        <f t="shared" si="996"/>
        <v>1.002528029</v>
      </c>
      <c r="Q3094" s="104">
        <f t="shared" si="999"/>
        <v>119.0314008</v>
      </c>
      <c r="R3094" s="104">
        <f t="shared" si="1000"/>
        <v>119.0314008</v>
      </c>
      <c r="S3094" s="109" t="s">
        <v>52</v>
      </c>
      <c r="T3094" s="110">
        <f t="shared" si="1010"/>
        <v>43141</v>
      </c>
      <c r="U3094" s="111">
        <f t="shared" si="1011"/>
        <v>0</v>
      </c>
      <c r="V3094" s="22"/>
      <c r="AF3094" s="14"/>
    </row>
    <row r="3095" spans="1:32" x14ac:dyDescent="0.2">
      <c r="A3095" s="112">
        <f t="shared" si="1001"/>
        <v>43120</v>
      </c>
      <c r="B3095" s="104">
        <f t="shared" si="993"/>
        <v>47216.941585430002</v>
      </c>
      <c r="C3095" s="104">
        <f t="shared" si="1002"/>
        <v>43623.272214299956</v>
      </c>
      <c r="D3095" s="132">
        <f t="shared" si="1003"/>
        <v>43111</v>
      </c>
      <c r="E3095" s="105">
        <f t="shared" si="995"/>
        <v>0</v>
      </c>
      <c r="F3095" s="106">
        <f t="shared" si="992"/>
        <v>10</v>
      </c>
      <c r="G3095" s="106">
        <f t="shared" si="994"/>
        <v>31</v>
      </c>
      <c r="H3095" s="104">
        <f t="shared" si="1004"/>
        <v>1</v>
      </c>
      <c r="I3095" s="104">
        <f t="shared" si="1005"/>
        <v>1.07934741</v>
      </c>
      <c r="J3095" s="104">
        <f t="shared" si="997"/>
        <v>1.07934741</v>
      </c>
      <c r="K3095" s="104">
        <f t="shared" si="998"/>
        <v>47084.665880220004</v>
      </c>
      <c r="L3095" s="107">
        <f t="shared" si="1007"/>
        <v>0</v>
      </c>
      <c r="M3095" s="105">
        <f t="shared" si="1008"/>
        <v>0</v>
      </c>
      <c r="N3095" s="104">
        <f t="shared" si="1009"/>
        <v>0</v>
      </c>
      <c r="O3095" s="113">
        <f t="shared" si="1006"/>
        <v>0.11</v>
      </c>
      <c r="P3095" s="108">
        <f t="shared" si="996"/>
        <v>1.002809316</v>
      </c>
      <c r="Q3095" s="104">
        <f t="shared" si="999"/>
        <v>132.27570521000001</v>
      </c>
      <c r="R3095" s="104">
        <f t="shared" si="1000"/>
        <v>132.27570521000001</v>
      </c>
      <c r="S3095" s="109" t="s">
        <v>52</v>
      </c>
      <c r="T3095" s="110">
        <f t="shared" si="1010"/>
        <v>43141</v>
      </c>
      <c r="U3095" s="111">
        <f t="shared" si="1011"/>
        <v>0</v>
      </c>
      <c r="V3095" s="22"/>
      <c r="AF3095" s="14"/>
    </row>
    <row r="3096" spans="1:32" x14ac:dyDescent="0.2">
      <c r="A3096" s="112">
        <f t="shared" si="1001"/>
        <v>43121</v>
      </c>
      <c r="B3096" s="104">
        <f t="shared" si="993"/>
        <v>47230.189562440006</v>
      </c>
      <c r="C3096" s="104">
        <f t="shared" si="1002"/>
        <v>43623.272214299956</v>
      </c>
      <c r="D3096" s="132">
        <f t="shared" si="1003"/>
        <v>43111</v>
      </c>
      <c r="E3096" s="105">
        <f t="shared" si="995"/>
        <v>0</v>
      </c>
      <c r="F3096" s="106">
        <f t="shared" si="992"/>
        <v>11</v>
      </c>
      <c r="G3096" s="106">
        <f t="shared" si="994"/>
        <v>31</v>
      </c>
      <c r="H3096" s="104">
        <f t="shared" si="1004"/>
        <v>1</v>
      </c>
      <c r="I3096" s="104">
        <f t="shared" si="1005"/>
        <v>1.07934741</v>
      </c>
      <c r="J3096" s="104">
        <f t="shared" si="997"/>
        <v>1.07934741</v>
      </c>
      <c r="K3096" s="104">
        <f t="shared" si="998"/>
        <v>47084.665880220004</v>
      </c>
      <c r="L3096" s="107">
        <f t="shared" si="1007"/>
        <v>0</v>
      </c>
      <c r="M3096" s="105">
        <f t="shared" si="1008"/>
        <v>0</v>
      </c>
      <c r="N3096" s="104">
        <f t="shared" si="1009"/>
        <v>0</v>
      </c>
      <c r="O3096" s="113">
        <f t="shared" si="1006"/>
        <v>0.11</v>
      </c>
      <c r="P3096" s="108">
        <f t="shared" si="996"/>
        <v>1.003090681</v>
      </c>
      <c r="Q3096" s="104">
        <f t="shared" si="999"/>
        <v>145.52368222000001</v>
      </c>
      <c r="R3096" s="104">
        <f t="shared" si="1000"/>
        <v>145.52368222000001</v>
      </c>
      <c r="S3096" s="109" t="s">
        <v>52</v>
      </c>
      <c r="T3096" s="110">
        <f t="shared" si="1010"/>
        <v>43141</v>
      </c>
      <c r="U3096" s="111">
        <f t="shared" si="1011"/>
        <v>0</v>
      </c>
      <c r="V3096" s="22"/>
      <c r="AF3096" s="14"/>
    </row>
    <row r="3097" spans="1:32" x14ac:dyDescent="0.2">
      <c r="A3097" s="112">
        <f t="shared" si="1001"/>
        <v>43122</v>
      </c>
      <c r="B3097" s="104">
        <f t="shared" si="993"/>
        <v>47243.44125915</v>
      </c>
      <c r="C3097" s="104">
        <f t="shared" si="1002"/>
        <v>43623.272214299956</v>
      </c>
      <c r="D3097" s="132">
        <f t="shared" si="1003"/>
        <v>43111</v>
      </c>
      <c r="E3097" s="105">
        <f t="shared" si="995"/>
        <v>0</v>
      </c>
      <c r="F3097" s="106">
        <f t="shared" si="992"/>
        <v>12</v>
      </c>
      <c r="G3097" s="106">
        <f t="shared" si="994"/>
        <v>31</v>
      </c>
      <c r="H3097" s="104">
        <f t="shared" si="1004"/>
        <v>1</v>
      </c>
      <c r="I3097" s="104">
        <f t="shared" si="1005"/>
        <v>1.07934741</v>
      </c>
      <c r="J3097" s="104">
        <f t="shared" si="997"/>
        <v>1.07934741</v>
      </c>
      <c r="K3097" s="104">
        <f t="shared" si="998"/>
        <v>47084.665880220004</v>
      </c>
      <c r="L3097" s="107">
        <f t="shared" si="1007"/>
        <v>0</v>
      </c>
      <c r="M3097" s="105">
        <f t="shared" si="1008"/>
        <v>0</v>
      </c>
      <c r="N3097" s="104">
        <f t="shared" si="1009"/>
        <v>0</v>
      </c>
      <c r="O3097" s="113">
        <f t="shared" si="1006"/>
        <v>0.11</v>
      </c>
      <c r="P3097" s="108">
        <f t="shared" si="996"/>
        <v>1.0033721250000001</v>
      </c>
      <c r="Q3097" s="104">
        <f t="shared" si="999"/>
        <v>158.77537892999999</v>
      </c>
      <c r="R3097" s="104">
        <f t="shared" si="1000"/>
        <v>158.77537892999999</v>
      </c>
      <c r="S3097" s="109" t="s">
        <v>52</v>
      </c>
      <c r="T3097" s="110">
        <f t="shared" si="1010"/>
        <v>43141</v>
      </c>
      <c r="U3097" s="111">
        <f t="shared" si="1011"/>
        <v>0</v>
      </c>
      <c r="V3097" s="22"/>
      <c r="AF3097" s="14"/>
    </row>
    <row r="3098" spans="1:32" x14ac:dyDescent="0.2">
      <c r="A3098" s="112">
        <f t="shared" si="1001"/>
        <v>43123</v>
      </c>
      <c r="B3098" s="104">
        <f t="shared" si="993"/>
        <v>47256.696675540006</v>
      </c>
      <c r="C3098" s="104">
        <f t="shared" si="1002"/>
        <v>43623.272214299956</v>
      </c>
      <c r="D3098" s="132">
        <f t="shared" si="1003"/>
        <v>43111</v>
      </c>
      <c r="E3098" s="105">
        <f t="shared" si="995"/>
        <v>0</v>
      </c>
      <c r="F3098" s="106">
        <f t="shared" si="992"/>
        <v>13</v>
      </c>
      <c r="G3098" s="106">
        <f t="shared" si="994"/>
        <v>31</v>
      </c>
      <c r="H3098" s="104">
        <f t="shared" si="1004"/>
        <v>1</v>
      </c>
      <c r="I3098" s="104">
        <f t="shared" si="1005"/>
        <v>1.07934741</v>
      </c>
      <c r="J3098" s="104">
        <f t="shared" si="997"/>
        <v>1.07934741</v>
      </c>
      <c r="K3098" s="104">
        <f t="shared" si="998"/>
        <v>47084.665880220004</v>
      </c>
      <c r="L3098" s="107">
        <f t="shared" si="1007"/>
        <v>0</v>
      </c>
      <c r="M3098" s="105">
        <f t="shared" si="1008"/>
        <v>0</v>
      </c>
      <c r="N3098" s="104">
        <f t="shared" si="1009"/>
        <v>0</v>
      </c>
      <c r="O3098" s="113">
        <f t="shared" si="1006"/>
        <v>0.11</v>
      </c>
      <c r="P3098" s="108">
        <f t="shared" si="996"/>
        <v>1.003653648</v>
      </c>
      <c r="Q3098" s="104">
        <f t="shared" si="999"/>
        <v>172.03079532000001</v>
      </c>
      <c r="R3098" s="104">
        <f t="shared" si="1000"/>
        <v>172.03079532000001</v>
      </c>
      <c r="S3098" s="109" t="s">
        <v>52</v>
      </c>
      <c r="T3098" s="110">
        <f t="shared" si="1010"/>
        <v>43141</v>
      </c>
      <c r="U3098" s="111">
        <f t="shared" si="1011"/>
        <v>0</v>
      </c>
      <c r="V3098" s="22"/>
      <c r="AF3098" s="14"/>
    </row>
    <row r="3099" spans="1:32" x14ac:dyDescent="0.2">
      <c r="A3099" s="112">
        <f t="shared" si="1001"/>
        <v>43124</v>
      </c>
      <c r="B3099" s="104">
        <f t="shared" si="993"/>
        <v>47269.955811620006</v>
      </c>
      <c r="C3099" s="104">
        <f t="shared" si="1002"/>
        <v>43623.272214299956</v>
      </c>
      <c r="D3099" s="132">
        <f t="shared" si="1003"/>
        <v>43111</v>
      </c>
      <c r="E3099" s="105">
        <f t="shared" si="995"/>
        <v>0</v>
      </c>
      <c r="F3099" s="106">
        <f t="shared" si="992"/>
        <v>14</v>
      </c>
      <c r="G3099" s="106">
        <f t="shared" si="994"/>
        <v>31</v>
      </c>
      <c r="H3099" s="104">
        <f t="shared" si="1004"/>
        <v>1</v>
      </c>
      <c r="I3099" s="104">
        <f t="shared" si="1005"/>
        <v>1.07934741</v>
      </c>
      <c r="J3099" s="104">
        <f t="shared" si="997"/>
        <v>1.07934741</v>
      </c>
      <c r="K3099" s="104">
        <f t="shared" si="998"/>
        <v>47084.665880220004</v>
      </c>
      <c r="L3099" s="107">
        <f t="shared" si="1007"/>
        <v>0</v>
      </c>
      <c r="M3099" s="105">
        <f t="shared" si="1008"/>
        <v>0</v>
      </c>
      <c r="N3099" s="104">
        <f t="shared" si="1009"/>
        <v>0</v>
      </c>
      <c r="O3099" s="113">
        <f t="shared" si="1006"/>
        <v>0.11</v>
      </c>
      <c r="P3099" s="108">
        <f t="shared" si="996"/>
        <v>1.0039352500000001</v>
      </c>
      <c r="Q3099" s="104">
        <f t="shared" si="999"/>
        <v>185.2899314</v>
      </c>
      <c r="R3099" s="104">
        <f t="shared" si="1000"/>
        <v>185.2899314</v>
      </c>
      <c r="S3099" s="109" t="s">
        <v>52</v>
      </c>
      <c r="T3099" s="110">
        <f t="shared" si="1010"/>
        <v>43141</v>
      </c>
      <c r="U3099" s="111">
        <f t="shared" si="1011"/>
        <v>0</v>
      </c>
      <c r="V3099" s="22"/>
      <c r="AF3099" s="14"/>
    </row>
    <row r="3100" spans="1:32" x14ac:dyDescent="0.2">
      <c r="A3100" s="112">
        <f t="shared" si="1001"/>
        <v>43125</v>
      </c>
      <c r="B3100" s="104">
        <f t="shared" si="993"/>
        <v>47283.218667390007</v>
      </c>
      <c r="C3100" s="104">
        <f t="shared" si="1002"/>
        <v>43623.272214299956</v>
      </c>
      <c r="D3100" s="132">
        <f t="shared" si="1003"/>
        <v>43111</v>
      </c>
      <c r="E3100" s="105">
        <f t="shared" si="995"/>
        <v>0</v>
      </c>
      <c r="F3100" s="106">
        <f t="shared" si="992"/>
        <v>15</v>
      </c>
      <c r="G3100" s="106">
        <f t="shared" si="994"/>
        <v>31</v>
      </c>
      <c r="H3100" s="104">
        <f t="shared" si="1004"/>
        <v>1</v>
      </c>
      <c r="I3100" s="104">
        <f t="shared" si="1005"/>
        <v>1.07934741</v>
      </c>
      <c r="J3100" s="104">
        <f t="shared" si="997"/>
        <v>1.07934741</v>
      </c>
      <c r="K3100" s="104">
        <f t="shared" si="998"/>
        <v>47084.665880220004</v>
      </c>
      <c r="L3100" s="107">
        <f t="shared" si="1007"/>
        <v>0</v>
      </c>
      <c r="M3100" s="105">
        <f t="shared" si="1008"/>
        <v>0</v>
      </c>
      <c r="N3100" s="104">
        <f t="shared" si="1009"/>
        <v>0</v>
      </c>
      <c r="O3100" s="113">
        <f t="shared" si="1006"/>
        <v>0.11</v>
      </c>
      <c r="P3100" s="108">
        <f t="shared" si="996"/>
        <v>1.004216931</v>
      </c>
      <c r="Q3100" s="104">
        <f t="shared" si="999"/>
        <v>198.55278716999999</v>
      </c>
      <c r="R3100" s="104">
        <f t="shared" si="1000"/>
        <v>198.55278716999999</v>
      </c>
      <c r="S3100" s="109" t="s">
        <v>52</v>
      </c>
      <c r="T3100" s="110">
        <f t="shared" si="1010"/>
        <v>43141</v>
      </c>
      <c r="U3100" s="111">
        <f t="shared" si="1011"/>
        <v>0</v>
      </c>
      <c r="V3100" s="22"/>
      <c r="AF3100" s="14"/>
    </row>
    <row r="3101" spans="1:32" x14ac:dyDescent="0.2">
      <c r="A3101" s="112">
        <f t="shared" si="1001"/>
        <v>43126</v>
      </c>
      <c r="B3101" s="104">
        <f t="shared" si="993"/>
        <v>47296.485289930002</v>
      </c>
      <c r="C3101" s="104">
        <f t="shared" si="1002"/>
        <v>43623.272214299956</v>
      </c>
      <c r="D3101" s="132">
        <f t="shared" si="1003"/>
        <v>43111</v>
      </c>
      <c r="E3101" s="105">
        <f t="shared" si="995"/>
        <v>0</v>
      </c>
      <c r="F3101" s="106">
        <f t="shared" si="992"/>
        <v>16</v>
      </c>
      <c r="G3101" s="106">
        <f t="shared" si="994"/>
        <v>31</v>
      </c>
      <c r="H3101" s="104">
        <f t="shared" si="1004"/>
        <v>1</v>
      </c>
      <c r="I3101" s="104">
        <f t="shared" si="1005"/>
        <v>1.07934741</v>
      </c>
      <c r="J3101" s="104">
        <f t="shared" si="997"/>
        <v>1.07934741</v>
      </c>
      <c r="K3101" s="104">
        <f t="shared" si="998"/>
        <v>47084.665880220004</v>
      </c>
      <c r="L3101" s="107">
        <f t="shared" si="1007"/>
        <v>0</v>
      </c>
      <c r="M3101" s="105">
        <f t="shared" si="1008"/>
        <v>0</v>
      </c>
      <c r="N3101" s="104">
        <f t="shared" si="1009"/>
        <v>0</v>
      </c>
      <c r="O3101" s="113">
        <f t="shared" si="1006"/>
        <v>0.11</v>
      </c>
      <c r="P3101" s="108">
        <f t="shared" si="996"/>
        <v>1.0044986920000001</v>
      </c>
      <c r="Q3101" s="104">
        <f t="shared" si="999"/>
        <v>211.81940971</v>
      </c>
      <c r="R3101" s="104">
        <f t="shared" si="1000"/>
        <v>211.81940971</v>
      </c>
      <c r="S3101" s="109" t="s">
        <v>52</v>
      </c>
      <c r="T3101" s="110">
        <f t="shared" si="1010"/>
        <v>43141</v>
      </c>
      <c r="U3101" s="111">
        <f t="shared" si="1011"/>
        <v>0</v>
      </c>
      <c r="V3101" s="22"/>
      <c r="AF3101" s="14"/>
    </row>
    <row r="3102" spans="1:32" x14ac:dyDescent="0.2">
      <c r="A3102" s="112">
        <f t="shared" si="1001"/>
        <v>43127</v>
      </c>
      <c r="B3102" s="104">
        <f t="shared" si="993"/>
        <v>47309.755585080005</v>
      </c>
      <c r="C3102" s="104">
        <f t="shared" si="1002"/>
        <v>43623.272214299956</v>
      </c>
      <c r="D3102" s="132">
        <f t="shared" si="1003"/>
        <v>43111</v>
      </c>
      <c r="E3102" s="105">
        <f t="shared" si="995"/>
        <v>0</v>
      </c>
      <c r="F3102" s="106">
        <f t="shared" si="992"/>
        <v>17</v>
      </c>
      <c r="G3102" s="106">
        <f t="shared" si="994"/>
        <v>31</v>
      </c>
      <c r="H3102" s="104">
        <f t="shared" si="1004"/>
        <v>1</v>
      </c>
      <c r="I3102" s="104">
        <f t="shared" si="1005"/>
        <v>1.07934741</v>
      </c>
      <c r="J3102" s="104">
        <f t="shared" si="997"/>
        <v>1.07934741</v>
      </c>
      <c r="K3102" s="104">
        <f t="shared" si="998"/>
        <v>47084.665880220004</v>
      </c>
      <c r="L3102" s="107">
        <f t="shared" si="1007"/>
        <v>0</v>
      </c>
      <c r="M3102" s="105">
        <f t="shared" si="1008"/>
        <v>0</v>
      </c>
      <c r="N3102" s="104">
        <f t="shared" si="1009"/>
        <v>0</v>
      </c>
      <c r="O3102" s="113">
        <f t="shared" si="1006"/>
        <v>0.11</v>
      </c>
      <c r="P3102" s="108">
        <f t="shared" si="996"/>
        <v>1.004780531</v>
      </c>
      <c r="Q3102" s="104">
        <f t="shared" si="999"/>
        <v>225.08970486000001</v>
      </c>
      <c r="R3102" s="104">
        <f t="shared" si="1000"/>
        <v>225.08970486000001</v>
      </c>
      <c r="S3102" s="109" t="s">
        <v>52</v>
      </c>
      <c r="T3102" s="110">
        <f t="shared" si="1010"/>
        <v>43141</v>
      </c>
      <c r="U3102" s="111">
        <f t="shared" si="1011"/>
        <v>0</v>
      </c>
      <c r="V3102" s="22"/>
      <c r="AF3102" s="14"/>
    </row>
    <row r="3103" spans="1:32" x14ac:dyDescent="0.2">
      <c r="A3103" s="112">
        <f t="shared" si="1001"/>
        <v>43128</v>
      </c>
      <c r="B3103" s="104">
        <f t="shared" si="993"/>
        <v>47323.029599920003</v>
      </c>
      <c r="C3103" s="104">
        <f t="shared" si="1002"/>
        <v>43623.272214299956</v>
      </c>
      <c r="D3103" s="132">
        <f t="shared" si="1003"/>
        <v>43111</v>
      </c>
      <c r="E3103" s="105">
        <f t="shared" si="995"/>
        <v>0</v>
      </c>
      <c r="F3103" s="106">
        <f t="shared" si="992"/>
        <v>18</v>
      </c>
      <c r="G3103" s="106">
        <f t="shared" si="994"/>
        <v>31</v>
      </c>
      <c r="H3103" s="104">
        <f t="shared" si="1004"/>
        <v>1</v>
      </c>
      <c r="I3103" s="104">
        <f t="shared" si="1005"/>
        <v>1.07934741</v>
      </c>
      <c r="J3103" s="104">
        <f t="shared" si="997"/>
        <v>1.07934741</v>
      </c>
      <c r="K3103" s="104">
        <f t="shared" si="998"/>
        <v>47084.665880220004</v>
      </c>
      <c r="L3103" s="107">
        <f t="shared" si="1007"/>
        <v>0</v>
      </c>
      <c r="M3103" s="105">
        <f t="shared" si="1008"/>
        <v>0</v>
      </c>
      <c r="N3103" s="104">
        <f t="shared" si="1009"/>
        <v>0</v>
      </c>
      <c r="O3103" s="113">
        <f t="shared" si="1006"/>
        <v>0.11</v>
      </c>
      <c r="P3103" s="108">
        <f t="shared" si="996"/>
        <v>1.005062449</v>
      </c>
      <c r="Q3103" s="104">
        <f t="shared" si="999"/>
        <v>238.36371969999999</v>
      </c>
      <c r="R3103" s="104">
        <f t="shared" si="1000"/>
        <v>238.36371969999999</v>
      </c>
      <c r="S3103" s="109" t="s">
        <v>52</v>
      </c>
      <c r="T3103" s="110">
        <f t="shared" si="1010"/>
        <v>43141</v>
      </c>
      <c r="U3103" s="111">
        <f t="shared" si="1011"/>
        <v>0</v>
      </c>
      <c r="V3103" s="22"/>
      <c r="AF3103" s="14"/>
    </row>
    <row r="3104" spans="1:32" x14ac:dyDescent="0.2">
      <c r="A3104" s="112">
        <f t="shared" si="1001"/>
        <v>43129</v>
      </c>
      <c r="B3104" s="104">
        <f t="shared" si="993"/>
        <v>47336.307381520004</v>
      </c>
      <c r="C3104" s="104">
        <f t="shared" si="1002"/>
        <v>43623.272214299956</v>
      </c>
      <c r="D3104" s="132">
        <f t="shared" si="1003"/>
        <v>43111</v>
      </c>
      <c r="E3104" s="105">
        <f t="shared" si="995"/>
        <v>0</v>
      </c>
      <c r="F3104" s="106">
        <f t="shared" si="992"/>
        <v>19</v>
      </c>
      <c r="G3104" s="106">
        <f t="shared" si="994"/>
        <v>31</v>
      </c>
      <c r="H3104" s="104">
        <f t="shared" si="1004"/>
        <v>1</v>
      </c>
      <c r="I3104" s="104">
        <f t="shared" si="1005"/>
        <v>1.07934741</v>
      </c>
      <c r="J3104" s="104">
        <f t="shared" si="997"/>
        <v>1.07934741</v>
      </c>
      <c r="K3104" s="104">
        <f t="shared" si="998"/>
        <v>47084.665880220004</v>
      </c>
      <c r="L3104" s="107">
        <f t="shared" si="1007"/>
        <v>0</v>
      </c>
      <c r="M3104" s="105">
        <f t="shared" si="1008"/>
        <v>0</v>
      </c>
      <c r="N3104" s="104">
        <f t="shared" si="1009"/>
        <v>0</v>
      </c>
      <c r="O3104" s="113">
        <f t="shared" si="1006"/>
        <v>0.11</v>
      </c>
      <c r="P3104" s="108">
        <f t="shared" si="996"/>
        <v>1.0053444469999999</v>
      </c>
      <c r="Q3104" s="104">
        <f t="shared" si="999"/>
        <v>251.64150129999999</v>
      </c>
      <c r="R3104" s="104">
        <f t="shared" si="1000"/>
        <v>251.64150129999999</v>
      </c>
      <c r="S3104" s="109" t="s">
        <v>52</v>
      </c>
      <c r="T3104" s="110">
        <f t="shared" si="1010"/>
        <v>43141</v>
      </c>
      <c r="U3104" s="111">
        <f t="shared" si="1011"/>
        <v>0</v>
      </c>
      <c r="V3104" s="22"/>
      <c r="AF3104" s="14"/>
    </row>
    <row r="3105" spans="1:32" x14ac:dyDescent="0.2">
      <c r="A3105" s="112">
        <f t="shared" si="1001"/>
        <v>43130</v>
      </c>
      <c r="B3105" s="104">
        <f t="shared" si="993"/>
        <v>47349.588835740004</v>
      </c>
      <c r="C3105" s="104">
        <f t="shared" si="1002"/>
        <v>43623.272214299956</v>
      </c>
      <c r="D3105" s="132">
        <f t="shared" si="1003"/>
        <v>43111</v>
      </c>
      <c r="E3105" s="105">
        <f t="shared" si="995"/>
        <v>0</v>
      </c>
      <c r="F3105" s="106">
        <f t="shared" si="992"/>
        <v>20</v>
      </c>
      <c r="G3105" s="106">
        <f t="shared" si="994"/>
        <v>31</v>
      </c>
      <c r="H3105" s="104">
        <f t="shared" si="1004"/>
        <v>1</v>
      </c>
      <c r="I3105" s="104">
        <f t="shared" si="1005"/>
        <v>1.07934741</v>
      </c>
      <c r="J3105" s="104">
        <f t="shared" si="997"/>
        <v>1.07934741</v>
      </c>
      <c r="K3105" s="104">
        <f t="shared" si="998"/>
        <v>47084.665880220004</v>
      </c>
      <c r="L3105" s="107">
        <f t="shared" si="1007"/>
        <v>0</v>
      </c>
      <c r="M3105" s="105">
        <f t="shared" si="1008"/>
        <v>0</v>
      </c>
      <c r="N3105" s="104">
        <f t="shared" si="1009"/>
        <v>0</v>
      </c>
      <c r="O3105" s="113">
        <f t="shared" si="1006"/>
        <v>0.11</v>
      </c>
      <c r="P3105" s="108">
        <f t="shared" si="996"/>
        <v>1.0056265230000001</v>
      </c>
      <c r="Q3105" s="104">
        <f t="shared" si="999"/>
        <v>264.92295552000002</v>
      </c>
      <c r="R3105" s="104">
        <f t="shared" si="1000"/>
        <v>264.92295552000002</v>
      </c>
      <c r="S3105" s="109" t="s">
        <v>52</v>
      </c>
      <c r="T3105" s="110">
        <f t="shared" si="1010"/>
        <v>43141</v>
      </c>
      <c r="U3105" s="111">
        <f t="shared" si="1011"/>
        <v>0</v>
      </c>
      <c r="V3105" s="22"/>
      <c r="AF3105" s="14"/>
    </row>
    <row r="3106" spans="1:32" x14ac:dyDescent="0.2">
      <c r="A3106" s="112">
        <f t="shared" si="1001"/>
        <v>43131</v>
      </c>
      <c r="B3106" s="104">
        <f t="shared" si="993"/>
        <v>47362.87405672</v>
      </c>
      <c r="C3106" s="104">
        <f t="shared" si="1002"/>
        <v>43623.272214299956</v>
      </c>
      <c r="D3106" s="132">
        <f t="shared" si="1003"/>
        <v>43111</v>
      </c>
      <c r="E3106" s="105">
        <f t="shared" si="995"/>
        <v>0</v>
      </c>
      <c r="F3106" s="106">
        <f t="shared" si="992"/>
        <v>21</v>
      </c>
      <c r="G3106" s="106">
        <f t="shared" si="994"/>
        <v>31</v>
      </c>
      <c r="H3106" s="104">
        <f t="shared" si="1004"/>
        <v>1</v>
      </c>
      <c r="I3106" s="104">
        <f t="shared" si="1005"/>
        <v>1.07934741</v>
      </c>
      <c r="J3106" s="104">
        <f t="shared" si="997"/>
        <v>1.07934741</v>
      </c>
      <c r="K3106" s="104">
        <f t="shared" si="998"/>
        <v>47084.665880220004</v>
      </c>
      <c r="L3106" s="107">
        <f t="shared" si="1007"/>
        <v>0</v>
      </c>
      <c r="M3106" s="105">
        <f t="shared" si="1008"/>
        <v>0</v>
      </c>
      <c r="N3106" s="104">
        <f t="shared" si="1009"/>
        <v>0</v>
      </c>
      <c r="O3106" s="113">
        <f t="shared" si="1006"/>
        <v>0.11</v>
      </c>
      <c r="P3106" s="108">
        <f t="shared" si="996"/>
        <v>1.005908679</v>
      </c>
      <c r="Q3106" s="104">
        <f t="shared" si="999"/>
        <v>278.20817649999998</v>
      </c>
      <c r="R3106" s="104">
        <f t="shared" si="1000"/>
        <v>278.20817649999998</v>
      </c>
      <c r="S3106" s="109" t="s">
        <v>52</v>
      </c>
      <c r="T3106" s="110">
        <f t="shared" si="1010"/>
        <v>43141</v>
      </c>
      <c r="U3106" s="111">
        <f t="shared" si="1011"/>
        <v>0</v>
      </c>
      <c r="V3106" s="22"/>
      <c r="AF3106" s="14"/>
    </row>
    <row r="3107" spans="1:32" x14ac:dyDescent="0.2">
      <c r="A3107" s="112">
        <f t="shared" si="1001"/>
        <v>43132</v>
      </c>
      <c r="B3107" s="104">
        <f t="shared" si="993"/>
        <v>47376.162997400002</v>
      </c>
      <c r="C3107" s="104">
        <f t="shared" si="1002"/>
        <v>43623.272214299956</v>
      </c>
      <c r="D3107" s="132">
        <f t="shared" si="1003"/>
        <v>43111</v>
      </c>
      <c r="E3107" s="105">
        <f t="shared" si="995"/>
        <v>0</v>
      </c>
      <c r="F3107" s="106">
        <f t="shared" ref="F3107:F3170" si="1012">IF(DAY(A3107)=E$2+1,1,F3106+1)</f>
        <v>22</v>
      </c>
      <c r="G3107" s="106">
        <f t="shared" si="994"/>
        <v>31</v>
      </c>
      <c r="H3107" s="104">
        <f t="shared" si="1004"/>
        <v>1</v>
      </c>
      <c r="I3107" s="104">
        <f t="shared" si="1005"/>
        <v>1.07934741</v>
      </c>
      <c r="J3107" s="104">
        <f t="shared" si="997"/>
        <v>1.07934741</v>
      </c>
      <c r="K3107" s="104">
        <f t="shared" si="998"/>
        <v>47084.665880220004</v>
      </c>
      <c r="L3107" s="107">
        <f t="shared" si="1007"/>
        <v>0</v>
      </c>
      <c r="M3107" s="105">
        <f t="shared" si="1008"/>
        <v>0</v>
      </c>
      <c r="N3107" s="104">
        <f t="shared" si="1009"/>
        <v>0</v>
      </c>
      <c r="O3107" s="113">
        <f t="shared" si="1006"/>
        <v>0.11</v>
      </c>
      <c r="P3107" s="108">
        <f t="shared" si="996"/>
        <v>1.006190914</v>
      </c>
      <c r="Q3107" s="104">
        <f t="shared" si="999"/>
        <v>291.49711717999998</v>
      </c>
      <c r="R3107" s="104">
        <f t="shared" si="1000"/>
        <v>291.49711717999998</v>
      </c>
      <c r="S3107" s="109" t="s">
        <v>52</v>
      </c>
      <c r="T3107" s="110">
        <f t="shared" si="1010"/>
        <v>43141</v>
      </c>
      <c r="U3107" s="111">
        <f t="shared" si="1011"/>
        <v>0</v>
      </c>
      <c r="V3107" s="22"/>
      <c r="AF3107" s="14"/>
    </row>
    <row r="3108" spans="1:32" x14ac:dyDescent="0.2">
      <c r="A3108" s="112">
        <f t="shared" si="1001"/>
        <v>43133</v>
      </c>
      <c r="B3108" s="104">
        <f t="shared" si="993"/>
        <v>47389.455657760001</v>
      </c>
      <c r="C3108" s="104">
        <f t="shared" si="1002"/>
        <v>43623.272214299956</v>
      </c>
      <c r="D3108" s="132">
        <f t="shared" si="1003"/>
        <v>43111</v>
      </c>
      <c r="E3108" s="105">
        <f t="shared" si="995"/>
        <v>0</v>
      </c>
      <c r="F3108" s="106">
        <f t="shared" si="1012"/>
        <v>23</v>
      </c>
      <c r="G3108" s="106">
        <f t="shared" si="994"/>
        <v>31</v>
      </c>
      <c r="H3108" s="104">
        <f t="shared" si="1004"/>
        <v>1</v>
      </c>
      <c r="I3108" s="104">
        <f t="shared" si="1005"/>
        <v>1.07934741</v>
      </c>
      <c r="J3108" s="104">
        <f t="shared" si="997"/>
        <v>1.07934741</v>
      </c>
      <c r="K3108" s="104">
        <f t="shared" si="998"/>
        <v>47084.665880220004</v>
      </c>
      <c r="L3108" s="107">
        <f t="shared" si="1007"/>
        <v>0</v>
      </c>
      <c r="M3108" s="105">
        <f t="shared" si="1008"/>
        <v>0</v>
      </c>
      <c r="N3108" s="104">
        <f t="shared" si="1009"/>
        <v>0</v>
      </c>
      <c r="O3108" s="113">
        <f t="shared" si="1006"/>
        <v>0.11</v>
      </c>
      <c r="P3108" s="108">
        <f t="shared" si="996"/>
        <v>1.0064732279999999</v>
      </c>
      <c r="Q3108" s="104">
        <f t="shared" si="999"/>
        <v>304.78977753999999</v>
      </c>
      <c r="R3108" s="104">
        <f t="shared" si="1000"/>
        <v>304.78977753999999</v>
      </c>
      <c r="S3108" s="109" t="s">
        <v>52</v>
      </c>
      <c r="T3108" s="110">
        <f t="shared" si="1010"/>
        <v>43141</v>
      </c>
      <c r="U3108" s="111">
        <f t="shared" si="1011"/>
        <v>0</v>
      </c>
      <c r="V3108" s="22"/>
      <c r="AF3108" s="14"/>
    </row>
    <row r="3109" spans="1:32" x14ac:dyDescent="0.2">
      <c r="A3109" s="112">
        <f t="shared" si="1001"/>
        <v>43134</v>
      </c>
      <c r="B3109" s="104">
        <f t="shared" si="993"/>
        <v>47402.752037810002</v>
      </c>
      <c r="C3109" s="104">
        <f t="shared" si="1002"/>
        <v>43623.272214299956</v>
      </c>
      <c r="D3109" s="132">
        <f t="shared" si="1003"/>
        <v>43111</v>
      </c>
      <c r="E3109" s="105">
        <f t="shared" si="995"/>
        <v>0</v>
      </c>
      <c r="F3109" s="106">
        <f t="shared" si="1012"/>
        <v>24</v>
      </c>
      <c r="G3109" s="106">
        <f t="shared" si="994"/>
        <v>31</v>
      </c>
      <c r="H3109" s="104">
        <f t="shared" si="1004"/>
        <v>1</v>
      </c>
      <c r="I3109" s="104">
        <f t="shared" si="1005"/>
        <v>1.07934741</v>
      </c>
      <c r="J3109" s="104">
        <f t="shared" si="997"/>
        <v>1.07934741</v>
      </c>
      <c r="K3109" s="104">
        <f t="shared" si="998"/>
        <v>47084.665880220004</v>
      </c>
      <c r="L3109" s="107">
        <f t="shared" si="1007"/>
        <v>0</v>
      </c>
      <c r="M3109" s="105">
        <f t="shared" si="1008"/>
        <v>0</v>
      </c>
      <c r="N3109" s="104">
        <f t="shared" si="1009"/>
        <v>0</v>
      </c>
      <c r="O3109" s="113">
        <f t="shared" si="1006"/>
        <v>0.11</v>
      </c>
      <c r="P3109" s="108">
        <f t="shared" si="996"/>
        <v>1.0067556209999999</v>
      </c>
      <c r="Q3109" s="104">
        <f t="shared" si="999"/>
        <v>318.08615759000003</v>
      </c>
      <c r="R3109" s="104">
        <f t="shared" si="1000"/>
        <v>318.08615759000003</v>
      </c>
      <c r="S3109" s="109" t="s">
        <v>52</v>
      </c>
      <c r="T3109" s="110">
        <f t="shared" si="1010"/>
        <v>43141</v>
      </c>
      <c r="U3109" s="111">
        <f t="shared" si="1011"/>
        <v>0</v>
      </c>
      <c r="V3109" s="22"/>
      <c r="AF3109" s="14"/>
    </row>
    <row r="3110" spans="1:32" x14ac:dyDescent="0.2">
      <c r="A3110" s="112">
        <f t="shared" si="1001"/>
        <v>43135</v>
      </c>
      <c r="B3110" s="104">
        <f t="shared" si="993"/>
        <v>47416.052184640001</v>
      </c>
      <c r="C3110" s="104">
        <f t="shared" si="1002"/>
        <v>43623.272214299956</v>
      </c>
      <c r="D3110" s="132">
        <f t="shared" si="1003"/>
        <v>43111</v>
      </c>
      <c r="E3110" s="105">
        <f t="shared" si="995"/>
        <v>0</v>
      </c>
      <c r="F3110" s="106">
        <f t="shared" si="1012"/>
        <v>25</v>
      </c>
      <c r="G3110" s="106">
        <f t="shared" si="994"/>
        <v>31</v>
      </c>
      <c r="H3110" s="104">
        <f t="shared" si="1004"/>
        <v>1</v>
      </c>
      <c r="I3110" s="104">
        <f t="shared" si="1005"/>
        <v>1.07934741</v>
      </c>
      <c r="J3110" s="104">
        <f t="shared" si="997"/>
        <v>1.07934741</v>
      </c>
      <c r="K3110" s="104">
        <f t="shared" si="998"/>
        <v>47084.665880220004</v>
      </c>
      <c r="L3110" s="107">
        <f t="shared" si="1007"/>
        <v>0</v>
      </c>
      <c r="M3110" s="105">
        <f t="shared" si="1008"/>
        <v>0</v>
      </c>
      <c r="N3110" s="104">
        <f t="shared" si="1009"/>
        <v>0</v>
      </c>
      <c r="O3110" s="113">
        <f t="shared" si="1006"/>
        <v>0.11</v>
      </c>
      <c r="P3110" s="108">
        <f t="shared" si="996"/>
        <v>1.0070380940000001</v>
      </c>
      <c r="Q3110" s="104">
        <f t="shared" si="999"/>
        <v>331.38630441999999</v>
      </c>
      <c r="R3110" s="104">
        <f t="shared" si="1000"/>
        <v>331.38630441999999</v>
      </c>
      <c r="S3110" s="109" t="s">
        <v>52</v>
      </c>
      <c r="T3110" s="110">
        <f t="shared" si="1010"/>
        <v>43141</v>
      </c>
      <c r="U3110" s="111">
        <f t="shared" si="1011"/>
        <v>0</v>
      </c>
      <c r="V3110" s="22"/>
      <c r="AF3110" s="14"/>
    </row>
    <row r="3111" spans="1:32" x14ac:dyDescent="0.2">
      <c r="A3111" s="112">
        <f t="shared" si="1001"/>
        <v>43136</v>
      </c>
      <c r="B3111" s="104">
        <f t="shared" ref="B3111:B3174" si="1013">IF(E3111&lt;0,"ND",(K3111+Q3111))</f>
        <v>47429.356004070003</v>
      </c>
      <c r="C3111" s="104">
        <f t="shared" si="1002"/>
        <v>43623.272214299956</v>
      </c>
      <c r="D3111" s="132">
        <f t="shared" si="1003"/>
        <v>43111</v>
      </c>
      <c r="E3111" s="105">
        <f t="shared" si="995"/>
        <v>0</v>
      </c>
      <c r="F3111" s="106">
        <f t="shared" si="1012"/>
        <v>26</v>
      </c>
      <c r="G3111" s="106">
        <f t="shared" ref="G3111:G3174" si="1014">IF(DAY(A3111)=E$2+1,DAY(EOMONTH(A3111,0)), IF(DAY(A3111)&lt;&gt;$E$2+1,G3110))</f>
        <v>31</v>
      </c>
      <c r="H3111" s="104">
        <f t="shared" si="1004"/>
        <v>1</v>
      </c>
      <c r="I3111" s="104">
        <f t="shared" si="1005"/>
        <v>1.07934741</v>
      </c>
      <c r="J3111" s="104">
        <f t="shared" si="997"/>
        <v>1.07934741</v>
      </c>
      <c r="K3111" s="104">
        <f t="shared" si="998"/>
        <v>47084.665880220004</v>
      </c>
      <c r="L3111" s="107">
        <f t="shared" si="1007"/>
        <v>0</v>
      </c>
      <c r="M3111" s="105">
        <f t="shared" si="1008"/>
        <v>0</v>
      </c>
      <c r="N3111" s="104">
        <f t="shared" si="1009"/>
        <v>0</v>
      </c>
      <c r="O3111" s="113">
        <f t="shared" si="1006"/>
        <v>0.11</v>
      </c>
      <c r="P3111" s="108">
        <f t="shared" si="996"/>
        <v>1.0073206450000001</v>
      </c>
      <c r="Q3111" s="104">
        <f t="shared" si="999"/>
        <v>344.69012385000002</v>
      </c>
      <c r="R3111" s="104">
        <f t="shared" si="1000"/>
        <v>344.69012385000002</v>
      </c>
      <c r="S3111" s="109" t="s">
        <v>52</v>
      </c>
      <c r="T3111" s="110">
        <f t="shared" si="1010"/>
        <v>43141</v>
      </c>
      <c r="U3111" s="111">
        <f t="shared" si="1011"/>
        <v>0</v>
      </c>
      <c r="V3111" s="22"/>
      <c r="AF3111" s="14"/>
    </row>
    <row r="3112" spans="1:32" x14ac:dyDescent="0.2">
      <c r="A3112" s="112">
        <f t="shared" si="1001"/>
        <v>43137</v>
      </c>
      <c r="B3112" s="104">
        <f t="shared" si="1013"/>
        <v>47442.663590270007</v>
      </c>
      <c r="C3112" s="104">
        <f t="shared" si="1002"/>
        <v>43623.272214299956</v>
      </c>
      <c r="D3112" s="132">
        <f t="shared" si="1003"/>
        <v>43111</v>
      </c>
      <c r="E3112" s="105">
        <f t="shared" si="995"/>
        <v>0</v>
      </c>
      <c r="F3112" s="106">
        <f t="shared" si="1012"/>
        <v>27</v>
      </c>
      <c r="G3112" s="106">
        <f t="shared" si="1014"/>
        <v>31</v>
      </c>
      <c r="H3112" s="104">
        <f t="shared" si="1004"/>
        <v>1</v>
      </c>
      <c r="I3112" s="104">
        <f t="shared" si="1005"/>
        <v>1.07934741</v>
      </c>
      <c r="J3112" s="104">
        <f t="shared" si="997"/>
        <v>1.07934741</v>
      </c>
      <c r="K3112" s="104">
        <f t="shared" si="998"/>
        <v>47084.665880220004</v>
      </c>
      <c r="L3112" s="107">
        <f t="shared" si="1007"/>
        <v>0</v>
      </c>
      <c r="M3112" s="105">
        <f t="shared" si="1008"/>
        <v>0</v>
      </c>
      <c r="N3112" s="104">
        <f t="shared" si="1009"/>
        <v>0</v>
      </c>
      <c r="O3112" s="113">
        <f t="shared" si="1006"/>
        <v>0.11</v>
      </c>
      <c r="P3112" s="108">
        <f t="shared" si="996"/>
        <v>1.007603276</v>
      </c>
      <c r="Q3112" s="104">
        <f t="shared" si="999"/>
        <v>357.99771005000002</v>
      </c>
      <c r="R3112" s="104">
        <f t="shared" si="1000"/>
        <v>357.99771005000002</v>
      </c>
      <c r="S3112" s="109" t="s">
        <v>52</v>
      </c>
      <c r="T3112" s="110">
        <f t="shared" si="1010"/>
        <v>43141</v>
      </c>
      <c r="U3112" s="111">
        <f t="shared" si="1011"/>
        <v>0</v>
      </c>
      <c r="V3112" s="22"/>
      <c r="AF3112" s="14"/>
    </row>
    <row r="3113" spans="1:32" x14ac:dyDescent="0.2">
      <c r="A3113" s="112">
        <f t="shared" si="1001"/>
        <v>43138</v>
      </c>
      <c r="B3113" s="104">
        <f t="shared" si="1013"/>
        <v>47455.974943250003</v>
      </c>
      <c r="C3113" s="104">
        <f t="shared" si="1002"/>
        <v>43623.272214299956</v>
      </c>
      <c r="D3113" s="132">
        <f t="shared" si="1003"/>
        <v>43111</v>
      </c>
      <c r="E3113" s="105">
        <f t="shared" si="995"/>
        <v>0</v>
      </c>
      <c r="F3113" s="106">
        <f t="shared" si="1012"/>
        <v>28</v>
      </c>
      <c r="G3113" s="106">
        <f t="shared" si="1014"/>
        <v>31</v>
      </c>
      <c r="H3113" s="104">
        <f t="shared" si="1004"/>
        <v>1</v>
      </c>
      <c r="I3113" s="104">
        <f t="shared" si="1005"/>
        <v>1.07934741</v>
      </c>
      <c r="J3113" s="104">
        <f t="shared" si="997"/>
        <v>1.07934741</v>
      </c>
      <c r="K3113" s="104">
        <f t="shared" si="998"/>
        <v>47084.665880220004</v>
      </c>
      <c r="L3113" s="107">
        <f t="shared" si="1007"/>
        <v>0</v>
      </c>
      <c r="M3113" s="105">
        <f t="shared" si="1008"/>
        <v>0</v>
      </c>
      <c r="N3113" s="104">
        <f t="shared" si="1009"/>
        <v>0</v>
      </c>
      <c r="O3113" s="113">
        <f t="shared" si="1006"/>
        <v>0.11</v>
      </c>
      <c r="P3113" s="108">
        <f t="shared" si="996"/>
        <v>1.0078859870000001</v>
      </c>
      <c r="Q3113" s="104">
        <f t="shared" si="999"/>
        <v>371.30906303</v>
      </c>
      <c r="R3113" s="104">
        <f t="shared" si="1000"/>
        <v>371.30906303</v>
      </c>
      <c r="S3113" s="109" t="s">
        <v>52</v>
      </c>
      <c r="T3113" s="110">
        <f t="shared" si="1010"/>
        <v>43141</v>
      </c>
      <c r="U3113" s="111">
        <f t="shared" si="1011"/>
        <v>0</v>
      </c>
      <c r="V3113" s="22"/>
      <c r="AF3113" s="14"/>
    </row>
    <row r="3114" spans="1:32" x14ac:dyDescent="0.2">
      <c r="A3114" s="112">
        <f t="shared" si="1001"/>
        <v>43139</v>
      </c>
      <c r="B3114" s="104">
        <f t="shared" si="1013"/>
        <v>47469.289968830002</v>
      </c>
      <c r="C3114" s="104">
        <f t="shared" si="1002"/>
        <v>43623.272214299956</v>
      </c>
      <c r="D3114" s="132">
        <f t="shared" si="1003"/>
        <v>43111</v>
      </c>
      <c r="E3114" s="105">
        <f t="shared" si="995"/>
        <v>0</v>
      </c>
      <c r="F3114" s="106">
        <f t="shared" si="1012"/>
        <v>29</v>
      </c>
      <c r="G3114" s="106">
        <f t="shared" si="1014"/>
        <v>31</v>
      </c>
      <c r="H3114" s="104">
        <f t="shared" si="1004"/>
        <v>1</v>
      </c>
      <c r="I3114" s="104">
        <f t="shared" si="1005"/>
        <v>1.07934741</v>
      </c>
      <c r="J3114" s="104">
        <f t="shared" si="997"/>
        <v>1.07934741</v>
      </c>
      <c r="K3114" s="104">
        <f t="shared" si="998"/>
        <v>47084.665880220004</v>
      </c>
      <c r="L3114" s="107">
        <f t="shared" si="1007"/>
        <v>0</v>
      </c>
      <c r="M3114" s="105">
        <f t="shared" si="1008"/>
        <v>0</v>
      </c>
      <c r="N3114" s="104">
        <f t="shared" si="1009"/>
        <v>0</v>
      </c>
      <c r="O3114" s="113">
        <f t="shared" si="1006"/>
        <v>0.11</v>
      </c>
      <c r="P3114" s="108">
        <f t="shared" si="996"/>
        <v>1.008168776</v>
      </c>
      <c r="Q3114" s="104">
        <f t="shared" si="999"/>
        <v>384.62408861</v>
      </c>
      <c r="R3114" s="104">
        <f t="shared" si="1000"/>
        <v>384.62408861</v>
      </c>
      <c r="S3114" s="109" t="s">
        <v>52</v>
      </c>
      <c r="T3114" s="110">
        <f t="shared" si="1010"/>
        <v>43141</v>
      </c>
      <c r="U3114" s="111">
        <f t="shared" si="1011"/>
        <v>0</v>
      </c>
      <c r="V3114" s="22"/>
      <c r="AF3114" s="14"/>
    </row>
    <row r="3115" spans="1:32" x14ac:dyDescent="0.2">
      <c r="A3115" s="112">
        <f t="shared" si="1001"/>
        <v>43140</v>
      </c>
      <c r="B3115" s="104">
        <f t="shared" si="1013"/>
        <v>47482.608761180003</v>
      </c>
      <c r="C3115" s="104">
        <f t="shared" si="1002"/>
        <v>43623.272214299956</v>
      </c>
      <c r="D3115" s="132">
        <f t="shared" si="1003"/>
        <v>43111</v>
      </c>
      <c r="E3115" s="105">
        <f t="shared" ref="E3115:E3178" si="1015">IF(DAY(A3114)=$E$2,VLOOKUP(A3114,$AG$10:$AH$200,2),E3114)</f>
        <v>0</v>
      </c>
      <c r="F3115" s="106">
        <f t="shared" si="1012"/>
        <v>30</v>
      </c>
      <c r="G3115" s="106">
        <f t="shared" si="1014"/>
        <v>31</v>
      </c>
      <c r="H3115" s="104">
        <f t="shared" si="1004"/>
        <v>1</v>
      </c>
      <c r="I3115" s="104">
        <f t="shared" si="1005"/>
        <v>1.07934741</v>
      </c>
      <c r="J3115" s="104">
        <f t="shared" si="997"/>
        <v>1.07934741</v>
      </c>
      <c r="K3115" s="104">
        <f t="shared" si="998"/>
        <v>47084.665880220004</v>
      </c>
      <c r="L3115" s="107">
        <f t="shared" si="1007"/>
        <v>0</v>
      </c>
      <c r="M3115" s="105">
        <f t="shared" si="1008"/>
        <v>0</v>
      </c>
      <c r="N3115" s="104">
        <f t="shared" si="1009"/>
        <v>0</v>
      </c>
      <c r="O3115" s="113">
        <f t="shared" si="1006"/>
        <v>0.11</v>
      </c>
      <c r="P3115" s="108">
        <f t="shared" si="996"/>
        <v>1.0084516450000001</v>
      </c>
      <c r="Q3115" s="104">
        <f t="shared" si="999"/>
        <v>397.94288096000002</v>
      </c>
      <c r="R3115" s="104">
        <f t="shared" si="1000"/>
        <v>397.94288096000002</v>
      </c>
      <c r="S3115" s="109" t="s">
        <v>52</v>
      </c>
      <c r="T3115" s="110">
        <f t="shared" si="1010"/>
        <v>43141</v>
      </c>
      <c r="U3115" s="111">
        <f t="shared" si="1011"/>
        <v>0</v>
      </c>
      <c r="V3115" s="22"/>
      <c r="AF3115" s="14"/>
    </row>
    <row r="3116" spans="1:32" x14ac:dyDescent="0.2">
      <c r="A3116" s="112">
        <f t="shared" si="1001"/>
        <v>43141</v>
      </c>
      <c r="B3116" s="104">
        <f t="shared" si="1013"/>
        <v>47495.931320300006</v>
      </c>
      <c r="C3116" s="104">
        <f t="shared" si="1002"/>
        <v>43623.272214299956</v>
      </c>
      <c r="D3116" s="132">
        <f t="shared" si="1003"/>
        <v>43111</v>
      </c>
      <c r="E3116" s="105">
        <f t="shared" si="1015"/>
        <v>0</v>
      </c>
      <c r="F3116" s="106">
        <f t="shared" si="1012"/>
        <v>31</v>
      </c>
      <c r="G3116" s="106">
        <f t="shared" si="1014"/>
        <v>31</v>
      </c>
      <c r="H3116" s="104">
        <f t="shared" si="1004"/>
        <v>1</v>
      </c>
      <c r="I3116" s="104">
        <f t="shared" si="1005"/>
        <v>1.07934741</v>
      </c>
      <c r="J3116" s="104">
        <f t="shared" si="997"/>
        <v>1.07934741</v>
      </c>
      <c r="K3116" s="104">
        <f t="shared" si="998"/>
        <v>47084.665880220004</v>
      </c>
      <c r="L3116" s="107">
        <f t="shared" si="1007"/>
        <v>101</v>
      </c>
      <c r="M3116" s="105">
        <f t="shared" si="1008"/>
        <v>2.4267884972000001E-2</v>
      </c>
      <c r="N3116" s="104">
        <f t="shared" si="1009"/>
        <v>1142.6452555200001</v>
      </c>
      <c r="O3116" s="113">
        <f t="shared" si="1006"/>
        <v>0.11</v>
      </c>
      <c r="P3116" s="108">
        <f t="shared" si="996"/>
        <v>1.0087345940000001</v>
      </c>
      <c r="Q3116" s="104">
        <f t="shared" si="999"/>
        <v>411.26544008000002</v>
      </c>
      <c r="R3116" s="104">
        <f t="shared" si="1000"/>
        <v>1553.9106956000001</v>
      </c>
      <c r="S3116" s="109" t="s">
        <v>52</v>
      </c>
      <c r="T3116" s="110">
        <f t="shared" si="1010"/>
        <v>43141</v>
      </c>
      <c r="U3116" s="111">
        <f t="shared" si="1011"/>
        <v>45942.020624700002</v>
      </c>
      <c r="V3116" s="22"/>
      <c r="AF3116" s="14"/>
    </row>
    <row r="3117" spans="1:32" x14ac:dyDescent="0.2">
      <c r="A3117" s="112">
        <f t="shared" si="1001"/>
        <v>43142</v>
      </c>
      <c r="B3117" s="104">
        <f t="shared" si="1013"/>
        <v>45956.292237759997</v>
      </c>
      <c r="C3117" s="104">
        <f t="shared" si="1002"/>
        <v>42564.627662109953</v>
      </c>
      <c r="D3117" s="132">
        <f t="shared" si="1003"/>
        <v>43142</v>
      </c>
      <c r="E3117" s="105">
        <f t="shared" si="1015"/>
        <v>0</v>
      </c>
      <c r="F3117" s="106">
        <f t="shared" si="1012"/>
        <v>1</v>
      </c>
      <c r="G3117" s="106">
        <f t="shared" si="1014"/>
        <v>28</v>
      </c>
      <c r="H3117" s="104">
        <f t="shared" si="1004"/>
        <v>1</v>
      </c>
      <c r="I3117" s="104">
        <f t="shared" si="1005"/>
        <v>1.07934741</v>
      </c>
      <c r="J3117" s="104">
        <f t="shared" si="997"/>
        <v>1.07934741</v>
      </c>
      <c r="K3117" s="104">
        <f t="shared" si="998"/>
        <v>45942.02062471</v>
      </c>
      <c r="L3117" s="107">
        <f t="shared" si="1007"/>
        <v>0</v>
      </c>
      <c r="M3117" s="105">
        <f t="shared" si="1008"/>
        <v>0</v>
      </c>
      <c r="N3117" s="104">
        <f t="shared" si="1009"/>
        <v>0</v>
      </c>
      <c r="O3117" s="113">
        <f t="shared" si="1006"/>
        <v>0.11</v>
      </c>
      <c r="P3117" s="108">
        <f t="shared" si="996"/>
        <v>1.000310644</v>
      </c>
      <c r="Q3117" s="104">
        <f t="shared" si="999"/>
        <v>14.271613049999999</v>
      </c>
      <c r="R3117" s="104">
        <f t="shared" si="1000"/>
        <v>14.271613049999999</v>
      </c>
      <c r="S3117" s="109" t="s">
        <v>52</v>
      </c>
      <c r="T3117" s="110">
        <f t="shared" si="1010"/>
        <v>43169</v>
      </c>
      <c r="U3117" s="111">
        <f t="shared" si="1011"/>
        <v>0</v>
      </c>
      <c r="V3117" s="22"/>
      <c r="AF3117" s="14"/>
    </row>
    <row r="3118" spans="1:32" x14ac:dyDescent="0.2">
      <c r="A3118" s="112">
        <f t="shared" si="1001"/>
        <v>43143</v>
      </c>
      <c r="B3118" s="104">
        <f t="shared" si="1013"/>
        <v>45970.568261250002</v>
      </c>
      <c r="C3118" s="104">
        <f t="shared" si="1002"/>
        <v>42564.627662109953</v>
      </c>
      <c r="D3118" s="132">
        <f t="shared" si="1003"/>
        <v>43142</v>
      </c>
      <c r="E3118" s="105">
        <f t="shared" si="1015"/>
        <v>0</v>
      </c>
      <c r="F3118" s="106">
        <f t="shared" si="1012"/>
        <v>2</v>
      </c>
      <c r="G3118" s="106">
        <f t="shared" si="1014"/>
        <v>28</v>
      </c>
      <c r="H3118" s="104">
        <f t="shared" si="1004"/>
        <v>1</v>
      </c>
      <c r="I3118" s="104">
        <f t="shared" si="1005"/>
        <v>1.07934741</v>
      </c>
      <c r="J3118" s="104">
        <f t="shared" si="997"/>
        <v>1.07934741</v>
      </c>
      <c r="K3118" s="104">
        <f t="shared" si="998"/>
        <v>45942.02062471</v>
      </c>
      <c r="L3118" s="107">
        <f t="shared" si="1007"/>
        <v>0</v>
      </c>
      <c r="M3118" s="105">
        <f t="shared" si="1008"/>
        <v>0</v>
      </c>
      <c r="N3118" s="104">
        <f t="shared" si="1009"/>
        <v>0</v>
      </c>
      <c r="O3118" s="113">
        <f t="shared" si="1006"/>
        <v>0.11</v>
      </c>
      <c r="P3118" s="108">
        <f t="shared" si="996"/>
        <v>1.000621384</v>
      </c>
      <c r="Q3118" s="104">
        <f t="shared" si="999"/>
        <v>28.547636539999999</v>
      </c>
      <c r="R3118" s="104">
        <f t="shared" si="1000"/>
        <v>28.547636539999999</v>
      </c>
      <c r="S3118" s="109" t="s">
        <v>52</v>
      </c>
      <c r="T3118" s="110">
        <f t="shared" si="1010"/>
        <v>43169</v>
      </c>
      <c r="U3118" s="111">
        <f t="shared" si="1011"/>
        <v>0</v>
      </c>
      <c r="V3118" s="22"/>
      <c r="AF3118" s="14"/>
    </row>
    <row r="3119" spans="1:32" x14ac:dyDescent="0.2">
      <c r="A3119" s="112">
        <f t="shared" si="1001"/>
        <v>43144</v>
      </c>
      <c r="B3119" s="104">
        <f t="shared" si="1013"/>
        <v>45984.848695169996</v>
      </c>
      <c r="C3119" s="104">
        <f t="shared" si="1002"/>
        <v>42564.627662109953</v>
      </c>
      <c r="D3119" s="132">
        <f t="shared" si="1003"/>
        <v>43142</v>
      </c>
      <c r="E3119" s="105">
        <f t="shared" si="1015"/>
        <v>0</v>
      </c>
      <c r="F3119" s="106">
        <f t="shared" si="1012"/>
        <v>3</v>
      </c>
      <c r="G3119" s="106">
        <f t="shared" si="1014"/>
        <v>28</v>
      </c>
      <c r="H3119" s="104">
        <f t="shared" si="1004"/>
        <v>1</v>
      </c>
      <c r="I3119" s="104">
        <f t="shared" si="1005"/>
        <v>1.07934741</v>
      </c>
      <c r="J3119" s="104">
        <f t="shared" si="997"/>
        <v>1.07934741</v>
      </c>
      <c r="K3119" s="104">
        <f t="shared" si="998"/>
        <v>45942.02062471</v>
      </c>
      <c r="L3119" s="107">
        <f t="shared" si="1007"/>
        <v>0</v>
      </c>
      <c r="M3119" s="105">
        <f t="shared" si="1008"/>
        <v>0</v>
      </c>
      <c r="N3119" s="104">
        <f t="shared" si="1009"/>
        <v>0</v>
      </c>
      <c r="O3119" s="113">
        <f t="shared" si="1006"/>
        <v>0.11</v>
      </c>
      <c r="P3119" s="108">
        <f t="shared" si="996"/>
        <v>1.0009322199999999</v>
      </c>
      <c r="Q3119" s="104">
        <f t="shared" si="999"/>
        <v>42.828070459999999</v>
      </c>
      <c r="R3119" s="104">
        <f t="shared" si="1000"/>
        <v>42.828070459999999</v>
      </c>
      <c r="S3119" s="109" t="s">
        <v>52</v>
      </c>
      <c r="T3119" s="110">
        <f t="shared" si="1010"/>
        <v>43169</v>
      </c>
      <c r="U3119" s="111">
        <f t="shared" si="1011"/>
        <v>0</v>
      </c>
      <c r="V3119" s="22"/>
      <c r="AF3119" s="14"/>
    </row>
    <row r="3120" spans="1:32" x14ac:dyDescent="0.2">
      <c r="A3120" s="112">
        <f t="shared" si="1001"/>
        <v>43145</v>
      </c>
      <c r="B3120" s="104">
        <f t="shared" si="1013"/>
        <v>45999.133585470001</v>
      </c>
      <c r="C3120" s="104">
        <f t="shared" si="1002"/>
        <v>42564.627662109953</v>
      </c>
      <c r="D3120" s="132">
        <f t="shared" si="1003"/>
        <v>43142</v>
      </c>
      <c r="E3120" s="105">
        <f t="shared" si="1015"/>
        <v>0</v>
      </c>
      <c r="F3120" s="106">
        <f t="shared" si="1012"/>
        <v>4</v>
      </c>
      <c r="G3120" s="106">
        <f t="shared" si="1014"/>
        <v>28</v>
      </c>
      <c r="H3120" s="104">
        <f t="shared" si="1004"/>
        <v>1</v>
      </c>
      <c r="I3120" s="104">
        <f t="shared" si="1005"/>
        <v>1.07934741</v>
      </c>
      <c r="J3120" s="104">
        <f t="shared" si="997"/>
        <v>1.07934741</v>
      </c>
      <c r="K3120" s="104">
        <f t="shared" si="998"/>
        <v>45942.02062471</v>
      </c>
      <c r="L3120" s="107">
        <f t="shared" si="1007"/>
        <v>0</v>
      </c>
      <c r="M3120" s="105">
        <f t="shared" si="1008"/>
        <v>0</v>
      </c>
      <c r="N3120" s="104">
        <f t="shared" si="1009"/>
        <v>0</v>
      </c>
      <c r="O3120" s="113">
        <f t="shared" si="1006"/>
        <v>0.11</v>
      </c>
      <c r="P3120" s="108">
        <f t="shared" si="996"/>
        <v>1.0012431530000001</v>
      </c>
      <c r="Q3120" s="104">
        <f t="shared" si="999"/>
        <v>57.11296076</v>
      </c>
      <c r="R3120" s="104">
        <f t="shared" si="1000"/>
        <v>57.11296076</v>
      </c>
      <c r="S3120" s="109" t="s">
        <v>52</v>
      </c>
      <c r="T3120" s="110">
        <f t="shared" si="1010"/>
        <v>43169</v>
      </c>
      <c r="U3120" s="111">
        <f t="shared" si="1011"/>
        <v>0</v>
      </c>
      <c r="V3120" s="22"/>
      <c r="AF3120" s="14"/>
    </row>
    <row r="3121" spans="1:32" x14ac:dyDescent="0.2">
      <c r="A3121" s="112">
        <f t="shared" si="1001"/>
        <v>43146</v>
      </c>
      <c r="B3121" s="104">
        <f t="shared" si="1013"/>
        <v>46013.422932150002</v>
      </c>
      <c r="C3121" s="104">
        <f t="shared" si="1002"/>
        <v>42564.627662109953</v>
      </c>
      <c r="D3121" s="132">
        <f t="shared" si="1003"/>
        <v>43142</v>
      </c>
      <c r="E3121" s="105">
        <f t="shared" si="1015"/>
        <v>0</v>
      </c>
      <c r="F3121" s="106">
        <f t="shared" si="1012"/>
        <v>5</v>
      </c>
      <c r="G3121" s="106">
        <f t="shared" si="1014"/>
        <v>28</v>
      </c>
      <c r="H3121" s="104">
        <f t="shared" si="1004"/>
        <v>1</v>
      </c>
      <c r="I3121" s="104">
        <f t="shared" si="1005"/>
        <v>1.07934741</v>
      </c>
      <c r="J3121" s="104">
        <f t="shared" si="997"/>
        <v>1.07934741</v>
      </c>
      <c r="K3121" s="104">
        <f t="shared" si="998"/>
        <v>45942.02062471</v>
      </c>
      <c r="L3121" s="107">
        <f t="shared" si="1007"/>
        <v>0</v>
      </c>
      <c r="M3121" s="105">
        <f t="shared" si="1008"/>
        <v>0</v>
      </c>
      <c r="N3121" s="104">
        <f t="shared" si="1009"/>
        <v>0</v>
      </c>
      <c r="O3121" s="113">
        <f t="shared" si="1006"/>
        <v>0.11</v>
      </c>
      <c r="P3121" s="108">
        <f t="shared" si="996"/>
        <v>1.0015541830000001</v>
      </c>
      <c r="Q3121" s="104">
        <f t="shared" si="999"/>
        <v>71.402307440000001</v>
      </c>
      <c r="R3121" s="104">
        <f t="shared" si="1000"/>
        <v>71.402307440000001</v>
      </c>
      <c r="S3121" s="109" t="s">
        <v>52</v>
      </c>
      <c r="T3121" s="110">
        <f t="shared" si="1010"/>
        <v>43169</v>
      </c>
      <c r="U3121" s="111">
        <f t="shared" si="1011"/>
        <v>0</v>
      </c>
      <c r="V3121" s="22"/>
      <c r="AF3121" s="14"/>
    </row>
    <row r="3122" spans="1:32" x14ac:dyDescent="0.2">
      <c r="A3122" s="112">
        <f t="shared" si="1001"/>
        <v>43147</v>
      </c>
      <c r="B3122" s="104">
        <f t="shared" si="1013"/>
        <v>46027.716689250003</v>
      </c>
      <c r="C3122" s="104">
        <f t="shared" si="1002"/>
        <v>42564.627662109953</v>
      </c>
      <c r="D3122" s="132">
        <f t="shared" si="1003"/>
        <v>43142</v>
      </c>
      <c r="E3122" s="105">
        <f t="shared" si="1015"/>
        <v>0</v>
      </c>
      <c r="F3122" s="106">
        <f t="shared" si="1012"/>
        <v>6</v>
      </c>
      <c r="G3122" s="106">
        <f t="shared" si="1014"/>
        <v>28</v>
      </c>
      <c r="H3122" s="104">
        <f t="shared" si="1004"/>
        <v>1</v>
      </c>
      <c r="I3122" s="104">
        <f t="shared" si="1005"/>
        <v>1.07934741</v>
      </c>
      <c r="J3122" s="104">
        <f t="shared" si="997"/>
        <v>1.07934741</v>
      </c>
      <c r="K3122" s="104">
        <f t="shared" si="998"/>
        <v>45942.02062471</v>
      </c>
      <c r="L3122" s="107">
        <f t="shared" si="1007"/>
        <v>0</v>
      </c>
      <c r="M3122" s="105">
        <f t="shared" si="1008"/>
        <v>0</v>
      </c>
      <c r="N3122" s="104">
        <f t="shared" si="1009"/>
        <v>0</v>
      </c>
      <c r="O3122" s="113">
        <f t="shared" si="1006"/>
        <v>0.11</v>
      </c>
      <c r="P3122" s="108">
        <f t="shared" si="996"/>
        <v>1.001865309</v>
      </c>
      <c r="Q3122" s="104">
        <f t="shared" si="999"/>
        <v>85.696064539999995</v>
      </c>
      <c r="R3122" s="104">
        <f t="shared" si="1000"/>
        <v>85.696064539999995</v>
      </c>
      <c r="S3122" s="109" t="s">
        <v>52</v>
      </c>
      <c r="T3122" s="110">
        <f t="shared" si="1010"/>
        <v>43169</v>
      </c>
      <c r="U3122" s="111">
        <f t="shared" si="1011"/>
        <v>0</v>
      </c>
      <c r="V3122" s="22"/>
      <c r="AF3122" s="14"/>
    </row>
    <row r="3123" spans="1:32" x14ac:dyDescent="0.2">
      <c r="A3123" s="112">
        <f t="shared" si="1001"/>
        <v>43148</v>
      </c>
      <c r="B3123" s="104">
        <f t="shared" si="1013"/>
        <v>46042.014902739997</v>
      </c>
      <c r="C3123" s="104">
        <f t="shared" si="1002"/>
        <v>42564.627662109953</v>
      </c>
      <c r="D3123" s="132">
        <f t="shared" si="1003"/>
        <v>43142</v>
      </c>
      <c r="E3123" s="105">
        <f t="shared" si="1015"/>
        <v>0</v>
      </c>
      <c r="F3123" s="106">
        <f t="shared" si="1012"/>
        <v>7</v>
      </c>
      <c r="G3123" s="106">
        <f t="shared" si="1014"/>
        <v>28</v>
      </c>
      <c r="H3123" s="104">
        <f t="shared" si="1004"/>
        <v>1</v>
      </c>
      <c r="I3123" s="104">
        <f t="shared" si="1005"/>
        <v>1.07934741</v>
      </c>
      <c r="J3123" s="104">
        <f t="shared" si="997"/>
        <v>1.07934741</v>
      </c>
      <c r="K3123" s="104">
        <f t="shared" si="998"/>
        <v>45942.02062471</v>
      </c>
      <c r="L3123" s="107">
        <f t="shared" si="1007"/>
        <v>0</v>
      </c>
      <c r="M3123" s="105">
        <f t="shared" si="1008"/>
        <v>0</v>
      </c>
      <c r="N3123" s="104">
        <f t="shared" si="1009"/>
        <v>0</v>
      </c>
      <c r="O3123" s="113">
        <f t="shared" si="1006"/>
        <v>0.11</v>
      </c>
      <c r="P3123" s="108">
        <f t="shared" si="996"/>
        <v>1.002176532</v>
      </c>
      <c r="Q3123" s="104">
        <f t="shared" si="999"/>
        <v>99.994278030000004</v>
      </c>
      <c r="R3123" s="104">
        <f t="shared" si="1000"/>
        <v>99.994278030000004</v>
      </c>
      <c r="S3123" s="109" t="s">
        <v>52</v>
      </c>
      <c r="T3123" s="110">
        <f t="shared" si="1010"/>
        <v>43169</v>
      </c>
      <c r="U3123" s="111">
        <f t="shared" si="1011"/>
        <v>0</v>
      </c>
      <c r="V3123" s="22"/>
      <c r="AF3123" s="14"/>
    </row>
    <row r="3124" spans="1:32" x14ac:dyDescent="0.2">
      <c r="A3124" s="112">
        <f t="shared" si="1001"/>
        <v>43149</v>
      </c>
      <c r="B3124" s="104">
        <f t="shared" si="1013"/>
        <v>46056.317572599997</v>
      </c>
      <c r="C3124" s="104">
        <f t="shared" si="1002"/>
        <v>42564.627662109953</v>
      </c>
      <c r="D3124" s="132">
        <f t="shared" si="1003"/>
        <v>43142</v>
      </c>
      <c r="E3124" s="105">
        <f t="shared" si="1015"/>
        <v>0</v>
      </c>
      <c r="F3124" s="106">
        <f t="shared" si="1012"/>
        <v>8</v>
      </c>
      <c r="G3124" s="106">
        <f t="shared" si="1014"/>
        <v>28</v>
      </c>
      <c r="H3124" s="104">
        <f t="shared" si="1004"/>
        <v>1</v>
      </c>
      <c r="I3124" s="104">
        <f t="shared" si="1005"/>
        <v>1.07934741</v>
      </c>
      <c r="J3124" s="104">
        <f t="shared" si="997"/>
        <v>1.07934741</v>
      </c>
      <c r="K3124" s="104">
        <f t="shared" si="998"/>
        <v>45942.02062471</v>
      </c>
      <c r="L3124" s="107">
        <f t="shared" si="1007"/>
        <v>0</v>
      </c>
      <c r="M3124" s="105">
        <f t="shared" si="1008"/>
        <v>0</v>
      </c>
      <c r="N3124" s="104">
        <f t="shared" si="1009"/>
        <v>0</v>
      </c>
      <c r="O3124" s="113">
        <f t="shared" si="1006"/>
        <v>0.11</v>
      </c>
      <c r="P3124" s="108">
        <f t="shared" si="996"/>
        <v>1.002487852</v>
      </c>
      <c r="Q3124" s="104">
        <f t="shared" si="999"/>
        <v>114.29694789</v>
      </c>
      <c r="R3124" s="104">
        <f t="shared" si="1000"/>
        <v>114.29694789</v>
      </c>
      <c r="S3124" s="109" t="s">
        <v>52</v>
      </c>
      <c r="T3124" s="110">
        <f t="shared" si="1010"/>
        <v>43169</v>
      </c>
      <c r="U3124" s="111">
        <f t="shared" si="1011"/>
        <v>0</v>
      </c>
      <c r="V3124" s="22"/>
      <c r="AF3124" s="14"/>
    </row>
    <row r="3125" spans="1:32" x14ac:dyDescent="0.2">
      <c r="A3125" s="112">
        <f t="shared" si="1001"/>
        <v>43150</v>
      </c>
      <c r="B3125" s="104">
        <f t="shared" si="1013"/>
        <v>46070.624652899998</v>
      </c>
      <c r="C3125" s="104">
        <f t="shared" si="1002"/>
        <v>42564.627662109953</v>
      </c>
      <c r="D3125" s="132">
        <f t="shared" si="1003"/>
        <v>43142</v>
      </c>
      <c r="E3125" s="105">
        <f t="shared" si="1015"/>
        <v>0</v>
      </c>
      <c r="F3125" s="106">
        <f t="shared" si="1012"/>
        <v>9</v>
      </c>
      <c r="G3125" s="106">
        <f t="shared" si="1014"/>
        <v>28</v>
      </c>
      <c r="H3125" s="104">
        <f t="shared" si="1004"/>
        <v>1</v>
      </c>
      <c r="I3125" s="104">
        <f t="shared" si="1005"/>
        <v>1.07934741</v>
      </c>
      <c r="J3125" s="104">
        <f t="shared" si="997"/>
        <v>1.07934741</v>
      </c>
      <c r="K3125" s="104">
        <f t="shared" si="998"/>
        <v>45942.02062471</v>
      </c>
      <c r="L3125" s="107">
        <f t="shared" si="1007"/>
        <v>0</v>
      </c>
      <c r="M3125" s="105">
        <f t="shared" si="1008"/>
        <v>0</v>
      </c>
      <c r="N3125" s="104">
        <f t="shared" si="1009"/>
        <v>0</v>
      </c>
      <c r="O3125" s="113">
        <f t="shared" si="1006"/>
        <v>0.11</v>
      </c>
      <c r="P3125" s="108">
        <f t="shared" si="996"/>
        <v>1.002799268</v>
      </c>
      <c r="Q3125" s="104">
        <f t="shared" si="999"/>
        <v>128.60402819000001</v>
      </c>
      <c r="R3125" s="104">
        <f t="shared" si="1000"/>
        <v>128.60402819000001</v>
      </c>
      <c r="S3125" s="109" t="s">
        <v>52</v>
      </c>
      <c r="T3125" s="110">
        <f t="shared" si="1010"/>
        <v>43169</v>
      </c>
      <c r="U3125" s="111">
        <f t="shared" si="1011"/>
        <v>0</v>
      </c>
      <c r="V3125" s="22"/>
      <c r="AF3125" s="14"/>
    </row>
    <row r="3126" spans="1:32" x14ac:dyDescent="0.2">
      <c r="A3126" s="112">
        <f t="shared" si="1001"/>
        <v>43151</v>
      </c>
      <c r="B3126" s="104">
        <f t="shared" si="1013"/>
        <v>46084.936189569999</v>
      </c>
      <c r="C3126" s="104">
        <f t="shared" si="1002"/>
        <v>42564.627662109953</v>
      </c>
      <c r="D3126" s="132">
        <f t="shared" si="1003"/>
        <v>43142</v>
      </c>
      <c r="E3126" s="105">
        <f t="shared" si="1015"/>
        <v>0</v>
      </c>
      <c r="F3126" s="106">
        <f t="shared" si="1012"/>
        <v>10</v>
      </c>
      <c r="G3126" s="106">
        <f t="shared" si="1014"/>
        <v>28</v>
      </c>
      <c r="H3126" s="104">
        <f t="shared" si="1004"/>
        <v>1</v>
      </c>
      <c r="I3126" s="104">
        <f t="shared" si="1005"/>
        <v>1.07934741</v>
      </c>
      <c r="J3126" s="104">
        <f t="shared" si="997"/>
        <v>1.07934741</v>
      </c>
      <c r="K3126" s="104">
        <f t="shared" si="998"/>
        <v>45942.02062471</v>
      </c>
      <c r="L3126" s="107">
        <f t="shared" si="1007"/>
        <v>0</v>
      </c>
      <c r="M3126" s="105">
        <f t="shared" si="1008"/>
        <v>0</v>
      </c>
      <c r="N3126" s="104">
        <f t="shared" si="1009"/>
        <v>0</v>
      </c>
      <c r="O3126" s="113">
        <f t="shared" si="1006"/>
        <v>0.11</v>
      </c>
      <c r="P3126" s="108">
        <f t="shared" si="996"/>
        <v>1.003110781</v>
      </c>
      <c r="Q3126" s="104">
        <f t="shared" si="999"/>
        <v>142.91556485999999</v>
      </c>
      <c r="R3126" s="104">
        <f t="shared" si="1000"/>
        <v>142.91556485999999</v>
      </c>
      <c r="S3126" s="109" t="s">
        <v>52</v>
      </c>
      <c r="T3126" s="110">
        <f t="shared" si="1010"/>
        <v>43169</v>
      </c>
      <c r="U3126" s="111">
        <f t="shared" si="1011"/>
        <v>0</v>
      </c>
      <c r="V3126" s="22"/>
      <c r="AF3126" s="14"/>
    </row>
    <row r="3127" spans="1:32" x14ac:dyDescent="0.2">
      <c r="A3127" s="112">
        <f t="shared" si="1001"/>
        <v>43152</v>
      </c>
      <c r="B3127" s="104">
        <f t="shared" si="1013"/>
        <v>46099.252182609998</v>
      </c>
      <c r="C3127" s="104">
        <f t="shared" si="1002"/>
        <v>42564.627662109953</v>
      </c>
      <c r="D3127" s="132">
        <f t="shared" si="1003"/>
        <v>43142</v>
      </c>
      <c r="E3127" s="105">
        <f t="shared" si="1015"/>
        <v>0</v>
      </c>
      <c r="F3127" s="106">
        <f t="shared" si="1012"/>
        <v>11</v>
      </c>
      <c r="G3127" s="106">
        <f t="shared" si="1014"/>
        <v>28</v>
      </c>
      <c r="H3127" s="104">
        <f t="shared" si="1004"/>
        <v>1</v>
      </c>
      <c r="I3127" s="104">
        <f t="shared" si="1005"/>
        <v>1.07934741</v>
      </c>
      <c r="J3127" s="104">
        <f t="shared" si="997"/>
        <v>1.07934741</v>
      </c>
      <c r="K3127" s="104">
        <f t="shared" si="998"/>
        <v>45942.02062471</v>
      </c>
      <c r="L3127" s="107">
        <f t="shared" si="1007"/>
        <v>0</v>
      </c>
      <c r="M3127" s="105">
        <f t="shared" si="1008"/>
        <v>0</v>
      </c>
      <c r="N3127" s="104">
        <f t="shared" si="1009"/>
        <v>0</v>
      </c>
      <c r="O3127" s="113">
        <f t="shared" si="1006"/>
        <v>0.11</v>
      </c>
      <c r="P3127" s="108">
        <f t="shared" si="996"/>
        <v>1.003422391</v>
      </c>
      <c r="Q3127" s="104">
        <f t="shared" si="999"/>
        <v>157.23155790000001</v>
      </c>
      <c r="R3127" s="104">
        <f t="shared" si="1000"/>
        <v>157.23155790000001</v>
      </c>
      <c r="S3127" s="109" t="s">
        <v>52</v>
      </c>
      <c r="T3127" s="110">
        <f t="shared" si="1010"/>
        <v>43169</v>
      </c>
      <c r="U3127" s="111">
        <f t="shared" si="1011"/>
        <v>0</v>
      </c>
      <c r="V3127" s="22"/>
      <c r="AF3127" s="14"/>
    </row>
    <row r="3128" spans="1:32" x14ac:dyDescent="0.2">
      <c r="A3128" s="112">
        <f t="shared" si="1001"/>
        <v>43153</v>
      </c>
      <c r="B3128" s="104">
        <f t="shared" si="1013"/>
        <v>46113.572632039999</v>
      </c>
      <c r="C3128" s="104">
        <f t="shared" si="1002"/>
        <v>42564.627662109953</v>
      </c>
      <c r="D3128" s="132">
        <f t="shared" si="1003"/>
        <v>43142</v>
      </c>
      <c r="E3128" s="105">
        <f t="shared" si="1015"/>
        <v>0</v>
      </c>
      <c r="F3128" s="106">
        <f t="shared" si="1012"/>
        <v>12</v>
      </c>
      <c r="G3128" s="106">
        <f t="shared" si="1014"/>
        <v>28</v>
      </c>
      <c r="H3128" s="104">
        <f t="shared" si="1004"/>
        <v>1</v>
      </c>
      <c r="I3128" s="104">
        <f t="shared" si="1005"/>
        <v>1.07934741</v>
      </c>
      <c r="J3128" s="104">
        <f t="shared" si="997"/>
        <v>1.07934741</v>
      </c>
      <c r="K3128" s="104">
        <f t="shared" si="998"/>
        <v>45942.02062471</v>
      </c>
      <c r="L3128" s="107">
        <f t="shared" si="1007"/>
        <v>0</v>
      </c>
      <c r="M3128" s="105">
        <f t="shared" si="1008"/>
        <v>0</v>
      </c>
      <c r="N3128" s="104">
        <f t="shared" si="1009"/>
        <v>0</v>
      </c>
      <c r="O3128" s="113">
        <f t="shared" si="1006"/>
        <v>0.11</v>
      </c>
      <c r="P3128" s="108">
        <f t="shared" si="996"/>
        <v>1.003734098</v>
      </c>
      <c r="Q3128" s="104">
        <f t="shared" si="999"/>
        <v>171.55200733000001</v>
      </c>
      <c r="R3128" s="104">
        <f t="shared" si="1000"/>
        <v>171.55200733000001</v>
      </c>
      <c r="S3128" s="109" t="s">
        <v>52</v>
      </c>
      <c r="T3128" s="110">
        <f t="shared" si="1010"/>
        <v>43169</v>
      </c>
      <c r="U3128" s="111">
        <f t="shared" si="1011"/>
        <v>0</v>
      </c>
      <c r="V3128" s="22"/>
      <c r="AF3128" s="14"/>
    </row>
    <row r="3129" spans="1:32" x14ac:dyDescent="0.2">
      <c r="A3129" s="112">
        <f t="shared" si="1001"/>
        <v>43154</v>
      </c>
      <c r="B3129" s="104">
        <f t="shared" si="1013"/>
        <v>46127.897491889998</v>
      </c>
      <c r="C3129" s="104">
        <f t="shared" si="1002"/>
        <v>42564.627662109953</v>
      </c>
      <c r="D3129" s="132">
        <f t="shared" si="1003"/>
        <v>43142</v>
      </c>
      <c r="E3129" s="105">
        <f t="shared" si="1015"/>
        <v>0</v>
      </c>
      <c r="F3129" s="106">
        <f t="shared" si="1012"/>
        <v>13</v>
      </c>
      <c r="G3129" s="106">
        <f t="shared" si="1014"/>
        <v>28</v>
      </c>
      <c r="H3129" s="104">
        <f t="shared" si="1004"/>
        <v>1</v>
      </c>
      <c r="I3129" s="104">
        <f t="shared" si="1005"/>
        <v>1.07934741</v>
      </c>
      <c r="J3129" s="104">
        <f t="shared" si="997"/>
        <v>1.07934741</v>
      </c>
      <c r="K3129" s="104">
        <f t="shared" si="998"/>
        <v>45942.02062471</v>
      </c>
      <c r="L3129" s="107">
        <f t="shared" si="1007"/>
        <v>0</v>
      </c>
      <c r="M3129" s="105">
        <f t="shared" si="1008"/>
        <v>0</v>
      </c>
      <c r="N3129" s="104">
        <f t="shared" si="1009"/>
        <v>0</v>
      </c>
      <c r="O3129" s="113">
        <f t="shared" si="1006"/>
        <v>0.11</v>
      </c>
      <c r="P3129" s="108">
        <f t="shared" si="996"/>
        <v>1.004045901</v>
      </c>
      <c r="Q3129" s="104">
        <f t="shared" si="999"/>
        <v>185.87686718</v>
      </c>
      <c r="R3129" s="104">
        <f t="shared" si="1000"/>
        <v>185.87686718</v>
      </c>
      <c r="S3129" s="109" t="s">
        <v>52</v>
      </c>
      <c r="T3129" s="110">
        <f t="shared" si="1010"/>
        <v>43169</v>
      </c>
      <c r="U3129" s="111">
        <f t="shared" si="1011"/>
        <v>0</v>
      </c>
      <c r="V3129" s="22"/>
      <c r="AF3129" s="14"/>
    </row>
    <row r="3130" spans="1:32" x14ac:dyDescent="0.2">
      <c r="A3130" s="112">
        <f t="shared" si="1001"/>
        <v>43155</v>
      </c>
      <c r="B3130" s="104">
        <f t="shared" si="1013"/>
        <v>46142.226854070002</v>
      </c>
      <c r="C3130" s="104">
        <f t="shared" si="1002"/>
        <v>42564.627662109953</v>
      </c>
      <c r="D3130" s="132">
        <f t="shared" si="1003"/>
        <v>43142</v>
      </c>
      <c r="E3130" s="105">
        <f t="shared" si="1015"/>
        <v>0</v>
      </c>
      <c r="F3130" s="106">
        <f t="shared" si="1012"/>
        <v>14</v>
      </c>
      <c r="G3130" s="106">
        <f t="shared" si="1014"/>
        <v>28</v>
      </c>
      <c r="H3130" s="104">
        <f t="shared" si="1004"/>
        <v>1</v>
      </c>
      <c r="I3130" s="104">
        <f t="shared" si="1005"/>
        <v>1.07934741</v>
      </c>
      <c r="J3130" s="104">
        <f t="shared" si="997"/>
        <v>1.07934741</v>
      </c>
      <c r="K3130" s="104">
        <f t="shared" si="998"/>
        <v>45942.02062471</v>
      </c>
      <c r="L3130" s="107">
        <f t="shared" si="1007"/>
        <v>0</v>
      </c>
      <c r="M3130" s="105">
        <f t="shared" si="1008"/>
        <v>0</v>
      </c>
      <c r="N3130" s="104">
        <f t="shared" si="1009"/>
        <v>0</v>
      </c>
      <c r="O3130" s="113">
        <f t="shared" si="1006"/>
        <v>0.11</v>
      </c>
      <c r="P3130" s="108">
        <f t="shared" si="996"/>
        <v>1.0043578019999999</v>
      </c>
      <c r="Q3130" s="104">
        <f t="shared" si="999"/>
        <v>200.20622936000001</v>
      </c>
      <c r="R3130" s="104">
        <f t="shared" si="1000"/>
        <v>200.20622936000001</v>
      </c>
      <c r="S3130" s="109" t="s">
        <v>52</v>
      </c>
      <c r="T3130" s="110">
        <f t="shared" si="1010"/>
        <v>43169</v>
      </c>
      <c r="U3130" s="111">
        <f t="shared" si="1011"/>
        <v>0</v>
      </c>
      <c r="V3130" s="22"/>
      <c r="AF3130" s="14"/>
    </row>
    <row r="3131" spans="1:32" x14ac:dyDescent="0.2">
      <c r="A3131" s="112">
        <f t="shared" si="1001"/>
        <v>43156</v>
      </c>
      <c r="B3131" s="104">
        <f t="shared" si="1013"/>
        <v>46156.560626680002</v>
      </c>
      <c r="C3131" s="104">
        <f t="shared" si="1002"/>
        <v>42564.627662109953</v>
      </c>
      <c r="D3131" s="132">
        <f t="shared" si="1003"/>
        <v>43142</v>
      </c>
      <c r="E3131" s="105">
        <f t="shared" si="1015"/>
        <v>0</v>
      </c>
      <c r="F3131" s="106">
        <f t="shared" si="1012"/>
        <v>15</v>
      </c>
      <c r="G3131" s="106">
        <f t="shared" si="1014"/>
        <v>28</v>
      </c>
      <c r="H3131" s="104">
        <f t="shared" si="1004"/>
        <v>1</v>
      </c>
      <c r="I3131" s="104">
        <f t="shared" si="1005"/>
        <v>1.07934741</v>
      </c>
      <c r="J3131" s="104">
        <f t="shared" si="997"/>
        <v>1.07934741</v>
      </c>
      <c r="K3131" s="104">
        <f t="shared" si="998"/>
        <v>45942.02062471</v>
      </c>
      <c r="L3131" s="107">
        <f t="shared" si="1007"/>
        <v>0</v>
      </c>
      <c r="M3131" s="105">
        <f t="shared" si="1008"/>
        <v>0</v>
      </c>
      <c r="N3131" s="104">
        <f t="shared" si="1009"/>
        <v>0</v>
      </c>
      <c r="O3131" s="113">
        <f t="shared" si="1006"/>
        <v>0.11</v>
      </c>
      <c r="P3131" s="108">
        <f t="shared" si="996"/>
        <v>1.004669799</v>
      </c>
      <c r="Q3131" s="104">
        <f t="shared" si="999"/>
        <v>214.54000196999999</v>
      </c>
      <c r="R3131" s="104">
        <f t="shared" si="1000"/>
        <v>214.54000196999999</v>
      </c>
      <c r="S3131" s="109" t="s">
        <v>52</v>
      </c>
      <c r="T3131" s="110">
        <f t="shared" si="1010"/>
        <v>43169</v>
      </c>
      <c r="U3131" s="111">
        <f t="shared" si="1011"/>
        <v>0</v>
      </c>
      <c r="V3131" s="22"/>
      <c r="AF3131" s="14"/>
    </row>
    <row r="3132" spans="1:32" x14ac:dyDescent="0.2">
      <c r="A3132" s="112">
        <f t="shared" si="1001"/>
        <v>43157</v>
      </c>
      <c r="B3132" s="104">
        <f t="shared" si="1013"/>
        <v>46170.898855660002</v>
      </c>
      <c r="C3132" s="104">
        <f t="shared" si="1002"/>
        <v>42564.627662109953</v>
      </c>
      <c r="D3132" s="132">
        <f t="shared" si="1003"/>
        <v>43142</v>
      </c>
      <c r="E3132" s="105">
        <f t="shared" si="1015"/>
        <v>0</v>
      </c>
      <c r="F3132" s="106">
        <f t="shared" si="1012"/>
        <v>16</v>
      </c>
      <c r="G3132" s="106">
        <f t="shared" si="1014"/>
        <v>28</v>
      </c>
      <c r="H3132" s="104">
        <f t="shared" si="1004"/>
        <v>1</v>
      </c>
      <c r="I3132" s="104">
        <f t="shared" si="1005"/>
        <v>1.07934741</v>
      </c>
      <c r="J3132" s="104">
        <f t="shared" si="997"/>
        <v>1.07934741</v>
      </c>
      <c r="K3132" s="104">
        <f t="shared" si="998"/>
        <v>45942.02062471</v>
      </c>
      <c r="L3132" s="107">
        <f t="shared" si="1007"/>
        <v>0</v>
      </c>
      <c r="M3132" s="105">
        <f t="shared" si="1008"/>
        <v>0</v>
      </c>
      <c r="N3132" s="104">
        <f t="shared" si="1009"/>
        <v>0</v>
      </c>
      <c r="O3132" s="113">
        <f t="shared" si="1006"/>
        <v>0.11</v>
      </c>
      <c r="P3132" s="108">
        <f t="shared" si="996"/>
        <v>1.0049818930000001</v>
      </c>
      <c r="Q3132" s="104">
        <f t="shared" si="999"/>
        <v>228.87823094999999</v>
      </c>
      <c r="R3132" s="104">
        <f t="shared" si="1000"/>
        <v>228.87823094999999</v>
      </c>
      <c r="S3132" s="109" t="s">
        <v>52</v>
      </c>
      <c r="T3132" s="110">
        <f t="shared" si="1010"/>
        <v>43169</v>
      </c>
      <c r="U3132" s="111">
        <f t="shared" si="1011"/>
        <v>0</v>
      </c>
      <c r="V3132" s="22"/>
      <c r="AF3132" s="14"/>
    </row>
    <row r="3133" spans="1:32" x14ac:dyDescent="0.2">
      <c r="A3133" s="112">
        <f t="shared" si="1001"/>
        <v>43158</v>
      </c>
      <c r="B3133" s="104">
        <f t="shared" si="1013"/>
        <v>46185.241541019997</v>
      </c>
      <c r="C3133" s="104">
        <f t="shared" si="1002"/>
        <v>42564.627662109953</v>
      </c>
      <c r="D3133" s="132">
        <f t="shared" si="1003"/>
        <v>43142</v>
      </c>
      <c r="E3133" s="105">
        <f t="shared" si="1015"/>
        <v>0</v>
      </c>
      <c r="F3133" s="106">
        <f t="shared" si="1012"/>
        <v>17</v>
      </c>
      <c r="G3133" s="106">
        <f t="shared" si="1014"/>
        <v>28</v>
      </c>
      <c r="H3133" s="104">
        <f t="shared" si="1004"/>
        <v>1</v>
      </c>
      <c r="I3133" s="104">
        <f t="shared" si="1005"/>
        <v>1.07934741</v>
      </c>
      <c r="J3133" s="104">
        <f t="shared" si="997"/>
        <v>1.07934741</v>
      </c>
      <c r="K3133" s="104">
        <f t="shared" si="998"/>
        <v>45942.02062471</v>
      </c>
      <c r="L3133" s="107">
        <f t="shared" si="1007"/>
        <v>0</v>
      </c>
      <c r="M3133" s="105">
        <f t="shared" si="1008"/>
        <v>0</v>
      </c>
      <c r="N3133" s="104">
        <f t="shared" si="1009"/>
        <v>0</v>
      </c>
      <c r="O3133" s="113">
        <f t="shared" si="1006"/>
        <v>0.11</v>
      </c>
      <c r="P3133" s="108">
        <f t="shared" si="996"/>
        <v>1.005294084</v>
      </c>
      <c r="Q3133" s="104">
        <f t="shared" si="999"/>
        <v>243.22091631000001</v>
      </c>
      <c r="R3133" s="104">
        <f t="shared" si="1000"/>
        <v>243.22091631000001</v>
      </c>
      <c r="S3133" s="109" t="s">
        <v>52</v>
      </c>
      <c r="T3133" s="110">
        <f t="shared" si="1010"/>
        <v>43169</v>
      </c>
      <c r="U3133" s="111">
        <f t="shared" si="1011"/>
        <v>0</v>
      </c>
      <c r="V3133" s="22"/>
      <c r="AF3133" s="14"/>
    </row>
    <row r="3134" spans="1:32" x14ac:dyDescent="0.2">
      <c r="A3134" s="112">
        <f t="shared" si="1001"/>
        <v>43159</v>
      </c>
      <c r="B3134" s="104">
        <f t="shared" si="1013"/>
        <v>46199.588682759997</v>
      </c>
      <c r="C3134" s="104">
        <f t="shared" si="1002"/>
        <v>42564.627662109953</v>
      </c>
      <c r="D3134" s="132">
        <f t="shared" si="1003"/>
        <v>43142</v>
      </c>
      <c r="E3134" s="105">
        <f t="shared" si="1015"/>
        <v>0</v>
      </c>
      <c r="F3134" s="106">
        <f t="shared" si="1012"/>
        <v>18</v>
      </c>
      <c r="G3134" s="106">
        <f t="shared" si="1014"/>
        <v>28</v>
      </c>
      <c r="H3134" s="104">
        <f t="shared" si="1004"/>
        <v>1</v>
      </c>
      <c r="I3134" s="104">
        <f t="shared" si="1005"/>
        <v>1.07934741</v>
      </c>
      <c r="J3134" s="104">
        <f t="shared" si="997"/>
        <v>1.07934741</v>
      </c>
      <c r="K3134" s="104">
        <f t="shared" si="998"/>
        <v>45942.02062471</v>
      </c>
      <c r="L3134" s="107">
        <f t="shared" si="1007"/>
        <v>0</v>
      </c>
      <c r="M3134" s="105">
        <f t="shared" si="1008"/>
        <v>0</v>
      </c>
      <c r="N3134" s="104">
        <f t="shared" si="1009"/>
        <v>0</v>
      </c>
      <c r="O3134" s="113">
        <f t="shared" si="1006"/>
        <v>0.11</v>
      </c>
      <c r="P3134" s="108">
        <f t="shared" si="996"/>
        <v>1.0056063719999999</v>
      </c>
      <c r="Q3134" s="104">
        <f t="shared" si="999"/>
        <v>257.56805804999999</v>
      </c>
      <c r="R3134" s="104">
        <f t="shared" si="1000"/>
        <v>257.56805804999999</v>
      </c>
      <c r="S3134" s="109" t="s">
        <v>52</v>
      </c>
      <c r="T3134" s="110">
        <f t="shared" si="1010"/>
        <v>43169</v>
      </c>
      <c r="U3134" s="111">
        <f t="shared" si="1011"/>
        <v>0</v>
      </c>
      <c r="V3134" s="22"/>
      <c r="AF3134" s="14"/>
    </row>
    <row r="3135" spans="1:32" x14ac:dyDescent="0.2">
      <c r="A3135" s="112">
        <f t="shared" si="1001"/>
        <v>43160</v>
      </c>
      <c r="B3135" s="104">
        <f t="shared" si="1013"/>
        <v>46213.940280869996</v>
      </c>
      <c r="C3135" s="104">
        <f t="shared" si="1002"/>
        <v>42564.627662109953</v>
      </c>
      <c r="D3135" s="132">
        <f t="shared" si="1003"/>
        <v>43142</v>
      </c>
      <c r="E3135" s="105">
        <f t="shared" si="1015"/>
        <v>0</v>
      </c>
      <c r="F3135" s="106">
        <f t="shared" si="1012"/>
        <v>19</v>
      </c>
      <c r="G3135" s="106">
        <f t="shared" si="1014"/>
        <v>28</v>
      </c>
      <c r="H3135" s="104">
        <f t="shared" si="1004"/>
        <v>1</v>
      </c>
      <c r="I3135" s="104">
        <f t="shared" si="1005"/>
        <v>1.07934741</v>
      </c>
      <c r="J3135" s="104">
        <f t="shared" si="997"/>
        <v>1.07934741</v>
      </c>
      <c r="K3135" s="104">
        <f t="shared" si="998"/>
        <v>45942.02062471</v>
      </c>
      <c r="L3135" s="107">
        <f t="shared" si="1007"/>
        <v>0</v>
      </c>
      <c r="M3135" s="105">
        <f t="shared" si="1008"/>
        <v>0</v>
      </c>
      <c r="N3135" s="104">
        <f t="shared" si="1009"/>
        <v>0</v>
      </c>
      <c r="O3135" s="113">
        <f t="shared" si="1006"/>
        <v>0.11</v>
      </c>
      <c r="P3135" s="108">
        <f t="shared" si="996"/>
        <v>1.0059187570000001</v>
      </c>
      <c r="Q3135" s="104">
        <f t="shared" si="999"/>
        <v>271.91965615999999</v>
      </c>
      <c r="R3135" s="104">
        <f t="shared" si="1000"/>
        <v>271.91965615999999</v>
      </c>
      <c r="S3135" s="109" t="s">
        <v>52</v>
      </c>
      <c r="T3135" s="110">
        <f t="shared" si="1010"/>
        <v>43169</v>
      </c>
      <c r="U3135" s="111">
        <f t="shared" si="1011"/>
        <v>0</v>
      </c>
      <c r="V3135" s="22"/>
      <c r="AF3135" s="14"/>
    </row>
    <row r="3136" spans="1:32" x14ac:dyDescent="0.2">
      <c r="A3136" s="112">
        <f t="shared" si="1001"/>
        <v>43161</v>
      </c>
      <c r="B3136" s="104">
        <f t="shared" si="1013"/>
        <v>46228.296381300002</v>
      </c>
      <c r="C3136" s="104">
        <f t="shared" si="1002"/>
        <v>42564.627662109953</v>
      </c>
      <c r="D3136" s="132">
        <f t="shared" si="1003"/>
        <v>43142</v>
      </c>
      <c r="E3136" s="105">
        <f t="shared" si="1015"/>
        <v>0</v>
      </c>
      <c r="F3136" s="106">
        <f t="shared" si="1012"/>
        <v>20</v>
      </c>
      <c r="G3136" s="106">
        <f t="shared" si="1014"/>
        <v>28</v>
      </c>
      <c r="H3136" s="104">
        <f t="shared" si="1004"/>
        <v>1</v>
      </c>
      <c r="I3136" s="104">
        <f t="shared" si="1005"/>
        <v>1.07934741</v>
      </c>
      <c r="J3136" s="104">
        <f t="shared" si="997"/>
        <v>1.07934741</v>
      </c>
      <c r="K3136" s="104">
        <f t="shared" si="998"/>
        <v>45942.02062471</v>
      </c>
      <c r="L3136" s="107">
        <f t="shared" si="1007"/>
        <v>0</v>
      </c>
      <c r="M3136" s="105">
        <f t="shared" si="1008"/>
        <v>0</v>
      </c>
      <c r="N3136" s="104">
        <f t="shared" si="1009"/>
        <v>0</v>
      </c>
      <c r="O3136" s="113">
        <f t="shared" si="1006"/>
        <v>0.11</v>
      </c>
      <c r="P3136" s="108">
        <f t="shared" si="996"/>
        <v>1.00623124</v>
      </c>
      <c r="Q3136" s="104">
        <f t="shared" si="999"/>
        <v>286.27575659000001</v>
      </c>
      <c r="R3136" s="104">
        <f t="shared" si="1000"/>
        <v>286.27575659000001</v>
      </c>
      <c r="S3136" s="109" t="s">
        <v>52</v>
      </c>
      <c r="T3136" s="110">
        <f t="shared" si="1010"/>
        <v>43169</v>
      </c>
      <c r="U3136" s="111">
        <f t="shared" si="1011"/>
        <v>0</v>
      </c>
      <c r="V3136" s="22"/>
      <c r="AF3136" s="14"/>
    </row>
    <row r="3137" spans="1:32" x14ac:dyDescent="0.2">
      <c r="A3137" s="112">
        <f t="shared" si="1001"/>
        <v>43162</v>
      </c>
      <c r="B3137" s="104">
        <f t="shared" si="1013"/>
        <v>46242.656892170002</v>
      </c>
      <c r="C3137" s="104">
        <f t="shared" si="1002"/>
        <v>42564.627662109953</v>
      </c>
      <c r="D3137" s="132">
        <f t="shared" si="1003"/>
        <v>43142</v>
      </c>
      <c r="E3137" s="105">
        <f t="shared" si="1015"/>
        <v>0</v>
      </c>
      <c r="F3137" s="106">
        <f t="shared" si="1012"/>
        <v>21</v>
      </c>
      <c r="G3137" s="106">
        <f t="shared" si="1014"/>
        <v>28</v>
      </c>
      <c r="H3137" s="104">
        <f t="shared" si="1004"/>
        <v>1</v>
      </c>
      <c r="I3137" s="104">
        <f t="shared" si="1005"/>
        <v>1.07934741</v>
      </c>
      <c r="J3137" s="104">
        <f t="shared" si="997"/>
        <v>1.07934741</v>
      </c>
      <c r="K3137" s="104">
        <f t="shared" si="998"/>
        <v>45942.02062471</v>
      </c>
      <c r="L3137" s="107">
        <f t="shared" si="1007"/>
        <v>0</v>
      </c>
      <c r="M3137" s="105">
        <f t="shared" si="1008"/>
        <v>0</v>
      </c>
      <c r="N3137" s="104">
        <f t="shared" si="1009"/>
        <v>0</v>
      </c>
      <c r="O3137" s="113">
        <f t="shared" si="1006"/>
        <v>0.11</v>
      </c>
      <c r="P3137" s="108">
        <f t="shared" si="996"/>
        <v>1.006543819</v>
      </c>
      <c r="Q3137" s="104">
        <f t="shared" si="999"/>
        <v>300.63626746</v>
      </c>
      <c r="R3137" s="104">
        <f t="shared" si="1000"/>
        <v>300.63626746</v>
      </c>
      <c r="S3137" s="109" t="s">
        <v>52</v>
      </c>
      <c r="T3137" s="110">
        <f t="shared" si="1010"/>
        <v>43169</v>
      </c>
      <c r="U3137" s="111">
        <f t="shared" si="1011"/>
        <v>0</v>
      </c>
      <c r="V3137" s="22"/>
      <c r="AF3137" s="14"/>
    </row>
    <row r="3138" spans="1:32" x14ac:dyDescent="0.2">
      <c r="A3138" s="112">
        <f t="shared" si="1001"/>
        <v>43163</v>
      </c>
      <c r="B3138" s="104">
        <f t="shared" si="1013"/>
        <v>46257.021859410001</v>
      </c>
      <c r="C3138" s="104">
        <f t="shared" si="1002"/>
        <v>42564.627662109953</v>
      </c>
      <c r="D3138" s="132">
        <f t="shared" si="1003"/>
        <v>43142</v>
      </c>
      <c r="E3138" s="105">
        <f t="shared" si="1015"/>
        <v>0</v>
      </c>
      <c r="F3138" s="106">
        <f t="shared" si="1012"/>
        <v>22</v>
      </c>
      <c r="G3138" s="106">
        <f t="shared" si="1014"/>
        <v>28</v>
      </c>
      <c r="H3138" s="104">
        <f t="shared" si="1004"/>
        <v>1</v>
      </c>
      <c r="I3138" s="104">
        <f t="shared" si="1005"/>
        <v>1.07934741</v>
      </c>
      <c r="J3138" s="104">
        <f t="shared" si="997"/>
        <v>1.07934741</v>
      </c>
      <c r="K3138" s="104">
        <f t="shared" si="998"/>
        <v>45942.02062471</v>
      </c>
      <c r="L3138" s="107">
        <f t="shared" si="1007"/>
        <v>0</v>
      </c>
      <c r="M3138" s="105">
        <f t="shared" si="1008"/>
        <v>0</v>
      </c>
      <c r="N3138" s="104">
        <f t="shared" si="1009"/>
        <v>0</v>
      </c>
      <c r="O3138" s="113">
        <f t="shared" si="1006"/>
        <v>0.11</v>
      </c>
      <c r="P3138" s="108">
        <f t="shared" si="996"/>
        <v>1.0068564950000001</v>
      </c>
      <c r="Q3138" s="104">
        <f t="shared" si="999"/>
        <v>315.0012347</v>
      </c>
      <c r="R3138" s="104">
        <f t="shared" si="1000"/>
        <v>315.0012347</v>
      </c>
      <c r="S3138" s="109" t="s">
        <v>52</v>
      </c>
      <c r="T3138" s="110">
        <f t="shared" si="1010"/>
        <v>43169</v>
      </c>
      <c r="U3138" s="111">
        <f t="shared" si="1011"/>
        <v>0</v>
      </c>
      <c r="V3138" s="22"/>
      <c r="AF3138" s="14"/>
    </row>
    <row r="3139" spans="1:32" x14ac:dyDescent="0.2">
      <c r="A3139" s="112">
        <f t="shared" si="1001"/>
        <v>43164</v>
      </c>
      <c r="B3139" s="104">
        <f t="shared" si="1013"/>
        <v>46271.391328969999</v>
      </c>
      <c r="C3139" s="104">
        <f t="shared" si="1002"/>
        <v>42564.627662109953</v>
      </c>
      <c r="D3139" s="132">
        <f t="shared" si="1003"/>
        <v>43142</v>
      </c>
      <c r="E3139" s="105">
        <f t="shared" si="1015"/>
        <v>0</v>
      </c>
      <c r="F3139" s="106">
        <f t="shared" si="1012"/>
        <v>23</v>
      </c>
      <c r="G3139" s="106">
        <f t="shared" si="1014"/>
        <v>28</v>
      </c>
      <c r="H3139" s="104">
        <f t="shared" si="1004"/>
        <v>1</v>
      </c>
      <c r="I3139" s="104">
        <f t="shared" si="1005"/>
        <v>1.07934741</v>
      </c>
      <c r="J3139" s="104">
        <f t="shared" si="997"/>
        <v>1.07934741</v>
      </c>
      <c r="K3139" s="104">
        <f t="shared" si="998"/>
        <v>45942.02062471</v>
      </c>
      <c r="L3139" s="107">
        <f t="shared" si="1007"/>
        <v>0</v>
      </c>
      <c r="M3139" s="105">
        <f t="shared" si="1008"/>
        <v>0</v>
      </c>
      <c r="N3139" s="104">
        <f t="shared" si="1009"/>
        <v>0</v>
      </c>
      <c r="O3139" s="113">
        <f t="shared" si="1006"/>
        <v>0.11</v>
      </c>
      <c r="P3139" s="108">
        <f t="shared" si="996"/>
        <v>1.007169269</v>
      </c>
      <c r="Q3139" s="104">
        <f t="shared" si="999"/>
        <v>329.37070426000002</v>
      </c>
      <c r="R3139" s="104">
        <f t="shared" si="1000"/>
        <v>329.37070426000002</v>
      </c>
      <c r="S3139" s="109" t="s">
        <v>52</v>
      </c>
      <c r="T3139" s="110">
        <f t="shared" si="1010"/>
        <v>43169</v>
      </c>
      <c r="U3139" s="111">
        <f t="shared" si="1011"/>
        <v>0</v>
      </c>
      <c r="V3139" s="22"/>
      <c r="AF3139" s="14"/>
    </row>
    <row r="3140" spans="1:32" x14ac:dyDescent="0.2">
      <c r="A3140" s="112">
        <f t="shared" si="1001"/>
        <v>43165</v>
      </c>
      <c r="B3140" s="104">
        <f t="shared" si="1013"/>
        <v>46285.765208960001</v>
      </c>
      <c r="C3140" s="104">
        <f t="shared" si="1002"/>
        <v>42564.627662109953</v>
      </c>
      <c r="D3140" s="132">
        <f t="shared" si="1003"/>
        <v>43142</v>
      </c>
      <c r="E3140" s="105">
        <f t="shared" si="1015"/>
        <v>0</v>
      </c>
      <c r="F3140" s="106">
        <f t="shared" si="1012"/>
        <v>24</v>
      </c>
      <c r="G3140" s="106">
        <f t="shared" si="1014"/>
        <v>28</v>
      </c>
      <c r="H3140" s="104">
        <f t="shared" si="1004"/>
        <v>1</v>
      </c>
      <c r="I3140" s="104">
        <f t="shared" si="1005"/>
        <v>1.07934741</v>
      </c>
      <c r="J3140" s="104">
        <f t="shared" si="997"/>
        <v>1.07934741</v>
      </c>
      <c r="K3140" s="104">
        <f t="shared" si="998"/>
        <v>45942.02062471</v>
      </c>
      <c r="L3140" s="107">
        <f t="shared" si="1007"/>
        <v>0</v>
      </c>
      <c r="M3140" s="105">
        <f t="shared" si="1008"/>
        <v>0</v>
      </c>
      <c r="N3140" s="104">
        <f t="shared" si="1009"/>
        <v>0</v>
      </c>
      <c r="O3140" s="113">
        <f t="shared" si="1006"/>
        <v>0.11</v>
      </c>
      <c r="P3140" s="108">
        <f t="shared" si="996"/>
        <v>1.0074821389999999</v>
      </c>
      <c r="Q3140" s="104">
        <f t="shared" si="999"/>
        <v>343.74458425</v>
      </c>
      <c r="R3140" s="104">
        <f t="shared" si="1000"/>
        <v>343.74458425</v>
      </c>
      <c r="S3140" s="109" t="s">
        <v>52</v>
      </c>
      <c r="T3140" s="110">
        <f t="shared" si="1010"/>
        <v>43169</v>
      </c>
      <c r="U3140" s="111">
        <f t="shared" si="1011"/>
        <v>0</v>
      </c>
      <c r="V3140" s="22"/>
      <c r="AF3140" s="14"/>
    </row>
    <row r="3141" spans="1:32" x14ac:dyDescent="0.2">
      <c r="A3141" s="112">
        <f t="shared" si="1001"/>
        <v>43166</v>
      </c>
      <c r="B3141" s="104">
        <f t="shared" si="1013"/>
        <v>46300.143591269996</v>
      </c>
      <c r="C3141" s="104">
        <f t="shared" si="1002"/>
        <v>42564.627662109953</v>
      </c>
      <c r="D3141" s="132">
        <f t="shared" si="1003"/>
        <v>43142</v>
      </c>
      <c r="E3141" s="105">
        <f t="shared" si="1015"/>
        <v>0</v>
      </c>
      <c r="F3141" s="106">
        <f t="shared" si="1012"/>
        <v>25</v>
      </c>
      <c r="G3141" s="106">
        <f t="shared" si="1014"/>
        <v>28</v>
      </c>
      <c r="H3141" s="104">
        <f t="shared" si="1004"/>
        <v>1</v>
      </c>
      <c r="I3141" s="104">
        <f t="shared" si="1005"/>
        <v>1.07934741</v>
      </c>
      <c r="J3141" s="104">
        <f t="shared" si="997"/>
        <v>1.07934741</v>
      </c>
      <c r="K3141" s="104">
        <f t="shared" si="998"/>
        <v>45942.02062471</v>
      </c>
      <c r="L3141" s="107">
        <f t="shared" si="1007"/>
        <v>0</v>
      </c>
      <c r="M3141" s="105">
        <f t="shared" si="1008"/>
        <v>0</v>
      </c>
      <c r="N3141" s="104">
        <f t="shared" si="1009"/>
        <v>0</v>
      </c>
      <c r="O3141" s="113">
        <f t="shared" si="1006"/>
        <v>0.11</v>
      </c>
      <c r="P3141" s="108">
        <f t="shared" si="996"/>
        <v>1.007795107</v>
      </c>
      <c r="Q3141" s="104">
        <f t="shared" si="999"/>
        <v>358.12296656000001</v>
      </c>
      <c r="R3141" s="104">
        <f t="shared" si="1000"/>
        <v>358.12296656000001</v>
      </c>
      <c r="S3141" s="109" t="s">
        <v>52</v>
      </c>
      <c r="T3141" s="110">
        <f t="shared" si="1010"/>
        <v>43169</v>
      </c>
      <c r="U3141" s="111">
        <f t="shared" si="1011"/>
        <v>0</v>
      </c>
      <c r="V3141" s="22"/>
      <c r="AF3141" s="14"/>
    </row>
    <row r="3142" spans="1:32" x14ac:dyDescent="0.2">
      <c r="A3142" s="112">
        <f t="shared" si="1001"/>
        <v>43167</v>
      </c>
      <c r="B3142" s="104">
        <f t="shared" si="1013"/>
        <v>46314.526429960002</v>
      </c>
      <c r="C3142" s="104">
        <f t="shared" si="1002"/>
        <v>42564.627662109953</v>
      </c>
      <c r="D3142" s="132">
        <f t="shared" si="1003"/>
        <v>43142</v>
      </c>
      <c r="E3142" s="105">
        <f t="shared" si="1015"/>
        <v>0</v>
      </c>
      <c r="F3142" s="106">
        <f t="shared" si="1012"/>
        <v>26</v>
      </c>
      <c r="G3142" s="106">
        <f t="shared" si="1014"/>
        <v>28</v>
      </c>
      <c r="H3142" s="104">
        <f t="shared" si="1004"/>
        <v>1</v>
      </c>
      <c r="I3142" s="104">
        <f t="shared" si="1005"/>
        <v>1.07934741</v>
      </c>
      <c r="J3142" s="104">
        <f t="shared" si="997"/>
        <v>1.07934741</v>
      </c>
      <c r="K3142" s="104">
        <f t="shared" si="998"/>
        <v>45942.02062471</v>
      </c>
      <c r="L3142" s="107">
        <f t="shared" si="1007"/>
        <v>0</v>
      </c>
      <c r="M3142" s="105">
        <f t="shared" si="1008"/>
        <v>0</v>
      </c>
      <c r="N3142" s="104">
        <f t="shared" si="1009"/>
        <v>0</v>
      </c>
      <c r="O3142" s="113">
        <f t="shared" si="1006"/>
        <v>0.11</v>
      </c>
      <c r="P3142" s="108">
        <f t="shared" si="996"/>
        <v>1.008108172</v>
      </c>
      <c r="Q3142" s="104">
        <f t="shared" si="999"/>
        <v>372.50580524999998</v>
      </c>
      <c r="R3142" s="104">
        <f t="shared" si="1000"/>
        <v>372.50580524999998</v>
      </c>
      <c r="S3142" s="109" t="s">
        <v>52</v>
      </c>
      <c r="T3142" s="110">
        <f t="shared" si="1010"/>
        <v>43169</v>
      </c>
      <c r="U3142" s="111">
        <f t="shared" si="1011"/>
        <v>0</v>
      </c>
      <c r="V3142" s="22"/>
      <c r="AF3142" s="14"/>
    </row>
    <row r="3143" spans="1:32" x14ac:dyDescent="0.2">
      <c r="A3143" s="112">
        <f t="shared" si="1001"/>
        <v>43168</v>
      </c>
      <c r="B3143" s="104">
        <f t="shared" si="1013"/>
        <v>46328.91372502</v>
      </c>
      <c r="C3143" s="104">
        <f t="shared" si="1002"/>
        <v>42564.627662109953</v>
      </c>
      <c r="D3143" s="132">
        <f t="shared" si="1003"/>
        <v>43142</v>
      </c>
      <c r="E3143" s="105">
        <f t="shared" si="1015"/>
        <v>0</v>
      </c>
      <c r="F3143" s="106">
        <f t="shared" si="1012"/>
        <v>27</v>
      </c>
      <c r="G3143" s="106">
        <f t="shared" si="1014"/>
        <v>28</v>
      </c>
      <c r="H3143" s="104">
        <f t="shared" si="1004"/>
        <v>1</v>
      </c>
      <c r="I3143" s="104">
        <f t="shared" si="1005"/>
        <v>1.07934741</v>
      </c>
      <c r="J3143" s="104">
        <f t="shared" si="997"/>
        <v>1.07934741</v>
      </c>
      <c r="K3143" s="104">
        <f t="shared" si="998"/>
        <v>45942.02062471</v>
      </c>
      <c r="L3143" s="107">
        <f t="shared" si="1007"/>
        <v>0</v>
      </c>
      <c r="M3143" s="105">
        <f t="shared" si="1008"/>
        <v>0</v>
      </c>
      <c r="N3143" s="104">
        <f t="shared" si="1009"/>
        <v>0</v>
      </c>
      <c r="O3143" s="113">
        <f t="shared" si="1006"/>
        <v>0.11</v>
      </c>
      <c r="P3143" s="108">
        <f t="shared" si="996"/>
        <v>1.0084213339999999</v>
      </c>
      <c r="Q3143" s="104">
        <f t="shared" si="999"/>
        <v>386.89310031000002</v>
      </c>
      <c r="R3143" s="104">
        <f t="shared" si="1000"/>
        <v>386.89310031000002</v>
      </c>
      <c r="S3143" s="109" t="s">
        <v>52</v>
      </c>
      <c r="T3143" s="110">
        <f t="shared" si="1010"/>
        <v>43169</v>
      </c>
      <c r="U3143" s="111">
        <f t="shared" si="1011"/>
        <v>0</v>
      </c>
      <c r="V3143" s="22"/>
      <c r="AF3143" s="14"/>
    </row>
    <row r="3144" spans="1:32" x14ac:dyDescent="0.2">
      <c r="A3144" s="112">
        <f t="shared" si="1001"/>
        <v>43169</v>
      </c>
      <c r="B3144" s="104">
        <f t="shared" si="1013"/>
        <v>46343.305522399998</v>
      </c>
      <c r="C3144" s="104">
        <f t="shared" si="1002"/>
        <v>42564.627662109953</v>
      </c>
      <c r="D3144" s="132">
        <f t="shared" si="1003"/>
        <v>43142</v>
      </c>
      <c r="E3144" s="105">
        <f t="shared" si="1015"/>
        <v>0</v>
      </c>
      <c r="F3144" s="106">
        <f t="shared" si="1012"/>
        <v>28</v>
      </c>
      <c r="G3144" s="106">
        <f t="shared" si="1014"/>
        <v>28</v>
      </c>
      <c r="H3144" s="104">
        <f t="shared" si="1004"/>
        <v>1</v>
      </c>
      <c r="I3144" s="104">
        <f t="shared" si="1005"/>
        <v>1.07934741</v>
      </c>
      <c r="J3144" s="104">
        <f t="shared" si="997"/>
        <v>1.07934741</v>
      </c>
      <c r="K3144" s="104">
        <f t="shared" si="998"/>
        <v>45942.02062471</v>
      </c>
      <c r="L3144" s="107">
        <f t="shared" si="1007"/>
        <v>102</v>
      </c>
      <c r="M3144" s="105">
        <f t="shared" si="1008"/>
        <v>1.7766019684E-2</v>
      </c>
      <c r="N3144" s="104">
        <f t="shared" si="1009"/>
        <v>816.20684273999996</v>
      </c>
      <c r="O3144" s="113">
        <f t="shared" si="1006"/>
        <v>0.11</v>
      </c>
      <c r="P3144" s="108">
        <f t="shared" ref="P3144:P3207" si="1016">ROUND((1+O3144)^(30/360)^(F3144/G3144),9)</f>
        <v>1.0087345940000001</v>
      </c>
      <c r="Q3144" s="104">
        <f t="shared" si="999"/>
        <v>401.28489768999998</v>
      </c>
      <c r="R3144" s="104">
        <f t="shared" si="1000"/>
        <v>1217.4917404299999</v>
      </c>
      <c r="S3144" s="109" t="s">
        <v>52</v>
      </c>
      <c r="T3144" s="110">
        <f t="shared" si="1010"/>
        <v>43169</v>
      </c>
      <c r="U3144" s="111">
        <f t="shared" si="1011"/>
        <v>45125.813781969999</v>
      </c>
      <c r="V3144" s="22"/>
      <c r="AF3144" s="14"/>
    </row>
    <row r="3145" spans="1:32" x14ac:dyDescent="0.2">
      <c r="A3145" s="112">
        <f t="shared" si="1001"/>
        <v>43170</v>
      </c>
      <c r="B3145" s="104">
        <f t="shared" si="1013"/>
        <v>45138.475047419997</v>
      </c>
      <c r="C3145" s="104">
        <f t="shared" si="1002"/>
        <v>41808.423649229953</v>
      </c>
      <c r="D3145" s="132">
        <f t="shared" si="1003"/>
        <v>43170</v>
      </c>
      <c r="E3145" s="105">
        <f t="shared" si="1015"/>
        <v>0</v>
      </c>
      <c r="F3145" s="106">
        <f t="shared" si="1012"/>
        <v>1</v>
      </c>
      <c r="G3145" s="106">
        <f t="shared" si="1014"/>
        <v>31</v>
      </c>
      <c r="H3145" s="104">
        <f t="shared" si="1004"/>
        <v>1</v>
      </c>
      <c r="I3145" s="104">
        <f t="shared" si="1005"/>
        <v>1.07934741</v>
      </c>
      <c r="J3145" s="104">
        <f t="shared" si="997"/>
        <v>1.07934741</v>
      </c>
      <c r="K3145" s="104">
        <f t="shared" si="998"/>
        <v>45125.813781969999</v>
      </c>
      <c r="L3145" s="107">
        <f t="shared" si="1007"/>
        <v>0</v>
      </c>
      <c r="M3145" s="105">
        <f t="shared" si="1008"/>
        <v>0</v>
      </c>
      <c r="N3145" s="104">
        <f t="shared" si="1009"/>
        <v>0</v>
      </c>
      <c r="O3145" s="113">
        <f t="shared" si="1006"/>
        <v>0.11</v>
      </c>
      <c r="P3145" s="108">
        <f t="shared" si="1016"/>
        <v>1.0002805770000001</v>
      </c>
      <c r="Q3145" s="104">
        <f t="shared" si="999"/>
        <v>12.66126545</v>
      </c>
      <c r="R3145" s="104">
        <f t="shared" si="1000"/>
        <v>12.66126545</v>
      </c>
      <c r="S3145" s="109" t="s">
        <v>52</v>
      </c>
      <c r="T3145" s="110">
        <f t="shared" si="1010"/>
        <v>43200</v>
      </c>
      <c r="U3145" s="111">
        <f t="shared" si="1011"/>
        <v>0</v>
      </c>
      <c r="V3145" s="22"/>
      <c r="AF3145" s="14"/>
    </row>
    <row r="3146" spans="1:32" x14ac:dyDescent="0.2">
      <c r="A3146" s="112">
        <f t="shared" si="1001"/>
        <v>43171</v>
      </c>
      <c r="B3146" s="104">
        <f t="shared" si="1013"/>
        <v>45151.139877809997</v>
      </c>
      <c r="C3146" s="104">
        <f t="shared" si="1002"/>
        <v>41808.423649229953</v>
      </c>
      <c r="D3146" s="132">
        <f t="shared" si="1003"/>
        <v>43170</v>
      </c>
      <c r="E3146" s="105">
        <f t="shared" si="1015"/>
        <v>0</v>
      </c>
      <c r="F3146" s="106">
        <f t="shared" si="1012"/>
        <v>2</v>
      </c>
      <c r="G3146" s="106">
        <f t="shared" si="1014"/>
        <v>31</v>
      </c>
      <c r="H3146" s="104">
        <f t="shared" si="1004"/>
        <v>1</v>
      </c>
      <c r="I3146" s="104">
        <f t="shared" si="1005"/>
        <v>1.07934741</v>
      </c>
      <c r="J3146" s="104">
        <f t="shared" ref="J3146:J3209" si="1017">TRUNC(H3146*I3146,8)</f>
        <v>1.07934741</v>
      </c>
      <c r="K3146" s="104">
        <f t="shared" ref="K3146:K3209" si="1018">TRUNC(C3146*J3146,8)</f>
        <v>45125.813781969999</v>
      </c>
      <c r="L3146" s="107">
        <f t="shared" si="1007"/>
        <v>0</v>
      </c>
      <c r="M3146" s="105">
        <f t="shared" si="1008"/>
        <v>0</v>
      </c>
      <c r="N3146" s="104">
        <f t="shared" si="1009"/>
        <v>0</v>
      </c>
      <c r="O3146" s="113">
        <f t="shared" si="1006"/>
        <v>0.11</v>
      </c>
      <c r="P3146" s="108">
        <f t="shared" si="1016"/>
        <v>1.000561233</v>
      </c>
      <c r="Q3146" s="104">
        <f t="shared" ref="Q3146:Q3209" si="1019">TRUNC((P3146-1)*K3146,8)</f>
        <v>25.326095840000001</v>
      </c>
      <c r="R3146" s="104">
        <f t="shared" ref="R3146:R3209" si="1020">(N3146+Q3146)</f>
        <v>25.326095840000001</v>
      </c>
      <c r="S3146" s="109" t="s">
        <v>52</v>
      </c>
      <c r="T3146" s="110">
        <f t="shared" si="1010"/>
        <v>43200</v>
      </c>
      <c r="U3146" s="111">
        <f t="shared" si="1011"/>
        <v>0</v>
      </c>
      <c r="V3146" s="22"/>
      <c r="AF3146" s="14"/>
    </row>
    <row r="3147" spans="1:32" x14ac:dyDescent="0.2">
      <c r="A3147" s="112">
        <f t="shared" ref="A3147:A3210" si="1021">(A3146+1)</f>
        <v>43172</v>
      </c>
      <c r="B3147" s="104">
        <f t="shared" si="1013"/>
        <v>45163.808228019996</v>
      </c>
      <c r="C3147" s="104">
        <f t="shared" ref="C3147:C3210" si="1022">IF(DAY(A3146)=$E$2,VLOOKUP(A3146,X$10:Y$148,2),C3146)</f>
        <v>41808.423649229953</v>
      </c>
      <c r="D3147" s="132">
        <f t="shared" ref="D3147:D3210" si="1023">IF(DAY(A3146)=$E$2,A3147,D3146)</f>
        <v>43170</v>
      </c>
      <c r="E3147" s="105">
        <f t="shared" si="1015"/>
        <v>0</v>
      </c>
      <c r="F3147" s="106">
        <f t="shared" si="1012"/>
        <v>3</v>
      </c>
      <c r="G3147" s="106">
        <f t="shared" si="1014"/>
        <v>31</v>
      </c>
      <c r="H3147" s="104">
        <f t="shared" ref="H3147:H3210" si="1024">TRUNC(((1+$E3147)^($F3147/$G3147)),8)</f>
        <v>1</v>
      </c>
      <c r="I3147" s="104">
        <f t="shared" ref="I3147:I3210" si="1025">IF(DAY(A3146)=E$2,J3146,I3146)</f>
        <v>1.07934741</v>
      </c>
      <c r="J3147" s="104">
        <f t="shared" si="1017"/>
        <v>1.07934741</v>
      </c>
      <c r="K3147" s="104">
        <f t="shared" si="1018"/>
        <v>45125.813781969999</v>
      </c>
      <c r="L3147" s="107">
        <f t="shared" si="1007"/>
        <v>0</v>
      </c>
      <c r="M3147" s="105">
        <f t="shared" si="1008"/>
        <v>0</v>
      </c>
      <c r="N3147" s="104">
        <f t="shared" si="1009"/>
        <v>0</v>
      </c>
      <c r="O3147" s="113">
        <f t="shared" ref="O3147:O3210" si="1026">(O3146)</f>
        <v>0.11</v>
      </c>
      <c r="P3147" s="108">
        <f t="shared" si="1016"/>
        <v>1.0008419669999999</v>
      </c>
      <c r="Q3147" s="104">
        <f t="shared" si="1019"/>
        <v>37.994446050000001</v>
      </c>
      <c r="R3147" s="104">
        <f t="shared" si="1020"/>
        <v>37.994446050000001</v>
      </c>
      <c r="S3147" s="109" t="s">
        <v>52</v>
      </c>
      <c r="T3147" s="110">
        <f t="shared" si="1010"/>
        <v>43200</v>
      </c>
      <c r="U3147" s="111">
        <f t="shared" si="1011"/>
        <v>0</v>
      </c>
      <c r="V3147" s="22"/>
      <c r="AF3147" s="14"/>
    </row>
    <row r="3148" spans="1:32" x14ac:dyDescent="0.2">
      <c r="A3148" s="112">
        <f t="shared" si="1021"/>
        <v>43173</v>
      </c>
      <c r="B3148" s="104">
        <f t="shared" si="1013"/>
        <v>45176.480188289999</v>
      </c>
      <c r="C3148" s="104">
        <f t="shared" si="1022"/>
        <v>41808.423649229953</v>
      </c>
      <c r="D3148" s="132">
        <f t="shared" si="1023"/>
        <v>43170</v>
      </c>
      <c r="E3148" s="105">
        <f t="shared" si="1015"/>
        <v>0</v>
      </c>
      <c r="F3148" s="106">
        <f t="shared" si="1012"/>
        <v>4</v>
      </c>
      <c r="G3148" s="106">
        <f t="shared" si="1014"/>
        <v>31</v>
      </c>
      <c r="H3148" s="104">
        <f t="shared" si="1024"/>
        <v>1</v>
      </c>
      <c r="I3148" s="104">
        <f t="shared" si="1025"/>
        <v>1.07934741</v>
      </c>
      <c r="J3148" s="104">
        <f t="shared" si="1017"/>
        <v>1.07934741</v>
      </c>
      <c r="K3148" s="104">
        <f t="shared" si="1018"/>
        <v>45125.813781969999</v>
      </c>
      <c r="L3148" s="107">
        <f t="shared" ref="L3148:L3211" si="1027">IF(DAY(A3148)=E$2,VLOOKUP(A3148,$X$10:$AE$196,7),0)</f>
        <v>0</v>
      </c>
      <c r="M3148" s="105">
        <f t="shared" ref="M3148:M3211" si="1028">IF(DAY(A3148)=E$2,VLOOKUP(A3148,$X$10:$AE$200,5),0)</f>
        <v>0</v>
      </c>
      <c r="N3148" s="104">
        <f t="shared" ref="N3148:N3211" si="1029">IF(M3148&gt;0,TRUNC((M3148*K3148),8),0)</f>
        <v>0</v>
      </c>
      <c r="O3148" s="113">
        <f t="shared" si="1026"/>
        <v>0.11</v>
      </c>
      <c r="P3148" s="108">
        <f t="shared" si="1016"/>
        <v>1.0011227810000001</v>
      </c>
      <c r="Q3148" s="104">
        <f t="shared" si="1019"/>
        <v>50.66640632</v>
      </c>
      <c r="R3148" s="104">
        <f t="shared" si="1020"/>
        <v>50.66640632</v>
      </c>
      <c r="S3148" s="109" t="s">
        <v>52</v>
      </c>
      <c r="T3148" s="110">
        <f t="shared" ref="T3148:T3211" si="1030">IF(DAY(A3148)=E$2+1,VLOOKUP(A3147,$X$10:$AE$200,8),T3147)</f>
        <v>43200</v>
      </c>
      <c r="U3148" s="111">
        <f t="shared" ref="U3148:U3211" si="1031">IF(L3148&gt;0,K3148-N3148,0)</f>
        <v>0</v>
      </c>
      <c r="V3148" s="22"/>
      <c r="AF3148" s="14"/>
    </row>
    <row r="3149" spans="1:32" x14ac:dyDescent="0.2">
      <c r="A3149" s="112">
        <f t="shared" si="1021"/>
        <v>43174</v>
      </c>
      <c r="B3149" s="104">
        <f t="shared" si="1013"/>
        <v>45189.155668369996</v>
      </c>
      <c r="C3149" s="104">
        <f t="shared" si="1022"/>
        <v>41808.423649229953</v>
      </c>
      <c r="D3149" s="132">
        <f t="shared" si="1023"/>
        <v>43170</v>
      </c>
      <c r="E3149" s="105">
        <f t="shared" si="1015"/>
        <v>0</v>
      </c>
      <c r="F3149" s="106">
        <f t="shared" si="1012"/>
        <v>5</v>
      </c>
      <c r="G3149" s="106">
        <f t="shared" si="1014"/>
        <v>31</v>
      </c>
      <c r="H3149" s="104">
        <f t="shared" si="1024"/>
        <v>1</v>
      </c>
      <c r="I3149" s="104">
        <f t="shared" si="1025"/>
        <v>1.07934741</v>
      </c>
      <c r="J3149" s="104">
        <f t="shared" si="1017"/>
        <v>1.07934741</v>
      </c>
      <c r="K3149" s="104">
        <f t="shared" si="1018"/>
        <v>45125.813781969999</v>
      </c>
      <c r="L3149" s="107">
        <f t="shared" si="1027"/>
        <v>0</v>
      </c>
      <c r="M3149" s="105">
        <f t="shared" si="1028"/>
        <v>0</v>
      </c>
      <c r="N3149" s="104">
        <f t="shared" si="1029"/>
        <v>0</v>
      </c>
      <c r="O3149" s="113">
        <f t="shared" si="1026"/>
        <v>0.11</v>
      </c>
      <c r="P3149" s="108">
        <f t="shared" si="1016"/>
        <v>1.001403673</v>
      </c>
      <c r="Q3149" s="104">
        <f t="shared" si="1019"/>
        <v>63.3418864</v>
      </c>
      <c r="R3149" s="104">
        <f t="shared" si="1020"/>
        <v>63.3418864</v>
      </c>
      <c r="S3149" s="109" t="s">
        <v>52</v>
      </c>
      <c r="T3149" s="110">
        <f t="shared" si="1030"/>
        <v>43200</v>
      </c>
      <c r="U3149" s="111">
        <f t="shared" si="1031"/>
        <v>0</v>
      </c>
      <c r="V3149" s="22"/>
      <c r="AF3149" s="14"/>
    </row>
    <row r="3150" spans="1:32" x14ac:dyDescent="0.2">
      <c r="A3150" s="112">
        <f t="shared" si="1021"/>
        <v>43175</v>
      </c>
      <c r="B3150" s="104">
        <f t="shared" si="1013"/>
        <v>45201.834668269999</v>
      </c>
      <c r="C3150" s="104">
        <f t="shared" si="1022"/>
        <v>41808.423649229953</v>
      </c>
      <c r="D3150" s="132">
        <f t="shared" si="1023"/>
        <v>43170</v>
      </c>
      <c r="E3150" s="105">
        <f t="shared" si="1015"/>
        <v>0</v>
      </c>
      <c r="F3150" s="106">
        <f t="shared" si="1012"/>
        <v>6</v>
      </c>
      <c r="G3150" s="106">
        <f t="shared" si="1014"/>
        <v>31</v>
      </c>
      <c r="H3150" s="104">
        <f t="shared" si="1024"/>
        <v>1</v>
      </c>
      <c r="I3150" s="104">
        <f t="shared" si="1025"/>
        <v>1.07934741</v>
      </c>
      <c r="J3150" s="104">
        <f t="shared" si="1017"/>
        <v>1.07934741</v>
      </c>
      <c r="K3150" s="104">
        <f t="shared" si="1018"/>
        <v>45125.813781969999</v>
      </c>
      <c r="L3150" s="107">
        <f t="shared" si="1027"/>
        <v>0</v>
      </c>
      <c r="M3150" s="105">
        <f t="shared" si="1028"/>
        <v>0</v>
      </c>
      <c r="N3150" s="104">
        <f t="shared" si="1029"/>
        <v>0</v>
      </c>
      <c r="O3150" s="113">
        <f t="shared" si="1026"/>
        <v>0.11</v>
      </c>
      <c r="P3150" s="108">
        <f t="shared" si="1016"/>
        <v>1.0016846429999999</v>
      </c>
      <c r="Q3150" s="104">
        <f t="shared" si="1019"/>
        <v>76.020886300000001</v>
      </c>
      <c r="R3150" s="104">
        <f t="shared" si="1020"/>
        <v>76.020886300000001</v>
      </c>
      <c r="S3150" s="109" t="s">
        <v>52</v>
      </c>
      <c r="T3150" s="110">
        <f t="shared" si="1030"/>
        <v>43200</v>
      </c>
      <c r="U3150" s="111">
        <f t="shared" si="1031"/>
        <v>0</v>
      </c>
      <c r="V3150" s="22"/>
      <c r="AF3150" s="14"/>
    </row>
    <row r="3151" spans="1:32" x14ac:dyDescent="0.2">
      <c r="A3151" s="112">
        <f t="shared" si="1021"/>
        <v>43176</v>
      </c>
      <c r="B3151" s="104">
        <f t="shared" si="1013"/>
        <v>45214.517278239997</v>
      </c>
      <c r="C3151" s="104">
        <f t="shared" si="1022"/>
        <v>41808.423649229953</v>
      </c>
      <c r="D3151" s="132">
        <f t="shared" si="1023"/>
        <v>43170</v>
      </c>
      <c r="E3151" s="105">
        <f t="shared" si="1015"/>
        <v>0</v>
      </c>
      <c r="F3151" s="106">
        <f t="shared" si="1012"/>
        <v>7</v>
      </c>
      <c r="G3151" s="106">
        <f t="shared" si="1014"/>
        <v>31</v>
      </c>
      <c r="H3151" s="104">
        <f t="shared" si="1024"/>
        <v>1</v>
      </c>
      <c r="I3151" s="104">
        <f t="shared" si="1025"/>
        <v>1.07934741</v>
      </c>
      <c r="J3151" s="104">
        <f t="shared" si="1017"/>
        <v>1.07934741</v>
      </c>
      <c r="K3151" s="104">
        <f t="shared" si="1018"/>
        <v>45125.813781969999</v>
      </c>
      <c r="L3151" s="107">
        <f t="shared" si="1027"/>
        <v>0</v>
      </c>
      <c r="M3151" s="105">
        <f t="shared" si="1028"/>
        <v>0</v>
      </c>
      <c r="N3151" s="104">
        <f t="shared" si="1029"/>
        <v>0</v>
      </c>
      <c r="O3151" s="113">
        <f t="shared" si="1026"/>
        <v>0.11</v>
      </c>
      <c r="P3151" s="108">
        <f t="shared" si="1016"/>
        <v>1.001965693</v>
      </c>
      <c r="Q3151" s="104">
        <f t="shared" si="1019"/>
        <v>88.703496270000002</v>
      </c>
      <c r="R3151" s="104">
        <f t="shared" si="1020"/>
        <v>88.703496270000002</v>
      </c>
      <c r="S3151" s="109" t="s">
        <v>52</v>
      </c>
      <c r="T3151" s="110">
        <f t="shared" si="1030"/>
        <v>43200</v>
      </c>
      <c r="U3151" s="111">
        <f t="shared" si="1031"/>
        <v>0</v>
      </c>
      <c r="V3151" s="22"/>
      <c r="AF3151" s="14"/>
    </row>
    <row r="3152" spans="1:32" x14ac:dyDescent="0.2">
      <c r="A3152" s="112">
        <f t="shared" si="1021"/>
        <v>43177</v>
      </c>
      <c r="B3152" s="104">
        <f t="shared" si="1013"/>
        <v>45227.203453139999</v>
      </c>
      <c r="C3152" s="104">
        <f t="shared" si="1022"/>
        <v>41808.423649229953</v>
      </c>
      <c r="D3152" s="132">
        <f t="shared" si="1023"/>
        <v>43170</v>
      </c>
      <c r="E3152" s="105">
        <f t="shared" si="1015"/>
        <v>0</v>
      </c>
      <c r="F3152" s="106">
        <f t="shared" si="1012"/>
        <v>8</v>
      </c>
      <c r="G3152" s="106">
        <f t="shared" si="1014"/>
        <v>31</v>
      </c>
      <c r="H3152" s="104">
        <f t="shared" si="1024"/>
        <v>1</v>
      </c>
      <c r="I3152" s="104">
        <f t="shared" si="1025"/>
        <v>1.07934741</v>
      </c>
      <c r="J3152" s="104">
        <f t="shared" si="1017"/>
        <v>1.07934741</v>
      </c>
      <c r="K3152" s="104">
        <f t="shared" si="1018"/>
        <v>45125.813781969999</v>
      </c>
      <c r="L3152" s="107">
        <f t="shared" si="1027"/>
        <v>0</v>
      </c>
      <c r="M3152" s="105">
        <f t="shared" si="1028"/>
        <v>0</v>
      </c>
      <c r="N3152" s="104">
        <f t="shared" si="1029"/>
        <v>0</v>
      </c>
      <c r="O3152" s="113">
        <f t="shared" si="1026"/>
        <v>0.11</v>
      </c>
      <c r="P3152" s="108">
        <f t="shared" si="1016"/>
        <v>1.002246822</v>
      </c>
      <c r="Q3152" s="104">
        <f t="shared" si="1019"/>
        <v>101.38967117</v>
      </c>
      <c r="R3152" s="104">
        <f t="shared" si="1020"/>
        <v>101.38967117</v>
      </c>
      <c r="S3152" s="109" t="s">
        <v>52</v>
      </c>
      <c r="T3152" s="110">
        <f t="shared" si="1030"/>
        <v>43200</v>
      </c>
      <c r="U3152" s="111">
        <f t="shared" si="1031"/>
        <v>0</v>
      </c>
      <c r="V3152" s="22"/>
      <c r="AF3152" s="14"/>
    </row>
    <row r="3153" spans="1:32" x14ac:dyDescent="0.2">
      <c r="A3153" s="112">
        <f t="shared" si="1021"/>
        <v>43178</v>
      </c>
      <c r="B3153" s="104">
        <f t="shared" si="1013"/>
        <v>45239.893147850002</v>
      </c>
      <c r="C3153" s="104">
        <f t="shared" si="1022"/>
        <v>41808.423649229953</v>
      </c>
      <c r="D3153" s="132">
        <f t="shared" si="1023"/>
        <v>43170</v>
      </c>
      <c r="E3153" s="105">
        <f t="shared" si="1015"/>
        <v>0</v>
      </c>
      <c r="F3153" s="106">
        <f t="shared" si="1012"/>
        <v>9</v>
      </c>
      <c r="G3153" s="106">
        <f t="shared" si="1014"/>
        <v>31</v>
      </c>
      <c r="H3153" s="104">
        <f t="shared" si="1024"/>
        <v>1</v>
      </c>
      <c r="I3153" s="104">
        <f t="shared" si="1025"/>
        <v>1.07934741</v>
      </c>
      <c r="J3153" s="104">
        <f t="shared" si="1017"/>
        <v>1.07934741</v>
      </c>
      <c r="K3153" s="104">
        <f t="shared" si="1018"/>
        <v>45125.813781969999</v>
      </c>
      <c r="L3153" s="107">
        <f t="shared" si="1027"/>
        <v>0</v>
      </c>
      <c r="M3153" s="105">
        <f t="shared" si="1028"/>
        <v>0</v>
      </c>
      <c r="N3153" s="104">
        <f t="shared" si="1029"/>
        <v>0</v>
      </c>
      <c r="O3153" s="113">
        <f t="shared" si="1026"/>
        <v>0.11</v>
      </c>
      <c r="P3153" s="108">
        <f t="shared" si="1016"/>
        <v>1.002528029</v>
      </c>
      <c r="Q3153" s="104">
        <f t="shared" si="1019"/>
        <v>114.07936588</v>
      </c>
      <c r="R3153" s="104">
        <f t="shared" si="1020"/>
        <v>114.07936588</v>
      </c>
      <c r="S3153" s="109" t="s">
        <v>52</v>
      </c>
      <c r="T3153" s="110">
        <f t="shared" si="1030"/>
        <v>43200</v>
      </c>
      <c r="U3153" s="111">
        <f t="shared" si="1031"/>
        <v>0</v>
      </c>
      <c r="V3153" s="22"/>
      <c r="AF3153" s="14"/>
    </row>
    <row r="3154" spans="1:32" x14ac:dyDescent="0.2">
      <c r="A3154" s="112">
        <f t="shared" si="1021"/>
        <v>43179</v>
      </c>
      <c r="B3154" s="104">
        <f t="shared" si="1013"/>
        <v>45252.586452639996</v>
      </c>
      <c r="C3154" s="104">
        <f t="shared" si="1022"/>
        <v>41808.423649229953</v>
      </c>
      <c r="D3154" s="132">
        <f t="shared" si="1023"/>
        <v>43170</v>
      </c>
      <c r="E3154" s="105">
        <f t="shared" si="1015"/>
        <v>0</v>
      </c>
      <c r="F3154" s="106">
        <f t="shared" si="1012"/>
        <v>10</v>
      </c>
      <c r="G3154" s="106">
        <f t="shared" si="1014"/>
        <v>31</v>
      </c>
      <c r="H3154" s="104">
        <f t="shared" si="1024"/>
        <v>1</v>
      </c>
      <c r="I3154" s="104">
        <f t="shared" si="1025"/>
        <v>1.07934741</v>
      </c>
      <c r="J3154" s="104">
        <f t="shared" si="1017"/>
        <v>1.07934741</v>
      </c>
      <c r="K3154" s="104">
        <f t="shared" si="1018"/>
        <v>45125.813781969999</v>
      </c>
      <c r="L3154" s="107">
        <f t="shared" si="1027"/>
        <v>0</v>
      </c>
      <c r="M3154" s="105">
        <f t="shared" si="1028"/>
        <v>0</v>
      </c>
      <c r="N3154" s="104">
        <f t="shared" si="1029"/>
        <v>0</v>
      </c>
      <c r="O3154" s="113">
        <f t="shared" si="1026"/>
        <v>0.11</v>
      </c>
      <c r="P3154" s="108">
        <f t="shared" si="1016"/>
        <v>1.002809316</v>
      </c>
      <c r="Q3154" s="104">
        <f t="shared" si="1019"/>
        <v>126.77267067</v>
      </c>
      <c r="R3154" s="104">
        <f t="shared" si="1020"/>
        <v>126.77267067</v>
      </c>
      <c r="S3154" s="109" t="s">
        <v>52</v>
      </c>
      <c r="T3154" s="110">
        <f t="shared" si="1030"/>
        <v>43200</v>
      </c>
      <c r="U3154" s="111">
        <f t="shared" si="1031"/>
        <v>0</v>
      </c>
      <c r="V3154" s="22"/>
      <c r="AF3154" s="14"/>
    </row>
    <row r="3155" spans="1:32" x14ac:dyDescent="0.2">
      <c r="A3155" s="112">
        <f t="shared" si="1021"/>
        <v>43180</v>
      </c>
      <c r="B3155" s="104">
        <f t="shared" si="1013"/>
        <v>45265.283277229995</v>
      </c>
      <c r="C3155" s="104">
        <f t="shared" si="1022"/>
        <v>41808.423649229953</v>
      </c>
      <c r="D3155" s="132">
        <f t="shared" si="1023"/>
        <v>43170</v>
      </c>
      <c r="E3155" s="105">
        <f t="shared" si="1015"/>
        <v>0</v>
      </c>
      <c r="F3155" s="106">
        <f t="shared" si="1012"/>
        <v>11</v>
      </c>
      <c r="G3155" s="106">
        <f t="shared" si="1014"/>
        <v>31</v>
      </c>
      <c r="H3155" s="104">
        <f t="shared" si="1024"/>
        <v>1</v>
      </c>
      <c r="I3155" s="104">
        <f t="shared" si="1025"/>
        <v>1.07934741</v>
      </c>
      <c r="J3155" s="104">
        <f t="shared" si="1017"/>
        <v>1.07934741</v>
      </c>
      <c r="K3155" s="104">
        <f t="shared" si="1018"/>
        <v>45125.813781969999</v>
      </c>
      <c r="L3155" s="107">
        <f t="shared" si="1027"/>
        <v>0</v>
      </c>
      <c r="M3155" s="105">
        <f t="shared" si="1028"/>
        <v>0</v>
      </c>
      <c r="N3155" s="104">
        <f t="shared" si="1029"/>
        <v>0</v>
      </c>
      <c r="O3155" s="113">
        <f t="shared" si="1026"/>
        <v>0.11</v>
      </c>
      <c r="P3155" s="108">
        <f t="shared" si="1016"/>
        <v>1.003090681</v>
      </c>
      <c r="Q3155" s="104">
        <f t="shared" si="1019"/>
        <v>139.46949526</v>
      </c>
      <c r="R3155" s="104">
        <f t="shared" si="1020"/>
        <v>139.46949526</v>
      </c>
      <c r="S3155" s="109" t="s">
        <v>52</v>
      </c>
      <c r="T3155" s="110">
        <f t="shared" si="1030"/>
        <v>43200</v>
      </c>
      <c r="U3155" s="111">
        <f t="shared" si="1031"/>
        <v>0</v>
      </c>
      <c r="V3155" s="22"/>
      <c r="AF3155" s="14"/>
    </row>
    <row r="3156" spans="1:32" x14ac:dyDescent="0.2">
      <c r="A3156" s="112">
        <f t="shared" si="1021"/>
        <v>43181</v>
      </c>
      <c r="B3156" s="104">
        <f t="shared" si="1013"/>
        <v>45277.983666759996</v>
      </c>
      <c r="C3156" s="104">
        <f t="shared" si="1022"/>
        <v>41808.423649229953</v>
      </c>
      <c r="D3156" s="132">
        <f t="shared" si="1023"/>
        <v>43170</v>
      </c>
      <c r="E3156" s="105">
        <f t="shared" si="1015"/>
        <v>0</v>
      </c>
      <c r="F3156" s="106">
        <f t="shared" si="1012"/>
        <v>12</v>
      </c>
      <c r="G3156" s="106">
        <f t="shared" si="1014"/>
        <v>31</v>
      </c>
      <c r="H3156" s="104">
        <f t="shared" si="1024"/>
        <v>1</v>
      </c>
      <c r="I3156" s="104">
        <f t="shared" si="1025"/>
        <v>1.07934741</v>
      </c>
      <c r="J3156" s="104">
        <f t="shared" si="1017"/>
        <v>1.07934741</v>
      </c>
      <c r="K3156" s="104">
        <f t="shared" si="1018"/>
        <v>45125.813781969999</v>
      </c>
      <c r="L3156" s="107">
        <f t="shared" si="1027"/>
        <v>0</v>
      </c>
      <c r="M3156" s="105">
        <f t="shared" si="1028"/>
        <v>0</v>
      </c>
      <c r="N3156" s="104">
        <f t="shared" si="1029"/>
        <v>0</v>
      </c>
      <c r="O3156" s="113">
        <f t="shared" si="1026"/>
        <v>0.11</v>
      </c>
      <c r="P3156" s="108">
        <f t="shared" si="1016"/>
        <v>1.0033721250000001</v>
      </c>
      <c r="Q3156" s="104">
        <f t="shared" si="1019"/>
        <v>152.16988479</v>
      </c>
      <c r="R3156" s="104">
        <f t="shared" si="1020"/>
        <v>152.16988479</v>
      </c>
      <c r="S3156" s="109" t="s">
        <v>52</v>
      </c>
      <c r="T3156" s="110">
        <f t="shared" si="1030"/>
        <v>43200</v>
      </c>
      <c r="U3156" s="111">
        <f t="shared" si="1031"/>
        <v>0</v>
      </c>
      <c r="V3156" s="22"/>
      <c r="AF3156" s="14"/>
    </row>
    <row r="3157" spans="1:32" x14ac:dyDescent="0.2">
      <c r="A3157" s="112">
        <f t="shared" si="1021"/>
        <v>43182</v>
      </c>
      <c r="B3157" s="104">
        <f t="shared" si="1013"/>
        <v>45290.687621240002</v>
      </c>
      <c r="C3157" s="104">
        <f t="shared" si="1022"/>
        <v>41808.423649229953</v>
      </c>
      <c r="D3157" s="132">
        <f t="shared" si="1023"/>
        <v>43170</v>
      </c>
      <c r="E3157" s="105">
        <f t="shared" si="1015"/>
        <v>0</v>
      </c>
      <c r="F3157" s="106">
        <f t="shared" si="1012"/>
        <v>13</v>
      </c>
      <c r="G3157" s="106">
        <f t="shared" si="1014"/>
        <v>31</v>
      </c>
      <c r="H3157" s="104">
        <f t="shared" si="1024"/>
        <v>1</v>
      </c>
      <c r="I3157" s="104">
        <f t="shared" si="1025"/>
        <v>1.07934741</v>
      </c>
      <c r="J3157" s="104">
        <f t="shared" si="1017"/>
        <v>1.07934741</v>
      </c>
      <c r="K3157" s="104">
        <f t="shared" si="1018"/>
        <v>45125.813781969999</v>
      </c>
      <c r="L3157" s="107">
        <f t="shared" si="1027"/>
        <v>0</v>
      </c>
      <c r="M3157" s="105">
        <f t="shared" si="1028"/>
        <v>0</v>
      </c>
      <c r="N3157" s="104">
        <f t="shared" si="1029"/>
        <v>0</v>
      </c>
      <c r="O3157" s="113">
        <f t="shared" si="1026"/>
        <v>0.11</v>
      </c>
      <c r="P3157" s="108">
        <f t="shared" si="1016"/>
        <v>1.003653648</v>
      </c>
      <c r="Q3157" s="104">
        <f t="shared" si="1019"/>
        <v>164.87383926999999</v>
      </c>
      <c r="R3157" s="104">
        <f t="shared" si="1020"/>
        <v>164.87383926999999</v>
      </c>
      <c r="S3157" s="109" t="s">
        <v>52</v>
      </c>
      <c r="T3157" s="110">
        <f t="shared" si="1030"/>
        <v>43200</v>
      </c>
      <c r="U3157" s="111">
        <f t="shared" si="1031"/>
        <v>0</v>
      </c>
      <c r="V3157" s="22"/>
      <c r="AF3157" s="14"/>
    </row>
    <row r="3158" spans="1:32" x14ac:dyDescent="0.2">
      <c r="A3158" s="112">
        <f t="shared" si="1021"/>
        <v>43183</v>
      </c>
      <c r="B3158" s="104">
        <f t="shared" si="1013"/>
        <v>45303.395140649998</v>
      </c>
      <c r="C3158" s="104">
        <f t="shared" si="1022"/>
        <v>41808.423649229953</v>
      </c>
      <c r="D3158" s="132">
        <f t="shared" si="1023"/>
        <v>43170</v>
      </c>
      <c r="E3158" s="105">
        <f t="shared" si="1015"/>
        <v>0</v>
      </c>
      <c r="F3158" s="106">
        <f t="shared" si="1012"/>
        <v>14</v>
      </c>
      <c r="G3158" s="106">
        <f t="shared" si="1014"/>
        <v>31</v>
      </c>
      <c r="H3158" s="104">
        <f t="shared" si="1024"/>
        <v>1</v>
      </c>
      <c r="I3158" s="104">
        <f t="shared" si="1025"/>
        <v>1.07934741</v>
      </c>
      <c r="J3158" s="104">
        <f t="shared" si="1017"/>
        <v>1.07934741</v>
      </c>
      <c r="K3158" s="104">
        <f t="shared" si="1018"/>
        <v>45125.813781969999</v>
      </c>
      <c r="L3158" s="107">
        <f t="shared" si="1027"/>
        <v>0</v>
      </c>
      <c r="M3158" s="105">
        <f t="shared" si="1028"/>
        <v>0</v>
      </c>
      <c r="N3158" s="104">
        <f t="shared" si="1029"/>
        <v>0</v>
      </c>
      <c r="O3158" s="113">
        <f t="shared" si="1026"/>
        <v>0.11</v>
      </c>
      <c r="P3158" s="108">
        <f t="shared" si="1016"/>
        <v>1.0039352500000001</v>
      </c>
      <c r="Q3158" s="104">
        <f t="shared" si="1019"/>
        <v>177.58135867999999</v>
      </c>
      <c r="R3158" s="104">
        <f t="shared" si="1020"/>
        <v>177.58135867999999</v>
      </c>
      <c r="S3158" s="109" t="s">
        <v>52</v>
      </c>
      <c r="T3158" s="110">
        <f t="shared" si="1030"/>
        <v>43200</v>
      </c>
      <c r="U3158" s="111">
        <f t="shared" si="1031"/>
        <v>0</v>
      </c>
      <c r="V3158" s="22"/>
      <c r="AF3158" s="14"/>
    </row>
    <row r="3159" spans="1:32" x14ac:dyDescent="0.2">
      <c r="A3159" s="112">
        <f t="shared" si="1021"/>
        <v>43184</v>
      </c>
      <c r="B3159" s="104">
        <f t="shared" si="1013"/>
        <v>45316.106224999996</v>
      </c>
      <c r="C3159" s="104">
        <f t="shared" si="1022"/>
        <v>41808.423649229953</v>
      </c>
      <c r="D3159" s="132">
        <f t="shared" si="1023"/>
        <v>43170</v>
      </c>
      <c r="E3159" s="105">
        <f t="shared" si="1015"/>
        <v>0</v>
      </c>
      <c r="F3159" s="106">
        <f t="shared" si="1012"/>
        <v>15</v>
      </c>
      <c r="G3159" s="106">
        <f t="shared" si="1014"/>
        <v>31</v>
      </c>
      <c r="H3159" s="104">
        <f t="shared" si="1024"/>
        <v>1</v>
      </c>
      <c r="I3159" s="104">
        <f t="shared" si="1025"/>
        <v>1.07934741</v>
      </c>
      <c r="J3159" s="104">
        <f t="shared" si="1017"/>
        <v>1.07934741</v>
      </c>
      <c r="K3159" s="104">
        <f t="shared" si="1018"/>
        <v>45125.813781969999</v>
      </c>
      <c r="L3159" s="107">
        <f t="shared" si="1027"/>
        <v>0</v>
      </c>
      <c r="M3159" s="105">
        <f t="shared" si="1028"/>
        <v>0</v>
      </c>
      <c r="N3159" s="104">
        <f t="shared" si="1029"/>
        <v>0</v>
      </c>
      <c r="O3159" s="113">
        <f t="shared" si="1026"/>
        <v>0.11</v>
      </c>
      <c r="P3159" s="108">
        <f t="shared" si="1016"/>
        <v>1.004216931</v>
      </c>
      <c r="Q3159" s="104">
        <f t="shared" si="1019"/>
        <v>190.29244302999999</v>
      </c>
      <c r="R3159" s="104">
        <f t="shared" si="1020"/>
        <v>190.29244302999999</v>
      </c>
      <c r="S3159" s="109" t="s">
        <v>52</v>
      </c>
      <c r="T3159" s="110">
        <f t="shared" si="1030"/>
        <v>43200</v>
      </c>
      <c r="U3159" s="111">
        <f t="shared" si="1031"/>
        <v>0</v>
      </c>
      <c r="V3159" s="22"/>
      <c r="AF3159" s="14"/>
    </row>
    <row r="3160" spans="1:32" x14ac:dyDescent="0.2">
      <c r="A3160" s="112">
        <f t="shared" si="1021"/>
        <v>43185</v>
      </c>
      <c r="B3160" s="104">
        <f t="shared" si="1013"/>
        <v>45328.820919419995</v>
      </c>
      <c r="C3160" s="104">
        <f t="shared" si="1022"/>
        <v>41808.423649229953</v>
      </c>
      <c r="D3160" s="132">
        <f t="shared" si="1023"/>
        <v>43170</v>
      </c>
      <c r="E3160" s="105">
        <f t="shared" si="1015"/>
        <v>0</v>
      </c>
      <c r="F3160" s="106">
        <f t="shared" si="1012"/>
        <v>16</v>
      </c>
      <c r="G3160" s="106">
        <f t="shared" si="1014"/>
        <v>31</v>
      </c>
      <c r="H3160" s="104">
        <f t="shared" si="1024"/>
        <v>1</v>
      </c>
      <c r="I3160" s="104">
        <f t="shared" si="1025"/>
        <v>1.07934741</v>
      </c>
      <c r="J3160" s="104">
        <f t="shared" si="1017"/>
        <v>1.07934741</v>
      </c>
      <c r="K3160" s="104">
        <f t="shared" si="1018"/>
        <v>45125.813781969999</v>
      </c>
      <c r="L3160" s="107">
        <f t="shared" si="1027"/>
        <v>0</v>
      </c>
      <c r="M3160" s="105">
        <f t="shared" si="1028"/>
        <v>0</v>
      </c>
      <c r="N3160" s="104">
        <f t="shared" si="1029"/>
        <v>0</v>
      </c>
      <c r="O3160" s="113">
        <f t="shared" si="1026"/>
        <v>0.11</v>
      </c>
      <c r="P3160" s="108">
        <f t="shared" si="1016"/>
        <v>1.0044986920000001</v>
      </c>
      <c r="Q3160" s="104">
        <f t="shared" si="1019"/>
        <v>203.00713744999999</v>
      </c>
      <c r="R3160" s="104">
        <f t="shared" si="1020"/>
        <v>203.00713744999999</v>
      </c>
      <c r="S3160" s="109" t="s">
        <v>52</v>
      </c>
      <c r="T3160" s="110">
        <f t="shared" si="1030"/>
        <v>43200</v>
      </c>
      <c r="U3160" s="111">
        <f t="shared" si="1031"/>
        <v>0</v>
      </c>
      <c r="V3160" s="22"/>
      <c r="AF3160" s="14"/>
    </row>
    <row r="3161" spans="1:32" x14ac:dyDescent="0.2">
      <c r="A3161" s="112">
        <f t="shared" si="1021"/>
        <v>43186</v>
      </c>
      <c r="B3161" s="104">
        <f t="shared" si="1013"/>
        <v>45341.539133649996</v>
      </c>
      <c r="C3161" s="104">
        <f t="shared" si="1022"/>
        <v>41808.423649229953</v>
      </c>
      <c r="D3161" s="132">
        <f t="shared" si="1023"/>
        <v>43170</v>
      </c>
      <c r="E3161" s="105">
        <f t="shared" si="1015"/>
        <v>0</v>
      </c>
      <c r="F3161" s="106">
        <f t="shared" si="1012"/>
        <v>17</v>
      </c>
      <c r="G3161" s="106">
        <f t="shared" si="1014"/>
        <v>31</v>
      </c>
      <c r="H3161" s="104">
        <f t="shared" si="1024"/>
        <v>1</v>
      </c>
      <c r="I3161" s="104">
        <f t="shared" si="1025"/>
        <v>1.07934741</v>
      </c>
      <c r="J3161" s="104">
        <f t="shared" si="1017"/>
        <v>1.07934741</v>
      </c>
      <c r="K3161" s="104">
        <f t="shared" si="1018"/>
        <v>45125.813781969999</v>
      </c>
      <c r="L3161" s="107">
        <f t="shared" si="1027"/>
        <v>0</v>
      </c>
      <c r="M3161" s="105">
        <f t="shared" si="1028"/>
        <v>0</v>
      </c>
      <c r="N3161" s="104">
        <f t="shared" si="1029"/>
        <v>0</v>
      </c>
      <c r="O3161" s="113">
        <f t="shared" si="1026"/>
        <v>0.11</v>
      </c>
      <c r="P3161" s="108">
        <f t="shared" si="1016"/>
        <v>1.004780531</v>
      </c>
      <c r="Q3161" s="104">
        <f t="shared" si="1019"/>
        <v>215.72535167999999</v>
      </c>
      <c r="R3161" s="104">
        <f t="shared" si="1020"/>
        <v>215.72535167999999</v>
      </c>
      <c r="S3161" s="109" t="s">
        <v>52</v>
      </c>
      <c r="T3161" s="110">
        <f t="shared" si="1030"/>
        <v>43200</v>
      </c>
      <c r="U3161" s="111">
        <f t="shared" si="1031"/>
        <v>0</v>
      </c>
      <c r="V3161" s="22"/>
      <c r="AF3161" s="14"/>
    </row>
    <row r="3162" spans="1:32" x14ac:dyDescent="0.2">
      <c r="A3162" s="112">
        <f t="shared" si="1021"/>
        <v>43187</v>
      </c>
      <c r="B3162" s="104">
        <f t="shared" si="1013"/>
        <v>45354.260912819998</v>
      </c>
      <c r="C3162" s="104">
        <f t="shared" si="1022"/>
        <v>41808.423649229953</v>
      </c>
      <c r="D3162" s="132">
        <f t="shared" si="1023"/>
        <v>43170</v>
      </c>
      <c r="E3162" s="105">
        <f t="shared" si="1015"/>
        <v>0</v>
      </c>
      <c r="F3162" s="106">
        <f t="shared" si="1012"/>
        <v>18</v>
      </c>
      <c r="G3162" s="106">
        <f t="shared" si="1014"/>
        <v>31</v>
      </c>
      <c r="H3162" s="104">
        <f t="shared" si="1024"/>
        <v>1</v>
      </c>
      <c r="I3162" s="104">
        <f t="shared" si="1025"/>
        <v>1.07934741</v>
      </c>
      <c r="J3162" s="104">
        <f t="shared" si="1017"/>
        <v>1.07934741</v>
      </c>
      <c r="K3162" s="104">
        <f t="shared" si="1018"/>
        <v>45125.813781969999</v>
      </c>
      <c r="L3162" s="107">
        <f t="shared" si="1027"/>
        <v>0</v>
      </c>
      <c r="M3162" s="105">
        <f t="shared" si="1028"/>
        <v>0</v>
      </c>
      <c r="N3162" s="104">
        <f t="shared" si="1029"/>
        <v>0</v>
      </c>
      <c r="O3162" s="113">
        <f t="shared" si="1026"/>
        <v>0.11</v>
      </c>
      <c r="P3162" s="108">
        <f t="shared" si="1016"/>
        <v>1.005062449</v>
      </c>
      <c r="Q3162" s="104">
        <f t="shared" si="1019"/>
        <v>228.44713085000001</v>
      </c>
      <c r="R3162" s="104">
        <f t="shared" si="1020"/>
        <v>228.44713085000001</v>
      </c>
      <c r="S3162" s="109" t="s">
        <v>52</v>
      </c>
      <c r="T3162" s="110">
        <f t="shared" si="1030"/>
        <v>43200</v>
      </c>
      <c r="U3162" s="111">
        <f t="shared" si="1031"/>
        <v>0</v>
      </c>
      <c r="V3162" s="22"/>
      <c r="AF3162" s="14"/>
    </row>
    <row r="3163" spans="1:32" x14ac:dyDescent="0.2">
      <c r="A3163" s="112">
        <f t="shared" si="1021"/>
        <v>43188</v>
      </c>
      <c r="B3163" s="104">
        <f t="shared" si="1013"/>
        <v>45366.986302049998</v>
      </c>
      <c r="C3163" s="104">
        <f t="shared" si="1022"/>
        <v>41808.423649229953</v>
      </c>
      <c r="D3163" s="132">
        <f t="shared" si="1023"/>
        <v>43170</v>
      </c>
      <c r="E3163" s="105">
        <f t="shared" si="1015"/>
        <v>0</v>
      </c>
      <c r="F3163" s="106">
        <f t="shared" si="1012"/>
        <v>19</v>
      </c>
      <c r="G3163" s="106">
        <f t="shared" si="1014"/>
        <v>31</v>
      </c>
      <c r="H3163" s="104">
        <f t="shared" si="1024"/>
        <v>1</v>
      </c>
      <c r="I3163" s="104">
        <f t="shared" si="1025"/>
        <v>1.07934741</v>
      </c>
      <c r="J3163" s="104">
        <f t="shared" si="1017"/>
        <v>1.07934741</v>
      </c>
      <c r="K3163" s="104">
        <f t="shared" si="1018"/>
        <v>45125.813781969999</v>
      </c>
      <c r="L3163" s="107">
        <f t="shared" si="1027"/>
        <v>0</v>
      </c>
      <c r="M3163" s="105">
        <f t="shared" si="1028"/>
        <v>0</v>
      </c>
      <c r="N3163" s="104">
        <f t="shared" si="1029"/>
        <v>0</v>
      </c>
      <c r="O3163" s="113">
        <f t="shared" si="1026"/>
        <v>0.11</v>
      </c>
      <c r="P3163" s="108">
        <f t="shared" si="1016"/>
        <v>1.0053444469999999</v>
      </c>
      <c r="Q3163" s="104">
        <f t="shared" si="1019"/>
        <v>241.17252008</v>
      </c>
      <c r="R3163" s="104">
        <f t="shared" si="1020"/>
        <v>241.17252008</v>
      </c>
      <c r="S3163" s="109" t="s">
        <v>52</v>
      </c>
      <c r="T3163" s="110">
        <f t="shared" si="1030"/>
        <v>43200</v>
      </c>
      <c r="U3163" s="111">
        <f t="shared" si="1031"/>
        <v>0</v>
      </c>
      <c r="V3163" s="22"/>
      <c r="AF3163" s="14"/>
    </row>
    <row r="3164" spans="1:32" x14ac:dyDescent="0.2">
      <c r="A3164" s="112">
        <f t="shared" si="1021"/>
        <v>43189</v>
      </c>
      <c r="B3164" s="104">
        <f t="shared" si="1013"/>
        <v>45379.715211099996</v>
      </c>
      <c r="C3164" s="104">
        <f t="shared" si="1022"/>
        <v>41808.423649229953</v>
      </c>
      <c r="D3164" s="132">
        <f t="shared" si="1023"/>
        <v>43170</v>
      </c>
      <c r="E3164" s="105">
        <f t="shared" si="1015"/>
        <v>0</v>
      </c>
      <c r="F3164" s="106">
        <f t="shared" si="1012"/>
        <v>20</v>
      </c>
      <c r="G3164" s="106">
        <f t="shared" si="1014"/>
        <v>31</v>
      </c>
      <c r="H3164" s="104">
        <f t="shared" si="1024"/>
        <v>1</v>
      </c>
      <c r="I3164" s="104">
        <f t="shared" si="1025"/>
        <v>1.07934741</v>
      </c>
      <c r="J3164" s="104">
        <f t="shared" si="1017"/>
        <v>1.07934741</v>
      </c>
      <c r="K3164" s="104">
        <f t="shared" si="1018"/>
        <v>45125.813781969999</v>
      </c>
      <c r="L3164" s="107">
        <f t="shared" si="1027"/>
        <v>0</v>
      </c>
      <c r="M3164" s="105">
        <f t="shared" si="1028"/>
        <v>0</v>
      </c>
      <c r="N3164" s="104">
        <f t="shared" si="1029"/>
        <v>0</v>
      </c>
      <c r="O3164" s="113">
        <f t="shared" si="1026"/>
        <v>0.11</v>
      </c>
      <c r="P3164" s="108">
        <f t="shared" si="1016"/>
        <v>1.0056265230000001</v>
      </c>
      <c r="Q3164" s="104">
        <f t="shared" si="1019"/>
        <v>253.90142913</v>
      </c>
      <c r="R3164" s="104">
        <f t="shared" si="1020"/>
        <v>253.90142913</v>
      </c>
      <c r="S3164" s="109" t="s">
        <v>52</v>
      </c>
      <c r="T3164" s="110">
        <f t="shared" si="1030"/>
        <v>43200</v>
      </c>
      <c r="U3164" s="111">
        <f t="shared" si="1031"/>
        <v>0</v>
      </c>
      <c r="V3164" s="22"/>
      <c r="AF3164" s="14"/>
    </row>
    <row r="3165" spans="1:32" x14ac:dyDescent="0.2">
      <c r="A3165" s="112">
        <f t="shared" si="1021"/>
        <v>43190</v>
      </c>
      <c r="B3165" s="104">
        <f t="shared" si="1013"/>
        <v>45392.447730219996</v>
      </c>
      <c r="C3165" s="104">
        <f t="shared" si="1022"/>
        <v>41808.423649229953</v>
      </c>
      <c r="D3165" s="132">
        <f t="shared" si="1023"/>
        <v>43170</v>
      </c>
      <c r="E3165" s="105">
        <f t="shared" si="1015"/>
        <v>0</v>
      </c>
      <c r="F3165" s="106">
        <f t="shared" si="1012"/>
        <v>21</v>
      </c>
      <c r="G3165" s="106">
        <f t="shared" si="1014"/>
        <v>31</v>
      </c>
      <c r="H3165" s="104">
        <f t="shared" si="1024"/>
        <v>1</v>
      </c>
      <c r="I3165" s="104">
        <f t="shared" si="1025"/>
        <v>1.07934741</v>
      </c>
      <c r="J3165" s="104">
        <f t="shared" si="1017"/>
        <v>1.07934741</v>
      </c>
      <c r="K3165" s="104">
        <f t="shared" si="1018"/>
        <v>45125.813781969999</v>
      </c>
      <c r="L3165" s="107">
        <f t="shared" si="1027"/>
        <v>0</v>
      </c>
      <c r="M3165" s="105">
        <f t="shared" si="1028"/>
        <v>0</v>
      </c>
      <c r="N3165" s="104">
        <f t="shared" si="1029"/>
        <v>0</v>
      </c>
      <c r="O3165" s="113">
        <f t="shared" si="1026"/>
        <v>0.11</v>
      </c>
      <c r="P3165" s="108">
        <f t="shared" si="1016"/>
        <v>1.005908679</v>
      </c>
      <c r="Q3165" s="104">
        <f t="shared" si="1019"/>
        <v>266.63394825</v>
      </c>
      <c r="R3165" s="104">
        <f t="shared" si="1020"/>
        <v>266.63394825</v>
      </c>
      <c r="S3165" s="109" t="s">
        <v>52</v>
      </c>
      <c r="T3165" s="110">
        <f t="shared" si="1030"/>
        <v>43200</v>
      </c>
      <c r="U3165" s="111">
        <f t="shared" si="1031"/>
        <v>0</v>
      </c>
      <c r="V3165" s="22"/>
      <c r="AF3165" s="14"/>
    </row>
    <row r="3166" spans="1:32" x14ac:dyDescent="0.2">
      <c r="A3166" s="112">
        <f t="shared" si="1021"/>
        <v>43191</v>
      </c>
      <c r="B3166" s="104">
        <f t="shared" si="1013"/>
        <v>45405.18381427</v>
      </c>
      <c r="C3166" s="104">
        <f t="shared" si="1022"/>
        <v>41808.423649229953</v>
      </c>
      <c r="D3166" s="132">
        <f t="shared" si="1023"/>
        <v>43170</v>
      </c>
      <c r="E3166" s="105">
        <f t="shared" si="1015"/>
        <v>0</v>
      </c>
      <c r="F3166" s="106">
        <f t="shared" si="1012"/>
        <v>22</v>
      </c>
      <c r="G3166" s="106">
        <f t="shared" si="1014"/>
        <v>31</v>
      </c>
      <c r="H3166" s="104">
        <f t="shared" si="1024"/>
        <v>1</v>
      </c>
      <c r="I3166" s="104">
        <f t="shared" si="1025"/>
        <v>1.07934741</v>
      </c>
      <c r="J3166" s="104">
        <f t="shared" si="1017"/>
        <v>1.07934741</v>
      </c>
      <c r="K3166" s="104">
        <f t="shared" si="1018"/>
        <v>45125.813781969999</v>
      </c>
      <c r="L3166" s="107">
        <f t="shared" si="1027"/>
        <v>0</v>
      </c>
      <c r="M3166" s="105">
        <f t="shared" si="1028"/>
        <v>0</v>
      </c>
      <c r="N3166" s="104">
        <f t="shared" si="1029"/>
        <v>0</v>
      </c>
      <c r="O3166" s="113">
        <f t="shared" si="1026"/>
        <v>0.11</v>
      </c>
      <c r="P3166" s="108">
        <f t="shared" si="1016"/>
        <v>1.006190914</v>
      </c>
      <c r="Q3166" s="104">
        <f t="shared" si="1019"/>
        <v>279.37003229999999</v>
      </c>
      <c r="R3166" s="104">
        <f t="shared" si="1020"/>
        <v>279.37003229999999</v>
      </c>
      <c r="S3166" s="109" t="s">
        <v>52</v>
      </c>
      <c r="T3166" s="110">
        <f t="shared" si="1030"/>
        <v>43200</v>
      </c>
      <c r="U3166" s="111">
        <f t="shared" si="1031"/>
        <v>0</v>
      </c>
      <c r="V3166" s="22"/>
      <c r="AF3166" s="14"/>
    </row>
    <row r="3167" spans="1:32" x14ac:dyDescent="0.2">
      <c r="A3167" s="112">
        <f t="shared" si="1021"/>
        <v>43192</v>
      </c>
      <c r="B3167" s="104">
        <f t="shared" si="1013"/>
        <v>45417.923463259998</v>
      </c>
      <c r="C3167" s="104">
        <f t="shared" si="1022"/>
        <v>41808.423649229953</v>
      </c>
      <c r="D3167" s="132">
        <f t="shared" si="1023"/>
        <v>43170</v>
      </c>
      <c r="E3167" s="105">
        <f t="shared" si="1015"/>
        <v>0</v>
      </c>
      <c r="F3167" s="106">
        <f t="shared" si="1012"/>
        <v>23</v>
      </c>
      <c r="G3167" s="106">
        <f t="shared" si="1014"/>
        <v>31</v>
      </c>
      <c r="H3167" s="104">
        <f t="shared" si="1024"/>
        <v>1</v>
      </c>
      <c r="I3167" s="104">
        <f t="shared" si="1025"/>
        <v>1.07934741</v>
      </c>
      <c r="J3167" s="104">
        <f t="shared" si="1017"/>
        <v>1.07934741</v>
      </c>
      <c r="K3167" s="104">
        <f t="shared" si="1018"/>
        <v>45125.813781969999</v>
      </c>
      <c r="L3167" s="107">
        <f t="shared" si="1027"/>
        <v>0</v>
      </c>
      <c r="M3167" s="105">
        <f t="shared" si="1028"/>
        <v>0</v>
      </c>
      <c r="N3167" s="104">
        <f t="shared" si="1029"/>
        <v>0</v>
      </c>
      <c r="O3167" s="113">
        <f t="shared" si="1026"/>
        <v>0.11</v>
      </c>
      <c r="P3167" s="108">
        <f t="shared" si="1016"/>
        <v>1.0064732279999999</v>
      </c>
      <c r="Q3167" s="104">
        <f t="shared" si="1019"/>
        <v>292.10968129000003</v>
      </c>
      <c r="R3167" s="104">
        <f t="shared" si="1020"/>
        <v>292.10968129000003</v>
      </c>
      <c r="S3167" s="109" t="s">
        <v>52</v>
      </c>
      <c r="T3167" s="110">
        <f t="shared" si="1030"/>
        <v>43200</v>
      </c>
      <c r="U3167" s="111">
        <f t="shared" si="1031"/>
        <v>0</v>
      </c>
      <c r="V3167" s="22"/>
      <c r="AF3167" s="14"/>
    </row>
    <row r="3168" spans="1:32" x14ac:dyDescent="0.2">
      <c r="A3168" s="112">
        <f t="shared" si="1021"/>
        <v>43193</v>
      </c>
      <c r="B3168" s="104">
        <f t="shared" si="1013"/>
        <v>45430.666677189998</v>
      </c>
      <c r="C3168" s="104">
        <f t="shared" si="1022"/>
        <v>41808.423649229953</v>
      </c>
      <c r="D3168" s="132">
        <f t="shared" si="1023"/>
        <v>43170</v>
      </c>
      <c r="E3168" s="105">
        <f t="shared" si="1015"/>
        <v>0</v>
      </c>
      <c r="F3168" s="106">
        <f t="shared" si="1012"/>
        <v>24</v>
      </c>
      <c r="G3168" s="106">
        <f t="shared" si="1014"/>
        <v>31</v>
      </c>
      <c r="H3168" s="104">
        <f t="shared" si="1024"/>
        <v>1</v>
      </c>
      <c r="I3168" s="104">
        <f t="shared" si="1025"/>
        <v>1.07934741</v>
      </c>
      <c r="J3168" s="104">
        <f t="shared" si="1017"/>
        <v>1.07934741</v>
      </c>
      <c r="K3168" s="104">
        <f t="shared" si="1018"/>
        <v>45125.813781969999</v>
      </c>
      <c r="L3168" s="107">
        <f t="shared" si="1027"/>
        <v>0</v>
      </c>
      <c r="M3168" s="105">
        <f t="shared" si="1028"/>
        <v>0</v>
      </c>
      <c r="N3168" s="104">
        <f t="shared" si="1029"/>
        <v>0</v>
      </c>
      <c r="O3168" s="113">
        <f t="shared" si="1026"/>
        <v>0.11</v>
      </c>
      <c r="P3168" s="108">
        <f t="shared" si="1016"/>
        <v>1.0067556209999999</v>
      </c>
      <c r="Q3168" s="104">
        <f t="shared" si="1019"/>
        <v>304.85289521999999</v>
      </c>
      <c r="R3168" s="104">
        <f t="shared" si="1020"/>
        <v>304.85289521999999</v>
      </c>
      <c r="S3168" s="109" t="s">
        <v>52</v>
      </c>
      <c r="T3168" s="110">
        <f t="shared" si="1030"/>
        <v>43200</v>
      </c>
      <c r="U3168" s="111">
        <f t="shared" si="1031"/>
        <v>0</v>
      </c>
      <c r="V3168" s="22"/>
      <c r="AF3168" s="14"/>
    </row>
    <row r="3169" spans="1:32" x14ac:dyDescent="0.2">
      <c r="A3169" s="112">
        <f t="shared" si="1021"/>
        <v>43194</v>
      </c>
      <c r="B3169" s="104">
        <f t="shared" si="1013"/>
        <v>45443.41350119</v>
      </c>
      <c r="C3169" s="104">
        <f t="shared" si="1022"/>
        <v>41808.423649229953</v>
      </c>
      <c r="D3169" s="132">
        <f t="shared" si="1023"/>
        <v>43170</v>
      </c>
      <c r="E3169" s="105">
        <f t="shared" si="1015"/>
        <v>0</v>
      </c>
      <c r="F3169" s="106">
        <f t="shared" si="1012"/>
        <v>25</v>
      </c>
      <c r="G3169" s="106">
        <f t="shared" si="1014"/>
        <v>31</v>
      </c>
      <c r="H3169" s="104">
        <f t="shared" si="1024"/>
        <v>1</v>
      </c>
      <c r="I3169" s="104">
        <f t="shared" si="1025"/>
        <v>1.07934741</v>
      </c>
      <c r="J3169" s="104">
        <f t="shared" si="1017"/>
        <v>1.07934741</v>
      </c>
      <c r="K3169" s="104">
        <f t="shared" si="1018"/>
        <v>45125.813781969999</v>
      </c>
      <c r="L3169" s="107">
        <f t="shared" si="1027"/>
        <v>0</v>
      </c>
      <c r="M3169" s="105">
        <f t="shared" si="1028"/>
        <v>0</v>
      </c>
      <c r="N3169" s="104">
        <f t="shared" si="1029"/>
        <v>0</v>
      </c>
      <c r="O3169" s="113">
        <f t="shared" si="1026"/>
        <v>0.11</v>
      </c>
      <c r="P3169" s="108">
        <f t="shared" si="1016"/>
        <v>1.0070380940000001</v>
      </c>
      <c r="Q3169" s="104">
        <f t="shared" si="1019"/>
        <v>317.59971922</v>
      </c>
      <c r="R3169" s="104">
        <f t="shared" si="1020"/>
        <v>317.59971922</v>
      </c>
      <c r="S3169" s="109" t="s">
        <v>52</v>
      </c>
      <c r="T3169" s="110">
        <f t="shared" si="1030"/>
        <v>43200</v>
      </c>
      <c r="U3169" s="111">
        <f t="shared" si="1031"/>
        <v>0</v>
      </c>
      <c r="V3169" s="22"/>
      <c r="AF3169" s="14"/>
    </row>
    <row r="3170" spans="1:32" x14ac:dyDescent="0.2">
      <c r="A3170" s="112">
        <f t="shared" si="1021"/>
        <v>43195</v>
      </c>
      <c r="B3170" s="104">
        <f t="shared" si="1013"/>
        <v>45456.163844999995</v>
      </c>
      <c r="C3170" s="104">
        <f t="shared" si="1022"/>
        <v>41808.423649229953</v>
      </c>
      <c r="D3170" s="132">
        <f t="shared" si="1023"/>
        <v>43170</v>
      </c>
      <c r="E3170" s="105">
        <f t="shared" si="1015"/>
        <v>0</v>
      </c>
      <c r="F3170" s="106">
        <f t="shared" si="1012"/>
        <v>26</v>
      </c>
      <c r="G3170" s="106">
        <f t="shared" si="1014"/>
        <v>31</v>
      </c>
      <c r="H3170" s="104">
        <f t="shared" si="1024"/>
        <v>1</v>
      </c>
      <c r="I3170" s="104">
        <f t="shared" si="1025"/>
        <v>1.07934741</v>
      </c>
      <c r="J3170" s="104">
        <f t="shared" si="1017"/>
        <v>1.07934741</v>
      </c>
      <c r="K3170" s="104">
        <f t="shared" si="1018"/>
        <v>45125.813781969999</v>
      </c>
      <c r="L3170" s="107">
        <f t="shared" si="1027"/>
        <v>0</v>
      </c>
      <c r="M3170" s="105">
        <f t="shared" si="1028"/>
        <v>0</v>
      </c>
      <c r="N3170" s="104">
        <f t="shared" si="1029"/>
        <v>0</v>
      </c>
      <c r="O3170" s="113">
        <f t="shared" si="1026"/>
        <v>0.11</v>
      </c>
      <c r="P3170" s="108">
        <f t="shared" si="1016"/>
        <v>1.0073206450000001</v>
      </c>
      <c r="Q3170" s="104">
        <f t="shared" si="1019"/>
        <v>330.35006303</v>
      </c>
      <c r="R3170" s="104">
        <f t="shared" si="1020"/>
        <v>330.35006303</v>
      </c>
      <c r="S3170" s="109" t="s">
        <v>52</v>
      </c>
      <c r="T3170" s="110">
        <f t="shared" si="1030"/>
        <v>43200</v>
      </c>
      <c r="U3170" s="111">
        <f t="shared" si="1031"/>
        <v>0</v>
      </c>
      <c r="V3170" s="22"/>
      <c r="AF3170" s="14"/>
    </row>
    <row r="3171" spans="1:32" x14ac:dyDescent="0.2">
      <c r="A3171" s="112">
        <f t="shared" si="1021"/>
        <v>43196</v>
      </c>
      <c r="B3171" s="104">
        <f t="shared" si="1013"/>
        <v>45468.917798869996</v>
      </c>
      <c r="C3171" s="104">
        <f t="shared" si="1022"/>
        <v>41808.423649229953</v>
      </c>
      <c r="D3171" s="132">
        <f t="shared" si="1023"/>
        <v>43170</v>
      </c>
      <c r="E3171" s="105">
        <f t="shared" si="1015"/>
        <v>0</v>
      </c>
      <c r="F3171" s="106">
        <f t="shared" ref="F3171:F3234" si="1032">IF(DAY(A3171)=E$2+1,1,F3170+1)</f>
        <v>27</v>
      </c>
      <c r="G3171" s="106">
        <f t="shared" si="1014"/>
        <v>31</v>
      </c>
      <c r="H3171" s="104">
        <f t="shared" si="1024"/>
        <v>1</v>
      </c>
      <c r="I3171" s="104">
        <f t="shared" si="1025"/>
        <v>1.07934741</v>
      </c>
      <c r="J3171" s="104">
        <f t="shared" si="1017"/>
        <v>1.07934741</v>
      </c>
      <c r="K3171" s="104">
        <f t="shared" si="1018"/>
        <v>45125.813781969999</v>
      </c>
      <c r="L3171" s="107">
        <f t="shared" si="1027"/>
        <v>0</v>
      </c>
      <c r="M3171" s="105">
        <f t="shared" si="1028"/>
        <v>0</v>
      </c>
      <c r="N3171" s="104">
        <f t="shared" si="1029"/>
        <v>0</v>
      </c>
      <c r="O3171" s="113">
        <f t="shared" si="1026"/>
        <v>0.11</v>
      </c>
      <c r="P3171" s="108">
        <f t="shared" si="1016"/>
        <v>1.007603276</v>
      </c>
      <c r="Q3171" s="104">
        <f t="shared" si="1019"/>
        <v>343.10401689999998</v>
      </c>
      <c r="R3171" s="104">
        <f t="shared" si="1020"/>
        <v>343.10401689999998</v>
      </c>
      <c r="S3171" s="109" t="s">
        <v>52</v>
      </c>
      <c r="T3171" s="110">
        <f t="shared" si="1030"/>
        <v>43200</v>
      </c>
      <c r="U3171" s="111">
        <f t="shared" si="1031"/>
        <v>0</v>
      </c>
      <c r="V3171" s="22"/>
      <c r="AF3171" s="14"/>
    </row>
    <row r="3172" spans="1:32" x14ac:dyDescent="0.2">
      <c r="A3172" s="112">
        <f t="shared" si="1021"/>
        <v>43197</v>
      </c>
      <c r="B3172" s="104">
        <f t="shared" si="1013"/>
        <v>45481.675362809998</v>
      </c>
      <c r="C3172" s="104">
        <f t="shared" si="1022"/>
        <v>41808.423649229953</v>
      </c>
      <c r="D3172" s="132">
        <f t="shared" si="1023"/>
        <v>43170</v>
      </c>
      <c r="E3172" s="105">
        <f t="shared" si="1015"/>
        <v>0</v>
      </c>
      <c r="F3172" s="106">
        <f t="shared" si="1032"/>
        <v>28</v>
      </c>
      <c r="G3172" s="106">
        <f t="shared" si="1014"/>
        <v>31</v>
      </c>
      <c r="H3172" s="104">
        <f t="shared" si="1024"/>
        <v>1</v>
      </c>
      <c r="I3172" s="104">
        <f t="shared" si="1025"/>
        <v>1.07934741</v>
      </c>
      <c r="J3172" s="104">
        <f t="shared" si="1017"/>
        <v>1.07934741</v>
      </c>
      <c r="K3172" s="104">
        <f t="shared" si="1018"/>
        <v>45125.813781969999</v>
      </c>
      <c r="L3172" s="107">
        <f t="shared" si="1027"/>
        <v>0</v>
      </c>
      <c r="M3172" s="105">
        <f t="shared" si="1028"/>
        <v>0</v>
      </c>
      <c r="N3172" s="104">
        <f t="shared" si="1029"/>
        <v>0</v>
      </c>
      <c r="O3172" s="113">
        <f t="shared" si="1026"/>
        <v>0.11</v>
      </c>
      <c r="P3172" s="108">
        <f t="shared" si="1016"/>
        <v>1.0078859870000001</v>
      </c>
      <c r="Q3172" s="104">
        <f t="shared" si="1019"/>
        <v>355.86158083999999</v>
      </c>
      <c r="R3172" s="104">
        <f t="shared" si="1020"/>
        <v>355.86158083999999</v>
      </c>
      <c r="S3172" s="109" t="s">
        <v>52</v>
      </c>
      <c r="T3172" s="110">
        <f t="shared" si="1030"/>
        <v>43200</v>
      </c>
      <c r="U3172" s="111">
        <f t="shared" si="1031"/>
        <v>0</v>
      </c>
      <c r="V3172" s="22"/>
      <c r="AF3172" s="14"/>
    </row>
    <row r="3173" spans="1:32" x14ac:dyDescent="0.2">
      <c r="A3173" s="112">
        <f t="shared" si="1021"/>
        <v>43198</v>
      </c>
      <c r="B3173" s="104">
        <f t="shared" si="1013"/>
        <v>45494.436446569998</v>
      </c>
      <c r="C3173" s="104">
        <f t="shared" si="1022"/>
        <v>41808.423649229953</v>
      </c>
      <c r="D3173" s="132">
        <f t="shared" si="1023"/>
        <v>43170</v>
      </c>
      <c r="E3173" s="105">
        <f t="shared" si="1015"/>
        <v>0</v>
      </c>
      <c r="F3173" s="106">
        <f t="shared" si="1032"/>
        <v>29</v>
      </c>
      <c r="G3173" s="106">
        <f t="shared" si="1014"/>
        <v>31</v>
      </c>
      <c r="H3173" s="104">
        <f t="shared" si="1024"/>
        <v>1</v>
      </c>
      <c r="I3173" s="104">
        <f t="shared" si="1025"/>
        <v>1.07934741</v>
      </c>
      <c r="J3173" s="104">
        <f t="shared" si="1017"/>
        <v>1.07934741</v>
      </c>
      <c r="K3173" s="104">
        <f t="shared" si="1018"/>
        <v>45125.813781969999</v>
      </c>
      <c r="L3173" s="107">
        <f t="shared" si="1027"/>
        <v>0</v>
      </c>
      <c r="M3173" s="105">
        <f t="shared" si="1028"/>
        <v>0</v>
      </c>
      <c r="N3173" s="104">
        <f t="shared" si="1029"/>
        <v>0</v>
      </c>
      <c r="O3173" s="113">
        <f t="shared" si="1026"/>
        <v>0.11</v>
      </c>
      <c r="P3173" s="108">
        <f t="shared" si="1016"/>
        <v>1.008168776</v>
      </c>
      <c r="Q3173" s="104">
        <f t="shared" si="1019"/>
        <v>368.62266460000001</v>
      </c>
      <c r="R3173" s="104">
        <f t="shared" si="1020"/>
        <v>368.62266460000001</v>
      </c>
      <c r="S3173" s="109" t="s">
        <v>52</v>
      </c>
      <c r="T3173" s="110">
        <f t="shared" si="1030"/>
        <v>43200</v>
      </c>
      <c r="U3173" s="111">
        <f t="shared" si="1031"/>
        <v>0</v>
      </c>
      <c r="V3173" s="22"/>
      <c r="AF3173" s="14"/>
    </row>
    <row r="3174" spans="1:32" x14ac:dyDescent="0.2">
      <c r="A3174" s="112">
        <f t="shared" si="1021"/>
        <v>43199</v>
      </c>
      <c r="B3174" s="104">
        <f t="shared" si="1013"/>
        <v>45507.201140389996</v>
      </c>
      <c r="C3174" s="104">
        <f t="shared" si="1022"/>
        <v>41808.423649229953</v>
      </c>
      <c r="D3174" s="132">
        <f t="shared" si="1023"/>
        <v>43170</v>
      </c>
      <c r="E3174" s="105">
        <f t="shared" si="1015"/>
        <v>0</v>
      </c>
      <c r="F3174" s="106">
        <f t="shared" si="1032"/>
        <v>30</v>
      </c>
      <c r="G3174" s="106">
        <f t="shared" si="1014"/>
        <v>31</v>
      </c>
      <c r="H3174" s="104">
        <f t="shared" si="1024"/>
        <v>1</v>
      </c>
      <c r="I3174" s="104">
        <f t="shared" si="1025"/>
        <v>1.07934741</v>
      </c>
      <c r="J3174" s="104">
        <f t="shared" si="1017"/>
        <v>1.07934741</v>
      </c>
      <c r="K3174" s="104">
        <f t="shared" si="1018"/>
        <v>45125.813781969999</v>
      </c>
      <c r="L3174" s="107">
        <f t="shared" si="1027"/>
        <v>0</v>
      </c>
      <c r="M3174" s="105">
        <f t="shared" si="1028"/>
        <v>0</v>
      </c>
      <c r="N3174" s="104">
        <f t="shared" si="1029"/>
        <v>0</v>
      </c>
      <c r="O3174" s="113">
        <f t="shared" si="1026"/>
        <v>0.11</v>
      </c>
      <c r="P3174" s="108">
        <f t="shared" si="1016"/>
        <v>1.0084516450000001</v>
      </c>
      <c r="Q3174" s="104">
        <f t="shared" si="1019"/>
        <v>381.38735842</v>
      </c>
      <c r="R3174" s="104">
        <f t="shared" si="1020"/>
        <v>381.38735842</v>
      </c>
      <c r="S3174" s="109" t="s">
        <v>52</v>
      </c>
      <c r="T3174" s="110">
        <f t="shared" si="1030"/>
        <v>43200</v>
      </c>
      <c r="U3174" s="111">
        <f t="shared" si="1031"/>
        <v>0</v>
      </c>
      <c r="V3174" s="22"/>
      <c r="AF3174" s="14"/>
    </row>
    <row r="3175" spans="1:32" x14ac:dyDescent="0.2">
      <c r="A3175" s="112">
        <f t="shared" si="1021"/>
        <v>43200</v>
      </c>
      <c r="B3175" s="104">
        <f t="shared" ref="B3175:B3238" si="1033">IF(E3175&lt;0,"ND",(K3175+Q3175))</f>
        <v>45519.969444269998</v>
      </c>
      <c r="C3175" s="104">
        <f t="shared" si="1022"/>
        <v>41808.423649229953</v>
      </c>
      <c r="D3175" s="132">
        <f t="shared" si="1023"/>
        <v>43170</v>
      </c>
      <c r="E3175" s="105">
        <f t="shared" si="1015"/>
        <v>0</v>
      </c>
      <c r="F3175" s="106">
        <f t="shared" si="1032"/>
        <v>31</v>
      </c>
      <c r="G3175" s="106">
        <f t="shared" ref="G3175:G3238" si="1034">IF(DAY(A3175)=E$2+1,DAY(EOMONTH(A3175,0)), IF(DAY(A3175)&lt;&gt;$E$2+1,G3174))</f>
        <v>31</v>
      </c>
      <c r="H3175" s="104">
        <f t="shared" si="1024"/>
        <v>1</v>
      </c>
      <c r="I3175" s="104">
        <f t="shared" si="1025"/>
        <v>1.07934741</v>
      </c>
      <c r="J3175" s="104">
        <f t="shared" si="1017"/>
        <v>1.07934741</v>
      </c>
      <c r="K3175" s="104">
        <f t="shared" si="1018"/>
        <v>45125.813781969999</v>
      </c>
      <c r="L3175" s="107">
        <f t="shared" si="1027"/>
        <v>103</v>
      </c>
      <c r="M3175" s="105">
        <f t="shared" si="1028"/>
        <v>1.3193699511999999E-2</v>
      </c>
      <c r="N3175" s="104">
        <f t="shared" si="1029"/>
        <v>595.37642727000002</v>
      </c>
      <c r="O3175" s="113">
        <f t="shared" si="1026"/>
        <v>0.11</v>
      </c>
      <c r="P3175" s="108">
        <f t="shared" si="1016"/>
        <v>1.0087345940000001</v>
      </c>
      <c r="Q3175" s="104">
        <f t="shared" si="1019"/>
        <v>394.15566230000002</v>
      </c>
      <c r="R3175" s="104">
        <f t="shared" si="1020"/>
        <v>989.53208957000004</v>
      </c>
      <c r="S3175" s="109" t="s">
        <v>52</v>
      </c>
      <c r="T3175" s="110">
        <f t="shared" si="1030"/>
        <v>43200</v>
      </c>
      <c r="U3175" s="111">
        <f t="shared" si="1031"/>
        <v>44530.4373547</v>
      </c>
      <c r="V3175" s="22"/>
      <c r="AF3175" s="14"/>
    </row>
    <row r="3176" spans="1:32" x14ac:dyDescent="0.2">
      <c r="A3176" s="112">
        <f t="shared" si="1021"/>
        <v>43201</v>
      </c>
      <c r="B3176" s="104">
        <f t="shared" si="1033"/>
        <v>44543.348108939994</v>
      </c>
      <c r="C3176" s="104">
        <f t="shared" si="1022"/>
        <v>41256.815870539955</v>
      </c>
      <c r="D3176" s="132">
        <f t="shared" si="1023"/>
        <v>43201</v>
      </c>
      <c r="E3176" s="105">
        <f t="shared" si="1015"/>
        <v>0</v>
      </c>
      <c r="F3176" s="106">
        <f t="shared" si="1032"/>
        <v>1</v>
      </c>
      <c r="G3176" s="106">
        <f t="shared" si="1034"/>
        <v>30</v>
      </c>
      <c r="H3176" s="104">
        <f t="shared" si="1024"/>
        <v>1</v>
      </c>
      <c r="I3176" s="104">
        <f t="shared" si="1025"/>
        <v>1.07934741</v>
      </c>
      <c r="J3176" s="104">
        <f t="shared" si="1017"/>
        <v>1.07934741</v>
      </c>
      <c r="K3176" s="104">
        <f t="shared" si="1018"/>
        <v>44530.437354709997</v>
      </c>
      <c r="L3176" s="107">
        <f t="shared" si="1027"/>
        <v>0</v>
      </c>
      <c r="M3176" s="105">
        <f t="shared" si="1028"/>
        <v>0</v>
      </c>
      <c r="N3176" s="104">
        <f t="shared" si="1029"/>
        <v>0</v>
      </c>
      <c r="O3176" s="113">
        <f t="shared" si="1026"/>
        <v>0.11</v>
      </c>
      <c r="P3176" s="108">
        <f t="shared" si="1016"/>
        <v>1.000289931</v>
      </c>
      <c r="Q3176" s="104">
        <f t="shared" si="1019"/>
        <v>12.91075423</v>
      </c>
      <c r="R3176" s="104">
        <f t="shared" si="1020"/>
        <v>12.91075423</v>
      </c>
      <c r="S3176" s="109" t="s">
        <v>52</v>
      </c>
      <c r="T3176" s="110">
        <f t="shared" si="1030"/>
        <v>43230</v>
      </c>
      <c r="U3176" s="111">
        <f t="shared" si="1031"/>
        <v>0</v>
      </c>
      <c r="V3176" s="22"/>
      <c r="AF3176" s="14"/>
    </row>
    <row r="3177" spans="1:32" x14ac:dyDescent="0.2">
      <c r="A3177" s="112">
        <f t="shared" si="1021"/>
        <v>43202</v>
      </c>
      <c r="B3177" s="104">
        <f t="shared" si="1033"/>
        <v>44556.26260373</v>
      </c>
      <c r="C3177" s="104">
        <f t="shared" si="1022"/>
        <v>41256.815870539955</v>
      </c>
      <c r="D3177" s="132">
        <f t="shared" si="1023"/>
        <v>43201</v>
      </c>
      <c r="E3177" s="105">
        <f t="shared" si="1015"/>
        <v>0</v>
      </c>
      <c r="F3177" s="106">
        <f t="shared" si="1032"/>
        <v>2</v>
      </c>
      <c r="G3177" s="106">
        <f t="shared" si="1034"/>
        <v>30</v>
      </c>
      <c r="H3177" s="104">
        <f t="shared" si="1024"/>
        <v>1</v>
      </c>
      <c r="I3177" s="104">
        <f t="shared" si="1025"/>
        <v>1.07934741</v>
      </c>
      <c r="J3177" s="104">
        <f t="shared" si="1017"/>
        <v>1.07934741</v>
      </c>
      <c r="K3177" s="104">
        <f t="shared" si="1018"/>
        <v>44530.437354709997</v>
      </c>
      <c r="L3177" s="107">
        <f t="shared" si="1027"/>
        <v>0</v>
      </c>
      <c r="M3177" s="105">
        <f t="shared" si="1028"/>
        <v>0</v>
      </c>
      <c r="N3177" s="104">
        <f t="shared" si="1029"/>
        <v>0</v>
      </c>
      <c r="O3177" s="113">
        <f t="shared" si="1026"/>
        <v>0.11</v>
      </c>
      <c r="P3177" s="108">
        <f t="shared" si="1016"/>
        <v>1.000579946</v>
      </c>
      <c r="Q3177" s="104">
        <f t="shared" si="1019"/>
        <v>25.825249020000001</v>
      </c>
      <c r="R3177" s="104">
        <f t="shared" si="1020"/>
        <v>25.825249020000001</v>
      </c>
      <c r="S3177" s="109" t="s">
        <v>52</v>
      </c>
      <c r="T3177" s="110">
        <f t="shared" si="1030"/>
        <v>43230</v>
      </c>
      <c r="U3177" s="111">
        <f t="shared" si="1031"/>
        <v>0</v>
      </c>
      <c r="V3177" s="22"/>
      <c r="AF3177" s="14"/>
    </row>
    <row r="3178" spans="1:32" x14ac:dyDescent="0.2">
      <c r="A3178" s="112">
        <f t="shared" si="1021"/>
        <v>43203</v>
      </c>
      <c r="B3178" s="104">
        <f t="shared" si="1033"/>
        <v>44569.180839069995</v>
      </c>
      <c r="C3178" s="104">
        <f t="shared" si="1022"/>
        <v>41256.815870539955</v>
      </c>
      <c r="D3178" s="132">
        <f t="shared" si="1023"/>
        <v>43201</v>
      </c>
      <c r="E3178" s="105">
        <f t="shared" si="1015"/>
        <v>0</v>
      </c>
      <c r="F3178" s="106">
        <f t="shared" si="1032"/>
        <v>3</v>
      </c>
      <c r="G3178" s="106">
        <f t="shared" si="1034"/>
        <v>30</v>
      </c>
      <c r="H3178" s="104">
        <f t="shared" si="1024"/>
        <v>1</v>
      </c>
      <c r="I3178" s="104">
        <f t="shared" si="1025"/>
        <v>1.07934741</v>
      </c>
      <c r="J3178" s="104">
        <f t="shared" si="1017"/>
        <v>1.07934741</v>
      </c>
      <c r="K3178" s="104">
        <f t="shared" si="1018"/>
        <v>44530.437354709997</v>
      </c>
      <c r="L3178" s="107">
        <f t="shared" si="1027"/>
        <v>0</v>
      </c>
      <c r="M3178" s="105">
        <f t="shared" si="1028"/>
        <v>0</v>
      </c>
      <c r="N3178" s="104">
        <f t="shared" si="1029"/>
        <v>0</v>
      </c>
      <c r="O3178" s="113">
        <f t="shared" si="1026"/>
        <v>0.11</v>
      </c>
      <c r="P3178" s="108">
        <f t="shared" si="1016"/>
        <v>1.0008700450000001</v>
      </c>
      <c r="Q3178" s="104">
        <f t="shared" si="1019"/>
        <v>38.743484359999997</v>
      </c>
      <c r="R3178" s="104">
        <f t="shared" si="1020"/>
        <v>38.743484359999997</v>
      </c>
      <c r="S3178" s="109" t="s">
        <v>52</v>
      </c>
      <c r="T3178" s="110">
        <f t="shared" si="1030"/>
        <v>43230</v>
      </c>
      <c r="U3178" s="111">
        <f t="shared" si="1031"/>
        <v>0</v>
      </c>
      <c r="V3178" s="22"/>
      <c r="AF3178" s="14"/>
    </row>
    <row r="3179" spans="1:32" x14ac:dyDescent="0.2">
      <c r="A3179" s="112">
        <f t="shared" si="1021"/>
        <v>43204</v>
      </c>
      <c r="B3179" s="104">
        <f t="shared" si="1033"/>
        <v>44582.102814979997</v>
      </c>
      <c r="C3179" s="104">
        <f t="shared" si="1022"/>
        <v>41256.815870539955</v>
      </c>
      <c r="D3179" s="132">
        <f t="shared" si="1023"/>
        <v>43201</v>
      </c>
      <c r="E3179" s="105">
        <f t="shared" ref="E3179:E3242" si="1035">IF(DAY(A3178)=$E$2,VLOOKUP(A3178,$AG$10:$AH$200,2),E3178)</f>
        <v>0</v>
      </c>
      <c r="F3179" s="106">
        <f t="shared" si="1032"/>
        <v>4</v>
      </c>
      <c r="G3179" s="106">
        <f t="shared" si="1034"/>
        <v>30</v>
      </c>
      <c r="H3179" s="104">
        <f t="shared" si="1024"/>
        <v>1</v>
      </c>
      <c r="I3179" s="104">
        <f t="shared" si="1025"/>
        <v>1.07934741</v>
      </c>
      <c r="J3179" s="104">
        <f t="shared" si="1017"/>
        <v>1.07934741</v>
      </c>
      <c r="K3179" s="104">
        <f t="shared" si="1018"/>
        <v>44530.437354709997</v>
      </c>
      <c r="L3179" s="107">
        <f t="shared" si="1027"/>
        <v>0</v>
      </c>
      <c r="M3179" s="105">
        <f t="shared" si="1028"/>
        <v>0</v>
      </c>
      <c r="N3179" s="104">
        <f t="shared" si="1029"/>
        <v>0</v>
      </c>
      <c r="O3179" s="113">
        <f t="shared" si="1026"/>
        <v>0.11</v>
      </c>
      <c r="P3179" s="108">
        <f t="shared" si="1016"/>
        <v>1.001160228</v>
      </c>
      <c r="Q3179" s="104">
        <f t="shared" si="1019"/>
        <v>51.665460269999997</v>
      </c>
      <c r="R3179" s="104">
        <f t="shared" si="1020"/>
        <v>51.665460269999997</v>
      </c>
      <c r="S3179" s="109" t="s">
        <v>52</v>
      </c>
      <c r="T3179" s="110">
        <f t="shared" si="1030"/>
        <v>43230</v>
      </c>
      <c r="U3179" s="111">
        <f t="shared" si="1031"/>
        <v>0</v>
      </c>
      <c r="V3179" s="22"/>
      <c r="AF3179" s="14"/>
    </row>
    <row r="3180" spans="1:32" x14ac:dyDescent="0.2">
      <c r="A3180" s="112">
        <f t="shared" si="1021"/>
        <v>43205</v>
      </c>
      <c r="B3180" s="104">
        <f t="shared" si="1033"/>
        <v>44595.028575969998</v>
      </c>
      <c r="C3180" s="104">
        <f t="shared" si="1022"/>
        <v>41256.815870539955</v>
      </c>
      <c r="D3180" s="132">
        <f t="shared" si="1023"/>
        <v>43201</v>
      </c>
      <c r="E3180" s="105">
        <f t="shared" si="1035"/>
        <v>0</v>
      </c>
      <c r="F3180" s="106">
        <f t="shared" si="1032"/>
        <v>5</v>
      </c>
      <c r="G3180" s="106">
        <f t="shared" si="1034"/>
        <v>30</v>
      </c>
      <c r="H3180" s="104">
        <f t="shared" si="1024"/>
        <v>1</v>
      </c>
      <c r="I3180" s="104">
        <f t="shared" si="1025"/>
        <v>1.07934741</v>
      </c>
      <c r="J3180" s="104">
        <f t="shared" si="1017"/>
        <v>1.07934741</v>
      </c>
      <c r="K3180" s="104">
        <f t="shared" si="1018"/>
        <v>44530.437354709997</v>
      </c>
      <c r="L3180" s="107">
        <f t="shared" si="1027"/>
        <v>0</v>
      </c>
      <c r="M3180" s="105">
        <f t="shared" si="1028"/>
        <v>0</v>
      </c>
      <c r="N3180" s="104">
        <f t="shared" si="1029"/>
        <v>0</v>
      </c>
      <c r="O3180" s="113">
        <f t="shared" si="1026"/>
        <v>0.11</v>
      </c>
      <c r="P3180" s="108">
        <f t="shared" si="1016"/>
        <v>1.0014504959999999</v>
      </c>
      <c r="Q3180" s="104">
        <f t="shared" si="1019"/>
        <v>64.591221259999998</v>
      </c>
      <c r="R3180" s="104">
        <f t="shared" si="1020"/>
        <v>64.591221259999998</v>
      </c>
      <c r="S3180" s="109" t="s">
        <v>52</v>
      </c>
      <c r="T3180" s="110">
        <f t="shared" si="1030"/>
        <v>43230</v>
      </c>
      <c r="U3180" s="111">
        <f t="shared" si="1031"/>
        <v>0</v>
      </c>
      <c r="V3180" s="22"/>
      <c r="AF3180" s="14"/>
    </row>
    <row r="3181" spans="1:32" x14ac:dyDescent="0.2">
      <c r="A3181" s="112">
        <f t="shared" si="1021"/>
        <v>43206</v>
      </c>
      <c r="B3181" s="104">
        <f t="shared" si="1033"/>
        <v>44607.958032979994</v>
      </c>
      <c r="C3181" s="104">
        <f t="shared" si="1022"/>
        <v>41256.815870539955</v>
      </c>
      <c r="D3181" s="132">
        <f t="shared" si="1023"/>
        <v>43201</v>
      </c>
      <c r="E3181" s="105">
        <f t="shared" si="1035"/>
        <v>0</v>
      </c>
      <c r="F3181" s="106">
        <f t="shared" si="1032"/>
        <v>6</v>
      </c>
      <c r="G3181" s="106">
        <f t="shared" si="1034"/>
        <v>30</v>
      </c>
      <c r="H3181" s="104">
        <f t="shared" si="1024"/>
        <v>1</v>
      </c>
      <c r="I3181" s="104">
        <f t="shared" si="1025"/>
        <v>1.07934741</v>
      </c>
      <c r="J3181" s="104">
        <f t="shared" si="1017"/>
        <v>1.07934741</v>
      </c>
      <c r="K3181" s="104">
        <f t="shared" si="1018"/>
        <v>44530.437354709997</v>
      </c>
      <c r="L3181" s="107">
        <f t="shared" si="1027"/>
        <v>0</v>
      </c>
      <c r="M3181" s="105">
        <f t="shared" si="1028"/>
        <v>0</v>
      </c>
      <c r="N3181" s="104">
        <f t="shared" si="1029"/>
        <v>0</v>
      </c>
      <c r="O3181" s="113">
        <f t="shared" si="1026"/>
        <v>0.11</v>
      </c>
      <c r="P3181" s="108">
        <f t="shared" si="1016"/>
        <v>1.001740847</v>
      </c>
      <c r="Q3181" s="104">
        <f t="shared" si="1019"/>
        <v>77.520678270000005</v>
      </c>
      <c r="R3181" s="104">
        <f t="shared" si="1020"/>
        <v>77.520678270000005</v>
      </c>
      <c r="S3181" s="109" t="s">
        <v>52</v>
      </c>
      <c r="T3181" s="110">
        <f t="shared" si="1030"/>
        <v>43230</v>
      </c>
      <c r="U3181" s="111">
        <f t="shared" si="1031"/>
        <v>0</v>
      </c>
      <c r="V3181" s="22"/>
      <c r="AF3181" s="14"/>
    </row>
    <row r="3182" spans="1:32" x14ac:dyDescent="0.2">
      <c r="A3182" s="112">
        <f t="shared" si="1021"/>
        <v>43207</v>
      </c>
      <c r="B3182" s="104">
        <f t="shared" si="1033"/>
        <v>44620.891275089998</v>
      </c>
      <c r="C3182" s="104">
        <f t="shared" si="1022"/>
        <v>41256.815870539955</v>
      </c>
      <c r="D3182" s="132">
        <f t="shared" si="1023"/>
        <v>43201</v>
      </c>
      <c r="E3182" s="105">
        <f t="shared" si="1035"/>
        <v>0</v>
      </c>
      <c r="F3182" s="106">
        <f t="shared" si="1032"/>
        <v>7</v>
      </c>
      <c r="G3182" s="106">
        <f t="shared" si="1034"/>
        <v>30</v>
      </c>
      <c r="H3182" s="104">
        <f t="shared" si="1024"/>
        <v>1</v>
      </c>
      <c r="I3182" s="104">
        <f t="shared" si="1025"/>
        <v>1.07934741</v>
      </c>
      <c r="J3182" s="104">
        <f t="shared" si="1017"/>
        <v>1.07934741</v>
      </c>
      <c r="K3182" s="104">
        <f t="shared" si="1018"/>
        <v>44530.437354709997</v>
      </c>
      <c r="L3182" s="107">
        <f t="shared" si="1027"/>
        <v>0</v>
      </c>
      <c r="M3182" s="105">
        <f t="shared" si="1028"/>
        <v>0</v>
      </c>
      <c r="N3182" s="104">
        <f t="shared" si="1029"/>
        <v>0</v>
      </c>
      <c r="O3182" s="113">
        <f t="shared" si="1026"/>
        <v>0.11</v>
      </c>
      <c r="P3182" s="108">
        <f t="shared" si="1016"/>
        <v>1.002031283</v>
      </c>
      <c r="Q3182" s="104">
        <f t="shared" si="1019"/>
        <v>90.45392038</v>
      </c>
      <c r="R3182" s="104">
        <f t="shared" si="1020"/>
        <v>90.45392038</v>
      </c>
      <c r="S3182" s="109" t="s">
        <v>52</v>
      </c>
      <c r="T3182" s="110">
        <f t="shared" si="1030"/>
        <v>43230</v>
      </c>
      <c r="U3182" s="111">
        <f t="shared" si="1031"/>
        <v>0</v>
      </c>
      <c r="V3182" s="22"/>
      <c r="AF3182" s="14"/>
    </row>
    <row r="3183" spans="1:32" x14ac:dyDescent="0.2">
      <c r="A3183" s="112">
        <f t="shared" si="1021"/>
        <v>43208</v>
      </c>
      <c r="B3183" s="104">
        <f t="shared" si="1033"/>
        <v>44633.828257749999</v>
      </c>
      <c r="C3183" s="104">
        <f t="shared" si="1022"/>
        <v>41256.815870539955</v>
      </c>
      <c r="D3183" s="132">
        <f t="shared" si="1023"/>
        <v>43201</v>
      </c>
      <c r="E3183" s="105">
        <f t="shared" si="1035"/>
        <v>0</v>
      </c>
      <c r="F3183" s="106">
        <f t="shared" si="1032"/>
        <v>8</v>
      </c>
      <c r="G3183" s="106">
        <f t="shared" si="1034"/>
        <v>30</v>
      </c>
      <c r="H3183" s="104">
        <f t="shared" si="1024"/>
        <v>1</v>
      </c>
      <c r="I3183" s="104">
        <f t="shared" si="1025"/>
        <v>1.07934741</v>
      </c>
      <c r="J3183" s="104">
        <f t="shared" si="1017"/>
        <v>1.07934741</v>
      </c>
      <c r="K3183" s="104">
        <f t="shared" si="1018"/>
        <v>44530.437354709997</v>
      </c>
      <c r="L3183" s="107">
        <f t="shared" si="1027"/>
        <v>0</v>
      </c>
      <c r="M3183" s="105">
        <f t="shared" si="1028"/>
        <v>0</v>
      </c>
      <c r="N3183" s="104">
        <f t="shared" si="1029"/>
        <v>0</v>
      </c>
      <c r="O3183" s="113">
        <f t="shared" si="1026"/>
        <v>0.11</v>
      </c>
      <c r="P3183" s="108">
        <f t="shared" si="1016"/>
        <v>1.0023218030000001</v>
      </c>
      <c r="Q3183" s="104">
        <f t="shared" si="1019"/>
        <v>103.39090304</v>
      </c>
      <c r="R3183" s="104">
        <f t="shared" si="1020"/>
        <v>103.39090304</v>
      </c>
      <c r="S3183" s="109" t="s">
        <v>52</v>
      </c>
      <c r="T3183" s="110">
        <f t="shared" si="1030"/>
        <v>43230</v>
      </c>
      <c r="U3183" s="111">
        <f t="shared" si="1031"/>
        <v>0</v>
      </c>
      <c r="V3183" s="22"/>
      <c r="AF3183" s="14"/>
    </row>
    <row r="3184" spans="1:32" x14ac:dyDescent="0.2">
      <c r="A3184" s="112">
        <f t="shared" si="1021"/>
        <v>43209</v>
      </c>
      <c r="B3184" s="104">
        <f t="shared" si="1033"/>
        <v>44646.768980959998</v>
      </c>
      <c r="C3184" s="104">
        <f t="shared" si="1022"/>
        <v>41256.815870539955</v>
      </c>
      <c r="D3184" s="132">
        <f t="shared" si="1023"/>
        <v>43201</v>
      </c>
      <c r="E3184" s="105">
        <f t="shared" si="1035"/>
        <v>0</v>
      </c>
      <c r="F3184" s="106">
        <f t="shared" si="1032"/>
        <v>9</v>
      </c>
      <c r="G3184" s="106">
        <f t="shared" si="1034"/>
        <v>30</v>
      </c>
      <c r="H3184" s="104">
        <f t="shared" si="1024"/>
        <v>1</v>
      </c>
      <c r="I3184" s="104">
        <f t="shared" si="1025"/>
        <v>1.07934741</v>
      </c>
      <c r="J3184" s="104">
        <f t="shared" si="1017"/>
        <v>1.07934741</v>
      </c>
      <c r="K3184" s="104">
        <f t="shared" si="1018"/>
        <v>44530.437354709997</v>
      </c>
      <c r="L3184" s="107">
        <f t="shared" si="1027"/>
        <v>0</v>
      </c>
      <c r="M3184" s="105">
        <f t="shared" si="1028"/>
        <v>0</v>
      </c>
      <c r="N3184" s="104">
        <f t="shared" si="1029"/>
        <v>0</v>
      </c>
      <c r="O3184" s="113">
        <f t="shared" si="1026"/>
        <v>0.11</v>
      </c>
      <c r="P3184" s="108">
        <f t="shared" si="1016"/>
        <v>1.002612407</v>
      </c>
      <c r="Q3184" s="104">
        <f t="shared" si="1019"/>
        <v>116.33162625</v>
      </c>
      <c r="R3184" s="104">
        <f t="shared" si="1020"/>
        <v>116.33162625</v>
      </c>
      <c r="S3184" s="109" t="s">
        <v>52</v>
      </c>
      <c r="T3184" s="110">
        <f t="shared" si="1030"/>
        <v>43230</v>
      </c>
      <c r="U3184" s="111">
        <f t="shared" si="1031"/>
        <v>0</v>
      </c>
      <c r="V3184" s="22"/>
      <c r="AF3184" s="14"/>
    </row>
    <row r="3185" spans="1:32" x14ac:dyDescent="0.2">
      <c r="A3185" s="112">
        <f t="shared" si="1021"/>
        <v>43210</v>
      </c>
      <c r="B3185" s="104">
        <f t="shared" si="1033"/>
        <v>44659.713444739995</v>
      </c>
      <c r="C3185" s="104">
        <f t="shared" si="1022"/>
        <v>41256.815870539955</v>
      </c>
      <c r="D3185" s="132">
        <f t="shared" si="1023"/>
        <v>43201</v>
      </c>
      <c r="E3185" s="105">
        <f t="shared" si="1035"/>
        <v>0</v>
      </c>
      <c r="F3185" s="106">
        <f t="shared" si="1032"/>
        <v>10</v>
      </c>
      <c r="G3185" s="106">
        <f t="shared" si="1034"/>
        <v>30</v>
      </c>
      <c r="H3185" s="104">
        <f t="shared" si="1024"/>
        <v>1</v>
      </c>
      <c r="I3185" s="104">
        <f t="shared" si="1025"/>
        <v>1.07934741</v>
      </c>
      <c r="J3185" s="104">
        <f t="shared" si="1017"/>
        <v>1.07934741</v>
      </c>
      <c r="K3185" s="104">
        <f t="shared" si="1018"/>
        <v>44530.437354709997</v>
      </c>
      <c r="L3185" s="107">
        <f t="shared" si="1027"/>
        <v>0</v>
      </c>
      <c r="M3185" s="105">
        <f t="shared" si="1028"/>
        <v>0</v>
      </c>
      <c r="N3185" s="104">
        <f t="shared" si="1029"/>
        <v>0</v>
      </c>
      <c r="O3185" s="113">
        <f t="shared" si="1026"/>
        <v>0.11</v>
      </c>
      <c r="P3185" s="108">
        <f t="shared" si="1016"/>
        <v>1.002903095</v>
      </c>
      <c r="Q3185" s="104">
        <f t="shared" si="1019"/>
        <v>129.27609003000001</v>
      </c>
      <c r="R3185" s="104">
        <f t="shared" si="1020"/>
        <v>129.27609003000001</v>
      </c>
      <c r="S3185" s="109" t="s">
        <v>52</v>
      </c>
      <c r="T3185" s="110">
        <f t="shared" si="1030"/>
        <v>43230</v>
      </c>
      <c r="U3185" s="111">
        <f t="shared" si="1031"/>
        <v>0</v>
      </c>
      <c r="V3185" s="22"/>
      <c r="AF3185" s="14"/>
    </row>
    <row r="3186" spans="1:32" x14ac:dyDescent="0.2">
      <c r="A3186" s="112">
        <f t="shared" si="1021"/>
        <v>43211</v>
      </c>
      <c r="B3186" s="104">
        <f t="shared" si="1033"/>
        <v>44672.661693599999</v>
      </c>
      <c r="C3186" s="104">
        <f t="shared" si="1022"/>
        <v>41256.815870539955</v>
      </c>
      <c r="D3186" s="132">
        <f t="shared" si="1023"/>
        <v>43201</v>
      </c>
      <c r="E3186" s="105">
        <f t="shared" si="1035"/>
        <v>0</v>
      </c>
      <c r="F3186" s="106">
        <f t="shared" si="1032"/>
        <v>11</v>
      </c>
      <c r="G3186" s="106">
        <f t="shared" si="1034"/>
        <v>30</v>
      </c>
      <c r="H3186" s="104">
        <f t="shared" si="1024"/>
        <v>1</v>
      </c>
      <c r="I3186" s="104">
        <f t="shared" si="1025"/>
        <v>1.07934741</v>
      </c>
      <c r="J3186" s="104">
        <f t="shared" si="1017"/>
        <v>1.07934741</v>
      </c>
      <c r="K3186" s="104">
        <f t="shared" si="1018"/>
        <v>44530.437354709997</v>
      </c>
      <c r="L3186" s="107">
        <f t="shared" si="1027"/>
        <v>0</v>
      </c>
      <c r="M3186" s="105">
        <f t="shared" si="1028"/>
        <v>0</v>
      </c>
      <c r="N3186" s="104">
        <f t="shared" si="1029"/>
        <v>0</v>
      </c>
      <c r="O3186" s="113">
        <f t="shared" si="1026"/>
        <v>0.11</v>
      </c>
      <c r="P3186" s="108">
        <f t="shared" si="1016"/>
        <v>1.0031938680000001</v>
      </c>
      <c r="Q3186" s="104">
        <f t="shared" si="1019"/>
        <v>142.22433889000001</v>
      </c>
      <c r="R3186" s="104">
        <f t="shared" si="1020"/>
        <v>142.22433889000001</v>
      </c>
      <c r="S3186" s="109" t="s">
        <v>52</v>
      </c>
      <c r="T3186" s="110">
        <f t="shared" si="1030"/>
        <v>43230</v>
      </c>
      <c r="U3186" s="111">
        <f t="shared" si="1031"/>
        <v>0</v>
      </c>
      <c r="V3186" s="22"/>
      <c r="AF3186" s="14"/>
    </row>
    <row r="3187" spans="1:32" x14ac:dyDescent="0.2">
      <c r="A3187" s="112">
        <f t="shared" si="1021"/>
        <v>43212</v>
      </c>
      <c r="B3187" s="104">
        <f t="shared" si="1033"/>
        <v>44685.613683019998</v>
      </c>
      <c r="C3187" s="104">
        <f t="shared" si="1022"/>
        <v>41256.815870539955</v>
      </c>
      <c r="D3187" s="132">
        <f t="shared" si="1023"/>
        <v>43201</v>
      </c>
      <c r="E3187" s="105">
        <f t="shared" si="1035"/>
        <v>0</v>
      </c>
      <c r="F3187" s="106">
        <f t="shared" si="1032"/>
        <v>12</v>
      </c>
      <c r="G3187" s="106">
        <f t="shared" si="1034"/>
        <v>30</v>
      </c>
      <c r="H3187" s="104">
        <f t="shared" si="1024"/>
        <v>1</v>
      </c>
      <c r="I3187" s="104">
        <f t="shared" si="1025"/>
        <v>1.07934741</v>
      </c>
      <c r="J3187" s="104">
        <f t="shared" si="1017"/>
        <v>1.07934741</v>
      </c>
      <c r="K3187" s="104">
        <f t="shared" si="1018"/>
        <v>44530.437354709997</v>
      </c>
      <c r="L3187" s="107">
        <f t="shared" si="1027"/>
        <v>0</v>
      </c>
      <c r="M3187" s="105">
        <f t="shared" si="1028"/>
        <v>0</v>
      </c>
      <c r="N3187" s="104">
        <f t="shared" si="1029"/>
        <v>0</v>
      </c>
      <c r="O3187" s="113">
        <f t="shared" si="1026"/>
        <v>0.11</v>
      </c>
      <c r="P3187" s="108">
        <f t="shared" si="1016"/>
        <v>1.0034847250000001</v>
      </c>
      <c r="Q3187" s="104">
        <f t="shared" si="1019"/>
        <v>155.17632831</v>
      </c>
      <c r="R3187" s="104">
        <f t="shared" si="1020"/>
        <v>155.17632831</v>
      </c>
      <c r="S3187" s="109" t="s">
        <v>52</v>
      </c>
      <c r="T3187" s="110">
        <f t="shared" si="1030"/>
        <v>43230</v>
      </c>
      <c r="U3187" s="111">
        <f t="shared" si="1031"/>
        <v>0</v>
      </c>
      <c r="V3187" s="22"/>
      <c r="AF3187" s="14"/>
    </row>
    <row r="3188" spans="1:32" x14ac:dyDescent="0.2">
      <c r="A3188" s="112">
        <f t="shared" si="1021"/>
        <v>43213</v>
      </c>
      <c r="B3188" s="104">
        <f t="shared" si="1033"/>
        <v>44698.56941299</v>
      </c>
      <c r="C3188" s="104">
        <f t="shared" si="1022"/>
        <v>41256.815870539955</v>
      </c>
      <c r="D3188" s="132">
        <f t="shared" si="1023"/>
        <v>43201</v>
      </c>
      <c r="E3188" s="105">
        <f t="shared" si="1035"/>
        <v>0</v>
      </c>
      <c r="F3188" s="106">
        <f t="shared" si="1032"/>
        <v>13</v>
      </c>
      <c r="G3188" s="106">
        <f t="shared" si="1034"/>
        <v>30</v>
      </c>
      <c r="H3188" s="104">
        <f t="shared" si="1024"/>
        <v>1</v>
      </c>
      <c r="I3188" s="104">
        <f t="shared" si="1025"/>
        <v>1.07934741</v>
      </c>
      <c r="J3188" s="104">
        <f t="shared" si="1017"/>
        <v>1.07934741</v>
      </c>
      <c r="K3188" s="104">
        <f t="shared" si="1018"/>
        <v>44530.437354709997</v>
      </c>
      <c r="L3188" s="107">
        <f t="shared" si="1027"/>
        <v>0</v>
      </c>
      <c r="M3188" s="105">
        <f t="shared" si="1028"/>
        <v>0</v>
      </c>
      <c r="N3188" s="104">
        <f t="shared" si="1029"/>
        <v>0</v>
      </c>
      <c r="O3188" s="113">
        <f t="shared" si="1026"/>
        <v>0.11</v>
      </c>
      <c r="P3188" s="108">
        <f t="shared" si="1016"/>
        <v>1.0037756659999999</v>
      </c>
      <c r="Q3188" s="104">
        <f t="shared" si="1019"/>
        <v>168.13205828</v>
      </c>
      <c r="R3188" s="104">
        <f t="shared" si="1020"/>
        <v>168.13205828</v>
      </c>
      <c r="S3188" s="109" t="s">
        <v>52</v>
      </c>
      <c r="T3188" s="110">
        <f t="shared" si="1030"/>
        <v>43230</v>
      </c>
      <c r="U3188" s="111">
        <f t="shared" si="1031"/>
        <v>0</v>
      </c>
      <c r="V3188" s="22"/>
      <c r="AF3188" s="14"/>
    </row>
    <row r="3189" spans="1:32" x14ac:dyDescent="0.2">
      <c r="A3189" s="112">
        <f t="shared" si="1021"/>
        <v>43214</v>
      </c>
      <c r="B3189" s="104">
        <f t="shared" si="1033"/>
        <v>44711.52892805</v>
      </c>
      <c r="C3189" s="104">
        <f t="shared" si="1022"/>
        <v>41256.815870539955</v>
      </c>
      <c r="D3189" s="132">
        <f t="shared" si="1023"/>
        <v>43201</v>
      </c>
      <c r="E3189" s="105">
        <f t="shared" si="1035"/>
        <v>0</v>
      </c>
      <c r="F3189" s="106">
        <f t="shared" si="1032"/>
        <v>14</v>
      </c>
      <c r="G3189" s="106">
        <f t="shared" si="1034"/>
        <v>30</v>
      </c>
      <c r="H3189" s="104">
        <f t="shared" si="1024"/>
        <v>1</v>
      </c>
      <c r="I3189" s="104">
        <f t="shared" si="1025"/>
        <v>1.07934741</v>
      </c>
      <c r="J3189" s="104">
        <f t="shared" si="1017"/>
        <v>1.07934741</v>
      </c>
      <c r="K3189" s="104">
        <f t="shared" si="1018"/>
        <v>44530.437354709997</v>
      </c>
      <c r="L3189" s="107">
        <f t="shared" si="1027"/>
        <v>0</v>
      </c>
      <c r="M3189" s="105">
        <f t="shared" si="1028"/>
        <v>0</v>
      </c>
      <c r="N3189" s="104">
        <f t="shared" si="1029"/>
        <v>0</v>
      </c>
      <c r="O3189" s="113">
        <f t="shared" si="1026"/>
        <v>0.11</v>
      </c>
      <c r="P3189" s="108">
        <f t="shared" si="1016"/>
        <v>1.0040666920000001</v>
      </c>
      <c r="Q3189" s="104">
        <f t="shared" si="1019"/>
        <v>181.09157334</v>
      </c>
      <c r="R3189" s="104">
        <f t="shared" si="1020"/>
        <v>181.09157334</v>
      </c>
      <c r="S3189" s="109" t="s">
        <v>52</v>
      </c>
      <c r="T3189" s="110">
        <f t="shared" si="1030"/>
        <v>43230</v>
      </c>
      <c r="U3189" s="111">
        <f t="shared" si="1031"/>
        <v>0</v>
      </c>
      <c r="V3189" s="22"/>
      <c r="AF3189" s="14"/>
    </row>
    <row r="3190" spans="1:32" x14ac:dyDescent="0.2">
      <c r="A3190" s="112">
        <f t="shared" si="1021"/>
        <v>43215</v>
      </c>
      <c r="B3190" s="104">
        <f t="shared" si="1033"/>
        <v>44724.492183669994</v>
      </c>
      <c r="C3190" s="104">
        <f t="shared" si="1022"/>
        <v>41256.815870539955</v>
      </c>
      <c r="D3190" s="132">
        <f t="shared" si="1023"/>
        <v>43201</v>
      </c>
      <c r="E3190" s="105">
        <f t="shared" si="1035"/>
        <v>0</v>
      </c>
      <c r="F3190" s="106">
        <f t="shared" si="1032"/>
        <v>15</v>
      </c>
      <c r="G3190" s="106">
        <f t="shared" si="1034"/>
        <v>30</v>
      </c>
      <c r="H3190" s="104">
        <f t="shared" si="1024"/>
        <v>1</v>
      </c>
      <c r="I3190" s="104">
        <f t="shared" si="1025"/>
        <v>1.07934741</v>
      </c>
      <c r="J3190" s="104">
        <f t="shared" si="1017"/>
        <v>1.07934741</v>
      </c>
      <c r="K3190" s="104">
        <f t="shared" si="1018"/>
        <v>44530.437354709997</v>
      </c>
      <c r="L3190" s="107">
        <f t="shared" si="1027"/>
        <v>0</v>
      </c>
      <c r="M3190" s="105">
        <f t="shared" si="1028"/>
        <v>0</v>
      </c>
      <c r="N3190" s="104">
        <f t="shared" si="1029"/>
        <v>0</v>
      </c>
      <c r="O3190" s="113">
        <f t="shared" si="1026"/>
        <v>0.11</v>
      </c>
      <c r="P3190" s="108">
        <f t="shared" si="1016"/>
        <v>1.0043578019999999</v>
      </c>
      <c r="Q3190" s="104">
        <f t="shared" si="1019"/>
        <v>194.05482896000001</v>
      </c>
      <c r="R3190" s="104">
        <f t="shared" si="1020"/>
        <v>194.05482896000001</v>
      </c>
      <c r="S3190" s="109" t="s">
        <v>52</v>
      </c>
      <c r="T3190" s="110">
        <f t="shared" si="1030"/>
        <v>43230</v>
      </c>
      <c r="U3190" s="111">
        <f t="shared" si="1031"/>
        <v>0</v>
      </c>
      <c r="V3190" s="22"/>
      <c r="AF3190" s="14"/>
    </row>
    <row r="3191" spans="1:32" x14ac:dyDescent="0.2">
      <c r="A3191" s="112">
        <f t="shared" si="1021"/>
        <v>43216</v>
      </c>
      <c r="B3191" s="104">
        <f t="shared" si="1033"/>
        <v>44737.459179849997</v>
      </c>
      <c r="C3191" s="104">
        <f t="shared" si="1022"/>
        <v>41256.815870539955</v>
      </c>
      <c r="D3191" s="132">
        <f t="shared" si="1023"/>
        <v>43201</v>
      </c>
      <c r="E3191" s="105">
        <f t="shared" si="1035"/>
        <v>0</v>
      </c>
      <c r="F3191" s="106">
        <f t="shared" si="1032"/>
        <v>16</v>
      </c>
      <c r="G3191" s="106">
        <f t="shared" si="1034"/>
        <v>30</v>
      </c>
      <c r="H3191" s="104">
        <f t="shared" si="1024"/>
        <v>1</v>
      </c>
      <c r="I3191" s="104">
        <f t="shared" si="1025"/>
        <v>1.07934741</v>
      </c>
      <c r="J3191" s="104">
        <f t="shared" si="1017"/>
        <v>1.07934741</v>
      </c>
      <c r="K3191" s="104">
        <f t="shared" si="1018"/>
        <v>44530.437354709997</v>
      </c>
      <c r="L3191" s="107">
        <f t="shared" si="1027"/>
        <v>0</v>
      </c>
      <c r="M3191" s="105">
        <f t="shared" si="1028"/>
        <v>0</v>
      </c>
      <c r="N3191" s="104">
        <f t="shared" si="1029"/>
        <v>0</v>
      </c>
      <c r="O3191" s="113">
        <f t="shared" si="1026"/>
        <v>0.11</v>
      </c>
      <c r="P3191" s="108">
        <f t="shared" si="1016"/>
        <v>1.004648996</v>
      </c>
      <c r="Q3191" s="104">
        <f t="shared" si="1019"/>
        <v>207.02182514</v>
      </c>
      <c r="R3191" s="104">
        <f t="shared" si="1020"/>
        <v>207.02182514</v>
      </c>
      <c r="S3191" s="109" t="s">
        <v>52</v>
      </c>
      <c r="T3191" s="110">
        <f t="shared" si="1030"/>
        <v>43230</v>
      </c>
      <c r="U3191" s="111">
        <f t="shared" si="1031"/>
        <v>0</v>
      </c>
      <c r="V3191" s="22"/>
      <c r="AF3191" s="14"/>
    </row>
    <row r="3192" spans="1:32" x14ac:dyDescent="0.2">
      <c r="A3192" s="112">
        <f t="shared" si="1021"/>
        <v>43217</v>
      </c>
      <c r="B3192" s="104">
        <f t="shared" si="1033"/>
        <v>44750.42996111</v>
      </c>
      <c r="C3192" s="104">
        <f t="shared" si="1022"/>
        <v>41256.815870539955</v>
      </c>
      <c r="D3192" s="132">
        <f t="shared" si="1023"/>
        <v>43201</v>
      </c>
      <c r="E3192" s="105">
        <f t="shared" si="1035"/>
        <v>0</v>
      </c>
      <c r="F3192" s="106">
        <f t="shared" si="1032"/>
        <v>17</v>
      </c>
      <c r="G3192" s="106">
        <f t="shared" si="1034"/>
        <v>30</v>
      </c>
      <c r="H3192" s="104">
        <f t="shared" si="1024"/>
        <v>1</v>
      </c>
      <c r="I3192" s="104">
        <f t="shared" si="1025"/>
        <v>1.07934741</v>
      </c>
      <c r="J3192" s="104">
        <f t="shared" si="1017"/>
        <v>1.07934741</v>
      </c>
      <c r="K3192" s="104">
        <f t="shared" si="1018"/>
        <v>44530.437354709997</v>
      </c>
      <c r="L3192" s="107">
        <f t="shared" si="1027"/>
        <v>0</v>
      </c>
      <c r="M3192" s="105">
        <f t="shared" si="1028"/>
        <v>0</v>
      </c>
      <c r="N3192" s="104">
        <f t="shared" si="1029"/>
        <v>0</v>
      </c>
      <c r="O3192" s="113">
        <f t="shared" si="1026"/>
        <v>0.11</v>
      </c>
      <c r="P3192" s="108">
        <f t="shared" si="1016"/>
        <v>1.004940275</v>
      </c>
      <c r="Q3192" s="104">
        <f t="shared" si="1019"/>
        <v>219.9926064</v>
      </c>
      <c r="R3192" s="104">
        <f t="shared" si="1020"/>
        <v>219.9926064</v>
      </c>
      <c r="S3192" s="109" t="s">
        <v>52</v>
      </c>
      <c r="T3192" s="110">
        <f t="shared" si="1030"/>
        <v>43230</v>
      </c>
      <c r="U3192" s="111">
        <f t="shared" si="1031"/>
        <v>0</v>
      </c>
      <c r="V3192" s="22"/>
      <c r="AF3192" s="14"/>
    </row>
    <row r="3193" spans="1:32" x14ac:dyDescent="0.2">
      <c r="A3193" s="112">
        <f t="shared" si="1021"/>
        <v>43218</v>
      </c>
      <c r="B3193" s="104">
        <f t="shared" si="1033"/>
        <v>44763.404482929996</v>
      </c>
      <c r="C3193" s="104">
        <f t="shared" si="1022"/>
        <v>41256.815870539955</v>
      </c>
      <c r="D3193" s="132">
        <f t="shared" si="1023"/>
        <v>43201</v>
      </c>
      <c r="E3193" s="105">
        <f t="shared" si="1035"/>
        <v>0</v>
      </c>
      <c r="F3193" s="106">
        <f t="shared" si="1032"/>
        <v>18</v>
      </c>
      <c r="G3193" s="106">
        <f t="shared" si="1034"/>
        <v>30</v>
      </c>
      <c r="H3193" s="104">
        <f t="shared" si="1024"/>
        <v>1</v>
      </c>
      <c r="I3193" s="104">
        <f t="shared" si="1025"/>
        <v>1.07934741</v>
      </c>
      <c r="J3193" s="104">
        <f t="shared" si="1017"/>
        <v>1.07934741</v>
      </c>
      <c r="K3193" s="104">
        <f t="shared" si="1018"/>
        <v>44530.437354709997</v>
      </c>
      <c r="L3193" s="107">
        <f t="shared" si="1027"/>
        <v>0</v>
      </c>
      <c r="M3193" s="105">
        <f t="shared" si="1028"/>
        <v>0</v>
      </c>
      <c r="N3193" s="104">
        <f t="shared" si="1029"/>
        <v>0</v>
      </c>
      <c r="O3193" s="113">
        <f t="shared" si="1026"/>
        <v>0.11</v>
      </c>
      <c r="P3193" s="108">
        <f t="shared" si="1016"/>
        <v>1.0052316379999999</v>
      </c>
      <c r="Q3193" s="104">
        <f t="shared" si="1019"/>
        <v>232.96712822000001</v>
      </c>
      <c r="R3193" s="104">
        <f t="shared" si="1020"/>
        <v>232.96712822000001</v>
      </c>
      <c r="S3193" s="109" t="s">
        <v>52</v>
      </c>
      <c r="T3193" s="110">
        <f t="shared" si="1030"/>
        <v>43230</v>
      </c>
      <c r="U3193" s="111">
        <f t="shared" si="1031"/>
        <v>0</v>
      </c>
      <c r="V3193" s="22"/>
      <c r="AF3193" s="14"/>
    </row>
    <row r="3194" spans="1:32" x14ac:dyDescent="0.2">
      <c r="A3194" s="112">
        <f t="shared" si="1021"/>
        <v>43219</v>
      </c>
      <c r="B3194" s="104">
        <f t="shared" si="1033"/>
        <v>44776.382789829993</v>
      </c>
      <c r="C3194" s="104">
        <f t="shared" si="1022"/>
        <v>41256.815870539955</v>
      </c>
      <c r="D3194" s="132">
        <f t="shared" si="1023"/>
        <v>43201</v>
      </c>
      <c r="E3194" s="105">
        <f t="shared" si="1035"/>
        <v>0</v>
      </c>
      <c r="F3194" s="106">
        <f t="shared" si="1032"/>
        <v>19</v>
      </c>
      <c r="G3194" s="106">
        <f t="shared" si="1034"/>
        <v>30</v>
      </c>
      <c r="H3194" s="104">
        <f t="shared" si="1024"/>
        <v>1</v>
      </c>
      <c r="I3194" s="104">
        <f t="shared" si="1025"/>
        <v>1.07934741</v>
      </c>
      <c r="J3194" s="104">
        <f t="shared" si="1017"/>
        <v>1.07934741</v>
      </c>
      <c r="K3194" s="104">
        <f t="shared" si="1018"/>
        <v>44530.437354709997</v>
      </c>
      <c r="L3194" s="107">
        <f t="shared" si="1027"/>
        <v>0</v>
      </c>
      <c r="M3194" s="105">
        <f t="shared" si="1028"/>
        <v>0</v>
      </c>
      <c r="N3194" s="104">
        <f t="shared" si="1029"/>
        <v>0</v>
      </c>
      <c r="O3194" s="113">
        <f t="shared" si="1026"/>
        <v>0.11</v>
      </c>
      <c r="P3194" s="108">
        <f t="shared" si="1016"/>
        <v>1.005523086</v>
      </c>
      <c r="Q3194" s="104">
        <f t="shared" si="1019"/>
        <v>245.94543512000001</v>
      </c>
      <c r="R3194" s="104">
        <f t="shared" si="1020"/>
        <v>245.94543512000001</v>
      </c>
      <c r="S3194" s="109" t="s">
        <v>52</v>
      </c>
      <c r="T3194" s="110">
        <f t="shared" si="1030"/>
        <v>43230</v>
      </c>
      <c r="U3194" s="111">
        <f t="shared" si="1031"/>
        <v>0</v>
      </c>
      <c r="V3194" s="22"/>
      <c r="AF3194" s="14"/>
    </row>
    <row r="3195" spans="1:32" x14ac:dyDescent="0.2">
      <c r="A3195" s="112">
        <f t="shared" si="1021"/>
        <v>43220</v>
      </c>
      <c r="B3195" s="104">
        <f t="shared" si="1033"/>
        <v>44789.364837299996</v>
      </c>
      <c r="C3195" s="104">
        <f t="shared" si="1022"/>
        <v>41256.815870539955</v>
      </c>
      <c r="D3195" s="132">
        <f t="shared" si="1023"/>
        <v>43201</v>
      </c>
      <c r="E3195" s="105">
        <f t="shared" si="1035"/>
        <v>0</v>
      </c>
      <c r="F3195" s="106">
        <f t="shared" si="1032"/>
        <v>20</v>
      </c>
      <c r="G3195" s="106">
        <f t="shared" si="1034"/>
        <v>30</v>
      </c>
      <c r="H3195" s="104">
        <f t="shared" si="1024"/>
        <v>1</v>
      </c>
      <c r="I3195" s="104">
        <f t="shared" si="1025"/>
        <v>1.07934741</v>
      </c>
      <c r="J3195" s="104">
        <f t="shared" si="1017"/>
        <v>1.07934741</v>
      </c>
      <c r="K3195" s="104">
        <f t="shared" si="1018"/>
        <v>44530.437354709997</v>
      </c>
      <c r="L3195" s="107">
        <f t="shared" si="1027"/>
        <v>0</v>
      </c>
      <c r="M3195" s="105">
        <f t="shared" si="1028"/>
        <v>0</v>
      </c>
      <c r="N3195" s="104">
        <f t="shared" si="1029"/>
        <v>0</v>
      </c>
      <c r="O3195" s="113">
        <f t="shared" si="1026"/>
        <v>0.11</v>
      </c>
      <c r="P3195" s="108">
        <f t="shared" si="1016"/>
        <v>1.005814618</v>
      </c>
      <c r="Q3195" s="104">
        <f t="shared" si="1019"/>
        <v>258.92748259000001</v>
      </c>
      <c r="R3195" s="104">
        <f t="shared" si="1020"/>
        <v>258.92748259000001</v>
      </c>
      <c r="S3195" s="109" t="s">
        <v>52</v>
      </c>
      <c r="T3195" s="110">
        <f t="shared" si="1030"/>
        <v>43230</v>
      </c>
      <c r="U3195" s="111">
        <f t="shared" si="1031"/>
        <v>0</v>
      </c>
      <c r="V3195" s="22"/>
      <c r="AF3195" s="14"/>
    </row>
    <row r="3196" spans="1:32" x14ac:dyDescent="0.2">
      <c r="A3196" s="112">
        <f t="shared" si="1021"/>
        <v>43221</v>
      </c>
      <c r="B3196" s="104">
        <f t="shared" si="1033"/>
        <v>44802.350669849999</v>
      </c>
      <c r="C3196" s="104">
        <f t="shared" si="1022"/>
        <v>41256.815870539955</v>
      </c>
      <c r="D3196" s="132">
        <f t="shared" si="1023"/>
        <v>43201</v>
      </c>
      <c r="E3196" s="105">
        <f t="shared" si="1035"/>
        <v>0</v>
      </c>
      <c r="F3196" s="106">
        <f t="shared" si="1032"/>
        <v>21</v>
      </c>
      <c r="G3196" s="106">
        <f t="shared" si="1034"/>
        <v>30</v>
      </c>
      <c r="H3196" s="104">
        <f t="shared" si="1024"/>
        <v>1</v>
      </c>
      <c r="I3196" s="104">
        <f t="shared" si="1025"/>
        <v>1.07934741</v>
      </c>
      <c r="J3196" s="104">
        <f t="shared" si="1017"/>
        <v>1.07934741</v>
      </c>
      <c r="K3196" s="104">
        <f t="shared" si="1018"/>
        <v>44530.437354709997</v>
      </c>
      <c r="L3196" s="107">
        <f t="shared" si="1027"/>
        <v>0</v>
      </c>
      <c r="M3196" s="105">
        <f t="shared" si="1028"/>
        <v>0</v>
      </c>
      <c r="N3196" s="104">
        <f t="shared" si="1029"/>
        <v>0</v>
      </c>
      <c r="O3196" s="113">
        <f t="shared" si="1026"/>
        <v>0.11</v>
      </c>
      <c r="P3196" s="108">
        <f t="shared" si="1016"/>
        <v>1.0061062350000001</v>
      </c>
      <c r="Q3196" s="104">
        <f t="shared" si="1019"/>
        <v>271.91331514000001</v>
      </c>
      <c r="R3196" s="104">
        <f t="shared" si="1020"/>
        <v>271.91331514000001</v>
      </c>
      <c r="S3196" s="109" t="s">
        <v>52</v>
      </c>
      <c r="T3196" s="110">
        <f t="shared" si="1030"/>
        <v>43230</v>
      </c>
      <c r="U3196" s="111">
        <f t="shared" si="1031"/>
        <v>0</v>
      </c>
      <c r="V3196" s="22"/>
      <c r="AF3196" s="14"/>
    </row>
    <row r="3197" spans="1:32" x14ac:dyDescent="0.2">
      <c r="A3197" s="112">
        <f t="shared" si="1021"/>
        <v>43222</v>
      </c>
      <c r="B3197" s="104">
        <f t="shared" si="1033"/>
        <v>44815.340242949998</v>
      </c>
      <c r="C3197" s="104">
        <f t="shared" si="1022"/>
        <v>41256.815870539955</v>
      </c>
      <c r="D3197" s="132">
        <f t="shared" si="1023"/>
        <v>43201</v>
      </c>
      <c r="E3197" s="105">
        <f t="shared" si="1035"/>
        <v>0</v>
      </c>
      <c r="F3197" s="106">
        <f t="shared" si="1032"/>
        <v>22</v>
      </c>
      <c r="G3197" s="106">
        <f t="shared" si="1034"/>
        <v>30</v>
      </c>
      <c r="H3197" s="104">
        <f t="shared" si="1024"/>
        <v>1</v>
      </c>
      <c r="I3197" s="104">
        <f t="shared" si="1025"/>
        <v>1.07934741</v>
      </c>
      <c r="J3197" s="104">
        <f t="shared" si="1017"/>
        <v>1.07934741</v>
      </c>
      <c r="K3197" s="104">
        <f t="shared" si="1018"/>
        <v>44530.437354709997</v>
      </c>
      <c r="L3197" s="107">
        <f t="shared" si="1027"/>
        <v>0</v>
      </c>
      <c r="M3197" s="105">
        <f t="shared" si="1028"/>
        <v>0</v>
      </c>
      <c r="N3197" s="104">
        <f t="shared" si="1029"/>
        <v>0</v>
      </c>
      <c r="O3197" s="113">
        <f t="shared" si="1026"/>
        <v>0.11</v>
      </c>
      <c r="P3197" s="108">
        <f t="shared" si="1016"/>
        <v>1.0063979359999999</v>
      </c>
      <c r="Q3197" s="104">
        <f t="shared" si="1019"/>
        <v>284.90288823999998</v>
      </c>
      <c r="R3197" s="104">
        <f t="shared" si="1020"/>
        <v>284.90288823999998</v>
      </c>
      <c r="S3197" s="109" t="s">
        <v>52</v>
      </c>
      <c r="T3197" s="110">
        <f t="shared" si="1030"/>
        <v>43230</v>
      </c>
      <c r="U3197" s="111">
        <f t="shared" si="1031"/>
        <v>0</v>
      </c>
      <c r="V3197" s="22"/>
      <c r="AF3197" s="14"/>
    </row>
    <row r="3198" spans="1:32" x14ac:dyDescent="0.2">
      <c r="A3198" s="112">
        <f t="shared" si="1021"/>
        <v>43223</v>
      </c>
      <c r="B3198" s="104">
        <f t="shared" si="1033"/>
        <v>44828.33360115</v>
      </c>
      <c r="C3198" s="104">
        <f t="shared" si="1022"/>
        <v>41256.815870539955</v>
      </c>
      <c r="D3198" s="132">
        <f t="shared" si="1023"/>
        <v>43201</v>
      </c>
      <c r="E3198" s="105">
        <f t="shared" si="1035"/>
        <v>0</v>
      </c>
      <c r="F3198" s="106">
        <f t="shared" si="1032"/>
        <v>23</v>
      </c>
      <c r="G3198" s="106">
        <f t="shared" si="1034"/>
        <v>30</v>
      </c>
      <c r="H3198" s="104">
        <f t="shared" si="1024"/>
        <v>1</v>
      </c>
      <c r="I3198" s="104">
        <f t="shared" si="1025"/>
        <v>1.07934741</v>
      </c>
      <c r="J3198" s="104">
        <f t="shared" si="1017"/>
        <v>1.07934741</v>
      </c>
      <c r="K3198" s="104">
        <f t="shared" si="1018"/>
        <v>44530.437354709997</v>
      </c>
      <c r="L3198" s="107">
        <f t="shared" si="1027"/>
        <v>0</v>
      </c>
      <c r="M3198" s="105">
        <f t="shared" si="1028"/>
        <v>0</v>
      </c>
      <c r="N3198" s="104">
        <f t="shared" si="1029"/>
        <v>0</v>
      </c>
      <c r="O3198" s="113">
        <f t="shared" si="1026"/>
        <v>0.11</v>
      </c>
      <c r="P3198" s="108">
        <f t="shared" si="1016"/>
        <v>1.006689722</v>
      </c>
      <c r="Q3198" s="104">
        <f t="shared" si="1019"/>
        <v>297.89624644000003</v>
      </c>
      <c r="R3198" s="104">
        <f t="shared" si="1020"/>
        <v>297.89624644000003</v>
      </c>
      <c r="S3198" s="109" t="s">
        <v>52</v>
      </c>
      <c r="T3198" s="110">
        <f t="shared" si="1030"/>
        <v>43230</v>
      </c>
      <c r="U3198" s="111">
        <f t="shared" si="1031"/>
        <v>0</v>
      </c>
      <c r="V3198" s="22"/>
      <c r="AF3198" s="14"/>
    </row>
    <row r="3199" spans="1:32" x14ac:dyDescent="0.2">
      <c r="A3199" s="112">
        <f t="shared" si="1021"/>
        <v>43224</v>
      </c>
      <c r="B3199" s="104">
        <f t="shared" si="1033"/>
        <v>44841.330744429994</v>
      </c>
      <c r="C3199" s="104">
        <f t="shared" si="1022"/>
        <v>41256.815870539955</v>
      </c>
      <c r="D3199" s="132">
        <f t="shared" si="1023"/>
        <v>43201</v>
      </c>
      <c r="E3199" s="105">
        <f t="shared" si="1035"/>
        <v>0</v>
      </c>
      <c r="F3199" s="106">
        <f t="shared" si="1032"/>
        <v>24</v>
      </c>
      <c r="G3199" s="106">
        <f t="shared" si="1034"/>
        <v>30</v>
      </c>
      <c r="H3199" s="104">
        <f t="shared" si="1024"/>
        <v>1</v>
      </c>
      <c r="I3199" s="104">
        <f t="shared" si="1025"/>
        <v>1.07934741</v>
      </c>
      <c r="J3199" s="104">
        <f t="shared" si="1017"/>
        <v>1.07934741</v>
      </c>
      <c r="K3199" s="104">
        <f t="shared" si="1018"/>
        <v>44530.437354709997</v>
      </c>
      <c r="L3199" s="107">
        <f t="shared" si="1027"/>
        <v>0</v>
      </c>
      <c r="M3199" s="105">
        <f t="shared" si="1028"/>
        <v>0</v>
      </c>
      <c r="N3199" s="104">
        <f t="shared" si="1029"/>
        <v>0</v>
      </c>
      <c r="O3199" s="113">
        <f t="shared" si="1026"/>
        <v>0.11</v>
      </c>
      <c r="P3199" s="108">
        <f t="shared" si="1016"/>
        <v>1.0069815929999999</v>
      </c>
      <c r="Q3199" s="104">
        <f t="shared" si="1019"/>
        <v>310.89338972000002</v>
      </c>
      <c r="R3199" s="104">
        <f t="shared" si="1020"/>
        <v>310.89338972000002</v>
      </c>
      <c r="S3199" s="109" t="s">
        <v>52</v>
      </c>
      <c r="T3199" s="110">
        <f t="shared" si="1030"/>
        <v>43230</v>
      </c>
      <c r="U3199" s="111">
        <f t="shared" si="1031"/>
        <v>0</v>
      </c>
      <c r="V3199" s="22"/>
      <c r="AF3199" s="14"/>
    </row>
    <row r="3200" spans="1:32" x14ac:dyDescent="0.2">
      <c r="A3200" s="112">
        <f t="shared" si="1021"/>
        <v>43225</v>
      </c>
      <c r="B3200" s="104">
        <f t="shared" si="1033"/>
        <v>44854.331628269996</v>
      </c>
      <c r="C3200" s="104">
        <f t="shared" si="1022"/>
        <v>41256.815870539955</v>
      </c>
      <c r="D3200" s="132">
        <f t="shared" si="1023"/>
        <v>43201</v>
      </c>
      <c r="E3200" s="105">
        <f t="shared" si="1035"/>
        <v>0</v>
      </c>
      <c r="F3200" s="106">
        <f t="shared" si="1032"/>
        <v>25</v>
      </c>
      <c r="G3200" s="106">
        <f t="shared" si="1034"/>
        <v>30</v>
      </c>
      <c r="H3200" s="104">
        <f t="shared" si="1024"/>
        <v>1</v>
      </c>
      <c r="I3200" s="104">
        <f t="shared" si="1025"/>
        <v>1.07934741</v>
      </c>
      <c r="J3200" s="104">
        <f t="shared" si="1017"/>
        <v>1.07934741</v>
      </c>
      <c r="K3200" s="104">
        <f t="shared" si="1018"/>
        <v>44530.437354709997</v>
      </c>
      <c r="L3200" s="107">
        <f t="shared" si="1027"/>
        <v>0</v>
      </c>
      <c r="M3200" s="105">
        <f t="shared" si="1028"/>
        <v>0</v>
      </c>
      <c r="N3200" s="104">
        <f t="shared" si="1029"/>
        <v>0</v>
      </c>
      <c r="O3200" s="113">
        <f t="shared" si="1026"/>
        <v>0.11</v>
      </c>
      <c r="P3200" s="108">
        <f t="shared" si="1016"/>
        <v>1.0072735479999999</v>
      </c>
      <c r="Q3200" s="104">
        <f t="shared" si="1019"/>
        <v>323.89427355999999</v>
      </c>
      <c r="R3200" s="104">
        <f t="shared" si="1020"/>
        <v>323.89427355999999</v>
      </c>
      <c r="S3200" s="109" t="s">
        <v>52</v>
      </c>
      <c r="T3200" s="110">
        <f t="shared" si="1030"/>
        <v>43230</v>
      </c>
      <c r="U3200" s="111">
        <f t="shared" si="1031"/>
        <v>0</v>
      </c>
      <c r="V3200" s="22"/>
      <c r="AF3200" s="14"/>
    </row>
    <row r="3201" spans="1:32" x14ac:dyDescent="0.2">
      <c r="A3201" s="112">
        <f t="shared" si="1021"/>
        <v>43226</v>
      </c>
      <c r="B3201" s="104">
        <f t="shared" si="1033"/>
        <v>44867.336297189999</v>
      </c>
      <c r="C3201" s="104">
        <f t="shared" si="1022"/>
        <v>41256.815870539955</v>
      </c>
      <c r="D3201" s="132">
        <f t="shared" si="1023"/>
        <v>43201</v>
      </c>
      <c r="E3201" s="105">
        <f t="shared" si="1035"/>
        <v>0</v>
      </c>
      <c r="F3201" s="106">
        <f t="shared" si="1032"/>
        <v>26</v>
      </c>
      <c r="G3201" s="106">
        <f t="shared" si="1034"/>
        <v>30</v>
      </c>
      <c r="H3201" s="104">
        <f t="shared" si="1024"/>
        <v>1</v>
      </c>
      <c r="I3201" s="104">
        <f t="shared" si="1025"/>
        <v>1.07934741</v>
      </c>
      <c r="J3201" s="104">
        <f t="shared" si="1017"/>
        <v>1.07934741</v>
      </c>
      <c r="K3201" s="104">
        <f t="shared" si="1018"/>
        <v>44530.437354709997</v>
      </c>
      <c r="L3201" s="107">
        <f t="shared" si="1027"/>
        <v>0</v>
      </c>
      <c r="M3201" s="105">
        <f t="shared" si="1028"/>
        <v>0</v>
      </c>
      <c r="N3201" s="104">
        <f t="shared" si="1029"/>
        <v>0</v>
      </c>
      <c r="O3201" s="113">
        <f t="shared" si="1026"/>
        <v>0.11</v>
      </c>
      <c r="P3201" s="108">
        <f t="shared" si="1016"/>
        <v>1.0075655880000001</v>
      </c>
      <c r="Q3201" s="104">
        <f t="shared" si="1019"/>
        <v>336.89894248000002</v>
      </c>
      <c r="R3201" s="104">
        <f t="shared" si="1020"/>
        <v>336.89894248000002</v>
      </c>
      <c r="S3201" s="109" t="s">
        <v>52</v>
      </c>
      <c r="T3201" s="110">
        <f t="shared" si="1030"/>
        <v>43230</v>
      </c>
      <c r="U3201" s="111">
        <f t="shared" si="1031"/>
        <v>0</v>
      </c>
      <c r="V3201" s="22"/>
      <c r="AF3201" s="14"/>
    </row>
    <row r="3202" spans="1:32" x14ac:dyDescent="0.2">
      <c r="A3202" s="112">
        <f t="shared" si="1021"/>
        <v>43227</v>
      </c>
      <c r="B3202" s="104">
        <f t="shared" si="1033"/>
        <v>44880.344706669996</v>
      </c>
      <c r="C3202" s="104">
        <f t="shared" si="1022"/>
        <v>41256.815870539955</v>
      </c>
      <c r="D3202" s="132">
        <f t="shared" si="1023"/>
        <v>43201</v>
      </c>
      <c r="E3202" s="105">
        <f t="shared" si="1035"/>
        <v>0</v>
      </c>
      <c r="F3202" s="106">
        <f t="shared" si="1032"/>
        <v>27</v>
      </c>
      <c r="G3202" s="106">
        <f t="shared" si="1034"/>
        <v>30</v>
      </c>
      <c r="H3202" s="104">
        <f t="shared" si="1024"/>
        <v>1</v>
      </c>
      <c r="I3202" s="104">
        <f t="shared" si="1025"/>
        <v>1.07934741</v>
      </c>
      <c r="J3202" s="104">
        <f t="shared" si="1017"/>
        <v>1.07934741</v>
      </c>
      <c r="K3202" s="104">
        <f t="shared" si="1018"/>
        <v>44530.437354709997</v>
      </c>
      <c r="L3202" s="107">
        <f t="shared" si="1027"/>
        <v>0</v>
      </c>
      <c r="M3202" s="105">
        <f t="shared" si="1028"/>
        <v>0</v>
      </c>
      <c r="N3202" s="104">
        <f t="shared" si="1029"/>
        <v>0</v>
      </c>
      <c r="O3202" s="113">
        <f t="shared" si="1026"/>
        <v>0.11</v>
      </c>
      <c r="P3202" s="108">
        <f t="shared" si="1016"/>
        <v>1.0078577120000001</v>
      </c>
      <c r="Q3202" s="104">
        <f t="shared" si="1019"/>
        <v>349.90735196000003</v>
      </c>
      <c r="R3202" s="104">
        <f t="shared" si="1020"/>
        <v>349.90735196000003</v>
      </c>
      <c r="S3202" s="109" t="s">
        <v>52</v>
      </c>
      <c r="T3202" s="110">
        <f t="shared" si="1030"/>
        <v>43230</v>
      </c>
      <c r="U3202" s="111">
        <f t="shared" si="1031"/>
        <v>0</v>
      </c>
      <c r="V3202" s="22"/>
      <c r="AF3202" s="14"/>
    </row>
    <row r="3203" spans="1:32" x14ac:dyDescent="0.2">
      <c r="A3203" s="112">
        <f t="shared" si="1021"/>
        <v>43228</v>
      </c>
      <c r="B3203" s="104">
        <f t="shared" si="1033"/>
        <v>44893.356901239997</v>
      </c>
      <c r="C3203" s="104">
        <f t="shared" si="1022"/>
        <v>41256.815870539955</v>
      </c>
      <c r="D3203" s="132">
        <f t="shared" si="1023"/>
        <v>43201</v>
      </c>
      <c r="E3203" s="105">
        <f t="shared" si="1035"/>
        <v>0</v>
      </c>
      <c r="F3203" s="106">
        <f t="shared" si="1032"/>
        <v>28</v>
      </c>
      <c r="G3203" s="106">
        <f t="shared" si="1034"/>
        <v>30</v>
      </c>
      <c r="H3203" s="104">
        <f t="shared" si="1024"/>
        <v>1</v>
      </c>
      <c r="I3203" s="104">
        <f t="shared" si="1025"/>
        <v>1.07934741</v>
      </c>
      <c r="J3203" s="104">
        <f t="shared" si="1017"/>
        <v>1.07934741</v>
      </c>
      <c r="K3203" s="104">
        <f t="shared" si="1018"/>
        <v>44530.437354709997</v>
      </c>
      <c r="L3203" s="107">
        <f t="shared" si="1027"/>
        <v>0</v>
      </c>
      <c r="M3203" s="105">
        <f t="shared" si="1028"/>
        <v>0</v>
      </c>
      <c r="N3203" s="104">
        <f t="shared" si="1029"/>
        <v>0</v>
      </c>
      <c r="O3203" s="113">
        <f t="shared" si="1026"/>
        <v>0.11</v>
      </c>
      <c r="P3203" s="108">
        <f t="shared" si="1016"/>
        <v>1.008149921</v>
      </c>
      <c r="Q3203" s="104">
        <f t="shared" si="1019"/>
        <v>362.91954652999999</v>
      </c>
      <c r="R3203" s="104">
        <f t="shared" si="1020"/>
        <v>362.91954652999999</v>
      </c>
      <c r="S3203" s="109" t="s">
        <v>52</v>
      </c>
      <c r="T3203" s="110">
        <f t="shared" si="1030"/>
        <v>43230</v>
      </c>
      <c r="U3203" s="111">
        <f t="shared" si="1031"/>
        <v>0</v>
      </c>
      <c r="V3203" s="22"/>
      <c r="AF3203" s="14"/>
    </row>
    <row r="3204" spans="1:32" x14ac:dyDescent="0.2">
      <c r="A3204" s="112">
        <f t="shared" si="1021"/>
        <v>43229</v>
      </c>
      <c r="B3204" s="104">
        <f t="shared" si="1033"/>
        <v>44906.372880899995</v>
      </c>
      <c r="C3204" s="104">
        <f t="shared" si="1022"/>
        <v>41256.815870539955</v>
      </c>
      <c r="D3204" s="132">
        <f t="shared" si="1023"/>
        <v>43201</v>
      </c>
      <c r="E3204" s="105">
        <f t="shared" si="1035"/>
        <v>0</v>
      </c>
      <c r="F3204" s="106">
        <f t="shared" si="1032"/>
        <v>29</v>
      </c>
      <c r="G3204" s="106">
        <f t="shared" si="1034"/>
        <v>30</v>
      </c>
      <c r="H3204" s="104">
        <f t="shared" si="1024"/>
        <v>1</v>
      </c>
      <c r="I3204" s="104">
        <f t="shared" si="1025"/>
        <v>1.07934741</v>
      </c>
      <c r="J3204" s="104">
        <f t="shared" si="1017"/>
        <v>1.07934741</v>
      </c>
      <c r="K3204" s="104">
        <f t="shared" si="1018"/>
        <v>44530.437354709997</v>
      </c>
      <c r="L3204" s="107">
        <f t="shared" si="1027"/>
        <v>0</v>
      </c>
      <c r="M3204" s="105">
        <f t="shared" si="1028"/>
        <v>0</v>
      </c>
      <c r="N3204" s="104">
        <f t="shared" si="1029"/>
        <v>0</v>
      </c>
      <c r="O3204" s="113">
        <f t="shared" si="1026"/>
        <v>0.11</v>
      </c>
      <c r="P3204" s="108">
        <f t="shared" si="1016"/>
        <v>1.0084422150000001</v>
      </c>
      <c r="Q3204" s="104">
        <f t="shared" si="1019"/>
        <v>375.93552619000002</v>
      </c>
      <c r="R3204" s="104">
        <f t="shared" si="1020"/>
        <v>375.93552619000002</v>
      </c>
      <c r="S3204" s="109" t="s">
        <v>52</v>
      </c>
      <c r="T3204" s="110">
        <f t="shared" si="1030"/>
        <v>43230</v>
      </c>
      <c r="U3204" s="111">
        <f t="shared" si="1031"/>
        <v>0</v>
      </c>
      <c r="V3204" s="22"/>
      <c r="AF3204" s="14"/>
    </row>
    <row r="3205" spans="1:32" x14ac:dyDescent="0.2">
      <c r="A3205" s="112">
        <f t="shared" si="1021"/>
        <v>43230</v>
      </c>
      <c r="B3205" s="104">
        <f t="shared" si="1033"/>
        <v>44919.392645639993</v>
      </c>
      <c r="C3205" s="104">
        <f t="shared" si="1022"/>
        <v>41256.815870539955</v>
      </c>
      <c r="D3205" s="132">
        <f t="shared" si="1023"/>
        <v>43201</v>
      </c>
      <c r="E3205" s="105">
        <f t="shared" si="1035"/>
        <v>0</v>
      </c>
      <c r="F3205" s="106">
        <f t="shared" si="1032"/>
        <v>30</v>
      </c>
      <c r="G3205" s="106">
        <f t="shared" si="1034"/>
        <v>30</v>
      </c>
      <c r="H3205" s="104">
        <f t="shared" si="1024"/>
        <v>1</v>
      </c>
      <c r="I3205" s="104">
        <f t="shared" si="1025"/>
        <v>1.07934741</v>
      </c>
      <c r="J3205" s="104">
        <f t="shared" si="1017"/>
        <v>1.07934741</v>
      </c>
      <c r="K3205" s="104">
        <f t="shared" si="1018"/>
        <v>44530.437354709997</v>
      </c>
      <c r="L3205" s="107">
        <f t="shared" si="1027"/>
        <v>104</v>
      </c>
      <c r="M3205" s="105">
        <f t="shared" si="1028"/>
        <v>1.8618492960999999E-2</v>
      </c>
      <c r="N3205" s="104">
        <f t="shared" si="1029"/>
        <v>829.08963443000005</v>
      </c>
      <c r="O3205" s="113">
        <f t="shared" si="1026"/>
        <v>0.11</v>
      </c>
      <c r="P3205" s="108">
        <f t="shared" si="1016"/>
        <v>1.0087345940000001</v>
      </c>
      <c r="Q3205" s="104">
        <f t="shared" si="1019"/>
        <v>388.95529092999999</v>
      </c>
      <c r="R3205" s="104">
        <f t="shared" si="1020"/>
        <v>1218.04492536</v>
      </c>
      <c r="S3205" s="109" t="s">
        <v>52</v>
      </c>
      <c r="T3205" s="110">
        <f t="shared" si="1030"/>
        <v>43230</v>
      </c>
      <c r="U3205" s="111">
        <f t="shared" si="1031"/>
        <v>43701.347720279999</v>
      </c>
      <c r="V3205" s="22"/>
      <c r="AF3205" s="14"/>
    </row>
    <row r="3206" spans="1:32" x14ac:dyDescent="0.2">
      <c r="A3206" s="112">
        <f t="shared" si="1021"/>
        <v>43231</v>
      </c>
      <c r="B3206" s="104">
        <f t="shared" si="1033"/>
        <v>43713.60931331</v>
      </c>
      <c r="C3206" s="104">
        <f t="shared" si="1022"/>
        <v>40488.676134669957</v>
      </c>
      <c r="D3206" s="132">
        <f t="shared" si="1023"/>
        <v>43231</v>
      </c>
      <c r="E3206" s="105">
        <f t="shared" si="1035"/>
        <v>0</v>
      </c>
      <c r="F3206" s="106">
        <f t="shared" si="1032"/>
        <v>1</v>
      </c>
      <c r="G3206" s="106">
        <f t="shared" si="1034"/>
        <v>31</v>
      </c>
      <c r="H3206" s="104">
        <f t="shared" si="1024"/>
        <v>1</v>
      </c>
      <c r="I3206" s="104">
        <f t="shared" si="1025"/>
        <v>1.07934741</v>
      </c>
      <c r="J3206" s="104">
        <f t="shared" si="1017"/>
        <v>1.07934741</v>
      </c>
      <c r="K3206" s="104">
        <f t="shared" si="1018"/>
        <v>43701.347720279999</v>
      </c>
      <c r="L3206" s="107">
        <f t="shared" si="1027"/>
        <v>0</v>
      </c>
      <c r="M3206" s="105">
        <f t="shared" si="1028"/>
        <v>0</v>
      </c>
      <c r="N3206" s="104">
        <f t="shared" si="1029"/>
        <v>0</v>
      </c>
      <c r="O3206" s="113">
        <f t="shared" si="1026"/>
        <v>0.11</v>
      </c>
      <c r="P3206" s="108">
        <f t="shared" si="1016"/>
        <v>1.0002805770000001</v>
      </c>
      <c r="Q3206" s="104">
        <f t="shared" si="1019"/>
        <v>12.26159303</v>
      </c>
      <c r="R3206" s="104">
        <f t="shared" si="1020"/>
        <v>12.26159303</v>
      </c>
      <c r="S3206" s="109" t="s">
        <v>52</v>
      </c>
      <c r="T3206" s="110">
        <f t="shared" si="1030"/>
        <v>43261</v>
      </c>
      <c r="U3206" s="111">
        <f t="shared" si="1031"/>
        <v>0</v>
      </c>
      <c r="V3206" s="22"/>
      <c r="AF3206" s="14"/>
    </row>
    <row r="3207" spans="1:32" x14ac:dyDescent="0.2">
      <c r="A3207" s="112">
        <f t="shared" si="1021"/>
        <v>43232</v>
      </c>
      <c r="B3207" s="104">
        <f t="shared" si="1033"/>
        <v>43725.874358759997</v>
      </c>
      <c r="C3207" s="104">
        <f t="shared" si="1022"/>
        <v>40488.676134669957</v>
      </c>
      <c r="D3207" s="132">
        <f t="shared" si="1023"/>
        <v>43231</v>
      </c>
      <c r="E3207" s="105">
        <f t="shared" si="1035"/>
        <v>0</v>
      </c>
      <c r="F3207" s="106">
        <f t="shared" si="1032"/>
        <v>2</v>
      </c>
      <c r="G3207" s="106">
        <f t="shared" si="1034"/>
        <v>31</v>
      </c>
      <c r="H3207" s="104">
        <f t="shared" si="1024"/>
        <v>1</v>
      </c>
      <c r="I3207" s="104">
        <f t="shared" si="1025"/>
        <v>1.07934741</v>
      </c>
      <c r="J3207" s="104">
        <f t="shared" si="1017"/>
        <v>1.07934741</v>
      </c>
      <c r="K3207" s="104">
        <f t="shared" si="1018"/>
        <v>43701.347720279999</v>
      </c>
      <c r="L3207" s="107">
        <f t="shared" si="1027"/>
        <v>0</v>
      </c>
      <c r="M3207" s="105">
        <f t="shared" si="1028"/>
        <v>0</v>
      </c>
      <c r="N3207" s="104">
        <f t="shared" si="1029"/>
        <v>0</v>
      </c>
      <c r="O3207" s="113">
        <f t="shared" si="1026"/>
        <v>0.11</v>
      </c>
      <c r="P3207" s="108">
        <f t="shared" si="1016"/>
        <v>1.000561233</v>
      </c>
      <c r="Q3207" s="104">
        <f t="shared" si="1019"/>
        <v>24.526638479999999</v>
      </c>
      <c r="R3207" s="104">
        <f t="shared" si="1020"/>
        <v>24.526638479999999</v>
      </c>
      <c r="S3207" s="109" t="s">
        <v>52</v>
      </c>
      <c r="T3207" s="110">
        <f t="shared" si="1030"/>
        <v>43261</v>
      </c>
      <c r="U3207" s="111">
        <f t="shared" si="1031"/>
        <v>0</v>
      </c>
      <c r="V3207" s="22"/>
      <c r="AF3207" s="14"/>
    </row>
    <row r="3208" spans="1:32" x14ac:dyDescent="0.2">
      <c r="A3208" s="112">
        <f t="shared" si="1021"/>
        <v>43233</v>
      </c>
      <c r="B3208" s="104">
        <f t="shared" si="1033"/>
        <v>43738.142812909995</v>
      </c>
      <c r="C3208" s="104">
        <f t="shared" si="1022"/>
        <v>40488.676134669957</v>
      </c>
      <c r="D3208" s="132">
        <f t="shared" si="1023"/>
        <v>43231</v>
      </c>
      <c r="E3208" s="105">
        <f t="shared" si="1035"/>
        <v>0</v>
      </c>
      <c r="F3208" s="106">
        <f t="shared" si="1032"/>
        <v>3</v>
      </c>
      <c r="G3208" s="106">
        <f t="shared" si="1034"/>
        <v>31</v>
      </c>
      <c r="H3208" s="104">
        <f t="shared" si="1024"/>
        <v>1</v>
      </c>
      <c r="I3208" s="104">
        <f t="shared" si="1025"/>
        <v>1.07934741</v>
      </c>
      <c r="J3208" s="104">
        <f t="shared" si="1017"/>
        <v>1.07934741</v>
      </c>
      <c r="K3208" s="104">
        <f t="shared" si="1018"/>
        <v>43701.347720279999</v>
      </c>
      <c r="L3208" s="107">
        <f t="shared" si="1027"/>
        <v>0</v>
      </c>
      <c r="M3208" s="105">
        <f t="shared" si="1028"/>
        <v>0</v>
      </c>
      <c r="N3208" s="104">
        <f t="shared" si="1029"/>
        <v>0</v>
      </c>
      <c r="O3208" s="113">
        <f t="shared" si="1026"/>
        <v>0.11</v>
      </c>
      <c r="P3208" s="108">
        <f t="shared" ref="P3208:P3271" si="1036">ROUND((1+O3208)^(30/360)^(F3208/G3208),9)</f>
        <v>1.0008419669999999</v>
      </c>
      <c r="Q3208" s="104">
        <f t="shared" si="1019"/>
        <v>36.795092629999999</v>
      </c>
      <c r="R3208" s="104">
        <f t="shared" si="1020"/>
        <v>36.795092629999999</v>
      </c>
      <c r="S3208" s="109" t="s">
        <v>52</v>
      </c>
      <c r="T3208" s="110">
        <f t="shared" si="1030"/>
        <v>43261</v>
      </c>
      <c r="U3208" s="111">
        <f t="shared" si="1031"/>
        <v>0</v>
      </c>
      <c r="V3208" s="22"/>
      <c r="AF3208" s="14"/>
    </row>
    <row r="3209" spans="1:32" x14ac:dyDescent="0.2">
      <c r="A3209" s="112">
        <f t="shared" si="1021"/>
        <v>43234</v>
      </c>
      <c r="B3209" s="104">
        <f t="shared" si="1033"/>
        <v>43750.414763169996</v>
      </c>
      <c r="C3209" s="104">
        <f t="shared" si="1022"/>
        <v>40488.676134669957</v>
      </c>
      <c r="D3209" s="132">
        <f t="shared" si="1023"/>
        <v>43231</v>
      </c>
      <c r="E3209" s="105">
        <f t="shared" si="1035"/>
        <v>0</v>
      </c>
      <c r="F3209" s="106">
        <f t="shared" si="1032"/>
        <v>4</v>
      </c>
      <c r="G3209" s="106">
        <f t="shared" si="1034"/>
        <v>31</v>
      </c>
      <c r="H3209" s="104">
        <f t="shared" si="1024"/>
        <v>1</v>
      </c>
      <c r="I3209" s="104">
        <f t="shared" si="1025"/>
        <v>1.07934741</v>
      </c>
      <c r="J3209" s="104">
        <f t="shared" si="1017"/>
        <v>1.07934741</v>
      </c>
      <c r="K3209" s="104">
        <f t="shared" si="1018"/>
        <v>43701.347720279999</v>
      </c>
      <c r="L3209" s="107">
        <f t="shared" si="1027"/>
        <v>0</v>
      </c>
      <c r="M3209" s="105">
        <f t="shared" si="1028"/>
        <v>0</v>
      </c>
      <c r="N3209" s="104">
        <f t="shared" si="1029"/>
        <v>0</v>
      </c>
      <c r="O3209" s="113">
        <f t="shared" si="1026"/>
        <v>0.11</v>
      </c>
      <c r="P3209" s="108">
        <f t="shared" si="1036"/>
        <v>1.0011227810000001</v>
      </c>
      <c r="Q3209" s="104">
        <f t="shared" si="1019"/>
        <v>49.067042890000003</v>
      </c>
      <c r="R3209" s="104">
        <f t="shared" si="1020"/>
        <v>49.067042890000003</v>
      </c>
      <c r="S3209" s="109" t="s">
        <v>52</v>
      </c>
      <c r="T3209" s="110">
        <f t="shared" si="1030"/>
        <v>43261</v>
      </c>
      <c r="U3209" s="111">
        <f t="shared" si="1031"/>
        <v>0</v>
      </c>
      <c r="V3209" s="22"/>
      <c r="AF3209" s="14"/>
    </row>
    <row r="3210" spans="1:32" x14ac:dyDescent="0.2">
      <c r="A3210" s="112">
        <f t="shared" si="1021"/>
        <v>43235</v>
      </c>
      <c r="B3210" s="104">
        <f t="shared" si="1033"/>
        <v>43762.69012213</v>
      </c>
      <c r="C3210" s="104">
        <f t="shared" si="1022"/>
        <v>40488.676134669957</v>
      </c>
      <c r="D3210" s="132">
        <f t="shared" si="1023"/>
        <v>43231</v>
      </c>
      <c r="E3210" s="105">
        <f t="shared" si="1035"/>
        <v>0</v>
      </c>
      <c r="F3210" s="106">
        <f t="shared" si="1032"/>
        <v>5</v>
      </c>
      <c r="G3210" s="106">
        <f t="shared" si="1034"/>
        <v>31</v>
      </c>
      <c r="H3210" s="104">
        <f t="shared" si="1024"/>
        <v>1</v>
      </c>
      <c r="I3210" s="104">
        <f t="shared" si="1025"/>
        <v>1.07934741</v>
      </c>
      <c r="J3210" s="104">
        <f t="shared" ref="J3210:J3273" si="1037">TRUNC(H3210*I3210,8)</f>
        <v>1.07934741</v>
      </c>
      <c r="K3210" s="104">
        <f t="shared" ref="K3210:K3273" si="1038">TRUNC(C3210*J3210,8)</f>
        <v>43701.347720279999</v>
      </c>
      <c r="L3210" s="107">
        <f t="shared" si="1027"/>
        <v>0</v>
      </c>
      <c r="M3210" s="105">
        <f t="shared" si="1028"/>
        <v>0</v>
      </c>
      <c r="N3210" s="104">
        <f t="shared" si="1029"/>
        <v>0</v>
      </c>
      <c r="O3210" s="113">
        <f t="shared" si="1026"/>
        <v>0.11</v>
      </c>
      <c r="P3210" s="108">
        <f t="shared" si="1036"/>
        <v>1.001403673</v>
      </c>
      <c r="Q3210" s="104">
        <f t="shared" ref="Q3210:Q3273" si="1039">TRUNC((P3210-1)*K3210,8)</f>
        <v>61.342401850000002</v>
      </c>
      <c r="R3210" s="104">
        <f t="shared" ref="R3210:R3273" si="1040">(N3210+Q3210)</f>
        <v>61.342401850000002</v>
      </c>
      <c r="S3210" s="109" t="s">
        <v>52</v>
      </c>
      <c r="T3210" s="110">
        <f t="shared" si="1030"/>
        <v>43261</v>
      </c>
      <c r="U3210" s="111">
        <f t="shared" si="1031"/>
        <v>0</v>
      </c>
      <c r="V3210" s="22"/>
      <c r="AF3210" s="14"/>
    </row>
    <row r="3211" spans="1:32" x14ac:dyDescent="0.2">
      <c r="A3211" s="112">
        <f t="shared" ref="A3211:A3274" si="1041">(A3210+1)</f>
        <v>43236</v>
      </c>
      <c r="B3211" s="104">
        <f t="shared" si="1033"/>
        <v>43774.968889800002</v>
      </c>
      <c r="C3211" s="104">
        <f t="shared" ref="C3211:C3274" si="1042">IF(DAY(A3210)=$E$2,VLOOKUP(A3210,X$10:Y$148,2),C3210)</f>
        <v>40488.676134669957</v>
      </c>
      <c r="D3211" s="132">
        <f t="shared" ref="D3211:D3274" si="1043">IF(DAY(A3210)=$E$2,A3211,D3210)</f>
        <v>43231</v>
      </c>
      <c r="E3211" s="105">
        <f t="shared" si="1035"/>
        <v>0</v>
      </c>
      <c r="F3211" s="106">
        <f t="shared" si="1032"/>
        <v>6</v>
      </c>
      <c r="G3211" s="106">
        <f t="shared" si="1034"/>
        <v>31</v>
      </c>
      <c r="H3211" s="104">
        <f t="shared" ref="H3211:H3274" si="1044">TRUNC(((1+$E3211)^($F3211/$G3211)),8)</f>
        <v>1</v>
      </c>
      <c r="I3211" s="104">
        <f t="shared" ref="I3211:I3274" si="1045">IF(DAY(A3210)=E$2,J3210,I3210)</f>
        <v>1.07934741</v>
      </c>
      <c r="J3211" s="104">
        <f t="shared" si="1037"/>
        <v>1.07934741</v>
      </c>
      <c r="K3211" s="104">
        <f t="shared" si="1038"/>
        <v>43701.347720279999</v>
      </c>
      <c r="L3211" s="107">
        <f t="shared" si="1027"/>
        <v>0</v>
      </c>
      <c r="M3211" s="105">
        <f t="shared" si="1028"/>
        <v>0</v>
      </c>
      <c r="N3211" s="104">
        <f t="shared" si="1029"/>
        <v>0</v>
      </c>
      <c r="O3211" s="113">
        <f t="shared" ref="O3211:O3274" si="1046">(O3210)</f>
        <v>0.11</v>
      </c>
      <c r="P3211" s="108">
        <f t="shared" si="1036"/>
        <v>1.0016846429999999</v>
      </c>
      <c r="Q3211" s="104">
        <f t="shared" si="1039"/>
        <v>73.621169519999995</v>
      </c>
      <c r="R3211" s="104">
        <f t="shared" si="1040"/>
        <v>73.621169519999995</v>
      </c>
      <c r="S3211" s="109" t="s">
        <v>52</v>
      </c>
      <c r="T3211" s="110">
        <f t="shared" si="1030"/>
        <v>43261</v>
      </c>
      <c r="U3211" s="111">
        <f t="shared" si="1031"/>
        <v>0</v>
      </c>
      <c r="V3211" s="22"/>
      <c r="AF3211" s="14"/>
    </row>
    <row r="3212" spans="1:32" x14ac:dyDescent="0.2">
      <c r="A3212" s="112">
        <f t="shared" si="1041"/>
        <v>43237</v>
      </c>
      <c r="B3212" s="104">
        <f t="shared" si="1033"/>
        <v>43787.25115358</v>
      </c>
      <c r="C3212" s="104">
        <f t="shared" si="1042"/>
        <v>40488.676134669957</v>
      </c>
      <c r="D3212" s="132">
        <f t="shared" si="1043"/>
        <v>43231</v>
      </c>
      <c r="E3212" s="105">
        <f t="shared" si="1035"/>
        <v>0</v>
      </c>
      <c r="F3212" s="106">
        <f t="shared" si="1032"/>
        <v>7</v>
      </c>
      <c r="G3212" s="106">
        <f t="shared" si="1034"/>
        <v>31</v>
      </c>
      <c r="H3212" s="104">
        <f t="shared" si="1044"/>
        <v>1</v>
      </c>
      <c r="I3212" s="104">
        <f t="shared" si="1045"/>
        <v>1.07934741</v>
      </c>
      <c r="J3212" s="104">
        <f t="shared" si="1037"/>
        <v>1.07934741</v>
      </c>
      <c r="K3212" s="104">
        <f t="shared" si="1038"/>
        <v>43701.347720279999</v>
      </c>
      <c r="L3212" s="107">
        <f t="shared" ref="L3212:L3275" si="1047">IF(DAY(A3212)=E$2,VLOOKUP(A3212,$X$10:$AE$196,7),0)</f>
        <v>0</v>
      </c>
      <c r="M3212" s="105">
        <f t="shared" ref="M3212:M3275" si="1048">IF(DAY(A3212)=E$2,VLOOKUP(A3212,$X$10:$AE$200,5),0)</f>
        <v>0</v>
      </c>
      <c r="N3212" s="104">
        <f t="shared" ref="N3212:N3275" si="1049">IF(M3212&gt;0,TRUNC((M3212*K3212),8),0)</f>
        <v>0</v>
      </c>
      <c r="O3212" s="113">
        <f t="shared" si="1046"/>
        <v>0.11</v>
      </c>
      <c r="P3212" s="108">
        <f t="shared" si="1036"/>
        <v>1.001965693</v>
      </c>
      <c r="Q3212" s="104">
        <f t="shared" si="1039"/>
        <v>85.903433300000003</v>
      </c>
      <c r="R3212" s="104">
        <f t="shared" si="1040"/>
        <v>85.903433300000003</v>
      </c>
      <c r="S3212" s="109" t="s">
        <v>52</v>
      </c>
      <c r="T3212" s="110">
        <f t="shared" ref="T3212:T3275" si="1050">IF(DAY(A3212)=E$2+1,VLOOKUP(A3211,$X$10:$AE$200,8),T3211)</f>
        <v>43261</v>
      </c>
      <c r="U3212" s="111">
        <f t="shared" ref="U3212:U3275" si="1051">IF(L3212&gt;0,K3212-N3212,0)</f>
        <v>0</v>
      </c>
      <c r="V3212" s="22"/>
      <c r="AF3212" s="14"/>
    </row>
    <row r="3213" spans="1:32" x14ac:dyDescent="0.2">
      <c r="A3213" s="112">
        <f t="shared" si="1041"/>
        <v>43238</v>
      </c>
      <c r="B3213" s="104">
        <f t="shared" si="1033"/>
        <v>43799.536869759999</v>
      </c>
      <c r="C3213" s="104">
        <f t="shared" si="1042"/>
        <v>40488.676134669957</v>
      </c>
      <c r="D3213" s="132">
        <f t="shared" si="1043"/>
        <v>43231</v>
      </c>
      <c r="E3213" s="105">
        <f t="shared" si="1035"/>
        <v>0</v>
      </c>
      <c r="F3213" s="106">
        <f t="shared" si="1032"/>
        <v>8</v>
      </c>
      <c r="G3213" s="106">
        <f t="shared" si="1034"/>
        <v>31</v>
      </c>
      <c r="H3213" s="104">
        <f t="shared" si="1044"/>
        <v>1</v>
      </c>
      <c r="I3213" s="104">
        <f t="shared" si="1045"/>
        <v>1.07934741</v>
      </c>
      <c r="J3213" s="104">
        <f t="shared" si="1037"/>
        <v>1.07934741</v>
      </c>
      <c r="K3213" s="104">
        <f t="shared" si="1038"/>
        <v>43701.347720279999</v>
      </c>
      <c r="L3213" s="107">
        <f t="shared" si="1047"/>
        <v>0</v>
      </c>
      <c r="M3213" s="105">
        <f t="shared" si="1048"/>
        <v>0</v>
      </c>
      <c r="N3213" s="104">
        <f t="shared" si="1049"/>
        <v>0</v>
      </c>
      <c r="O3213" s="113">
        <f t="shared" si="1046"/>
        <v>0.11</v>
      </c>
      <c r="P3213" s="108">
        <f t="shared" si="1036"/>
        <v>1.002246822</v>
      </c>
      <c r="Q3213" s="104">
        <f t="shared" si="1039"/>
        <v>98.189149479999998</v>
      </c>
      <c r="R3213" s="104">
        <f t="shared" si="1040"/>
        <v>98.189149479999998</v>
      </c>
      <c r="S3213" s="109" t="s">
        <v>52</v>
      </c>
      <c r="T3213" s="110">
        <f t="shared" si="1050"/>
        <v>43261</v>
      </c>
      <c r="U3213" s="111">
        <f t="shared" si="1051"/>
        <v>0</v>
      </c>
      <c r="V3213" s="22"/>
      <c r="AF3213" s="14"/>
    </row>
    <row r="3214" spans="1:32" x14ac:dyDescent="0.2">
      <c r="A3214" s="112">
        <f t="shared" si="1041"/>
        <v>43239</v>
      </c>
      <c r="B3214" s="104">
        <f t="shared" si="1033"/>
        <v>43811.825994649997</v>
      </c>
      <c r="C3214" s="104">
        <f t="shared" si="1042"/>
        <v>40488.676134669957</v>
      </c>
      <c r="D3214" s="132">
        <f t="shared" si="1043"/>
        <v>43231</v>
      </c>
      <c r="E3214" s="105">
        <f t="shared" si="1035"/>
        <v>0</v>
      </c>
      <c r="F3214" s="106">
        <f t="shared" si="1032"/>
        <v>9</v>
      </c>
      <c r="G3214" s="106">
        <f t="shared" si="1034"/>
        <v>31</v>
      </c>
      <c r="H3214" s="104">
        <f t="shared" si="1044"/>
        <v>1</v>
      </c>
      <c r="I3214" s="104">
        <f t="shared" si="1045"/>
        <v>1.07934741</v>
      </c>
      <c r="J3214" s="104">
        <f t="shared" si="1037"/>
        <v>1.07934741</v>
      </c>
      <c r="K3214" s="104">
        <f t="shared" si="1038"/>
        <v>43701.347720279999</v>
      </c>
      <c r="L3214" s="107">
        <f t="shared" si="1047"/>
        <v>0</v>
      </c>
      <c r="M3214" s="105">
        <f t="shared" si="1048"/>
        <v>0</v>
      </c>
      <c r="N3214" s="104">
        <f t="shared" si="1049"/>
        <v>0</v>
      </c>
      <c r="O3214" s="113">
        <f t="shared" si="1046"/>
        <v>0.11</v>
      </c>
      <c r="P3214" s="108">
        <f t="shared" si="1036"/>
        <v>1.002528029</v>
      </c>
      <c r="Q3214" s="104">
        <f t="shared" si="1039"/>
        <v>110.47827436999999</v>
      </c>
      <c r="R3214" s="104">
        <f t="shared" si="1040"/>
        <v>110.47827436999999</v>
      </c>
      <c r="S3214" s="109" t="s">
        <v>52</v>
      </c>
      <c r="T3214" s="110">
        <f t="shared" si="1050"/>
        <v>43261</v>
      </c>
      <c r="U3214" s="111">
        <f t="shared" si="1051"/>
        <v>0</v>
      </c>
      <c r="V3214" s="22"/>
      <c r="AF3214" s="14"/>
    </row>
    <row r="3215" spans="1:32" x14ac:dyDescent="0.2">
      <c r="A3215" s="112">
        <f t="shared" si="1041"/>
        <v>43240</v>
      </c>
      <c r="B3215" s="104">
        <f t="shared" si="1033"/>
        <v>43824.118615649997</v>
      </c>
      <c r="C3215" s="104">
        <f t="shared" si="1042"/>
        <v>40488.676134669957</v>
      </c>
      <c r="D3215" s="132">
        <f t="shared" si="1043"/>
        <v>43231</v>
      </c>
      <c r="E3215" s="105">
        <f t="shared" si="1035"/>
        <v>0</v>
      </c>
      <c r="F3215" s="106">
        <f t="shared" si="1032"/>
        <v>10</v>
      </c>
      <c r="G3215" s="106">
        <f t="shared" si="1034"/>
        <v>31</v>
      </c>
      <c r="H3215" s="104">
        <f t="shared" si="1044"/>
        <v>1</v>
      </c>
      <c r="I3215" s="104">
        <f t="shared" si="1045"/>
        <v>1.07934741</v>
      </c>
      <c r="J3215" s="104">
        <f t="shared" si="1037"/>
        <v>1.07934741</v>
      </c>
      <c r="K3215" s="104">
        <f t="shared" si="1038"/>
        <v>43701.347720279999</v>
      </c>
      <c r="L3215" s="107">
        <f t="shared" si="1047"/>
        <v>0</v>
      </c>
      <c r="M3215" s="105">
        <f t="shared" si="1048"/>
        <v>0</v>
      </c>
      <c r="N3215" s="104">
        <f t="shared" si="1049"/>
        <v>0</v>
      </c>
      <c r="O3215" s="113">
        <f t="shared" si="1046"/>
        <v>0.11</v>
      </c>
      <c r="P3215" s="108">
        <f t="shared" si="1036"/>
        <v>1.002809316</v>
      </c>
      <c r="Q3215" s="104">
        <f t="shared" si="1039"/>
        <v>122.77089537000001</v>
      </c>
      <c r="R3215" s="104">
        <f t="shared" si="1040"/>
        <v>122.77089537000001</v>
      </c>
      <c r="S3215" s="109" t="s">
        <v>52</v>
      </c>
      <c r="T3215" s="110">
        <f t="shared" si="1050"/>
        <v>43261</v>
      </c>
      <c r="U3215" s="111">
        <f t="shared" si="1051"/>
        <v>0</v>
      </c>
      <c r="V3215" s="22"/>
      <c r="AF3215" s="14"/>
    </row>
    <row r="3216" spans="1:32" x14ac:dyDescent="0.2">
      <c r="A3216" s="112">
        <f t="shared" si="1041"/>
        <v>43241</v>
      </c>
      <c r="B3216" s="104">
        <f t="shared" si="1033"/>
        <v>43836.41464535</v>
      </c>
      <c r="C3216" s="104">
        <f t="shared" si="1042"/>
        <v>40488.676134669957</v>
      </c>
      <c r="D3216" s="132">
        <f t="shared" si="1043"/>
        <v>43231</v>
      </c>
      <c r="E3216" s="105">
        <f t="shared" si="1035"/>
        <v>0</v>
      </c>
      <c r="F3216" s="106">
        <f t="shared" si="1032"/>
        <v>11</v>
      </c>
      <c r="G3216" s="106">
        <f t="shared" si="1034"/>
        <v>31</v>
      </c>
      <c r="H3216" s="104">
        <f t="shared" si="1044"/>
        <v>1</v>
      </c>
      <c r="I3216" s="104">
        <f t="shared" si="1045"/>
        <v>1.07934741</v>
      </c>
      <c r="J3216" s="104">
        <f t="shared" si="1037"/>
        <v>1.07934741</v>
      </c>
      <c r="K3216" s="104">
        <f t="shared" si="1038"/>
        <v>43701.347720279999</v>
      </c>
      <c r="L3216" s="107">
        <f t="shared" si="1047"/>
        <v>0</v>
      </c>
      <c r="M3216" s="105">
        <f t="shared" si="1048"/>
        <v>0</v>
      </c>
      <c r="N3216" s="104">
        <f t="shared" si="1049"/>
        <v>0</v>
      </c>
      <c r="O3216" s="113">
        <f t="shared" si="1046"/>
        <v>0.11</v>
      </c>
      <c r="P3216" s="108">
        <f t="shared" si="1036"/>
        <v>1.003090681</v>
      </c>
      <c r="Q3216" s="104">
        <f t="shared" si="1039"/>
        <v>135.06692507</v>
      </c>
      <c r="R3216" s="104">
        <f t="shared" si="1040"/>
        <v>135.06692507</v>
      </c>
      <c r="S3216" s="109" t="s">
        <v>52</v>
      </c>
      <c r="T3216" s="110">
        <f t="shared" si="1050"/>
        <v>43261</v>
      </c>
      <c r="U3216" s="111">
        <f t="shared" si="1051"/>
        <v>0</v>
      </c>
      <c r="V3216" s="22"/>
      <c r="AF3216" s="14"/>
    </row>
    <row r="3217" spans="1:32" x14ac:dyDescent="0.2">
      <c r="A3217" s="112">
        <f t="shared" si="1041"/>
        <v>43242</v>
      </c>
      <c r="B3217" s="104">
        <f t="shared" si="1033"/>
        <v>43848.71412746</v>
      </c>
      <c r="C3217" s="104">
        <f t="shared" si="1042"/>
        <v>40488.676134669957</v>
      </c>
      <c r="D3217" s="132">
        <f t="shared" si="1043"/>
        <v>43231</v>
      </c>
      <c r="E3217" s="105">
        <f t="shared" si="1035"/>
        <v>0</v>
      </c>
      <c r="F3217" s="106">
        <f t="shared" si="1032"/>
        <v>12</v>
      </c>
      <c r="G3217" s="106">
        <f t="shared" si="1034"/>
        <v>31</v>
      </c>
      <c r="H3217" s="104">
        <f t="shared" si="1044"/>
        <v>1</v>
      </c>
      <c r="I3217" s="104">
        <f t="shared" si="1045"/>
        <v>1.07934741</v>
      </c>
      <c r="J3217" s="104">
        <f t="shared" si="1037"/>
        <v>1.07934741</v>
      </c>
      <c r="K3217" s="104">
        <f t="shared" si="1038"/>
        <v>43701.347720279999</v>
      </c>
      <c r="L3217" s="107">
        <f t="shared" si="1047"/>
        <v>0</v>
      </c>
      <c r="M3217" s="105">
        <f t="shared" si="1048"/>
        <v>0</v>
      </c>
      <c r="N3217" s="104">
        <f t="shared" si="1049"/>
        <v>0</v>
      </c>
      <c r="O3217" s="113">
        <f t="shared" si="1046"/>
        <v>0.11</v>
      </c>
      <c r="P3217" s="108">
        <f t="shared" si="1036"/>
        <v>1.0033721250000001</v>
      </c>
      <c r="Q3217" s="104">
        <f t="shared" si="1039"/>
        <v>147.36640718000001</v>
      </c>
      <c r="R3217" s="104">
        <f t="shared" si="1040"/>
        <v>147.36640718000001</v>
      </c>
      <c r="S3217" s="109" t="s">
        <v>52</v>
      </c>
      <c r="T3217" s="110">
        <f t="shared" si="1050"/>
        <v>43261</v>
      </c>
      <c r="U3217" s="111">
        <f t="shared" si="1051"/>
        <v>0</v>
      </c>
      <c r="V3217" s="22"/>
      <c r="AF3217" s="14"/>
    </row>
    <row r="3218" spans="1:32" x14ac:dyDescent="0.2">
      <c r="A3218" s="112">
        <f t="shared" si="1041"/>
        <v>43243</v>
      </c>
      <c r="B3218" s="104">
        <f t="shared" si="1033"/>
        <v>43861.01706197</v>
      </c>
      <c r="C3218" s="104">
        <f t="shared" si="1042"/>
        <v>40488.676134669957</v>
      </c>
      <c r="D3218" s="132">
        <f t="shared" si="1043"/>
        <v>43231</v>
      </c>
      <c r="E3218" s="105">
        <f t="shared" si="1035"/>
        <v>0</v>
      </c>
      <c r="F3218" s="106">
        <f t="shared" si="1032"/>
        <v>13</v>
      </c>
      <c r="G3218" s="106">
        <f t="shared" si="1034"/>
        <v>31</v>
      </c>
      <c r="H3218" s="104">
        <f t="shared" si="1044"/>
        <v>1</v>
      </c>
      <c r="I3218" s="104">
        <f t="shared" si="1045"/>
        <v>1.07934741</v>
      </c>
      <c r="J3218" s="104">
        <f t="shared" si="1037"/>
        <v>1.07934741</v>
      </c>
      <c r="K3218" s="104">
        <f t="shared" si="1038"/>
        <v>43701.347720279999</v>
      </c>
      <c r="L3218" s="107">
        <f t="shared" si="1047"/>
        <v>0</v>
      </c>
      <c r="M3218" s="105">
        <f t="shared" si="1048"/>
        <v>0</v>
      </c>
      <c r="N3218" s="104">
        <f t="shared" si="1049"/>
        <v>0</v>
      </c>
      <c r="O3218" s="113">
        <f t="shared" si="1046"/>
        <v>0.11</v>
      </c>
      <c r="P3218" s="108">
        <f t="shared" si="1036"/>
        <v>1.003653648</v>
      </c>
      <c r="Q3218" s="104">
        <f t="shared" si="1039"/>
        <v>159.66934169000001</v>
      </c>
      <c r="R3218" s="104">
        <f t="shared" si="1040"/>
        <v>159.66934169000001</v>
      </c>
      <c r="S3218" s="109" t="s">
        <v>52</v>
      </c>
      <c r="T3218" s="110">
        <f t="shared" si="1050"/>
        <v>43261</v>
      </c>
      <c r="U3218" s="111">
        <f t="shared" si="1051"/>
        <v>0</v>
      </c>
      <c r="V3218" s="22"/>
      <c r="AF3218" s="14"/>
    </row>
    <row r="3219" spans="1:32" x14ac:dyDescent="0.2">
      <c r="A3219" s="112">
        <f t="shared" si="1041"/>
        <v>43244</v>
      </c>
      <c r="B3219" s="104">
        <f t="shared" si="1033"/>
        <v>43873.323448889998</v>
      </c>
      <c r="C3219" s="104">
        <f t="shared" si="1042"/>
        <v>40488.676134669957</v>
      </c>
      <c r="D3219" s="132">
        <f t="shared" si="1043"/>
        <v>43231</v>
      </c>
      <c r="E3219" s="105">
        <f t="shared" si="1035"/>
        <v>0</v>
      </c>
      <c r="F3219" s="106">
        <f t="shared" si="1032"/>
        <v>14</v>
      </c>
      <c r="G3219" s="106">
        <f t="shared" si="1034"/>
        <v>31</v>
      </c>
      <c r="H3219" s="104">
        <f t="shared" si="1044"/>
        <v>1</v>
      </c>
      <c r="I3219" s="104">
        <f t="shared" si="1045"/>
        <v>1.07934741</v>
      </c>
      <c r="J3219" s="104">
        <f t="shared" si="1037"/>
        <v>1.07934741</v>
      </c>
      <c r="K3219" s="104">
        <f t="shared" si="1038"/>
        <v>43701.347720279999</v>
      </c>
      <c r="L3219" s="107">
        <f t="shared" si="1047"/>
        <v>0</v>
      </c>
      <c r="M3219" s="105">
        <f t="shared" si="1048"/>
        <v>0</v>
      </c>
      <c r="N3219" s="104">
        <f t="shared" si="1049"/>
        <v>0</v>
      </c>
      <c r="O3219" s="113">
        <f t="shared" si="1046"/>
        <v>0.11</v>
      </c>
      <c r="P3219" s="108">
        <f t="shared" si="1036"/>
        <v>1.0039352500000001</v>
      </c>
      <c r="Q3219" s="104">
        <f t="shared" si="1039"/>
        <v>171.97572861</v>
      </c>
      <c r="R3219" s="104">
        <f t="shared" si="1040"/>
        <v>171.97572861</v>
      </c>
      <c r="S3219" s="109" t="s">
        <v>52</v>
      </c>
      <c r="T3219" s="110">
        <f t="shared" si="1050"/>
        <v>43261</v>
      </c>
      <c r="U3219" s="111">
        <f t="shared" si="1051"/>
        <v>0</v>
      </c>
      <c r="V3219" s="22"/>
      <c r="AF3219" s="14"/>
    </row>
    <row r="3220" spans="1:32" x14ac:dyDescent="0.2">
      <c r="A3220" s="112">
        <f t="shared" si="1041"/>
        <v>43245</v>
      </c>
      <c r="B3220" s="104">
        <f t="shared" si="1033"/>
        <v>43885.63328822</v>
      </c>
      <c r="C3220" s="104">
        <f t="shared" si="1042"/>
        <v>40488.676134669957</v>
      </c>
      <c r="D3220" s="132">
        <f t="shared" si="1043"/>
        <v>43231</v>
      </c>
      <c r="E3220" s="105">
        <f t="shared" si="1035"/>
        <v>0</v>
      </c>
      <c r="F3220" s="106">
        <f t="shared" si="1032"/>
        <v>15</v>
      </c>
      <c r="G3220" s="106">
        <f t="shared" si="1034"/>
        <v>31</v>
      </c>
      <c r="H3220" s="104">
        <f t="shared" si="1044"/>
        <v>1</v>
      </c>
      <c r="I3220" s="104">
        <f t="shared" si="1045"/>
        <v>1.07934741</v>
      </c>
      <c r="J3220" s="104">
        <f t="shared" si="1037"/>
        <v>1.07934741</v>
      </c>
      <c r="K3220" s="104">
        <f t="shared" si="1038"/>
        <v>43701.347720279999</v>
      </c>
      <c r="L3220" s="107">
        <f t="shared" si="1047"/>
        <v>0</v>
      </c>
      <c r="M3220" s="105">
        <f t="shared" si="1048"/>
        <v>0</v>
      </c>
      <c r="N3220" s="104">
        <f t="shared" si="1049"/>
        <v>0</v>
      </c>
      <c r="O3220" s="113">
        <f t="shared" si="1046"/>
        <v>0.11</v>
      </c>
      <c r="P3220" s="108">
        <f t="shared" si="1036"/>
        <v>1.004216931</v>
      </c>
      <c r="Q3220" s="104">
        <f t="shared" si="1039"/>
        <v>184.28556793999999</v>
      </c>
      <c r="R3220" s="104">
        <f t="shared" si="1040"/>
        <v>184.28556793999999</v>
      </c>
      <c r="S3220" s="109" t="s">
        <v>52</v>
      </c>
      <c r="T3220" s="110">
        <f t="shared" si="1050"/>
        <v>43261</v>
      </c>
      <c r="U3220" s="111">
        <f t="shared" si="1051"/>
        <v>0</v>
      </c>
      <c r="V3220" s="22"/>
      <c r="AF3220" s="14"/>
    </row>
    <row r="3221" spans="1:32" x14ac:dyDescent="0.2">
      <c r="A3221" s="112">
        <f t="shared" si="1041"/>
        <v>43246</v>
      </c>
      <c r="B3221" s="104">
        <f t="shared" si="1033"/>
        <v>43897.946623650001</v>
      </c>
      <c r="C3221" s="104">
        <f t="shared" si="1042"/>
        <v>40488.676134669957</v>
      </c>
      <c r="D3221" s="132">
        <f t="shared" si="1043"/>
        <v>43231</v>
      </c>
      <c r="E3221" s="105">
        <f t="shared" si="1035"/>
        <v>0</v>
      </c>
      <c r="F3221" s="106">
        <f t="shared" si="1032"/>
        <v>16</v>
      </c>
      <c r="G3221" s="106">
        <f t="shared" si="1034"/>
        <v>31</v>
      </c>
      <c r="H3221" s="104">
        <f t="shared" si="1044"/>
        <v>1</v>
      </c>
      <c r="I3221" s="104">
        <f t="shared" si="1045"/>
        <v>1.07934741</v>
      </c>
      <c r="J3221" s="104">
        <f t="shared" si="1037"/>
        <v>1.07934741</v>
      </c>
      <c r="K3221" s="104">
        <f t="shared" si="1038"/>
        <v>43701.347720279999</v>
      </c>
      <c r="L3221" s="107">
        <f t="shared" si="1047"/>
        <v>0</v>
      </c>
      <c r="M3221" s="105">
        <f t="shared" si="1048"/>
        <v>0</v>
      </c>
      <c r="N3221" s="104">
        <f t="shared" si="1049"/>
        <v>0</v>
      </c>
      <c r="O3221" s="113">
        <f t="shared" si="1046"/>
        <v>0.11</v>
      </c>
      <c r="P3221" s="108">
        <f t="shared" si="1036"/>
        <v>1.0044986920000001</v>
      </c>
      <c r="Q3221" s="104">
        <f t="shared" si="1039"/>
        <v>196.59890336999999</v>
      </c>
      <c r="R3221" s="104">
        <f t="shared" si="1040"/>
        <v>196.59890336999999</v>
      </c>
      <c r="S3221" s="109" t="s">
        <v>52</v>
      </c>
      <c r="T3221" s="110">
        <f t="shared" si="1050"/>
        <v>43261</v>
      </c>
      <c r="U3221" s="111">
        <f t="shared" si="1051"/>
        <v>0</v>
      </c>
      <c r="V3221" s="22"/>
      <c r="AF3221" s="14"/>
    </row>
    <row r="3222" spans="1:32" x14ac:dyDescent="0.2">
      <c r="A3222" s="112">
        <f t="shared" si="1041"/>
        <v>43247</v>
      </c>
      <c r="B3222" s="104">
        <f t="shared" si="1033"/>
        <v>43910.263367790001</v>
      </c>
      <c r="C3222" s="104">
        <f t="shared" si="1042"/>
        <v>40488.676134669957</v>
      </c>
      <c r="D3222" s="132">
        <f t="shared" si="1043"/>
        <v>43231</v>
      </c>
      <c r="E3222" s="105">
        <f t="shared" si="1035"/>
        <v>0</v>
      </c>
      <c r="F3222" s="106">
        <f t="shared" si="1032"/>
        <v>17</v>
      </c>
      <c r="G3222" s="106">
        <f t="shared" si="1034"/>
        <v>31</v>
      </c>
      <c r="H3222" s="104">
        <f t="shared" si="1044"/>
        <v>1</v>
      </c>
      <c r="I3222" s="104">
        <f t="shared" si="1045"/>
        <v>1.07934741</v>
      </c>
      <c r="J3222" s="104">
        <f t="shared" si="1037"/>
        <v>1.07934741</v>
      </c>
      <c r="K3222" s="104">
        <f t="shared" si="1038"/>
        <v>43701.347720279999</v>
      </c>
      <c r="L3222" s="107">
        <f t="shared" si="1047"/>
        <v>0</v>
      </c>
      <c r="M3222" s="105">
        <f t="shared" si="1048"/>
        <v>0</v>
      </c>
      <c r="N3222" s="104">
        <f t="shared" si="1049"/>
        <v>0</v>
      </c>
      <c r="O3222" s="113">
        <f t="shared" si="1046"/>
        <v>0.11</v>
      </c>
      <c r="P3222" s="108">
        <f t="shared" si="1036"/>
        <v>1.004780531</v>
      </c>
      <c r="Q3222" s="104">
        <f t="shared" si="1039"/>
        <v>208.91564751000001</v>
      </c>
      <c r="R3222" s="104">
        <f t="shared" si="1040"/>
        <v>208.91564751000001</v>
      </c>
      <c r="S3222" s="109" t="s">
        <v>52</v>
      </c>
      <c r="T3222" s="110">
        <f t="shared" si="1050"/>
        <v>43261</v>
      </c>
      <c r="U3222" s="111">
        <f t="shared" si="1051"/>
        <v>0</v>
      </c>
      <c r="V3222" s="22"/>
      <c r="AF3222" s="14"/>
    </row>
    <row r="3223" spans="1:32" x14ac:dyDescent="0.2">
      <c r="A3223" s="112">
        <f t="shared" si="1041"/>
        <v>43248</v>
      </c>
      <c r="B3223" s="104">
        <f t="shared" si="1033"/>
        <v>43922.583564339999</v>
      </c>
      <c r="C3223" s="104">
        <f t="shared" si="1042"/>
        <v>40488.676134669957</v>
      </c>
      <c r="D3223" s="132">
        <f t="shared" si="1043"/>
        <v>43231</v>
      </c>
      <c r="E3223" s="105">
        <f t="shared" si="1035"/>
        <v>0</v>
      </c>
      <c r="F3223" s="106">
        <f t="shared" si="1032"/>
        <v>18</v>
      </c>
      <c r="G3223" s="106">
        <f t="shared" si="1034"/>
        <v>31</v>
      </c>
      <c r="H3223" s="104">
        <f t="shared" si="1044"/>
        <v>1</v>
      </c>
      <c r="I3223" s="104">
        <f t="shared" si="1045"/>
        <v>1.07934741</v>
      </c>
      <c r="J3223" s="104">
        <f t="shared" si="1037"/>
        <v>1.07934741</v>
      </c>
      <c r="K3223" s="104">
        <f t="shared" si="1038"/>
        <v>43701.347720279999</v>
      </c>
      <c r="L3223" s="107">
        <f t="shared" si="1047"/>
        <v>0</v>
      </c>
      <c r="M3223" s="105">
        <f t="shared" si="1048"/>
        <v>0</v>
      </c>
      <c r="N3223" s="104">
        <f t="shared" si="1049"/>
        <v>0</v>
      </c>
      <c r="O3223" s="113">
        <f t="shared" si="1046"/>
        <v>0.11</v>
      </c>
      <c r="P3223" s="108">
        <f t="shared" si="1036"/>
        <v>1.005062449</v>
      </c>
      <c r="Q3223" s="104">
        <f t="shared" si="1039"/>
        <v>221.23584406000001</v>
      </c>
      <c r="R3223" s="104">
        <f t="shared" si="1040"/>
        <v>221.23584406000001</v>
      </c>
      <c r="S3223" s="109" t="s">
        <v>52</v>
      </c>
      <c r="T3223" s="110">
        <f t="shared" si="1050"/>
        <v>43261</v>
      </c>
      <c r="U3223" s="111">
        <f t="shared" si="1051"/>
        <v>0</v>
      </c>
      <c r="V3223" s="22"/>
      <c r="AF3223" s="14"/>
    </row>
    <row r="3224" spans="1:32" x14ac:dyDescent="0.2">
      <c r="A3224" s="112">
        <f t="shared" si="1041"/>
        <v>43249</v>
      </c>
      <c r="B3224" s="104">
        <f t="shared" si="1033"/>
        <v>43934.907256990002</v>
      </c>
      <c r="C3224" s="104">
        <f t="shared" si="1042"/>
        <v>40488.676134669957</v>
      </c>
      <c r="D3224" s="132">
        <f t="shared" si="1043"/>
        <v>43231</v>
      </c>
      <c r="E3224" s="105">
        <f t="shared" si="1035"/>
        <v>0</v>
      </c>
      <c r="F3224" s="106">
        <f t="shared" si="1032"/>
        <v>19</v>
      </c>
      <c r="G3224" s="106">
        <f t="shared" si="1034"/>
        <v>31</v>
      </c>
      <c r="H3224" s="104">
        <f t="shared" si="1044"/>
        <v>1</v>
      </c>
      <c r="I3224" s="104">
        <f t="shared" si="1045"/>
        <v>1.07934741</v>
      </c>
      <c r="J3224" s="104">
        <f t="shared" si="1037"/>
        <v>1.07934741</v>
      </c>
      <c r="K3224" s="104">
        <f t="shared" si="1038"/>
        <v>43701.347720279999</v>
      </c>
      <c r="L3224" s="107">
        <f t="shared" si="1047"/>
        <v>0</v>
      </c>
      <c r="M3224" s="105">
        <f t="shared" si="1048"/>
        <v>0</v>
      </c>
      <c r="N3224" s="104">
        <f t="shared" si="1049"/>
        <v>0</v>
      </c>
      <c r="O3224" s="113">
        <f t="shared" si="1046"/>
        <v>0.11</v>
      </c>
      <c r="P3224" s="108">
        <f t="shared" si="1036"/>
        <v>1.0053444469999999</v>
      </c>
      <c r="Q3224" s="104">
        <f t="shared" si="1039"/>
        <v>233.55953671</v>
      </c>
      <c r="R3224" s="104">
        <f t="shared" si="1040"/>
        <v>233.55953671</v>
      </c>
      <c r="S3224" s="109" t="s">
        <v>52</v>
      </c>
      <c r="T3224" s="110">
        <f t="shared" si="1050"/>
        <v>43261</v>
      </c>
      <c r="U3224" s="111">
        <f t="shared" si="1051"/>
        <v>0</v>
      </c>
      <c r="V3224" s="22"/>
      <c r="AF3224" s="14"/>
    </row>
    <row r="3225" spans="1:32" x14ac:dyDescent="0.2">
      <c r="A3225" s="112">
        <f t="shared" si="1041"/>
        <v>43250</v>
      </c>
      <c r="B3225" s="104">
        <f t="shared" si="1033"/>
        <v>43947.234358349997</v>
      </c>
      <c r="C3225" s="104">
        <f t="shared" si="1042"/>
        <v>40488.676134669957</v>
      </c>
      <c r="D3225" s="132">
        <f t="shared" si="1043"/>
        <v>43231</v>
      </c>
      <c r="E3225" s="105">
        <f t="shared" si="1035"/>
        <v>0</v>
      </c>
      <c r="F3225" s="106">
        <f t="shared" si="1032"/>
        <v>20</v>
      </c>
      <c r="G3225" s="106">
        <f t="shared" si="1034"/>
        <v>31</v>
      </c>
      <c r="H3225" s="104">
        <f t="shared" si="1044"/>
        <v>1</v>
      </c>
      <c r="I3225" s="104">
        <f t="shared" si="1045"/>
        <v>1.07934741</v>
      </c>
      <c r="J3225" s="104">
        <f t="shared" si="1037"/>
        <v>1.07934741</v>
      </c>
      <c r="K3225" s="104">
        <f t="shared" si="1038"/>
        <v>43701.347720279999</v>
      </c>
      <c r="L3225" s="107">
        <f t="shared" si="1047"/>
        <v>0</v>
      </c>
      <c r="M3225" s="105">
        <f t="shared" si="1048"/>
        <v>0</v>
      </c>
      <c r="N3225" s="104">
        <f t="shared" si="1049"/>
        <v>0</v>
      </c>
      <c r="O3225" s="113">
        <f t="shared" si="1046"/>
        <v>0.11</v>
      </c>
      <c r="P3225" s="108">
        <f t="shared" si="1036"/>
        <v>1.0056265230000001</v>
      </c>
      <c r="Q3225" s="104">
        <f t="shared" si="1039"/>
        <v>245.88663807</v>
      </c>
      <c r="R3225" s="104">
        <f t="shared" si="1040"/>
        <v>245.88663807</v>
      </c>
      <c r="S3225" s="109" t="s">
        <v>52</v>
      </c>
      <c r="T3225" s="110">
        <f t="shared" si="1050"/>
        <v>43261</v>
      </c>
      <c r="U3225" s="111">
        <f t="shared" si="1051"/>
        <v>0</v>
      </c>
      <c r="V3225" s="22"/>
      <c r="AF3225" s="14"/>
    </row>
    <row r="3226" spans="1:32" x14ac:dyDescent="0.2">
      <c r="A3226" s="112">
        <f t="shared" si="1041"/>
        <v>43251</v>
      </c>
      <c r="B3226" s="104">
        <f t="shared" si="1033"/>
        <v>43959.564955820002</v>
      </c>
      <c r="C3226" s="104">
        <f t="shared" si="1042"/>
        <v>40488.676134669957</v>
      </c>
      <c r="D3226" s="132">
        <f t="shared" si="1043"/>
        <v>43231</v>
      </c>
      <c r="E3226" s="105">
        <f t="shared" si="1035"/>
        <v>0</v>
      </c>
      <c r="F3226" s="106">
        <f t="shared" si="1032"/>
        <v>21</v>
      </c>
      <c r="G3226" s="106">
        <f t="shared" si="1034"/>
        <v>31</v>
      </c>
      <c r="H3226" s="104">
        <f t="shared" si="1044"/>
        <v>1</v>
      </c>
      <c r="I3226" s="104">
        <f t="shared" si="1045"/>
        <v>1.07934741</v>
      </c>
      <c r="J3226" s="104">
        <f t="shared" si="1037"/>
        <v>1.07934741</v>
      </c>
      <c r="K3226" s="104">
        <f t="shared" si="1038"/>
        <v>43701.347720279999</v>
      </c>
      <c r="L3226" s="107">
        <f t="shared" si="1047"/>
        <v>0</v>
      </c>
      <c r="M3226" s="105">
        <f t="shared" si="1048"/>
        <v>0</v>
      </c>
      <c r="N3226" s="104">
        <f t="shared" si="1049"/>
        <v>0</v>
      </c>
      <c r="O3226" s="113">
        <f t="shared" si="1046"/>
        <v>0.11</v>
      </c>
      <c r="P3226" s="108">
        <f t="shared" si="1036"/>
        <v>1.005908679</v>
      </c>
      <c r="Q3226" s="104">
        <f t="shared" si="1039"/>
        <v>258.21723553999999</v>
      </c>
      <c r="R3226" s="104">
        <f t="shared" si="1040"/>
        <v>258.21723553999999</v>
      </c>
      <c r="S3226" s="109" t="s">
        <v>52</v>
      </c>
      <c r="T3226" s="110">
        <f t="shared" si="1050"/>
        <v>43261</v>
      </c>
      <c r="U3226" s="111">
        <f t="shared" si="1051"/>
        <v>0</v>
      </c>
      <c r="V3226" s="22"/>
      <c r="AF3226" s="14"/>
    </row>
    <row r="3227" spans="1:32" x14ac:dyDescent="0.2">
      <c r="A3227" s="112">
        <f t="shared" si="1041"/>
        <v>43252</v>
      </c>
      <c r="B3227" s="104">
        <f t="shared" si="1033"/>
        <v>43971.899005699997</v>
      </c>
      <c r="C3227" s="104">
        <f t="shared" si="1042"/>
        <v>40488.676134669957</v>
      </c>
      <c r="D3227" s="132">
        <f t="shared" si="1043"/>
        <v>43231</v>
      </c>
      <c r="E3227" s="105">
        <f t="shared" si="1035"/>
        <v>0</v>
      </c>
      <c r="F3227" s="106">
        <f t="shared" si="1032"/>
        <v>22</v>
      </c>
      <c r="G3227" s="106">
        <f t="shared" si="1034"/>
        <v>31</v>
      </c>
      <c r="H3227" s="104">
        <f t="shared" si="1044"/>
        <v>1</v>
      </c>
      <c r="I3227" s="104">
        <f t="shared" si="1045"/>
        <v>1.07934741</v>
      </c>
      <c r="J3227" s="104">
        <f t="shared" si="1037"/>
        <v>1.07934741</v>
      </c>
      <c r="K3227" s="104">
        <f t="shared" si="1038"/>
        <v>43701.347720279999</v>
      </c>
      <c r="L3227" s="107">
        <f t="shared" si="1047"/>
        <v>0</v>
      </c>
      <c r="M3227" s="105">
        <f t="shared" si="1048"/>
        <v>0</v>
      </c>
      <c r="N3227" s="104">
        <f t="shared" si="1049"/>
        <v>0</v>
      </c>
      <c r="O3227" s="113">
        <f t="shared" si="1046"/>
        <v>0.11</v>
      </c>
      <c r="P3227" s="108">
        <f t="shared" si="1036"/>
        <v>1.006190914</v>
      </c>
      <c r="Q3227" s="104">
        <f t="shared" si="1039"/>
        <v>270.55128542</v>
      </c>
      <c r="R3227" s="104">
        <f t="shared" si="1040"/>
        <v>270.55128542</v>
      </c>
      <c r="S3227" s="109" t="s">
        <v>52</v>
      </c>
      <c r="T3227" s="110">
        <f t="shared" si="1050"/>
        <v>43261</v>
      </c>
      <c r="U3227" s="111">
        <f t="shared" si="1051"/>
        <v>0</v>
      </c>
      <c r="V3227" s="22"/>
      <c r="AF3227" s="14"/>
    </row>
    <row r="3228" spans="1:32" x14ac:dyDescent="0.2">
      <c r="A3228" s="112">
        <f t="shared" si="1041"/>
        <v>43253</v>
      </c>
      <c r="B3228" s="104">
        <f t="shared" si="1033"/>
        <v>43984.23650798</v>
      </c>
      <c r="C3228" s="104">
        <f t="shared" si="1042"/>
        <v>40488.676134669957</v>
      </c>
      <c r="D3228" s="132">
        <f t="shared" si="1043"/>
        <v>43231</v>
      </c>
      <c r="E3228" s="105">
        <f t="shared" si="1035"/>
        <v>0</v>
      </c>
      <c r="F3228" s="106">
        <f t="shared" si="1032"/>
        <v>23</v>
      </c>
      <c r="G3228" s="106">
        <f t="shared" si="1034"/>
        <v>31</v>
      </c>
      <c r="H3228" s="104">
        <f t="shared" si="1044"/>
        <v>1</v>
      </c>
      <c r="I3228" s="104">
        <f t="shared" si="1045"/>
        <v>1.07934741</v>
      </c>
      <c r="J3228" s="104">
        <f t="shared" si="1037"/>
        <v>1.07934741</v>
      </c>
      <c r="K3228" s="104">
        <f t="shared" si="1038"/>
        <v>43701.347720279999</v>
      </c>
      <c r="L3228" s="107">
        <f t="shared" si="1047"/>
        <v>0</v>
      </c>
      <c r="M3228" s="105">
        <f t="shared" si="1048"/>
        <v>0</v>
      </c>
      <c r="N3228" s="104">
        <f t="shared" si="1049"/>
        <v>0</v>
      </c>
      <c r="O3228" s="113">
        <f t="shared" si="1046"/>
        <v>0.11</v>
      </c>
      <c r="P3228" s="108">
        <f t="shared" si="1036"/>
        <v>1.0064732279999999</v>
      </c>
      <c r="Q3228" s="104">
        <f t="shared" si="1039"/>
        <v>282.88878770000002</v>
      </c>
      <c r="R3228" s="104">
        <f t="shared" si="1040"/>
        <v>282.88878770000002</v>
      </c>
      <c r="S3228" s="109" t="s">
        <v>52</v>
      </c>
      <c r="T3228" s="110">
        <f t="shared" si="1050"/>
        <v>43261</v>
      </c>
      <c r="U3228" s="111">
        <f t="shared" si="1051"/>
        <v>0</v>
      </c>
      <c r="V3228" s="22"/>
      <c r="AF3228" s="14"/>
    </row>
    <row r="3229" spans="1:32" x14ac:dyDescent="0.2">
      <c r="A3229" s="112">
        <f t="shared" si="1041"/>
        <v>43254</v>
      </c>
      <c r="B3229" s="104">
        <f t="shared" si="1033"/>
        <v>43996.577462659996</v>
      </c>
      <c r="C3229" s="104">
        <f t="shared" si="1042"/>
        <v>40488.676134669957</v>
      </c>
      <c r="D3229" s="132">
        <f t="shared" si="1043"/>
        <v>43231</v>
      </c>
      <c r="E3229" s="105">
        <f t="shared" si="1035"/>
        <v>0</v>
      </c>
      <c r="F3229" s="106">
        <f t="shared" si="1032"/>
        <v>24</v>
      </c>
      <c r="G3229" s="106">
        <f t="shared" si="1034"/>
        <v>31</v>
      </c>
      <c r="H3229" s="104">
        <f t="shared" si="1044"/>
        <v>1</v>
      </c>
      <c r="I3229" s="104">
        <f t="shared" si="1045"/>
        <v>1.07934741</v>
      </c>
      <c r="J3229" s="104">
        <f t="shared" si="1037"/>
        <v>1.07934741</v>
      </c>
      <c r="K3229" s="104">
        <f t="shared" si="1038"/>
        <v>43701.347720279999</v>
      </c>
      <c r="L3229" s="107">
        <f t="shared" si="1047"/>
        <v>0</v>
      </c>
      <c r="M3229" s="105">
        <f t="shared" si="1048"/>
        <v>0</v>
      </c>
      <c r="N3229" s="104">
        <f t="shared" si="1049"/>
        <v>0</v>
      </c>
      <c r="O3229" s="113">
        <f t="shared" si="1046"/>
        <v>0.11</v>
      </c>
      <c r="P3229" s="108">
        <f t="shared" si="1036"/>
        <v>1.0067556209999999</v>
      </c>
      <c r="Q3229" s="104">
        <f t="shared" si="1039"/>
        <v>295.22974238</v>
      </c>
      <c r="R3229" s="104">
        <f t="shared" si="1040"/>
        <v>295.22974238</v>
      </c>
      <c r="S3229" s="109" t="s">
        <v>52</v>
      </c>
      <c r="T3229" s="110">
        <f t="shared" si="1050"/>
        <v>43261</v>
      </c>
      <c r="U3229" s="111">
        <f t="shared" si="1051"/>
        <v>0</v>
      </c>
      <c r="V3229" s="22"/>
      <c r="AF3229" s="14"/>
    </row>
    <row r="3230" spans="1:32" x14ac:dyDescent="0.2">
      <c r="A3230" s="112">
        <f t="shared" si="1041"/>
        <v>43255</v>
      </c>
      <c r="B3230" s="104">
        <f t="shared" si="1033"/>
        <v>44008.921913459999</v>
      </c>
      <c r="C3230" s="104">
        <f t="shared" si="1042"/>
        <v>40488.676134669957</v>
      </c>
      <c r="D3230" s="132">
        <f t="shared" si="1043"/>
        <v>43231</v>
      </c>
      <c r="E3230" s="105">
        <f t="shared" si="1035"/>
        <v>0</v>
      </c>
      <c r="F3230" s="106">
        <f t="shared" si="1032"/>
        <v>25</v>
      </c>
      <c r="G3230" s="106">
        <f t="shared" si="1034"/>
        <v>31</v>
      </c>
      <c r="H3230" s="104">
        <f t="shared" si="1044"/>
        <v>1</v>
      </c>
      <c r="I3230" s="104">
        <f t="shared" si="1045"/>
        <v>1.07934741</v>
      </c>
      <c r="J3230" s="104">
        <f t="shared" si="1037"/>
        <v>1.07934741</v>
      </c>
      <c r="K3230" s="104">
        <f t="shared" si="1038"/>
        <v>43701.347720279999</v>
      </c>
      <c r="L3230" s="107">
        <f t="shared" si="1047"/>
        <v>0</v>
      </c>
      <c r="M3230" s="105">
        <f t="shared" si="1048"/>
        <v>0</v>
      </c>
      <c r="N3230" s="104">
        <f t="shared" si="1049"/>
        <v>0</v>
      </c>
      <c r="O3230" s="113">
        <f t="shared" si="1046"/>
        <v>0.11</v>
      </c>
      <c r="P3230" s="108">
        <f t="shared" si="1036"/>
        <v>1.0070380940000001</v>
      </c>
      <c r="Q3230" s="104">
        <f t="shared" si="1039"/>
        <v>307.57419318000001</v>
      </c>
      <c r="R3230" s="104">
        <f t="shared" si="1040"/>
        <v>307.57419318000001</v>
      </c>
      <c r="S3230" s="109" t="s">
        <v>52</v>
      </c>
      <c r="T3230" s="110">
        <f t="shared" si="1050"/>
        <v>43261</v>
      </c>
      <c r="U3230" s="111">
        <f t="shared" si="1051"/>
        <v>0</v>
      </c>
      <c r="V3230" s="22"/>
      <c r="AF3230" s="14"/>
    </row>
    <row r="3231" spans="1:32" x14ac:dyDescent="0.2">
      <c r="A3231" s="112">
        <f t="shared" si="1041"/>
        <v>43256</v>
      </c>
      <c r="B3231" s="104">
        <f t="shared" si="1033"/>
        <v>44021.269772959997</v>
      </c>
      <c r="C3231" s="104">
        <f t="shared" si="1042"/>
        <v>40488.676134669957</v>
      </c>
      <c r="D3231" s="132">
        <f t="shared" si="1043"/>
        <v>43231</v>
      </c>
      <c r="E3231" s="105">
        <f t="shared" si="1035"/>
        <v>0</v>
      </c>
      <c r="F3231" s="106">
        <f t="shared" si="1032"/>
        <v>26</v>
      </c>
      <c r="G3231" s="106">
        <f t="shared" si="1034"/>
        <v>31</v>
      </c>
      <c r="H3231" s="104">
        <f t="shared" si="1044"/>
        <v>1</v>
      </c>
      <c r="I3231" s="104">
        <f t="shared" si="1045"/>
        <v>1.07934741</v>
      </c>
      <c r="J3231" s="104">
        <f t="shared" si="1037"/>
        <v>1.07934741</v>
      </c>
      <c r="K3231" s="104">
        <f t="shared" si="1038"/>
        <v>43701.347720279999</v>
      </c>
      <c r="L3231" s="107">
        <f t="shared" si="1047"/>
        <v>0</v>
      </c>
      <c r="M3231" s="105">
        <f t="shared" si="1048"/>
        <v>0</v>
      </c>
      <c r="N3231" s="104">
        <f t="shared" si="1049"/>
        <v>0</v>
      </c>
      <c r="O3231" s="113">
        <f t="shared" si="1046"/>
        <v>0.11</v>
      </c>
      <c r="P3231" s="108">
        <f t="shared" si="1036"/>
        <v>1.0073206450000001</v>
      </c>
      <c r="Q3231" s="104">
        <f t="shared" si="1039"/>
        <v>319.92205267999998</v>
      </c>
      <c r="R3231" s="104">
        <f t="shared" si="1040"/>
        <v>319.92205267999998</v>
      </c>
      <c r="S3231" s="109" t="s">
        <v>52</v>
      </c>
      <c r="T3231" s="110">
        <f t="shared" si="1050"/>
        <v>43261</v>
      </c>
      <c r="U3231" s="111">
        <f t="shared" si="1051"/>
        <v>0</v>
      </c>
      <c r="V3231" s="22"/>
      <c r="AF3231" s="14"/>
    </row>
    <row r="3232" spans="1:32" x14ac:dyDescent="0.2">
      <c r="A3232" s="112">
        <f t="shared" si="1041"/>
        <v>43257</v>
      </c>
      <c r="B3232" s="104">
        <f t="shared" si="1033"/>
        <v>44033.62112856</v>
      </c>
      <c r="C3232" s="104">
        <f t="shared" si="1042"/>
        <v>40488.676134669957</v>
      </c>
      <c r="D3232" s="132">
        <f t="shared" si="1043"/>
        <v>43231</v>
      </c>
      <c r="E3232" s="105">
        <f t="shared" si="1035"/>
        <v>0</v>
      </c>
      <c r="F3232" s="106">
        <f t="shared" si="1032"/>
        <v>27</v>
      </c>
      <c r="G3232" s="106">
        <f t="shared" si="1034"/>
        <v>31</v>
      </c>
      <c r="H3232" s="104">
        <f t="shared" si="1044"/>
        <v>1</v>
      </c>
      <c r="I3232" s="104">
        <f t="shared" si="1045"/>
        <v>1.07934741</v>
      </c>
      <c r="J3232" s="104">
        <f t="shared" si="1037"/>
        <v>1.07934741</v>
      </c>
      <c r="K3232" s="104">
        <f t="shared" si="1038"/>
        <v>43701.347720279999</v>
      </c>
      <c r="L3232" s="107">
        <f t="shared" si="1047"/>
        <v>0</v>
      </c>
      <c r="M3232" s="105">
        <f t="shared" si="1048"/>
        <v>0</v>
      </c>
      <c r="N3232" s="104">
        <f t="shared" si="1049"/>
        <v>0</v>
      </c>
      <c r="O3232" s="113">
        <f t="shared" si="1046"/>
        <v>0.11</v>
      </c>
      <c r="P3232" s="108">
        <f t="shared" si="1036"/>
        <v>1.007603276</v>
      </c>
      <c r="Q3232" s="104">
        <f t="shared" si="1039"/>
        <v>332.27340828000001</v>
      </c>
      <c r="R3232" s="104">
        <f t="shared" si="1040"/>
        <v>332.27340828000001</v>
      </c>
      <c r="S3232" s="109" t="s">
        <v>52</v>
      </c>
      <c r="T3232" s="110">
        <f t="shared" si="1050"/>
        <v>43261</v>
      </c>
      <c r="U3232" s="111">
        <f t="shared" si="1051"/>
        <v>0</v>
      </c>
      <c r="V3232" s="22"/>
      <c r="AF3232" s="14"/>
    </row>
    <row r="3233" spans="1:32" x14ac:dyDescent="0.2">
      <c r="A3233" s="112">
        <f t="shared" si="1041"/>
        <v>43258</v>
      </c>
      <c r="B3233" s="104">
        <f t="shared" si="1033"/>
        <v>44045.975980279996</v>
      </c>
      <c r="C3233" s="104">
        <f t="shared" si="1042"/>
        <v>40488.676134669957</v>
      </c>
      <c r="D3233" s="132">
        <f t="shared" si="1043"/>
        <v>43231</v>
      </c>
      <c r="E3233" s="105">
        <f t="shared" si="1035"/>
        <v>0</v>
      </c>
      <c r="F3233" s="106">
        <f t="shared" si="1032"/>
        <v>28</v>
      </c>
      <c r="G3233" s="106">
        <f t="shared" si="1034"/>
        <v>31</v>
      </c>
      <c r="H3233" s="104">
        <f t="shared" si="1044"/>
        <v>1</v>
      </c>
      <c r="I3233" s="104">
        <f t="shared" si="1045"/>
        <v>1.07934741</v>
      </c>
      <c r="J3233" s="104">
        <f t="shared" si="1037"/>
        <v>1.07934741</v>
      </c>
      <c r="K3233" s="104">
        <f t="shared" si="1038"/>
        <v>43701.347720279999</v>
      </c>
      <c r="L3233" s="107">
        <f t="shared" si="1047"/>
        <v>0</v>
      </c>
      <c r="M3233" s="105">
        <f t="shared" si="1048"/>
        <v>0</v>
      </c>
      <c r="N3233" s="104">
        <f t="shared" si="1049"/>
        <v>0</v>
      </c>
      <c r="O3233" s="113">
        <f t="shared" si="1046"/>
        <v>0.11</v>
      </c>
      <c r="P3233" s="108">
        <f t="shared" si="1036"/>
        <v>1.0078859870000001</v>
      </c>
      <c r="Q3233" s="104">
        <f t="shared" si="1039"/>
        <v>344.62826000000001</v>
      </c>
      <c r="R3233" s="104">
        <f t="shared" si="1040"/>
        <v>344.62826000000001</v>
      </c>
      <c r="S3233" s="109" t="s">
        <v>52</v>
      </c>
      <c r="T3233" s="110">
        <f t="shared" si="1050"/>
        <v>43261</v>
      </c>
      <c r="U3233" s="111">
        <f t="shared" si="1051"/>
        <v>0</v>
      </c>
      <c r="V3233" s="22"/>
      <c r="AF3233" s="14"/>
    </row>
    <row r="3234" spans="1:32" x14ac:dyDescent="0.2">
      <c r="A3234" s="112">
        <f t="shared" si="1041"/>
        <v>43259</v>
      </c>
      <c r="B3234" s="104">
        <f t="shared" si="1033"/>
        <v>44058.334240700002</v>
      </c>
      <c r="C3234" s="104">
        <f t="shared" si="1042"/>
        <v>40488.676134669957</v>
      </c>
      <c r="D3234" s="132">
        <f t="shared" si="1043"/>
        <v>43231</v>
      </c>
      <c r="E3234" s="105">
        <f t="shared" si="1035"/>
        <v>0</v>
      </c>
      <c r="F3234" s="106">
        <f t="shared" si="1032"/>
        <v>29</v>
      </c>
      <c r="G3234" s="106">
        <f t="shared" si="1034"/>
        <v>31</v>
      </c>
      <c r="H3234" s="104">
        <f t="shared" si="1044"/>
        <v>1</v>
      </c>
      <c r="I3234" s="104">
        <f t="shared" si="1045"/>
        <v>1.07934741</v>
      </c>
      <c r="J3234" s="104">
        <f t="shared" si="1037"/>
        <v>1.07934741</v>
      </c>
      <c r="K3234" s="104">
        <f t="shared" si="1038"/>
        <v>43701.347720279999</v>
      </c>
      <c r="L3234" s="107">
        <f t="shared" si="1047"/>
        <v>0</v>
      </c>
      <c r="M3234" s="105">
        <f t="shared" si="1048"/>
        <v>0</v>
      </c>
      <c r="N3234" s="104">
        <f t="shared" si="1049"/>
        <v>0</v>
      </c>
      <c r="O3234" s="113">
        <f t="shared" si="1046"/>
        <v>0.11</v>
      </c>
      <c r="P3234" s="108">
        <f t="shared" si="1036"/>
        <v>1.008168776</v>
      </c>
      <c r="Q3234" s="104">
        <f t="shared" si="1039"/>
        <v>356.98652041999998</v>
      </c>
      <c r="R3234" s="104">
        <f t="shared" si="1040"/>
        <v>356.98652041999998</v>
      </c>
      <c r="S3234" s="109" t="s">
        <v>52</v>
      </c>
      <c r="T3234" s="110">
        <f t="shared" si="1050"/>
        <v>43261</v>
      </c>
      <c r="U3234" s="111">
        <f t="shared" si="1051"/>
        <v>0</v>
      </c>
      <c r="V3234" s="22"/>
      <c r="AF3234" s="14"/>
    </row>
    <row r="3235" spans="1:32" x14ac:dyDescent="0.2">
      <c r="A3235" s="112">
        <f t="shared" si="1041"/>
        <v>43260</v>
      </c>
      <c r="B3235" s="104">
        <f t="shared" si="1033"/>
        <v>44070.695997229996</v>
      </c>
      <c r="C3235" s="104">
        <f t="shared" si="1042"/>
        <v>40488.676134669957</v>
      </c>
      <c r="D3235" s="132">
        <f t="shared" si="1043"/>
        <v>43231</v>
      </c>
      <c r="E3235" s="105">
        <f t="shared" si="1035"/>
        <v>0</v>
      </c>
      <c r="F3235" s="106">
        <f t="shared" ref="F3235:F3298" si="1052">IF(DAY(A3235)=E$2+1,1,F3234+1)</f>
        <v>30</v>
      </c>
      <c r="G3235" s="106">
        <f t="shared" si="1034"/>
        <v>31</v>
      </c>
      <c r="H3235" s="104">
        <f t="shared" si="1044"/>
        <v>1</v>
      </c>
      <c r="I3235" s="104">
        <f t="shared" si="1045"/>
        <v>1.07934741</v>
      </c>
      <c r="J3235" s="104">
        <f t="shared" si="1037"/>
        <v>1.07934741</v>
      </c>
      <c r="K3235" s="104">
        <f t="shared" si="1038"/>
        <v>43701.347720279999</v>
      </c>
      <c r="L3235" s="107">
        <f t="shared" si="1047"/>
        <v>0</v>
      </c>
      <c r="M3235" s="105">
        <f t="shared" si="1048"/>
        <v>0</v>
      </c>
      <c r="N3235" s="104">
        <f t="shared" si="1049"/>
        <v>0</v>
      </c>
      <c r="O3235" s="113">
        <f t="shared" si="1046"/>
        <v>0.11</v>
      </c>
      <c r="P3235" s="108">
        <f t="shared" si="1036"/>
        <v>1.0084516450000001</v>
      </c>
      <c r="Q3235" s="104">
        <f t="shared" si="1039"/>
        <v>369.34827695000001</v>
      </c>
      <c r="R3235" s="104">
        <f t="shared" si="1040"/>
        <v>369.34827695000001</v>
      </c>
      <c r="S3235" s="109" t="s">
        <v>52</v>
      </c>
      <c r="T3235" s="110">
        <f t="shared" si="1050"/>
        <v>43261</v>
      </c>
      <c r="U3235" s="111">
        <f t="shared" si="1051"/>
        <v>0</v>
      </c>
      <c r="V3235" s="22"/>
      <c r="AF3235" s="14"/>
    </row>
    <row r="3236" spans="1:32" x14ac:dyDescent="0.2">
      <c r="A3236" s="112">
        <f t="shared" si="1041"/>
        <v>43261</v>
      </c>
      <c r="B3236" s="104">
        <f t="shared" si="1033"/>
        <v>44083.061249860002</v>
      </c>
      <c r="C3236" s="104">
        <f t="shared" si="1042"/>
        <v>40488.676134669957</v>
      </c>
      <c r="D3236" s="132">
        <f t="shared" si="1043"/>
        <v>43231</v>
      </c>
      <c r="E3236" s="105">
        <f t="shared" si="1035"/>
        <v>0</v>
      </c>
      <c r="F3236" s="106">
        <f t="shared" si="1052"/>
        <v>31</v>
      </c>
      <c r="G3236" s="106">
        <f t="shared" si="1034"/>
        <v>31</v>
      </c>
      <c r="H3236" s="104">
        <f t="shared" si="1044"/>
        <v>1</v>
      </c>
      <c r="I3236" s="104">
        <f t="shared" si="1045"/>
        <v>1.07934741</v>
      </c>
      <c r="J3236" s="104">
        <f t="shared" si="1037"/>
        <v>1.07934741</v>
      </c>
      <c r="K3236" s="104">
        <f t="shared" si="1038"/>
        <v>43701.347720279999</v>
      </c>
      <c r="L3236" s="107">
        <f t="shared" si="1047"/>
        <v>105</v>
      </c>
      <c r="M3236" s="105">
        <f t="shared" si="1048"/>
        <v>4.2770942100000001E-2</v>
      </c>
      <c r="N3236" s="104">
        <f t="shared" si="1049"/>
        <v>1869.14781303</v>
      </c>
      <c r="O3236" s="113">
        <f t="shared" si="1046"/>
        <v>0.11</v>
      </c>
      <c r="P3236" s="108">
        <f t="shared" si="1036"/>
        <v>1.0087345940000001</v>
      </c>
      <c r="Q3236" s="104">
        <f t="shared" si="1039"/>
        <v>381.71352958</v>
      </c>
      <c r="R3236" s="104">
        <f t="shared" si="1040"/>
        <v>2250.8613426100001</v>
      </c>
      <c r="S3236" s="109" t="s">
        <v>52</v>
      </c>
      <c r="T3236" s="110">
        <f t="shared" si="1050"/>
        <v>43261</v>
      </c>
      <c r="U3236" s="111">
        <f t="shared" si="1051"/>
        <v>41832.199907249997</v>
      </c>
      <c r="V3236" s="22"/>
      <c r="AF3236" s="14"/>
    </row>
    <row r="3237" spans="1:32" x14ac:dyDescent="0.2">
      <c r="A3237" s="112">
        <f t="shared" si="1041"/>
        <v>43262</v>
      </c>
      <c r="B3237" s="104">
        <f t="shared" si="1033"/>
        <v>41844.328358799998</v>
      </c>
      <c r="C3237" s="104">
        <f t="shared" si="1042"/>
        <v>38756.937312009955</v>
      </c>
      <c r="D3237" s="132">
        <f t="shared" si="1043"/>
        <v>43262</v>
      </c>
      <c r="E3237" s="105">
        <f t="shared" si="1035"/>
        <v>0</v>
      </c>
      <c r="F3237" s="106">
        <f t="shared" si="1052"/>
        <v>1</v>
      </c>
      <c r="G3237" s="106">
        <f t="shared" si="1034"/>
        <v>30</v>
      </c>
      <c r="H3237" s="104">
        <f t="shared" si="1044"/>
        <v>1</v>
      </c>
      <c r="I3237" s="104">
        <f t="shared" si="1045"/>
        <v>1.07934741</v>
      </c>
      <c r="J3237" s="104">
        <f t="shared" si="1037"/>
        <v>1.07934741</v>
      </c>
      <c r="K3237" s="104">
        <f t="shared" si="1038"/>
        <v>41832.199907249997</v>
      </c>
      <c r="L3237" s="107">
        <f t="shared" si="1047"/>
        <v>0</v>
      </c>
      <c r="M3237" s="105">
        <f t="shared" si="1048"/>
        <v>0</v>
      </c>
      <c r="N3237" s="104">
        <f t="shared" si="1049"/>
        <v>0</v>
      </c>
      <c r="O3237" s="113">
        <f t="shared" si="1046"/>
        <v>0.11</v>
      </c>
      <c r="P3237" s="108">
        <f t="shared" si="1036"/>
        <v>1.000289931</v>
      </c>
      <c r="Q3237" s="104">
        <f t="shared" si="1039"/>
        <v>12.128451549999999</v>
      </c>
      <c r="R3237" s="104">
        <f t="shared" si="1040"/>
        <v>12.128451549999999</v>
      </c>
      <c r="S3237" s="109" t="s">
        <v>52</v>
      </c>
      <c r="T3237" s="110">
        <f t="shared" si="1050"/>
        <v>43291</v>
      </c>
      <c r="U3237" s="111">
        <f t="shared" si="1051"/>
        <v>0</v>
      </c>
      <c r="V3237" s="22"/>
      <c r="AF3237" s="14"/>
    </row>
    <row r="3238" spans="1:32" x14ac:dyDescent="0.2">
      <c r="A3238" s="112">
        <f t="shared" si="1041"/>
        <v>43263</v>
      </c>
      <c r="B3238" s="104">
        <f t="shared" si="1033"/>
        <v>41856.460324249994</v>
      </c>
      <c r="C3238" s="104">
        <f t="shared" si="1042"/>
        <v>38756.937312009955</v>
      </c>
      <c r="D3238" s="132">
        <f t="shared" si="1043"/>
        <v>43262</v>
      </c>
      <c r="E3238" s="105">
        <f t="shared" si="1035"/>
        <v>0</v>
      </c>
      <c r="F3238" s="106">
        <f t="shared" si="1052"/>
        <v>2</v>
      </c>
      <c r="G3238" s="106">
        <f t="shared" si="1034"/>
        <v>30</v>
      </c>
      <c r="H3238" s="104">
        <f t="shared" si="1044"/>
        <v>1</v>
      </c>
      <c r="I3238" s="104">
        <f t="shared" si="1045"/>
        <v>1.07934741</v>
      </c>
      <c r="J3238" s="104">
        <f t="shared" si="1037"/>
        <v>1.07934741</v>
      </c>
      <c r="K3238" s="104">
        <f t="shared" si="1038"/>
        <v>41832.199907249997</v>
      </c>
      <c r="L3238" s="107">
        <f t="shared" si="1047"/>
        <v>0</v>
      </c>
      <c r="M3238" s="105">
        <f t="shared" si="1048"/>
        <v>0</v>
      </c>
      <c r="N3238" s="104">
        <f t="shared" si="1049"/>
        <v>0</v>
      </c>
      <c r="O3238" s="113">
        <f t="shared" si="1046"/>
        <v>0.11</v>
      </c>
      <c r="P3238" s="108">
        <f t="shared" si="1036"/>
        <v>1.000579946</v>
      </c>
      <c r="Q3238" s="104">
        <f t="shared" si="1039"/>
        <v>24.260417</v>
      </c>
      <c r="R3238" s="104">
        <f t="shared" si="1040"/>
        <v>24.260417</v>
      </c>
      <c r="S3238" s="109" t="s">
        <v>52</v>
      </c>
      <c r="T3238" s="110">
        <f t="shared" si="1050"/>
        <v>43291</v>
      </c>
      <c r="U3238" s="111">
        <f t="shared" si="1051"/>
        <v>0</v>
      </c>
      <c r="V3238" s="22"/>
      <c r="AF3238" s="14"/>
    </row>
    <row r="3239" spans="1:32" x14ac:dyDescent="0.2">
      <c r="A3239" s="112">
        <f t="shared" si="1041"/>
        <v>43264</v>
      </c>
      <c r="B3239" s="104">
        <f t="shared" ref="B3239:B3302" si="1053">IF(E3239&lt;0,"ND",(K3239+Q3239))</f>
        <v>41868.595803609998</v>
      </c>
      <c r="C3239" s="104">
        <f t="shared" si="1042"/>
        <v>38756.937312009955</v>
      </c>
      <c r="D3239" s="132">
        <f t="shared" si="1043"/>
        <v>43262</v>
      </c>
      <c r="E3239" s="105">
        <f t="shared" si="1035"/>
        <v>0</v>
      </c>
      <c r="F3239" s="106">
        <f t="shared" si="1052"/>
        <v>3</v>
      </c>
      <c r="G3239" s="106">
        <f t="shared" ref="G3239:G3302" si="1054">IF(DAY(A3239)=E$2+1,DAY(EOMONTH(A3239,0)), IF(DAY(A3239)&lt;&gt;$E$2+1,G3238))</f>
        <v>30</v>
      </c>
      <c r="H3239" s="104">
        <f t="shared" si="1044"/>
        <v>1</v>
      </c>
      <c r="I3239" s="104">
        <f t="shared" si="1045"/>
        <v>1.07934741</v>
      </c>
      <c r="J3239" s="104">
        <f t="shared" si="1037"/>
        <v>1.07934741</v>
      </c>
      <c r="K3239" s="104">
        <f t="shared" si="1038"/>
        <v>41832.199907249997</v>
      </c>
      <c r="L3239" s="107">
        <f t="shared" si="1047"/>
        <v>0</v>
      </c>
      <c r="M3239" s="105">
        <f t="shared" si="1048"/>
        <v>0</v>
      </c>
      <c r="N3239" s="104">
        <f t="shared" si="1049"/>
        <v>0</v>
      </c>
      <c r="O3239" s="113">
        <f t="shared" si="1046"/>
        <v>0.11</v>
      </c>
      <c r="P3239" s="108">
        <f t="shared" si="1036"/>
        <v>1.0008700450000001</v>
      </c>
      <c r="Q3239" s="104">
        <f t="shared" si="1039"/>
        <v>36.395896360000002</v>
      </c>
      <c r="R3239" s="104">
        <f t="shared" si="1040"/>
        <v>36.395896360000002</v>
      </c>
      <c r="S3239" s="109" t="s">
        <v>52</v>
      </c>
      <c r="T3239" s="110">
        <f t="shared" si="1050"/>
        <v>43291</v>
      </c>
      <c r="U3239" s="111">
        <f t="shared" si="1051"/>
        <v>0</v>
      </c>
      <c r="V3239" s="22"/>
      <c r="AF3239" s="14"/>
    </row>
    <row r="3240" spans="1:32" x14ac:dyDescent="0.2">
      <c r="A3240" s="112">
        <f t="shared" si="1041"/>
        <v>43265</v>
      </c>
      <c r="B3240" s="104">
        <f t="shared" si="1053"/>
        <v>41880.734796879995</v>
      </c>
      <c r="C3240" s="104">
        <f t="shared" si="1042"/>
        <v>38756.937312009955</v>
      </c>
      <c r="D3240" s="132">
        <f t="shared" si="1043"/>
        <v>43262</v>
      </c>
      <c r="E3240" s="105">
        <f t="shared" si="1035"/>
        <v>0</v>
      </c>
      <c r="F3240" s="106">
        <f t="shared" si="1052"/>
        <v>4</v>
      </c>
      <c r="G3240" s="106">
        <f t="shared" si="1054"/>
        <v>30</v>
      </c>
      <c r="H3240" s="104">
        <f t="shared" si="1044"/>
        <v>1</v>
      </c>
      <c r="I3240" s="104">
        <f t="shared" si="1045"/>
        <v>1.07934741</v>
      </c>
      <c r="J3240" s="104">
        <f t="shared" si="1037"/>
        <v>1.07934741</v>
      </c>
      <c r="K3240" s="104">
        <f t="shared" si="1038"/>
        <v>41832.199907249997</v>
      </c>
      <c r="L3240" s="107">
        <f t="shared" si="1047"/>
        <v>0</v>
      </c>
      <c r="M3240" s="105">
        <f t="shared" si="1048"/>
        <v>0</v>
      </c>
      <c r="N3240" s="104">
        <f t="shared" si="1049"/>
        <v>0</v>
      </c>
      <c r="O3240" s="113">
        <f t="shared" si="1046"/>
        <v>0.11</v>
      </c>
      <c r="P3240" s="108">
        <f t="shared" si="1036"/>
        <v>1.001160228</v>
      </c>
      <c r="Q3240" s="104">
        <f t="shared" si="1039"/>
        <v>48.534889630000002</v>
      </c>
      <c r="R3240" s="104">
        <f t="shared" si="1040"/>
        <v>48.534889630000002</v>
      </c>
      <c r="S3240" s="109" t="s">
        <v>52</v>
      </c>
      <c r="T3240" s="110">
        <f t="shared" si="1050"/>
        <v>43291</v>
      </c>
      <c r="U3240" s="111">
        <f t="shared" si="1051"/>
        <v>0</v>
      </c>
      <c r="V3240" s="22"/>
      <c r="AF3240" s="14"/>
    </row>
    <row r="3241" spans="1:32" x14ac:dyDescent="0.2">
      <c r="A3241" s="112">
        <f t="shared" si="1041"/>
        <v>43266</v>
      </c>
      <c r="B3241" s="104">
        <f t="shared" si="1053"/>
        <v>41892.877345879999</v>
      </c>
      <c r="C3241" s="104">
        <f t="shared" si="1042"/>
        <v>38756.937312009955</v>
      </c>
      <c r="D3241" s="132">
        <f t="shared" si="1043"/>
        <v>43262</v>
      </c>
      <c r="E3241" s="105">
        <f t="shared" si="1035"/>
        <v>0</v>
      </c>
      <c r="F3241" s="106">
        <f t="shared" si="1052"/>
        <v>5</v>
      </c>
      <c r="G3241" s="106">
        <f t="shared" si="1054"/>
        <v>30</v>
      </c>
      <c r="H3241" s="104">
        <f t="shared" si="1044"/>
        <v>1</v>
      </c>
      <c r="I3241" s="104">
        <f t="shared" si="1045"/>
        <v>1.07934741</v>
      </c>
      <c r="J3241" s="104">
        <f t="shared" si="1037"/>
        <v>1.07934741</v>
      </c>
      <c r="K3241" s="104">
        <f t="shared" si="1038"/>
        <v>41832.199907249997</v>
      </c>
      <c r="L3241" s="107">
        <f t="shared" si="1047"/>
        <v>0</v>
      </c>
      <c r="M3241" s="105">
        <f t="shared" si="1048"/>
        <v>0</v>
      </c>
      <c r="N3241" s="104">
        <f t="shared" si="1049"/>
        <v>0</v>
      </c>
      <c r="O3241" s="113">
        <f t="shared" si="1046"/>
        <v>0.11</v>
      </c>
      <c r="P3241" s="108">
        <f t="shared" si="1036"/>
        <v>1.0014504959999999</v>
      </c>
      <c r="Q3241" s="104">
        <f t="shared" si="1039"/>
        <v>60.677438629999997</v>
      </c>
      <c r="R3241" s="104">
        <f t="shared" si="1040"/>
        <v>60.677438629999997</v>
      </c>
      <c r="S3241" s="109" t="s">
        <v>52</v>
      </c>
      <c r="T3241" s="110">
        <f t="shared" si="1050"/>
        <v>43291</v>
      </c>
      <c r="U3241" s="111">
        <f t="shared" si="1051"/>
        <v>0</v>
      </c>
      <c r="V3241" s="22"/>
      <c r="AF3241" s="14"/>
    </row>
    <row r="3242" spans="1:32" x14ac:dyDescent="0.2">
      <c r="A3242" s="112">
        <f t="shared" si="1041"/>
        <v>43267</v>
      </c>
      <c r="B3242" s="104">
        <f t="shared" si="1053"/>
        <v>41905.023366959998</v>
      </c>
      <c r="C3242" s="104">
        <f t="shared" si="1042"/>
        <v>38756.937312009955</v>
      </c>
      <c r="D3242" s="132">
        <f t="shared" si="1043"/>
        <v>43262</v>
      </c>
      <c r="E3242" s="105">
        <f t="shared" si="1035"/>
        <v>0</v>
      </c>
      <c r="F3242" s="106">
        <f t="shared" si="1052"/>
        <v>6</v>
      </c>
      <c r="G3242" s="106">
        <f t="shared" si="1054"/>
        <v>30</v>
      </c>
      <c r="H3242" s="104">
        <f t="shared" si="1044"/>
        <v>1</v>
      </c>
      <c r="I3242" s="104">
        <f t="shared" si="1045"/>
        <v>1.07934741</v>
      </c>
      <c r="J3242" s="104">
        <f t="shared" si="1037"/>
        <v>1.07934741</v>
      </c>
      <c r="K3242" s="104">
        <f t="shared" si="1038"/>
        <v>41832.199907249997</v>
      </c>
      <c r="L3242" s="107">
        <f t="shared" si="1047"/>
        <v>0</v>
      </c>
      <c r="M3242" s="105">
        <f t="shared" si="1048"/>
        <v>0</v>
      </c>
      <c r="N3242" s="104">
        <f t="shared" si="1049"/>
        <v>0</v>
      </c>
      <c r="O3242" s="113">
        <f t="shared" si="1046"/>
        <v>0.11</v>
      </c>
      <c r="P3242" s="108">
        <f t="shared" si="1036"/>
        <v>1.001740847</v>
      </c>
      <c r="Q3242" s="104">
        <f t="shared" si="1039"/>
        <v>72.823459709999995</v>
      </c>
      <c r="R3242" s="104">
        <f t="shared" si="1040"/>
        <v>72.823459709999995</v>
      </c>
      <c r="S3242" s="109" t="s">
        <v>52</v>
      </c>
      <c r="T3242" s="110">
        <f t="shared" si="1050"/>
        <v>43291</v>
      </c>
      <c r="U3242" s="111">
        <f t="shared" si="1051"/>
        <v>0</v>
      </c>
      <c r="V3242" s="22"/>
      <c r="AF3242" s="14"/>
    </row>
    <row r="3243" spans="1:32" x14ac:dyDescent="0.2">
      <c r="A3243" s="112">
        <f t="shared" si="1041"/>
        <v>43268</v>
      </c>
      <c r="B3243" s="104">
        <f t="shared" si="1053"/>
        <v>41917.172943769998</v>
      </c>
      <c r="C3243" s="104">
        <f t="shared" si="1042"/>
        <v>38756.937312009955</v>
      </c>
      <c r="D3243" s="132">
        <f t="shared" si="1043"/>
        <v>43262</v>
      </c>
      <c r="E3243" s="105">
        <f t="shared" ref="E3243:E3306" si="1055">IF(DAY(A3242)=$E$2,VLOOKUP(A3242,$AG$10:$AH$200,2),E3242)</f>
        <v>0</v>
      </c>
      <c r="F3243" s="106">
        <f t="shared" si="1052"/>
        <v>7</v>
      </c>
      <c r="G3243" s="106">
        <f t="shared" si="1054"/>
        <v>30</v>
      </c>
      <c r="H3243" s="104">
        <f t="shared" si="1044"/>
        <v>1</v>
      </c>
      <c r="I3243" s="104">
        <f t="shared" si="1045"/>
        <v>1.07934741</v>
      </c>
      <c r="J3243" s="104">
        <f t="shared" si="1037"/>
        <v>1.07934741</v>
      </c>
      <c r="K3243" s="104">
        <f t="shared" si="1038"/>
        <v>41832.199907249997</v>
      </c>
      <c r="L3243" s="107">
        <f t="shared" si="1047"/>
        <v>0</v>
      </c>
      <c r="M3243" s="105">
        <f t="shared" si="1048"/>
        <v>0</v>
      </c>
      <c r="N3243" s="104">
        <f t="shared" si="1049"/>
        <v>0</v>
      </c>
      <c r="O3243" s="113">
        <f t="shared" si="1046"/>
        <v>0.11</v>
      </c>
      <c r="P3243" s="108">
        <f t="shared" si="1036"/>
        <v>1.002031283</v>
      </c>
      <c r="Q3243" s="104">
        <f t="shared" si="1039"/>
        <v>84.973036519999994</v>
      </c>
      <c r="R3243" s="104">
        <f t="shared" si="1040"/>
        <v>84.973036519999994</v>
      </c>
      <c r="S3243" s="109" t="s">
        <v>52</v>
      </c>
      <c r="T3243" s="110">
        <f t="shared" si="1050"/>
        <v>43291</v>
      </c>
      <c r="U3243" s="111">
        <f t="shared" si="1051"/>
        <v>0</v>
      </c>
      <c r="V3243" s="22"/>
      <c r="AF3243" s="14"/>
    </row>
    <row r="3244" spans="1:32" x14ac:dyDescent="0.2">
      <c r="A3244" s="112">
        <f t="shared" si="1041"/>
        <v>43269</v>
      </c>
      <c r="B3244" s="104">
        <f t="shared" si="1053"/>
        <v>41929.326034489997</v>
      </c>
      <c r="C3244" s="104">
        <f t="shared" si="1042"/>
        <v>38756.937312009955</v>
      </c>
      <c r="D3244" s="132">
        <f t="shared" si="1043"/>
        <v>43262</v>
      </c>
      <c r="E3244" s="105">
        <f t="shared" si="1055"/>
        <v>0</v>
      </c>
      <c r="F3244" s="106">
        <f t="shared" si="1052"/>
        <v>8</v>
      </c>
      <c r="G3244" s="106">
        <f t="shared" si="1054"/>
        <v>30</v>
      </c>
      <c r="H3244" s="104">
        <f t="shared" si="1044"/>
        <v>1</v>
      </c>
      <c r="I3244" s="104">
        <f t="shared" si="1045"/>
        <v>1.07934741</v>
      </c>
      <c r="J3244" s="104">
        <f t="shared" si="1037"/>
        <v>1.07934741</v>
      </c>
      <c r="K3244" s="104">
        <f t="shared" si="1038"/>
        <v>41832.199907249997</v>
      </c>
      <c r="L3244" s="107">
        <f t="shared" si="1047"/>
        <v>0</v>
      </c>
      <c r="M3244" s="105">
        <f t="shared" si="1048"/>
        <v>0</v>
      </c>
      <c r="N3244" s="104">
        <f t="shared" si="1049"/>
        <v>0</v>
      </c>
      <c r="O3244" s="113">
        <f t="shared" si="1046"/>
        <v>0.11</v>
      </c>
      <c r="P3244" s="108">
        <f t="shared" si="1036"/>
        <v>1.0023218030000001</v>
      </c>
      <c r="Q3244" s="104">
        <f t="shared" si="1039"/>
        <v>97.126127240000002</v>
      </c>
      <c r="R3244" s="104">
        <f t="shared" si="1040"/>
        <v>97.126127240000002</v>
      </c>
      <c r="S3244" s="109" t="s">
        <v>52</v>
      </c>
      <c r="T3244" s="110">
        <f t="shared" si="1050"/>
        <v>43291</v>
      </c>
      <c r="U3244" s="111">
        <f t="shared" si="1051"/>
        <v>0</v>
      </c>
      <c r="V3244" s="22"/>
      <c r="AF3244" s="14"/>
    </row>
    <row r="3245" spans="1:32" x14ac:dyDescent="0.2">
      <c r="A3245" s="112">
        <f t="shared" si="1041"/>
        <v>43270</v>
      </c>
      <c r="B3245" s="104">
        <f t="shared" si="1053"/>
        <v>41941.48263911</v>
      </c>
      <c r="C3245" s="104">
        <f t="shared" si="1042"/>
        <v>38756.937312009955</v>
      </c>
      <c r="D3245" s="132">
        <f t="shared" si="1043"/>
        <v>43262</v>
      </c>
      <c r="E3245" s="105">
        <f t="shared" si="1055"/>
        <v>0</v>
      </c>
      <c r="F3245" s="106">
        <f t="shared" si="1052"/>
        <v>9</v>
      </c>
      <c r="G3245" s="106">
        <f t="shared" si="1054"/>
        <v>30</v>
      </c>
      <c r="H3245" s="104">
        <f t="shared" si="1044"/>
        <v>1</v>
      </c>
      <c r="I3245" s="104">
        <f t="shared" si="1045"/>
        <v>1.07934741</v>
      </c>
      <c r="J3245" s="104">
        <f t="shared" si="1037"/>
        <v>1.07934741</v>
      </c>
      <c r="K3245" s="104">
        <f t="shared" si="1038"/>
        <v>41832.199907249997</v>
      </c>
      <c r="L3245" s="107">
        <f t="shared" si="1047"/>
        <v>0</v>
      </c>
      <c r="M3245" s="105">
        <f t="shared" si="1048"/>
        <v>0</v>
      </c>
      <c r="N3245" s="104">
        <f t="shared" si="1049"/>
        <v>0</v>
      </c>
      <c r="O3245" s="113">
        <f t="shared" si="1046"/>
        <v>0.11</v>
      </c>
      <c r="P3245" s="108">
        <f t="shared" si="1036"/>
        <v>1.002612407</v>
      </c>
      <c r="Q3245" s="104">
        <f t="shared" si="1039"/>
        <v>109.28273186</v>
      </c>
      <c r="R3245" s="104">
        <f t="shared" si="1040"/>
        <v>109.28273186</v>
      </c>
      <c r="S3245" s="109" t="s">
        <v>52</v>
      </c>
      <c r="T3245" s="110">
        <f t="shared" si="1050"/>
        <v>43291</v>
      </c>
      <c r="U3245" s="111">
        <f t="shared" si="1051"/>
        <v>0</v>
      </c>
      <c r="V3245" s="22"/>
      <c r="AF3245" s="14"/>
    </row>
    <row r="3246" spans="1:32" x14ac:dyDescent="0.2">
      <c r="A3246" s="112">
        <f t="shared" si="1041"/>
        <v>43271</v>
      </c>
      <c r="B3246" s="104">
        <f t="shared" si="1053"/>
        <v>41953.642757629998</v>
      </c>
      <c r="C3246" s="104">
        <f t="shared" si="1042"/>
        <v>38756.937312009955</v>
      </c>
      <c r="D3246" s="132">
        <f t="shared" si="1043"/>
        <v>43262</v>
      </c>
      <c r="E3246" s="105">
        <f t="shared" si="1055"/>
        <v>0</v>
      </c>
      <c r="F3246" s="106">
        <f t="shared" si="1052"/>
        <v>10</v>
      </c>
      <c r="G3246" s="106">
        <f t="shared" si="1054"/>
        <v>30</v>
      </c>
      <c r="H3246" s="104">
        <f t="shared" si="1044"/>
        <v>1</v>
      </c>
      <c r="I3246" s="104">
        <f t="shared" si="1045"/>
        <v>1.07934741</v>
      </c>
      <c r="J3246" s="104">
        <f t="shared" si="1037"/>
        <v>1.07934741</v>
      </c>
      <c r="K3246" s="104">
        <f t="shared" si="1038"/>
        <v>41832.199907249997</v>
      </c>
      <c r="L3246" s="107">
        <f t="shared" si="1047"/>
        <v>0</v>
      </c>
      <c r="M3246" s="105">
        <f t="shared" si="1048"/>
        <v>0</v>
      </c>
      <c r="N3246" s="104">
        <f t="shared" si="1049"/>
        <v>0</v>
      </c>
      <c r="O3246" s="113">
        <f t="shared" si="1046"/>
        <v>0.11</v>
      </c>
      <c r="P3246" s="108">
        <f t="shared" si="1036"/>
        <v>1.002903095</v>
      </c>
      <c r="Q3246" s="104">
        <f t="shared" si="1039"/>
        <v>121.44285038</v>
      </c>
      <c r="R3246" s="104">
        <f t="shared" si="1040"/>
        <v>121.44285038</v>
      </c>
      <c r="S3246" s="109" t="s">
        <v>52</v>
      </c>
      <c r="T3246" s="110">
        <f t="shared" si="1050"/>
        <v>43291</v>
      </c>
      <c r="U3246" s="111">
        <f t="shared" si="1051"/>
        <v>0</v>
      </c>
      <c r="V3246" s="22"/>
      <c r="AF3246" s="14"/>
    </row>
    <row r="3247" spans="1:32" x14ac:dyDescent="0.2">
      <c r="A3247" s="112">
        <f t="shared" si="1041"/>
        <v>43272</v>
      </c>
      <c r="B3247" s="104">
        <f t="shared" si="1053"/>
        <v>41965.806431899997</v>
      </c>
      <c r="C3247" s="104">
        <f t="shared" si="1042"/>
        <v>38756.937312009955</v>
      </c>
      <c r="D3247" s="132">
        <f t="shared" si="1043"/>
        <v>43262</v>
      </c>
      <c r="E3247" s="105">
        <f t="shared" si="1055"/>
        <v>0</v>
      </c>
      <c r="F3247" s="106">
        <f t="shared" si="1052"/>
        <v>11</v>
      </c>
      <c r="G3247" s="106">
        <f t="shared" si="1054"/>
        <v>30</v>
      </c>
      <c r="H3247" s="104">
        <f t="shared" si="1044"/>
        <v>1</v>
      </c>
      <c r="I3247" s="104">
        <f t="shared" si="1045"/>
        <v>1.07934741</v>
      </c>
      <c r="J3247" s="104">
        <f t="shared" si="1037"/>
        <v>1.07934741</v>
      </c>
      <c r="K3247" s="104">
        <f t="shared" si="1038"/>
        <v>41832.199907249997</v>
      </c>
      <c r="L3247" s="107">
        <f t="shared" si="1047"/>
        <v>0</v>
      </c>
      <c r="M3247" s="105">
        <f t="shared" si="1048"/>
        <v>0</v>
      </c>
      <c r="N3247" s="104">
        <f t="shared" si="1049"/>
        <v>0</v>
      </c>
      <c r="O3247" s="113">
        <f t="shared" si="1046"/>
        <v>0.11</v>
      </c>
      <c r="P3247" s="108">
        <f t="shared" si="1036"/>
        <v>1.0031938680000001</v>
      </c>
      <c r="Q3247" s="104">
        <f t="shared" si="1039"/>
        <v>133.60652465000001</v>
      </c>
      <c r="R3247" s="104">
        <f t="shared" si="1040"/>
        <v>133.60652465000001</v>
      </c>
      <c r="S3247" s="109" t="s">
        <v>52</v>
      </c>
      <c r="T3247" s="110">
        <f t="shared" si="1050"/>
        <v>43291</v>
      </c>
      <c r="U3247" s="111">
        <f t="shared" si="1051"/>
        <v>0</v>
      </c>
      <c r="V3247" s="22"/>
      <c r="AF3247" s="14"/>
    </row>
    <row r="3248" spans="1:32" x14ac:dyDescent="0.2">
      <c r="A3248" s="112">
        <f t="shared" si="1041"/>
        <v>43273</v>
      </c>
      <c r="B3248" s="104">
        <f t="shared" si="1053"/>
        <v>41977.973620069999</v>
      </c>
      <c r="C3248" s="104">
        <f t="shared" si="1042"/>
        <v>38756.937312009955</v>
      </c>
      <c r="D3248" s="132">
        <f t="shared" si="1043"/>
        <v>43262</v>
      </c>
      <c r="E3248" s="105">
        <f t="shared" si="1055"/>
        <v>0</v>
      </c>
      <c r="F3248" s="106">
        <f t="shared" si="1052"/>
        <v>12</v>
      </c>
      <c r="G3248" s="106">
        <f t="shared" si="1054"/>
        <v>30</v>
      </c>
      <c r="H3248" s="104">
        <f t="shared" si="1044"/>
        <v>1</v>
      </c>
      <c r="I3248" s="104">
        <f t="shared" si="1045"/>
        <v>1.07934741</v>
      </c>
      <c r="J3248" s="104">
        <f t="shared" si="1037"/>
        <v>1.07934741</v>
      </c>
      <c r="K3248" s="104">
        <f t="shared" si="1038"/>
        <v>41832.199907249997</v>
      </c>
      <c r="L3248" s="107">
        <f t="shared" si="1047"/>
        <v>0</v>
      </c>
      <c r="M3248" s="105">
        <f t="shared" si="1048"/>
        <v>0</v>
      </c>
      <c r="N3248" s="104">
        <f t="shared" si="1049"/>
        <v>0</v>
      </c>
      <c r="O3248" s="113">
        <f t="shared" si="1046"/>
        <v>0.11</v>
      </c>
      <c r="P3248" s="108">
        <f t="shared" si="1036"/>
        <v>1.0034847250000001</v>
      </c>
      <c r="Q3248" s="104">
        <f t="shared" si="1039"/>
        <v>145.77371281999999</v>
      </c>
      <c r="R3248" s="104">
        <f t="shared" si="1040"/>
        <v>145.77371281999999</v>
      </c>
      <c r="S3248" s="109" t="s">
        <v>52</v>
      </c>
      <c r="T3248" s="110">
        <f t="shared" si="1050"/>
        <v>43291</v>
      </c>
      <c r="U3248" s="111">
        <f t="shared" si="1051"/>
        <v>0</v>
      </c>
      <c r="V3248" s="22"/>
      <c r="AF3248" s="14"/>
    </row>
    <row r="3249" spans="1:32" x14ac:dyDescent="0.2">
      <c r="A3249" s="112">
        <f t="shared" si="1041"/>
        <v>43274</v>
      </c>
      <c r="B3249" s="104">
        <f t="shared" si="1053"/>
        <v>41990.144322139997</v>
      </c>
      <c r="C3249" s="104">
        <f t="shared" si="1042"/>
        <v>38756.937312009955</v>
      </c>
      <c r="D3249" s="132">
        <f t="shared" si="1043"/>
        <v>43262</v>
      </c>
      <c r="E3249" s="105">
        <f t="shared" si="1055"/>
        <v>0</v>
      </c>
      <c r="F3249" s="106">
        <f t="shared" si="1052"/>
        <v>13</v>
      </c>
      <c r="G3249" s="106">
        <f t="shared" si="1054"/>
        <v>30</v>
      </c>
      <c r="H3249" s="104">
        <f t="shared" si="1044"/>
        <v>1</v>
      </c>
      <c r="I3249" s="104">
        <f t="shared" si="1045"/>
        <v>1.07934741</v>
      </c>
      <c r="J3249" s="104">
        <f t="shared" si="1037"/>
        <v>1.07934741</v>
      </c>
      <c r="K3249" s="104">
        <f t="shared" si="1038"/>
        <v>41832.199907249997</v>
      </c>
      <c r="L3249" s="107">
        <f t="shared" si="1047"/>
        <v>0</v>
      </c>
      <c r="M3249" s="105">
        <f t="shared" si="1048"/>
        <v>0</v>
      </c>
      <c r="N3249" s="104">
        <f t="shared" si="1049"/>
        <v>0</v>
      </c>
      <c r="O3249" s="113">
        <f t="shared" si="1046"/>
        <v>0.11</v>
      </c>
      <c r="P3249" s="108">
        <f t="shared" si="1036"/>
        <v>1.0037756659999999</v>
      </c>
      <c r="Q3249" s="104">
        <f t="shared" si="1039"/>
        <v>157.94441488999999</v>
      </c>
      <c r="R3249" s="104">
        <f t="shared" si="1040"/>
        <v>157.94441488999999</v>
      </c>
      <c r="S3249" s="109" t="s">
        <v>52</v>
      </c>
      <c r="T3249" s="110">
        <f t="shared" si="1050"/>
        <v>43291</v>
      </c>
      <c r="U3249" s="111">
        <f t="shared" si="1051"/>
        <v>0</v>
      </c>
      <c r="V3249" s="22"/>
      <c r="AF3249" s="14"/>
    </row>
    <row r="3250" spans="1:32" x14ac:dyDescent="0.2">
      <c r="A3250" s="112">
        <f t="shared" si="1041"/>
        <v>43275</v>
      </c>
      <c r="B3250" s="104">
        <f t="shared" si="1053"/>
        <v>42002.318579949999</v>
      </c>
      <c r="C3250" s="104">
        <f t="shared" si="1042"/>
        <v>38756.937312009955</v>
      </c>
      <c r="D3250" s="132">
        <f t="shared" si="1043"/>
        <v>43262</v>
      </c>
      <c r="E3250" s="105">
        <f t="shared" si="1055"/>
        <v>0</v>
      </c>
      <c r="F3250" s="106">
        <f t="shared" si="1052"/>
        <v>14</v>
      </c>
      <c r="G3250" s="106">
        <f t="shared" si="1054"/>
        <v>30</v>
      </c>
      <c r="H3250" s="104">
        <f t="shared" si="1044"/>
        <v>1</v>
      </c>
      <c r="I3250" s="104">
        <f t="shared" si="1045"/>
        <v>1.07934741</v>
      </c>
      <c r="J3250" s="104">
        <f t="shared" si="1037"/>
        <v>1.07934741</v>
      </c>
      <c r="K3250" s="104">
        <f t="shared" si="1038"/>
        <v>41832.199907249997</v>
      </c>
      <c r="L3250" s="107">
        <f t="shared" si="1047"/>
        <v>0</v>
      </c>
      <c r="M3250" s="105">
        <f t="shared" si="1048"/>
        <v>0</v>
      </c>
      <c r="N3250" s="104">
        <f t="shared" si="1049"/>
        <v>0</v>
      </c>
      <c r="O3250" s="113">
        <f t="shared" si="1046"/>
        <v>0.11</v>
      </c>
      <c r="P3250" s="108">
        <f t="shared" si="1036"/>
        <v>1.0040666920000001</v>
      </c>
      <c r="Q3250" s="104">
        <f t="shared" si="1039"/>
        <v>170.11867269999999</v>
      </c>
      <c r="R3250" s="104">
        <f t="shared" si="1040"/>
        <v>170.11867269999999</v>
      </c>
      <c r="S3250" s="109" t="s">
        <v>52</v>
      </c>
      <c r="T3250" s="110">
        <f t="shared" si="1050"/>
        <v>43291</v>
      </c>
      <c r="U3250" s="111">
        <f t="shared" si="1051"/>
        <v>0</v>
      </c>
      <c r="V3250" s="22"/>
      <c r="AF3250" s="14"/>
    </row>
    <row r="3251" spans="1:32" x14ac:dyDescent="0.2">
      <c r="A3251" s="112">
        <f t="shared" si="1041"/>
        <v>43276</v>
      </c>
      <c r="B3251" s="104">
        <f t="shared" si="1053"/>
        <v>42014.496351669994</v>
      </c>
      <c r="C3251" s="104">
        <f t="shared" si="1042"/>
        <v>38756.937312009955</v>
      </c>
      <c r="D3251" s="132">
        <f t="shared" si="1043"/>
        <v>43262</v>
      </c>
      <c r="E3251" s="105">
        <f t="shared" si="1055"/>
        <v>0</v>
      </c>
      <c r="F3251" s="106">
        <f t="shared" si="1052"/>
        <v>15</v>
      </c>
      <c r="G3251" s="106">
        <f t="shared" si="1054"/>
        <v>30</v>
      </c>
      <c r="H3251" s="104">
        <f t="shared" si="1044"/>
        <v>1</v>
      </c>
      <c r="I3251" s="104">
        <f t="shared" si="1045"/>
        <v>1.07934741</v>
      </c>
      <c r="J3251" s="104">
        <f t="shared" si="1037"/>
        <v>1.07934741</v>
      </c>
      <c r="K3251" s="104">
        <f t="shared" si="1038"/>
        <v>41832.199907249997</v>
      </c>
      <c r="L3251" s="107">
        <f t="shared" si="1047"/>
        <v>0</v>
      </c>
      <c r="M3251" s="105">
        <f t="shared" si="1048"/>
        <v>0</v>
      </c>
      <c r="N3251" s="104">
        <f t="shared" si="1049"/>
        <v>0</v>
      </c>
      <c r="O3251" s="113">
        <f t="shared" si="1046"/>
        <v>0.11</v>
      </c>
      <c r="P3251" s="108">
        <f t="shared" si="1036"/>
        <v>1.0043578019999999</v>
      </c>
      <c r="Q3251" s="104">
        <f t="shared" si="1039"/>
        <v>182.29644442</v>
      </c>
      <c r="R3251" s="104">
        <f t="shared" si="1040"/>
        <v>182.29644442</v>
      </c>
      <c r="S3251" s="109" t="s">
        <v>52</v>
      </c>
      <c r="T3251" s="110">
        <f t="shared" si="1050"/>
        <v>43291</v>
      </c>
      <c r="U3251" s="111">
        <f t="shared" si="1051"/>
        <v>0</v>
      </c>
      <c r="V3251" s="22"/>
      <c r="AF3251" s="14"/>
    </row>
    <row r="3252" spans="1:32" x14ac:dyDescent="0.2">
      <c r="A3252" s="112">
        <f t="shared" si="1041"/>
        <v>43277</v>
      </c>
      <c r="B3252" s="104">
        <f t="shared" si="1053"/>
        <v>42026.677637289999</v>
      </c>
      <c r="C3252" s="104">
        <f t="shared" si="1042"/>
        <v>38756.937312009955</v>
      </c>
      <c r="D3252" s="132">
        <f t="shared" si="1043"/>
        <v>43262</v>
      </c>
      <c r="E3252" s="105">
        <f t="shared" si="1055"/>
        <v>0</v>
      </c>
      <c r="F3252" s="106">
        <f t="shared" si="1052"/>
        <v>16</v>
      </c>
      <c r="G3252" s="106">
        <f t="shared" si="1054"/>
        <v>30</v>
      </c>
      <c r="H3252" s="104">
        <f t="shared" si="1044"/>
        <v>1</v>
      </c>
      <c r="I3252" s="104">
        <f t="shared" si="1045"/>
        <v>1.07934741</v>
      </c>
      <c r="J3252" s="104">
        <f t="shared" si="1037"/>
        <v>1.07934741</v>
      </c>
      <c r="K3252" s="104">
        <f t="shared" si="1038"/>
        <v>41832.199907249997</v>
      </c>
      <c r="L3252" s="107">
        <f t="shared" si="1047"/>
        <v>0</v>
      </c>
      <c r="M3252" s="105">
        <f t="shared" si="1048"/>
        <v>0</v>
      </c>
      <c r="N3252" s="104">
        <f t="shared" si="1049"/>
        <v>0</v>
      </c>
      <c r="O3252" s="113">
        <f t="shared" si="1046"/>
        <v>0.11</v>
      </c>
      <c r="P3252" s="108">
        <f t="shared" si="1036"/>
        <v>1.004648996</v>
      </c>
      <c r="Q3252" s="104">
        <f t="shared" si="1039"/>
        <v>194.47773004000001</v>
      </c>
      <c r="R3252" s="104">
        <f t="shared" si="1040"/>
        <v>194.47773004000001</v>
      </c>
      <c r="S3252" s="109" t="s">
        <v>52</v>
      </c>
      <c r="T3252" s="110">
        <f t="shared" si="1050"/>
        <v>43291</v>
      </c>
      <c r="U3252" s="111">
        <f t="shared" si="1051"/>
        <v>0</v>
      </c>
      <c r="V3252" s="22"/>
      <c r="AF3252" s="14"/>
    </row>
    <row r="3253" spans="1:32" x14ac:dyDescent="0.2">
      <c r="A3253" s="112">
        <f t="shared" si="1041"/>
        <v>43278</v>
      </c>
      <c r="B3253" s="104">
        <f t="shared" si="1053"/>
        <v>42038.862478639996</v>
      </c>
      <c r="C3253" s="104">
        <f t="shared" si="1042"/>
        <v>38756.937312009955</v>
      </c>
      <c r="D3253" s="132">
        <f t="shared" si="1043"/>
        <v>43262</v>
      </c>
      <c r="E3253" s="105">
        <f t="shared" si="1055"/>
        <v>0</v>
      </c>
      <c r="F3253" s="106">
        <f t="shared" si="1052"/>
        <v>17</v>
      </c>
      <c r="G3253" s="106">
        <f t="shared" si="1054"/>
        <v>30</v>
      </c>
      <c r="H3253" s="104">
        <f t="shared" si="1044"/>
        <v>1</v>
      </c>
      <c r="I3253" s="104">
        <f t="shared" si="1045"/>
        <v>1.07934741</v>
      </c>
      <c r="J3253" s="104">
        <f t="shared" si="1037"/>
        <v>1.07934741</v>
      </c>
      <c r="K3253" s="104">
        <f t="shared" si="1038"/>
        <v>41832.199907249997</v>
      </c>
      <c r="L3253" s="107">
        <f t="shared" si="1047"/>
        <v>0</v>
      </c>
      <c r="M3253" s="105">
        <f t="shared" si="1048"/>
        <v>0</v>
      </c>
      <c r="N3253" s="104">
        <f t="shared" si="1049"/>
        <v>0</v>
      </c>
      <c r="O3253" s="113">
        <f t="shared" si="1046"/>
        <v>0.11</v>
      </c>
      <c r="P3253" s="108">
        <f t="shared" si="1036"/>
        <v>1.004940275</v>
      </c>
      <c r="Q3253" s="104">
        <f t="shared" si="1039"/>
        <v>206.66257139000001</v>
      </c>
      <c r="R3253" s="104">
        <f t="shared" si="1040"/>
        <v>206.66257139000001</v>
      </c>
      <c r="S3253" s="109" t="s">
        <v>52</v>
      </c>
      <c r="T3253" s="110">
        <f t="shared" si="1050"/>
        <v>43291</v>
      </c>
      <c r="U3253" s="111">
        <f t="shared" si="1051"/>
        <v>0</v>
      </c>
      <c r="V3253" s="22"/>
      <c r="AF3253" s="14"/>
    </row>
    <row r="3254" spans="1:32" x14ac:dyDescent="0.2">
      <c r="A3254" s="112">
        <f t="shared" si="1041"/>
        <v>43279</v>
      </c>
      <c r="B3254" s="104">
        <f t="shared" si="1053"/>
        <v>42051.050833899993</v>
      </c>
      <c r="C3254" s="104">
        <f t="shared" si="1042"/>
        <v>38756.937312009955</v>
      </c>
      <c r="D3254" s="132">
        <f t="shared" si="1043"/>
        <v>43262</v>
      </c>
      <c r="E3254" s="105">
        <f t="shared" si="1055"/>
        <v>0</v>
      </c>
      <c r="F3254" s="106">
        <f t="shared" si="1052"/>
        <v>18</v>
      </c>
      <c r="G3254" s="106">
        <f t="shared" si="1054"/>
        <v>30</v>
      </c>
      <c r="H3254" s="104">
        <f t="shared" si="1044"/>
        <v>1</v>
      </c>
      <c r="I3254" s="104">
        <f t="shared" si="1045"/>
        <v>1.07934741</v>
      </c>
      <c r="J3254" s="104">
        <f t="shared" si="1037"/>
        <v>1.07934741</v>
      </c>
      <c r="K3254" s="104">
        <f t="shared" si="1038"/>
        <v>41832.199907249997</v>
      </c>
      <c r="L3254" s="107">
        <f t="shared" si="1047"/>
        <v>0</v>
      </c>
      <c r="M3254" s="105">
        <f t="shared" si="1048"/>
        <v>0</v>
      </c>
      <c r="N3254" s="104">
        <f t="shared" si="1049"/>
        <v>0</v>
      </c>
      <c r="O3254" s="113">
        <f t="shared" si="1046"/>
        <v>0.11</v>
      </c>
      <c r="P3254" s="108">
        <f t="shared" si="1036"/>
        <v>1.0052316379999999</v>
      </c>
      <c r="Q3254" s="104">
        <f t="shared" si="1039"/>
        <v>218.85092664999999</v>
      </c>
      <c r="R3254" s="104">
        <f t="shared" si="1040"/>
        <v>218.85092664999999</v>
      </c>
      <c r="S3254" s="109" t="s">
        <v>52</v>
      </c>
      <c r="T3254" s="110">
        <f t="shared" si="1050"/>
        <v>43291</v>
      </c>
      <c r="U3254" s="111">
        <f t="shared" si="1051"/>
        <v>0</v>
      </c>
      <c r="V3254" s="22"/>
      <c r="AF3254" s="14"/>
    </row>
    <row r="3255" spans="1:32" x14ac:dyDescent="0.2">
      <c r="A3255" s="112">
        <f t="shared" si="1041"/>
        <v>43280</v>
      </c>
      <c r="B3255" s="104">
        <f t="shared" si="1053"/>
        <v>42063.242744899995</v>
      </c>
      <c r="C3255" s="104">
        <f t="shared" si="1042"/>
        <v>38756.937312009955</v>
      </c>
      <c r="D3255" s="132">
        <f t="shared" si="1043"/>
        <v>43262</v>
      </c>
      <c r="E3255" s="105">
        <f t="shared" si="1055"/>
        <v>0</v>
      </c>
      <c r="F3255" s="106">
        <f t="shared" si="1052"/>
        <v>19</v>
      </c>
      <c r="G3255" s="106">
        <f t="shared" si="1054"/>
        <v>30</v>
      </c>
      <c r="H3255" s="104">
        <f t="shared" si="1044"/>
        <v>1</v>
      </c>
      <c r="I3255" s="104">
        <f t="shared" si="1045"/>
        <v>1.07934741</v>
      </c>
      <c r="J3255" s="104">
        <f t="shared" si="1037"/>
        <v>1.07934741</v>
      </c>
      <c r="K3255" s="104">
        <f t="shared" si="1038"/>
        <v>41832.199907249997</v>
      </c>
      <c r="L3255" s="107">
        <f t="shared" si="1047"/>
        <v>0</v>
      </c>
      <c r="M3255" s="105">
        <f t="shared" si="1048"/>
        <v>0</v>
      </c>
      <c r="N3255" s="104">
        <f t="shared" si="1049"/>
        <v>0</v>
      </c>
      <c r="O3255" s="113">
        <f t="shared" si="1046"/>
        <v>0.11</v>
      </c>
      <c r="P3255" s="108">
        <f t="shared" si="1036"/>
        <v>1.005523086</v>
      </c>
      <c r="Q3255" s="104">
        <f t="shared" si="1039"/>
        <v>231.04283765</v>
      </c>
      <c r="R3255" s="104">
        <f t="shared" si="1040"/>
        <v>231.04283765</v>
      </c>
      <c r="S3255" s="109" t="s">
        <v>52</v>
      </c>
      <c r="T3255" s="110">
        <f t="shared" si="1050"/>
        <v>43291</v>
      </c>
      <c r="U3255" s="111">
        <f t="shared" si="1051"/>
        <v>0</v>
      </c>
      <c r="V3255" s="22"/>
      <c r="AF3255" s="14"/>
    </row>
    <row r="3256" spans="1:32" x14ac:dyDescent="0.2">
      <c r="A3256" s="112">
        <f t="shared" si="1041"/>
        <v>43281</v>
      </c>
      <c r="B3256" s="104">
        <f t="shared" si="1053"/>
        <v>42075.438169809997</v>
      </c>
      <c r="C3256" s="104">
        <f t="shared" si="1042"/>
        <v>38756.937312009955</v>
      </c>
      <c r="D3256" s="132">
        <f t="shared" si="1043"/>
        <v>43262</v>
      </c>
      <c r="E3256" s="105">
        <f t="shared" si="1055"/>
        <v>0</v>
      </c>
      <c r="F3256" s="106">
        <f t="shared" si="1052"/>
        <v>20</v>
      </c>
      <c r="G3256" s="106">
        <f t="shared" si="1054"/>
        <v>30</v>
      </c>
      <c r="H3256" s="104">
        <f t="shared" si="1044"/>
        <v>1</v>
      </c>
      <c r="I3256" s="104">
        <f t="shared" si="1045"/>
        <v>1.07934741</v>
      </c>
      <c r="J3256" s="104">
        <f t="shared" si="1037"/>
        <v>1.07934741</v>
      </c>
      <c r="K3256" s="104">
        <f t="shared" si="1038"/>
        <v>41832.199907249997</v>
      </c>
      <c r="L3256" s="107">
        <f t="shared" si="1047"/>
        <v>0</v>
      </c>
      <c r="M3256" s="105">
        <f t="shared" si="1048"/>
        <v>0</v>
      </c>
      <c r="N3256" s="104">
        <f t="shared" si="1049"/>
        <v>0</v>
      </c>
      <c r="O3256" s="113">
        <f t="shared" si="1046"/>
        <v>0.11</v>
      </c>
      <c r="P3256" s="108">
        <f t="shared" si="1036"/>
        <v>1.005814618</v>
      </c>
      <c r="Q3256" s="104">
        <f t="shared" si="1039"/>
        <v>243.23826256000001</v>
      </c>
      <c r="R3256" s="104">
        <f t="shared" si="1040"/>
        <v>243.23826256000001</v>
      </c>
      <c r="S3256" s="109" t="s">
        <v>52</v>
      </c>
      <c r="T3256" s="110">
        <f t="shared" si="1050"/>
        <v>43291</v>
      </c>
      <c r="U3256" s="111">
        <f t="shared" si="1051"/>
        <v>0</v>
      </c>
      <c r="V3256" s="22"/>
      <c r="AF3256" s="14"/>
    </row>
    <row r="3257" spans="1:32" x14ac:dyDescent="0.2">
      <c r="A3257" s="112">
        <f t="shared" si="1041"/>
        <v>43282</v>
      </c>
      <c r="B3257" s="104">
        <f t="shared" si="1053"/>
        <v>42087.637150449998</v>
      </c>
      <c r="C3257" s="104">
        <f t="shared" si="1042"/>
        <v>38756.937312009955</v>
      </c>
      <c r="D3257" s="132">
        <f t="shared" si="1043"/>
        <v>43262</v>
      </c>
      <c r="E3257" s="105">
        <f t="shared" si="1055"/>
        <v>0</v>
      </c>
      <c r="F3257" s="106">
        <f t="shared" si="1052"/>
        <v>21</v>
      </c>
      <c r="G3257" s="106">
        <f t="shared" si="1054"/>
        <v>30</v>
      </c>
      <c r="H3257" s="104">
        <f t="shared" si="1044"/>
        <v>1</v>
      </c>
      <c r="I3257" s="104">
        <f t="shared" si="1045"/>
        <v>1.07934741</v>
      </c>
      <c r="J3257" s="104">
        <f t="shared" si="1037"/>
        <v>1.07934741</v>
      </c>
      <c r="K3257" s="104">
        <f t="shared" si="1038"/>
        <v>41832.199907249997</v>
      </c>
      <c r="L3257" s="107">
        <f t="shared" si="1047"/>
        <v>0</v>
      </c>
      <c r="M3257" s="105">
        <f t="shared" si="1048"/>
        <v>0</v>
      </c>
      <c r="N3257" s="104">
        <f t="shared" si="1049"/>
        <v>0</v>
      </c>
      <c r="O3257" s="113">
        <f t="shared" si="1046"/>
        <v>0.11</v>
      </c>
      <c r="P3257" s="108">
        <f t="shared" si="1036"/>
        <v>1.0061062350000001</v>
      </c>
      <c r="Q3257" s="104">
        <f t="shared" si="1039"/>
        <v>255.43724320000001</v>
      </c>
      <c r="R3257" s="104">
        <f t="shared" si="1040"/>
        <v>255.43724320000001</v>
      </c>
      <c r="S3257" s="109" t="s">
        <v>52</v>
      </c>
      <c r="T3257" s="110">
        <f t="shared" si="1050"/>
        <v>43291</v>
      </c>
      <c r="U3257" s="111">
        <f t="shared" si="1051"/>
        <v>0</v>
      </c>
      <c r="V3257" s="22"/>
      <c r="AF3257" s="14"/>
    </row>
    <row r="3258" spans="1:32" x14ac:dyDescent="0.2">
      <c r="A3258" s="112">
        <f t="shared" si="1041"/>
        <v>43283</v>
      </c>
      <c r="B3258" s="104">
        <f t="shared" si="1053"/>
        <v>42099.839644989996</v>
      </c>
      <c r="C3258" s="104">
        <f t="shared" si="1042"/>
        <v>38756.937312009955</v>
      </c>
      <c r="D3258" s="132">
        <f t="shared" si="1043"/>
        <v>43262</v>
      </c>
      <c r="E3258" s="105">
        <f t="shared" si="1055"/>
        <v>0</v>
      </c>
      <c r="F3258" s="106">
        <f t="shared" si="1052"/>
        <v>22</v>
      </c>
      <c r="G3258" s="106">
        <f t="shared" si="1054"/>
        <v>30</v>
      </c>
      <c r="H3258" s="104">
        <f t="shared" si="1044"/>
        <v>1</v>
      </c>
      <c r="I3258" s="104">
        <f t="shared" si="1045"/>
        <v>1.07934741</v>
      </c>
      <c r="J3258" s="104">
        <f t="shared" si="1037"/>
        <v>1.07934741</v>
      </c>
      <c r="K3258" s="104">
        <f t="shared" si="1038"/>
        <v>41832.199907249997</v>
      </c>
      <c r="L3258" s="107">
        <f t="shared" si="1047"/>
        <v>0</v>
      </c>
      <c r="M3258" s="105">
        <f t="shared" si="1048"/>
        <v>0</v>
      </c>
      <c r="N3258" s="104">
        <f t="shared" si="1049"/>
        <v>0</v>
      </c>
      <c r="O3258" s="113">
        <f t="shared" si="1046"/>
        <v>0.11</v>
      </c>
      <c r="P3258" s="108">
        <f t="shared" si="1036"/>
        <v>1.0063979359999999</v>
      </c>
      <c r="Q3258" s="104">
        <f t="shared" si="1039"/>
        <v>267.63973773999999</v>
      </c>
      <c r="R3258" s="104">
        <f t="shared" si="1040"/>
        <v>267.63973773999999</v>
      </c>
      <c r="S3258" s="109" t="s">
        <v>52</v>
      </c>
      <c r="T3258" s="110">
        <f t="shared" si="1050"/>
        <v>43291</v>
      </c>
      <c r="U3258" s="111">
        <f t="shared" si="1051"/>
        <v>0</v>
      </c>
      <c r="V3258" s="22"/>
      <c r="AF3258" s="14"/>
    </row>
    <row r="3259" spans="1:32" x14ac:dyDescent="0.2">
      <c r="A3259" s="112">
        <f t="shared" si="1041"/>
        <v>43284</v>
      </c>
      <c r="B3259" s="104">
        <f t="shared" si="1053"/>
        <v>42112.045695269997</v>
      </c>
      <c r="C3259" s="104">
        <f t="shared" si="1042"/>
        <v>38756.937312009955</v>
      </c>
      <c r="D3259" s="132">
        <f t="shared" si="1043"/>
        <v>43262</v>
      </c>
      <c r="E3259" s="105">
        <f t="shared" si="1055"/>
        <v>0</v>
      </c>
      <c r="F3259" s="106">
        <f t="shared" si="1052"/>
        <v>23</v>
      </c>
      <c r="G3259" s="106">
        <f t="shared" si="1054"/>
        <v>30</v>
      </c>
      <c r="H3259" s="104">
        <f t="shared" si="1044"/>
        <v>1</v>
      </c>
      <c r="I3259" s="104">
        <f t="shared" si="1045"/>
        <v>1.07934741</v>
      </c>
      <c r="J3259" s="104">
        <f t="shared" si="1037"/>
        <v>1.07934741</v>
      </c>
      <c r="K3259" s="104">
        <f t="shared" si="1038"/>
        <v>41832.199907249997</v>
      </c>
      <c r="L3259" s="107">
        <f t="shared" si="1047"/>
        <v>0</v>
      </c>
      <c r="M3259" s="105">
        <f t="shared" si="1048"/>
        <v>0</v>
      </c>
      <c r="N3259" s="104">
        <f t="shared" si="1049"/>
        <v>0</v>
      </c>
      <c r="O3259" s="113">
        <f t="shared" si="1046"/>
        <v>0.11</v>
      </c>
      <c r="P3259" s="108">
        <f t="shared" si="1036"/>
        <v>1.006689722</v>
      </c>
      <c r="Q3259" s="104">
        <f t="shared" si="1039"/>
        <v>279.84578801999999</v>
      </c>
      <c r="R3259" s="104">
        <f t="shared" si="1040"/>
        <v>279.84578801999999</v>
      </c>
      <c r="S3259" s="109" t="s">
        <v>52</v>
      </c>
      <c r="T3259" s="110">
        <f t="shared" si="1050"/>
        <v>43291</v>
      </c>
      <c r="U3259" s="111">
        <f t="shared" si="1051"/>
        <v>0</v>
      </c>
      <c r="V3259" s="22"/>
      <c r="AF3259" s="14"/>
    </row>
    <row r="3260" spans="1:32" x14ac:dyDescent="0.2">
      <c r="A3260" s="112">
        <f t="shared" si="1041"/>
        <v>43285</v>
      </c>
      <c r="B3260" s="104">
        <f t="shared" si="1053"/>
        <v>42124.255301289995</v>
      </c>
      <c r="C3260" s="104">
        <f t="shared" si="1042"/>
        <v>38756.937312009955</v>
      </c>
      <c r="D3260" s="132">
        <f t="shared" si="1043"/>
        <v>43262</v>
      </c>
      <c r="E3260" s="105">
        <f t="shared" si="1055"/>
        <v>0</v>
      </c>
      <c r="F3260" s="106">
        <f t="shared" si="1052"/>
        <v>24</v>
      </c>
      <c r="G3260" s="106">
        <f t="shared" si="1054"/>
        <v>30</v>
      </c>
      <c r="H3260" s="104">
        <f t="shared" si="1044"/>
        <v>1</v>
      </c>
      <c r="I3260" s="104">
        <f t="shared" si="1045"/>
        <v>1.07934741</v>
      </c>
      <c r="J3260" s="104">
        <f t="shared" si="1037"/>
        <v>1.07934741</v>
      </c>
      <c r="K3260" s="104">
        <f t="shared" si="1038"/>
        <v>41832.199907249997</v>
      </c>
      <c r="L3260" s="107">
        <f t="shared" si="1047"/>
        <v>0</v>
      </c>
      <c r="M3260" s="105">
        <f t="shared" si="1048"/>
        <v>0</v>
      </c>
      <c r="N3260" s="104">
        <f t="shared" si="1049"/>
        <v>0</v>
      </c>
      <c r="O3260" s="113">
        <f t="shared" si="1046"/>
        <v>0.11</v>
      </c>
      <c r="P3260" s="108">
        <f t="shared" si="1036"/>
        <v>1.0069815929999999</v>
      </c>
      <c r="Q3260" s="104">
        <f t="shared" si="1039"/>
        <v>292.05539404000001</v>
      </c>
      <c r="R3260" s="104">
        <f t="shared" si="1040"/>
        <v>292.05539404000001</v>
      </c>
      <c r="S3260" s="109" t="s">
        <v>52</v>
      </c>
      <c r="T3260" s="110">
        <f t="shared" si="1050"/>
        <v>43291</v>
      </c>
      <c r="U3260" s="111">
        <f t="shared" si="1051"/>
        <v>0</v>
      </c>
      <c r="V3260" s="22"/>
      <c r="AF3260" s="14"/>
    </row>
    <row r="3261" spans="1:32" x14ac:dyDescent="0.2">
      <c r="A3261" s="112">
        <f t="shared" si="1041"/>
        <v>43286</v>
      </c>
      <c r="B3261" s="104">
        <f t="shared" si="1053"/>
        <v>42136.468421219994</v>
      </c>
      <c r="C3261" s="104">
        <f t="shared" si="1042"/>
        <v>38756.937312009955</v>
      </c>
      <c r="D3261" s="132">
        <f t="shared" si="1043"/>
        <v>43262</v>
      </c>
      <c r="E3261" s="105">
        <f t="shared" si="1055"/>
        <v>0</v>
      </c>
      <c r="F3261" s="106">
        <f t="shared" si="1052"/>
        <v>25</v>
      </c>
      <c r="G3261" s="106">
        <f t="shared" si="1054"/>
        <v>30</v>
      </c>
      <c r="H3261" s="104">
        <f t="shared" si="1044"/>
        <v>1</v>
      </c>
      <c r="I3261" s="104">
        <f t="shared" si="1045"/>
        <v>1.07934741</v>
      </c>
      <c r="J3261" s="104">
        <f t="shared" si="1037"/>
        <v>1.07934741</v>
      </c>
      <c r="K3261" s="104">
        <f t="shared" si="1038"/>
        <v>41832.199907249997</v>
      </c>
      <c r="L3261" s="107">
        <f t="shared" si="1047"/>
        <v>0</v>
      </c>
      <c r="M3261" s="105">
        <f t="shared" si="1048"/>
        <v>0</v>
      </c>
      <c r="N3261" s="104">
        <f t="shared" si="1049"/>
        <v>0</v>
      </c>
      <c r="O3261" s="113">
        <f t="shared" si="1046"/>
        <v>0.11</v>
      </c>
      <c r="P3261" s="108">
        <f t="shared" si="1036"/>
        <v>1.0072735479999999</v>
      </c>
      <c r="Q3261" s="104">
        <f t="shared" si="1039"/>
        <v>304.26851397000001</v>
      </c>
      <c r="R3261" s="104">
        <f t="shared" si="1040"/>
        <v>304.26851397000001</v>
      </c>
      <c r="S3261" s="109" t="s">
        <v>52</v>
      </c>
      <c r="T3261" s="110">
        <f t="shared" si="1050"/>
        <v>43291</v>
      </c>
      <c r="U3261" s="111">
        <f t="shared" si="1051"/>
        <v>0</v>
      </c>
      <c r="V3261" s="22"/>
      <c r="AF3261" s="14"/>
    </row>
    <row r="3262" spans="1:32" x14ac:dyDescent="0.2">
      <c r="A3262" s="112">
        <f t="shared" si="1041"/>
        <v>43287</v>
      </c>
      <c r="B3262" s="104">
        <f t="shared" si="1053"/>
        <v>42148.685096879999</v>
      </c>
      <c r="C3262" s="104">
        <f t="shared" si="1042"/>
        <v>38756.937312009955</v>
      </c>
      <c r="D3262" s="132">
        <f t="shared" si="1043"/>
        <v>43262</v>
      </c>
      <c r="E3262" s="105">
        <f t="shared" si="1055"/>
        <v>0</v>
      </c>
      <c r="F3262" s="106">
        <f t="shared" si="1052"/>
        <v>26</v>
      </c>
      <c r="G3262" s="106">
        <f t="shared" si="1054"/>
        <v>30</v>
      </c>
      <c r="H3262" s="104">
        <f t="shared" si="1044"/>
        <v>1</v>
      </c>
      <c r="I3262" s="104">
        <f t="shared" si="1045"/>
        <v>1.07934741</v>
      </c>
      <c r="J3262" s="104">
        <f t="shared" si="1037"/>
        <v>1.07934741</v>
      </c>
      <c r="K3262" s="104">
        <f t="shared" si="1038"/>
        <v>41832.199907249997</v>
      </c>
      <c r="L3262" s="107">
        <f t="shared" si="1047"/>
        <v>0</v>
      </c>
      <c r="M3262" s="105">
        <f t="shared" si="1048"/>
        <v>0</v>
      </c>
      <c r="N3262" s="104">
        <f t="shared" si="1049"/>
        <v>0</v>
      </c>
      <c r="O3262" s="113">
        <f t="shared" si="1046"/>
        <v>0.11</v>
      </c>
      <c r="P3262" s="108">
        <f t="shared" si="1036"/>
        <v>1.0075655880000001</v>
      </c>
      <c r="Q3262" s="104">
        <f t="shared" si="1039"/>
        <v>316.48518962999998</v>
      </c>
      <c r="R3262" s="104">
        <f t="shared" si="1040"/>
        <v>316.48518962999998</v>
      </c>
      <c r="S3262" s="109" t="s">
        <v>52</v>
      </c>
      <c r="T3262" s="110">
        <f t="shared" si="1050"/>
        <v>43291</v>
      </c>
      <c r="U3262" s="111">
        <f t="shared" si="1051"/>
        <v>0</v>
      </c>
      <c r="V3262" s="22"/>
      <c r="AF3262" s="14"/>
    </row>
    <row r="3263" spans="1:32" x14ac:dyDescent="0.2">
      <c r="A3263" s="112">
        <f t="shared" si="1041"/>
        <v>43288</v>
      </c>
      <c r="B3263" s="104">
        <f t="shared" si="1053"/>
        <v>42160.90528644</v>
      </c>
      <c r="C3263" s="104">
        <f t="shared" si="1042"/>
        <v>38756.937312009955</v>
      </c>
      <c r="D3263" s="132">
        <f t="shared" si="1043"/>
        <v>43262</v>
      </c>
      <c r="E3263" s="105">
        <f t="shared" si="1055"/>
        <v>0</v>
      </c>
      <c r="F3263" s="106">
        <f t="shared" si="1052"/>
        <v>27</v>
      </c>
      <c r="G3263" s="106">
        <f t="shared" si="1054"/>
        <v>30</v>
      </c>
      <c r="H3263" s="104">
        <f t="shared" si="1044"/>
        <v>1</v>
      </c>
      <c r="I3263" s="104">
        <f t="shared" si="1045"/>
        <v>1.07934741</v>
      </c>
      <c r="J3263" s="104">
        <f t="shared" si="1037"/>
        <v>1.07934741</v>
      </c>
      <c r="K3263" s="104">
        <f t="shared" si="1038"/>
        <v>41832.199907249997</v>
      </c>
      <c r="L3263" s="107">
        <f t="shared" si="1047"/>
        <v>0</v>
      </c>
      <c r="M3263" s="105">
        <f t="shared" si="1048"/>
        <v>0</v>
      </c>
      <c r="N3263" s="104">
        <f t="shared" si="1049"/>
        <v>0</v>
      </c>
      <c r="O3263" s="113">
        <f t="shared" si="1046"/>
        <v>0.11</v>
      </c>
      <c r="P3263" s="108">
        <f t="shared" si="1036"/>
        <v>1.0078577120000001</v>
      </c>
      <c r="Q3263" s="104">
        <f t="shared" si="1039"/>
        <v>328.70537918999997</v>
      </c>
      <c r="R3263" s="104">
        <f t="shared" si="1040"/>
        <v>328.70537918999997</v>
      </c>
      <c r="S3263" s="109" t="s">
        <v>52</v>
      </c>
      <c r="T3263" s="110">
        <f t="shared" si="1050"/>
        <v>43291</v>
      </c>
      <c r="U3263" s="111">
        <f t="shared" si="1051"/>
        <v>0</v>
      </c>
      <c r="V3263" s="22"/>
      <c r="AF3263" s="14"/>
    </row>
    <row r="3264" spans="1:32" x14ac:dyDescent="0.2">
      <c r="A3264" s="112">
        <f t="shared" si="1041"/>
        <v>43289</v>
      </c>
      <c r="B3264" s="104">
        <f t="shared" si="1053"/>
        <v>42173.129031749995</v>
      </c>
      <c r="C3264" s="104">
        <f t="shared" si="1042"/>
        <v>38756.937312009955</v>
      </c>
      <c r="D3264" s="132">
        <f t="shared" si="1043"/>
        <v>43262</v>
      </c>
      <c r="E3264" s="105">
        <f t="shared" si="1055"/>
        <v>0</v>
      </c>
      <c r="F3264" s="106">
        <f t="shared" si="1052"/>
        <v>28</v>
      </c>
      <c r="G3264" s="106">
        <f t="shared" si="1054"/>
        <v>30</v>
      </c>
      <c r="H3264" s="104">
        <f t="shared" si="1044"/>
        <v>1</v>
      </c>
      <c r="I3264" s="104">
        <f t="shared" si="1045"/>
        <v>1.07934741</v>
      </c>
      <c r="J3264" s="104">
        <f t="shared" si="1037"/>
        <v>1.07934741</v>
      </c>
      <c r="K3264" s="104">
        <f t="shared" si="1038"/>
        <v>41832.199907249997</v>
      </c>
      <c r="L3264" s="107">
        <f t="shared" si="1047"/>
        <v>0</v>
      </c>
      <c r="M3264" s="105">
        <f t="shared" si="1048"/>
        <v>0</v>
      </c>
      <c r="N3264" s="104">
        <f t="shared" si="1049"/>
        <v>0</v>
      </c>
      <c r="O3264" s="113">
        <f t="shared" si="1046"/>
        <v>0.11</v>
      </c>
      <c r="P3264" s="108">
        <f t="shared" si="1036"/>
        <v>1.008149921</v>
      </c>
      <c r="Q3264" s="104">
        <f t="shared" si="1039"/>
        <v>340.9291245</v>
      </c>
      <c r="R3264" s="104">
        <f t="shared" si="1040"/>
        <v>340.9291245</v>
      </c>
      <c r="S3264" s="109" t="s">
        <v>52</v>
      </c>
      <c r="T3264" s="110">
        <f t="shared" si="1050"/>
        <v>43291</v>
      </c>
      <c r="U3264" s="111">
        <f t="shared" si="1051"/>
        <v>0</v>
      </c>
      <c r="V3264" s="22"/>
      <c r="AF3264" s="14"/>
    </row>
    <row r="3265" spans="1:32" x14ac:dyDescent="0.2">
      <c r="A3265" s="112">
        <f t="shared" si="1041"/>
        <v>43290</v>
      </c>
      <c r="B3265" s="104">
        <f t="shared" si="1053"/>
        <v>42185.356332779993</v>
      </c>
      <c r="C3265" s="104">
        <f t="shared" si="1042"/>
        <v>38756.937312009955</v>
      </c>
      <c r="D3265" s="132">
        <f t="shared" si="1043"/>
        <v>43262</v>
      </c>
      <c r="E3265" s="105">
        <f t="shared" si="1055"/>
        <v>0</v>
      </c>
      <c r="F3265" s="106">
        <f t="shared" si="1052"/>
        <v>29</v>
      </c>
      <c r="G3265" s="106">
        <f t="shared" si="1054"/>
        <v>30</v>
      </c>
      <c r="H3265" s="104">
        <f t="shared" si="1044"/>
        <v>1</v>
      </c>
      <c r="I3265" s="104">
        <f t="shared" si="1045"/>
        <v>1.07934741</v>
      </c>
      <c r="J3265" s="104">
        <f t="shared" si="1037"/>
        <v>1.07934741</v>
      </c>
      <c r="K3265" s="104">
        <f t="shared" si="1038"/>
        <v>41832.199907249997</v>
      </c>
      <c r="L3265" s="107">
        <f t="shared" si="1047"/>
        <v>0</v>
      </c>
      <c r="M3265" s="105">
        <f t="shared" si="1048"/>
        <v>0</v>
      </c>
      <c r="N3265" s="104">
        <f t="shared" si="1049"/>
        <v>0</v>
      </c>
      <c r="O3265" s="113">
        <f t="shared" si="1046"/>
        <v>0.11</v>
      </c>
      <c r="P3265" s="108">
        <f t="shared" si="1036"/>
        <v>1.0084422150000001</v>
      </c>
      <c r="Q3265" s="104">
        <f t="shared" si="1039"/>
        <v>353.15642552999998</v>
      </c>
      <c r="R3265" s="104">
        <f t="shared" si="1040"/>
        <v>353.15642552999998</v>
      </c>
      <c r="S3265" s="109" t="s">
        <v>52</v>
      </c>
      <c r="T3265" s="110">
        <f t="shared" si="1050"/>
        <v>43291</v>
      </c>
      <c r="U3265" s="111">
        <f t="shared" si="1051"/>
        <v>0</v>
      </c>
      <c r="V3265" s="22"/>
      <c r="AF3265" s="14"/>
    </row>
    <row r="3266" spans="1:32" x14ac:dyDescent="0.2">
      <c r="A3266" s="112">
        <f t="shared" si="1041"/>
        <v>43291</v>
      </c>
      <c r="B3266" s="104">
        <f t="shared" si="1053"/>
        <v>42197.587189559999</v>
      </c>
      <c r="C3266" s="104">
        <f t="shared" si="1042"/>
        <v>38756.937312009955</v>
      </c>
      <c r="D3266" s="132">
        <f t="shared" si="1043"/>
        <v>43262</v>
      </c>
      <c r="E3266" s="105">
        <f t="shared" si="1055"/>
        <v>0</v>
      </c>
      <c r="F3266" s="106">
        <f t="shared" si="1052"/>
        <v>30</v>
      </c>
      <c r="G3266" s="106">
        <f t="shared" si="1054"/>
        <v>30</v>
      </c>
      <c r="H3266" s="104">
        <f t="shared" si="1044"/>
        <v>1</v>
      </c>
      <c r="I3266" s="104">
        <f t="shared" si="1045"/>
        <v>1.07934741</v>
      </c>
      <c r="J3266" s="104">
        <f t="shared" si="1037"/>
        <v>1.07934741</v>
      </c>
      <c r="K3266" s="104">
        <f t="shared" si="1038"/>
        <v>41832.199907249997</v>
      </c>
      <c r="L3266" s="107">
        <f t="shared" si="1047"/>
        <v>106</v>
      </c>
      <c r="M3266" s="105">
        <f t="shared" si="1048"/>
        <v>1.1070616441999999E-2</v>
      </c>
      <c r="N3266" s="104">
        <f t="shared" si="1049"/>
        <v>463.10824008999998</v>
      </c>
      <c r="O3266" s="113">
        <f t="shared" si="1046"/>
        <v>0.11</v>
      </c>
      <c r="P3266" s="108">
        <f t="shared" si="1036"/>
        <v>1.0087345940000001</v>
      </c>
      <c r="Q3266" s="104">
        <f t="shared" si="1039"/>
        <v>365.38728230999999</v>
      </c>
      <c r="R3266" s="104">
        <f t="shared" si="1040"/>
        <v>828.49552240000003</v>
      </c>
      <c r="S3266" s="109" t="s">
        <v>52</v>
      </c>
      <c r="T3266" s="110">
        <f t="shared" si="1050"/>
        <v>43291</v>
      </c>
      <c r="U3266" s="111">
        <f t="shared" si="1051"/>
        <v>41369.091667159999</v>
      </c>
      <c r="V3266" s="22"/>
      <c r="AF3266" s="14"/>
    </row>
    <row r="3267" spans="1:32" x14ac:dyDescent="0.2">
      <c r="A3267" s="112">
        <f t="shared" si="1041"/>
        <v>43292</v>
      </c>
      <c r="B3267" s="104">
        <f t="shared" si="1053"/>
        <v>41380.698882789999</v>
      </c>
      <c r="C3267" s="104">
        <f t="shared" si="1042"/>
        <v>38327.874124569957</v>
      </c>
      <c r="D3267" s="132">
        <f t="shared" si="1043"/>
        <v>43292</v>
      </c>
      <c r="E3267" s="105">
        <f t="shared" si="1055"/>
        <v>0</v>
      </c>
      <c r="F3267" s="106">
        <f t="shared" si="1052"/>
        <v>1</v>
      </c>
      <c r="G3267" s="106">
        <f t="shared" si="1054"/>
        <v>31</v>
      </c>
      <c r="H3267" s="104">
        <f t="shared" si="1044"/>
        <v>1</v>
      </c>
      <c r="I3267" s="104">
        <f t="shared" si="1045"/>
        <v>1.07934741</v>
      </c>
      <c r="J3267" s="104">
        <f t="shared" si="1037"/>
        <v>1.07934741</v>
      </c>
      <c r="K3267" s="104">
        <f t="shared" si="1038"/>
        <v>41369.091667159999</v>
      </c>
      <c r="L3267" s="107">
        <f t="shared" si="1047"/>
        <v>0</v>
      </c>
      <c r="M3267" s="105">
        <f t="shared" si="1048"/>
        <v>0</v>
      </c>
      <c r="N3267" s="104">
        <f t="shared" si="1049"/>
        <v>0</v>
      </c>
      <c r="O3267" s="113">
        <f t="shared" si="1046"/>
        <v>0.11</v>
      </c>
      <c r="P3267" s="108">
        <f t="shared" si="1036"/>
        <v>1.0002805770000001</v>
      </c>
      <c r="Q3267" s="104">
        <f t="shared" si="1039"/>
        <v>11.607215630000001</v>
      </c>
      <c r="R3267" s="104">
        <f t="shared" si="1040"/>
        <v>11.607215630000001</v>
      </c>
      <c r="S3267" s="109" t="s">
        <v>52</v>
      </c>
      <c r="T3267" s="110">
        <f t="shared" si="1050"/>
        <v>43322</v>
      </c>
      <c r="U3267" s="111">
        <f t="shared" si="1051"/>
        <v>0</v>
      </c>
      <c r="V3267" s="22"/>
      <c r="AF3267" s="14"/>
    </row>
    <row r="3268" spans="1:32" x14ac:dyDescent="0.2">
      <c r="A3268" s="112">
        <f t="shared" si="1041"/>
        <v>43293</v>
      </c>
      <c r="B3268" s="104">
        <f t="shared" si="1053"/>
        <v>41392.309366579997</v>
      </c>
      <c r="C3268" s="104">
        <f t="shared" si="1042"/>
        <v>38327.874124569957</v>
      </c>
      <c r="D3268" s="132">
        <f t="shared" si="1043"/>
        <v>43292</v>
      </c>
      <c r="E3268" s="105">
        <f t="shared" si="1055"/>
        <v>0</v>
      </c>
      <c r="F3268" s="106">
        <f t="shared" si="1052"/>
        <v>2</v>
      </c>
      <c r="G3268" s="106">
        <f t="shared" si="1054"/>
        <v>31</v>
      </c>
      <c r="H3268" s="104">
        <f t="shared" si="1044"/>
        <v>1</v>
      </c>
      <c r="I3268" s="104">
        <f t="shared" si="1045"/>
        <v>1.07934741</v>
      </c>
      <c r="J3268" s="104">
        <f t="shared" si="1037"/>
        <v>1.07934741</v>
      </c>
      <c r="K3268" s="104">
        <f t="shared" si="1038"/>
        <v>41369.091667159999</v>
      </c>
      <c r="L3268" s="107">
        <f t="shared" si="1047"/>
        <v>0</v>
      </c>
      <c r="M3268" s="105">
        <f t="shared" si="1048"/>
        <v>0</v>
      </c>
      <c r="N3268" s="104">
        <f t="shared" si="1049"/>
        <v>0</v>
      </c>
      <c r="O3268" s="113">
        <f t="shared" si="1046"/>
        <v>0.11</v>
      </c>
      <c r="P3268" s="108">
        <f t="shared" si="1036"/>
        <v>1.000561233</v>
      </c>
      <c r="Q3268" s="104">
        <f t="shared" si="1039"/>
        <v>23.217699419999999</v>
      </c>
      <c r="R3268" s="104">
        <f t="shared" si="1040"/>
        <v>23.217699419999999</v>
      </c>
      <c r="S3268" s="109" t="s">
        <v>52</v>
      </c>
      <c r="T3268" s="110">
        <f t="shared" si="1050"/>
        <v>43322</v>
      </c>
      <c r="U3268" s="111">
        <f t="shared" si="1051"/>
        <v>0</v>
      </c>
      <c r="V3268" s="22"/>
      <c r="AF3268" s="14"/>
    </row>
    <row r="3269" spans="1:32" x14ac:dyDescent="0.2">
      <c r="A3269" s="112">
        <f t="shared" si="1041"/>
        <v>43294</v>
      </c>
      <c r="B3269" s="104">
        <f t="shared" si="1053"/>
        <v>41403.923077159998</v>
      </c>
      <c r="C3269" s="104">
        <f t="shared" si="1042"/>
        <v>38327.874124569957</v>
      </c>
      <c r="D3269" s="132">
        <f t="shared" si="1043"/>
        <v>43292</v>
      </c>
      <c r="E3269" s="105">
        <f t="shared" si="1055"/>
        <v>0</v>
      </c>
      <c r="F3269" s="106">
        <f t="shared" si="1052"/>
        <v>3</v>
      </c>
      <c r="G3269" s="106">
        <f t="shared" si="1054"/>
        <v>31</v>
      </c>
      <c r="H3269" s="104">
        <f t="shared" si="1044"/>
        <v>1</v>
      </c>
      <c r="I3269" s="104">
        <f t="shared" si="1045"/>
        <v>1.07934741</v>
      </c>
      <c r="J3269" s="104">
        <f t="shared" si="1037"/>
        <v>1.07934741</v>
      </c>
      <c r="K3269" s="104">
        <f t="shared" si="1038"/>
        <v>41369.091667159999</v>
      </c>
      <c r="L3269" s="107">
        <f t="shared" si="1047"/>
        <v>0</v>
      </c>
      <c r="M3269" s="105">
        <f t="shared" si="1048"/>
        <v>0</v>
      </c>
      <c r="N3269" s="104">
        <f t="shared" si="1049"/>
        <v>0</v>
      </c>
      <c r="O3269" s="113">
        <f t="shared" si="1046"/>
        <v>0.11</v>
      </c>
      <c r="P3269" s="108">
        <f t="shared" si="1036"/>
        <v>1.0008419669999999</v>
      </c>
      <c r="Q3269" s="104">
        <f t="shared" si="1039"/>
        <v>34.831409999999998</v>
      </c>
      <c r="R3269" s="104">
        <f t="shared" si="1040"/>
        <v>34.831409999999998</v>
      </c>
      <c r="S3269" s="109" t="s">
        <v>52</v>
      </c>
      <c r="T3269" s="110">
        <f t="shared" si="1050"/>
        <v>43322</v>
      </c>
      <c r="U3269" s="111">
        <f t="shared" si="1051"/>
        <v>0</v>
      </c>
      <c r="V3269" s="22"/>
      <c r="AF3269" s="14"/>
    </row>
    <row r="3270" spans="1:32" x14ac:dyDescent="0.2">
      <c r="A3270" s="112">
        <f t="shared" si="1041"/>
        <v>43295</v>
      </c>
      <c r="B3270" s="104">
        <f t="shared" si="1053"/>
        <v>41415.540097270001</v>
      </c>
      <c r="C3270" s="104">
        <f t="shared" si="1042"/>
        <v>38327.874124569957</v>
      </c>
      <c r="D3270" s="132">
        <f t="shared" si="1043"/>
        <v>43292</v>
      </c>
      <c r="E3270" s="105">
        <f t="shared" si="1055"/>
        <v>0</v>
      </c>
      <c r="F3270" s="106">
        <f t="shared" si="1052"/>
        <v>4</v>
      </c>
      <c r="G3270" s="106">
        <f t="shared" si="1054"/>
        <v>31</v>
      </c>
      <c r="H3270" s="104">
        <f t="shared" si="1044"/>
        <v>1</v>
      </c>
      <c r="I3270" s="104">
        <f t="shared" si="1045"/>
        <v>1.07934741</v>
      </c>
      <c r="J3270" s="104">
        <f t="shared" si="1037"/>
        <v>1.07934741</v>
      </c>
      <c r="K3270" s="104">
        <f t="shared" si="1038"/>
        <v>41369.091667159999</v>
      </c>
      <c r="L3270" s="107">
        <f t="shared" si="1047"/>
        <v>0</v>
      </c>
      <c r="M3270" s="105">
        <f t="shared" si="1048"/>
        <v>0</v>
      </c>
      <c r="N3270" s="104">
        <f t="shared" si="1049"/>
        <v>0</v>
      </c>
      <c r="O3270" s="113">
        <f t="shared" si="1046"/>
        <v>0.11</v>
      </c>
      <c r="P3270" s="108">
        <f t="shared" si="1036"/>
        <v>1.0011227810000001</v>
      </c>
      <c r="Q3270" s="104">
        <f t="shared" si="1039"/>
        <v>46.448430109999997</v>
      </c>
      <c r="R3270" s="104">
        <f t="shared" si="1040"/>
        <v>46.448430109999997</v>
      </c>
      <c r="S3270" s="109" t="s">
        <v>52</v>
      </c>
      <c r="T3270" s="110">
        <f t="shared" si="1050"/>
        <v>43322</v>
      </c>
      <c r="U3270" s="111">
        <f t="shared" si="1051"/>
        <v>0</v>
      </c>
      <c r="V3270" s="22"/>
      <c r="AF3270" s="14"/>
    </row>
    <row r="3271" spans="1:32" x14ac:dyDescent="0.2">
      <c r="A3271" s="112">
        <f t="shared" si="1041"/>
        <v>43296</v>
      </c>
      <c r="B3271" s="104">
        <f t="shared" si="1053"/>
        <v>41427.160344160002</v>
      </c>
      <c r="C3271" s="104">
        <f t="shared" si="1042"/>
        <v>38327.874124569957</v>
      </c>
      <c r="D3271" s="132">
        <f t="shared" si="1043"/>
        <v>43292</v>
      </c>
      <c r="E3271" s="105">
        <f t="shared" si="1055"/>
        <v>0</v>
      </c>
      <c r="F3271" s="106">
        <f t="shared" si="1052"/>
        <v>5</v>
      </c>
      <c r="G3271" s="106">
        <f t="shared" si="1054"/>
        <v>31</v>
      </c>
      <c r="H3271" s="104">
        <f t="shared" si="1044"/>
        <v>1</v>
      </c>
      <c r="I3271" s="104">
        <f t="shared" si="1045"/>
        <v>1.07934741</v>
      </c>
      <c r="J3271" s="104">
        <f t="shared" si="1037"/>
        <v>1.07934741</v>
      </c>
      <c r="K3271" s="104">
        <f t="shared" si="1038"/>
        <v>41369.091667159999</v>
      </c>
      <c r="L3271" s="107">
        <f t="shared" si="1047"/>
        <v>0</v>
      </c>
      <c r="M3271" s="105">
        <f t="shared" si="1048"/>
        <v>0</v>
      </c>
      <c r="N3271" s="104">
        <f t="shared" si="1049"/>
        <v>0</v>
      </c>
      <c r="O3271" s="113">
        <f t="shared" si="1046"/>
        <v>0.11</v>
      </c>
      <c r="P3271" s="108">
        <f t="shared" si="1036"/>
        <v>1.001403673</v>
      </c>
      <c r="Q3271" s="104">
        <f t="shared" si="1039"/>
        <v>58.068677000000001</v>
      </c>
      <c r="R3271" s="104">
        <f t="shared" si="1040"/>
        <v>58.068677000000001</v>
      </c>
      <c r="S3271" s="109" t="s">
        <v>52</v>
      </c>
      <c r="T3271" s="110">
        <f t="shared" si="1050"/>
        <v>43322</v>
      </c>
      <c r="U3271" s="111">
        <f t="shared" si="1051"/>
        <v>0</v>
      </c>
      <c r="V3271" s="22"/>
      <c r="AF3271" s="14"/>
    </row>
    <row r="3272" spans="1:32" x14ac:dyDescent="0.2">
      <c r="A3272" s="112">
        <f t="shared" si="1041"/>
        <v>43297</v>
      </c>
      <c r="B3272" s="104">
        <f t="shared" si="1053"/>
        <v>41438.783817850002</v>
      </c>
      <c r="C3272" s="104">
        <f t="shared" si="1042"/>
        <v>38327.874124569957</v>
      </c>
      <c r="D3272" s="132">
        <f t="shared" si="1043"/>
        <v>43292</v>
      </c>
      <c r="E3272" s="105">
        <f t="shared" si="1055"/>
        <v>0</v>
      </c>
      <c r="F3272" s="106">
        <f t="shared" si="1052"/>
        <v>6</v>
      </c>
      <c r="G3272" s="106">
        <f t="shared" si="1054"/>
        <v>31</v>
      </c>
      <c r="H3272" s="104">
        <f t="shared" si="1044"/>
        <v>1</v>
      </c>
      <c r="I3272" s="104">
        <f t="shared" si="1045"/>
        <v>1.07934741</v>
      </c>
      <c r="J3272" s="104">
        <f t="shared" si="1037"/>
        <v>1.07934741</v>
      </c>
      <c r="K3272" s="104">
        <f t="shared" si="1038"/>
        <v>41369.091667159999</v>
      </c>
      <c r="L3272" s="107">
        <f t="shared" si="1047"/>
        <v>0</v>
      </c>
      <c r="M3272" s="105">
        <f t="shared" si="1048"/>
        <v>0</v>
      </c>
      <c r="N3272" s="104">
        <f t="shared" si="1049"/>
        <v>0</v>
      </c>
      <c r="O3272" s="113">
        <f t="shared" si="1046"/>
        <v>0.11</v>
      </c>
      <c r="P3272" s="108">
        <f t="shared" ref="P3272:P3335" si="1056">ROUND((1+O3272)^(30/360)^(F3272/G3272),9)</f>
        <v>1.0016846429999999</v>
      </c>
      <c r="Q3272" s="104">
        <f t="shared" si="1039"/>
        <v>69.692150690000005</v>
      </c>
      <c r="R3272" s="104">
        <f t="shared" si="1040"/>
        <v>69.692150690000005</v>
      </c>
      <c r="S3272" s="109" t="s">
        <v>52</v>
      </c>
      <c r="T3272" s="110">
        <f t="shared" si="1050"/>
        <v>43322</v>
      </c>
      <c r="U3272" s="111">
        <f t="shared" si="1051"/>
        <v>0</v>
      </c>
      <c r="V3272" s="22"/>
      <c r="AF3272" s="14"/>
    </row>
    <row r="3273" spans="1:32" x14ac:dyDescent="0.2">
      <c r="A3273" s="112">
        <f t="shared" si="1041"/>
        <v>43298</v>
      </c>
      <c r="B3273" s="104">
        <f t="shared" si="1053"/>
        <v>41450.410601060001</v>
      </c>
      <c r="C3273" s="104">
        <f t="shared" si="1042"/>
        <v>38327.874124569957</v>
      </c>
      <c r="D3273" s="132">
        <f t="shared" si="1043"/>
        <v>43292</v>
      </c>
      <c r="E3273" s="105">
        <f t="shared" si="1055"/>
        <v>0</v>
      </c>
      <c r="F3273" s="106">
        <f t="shared" si="1052"/>
        <v>7</v>
      </c>
      <c r="G3273" s="106">
        <f t="shared" si="1054"/>
        <v>31</v>
      </c>
      <c r="H3273" s="104">
        <f t="shared" si="1044"/>
        <v>1</v>
      </c>
      <c r="I3273" s="104">
        <f t="shared" si="1045"/>
        <v>1.07934741</v>
      </c>
      <c r="J3273" s="104">
        <f t="shared" si="1037"/>
        <v>1.07934741</v>
      </c>
      <c r="K3273" s="104">
        <f t="shared" si="1038"/>
        <v>41369.091667159999</v>
      </c>
      <c r="L3273" s="107">
        <f t="shared" si="1047"/>
        <v>0</v>
      </c>
      <c r="M3273" s="105">
        <f t="shared" si="1048"/>
        <v>0</v>
      </c>
      <c r="N3273" s="104">
        <f t="shared" si="1049"/>
        <v>0</v>
      </c>
      <c r="O3273" s="113">
        <f t="shared" si="1046"/>
        <v>0.11</v>
      </c>
      <c r="P3273" s="108">
        <f t="shared" si="1056"/>
        <v>1.001965693</v>
      </c>
      <c r="Q3273" s="104">
        <f t="shared" si="1039"/>
        <v>81.318933900000005</v>
      </c>
      <c r="R3273" s="104">
        <f t="shared" si="1040"/>
        <v>81.318933900000005</v>
      </c>
      <c r="S3273" s="109" t="s">
        <v>52</v>
      </c>
      <c r="T3273" s="110">
        <f t="shared" si="1050"/>
        <v>43322</v>
      </c>
      <c r="U3273" s="111">
        <f t="shared" si="1051"/>
        <v>0</v>
      </c>
      <c r="V3273" s="22"/>
      <c r="AF3273" s="14"/>
    </row>
    <row r="3274" spans="1:32" x14ac:dyDescent="0.2">
      <c r="A3274" s="112">
        <f t="shared" si="1041"/>
        <v>43299</v>
      </c>
      <c r="B3274" s="104">
        <f t="shared" si="1053"/>
        <v>41462.040652429998</v>
      </c>
      <c r="C3274" s="104">
        <f t="shared" si="1042"/>
        <v>38327.874124569957</v>
      </c>
      <c r="D3274" s="132">
        <f t="shared" si="1043"/>
        <v>43292</v>
      </c>
      <c r="E3274" s="105">
        <f t="shared" si="1055"/>
        <v>0</v>
      </c>
      <c r="F3274" s="106">
        <f t="shared" si="1052"/>
        <v>8</v>
      </c>
      <c r="G3274" s="106">
        <f t="shared" si="1054"/>
        <v>31</v>
      </c>
      <c r="H3274" s="104">
        <f t="shared" si="1044"/>
        <v>1</v>
      </c>
      <c r="I3274" s="104">
        <f t="shared" si="1045"/>
        <v>1.07934741</v>
      </c>
      <c r="J3274" s="104">
        <f t="shared" ref="J3274:J3337" si="1057">TRUNC(H3274*I3274,8)</f>
        <v>1.07934741</v>
      </c>
      <c r="K3274" s="104">
        <f t="shared" ref="K3274:K3337" si="1058">TRUNC(C3274*J3274,8)</f>
        <v>41369.091667159999</v>
      </c>
      <c r="L3274" s="107">
        <f t="shared" si="1047"/>
        <v>0</v>
      </c>
      <c r="M3274" s="105">
        <f t="shared" si="1048"/>
        <v>0</v>
      </c>
      <c r="N3274" s="104">
        <f t="shared" si="1049"/>
        <v>0</v>
      </c>
      <c r="O3274" s="113">
        <f t="shared" si="1046"/>
        <v>0.11</v>
      </c>
      <c r="P3274" s="108">
        <f t="shared" si="1056"/>
        <v>1.002246822</v>
      </c>
      <c r="Q3274" s="104">
        <f t="shared" ref="Q3274:Q3337" si="1059">TRUNC((P3274-1)*K3274,8)</f>
        <v>92.948985269999994</v>
      </c>
      <c r="R3274" s="104">
        <f t="shared" ref="R3274:R3337" si="1060">(N3274+Q3274)</f>
        <v>92.948985269999994</v>
      </c>
      <c r="S3274" s="109" t="s">
        <v>52</v>
      </c>
      <c r="T3274" s="110">
        <f t="shared" si="1050"/>
        <v>43322</v>
      </c>
      <c r="U3274" s="111">
        <f t="shared" si="1051"/>
        <v>0</v>
      </c>
      <c r="V3274" s="22"/>
      <c r="AF3274" s="14"/>
    </row>
    <row r="3275" spans="1:32" x14ac:dyDescent="0.2">
      <c r="A3275" s="112">
        <f t="shared" ref="A3275:A3338" si="1061">(A3274+1)</f>
        <v>43300</v>
      </c>
      <c r="B3275" s="104">
        <f t="shared" si="1053"/>
        <v>41473.673930589997</v>
      </c>
      <c r="C3275" s="104">
        <f t="shared" ref="C3275:C3338" si="1062">IF(DAY(A3274)=$E$2,VLOOKUP(A3274,X$10:Y$148,2),C3274)</f>
        <v>38327.874124569957</v>
      </c>
      <c r="D3275" s="132">
        <f t="shared" ref="D3275:D3338" si="1063">IF(DAY(A3274)=$E$2,A3275,D3274)</f>
        <v>43292</v>
      </c>
      <c r="E3275" s="105">
        <f t="shared" si="1055"/>
        <v>0</v>
      </c>
      <c r="F3275" s="106">
        <f t="shared" si="1052"/>
        <v>9</v>
      </c>
      <c r="G3275" s="106">
        <f t="shared" si="1054"/>
        <v>31</v>
      </c>
      <c r="H3275" s="104">
        <f t="shared" ref="H3275:H3338" si="1064">TRUNC(((1+$E3275)^($F3275/$G3275)),8)</f>
        <v>1</v>
      </c>
      <c r="I3275" s="104">
        <f t="shared" ref="I3275:I3338" si="1065">IF(DAY(A3274)=E$2,J3274,I3274)</f>
        <v>1.07934741</v>
      </c>
      <c r="J3275" s="104">
        <f t="shared" si="1057"/>
        <v>1.07934741</v>
      </c>
      <c r="K3275" s="104">
        <f t="shared" si="1058"/>
        <v>41369.091667159999</v>
      </c>
      <c r="L3275" s="107">
        <f t="shared" si="1047"/>
        <v>0</v>
      </c>
      <c r="M3275" s="105">
        <f t="shared" si="1048"/>
        <v>0</v>
      </c>
      <c r="N3275" s="104">
        <f t="shared" si="1049"/>
        <v>0</v>
      </c>
      <c r="O3275" s="113">
        <f t="shared" ref="O3275:O3338" si="1066">(O3274)</f>
        <v>0.11</v>
      </c>
      <c r="P3275" s="108">
        <f t="shared" si="1056"/>
        <v>1.002528029</v>
      </c>
      <c r="Q3275" s="104">
        <f t="shared" si="1059"/>
        <v>104.58226343</v>
      </c>
      <c r="R3275" s="104">
        <f t="shared" si="1060"/>
        <v>104.58226343</v>
      </c>
      <c r="S3275" s="109" t="s">
        <v>52</v>
      </c>
      <c r="T3275" s="110">
        <f t="shared" si="1050"/>
        <v>43322</v>
      </c>
      <c r="U3275" s="111">
        <f t="shared" si="1051"/>
        <v>0</v>
      </c>
      <c r="V3275" s="22"/>
      <c r="AF3275" s="14"/>
    </row>
    <row r="3276" spans="1:32" x14ac:dyDescent="0.2">
      <c r="A3276" s="112">
        <f t="shared" si="1061"/>
        <v>43301</v>
      </c>
      <c r="B3276" s="104">
        <f t="shared" si="1053"/>
        <v>41485.310518279999</v>
      </c>
      <c r="C3276" s="104">
        <f t="shared" si="1062"/>
        <v>38327.874124569957</v>
      </c>
      <c r="D3276" s="132">
        <f t="shared" si="1063"/>
        <v>43292</v>
      </c>
      <c r="E3276" s="105">
        <f t="shared" si="1055"/>
        <v>0</v>
      </c>
      <c r="F3276" s="106">
        <f t="shared" si="1052"/>
        <v>10</v>
      </c>
      <c r="G3276" s="106">
        <f t="shared" si="1054"/>
        <v>31</v>
      </c>
      <c r="H3276" s="104">
        <f t="shared" si="1064"/>
        <v>1</v>
      </c>
      <c r="I3276" s="104">
        <f t="shared" si="1065"/>
        <v>1.07934741</v>
      </c>
      <c r="J3276" s="104">
        <f t="shared" si="1057"/>
        <v>1.07934741</v>
      </c>
      <c r="K3276" s="104">
        <f t="shared" si="1058"/>
        <v>41369.091667159999</v>
      </c>
      <c r="L3276" s="107">
        <f t="shared" ref="L3276:L3339" si="1067">IF(DAY(A3276)=E$2,VLOOKUP(A3276,$X$10:$AE$196,7),0)</f>
        <v>0</v>
      </c>
      <c r="M3276" s="105">
        <f t="shared" ref="M3276:M3339" si="1068">IF(DAY(A3276)=E$2,VLOOKUP(A3276,$X$10:$AE$200,5),0)</f>
        <v>0</v>
      </c>
      <c r="N3276" s="104">
        <f t="shared" ref="N3276:N3339" si="1069">IF(M3276&gt;0,TRUNC((M3276*K3276),8),0)</f>
        <v>0</v>
      </c>
      <c r="O3276" s="113">
        <f t="shared" si="1066"/>
        <v>0.11</v>
      </c>
      <c r="P3276" s="108">
        <f t="shared" si="1056"/>
        <v>1.002809316</v>
      </c>
      <c r="Q3276" s="104">
        <f t="shared" si="1059"/>
        <v>116.21885112</v>
      </c>
      <c r="R3276" s="104">
        <f t="shared" si="1060"/>
        <v>116.21885112</v>
      </c>
      <c r="S3276" s="109" t="s">
        <v>52</v>
      </c>
      <c r="T3276" s="110">
        <f t="shared" ref="T3276:T3339" si="1070">IF(DAY(A3276)=E$2+1,VLOOKUP(A3275,$X$10:$AE$200,8),T3275)</f>
        <v>43322</v>
      </c>
      <c r="U3276" s="111">
        <f t="shared" ref="U3276:U3339" si="1071">IF(L3276&gt;0,K3276-N3276,0)</f>
        <v>0</v>
      </c>
      <c r="V3276" s="22"/>
      <c r="AF3276" s="14"/>
    </row>
    <row r="3277" spans="1:32" x14ac:dyDescent="0.2">
      <c r="A3277" s="112">
        <f t="shared" si="1061"/>
        <v>43302</v>
      </c>
      <c r="B3277" s="104">
        <f t="shared" si="1053"/>
        <v>41496.950332759996</v>
      </c>
      <c r="C3277" s="104">
        <f t="shared" si="1062"/>
        <v>38327.874124569957</v>
      </c>
      <c r="D3277" s="132">
        <f t="shared" si="1063"/>
        <v>43292</v>
      </c>
      <c r="E3277" s="105">
        <f t="shared" si="1055"/>
        <v>0</v>
      </c>
      <c r="F3277" s="106">
        <f t="shared" si="1052"/>
        <v>11</v>
      </c>
      <c r="G3277" s="106">
        <f t="shared" si="1054"/>
        <v>31</v>
      </c>
      <c r="H3277" s="104">
        <f t="shared" si="1064"/>
        <v>1</v>
      </c>
      <c r="I3277" s="104">
        <f t="shared" si="1065"/>
        <v>1.07934741</v>
      </c>
      <c r="J3277" s="104">
        <f t="shared" si="1057"/>
        <v>1.07934741</v>
      </c>
      <c r="K3277" s="104">
        <f t="shared" si="1058"/>
        <v>41369.091667159999</v>
      </c>
      <c r="L3277" s="107">
        <f t="shared" si="1067"/>
        <v>0</v>
      </c>
      <c r="M3277" s="105">
        <f t="shared" si="1068"/>
        <v>0</v>
      </c>
      <c r="N3277" s="104">
        <f t="shared" si="1069"/>
        <v>0</v>
      </c>
      <c r="O3277" s="113">
        <f t="shared" si="1066"/>
        <v>0.11</v>
      </c>
      <c r="P3277" s="108">
        <f t="shared" si="1056"/>
        <v>1.003090681</v>
      </c>
      <c r="Q3277" s="104">
        <f t="shared" si="1059"/>
        <v>127.85866559999999</v>
      </c>
      <c r="R3277" s="104">
        <f t="shared" si="1060"/>
        <v>127.85866559999999</v>
      </c>
      <c r="S3277" s="109" t="s">
        <v>52</v>
      </c>
      <c r="T3277" s="110">
        <f t="shared" si="1070"/>
        <v>43322</v>
      </c>
      <c r="U3277" s="111">
        <f t="shared" si="1071"/>
        <v>0</v>
      </c>
      <c r="V3277" s="22"/>
      <c r="AF3277" s="14"/>
    </row>
    <row r="3278" spans="1:32" x14ac:dyDescent="0.2">
      <c r="A3278" s="112">
        <f t="shared" si="1061"/>
        <v>43303</v>
      </c>
      <c r="B3278" s="104">
        <f t="shared" si="1053"/>
        <v>41508.593415390002</v>
      </c>
      <c r="C3278" s="104">
        <f t="shared" si="1062"/>
        <v>38327.874124569957</v>
      </c>
      <c r="D3278" s="132">
        <f t="shared" si="1063"/>
        <v>43292</v>
      </c>
      <c r="E3278" s="105">
        <f t="shared" si="1055"/>
        <v>0</v>
      </c>
      <c r="F3278" s="106">
        <f t="shared" si="1052"/>
        <v>12</v>
      </c>
      <c r="G3278" s="106">
        <f t="shared" si="1054"/>
        <v>31</v>
      </c>
      <c r="H3278" s="104">
        <f t="shared" si="1064"/>
        <v>1</v>
      </c>
      <c r="I3278" s="104">
        <f t="shared" si="1065"/>
        <v>1.07934741</v>
      </c>
      <c r="J3278" s="104">
        <f t="shared" si="1057"/>
        <v>1.07934741</v>
      </c>
      <c r="K3278" s="104">
        <f t="shared" si="1058"/>
        <v>41369.091667159999</v>
      </c>
      <c r="L3278" s="107">
        <f t="shared" si="1067"/>
        <v>0</v>
      </c>
      <c r="M3278" s="105">
        <f t="shared" si="1068"/>
        <v>0</v>
      </c>
      <c r="N3278" s="104">
        <f t="shared" si="1069"/>
        <v>0</v>
      </c>
      <c r="O3278" s="113">
        <f t="shared" si="1066"/>
        <v>0.11</v>
      </c>
      <c r="P3278" s="108">
        <f t="shared" si="1056"/>
        <v>1.0033721250000001</v>
      </c>
      <c r="Q3278" s="104">
        <f t="shared" si="1059"/>
        <v>139.50174823</v>
      </c>
      <c r="R3278" s="104">
        <f t="shared" si="1060"/>
        <v>139.50174823</v>
      </c>
      <c r="S3278" s="109" t="s">
        <v>52</v>
      </c>
      <c r="T3278" s="110">
        <f t="shared" si="1070"/>
        <v>43322</v>
      </c>
      <c r="U3278" s="111">
        <f t="shared" si="1071"/>
        <v>0</v>
      </c>
      <c r="V3278" s="22"/>
      <c r="AF3278" s="14"/>
    </row>
    <row r="3279" spans="1:32" x14ac:dyDescent="0.2">
      <c r="A3279" s="112">
        <f t="shared" si="1061"/>
        <v>43304</v>
      </c>
      <c r="B3279" s="104">
        <f t="shared" si="1053"/>
        <v>41520.239766189996</v>
      </c>
      <c r="C3279" s="104">
        <f t="shared" si="1062"/>
        <v>38327.874124569957</v>
      </c>
      <c r="D3279" s="132">
        <f t="shared" si="1063"/>
        <v>43292</v>
      </c>
      <c r="E3279" s="105">
        <f t="shared" si="1055"/>
        <v>0</v>
      </c>
      <c r="F3279" s="106">
        <f t="shared" si="1052"/>
        <v>13</v>
      </c>
      <c r="G3279" s="106">
        <f t="shared" si="1054"/>
        <v>31</v>
      </c>
      <c r="H3279" s="104">
        <f t="shared" si="1064"/>
        <v>1</v>
      </c>
      <c r="I3279" s="104">
        <f t="shared" si="1065"/>
        <v>1.07934741</v>
      </c>
      <c r="J3279" s="104">
        <f t="shared" si="1057"/>
        <v>1.07934741</v>
      </c>
      <c r="K3279" s="104">
        <f t="shared" si="1058"/>
        <v>41369.091667159999</v>
      </c>
      <c r="L3279" s="107">
        <f t="shared" si="1067"/>
        <v>0</v>
      </c>
      <c r="M3279" s="105">
        <f t="shared" si="1068"/>
        <v>0</v>
      </c>
      <c r="N3279" s="104">
        <f t="shared" si="1069"/>
        <v>0</v>
      </c>
      <c r="O3279" s="113">
        <f t="shared" si="1066"/>
        <v>0.11</v>
      </c>
      <c r="P3279" s="108">
        <f t="shared" si="1056"/>
        <v>1.003653648</v>
      </c>
      <c r="Q3279" s="104">
        <f t="shared" si="1059"/>
        <v>151.14809903</v>
      </c>
      <c r="R3279" s="104">
        <f t="shared" si="1060"/>
        <v>151.14809903</v>
      </c>
      <c r="S3279" s="109" t="s">
        <v>52</v>
      </c>
      <c r="T3279" s="110">
        <f t="shared" si="1070"/>
        <v>43322</v>
      </c>
      <c r="U3279" s="111">
        <f t="shared" si="1071"/>
        <v>0</v>
      </c>
      <c r="V3279" s="22"/>
      <c r="AF3279" s="14"/>
    </row>
    <row r="3280" spans="1:32" x14ac:dyDescent="0.2">
      <c r="A3280" s="112">
        <f t="shared" si="1061"/>
        <v>43305</v>
      </c>
      <c r="B3280" s="104">
        <f t="shared" si="1053"/>
        <v>41531.889385139999</v>
      </c>
      <c r="C3280" s="104">
        <f t="shared" si="1062"/>
        <v>38327.874124569957</v>
      </c>
      <c r="D3280" s="132">
        <f t="shared" si="1063"/>
        <v>43292</v>
      </c>
      <c r="E3280" s="105">
        <f t="shared" si="1055"/>
        <v>0</v>
      </c>
      <c r="F3280" s="106">
        <f t="shared" si="1052"/>
        <v>14</v>
      </c>
      <c r="G3280" s="106">
        <f t="shared" si="1054"/>
        <v>31</v>
      </c>
      <c r="H3280" s="104">
        <f t="shared" si="1064"/>
        <v>1</v>
      </c>
      <c r="I3280" s="104">
        <f t="shared" si="1065"/>
        <v>1.07934741</v>
      </c>
      <c r="J3280" s="104">
        <f t="shared" si="1057"/>
        <v>1.07934741</v>
      </c>
      <c r="K3280" s="104">
        <f t="shared" si="1058"/>
        <v>41369.091667159999</v>
      </c>
      <c r="L3280" s="107">
        <f t="shared" si="1067"/>
        <v>0</v>
      </c>
      <c r="M3280" s="105">
        <f t="shared" si="1068"/>
        <v>0</v>
      </c>
      <c r="N3280" s="104">
        <f t="shared" si="1069"/>
        <v>0</v>
      </c>
      <c r="O3280" s="113">
        <f t="shared" si="1066"/>
        <v>0.11</v>
      </c>
      <c r="P3280" s="108">
        <f t="shared" si="1056"/>
        <v>1.0039352500000001</v>
      </c>
      <c r="Q3280" s="104">
        <f t="shared" si="1059"/>
        <v>162.79771797999999</v>
      </c>
      <c r="R3280" s="104">
        <f t="shared" si="1060"/>
        <v>162.79771797999999</v>
      </c>
      <c r="S3280" s="109" t="s">
        <v>52</v>
      </c>
      <c r="T3280" s="110">
        <f t="shared" si="1070"/>
        <v>43322</v>
      </c>
      <c r="U3280" s="111">
        <f t="shared" si="1071"/>
        <v>0</v>
      </c>
      <c r="V3280" s="22"/>
      <c r="AF3280" s="14"/>
    </row>
    <row r="3281" spans="1:32" x14ac:dyDescent="0.2">
      <c r="A3281" s="112">
        <f t="shared" si="1061"/>
        <v>43306</v>
      </c>
      <c r="B3281" s="104">
        <f t="shared" si="1053"/>
        <v>41543.542272250001</v>
      </c>
      <c r="C3281" s="104">
        <f t="shared" si="1062"/>
        <v>38327.874124569957</v>
      </c>
      <c r="D3281" s="132">
        <f t="shared" si="1063"/>
        <v>43292</v>
      </c>
      <c r="E3281" s="105">
        <f t="shared" si="1055"/>
        <v>0</v>
      </c>
      <c r="F3281" s="106">
        <f t="shared" si="1052"/>
        <v>15</v>
      </c>
      <c r="G3281" s="106">
        <f t="shared" si="1054"/>
        <v>31</v>
      </c>
      <c r="H3281" s="104">
        <f t="shared" si="1064"/>
        <v>1</v>
      </c>
      <c r="I3281" s="104">
        <f t="shared" si="1065"/>
        <v>1.07934741</v>
      </c>
      <c r="J3281" s="104">
        <f t="shared" si="1057"/>
        <v>1.07934741</v>
      </c>
      <c r="K3281" s="104">
        <f t="shared" si="1058"/>
        <v>41369.091667159999</v>
      </c>
      <c r="L3281" s="107">
        <f t="shared" si="1067"/>
        <v>0</v>
      </c>
      <c r="M3281" s="105">
        <f t="shared" si="1068"/>
        <v>0</v>
      </c>
      <c r="N3281" s="104">
        <f t="shared" si="1069"/>
        <v>0</v>
      </c>
      <c r="O3281" s="113">
        <f t="shared" si="1066"/>
        <v>0.11</v>
      </c>
      <c r="P3281" s="108">
        <f t="shared" si="1056"/>
        <v>1.004216931</v>
      </c>
      <c r="Q3281" s="104">
        <f t="shared" si="1059"/>
        <v>174.45060509000001</v>
      </c>
      <c r="R3281" s="104">
        <f t="shared" si="1060"/>
        <v>174.45060509000001</v>
      </c>
      <c r="S3281" s="109" t="s">
        <v>52</v>
      </c>
      <c r="T3281" s="110">
        <f t="shared" si="1070"/>
        <v>43322</v>
      </c>
      <c r="U3281" s="111">
        <f t="shared" si="1071"/>
        <v>0</v>
      </c>
      <c r="V3281" s="22"/>
      <c r="AF3281" s="14"/>
    </row>
    <row r="3282" spans="1:32" x14ac:dyDescent="0.2">
      <c r="A3282" s="112">
        <f t="shared" si="1061"/>
        <v>43307</v>
      </c>
      <c r="B3282" s="104">
        <f t="shared" si="1053"/>
        <v>41555.198468889997</v>
      </c>
      <c r="C3282" s="104">
        <f t="shared" si="1062"/>
        <v>38327.874124569957</v>
      </c>
      <c r="D3282" s="132">
        <f t="shared" si="1063"/>
        <v>43292</v>
      </c>
      <c r="E3282" s="105">
        <f t="shared" si="1055"/>
        <v>0</v>
      </c>
      <c r="F3282" s="106">
        <f t="shared" si="1052"/>
        <v>16</v>
      </c>
      <c r="G3282" s="106">
        <f t="shared" si="1054"/>
        <v>31</v>
      </c>
      <c r="H3282" s="104">
        <f t="shared" si="1064"/>
        <v>1</v>
      </c>
      <c r="I3282" s="104">
        <f t="shared" si="1065"/>
        <v>1.07934741</v>
      </c>
      <c r="J3282" s="104">
        <f t="shared" si="1057"/>
        <v>1.07934741</v>
      </c>
      <c r="K3282" s="104">
        <f t="shared" si="1058"/>
        <v>41369.091667159999</v>
      </c>
      <c r="L3282" s="107">
        <f t="shared" si="1067"/>
        <v>0</v>
      </c>
      <c r="M3282" s="105">
        <f t="shared" si="1068"/>
        <v>0</v>
      </c>
      <c r="N3282" s="104">
        <f t="shared" si="1069"/>
        <v>0</v>
      </c>
      <c r="O3282" s="113">
        <f t="shared" si="1066"/>
        <v>0.11</v>
      </c>
      <c r="P3282" s="108">
        <f t="shared" si="1056"/>
        <v>1.0044986920000001</v>
      </c>
      <c r="Q3282" s="104">
        <f t="shared" si="1059"/>
        <v>186.10680173</v>
      </c>
      <c r="R3282" s="104">
        <f t="shared" si="1060"/>
        <v>186.10680173</v>
      </c>
      <c r="S3282" s="109" t="s">
        <v>52</v>
      </c>
      <c r="T3282" s="110">
        <f t="shared" si="1070"/>
        <v>43322</v>
      </c>
      <c r="U3282" s="111">
        <f t="shared" si="1071"/>
        <v>0</v>
      </c>
      <c r="V3282" s="22"/>
      <c r="AF3282" s="14"/>
    </row>
    <row r="3283" spans="1:32" x14ac:dyDescent="0.2">
      <c r="A3283" s="112">
        <f t="shared" si="1061"/>
        <v>43308</v>
      </c>
      <c r="B3283" s="104">
        <f t="shared" si="1053"/>
        <v>41566.857892309999</v>
      </c>
      <c r="C3283" s="104">
        <f t="shared" si="1062"/>
        <v>38327.874124569957</v>
      </c>
      <c r="D3283" s="132">
        <f t="shared" si="1063"/>
        <v>43292</v>
      </c>
      <c r="E3283" s="105">
        <f t="shared" si="1055"/>
        <v>0</v>
      </c>
      <c r="F3283" s="106">
        <f t="shared" si="1052"/>
        <v>17</v>
      </c>
      <c r="G3283" s="106">
        <f t="shared" si="1054"/>
        <v>31</v>
      </c>
      <c r="H3283" s="104">
        <f t="shared" si="1064"/>
        <v>1</v>
      </c>
      <c r="I3283" s="104">
        <f t="shared" si="1065"/>
        <v>1.07934741</v>
      </c>
      <c r="J3283" s="104">
        <f t="shared" si="1057"/>
        <v>1.07934741</v>
      </c>
      <c r="K3283" s="104">
        <f t="shared" si="1058"/>
        <v>41369.091667159999</v>
      </c>
      <c r="L3283" s="107">
        <f t="shared" si="1067"/>
        <v>0</v>
      </c>
      <c r="M3283" s="105">
        <f t="shared" si="1068"/>
        <v>0</v>
      </c>
      <c r="N3283" s="104">
        <f t="shared" si="1069"/>
        <v>0</v>
      </c>
      <c r="O3283" s="113">
        <f t="shared" si="1066"/>
        <v>0.11</v>
      </c>
      <c r="P3283" s="108">
        <f t="shared" si="1056"/>
        <v>1.004780531</v>
      </c>
      <c r="Q3283" s="104">
        <f t="shared" si="1059"/>
        <v>197.76622515</v>
      </c>
      <c r="R3283" s="104">
        <f t="shared" si="1060"/>
        <v>197.76622515</v>
      </c>
      <c r="S3283" s="109" t="s">
        <v>52</v>
      </c>
      <c r="T3283" s="110">
        <f t="shared" si="1070"/>
        <v>43322</v>
      </c>
      <c r="U3283" s="111">
        <f t="shared" si="1071"/>
        <v>0</v>
      </c>
      <c r="V3283" s="22"/>
      <c r="AF3283" s="14"/>
    </row>
    <row r="3284" spans="1:32" x14ac:dyDescent="0.2">
      <c r="A3284" s="112">
        <f t="shared" si="1061"/>
        <v>43309</v>
      </c>
      <c r="B3284" s="104">
        <f t="shared" si="1053"/>
        <v>41578.520583899997</v>
      </c>
      <c r="C3284" s="104">
        <f t="shared" si="1062"/>
        <v>38327.874124569957</v>
      </c>
      <c r="D3284" s="132">
        <f t="shared" si="1063"/>
        <v>43292</v>
      </c>
      <c r="E3284" s="105">
        <f t="shared" si="1055"/>
        <v>0</v>
      </c>
      <c r="F3284" s="106">
        <f t="shared" si="1052"/>
        <v>18</v>
      </c>
      <c r="G3284" s="106">
        <f t="shared" si="1054"/>
        <v>31</v>
      </c>
      <c r="H3284" s="104">
        <f t="shared" si="1064"/>
        <v>1</v>
      </c>
      <c r="I3284" s="104">
        <f t="shared" si="1065"/>
        <v>1.07934741</v>
      </c>
      <c r="J3284" s="104">
        <f t="shared" si="1057"/>
        <v>1.07934741</v>
      </c>
      <c r="K3284" s="104">
        <f t="shared" si="1058"/>
        <v>41369.091667159999</v>
      </c>
      <c r="L3284" s="107">
        <f t="shared" si="1067"/>
        <v>0</v>
      </c>
      <c r="M3284" s="105">
        <f t="shared" si="1068"/>
        <v>0</v>
      </c>
      <c r="N3284" s="104">
        <f t="shared" si="1069"/>
        <v>0</v>
      </c>
      <c r="O3284" s="113">
        <f t="shared" si="1066"/>
        <v>0.11</v>
      </c>
      <c r="P3284" s="108">
        <f t="shared" si="1056"/>
        <v>1.005062449</v>
      </c>
      <c r="Q3284" s="104">
        <f t="shared" si="1059"/>
        <v>209.42891674000001</v>
      </c>
      <c r="R3284" s="104">
        <f t="shared" si="1060"/>
        <v>209.42891674000001</v>
      </c>
      <c r="S3284" s="109" t="s">
        <v>52</v>
      </c>
      <c r="T3284" s="110">
        <f t="shared" si="1070"/>
        <v>43322</v>
      </c>
      <c r="U3284" s="111">
        <f t="shared" si="1071"/>
        <v>0</v>
      </c>
      <c r="V3284" s="22"/>
      <c r="AF3284" s="14"/>
    </row>
    <row r="3285" spans="1:32" x14ac:dyDescent="0.2">
      <c r="A3285" s="112">
        <f t="shared" si="1061"/>
        <v>43310</v>
      </c>
      <c r="B3285" s="104">
        <f t="shared" si="1053"/>
        <v>41590.18658501</v>
      </c>
      <c r="C3285" s="104">
        <f t="shared" si="1062"/>
        <v>38327.874124569957</v>
      </c>
      <c r="D3285" s="132">
        <f t="shared" si="1063"/>
        <v>43292</v>
      </c>
      <c r="E3285" s="105">
        <f t="shared" si="1055"/>
        <v>0</v>
      </c>
      <c r="F3285" s="106">
        <f t="shared" si="1052"/>
        <v>19</v>
      </c>
      <c r="G3285" s="106">
        <f t="shared" si="1054"/>
        <v>31</v>
      </c>
      <c r="H3285" s="104">
        <f t="shared" si="1064"/>
        <v>1</v>
      </c>
      <c r="I3285" s="104">
        <f t="shared" si="1065"/>
        <v>1.07934741</v>
      </c>
      <c r="J3285" s="104">
        <f t="shared" si="1057"/>
        <v>1.07934741</v>
      </c>
      <c r="K3285" s="104">
        <f t="shared" si="1058"/>
        <v>41369.091667159999</v>
      </c>
      <c r="L3285" s="107">
        <f t="shared" si="1067"/>
        <v>0</v>
      </c>
      <c r="M3285" s="105">
        <f t="shared" si="1068"/>
        <v>0</v>
      </c>
      <c r="N3285" s="104">
        <f t="shared" si="1069"/>
        <v>0</v>
      </c>
      <c r="O3285" s="113">
        <f t="shared" si="1066"/>
        <v>0.11</v>
      </c>
      <c r="P3285" s="108">
        <f t="shared" si="1056"/>
        <v>1.0053444469999999</v>
      </c>
      <c r="Q3285" s="104">
        <f t="shared" si="1059"/>
        <v>221.09491785</v>
      </c>
      <c r="R3285" s="104">
        <f t="shared" si="1060"/>
        <v>221.09491785</v>
      </c>
      <c r="S3285" s="109" t="s">
        <v>52</v>
      </c>
      <c r="T3285" s="110">
        <f t="shared" si="1070"/>
        <v>43322</v>
      </c>
      <c r="U3285" s="111">
        <f t="shared" si="1071"/>
        <v>0</v>
      </c>
      <c r="V3285" s="22"/>
      <c r="AF3285" s="14"/>
    </row>
    <row r="3286" spans="1:32" x14ac:dyDescent="0.2">
      <c r="A3286" s="112">
        <f t="shared" si="1061"/>
        <v>43311</v>
      </c>
      <c r="B3286" s="104">
        <f t="shared" si="1053"/>
        <v>41601.855812909998</v>
      </c>
      <c r="C3286" s="104">
        <f t="shared" si="1062"/>
        <v>38327.874124569957</v>
      </c>
      <c r="D3286" s="132">
        <f t="shared" si="1063"/>
        <v>43292</v>
      </c>
      <c r="E3286" s="105">
        <f t="shared" si="1055"/>
        <v>0</v>
      </c>
      <c r="F3286" s="106">
        <f t="shared" si="1052"/>
        <v>20</v>
      </c>
      <c r="G3286" s="106">
        <f t="shared" si="1054"/>
        <v>31</v>
      </c>
      <c r="H3286" s="104">
        <f t="shared" si="1064"/>
        <v>1</v>
      </c>
      <c r="I3286" s="104">
        <f t="shared" si="1065"/>
        <v>1.07934741</v>
      </c>
      <c r="J3286" s="104">
        <f t="shared" si="1057"/>
        <v>1.07934741</v>
      </c>
      <c r="K3286" s="104">
        <f t="shared" si="1058"/>
        <v>41369.091667159999</v>
      </c>
      <c r="L3286" s="107">
        <f t="shared" si="1067"/>
        <v>0</v>
      </c>
      <c r="M3286" s="105">
        <f t="shared" si="1068"/>
        <v>0</v>
      </c>
      <c r="N3286" s="104">
        <f t="shared" si="1069"/>
        <v>0</v>
      </c>
      <c r="O3286" s="113">
        <f t="shared" si="1066"/>
        <v>0.11</v>
      </c>
      <c r="P3286" s="108">
        <f t="shared" si="1056"/>
        <v>1.0056265230000001</v>
      </c>
      <c r="Q3286" s="104">
        <f t="shared" si="1059"/>
        <v>232.76414575000001</v>
      </c>
      <c r="R3286" s="104">
        <f t="shared" si="1060"/>
        <v>232.76414575000001</v>
      </c>
      <c r="S3286" s="109" t="s">
        <v>52</v>
      </c>
      <c r="T3286" s="110">
        <f t="shared" si="1070"/>
        <v>43322</v>
      </c>
      <c r="U3286" s="111">
        <f t="shared" si="1071"/>
        <v>0</v>
      </c>
      <c r="V3286" s="22"/>
      <c r="AF3286" s="14"/>
    </row>
    <row r="3287" spans="1:32" x14ac:dyDescent="0.2">
      <c r="A3287" s="112">
        <f t="shared" si="1061"/>
        <v>43312</v>
      </c>
      <c r="B3287" s="104">
        <f t="shared" si="1053"/>
        <v>41613.528350339999</v>
      </c>
      <c r="C3287" s="104">
        <f t="shared" si="1062"/>
        <v>38327.874124569957</v>
      </c>
      <c r="D3287" s="132">
        <f t="shared" si="1063"/>
        <v>43292</v>
      </c>
      <c r="E3287" s="105">
        <f t="shared" si="1055"/>
        <v>0</v>
      </c>
      <c r="F3287" s="106">
        <f t="shared" si="1052"/>
        <v>21</v>
      </c>
      <c r="G3287" s="106">
        <f t="shared" si="1054"/>
        <v>31</v>
      </c>
      <c r="H3287" s="104">
        <f t="shared" si="1064"/>
        <v>1</v>
      </c>
      <c r="I3287" s="104">
        <f t="shared" si="1065"/>
        <v>1.07934741</v>
      </c>
      <c r="J3287" s="104">
        <f t="shared" si="1057"/>
        <v>1.07934741</v>
      </c>
      <c r="K3287" s="104">
        <f t="shared" si="1058"/>
        <v>41369.091667159999</v>
      </c>
      <c r="L3287" s="107">
        <f t="shared" si="1067"/>
        <v>0</v>
      </c>
      <c r="M3287" s="105">
        <f t="shared" si="1068"/>
        <v>0</v>
      </c>
      <c r="N3287" s="104">
        <f t="shared" si="1069"/>
        <v>0</v>
      </c>
      <c r="O3287" s="113">
        <f t="shared" si="1066"/>
        <v>0.11</v>
      </c>
      <c r="P3287" s="108">
        <f t="shared" si="1056"/>
        <v>1.005908679</v>
      </c>
      <c r="Q3287" s="104">
        <f t="shared" si="1059"/>
        <v>244.43668317999999</v>
      </c>
      <c r="R3287" s="104">
        <f t="shared" si="1060"/>
        <v>244.43668317999999</v>
      </c>
      <c r="S3287" s="109" t="s">
        <v>52</v>
      </c>
      <c r="T3287" s="110">
        <f t="shared" si="1070"/>
        <v>43322</v>
      </c>
      <c r="U3287" s="111">
        <f t="shared" si="1071"/>
        <v>0</v>
      </c>
      <c r="V3287" s="22"/>
      <c r="AF3287" s="14"/>
    </row>
    <row r="3288" spans="1:32" x14ac:dyDescent="0.2">
      <c r="A3288" s="112">
        <f t="shared" si="1061"/>
        <v>43313</v>
      </c>
      <c r="B3288" s="104">
        <f t="shared" si="1053"/>
        <v>41625.204155920001</v>
      </c>
      <c r="C3288" s="104">
        <f t="shared" si="1062"/>
        <v>38327.874124569957</v>
      </c>
      <c r="D3288" s="132">
        <f t="shared" si="1063"/>
        <v>43292</v>
      </c>
      <c r="E3288" s="105">
        <f t="shared" si="1055"/>
        <v>0</v>
      </c>
      <c r="F3288" s="106">
        <f t="shared" si="1052"/>
        <v>22</v>
      </c>
      <c r="G3288" s="106">
        <f t="shared" si="1054"/>
        <v>31</v>
      </c>
      <c r="H3288" s="104">
        <f t="shared" si="1064"/>
        <v>1</v>
      </c>
      <c r="I3288" s="104">
        <f t="shared" si="1065"/>
        <v>1.07934741</v>
      </c>
      <c r="J3288" s="104">
        <f t="shared" si="1057"/>
        <v>1.07934741</v>
      </c>
      <c r="K3288" s="104">
        <f t="shared" si="1058"/>
        <v>41369.091667159999</v>
      </c>
      <c r="L3288" s="107">
        <f t="shared" si="1067"/>
        <v>0</v>
      </c>
      <c r="M3288" s="105">
        <f t="shared" si="1068"/>
        <v>0</v>
      </c>
      <c r="N3288" s="104">
        <f t="shared" si="1069"/>
        <v>0</v>
      </c>
      <c r="O3288" s="113">
        <f t="shared" si="1066"/>
        <v>0.11</v>
      </c>
      <c r="P3288" s="108">
        <f t="shared" si="1056"/>
        <v>1.006190914</v>
      </c>
      <c r="Q3288" s="104">
        <f t="shared" si="1059"/>
        <v>256.11248876000002</v>
      </c>
      <c r="R3288" s="104">
        <f t="shared" si="1060"/>
        <v>256.11248876000002</v>
      </c>
      <c r="S3288" s="109" t="s">
        <v>52</v>
      </c>
      <c r="T3288" s="110">
        <f t="shared" si="1070"/>
        <v>43322</v>
      </c>
      <c r="U3288" s="111">
        <f t="shared" si="1071"/>
        <v>0</v>
      </c>
      <c r="V3288" s="22"/>
      <c r="AF3288" s="14"/>
    </row>
    <row r="3289" spans="1:32" x14ac:dyDescent="0.2">
      <c r="A3289" s="112">
        <f t="shared" si="1061"/>
        <v>43314</v>
      </c>
      <c r="B3289" s="104">
        <f t="shared" si="1053"/>
        <v>41636.883229669998</v>
      </c>
      <c r="C3289" s="104">
        <f t="shared" si="1062"/>
        <v>38327.874124569957</v>
      </c>
      <c r="D3289" s="132">
        <f t="shared" si="1063"/>
        <v>43292</v>
      </c>
      <c r="E3289" s="105">
        <f t="shared" si="1055"/>
        <v>0</v>
      </c>
      <c r="F3289" s="106">
        <f t="shared" si="1052"/>
        <v>23</v>
      </c>
      <c r="G3289" s="106">
        <f t="shared" si="1054"/>
        <v>31</v>
      </c>
      <c r="H3289" s="104">
        <f t="shared" si="1064"/>
        <v>1</v>
      </c>
      <c r="I3289" s="104">
        <f t="shared" si="1065"/>
        <v>1.07934741</v>
      </c>
      <c r="J3289" s="104">
        <f t="shared" si="1057"/>
        <v>1.07934741</v>
      </c>
      <c r="K3289" s="104">
        <f t="shared" si="1058"/>
        <v>41369.091667159999</v>
      </c>
      <c r="L3289" s="107">
        <f t="shared" si="1067"/>
        <v>0</v>
      </c>
      <c r="M3289" s="105">
        <f t="shared" si="1068"/>
        <v>0</v>
      </c>
      <c r="N3289" s="104">
        <f t="shared" si="1069"/>
        <v>0</v>
      </c>
      <c r="O3289" s="113">
        <f t="shared" si="1066"/>
        <v>0.11</v>
      </c>
      <c r="P3289" s="108">
        <f t="shared" si="1056"/>
        <v>1.0064732279999999</v>
      </c>
      <c r="Q3289" s="104">
        <f t="shared" si="1059"/>
        <v>267.79156251000001</v>
      </c>
      <c r="R3289" s="104">
        <f t="shared" si="1060"/>
        <v>267.79156251000001</v>
      </c>
      <c r="S3289" s="109" t="s">
        <v>52</v>
      </c>
      <c r="T3289" s="110">
        <f t="shared" si="1070"/>
        <v>43322</v>
      </c>
      <c r="U3289" s="111">
        <f t="shared" si="1071"/>
        <v>0</v>
      </c>
      <c r="V3289" s="22"/>
      <c r="AF3289" s="14"/>
    </row>
    <row r="3290" spans="1:32" x14ac:dyDescent="0.2">
      <c r="A3290" s="112">
        <f t="shared" si="1061"/>
        <v>43315</v>
      </c>
      <c r="B3290" s="104">
        <f t="shared" si="1053"/>
        <v>41648.565571569998</v>
      </c>
      <c r="C3290" s="104">
        <f t="shared" si="1062"/>
        <v>38327.874124569957</v>
      </c>
      <c r="D3290" s="132">
        <f t="shared" si="1063"/>
        <v>43292</v>
      </c>
      <c r="E3290" s="105">
        <f t="shared" si="1055"/>
        <v>0</v>
      </c>
      <c r="F3290" s="106">
        <f t="shared" si="1052"/>
        <v>24</v>
      </c>
      <c r="G3290" s="106">
        <f t="shared" si="1054"/>
        <v>31</v>
      </c>
      <c r="H3290" s="104">
        <f t="shared" si="1064"/>
        <v>1</v>
      </c>
      <c r="I3290" s="104">
        <f t="shared" si="1065"/>
        <v>1.07934741</v>
      </c>
      <c r="J3290" s="104">
        <f t="shared" si="1057"/>
        <v>1.07934741</v>
      </c>
      <c r="K3290" s="104">
        <f t="shared" si="1058"/>
        <v>41369.091667159999</v>
      </c>
      <c r="L3290" s="107">
        <f t="shared" si="1067"/>
        <v>0</v>
      </c>
      <c r="M3290" s="105">
        <f t="shared" si="1068"/>
        <v>0</v>
      </c>
      <c r="N3290" s="104">
        <f t="shared" si="1069"/>
        <v>0</v>
      </c>
      <c r="O3290" s="113">
        <f t="shared" si="1066"/>
        <v>0.11</v>
      </c>
      <c r="P3290" s="108">
        <f t="shared" si="1056"/>
        <v>1.0067556209999999</v>
      </c>
      <c r="Q3290" s="104">
        <f t="shared" si="1059"/>
        <v>279.47390440999999</v>
      </c>
      <c r="R3290" s="104">
        <f t="shared" si="1060"/>
        <v>279.47390440999999</v>
      </c>
      <c r="S3290" s="109" t="s">
        <v>52</v>
      </c>
      <c r="T3290" s="110">
        <f t="shared" si="1070"/>
        <v>43322</v>
      </c>
      <c r="U3290" s="111">
        <f t="shared" si="1071"/>
        <v>0</v>
      </c>
      <c r="V3290" s="22"/>
      <c r="AF3290" s="14"/>
    </row>
    <row r="3291" spans="1:32" x14ac:dyDescent="0.2">
      <c r="A3291" s="112">
        <f t="shared" si="1061"/>
        <v>43316</v>
      </c>
      <c r="B3291" s="104">
        <f t="shared" si="1053"/>
        <v>41660.251222999999</v>
      </c>
      <c r="C3291" s="104">
        <f t="shared" si="1062"/>
        <v>38327.874124569957</v>
      </c>
      <c r="D3291" s="132">
        <f t="shared" si="1063"/>
        <v>43292</v>
      </c>
      <c r="E3291" s="105">
        <f t="shared" si="1055"/>
        <v>0</v>
      </c>
      <c r="F3291" s="106">
        <f t="shared" si="1052"/>
        <v>25</v>
      </c>
      <c r="G3291" s="106">
        <f t="shared" si="1054"/>
        <v>31</v>
      </c>
      <c r="H3291" s="104">
        <f t="shared" si="1064"/>
        <v>1</v>
      </c>
      <c r="I3291" s="104">
        <f t="shared" si="1065"/>
        <v>1.07934741</v>
      </c>
      <c r="J3291" s="104">
        <f t="shared" si="1057"/>
        <v>1.07934741</v>
      </c>
      <c r="K3291" s="104">
        <f t="shared" si="1058"/>
        <v>41369.091667159999</v>
      </c>
      <c r="L3291" s="107">
        <f t="shared" si="1067"/>
        <v>0</v>
      </c>
      <c r="M3291" s="105">
        <f t="shared" si="1068"/>
        <v>0</v>
      </c>
      <c r="N3291" s="104">
        <f t="shared" si="1069"/>
        <v>0</v>
      </c>
      <c r="O3291" s="113">
        <f t="shared" si="1066"/>
        <v>0.11</v>
      </c>
      <c r="P3291" s="108">
        <f t="shared" si="1056"/>
        <v>1.0070380940000001</v>
      </c>
      <c r="Q3291" s="104">
        <f t="shared" si="1059"/>
        <v>291.15955584</v>
      </c>
      <c r="R3291" s="104">
        <f t="shared" si="1060"/>
        <v>291.15955584</v>
      </c>
      <c r="S3291" s="109" t="s">
        <v>52</v>
      </c>
      <c r="T3291" s="110">
        <f t="shared" si="1070"/>
        <v>43322</v>
      </c>
      <c r="U3291" s="111">
        <f t="shared" si="1071"/>
        <v>0</v>
      </c>
      <c r="V3291" s="22"/>
      <c r="AF3291" s="14"/>
    </row>
    <row r="3292" spans="1:32" x14ac:dyDescent="0.2">
      <c r="A3292" s="112">
        <f t="shared" si="1061"/>
        <v>43317</v>
      </c>
      <c r="B3292" s="104">
        <f t="shared" si="1053"/>
        <v>41671.940101219996</v>
      </c>
      <c r="C3292" s="104">
        <f t="shared" si="1062"/>
        <v>38327.874124569957</v>
      </c>
      <c r="D3292" s="132">
        <f t="shared" si="1063"/>
        <v>43292</v>
      </c>
      <c r="E3292" s="105">
        <f t="shared" si="1055"/>
        <v>0</v>
      </c>
      <c r="F3292" s="106">
        <f t="shared" si="1052"/>
        <v>26</v>
      </c>
      <c r="G3292" s="106">
        <f t="shared" si="1054"/>
        <v>31</v>
      </c>
      <c r="H3292" s="104">
        <f t="shared" si="1064"/>
        <v>1</v>
      </c>
      <c r="I3292" s="104">
        <f t="shared" si="1065"/>
        <v>1.07934741</v>
      </c>
      <c r="J3292" s="104">
        <f t="shared" si="1057"/>
        <v>1.07934741</v>
      </c>
      <c r="K3292" s="104">
        <f t="shared" si="1058"/>
        <v>41369.091667159999</v>
      </c>
      <c r="L3292" s="107">
        <f t="shared" si="1067"/>
        <v>0</v>
      </c>
      <c r="M3292" s="105">
        <f t="shared" si="1068"/>
        <v>0</v>
      </c>
      <c r="N3292" s="104">
        <f t="shared" si="1069"/>
        <v>0</v>
      </c>
      <c r="O3292" s="113">
        <f t="shared" si="1066"/>
        <v>0.11</v>
      </c>
      <c r="P3292" s="108">
        <f t="shared" si="1056"/>
        <v>1.0073206450000001</v>
      </c>
      <c r="Q3292" s="104">
        <f t="shared" si="1059"/>
        <v>302.84843405999999</v>
      </c>
      <c r="R3292" s="104">
        <f t="shared" si="1060"/>
        <v>302.84843405999999</v>
      </c>
      <c r="S3292" s="109" t="s">
        <v>52</v>
      </c>
      <c r="T3292" s="110">
        <f t="shared" si="1070"/>
        <v>43322</v>
      </c>
      <c r="U3292" s="111">
        <f t="shared" si="1071"/>
        <v>0</v>
      </c>
      <c r="V3292" s="22"/>
      <c r="AF3292" s="14"/>
    </row>
    <row r="3293" spans="1:32" x14ac:dyDescent="0.2">
      <c r="A3293" s="112">
        <f t="shared" si="1061"/>
        <v>43318</v>
      </c>
      <c r="B3293" s="104">
        <f t="shared" si="1053"/>
        <v>41683.632288970002</v>
      </c>
      <c r="C3293" s="104">
        <f t="shared" si="1062"/>
        <v>38327.874124569957</v>
      </c>
      <c r="D3293" s="132">
        <f t="shared" si="1063"/>
        <v>43292</v>
      </c>
      <c r="E3293" s="105">
        <f t="shared" si="1055"/>
        <v>0</v>
      </c>
      <c r="F3293" s="106">
        <f t="shared" si="1052"/>
        <v>27</v>
      </c>
      <c r="G3293" s="106">
        <f t="shared" si="1054"/>
        <v>31</v>
      </c>
      <c r="H3293" s="104">
        <f t="shared" si="1064"/>
        <v>1</v>
      </c>
      <c r="I3293" s="104">
        <f t="shared" si="1065"/>
        <v>1.07934741</v>
      </c>
      <c r="J3293" s="104">
        <f t="shared" si="1057"/>
        <v>1.07934741</v>
      </c>
      <c r="K3293" s="104">
        <f t="shared" si="1058"/>
        <v>41369.091667159999</v>
      </c>
      <c r="L3293" s="107">
        <f t="shared" si="1067"/>
        <v>0</v>
      </c>
      <c r="M3293" s="105">
        <f t="shared" si="1068"/>
        <v>0</v>
      </c>
      <c r="N3293" s="104">
        <f t="shared" si="1069"/>
        <v>0</v>
      </c>
      <c r="O3293" s="113">
        <f t="shared" si="1066"/>
        <v>0.11</v>
      </c>
      <c r="P3293" s="108">
        <f t="shared" si="1056"/>
        <v>1.007603276</v>
      </c>
      <c r="Q3293" s="104">
        <f t="shared" si="1059"/>
        <v>314.54062181</v>
      </c>
      <c r="R3293" s="104">
        <f t="shared" si="1060"/>
        <v>314.54062181</v>
      </c>
      <c r="S3293" s="109" t="s">
        <v>52</v>
      </c>
      <c r="T3293" s="110">
        <f t="shared" si="1070"/>
        <v>43322</v>
      </c>
      <c r="U3293" s="111">
        <f t="shared" si="1071"/>
        <v>0</v>
      </c>
      <c r="V3293" s="22"/>
      <c r="AF3293" s="14"/>
    </row>
    <row r="3294" spans="1:32" x14ac:dyDescent="0.2">
      <c r="A3294" s="112">
        <f t="shared" si="1061"/>
        <v>43319</v>
      </c>
      <c r="B3294" s="104">
        <f t="shared" si="1053"/>
        <v>41695.327786239999</v>
      </c>
      <c r="C3294" s="104">
        <f t="shared" si="1062"/>
        <v>38327.874124569957</v>
      </c>
      <c r="D3294" s="132">
        <f t="shared" si="1063"/>
        <v>43292</v>
      </c>
      <c r="E3294" s="105">
        <f t="shared" si="1055"/>
        <v>0</v>
      </c>
      <c r="F3294" s="106">
        <f t="shared" si="1052"/>
        <v>28</v>
      </c>
      <c r="G3294" s="106">
        <f t="shared" si="1054"/>
        <v>31</v>
      </c>
      <c r="H3294" s="104">
        <f t="shared" si="1064"/>
        <v>1</v>
      </c>
      <c r="I3294" s="104">
        <f t="shared" si="1065"/>
        <v>1.07934741</v>
      </c>
      <c r="J3294" s="104">
        <f t="shared" si="1057"/>
        <v>1.07934741</v>
      </c>
      <c r="K3294" s="104">
        <f t="shared" si="1058"/>
        <v>41369.091667159999</v>
      </c>
      <c r="L3294" s="107">
        <f t="shared" si="1067"/>
        <v>0</v>
      </c>
      <c r="M3294" s="105">
        <f t="shared" si="1068"/>
        <v>0</v>
      </c>
      <c r="N3294" s="104">
        <f t="shared" si="1069"/>
        <v>0</v>
      </c>
      <c r="O3294" s="113">
        <f t="shared" si="1066"/>
        <v>0.11</v>
      </c>
      <c r="P3294" s="108">
        <f t="shared" si="1056"/>
        <v>1.0078859870000001</v>
      </c>
      <c r="Q3294" s="104">
        <f t="shared" si="1059"/>
        <v>326.23611907999998</v>
      </c>
      <c r="R3294" s="104">
        <f t="shared" si="1060"/>
        <v>326.23611907999998</v>
      </c>
      <c r="S3294" s="109" t="s">
        <v>52</v>
      </c>
      <c r="T3294" s="110">
        <f t="shared" si="1070"/>
        <v>43322</v>
      </c>
      <c r="U3294" s="111">
        <f t="shared" si="1071"/>
        <v>0</v>
      </c>
      <c r="V3294" s="22"/>
      <c r="AF3294" s="14"/>
    </row>
    <row r="3295" spans="1:32" x14ac:dyDescent="0.2">
      <c r="A3295" s="112">
        <f t="shared" si="1061"/>
        <v>43320</v>
      </c>
      <c r="B3295" s="104">
        <f t="shared" si="1053"/>
        <v>41707.026510309996</v>
      </c>
      <c r="C3295" s="104">
        <f t="shared" si="1062"/>
        <v>38327.874124569957</v>
      </c>
      <c r="D3295" s="132">
        <f t="shared" si="1063"/>
        <v>43292</v>
      </c>
      <c r="E3295" s="105">
        <f t="shared" si="1055"/>
        <v>0</v>
      </c>
      <c r="F3295" s="106">
        <f t="shared" si="1052"/>
        <v>29</v>
      </c>
      <c r="G3295" s="106">
        <f t="shared" si="1054"/>
        <v>31</v>
      </c>
      <c r="H3295" s="104">
        <f t="shared" si="1064"/>
        <v>1</v>
      </c>
      <c r="I3295" s="104">
        <f t="shared" si="1065"/>
        <v>1.07934741</v>
      </c>
      <c r="J3295" s="104">
        <f t="shared" si="1057"/>
        <v>1.07934741</v>
      </c>
      <c r="K3295" s="104">
        <f t="shared" si="1058"/>
        <v>41369.091667159999</v>
      </c>
      <c r="L3295" s="107">
        <f t="shared" si="1067"/>
        <v>0</v>
      </c>
      <c r="M3295" s="105">
        <f t="shared" si="1068"/>
        <v>0</v>
      </c>
      <c r="N3295" s="104">
        <f t="shared" si="1069"/>
        <v>0</v>
      </c>
      <c r="O3295" s="113">
        <f t="shared" si="1066"/>
        <v>0.11</v>
      </c>
      <c r="P3295" s="108">
        <f t="shared" si="1056"/>
        <v>1.008168776</v>
      </c>
      <c r="Q3295" s="104">
        <f t="shared" si="1059"/>
        <v>337.93484315000001</v>
      </c>
      <c r="R3295" s="104">
        <f t="shared" si="1060"/>
        <v>337.93484315000001</v>
      </c>
      <c r="S3295" s="109" t="s">
        <v>52</v>
      </c>
      <c r="T3295" s="110">
        <f t="shared" si="1070"/>
        <v>43322</v>
      </c>
      <c r="U3295" s="111">
        <f t="shared" si="1071"/>
        <v>0</v>
      </c>
      <c r="V3295" s="22"/>
      <c r="AF3295" s="14"/>
    </row>
    <row r="3296" spans="1:32" x14ac:dyDescent="0.2">
      <c r="A3296" s="112">
        <f t="shared" si="1061"/>
        <v>43321</v>
      </c>
      <c r="B3296" s="104">
        <f t="shared" si="1053"/>
        <v>41718.728543899997</v>
      </c>
      <c r="C3296" s="104">
        <f t="shared" si="1062"/>
        <v>38327.874124569957</v>
      </c>
      <c r="D3296" s="132">
        <f t="shared" si="1063"/>
        <v>43292</v>
      </c>
      <c r="E3296" s="105">
        <f t="shared" si="1055"/>
        <v>0</v>
      </c>
      <c r="F3296" s="106">
        <f t="shared" si="1052"/>
        <v>30</v>
      </c>
      <c r="G3296" s="106">
        <f t="shared" si="1054"/>
        <v>31</v>
      </c>
      <c r="H3296" s="104">
        <f t="shared" si="1064"/>
        <v>1</v>
      </c>
      <c r="I3296" s="104">
        <f t="shared" si="1065"/>
        <v>1.07934741</v>
      </c>
      <c r="J3296" s="104">
        <f t="shared" si="1057"/>
        <v>1.07934741</v>
      </c>
      <c r="K3296" s="104">
        <f t="shared" si="1058"/>
        <v>41369.091667159999</v>
      </c>
      <c r="L3296" s="107">
        <f t="shared" si="1067"/>
        <v>0</v>
      </c>
      <c r="M3296" s="105">
        <f t="shared" si="1068"/>
        <v>0</v>
      </c>
      <c r="N3296" s="104">
        <f t="shared" si="1069"/>
        <v>0</v>
      </c>
      <c r="O3296" s="113">
        <f t="shared" si="1066"/>
        <v>0.11</v>
      </c>
      <c r="P3296" s="108">
        <f t="shared" si="1056"/>
        <v>1.0084516450000001</v>
      </c>
      <c r="Q3296" s="104">
        <f t="shared" si="1059"/>
        <v>349.63687673999999</v>
      </c>
      <c r="R3296" s="104">
        <f t="shared" si="1060"/>
        <v>349.63687673999999</v>
      </c>
      <c r="S3296" s="109" t="s">
        <v>52</v>
      </c>
      <c r="T3296" s="110">
        <f t="shared" si="1070"/>
        <v>43322</v>
      </c>
      <c r="U3296" s="111">
        <f t="shared" si="1071"/>
        <v>0</v>
      </c>
      <c r="V3296" s="22"/>
      <c r="AF3296" s="14"/>
    </row>
    <row r="3297" spans="1:32" x14ac:dyDescent="0.2">
      <c r="A3297" s="112">
        <f t="shared" si="1061"/>
        <v>43322</v>
      </c>
      <c r="B3297" s="104">
        <f t="shared" si="1053"/>
        <v>41730.433887020001</v>
      </c>
      <c r="C3297" s="104">
        <f t="shared" si="1062"/>
        <v>38327.874124569957</v>
      </c>
      <c r="D3297" s="132">
        <f t="shared" si="1063"/>
        <v>43292</v>
      </c>
      <c r="E3297" s="105">
        <f t="shared" si="1055"/>
        <v>0</v>
      </c>
      <c r="F3297" s="106">
        <f t="shared" si="1052"/>
        <v>31</v>
      </c>
      <c r="G3297" s="106">
        <f t="shared" si="1054"/>
        <v>31</v>
      </c>
      <c r="H3297" s="104">
        <f t="shared" si="1064"/>
        <v>1</v>
      </c>
      <c r="I3297" s="104">
        <f t="shared" si="1065"/>
        <v>1.07934741</v>
      </c>
      <c r="J3297" s="104">
        <f t="shared" si="1057"/>
        <v>1.07934741</v>
      </c>
      <c r="K3297" s="104">
        <f t="shared" si="1058"/>
        <v>41369.091667159999</v>
      </c>
      <c r="L3297" s="107">
        <f t="shared" si="1067"/>
        <v>107</v>
      </c>
      <c r="M3297" s="105">
        <f t="shared" si="1068"/>
        <v>1.6741585811E-2</v>
      </c>
      <c r="N3297" s="104">
        <f t="shared" si="1069"/>
        <v>692.58419805999995</v>
      </c>
      <c r="O3297" s="113">
        <f t="shared" si="1066"/>
        <v>0.11</v>
      </c>
      <c r="P3297" s="108">
        <f t="shared" si="1056"/>
        <v>1.0087345940000001</v>
      </c>
      <c r="Q3297" s="104">
        <f t="shared" si="1059"/>
        <v>361.34221986</v>
      </c>
      <c r="R3297" s="104">
        <f t="shared" si="1060"/>
        <v>1053.9264179199999</v>
      </c>
      <c r="S3297" s="109" t="s">
        <v>52</v>
      </c>
      <c r="T3297" s="110">
        <f t="shared" si="1070"/>
        <v>43322</v>
      </c>
      <c r="U3297" s="111">
        <f t="shared" si="1071"/>
        <v>40676.507469099997</v>
      </c>
      <c r="V3297" s="22"/>
      <c r="AF3297" s="14"/>
    </row>
    <row r="3298" spans="1:32" x14ac:dyDescent="0.2">
      <c r="A3298" s="112">
        <f t="shared" si="1061"/>
        <v>43323</v>
      </c>
      <c r="B3298" s="104">
        <f t="shared" si="1053"/>
        <v>40687.920361529999</v>
      </c>
      <c r="C3298" s="104">
        <f t="shared" si="1062"/>
        <v>37686.204730969956</v>
      </c>
      <c r="D3298" s="132">
        <f t="shared" si="1063"/>
        <v>43323</v>
      </c>
      <c r="E3298" s="105">
        <f t="shared" si="1055"/>
        <v>0</v>
      </c>
      <c r="F3298" s="106">
        <f t="shared" si="1052"/>
        <v>1</v>
      </c>
      <c r="G3298" s="106">
        <f t="shared" si="1054"/>
        <v>31</v>
      </c>
      <c r="H3298" s="104">
        <f t="shared" si="1064"/>
        <v>1</v>
      </c>
      <c r="I3298" s="104">
        <f t="shared" si="1065"/>
        <v>1.07934741</v>
      </c>
      <c r="J3298" s="104">
        <f t="shared" si="1057"/>
        <v>1.07934741</v>
      </c>
      <c r="K3298" s="104">
        <f t="shared" si="1058"/>
        <v>40676.507469099997</v>
      </c>
      <c r="L3298" s="107">
        <f t="shared" si="1067"/>
        <v>0</v>
      </c>
      <c r="M3298" s="105">
        <f t="shared" si="1068"/>
        <v>0</v>
      </c>
      <c r="N3298" s="104">
        <f t="shared" si="1069"/>
        <v>0</v>
      </c>
      <c r="O3298" s="113">
        <f t="shared" si="1066"/>
        <v>0.11</v>
      </c>
      <c r="P3298" s="108">
        <f t="shared" si="1056"/>
        <v>1.0002805770000001</v>
      </c>
      <c r="Q3298" s="104">
        <f t="shared" si="1059"/>
        <v>11.412892429999999</v>
      </c>
      <c r="R3298" s="104">
        <f t="shared" si="1060"/>
        <v>11.412892429999999</v>
      </c>
      <c r="S3298" s="109" t="s">
        <v>52</v>
      </c>
      <c r="T3298" s="110">
        <f t="shared" si="1070"/>
        <v>43353</v>
      </c>
      <c r="U3298" s="111">
        <f t="shared" si="1071"/>
        <v>0</v>
      </c>
      <c r="V3298" s="22"/>
      <c r="AF3298" s="14"/>
    </row>
    <row r="3299" spans="1:32" x14ac:dyDescent="0.2">
      <c r="A3299" s="112">
        <f t="shared" si="1061"/>
        <v>43324</v>
      </c>
      <c r="B3299" s="104">
        <f t="shared" si="1053"/>
        <v>40699.336467409994</v>
      </c>
      <c r="C3299" s="104">
        <f t="shared" si="1062"/>
        <v>37686.204730969956</v>
      </c>
      <c r="D3299" s="132">
        <f t="shared" si="1063"/>
        <v>43323</v>
      </c>
      <c r="E3299" s="105">
        <f t="shared" si="1055"/>
        <v>0</v>
      </c>
      <c r="F3299" s="106">
        <f t="shared" ref="F3299:F3362" si="1072">IF(DAY(A3299)=E$2+1,1,F3298+1)</f>
        <v>2</v>
      </c>
      <c r="G3299" s="106">
        <f t="shared" si="1054"/>
        <v>31</v>
      </c>
      <c r="H3299" s="104">
        <f t="shared" si="1064"/>
        <v>1</v>
      </c>
      <c r="I3299" s="104">
        <f t="shared" si="1065"/>
        <v>1.07934741</v>
      </c>
      <c r="J3299" s="104">
        <f t="shared" si="1057"/>
        <v>1.07934741</v>
      </c>
      <c r="K3299" s="104">
        <f t="shared" si="1058"/>
        <v>40676.507469099997</v>
      </c>
      <c r="L3299" s="107">
        <f t="shared" si="1067"/>
        <v>0</v>
      </c>
      <c r="M3299" s="105">
        <f t="shared" si="1068"/>
        <v>0</v>
      </c>
      <c r="N3299" s="104">
        <f t="shared" si="1069"/>
        <v>0</v>
      </c>
      <c r="O3299" s="113">
        <f t="shared" si="1066"/>
        <v>0.11</v>
      </c>
      <c r="P3299" s="108">
        <f t="shared" si="1056"/>
        <v>1.000561233</v>
      </c>
      <c r="Q3299" s="104">
        <f t="shared" si="1059"/>
        <v>22.828998309999999</v>
      </c>
      <c r="R3299" s="104">
        <f t="shared" si="1060"/>
        <v>22.828998309999999</v>
      </c>
      <c r="S3299" s="109" t="s">
        <v>52</v>
      </c>
      <c r="T3299" s="110">
        <f t="shared" si="1070"/>
        <v>43353</v>
      </c>
      <c r="U3299" s="111">
        <f t="shared" si="1071"/>
        <v>0</v>
      </c>
      <c r="V3299" s="22"/>
      <c r="AF3299" s="14"/>
    </row>
    <row r="3300" spans="1:32" x14ac:dyDescent="0.2">
      <c r="A3300" s="112">
        <f t="shared" si="1061"/>
        <v>43325</v>
      </c>
      <c r="B3300" s="104">
        <f t="shared" si="1053"/>
        <v>40710.75574606</v>
      </c>
      <c r="C3300" s="104">
        <f t="shared" si="1062"/>
        <v>37686.204730969956</v>
      </c>
      <c r="D3300" s="132">
        <f t="shared" si="1063"/>
        <v>43323</v>
      </c>
      <c r="E3300" s="105">
        <f t="shared" si="1055"/>
        <v>0</v>
      </c>
      <c r="F3300" s="106">
        <f t="shared" si="1072"/>
        <v>3</v>
      </c>
      <c r="G3300" s="106">
        <f t="shared" si="1054"/>
        <v>31</v>
      </c>
      <c r="H3300" s="104">
        <f t="shared" si="1064"/>
        <v>1</v>
      </c>
      <c r="I3300" s="104">
        <f t="shared" si="1065"/>
        <v>1.07934741</v>
      </c>
      <c r="J3300" s="104">
        <f t="shared" si="1057"/>
        <v>1.07934741</v>
      </c>
      <c r="K3300" s="104">
        <f t="shared" si="1058"/>
        <v>40676.507469099997</v>
      </c>
      <c r="L3300" s="107">
        <f t="shared" si="1067"/>
        <v>0</v>
      </c>
      <c r="M3300" s="105">
        <f t="shared" si="1068"/>
        <v>0</v>
      </c>
      <c r="N3300" s="104">
        <f t="shared" si="1069"/>
        <v>0</v>
      </c>
      <c r="O3300" s="113">
        <f t="shared" si="1066"/>
        <v>0.11</v>
      </c>
      <c r="P3300" s="108">
        <f t="shared" si="1056"/>
        <v>1.0008419669999999</v>
      </c>
      <c r="Q3300" s="104">
        <f t="shared" si="1059"/>
        <v>34.248276959999998</v>
      </c>
      <c r="R3300" s="104">
        <f t="shared" si="1060"/>
        <v>34.248276959999998</v>
      </c>
      <c r="S3300" s="109" t="s">
        <v>52</v>
      </c>
      <c r="T3300" s="110">
        <f t="shared" si="1070"/>
        <v>43353</v>
      </c>
      <c r="U3300" s="111">
        <f t="shared" si="1071"/>
        <v>0</v>
      </c>
      <c r="V3300" s="22"/>
      <c r="AF3300" s="14"/>
    </row>
    <row r="3301" spans="1:32" x14ac:dyDescent="0.2">
      <c r="A3301" s="112">
        <f t="shared" si="1061"/>
        <v>43326</v>
      </c>
      <c r="B3301" s="104">
        <f t="shared" si="1053"/>
        <v>40722.178278829997</v>
      </c>
      <c r="C3301" s="104">
        <f t="shared" si="1062"/>
        <v>37686.204730969956</v>
      </c>
      <c r="D3301" s="132">
        <f t="shared" si="1063"/>
        <v>43323</v>
      </c>
      <c r="E3301" s="105">
        <f t="shared" si="1055"/>
        <v>0</v>
      </c>
      <c r="F3301" s="106">
        <f t="shared" si="1072"/>
        <v>4</v>
      </c>
      <c r="G3301" s="106">
        <f t="shared" si="1054"/>
        <v>31</v>
      </c>
      <c r="H3301" s="104">
        <f t="shared" si="1064"/>
        <v>1</v>
      </c>
      <c r="I3301" s="104">
        <f t="shared" si="1065"/>
        <v>1.07934741</v>
      </c>
      <c r="J3301" s="104">
        <f t="shared" si="1057"/>
        <v>1.07934741</v>
      </c>
      <c r="K3301" s="104">
        <f t="shared" si="1058"/>
        <v>40676.507469099997</v>
      </c>
      <c r="L3301" s="107">
        <f t="shared" si="1067"/>
        <v>0</v>
      </c>
      <c r="M3301" s="105">
        <f t="shared" si="1068"/>
        <v>0</v>
      </c>
      <c r="N3301" s="104">
        <f t="shared" si="1069"/>
        <v>0</v>
      </c>
      <c r="O3301" s="113">
        <f t="shared" si="1066"/>
        <v>0.11</v>
      </c>
      <c r="P3301" s="108">
        <f t="shared" si="1056"/>
        <v>1.0011227810000001</v>
      </c>
      <c r="Q3301" s="104">
        <f t="shared" si="1059"/>
        <v>45.670809730000002</v>
      </c>
      <c r="R3301" s="104">
        <f t="shared" si="1060"/>
        <v>45.670809730000002</v>
      </c>
      <c r="S3301" s="109" t="s">
        <v>52</v>
      </c>
      <c r="T3301" s="110">
        <f t="shared" si="1070"/>
        <v>43353</v>
      </c>
      <c r="U3301" s="111">
        <f t="shared" si="1071"/>
        <v>0</v>
      </c>
      <c r="V3301" s="22"/>
      <c r="AF3301" s="14"/>
    </row>
    <row r="3302" spans="1:32" x14ac:dyDescent="0.2">
      <c r="A3302" s="112">
        <f t="shared" si="1061"/>
        <v>43327</v>
      </c>
      <c r="B3302" s="104">
        <f t="shared" si="1053"/>
        <v>40733.603984359994</v>
      </c>
      <c r="C3302" s="104">
        <f t="shared" si="1062"/>
        <v>37686.204730969956</v>
      </c>
      <c r="D3302" s="132">
        <f t="shared" si="1063"/>
        <v>43323</v>
      </c>
      <c r="E3302" s="105">
        <f t="shared" si="1055"/>
        <v>0</v>
      </c>
      <c r="F3302" s="106">
        <f t="shared" si="1072"/>
        <v>5</v>
      </c>
      <c r="G3302" s="106">
        <f t="shared" si="1054"/>
        <v>31</v>
      </c>
      <c r="H3302" s="104">
        <f t="shared" si="1064"/>
        <v>1</v>
      </c>
      <c r="I3302" s="104">
        <f t="shared" si="1065"/>
        <v>1.07934741</v>
      </c>
      <c r="J3302" s="104">
        <f t="shared" si="1057"/>
        <v>1.07934741</v>
      </c>
      <c r="K3302" s="104">
        <f t="shared" si="1058"/>
        <v>40676.507469099997</v>
      </c>
      <c r="L3302" s="107">
        <f t="shared" si="1067"/>
        <v>0</v>
      </c>
      <c r="M3302" s="105">
        <f t="shared" si="1068"/>
        <v>0</v>
      </c>
      <c r="N3302" s="104">
        <f t="shared" si="1069"/>
        <v>0</v>
      </c>
      <c r="O3302" s="113">
        <f t="shared" si="1066"/>
        <v>0.11</v>
      </c>
      <c r="P3302" s="108">
        <f t="shared" si="1056"/>
        <v>1.001403673</v>
      </c>
      <c r="Q3302" s="104">
        <f t="shared" si="1059"/>
        <v>57.096515259999997</v>
      </c>
      <c r="R3302" s="104">
        <f t="shared" si="1060"/>
        <v>57.096515259999997</v>
      </c>
      <c r="S3302" s="109" t="s">
        <v>52</v>
      </c>
      <c r="T3302" s="110">
        <f t="shared" si="1070"/>
        <v>43353</v>
      </c>
      <c r="U3302" s="111">
        <f t="shared" si="1071"/>
        <v>0</v>
      </c>
      <c r="V3302" s="22"/>
      <c r="AF3302" s="14"/>
    </row>
    <row r="3303" spans="1:32" x14ac:dyDescent="0.2">
      <c r="A3303" s="112">
        <f t="shared" si="1061"/>
        <v>43328</v>
      </c>
      <c r="B3303" s="104">
        <f t="shared" ref="B3303:B3366" si="1073">IF(E3303&lt;0,"ND",(K3303+Q3303))</f>
        <v>40745.032862669999</v>
      </c>
      <c r="C3303" s="104">
        <f t="shared" si="1062"/>
        <v>37686.204730969956</v>
      </c>
      <c r="D3303" s="132">
        <f t="shared" si="1063"/>
        <v>43323</v>
      </c>
      <c r="E3303" s="105">
        <f t="shared" si="1055"/>
        <v>0</v>
      </c>
      <c r="F3303" s="106">
        <f t="shared" si="1072"/>
        <v>6</v>
      </c>
      <c r="G3303" s="106">
        <f t="shared" ref="G3303:G3366" si="1074">IF(DAY(A3303)=E$2+1,DAY(EOMONTH(A3303,0)), IF(DAY(A3303)&lt;&gt;$E$2+1,G3302))</f>
        <v>31</v>
      </c>
      <c r="H3303" s="104">
        <f t="shared" si="1064"/>
        <v>1</v>
      </c>
      <c r="I3303" s="104">
        <f t="shared" si="1065"/>
        <v>1.07934741</v>
      </c>
      <c r="J3303" s="104">
        <f t="shared" si="1057"/>
        <v>1.07934741</v>
      </c>
      <c r="K3303" s="104">
        <f t="shared" si="1058"/>
        <v>40676.507469099997</v>
      </c>
      <c r="L3303" s="107">
        <f t="shared" si="1067"/>
        <v>0</v>
      </c>
      <c r="M3303" s="105">
        <f t="shared" si="1068"/>
        <v>0</v>
      </c>
      <c r="N3303" s="104">
        <f t="shared" si="1069"/>
        <v>0</v>
      </c>
      <c r="O3303" s="113">
        <f t="shared" si="1066"/>
        <v>0.11</v>
      </c>
      <c r="P3303" s="108">
        <f t="shared" si="1056"/>
        <v>1.0016846429999999</v>
      </c>
      <c r="Q3303" s="104">
        <f t="shared" si="1059"/>
        <v>68.525393570000006</v>
      </c>
      <c r="R3303" s="104">
        <f t="shared" si="1060"/>
        <v>68.525393570000006</v>
      </c>
      <c r="S3303" s="109" t="s">
        <v>52</v>
      </c>
      <c r="T3303" s="110">
        <f t="shared" si="1070"/>
        <v>43353</v>
      </c>
      <c r="U3303" s="111">
        <f t="shared" si="1071"/>
        <v>0</v>
      </c>
      <c r="V3303" s="22"/>
      <c r="AF3303" s="14"/>
    </row>
    <row r="3304" spans="1:32" x14ac:dyDescent="0.2">
      <c r="A3304" s="112">
        <f t="shared" si="1061"/>
        <v>43329</v>
      </c>
      <c r="B3304" s="104">
        <f t="shared" si="1073"/>
        <v>40756.464995089998</v>
      </c>
      <c r="C3304" s="104">
        <f t="shared" si="1062"/>
        <v>37686.204730969956</v>
      </c>
      <c r="D3304" s="132">
        <f t="shared" si="1063"/>
        <v>43323</v>
      </c>
      <c r="E3304" s="105">
        <f t="shared" si="1055"/>
        <v>0</v>
      </c>
      <c r="F3304" s="106">
        <f t="shared" si="1072"/>
        <v>7</v>
      </c>
      <c r="G3304" s="106">
        <f t="shared" si="1074"/>
        <v>31</v>
      </c>
      <c r="H3304" s="104">
        <f t="shared" si="1064"/>
        <v>1</v>
      </c>
      <c r="I3304" s="104">
        <f t="shared" si="1065"/>
        <v>1.07934741</v>
      </c>
      <c r="J3304" s="104">
        <f t="shared" si="1057"/>
        <v>1.07934741</v>
      </c>
      <c r="K3304" s="104">
        <f t="shared" si="1058"/>
        <v>40676.507469099997</v>
      </c>
      <c r="L3304" s="107">
        <f t="shared" si="1067"/>
        <v>0</v>
      </c>
      <c r="M3304" s="105">
        <f t="shared" si="1068"/>
        <v>0</v>
      </c>
      <c r="N3304" s="104">
        <f t="shared" si="1069"/>
        <v>0</v>
      </c>
      <c r="O3304" s="113">
        <f t="shared" si="1066"/>
        <v>0.11</v>
      </c>
      <c r="P3304" s="108">
        <f t="shared" si="1056"/>
        <v>1.001965693</v>
      </c>
      <c r="Q3304" s="104">
        <f t="shared" si="1059"/>
        <v>79.957525989999993</v>
      </c>
      <c r="R3304" s="104">
        <f t="shared" si="1060"/>
        <v>79.957525989999993</v>
      </c>
      <c r="S3304" s="109" t="s">
        <v>52</v>
      </c>
      <c r="T3304" s="110">
        <f t="shared" si="1070"/>
        <v>43353</v>
      </c>
      <c r="U3304" s="111">
        <f t="shared" si="1071"/>
        <v>0</v>
      </c>
      <c r="V3304" s="22"/>
      <c r="AF3304" s="14"/>
    </row>
    <row r="3305" spans="1:32" x14ac:dyDescent="0.2">
      <c r="A3305" s="112">
        <f t="shared" si="1061"/>
        <v>43330</v>
      </c>
      <c r="B3305" s="104">
        <f t="shared" si="1073"/>
        <v>40767.900340959997</v>
      </c>
      <c r="C3305" s="104">
        <f t="shared" si="1062"/>
        <v>37686.204730969956</v>
      </c>
      <c r="D3305" s="132">
        <f t="shared" si="1063"/>
        <v>43323</v>
      </c>
      <c r="E3305" s="105">
        <f t="shared" si="1055"/>
        <v>0</v>
      </c>
      <c r="F3305" s="106">
        <f t="shared" si="1072"/>
        <v>8</v>
      </c>
      <c r="G3305" s="106">
        <f t="shared" si="1074"/>
        <v>31</v>
      </c>
      <c r="H3305" s="104">
        <f t="shared" si="1064"/>
        <v>1</v>
      </c>
      <c r="I3305" s="104">
        <f t="shared" si="1065"/>
        <v>1.07934741</v>
      </c>
      <c r="J3305" s="104">
        <f t="shared" si="1057"/>
        <v>1.07934741</v>
      </c>
      <c r="K3305" s="104">
        <f t="shared" si="1058"/>
        <v>40676.507469099997</v>
      </c>
      <c r="L3305" s="107">
        <f t="shared" si="1067"/>
        <v>0</v>
      </c>
      <c r="M3305" s="105">
        <f t="shared" si="1068"/>
        <v>0</v>
      </c>
      <c r="N3305" s="104">
        <f t="shared" si="1069"/>
        <v>0</v>
      </c>
      <c r="O3305" s="113">
        <f t="shared" si="1066"/>
        <v>0.11</v>
      </c>
      <c r="P3305" s="108">
        <f t="shared" si="1056"/>
        <v>1.002246822</v>
      </c>
      <c r="Q3305" s="104">
        <f t="shared" si="1059"/>
        <v>91.39287186</v>
      </c>
      <c r="R3305" s="104">
        <f t="shared" si="1060"/>
        <v>91.39287186</v>
      </c>
      <c r="S3305" s="109" t="s">
        <v>52</v>
      </c>
      <c r="T3305" s="110">
        <f t="shared" si="1070"/>
        <v>43353</v>
      </c>
      <c r="U3305" s="111">
        <f t="shared" si="1071"/>
        <v>0</v>
      </c>
      <c r="V3305" s="22"/>
      <c r="AF3305" s="14"/>
    </row>
    <row r="3306" spans="1:32" x14ac:dyDescent="0.2">
      <c r="A3306" s="112">
        <f t="shared" si="1061"/>
        <v>43331</v>
      </c>
      <c r="B3306" s="104">
        <f t="shared" si="1073"/>
        <v>40779.3388596</v>
      </c>
      <c r="C3306" s="104">
        <f t="shared" si="1062"/>
        <v>37686.204730969956</v>
      </c>
      <c r="D3306" s="132">
        <f t="shared" si="1063"/>
        <v>43323</v>
      </c>
      <c r="E3306" s="105">
        <f t="shared" si="1055"/>
        <v>0</v>
      </c>
      <c r="F3306" s="106">
        <f t="shared" si="1072"/>
        <v>9</v>
      </c>
      <c r="G3306" s="106">
        <f t="shared" si="1074"/>
        <v>31</v>
      </c>
      <c r="H3306" s="104">
        <f t="shared" si="1064"/>
        <v>1</v>
      </c>
      <c r="I3306" s="104">
        <f t="shared" si="1065"/>
        <v>1.07934741</v>
      </c>
      <c r="J3306" s="104">
        <f t="shared" si="1057"/>
        <v>1.07934741</v>
      </c>
      <c r="K3306" s="104">
        <f t="shared" si="1058"/>
        <v>40676.507469099997</v>
      </c>
      <c r="L3306" s="107">
        <f t="shared" si="1067"/>
        <v>0</v>
      </c>
      <c r="M3306" s="105">
        <f t="shared" si="1068"/>
        <v>0</v>
      </c>
      <c r="N3306" s="104">
        <f t="shared" si="1069"/>
        <v>0</v>
      </c>
      <c r="O3306" s="113">
        <f t="shared" si="1066"/>
        <v>0.11</v>
      </c>
      <c r="P3306" s="108">
        <f t="shared" si="1056"/>
        <v>1.002528029</v>
      </c>
      <c r="Q3306" s="104">
        <f t="shared" si="1059"/>
        <v>102.8313905</v>
      </c>
      <c r="R3306" s="104">
        <f t="shared" si="1060"/>
        <v>102.8313905</v>
      </c>
      <c r="S3306" s="109" t="s">
        <v>52</v>
      </c>
      <c r="T3306" s="110">
        <f t="shared" si="1070"/>
        <v>43353</v>
      </c>
      <c r="U3306" s="111">
        <f t="shared" si="1071"/>
        <v>0</v>
      </c>
      <c r="V3306" s="22"/>
      <c r="AF3306" s="14"/>
    </row>
    <row r="3307" spans="1:32" x14ac:dyDescent="0.2">
      <c r="A3307" s="112">
        <f t="shared" si="1061"/>
        <v>43332</v>
      </c>
      <c r="B3307" s="104">
        <f t="shared" si="1073"/>
        <v>40790.780632349997</v>
      </c>
      <c r="C3307" s="104">
        <f t="shared" si="1062"/>
        <v>37686.204730969956</v>
      </c>
      <c r="D3307" s="132">
        <f t="shared" si="1063"/>
        <v>43323</v>
      </c>
      <c r="E3307" s="105">
        <f t="shared" ref="E3307:E3370" si="1075">IF(DAY(A3306)=$E$2,VLOOKUP(A3306,$AG$10:$AH$200,2),E3306)</f>
        <v>0</v>
      </c>
      <c r="F3307" s="106">
        <f t="shared" si="1072"/>
        <v>10</v>
      </c>
      <c r="G3307" s="106">
        <f t="shared" si="1074"/>
        <v>31</v>
      </c>
      <c r="H3307" s="104">
        <f t="shared" si="1064"/>
        <v>1</v>
      </c>
      <c r="I3307" s="104">
        <f t="shared" si="1065"/>
        <v>1.07934741</v>
      </c>
      <c r="J3307" s="104">
        <f t="shared" si="1057"/>
        <v>1.07934741</v>
      </c>
      <c r="K3307" s="104">
        <f t="shared" si="1058"/>
        <v>40676.507469099997</v>
      </c>
      <c r="L3307" s="107">
        <f t="shared" si="1067"/>
        <v>0</v>
      </c>
      <c r="M3307" s="105">
        <f t="shared" si="1068"/>
        <v>0</v>
      </c>
      <c r="N3307" s="104">
        <f t="shared" si="1069"/>
        <v>0</v>
      </c>
      <c r="O3307" s="113">
        <f t="shared" si="1066"/>
        <v>0.11</v>
      </c>
      <c r="P3307" s="108">
        <f t="shared" si="1056"/>
        <v>1.002809316</v>
      </c>
      <c r="Q3307" s="104">
        <f t="shared" si="1059"/>
        <v>114.27316325</v>
      </c>
      <c r="R3307" s="104">
        <f t="shared" si="1060"/>
        <v>114.27316325</v>
      </c>
      <c r="S3307" s="109" t="s">
        <v>52</v>
      </c>
      <c r="T3307" s="110">
        <f t="shared" si="1070"/>
        <v>43353</v>
      </c>
      <c r="U3307" s="111">
        <f t="shared" si="1071"/>
        <v>0</v>
      </c>
      <c r="V3307" s="22"/>
      <c r="AF3307" s="14"/>
    </row>
    <row r="3308" spans="1:32" x14ac:dyDescent="0.2">
      <c r="A3308" s="112">
        <f t="shared" si="1061"/>
        <v>43333</v>
      </c>
      <c r="B3308" s="104">
        <f t="shared" si="1073"/>
        <v>40802.225577879995</v>
      </c>
      <c r="C3308" s="104">
        <f t="shared" si="1062"/>
        <v>37686.204730969956</v>
      </c>
      <c r="D3308" s="132">
        <f t="shared" si="1063"/>
        <v>43323</v>
      </c>
      <c r="E3308" s="105">
        <f t="shared" si="1075"/>
        <v>0</v>
      </c>
      <c r="F3308" s="106">
        <f t="shared" si="1072"/>
        <v>11</v>
      </c>
      <c r="G3308" s="106">
        <f t="shared" si="1074"/>
        <v>31</v>
      </c>
      <c r="H3308" s="104">
        <f t="shared" si="1064"/>
        <v>1</v>
      </c>
      <c r="I3308" s="104">
        <f t="shared" si="1065"/>
        <v>1.07934741</v>
      </c>
      <c r="J3308" s="104">
        <f t="shared" si="1057"/>
        <v>1.07934741</v>
      </c>
      <c r="K3308" s="104">
        <f t="shared" si="1058"/>
        <v>40676.507469099997</v>
      </c>
      <c r="L3308" s="107">
        <f t="shared" si="1067"/>
        <v>0</v>
      </c>
      <c r="M3308" s="105">
        <f t="shared" si="1068"/>
        <v>0</v>
      </c>
      <c r="N3308" s="104">
        <f t="shared" si="1069"/>
        <v>0</v>
      </c>
      <c r="O3308" s="113">
        <f t="shared" si="1066"/>
        <v>0.11</v>
      </c>
      <c r="P3308" s="108">
        <f t="shared" si="1056"/>
        <v>1.003090681</v>
      </c>
      <c r="Q3308" s="104">
        <f t="shared" si="1059"/>
        <v>125.71810877999999</v>
      </c>
      <c r="R3308" s="104">
        <f t="shared" si="1060"/>
        <v>125.71810877999999</v>
      </c>
      <c r="S3308" s="109" t="s">
        <v>52</v>
      </c>
      <c r="T3308" s="110">
        <f t="shared" si="1070"/>
        <v>43353</v>
      </c>
      <c r="U3308" s="111">
        <f t="shared" si="1071"/>
        <v>0</v>
      </c>
      <c r="V3308" s="22"/>
      <c r="AF3308" s="14"/>
    </row>
    <row r="3309" spans="1:32" x14ac:dyDescent="0.2">
      <c r="A3309" s="112">
        <f t="shared" si="1061"/>
        <v>43334</v>
      </c>
      <c r="B3309" s="104">
        <f t="shared" si="1073"/>
        <v>40813.673736839999</v>
      </c>
      <c r="C3309" s="104">
        <f t="shared" si="1062"/>
        <v>37686.204730969956</v>
      </c>
      <c r="D3309" s="132">
        <f t="shared" si="1063"/>
        <v>43323</v>
      </c>
      <c r="E3309" s="105">
        <f t="shared" si="1075"/>
        <v>0</v>
      </c>
      <c r="F3309" s="106">
        <f t="shared" si="1072"/>
        <v>12</v>
      </c>
      <c r="G3309" s="106">
        <f t="shared" si="1074"/>
        <v>31</v>
      </c>
      <c r="H3309" s="104">
        <f t="shared" si="1064"/>
        <v>1</v>
      </c>
      <c r="I3309" s="104">
        <f t="shared" si="1065"/>
        <v>1.07934741</v>
      </c>
      <c r="J3309" s="104">
        <f t="shared" si="1057"/>
        <v>1.07934741</v>
      </c>
      <c r="K3309" s="104">
        <f t="shared" si="1058"/>
        <v>40676.507469099997</v>
      </c>
      <c r="L3309" s="107">
        <f t="shared" si="1067"/>
        <v>0</v>
      </c>
      <c r="M3309" s="105">
        <f t="shared" si="1068"/>
        <v>0</v>
      </c>
      <c r="N3309" s="104">
        <f t="shared" si="1069"/>
        <v>0</v>
      </c>
      <c r="O3309" s="113">
        <f t="shared" si="1066"/>
        <v>0.11</v>
      </c>
      <c r="P3309" s="108">
        <f t="shared" si="1056"/>
        <v>1.0033721250000001</v>
      </c>
      <c r="Q3309" s="104">
        <f t="shared" si="1059"/>
        <v>137.16626774</v>
      </c>
      <c r="R3309" s="104">
        <f t="shared" si="1060"/>
        <v>137.16626774</v>
      </c>
      <c r="S3309" s="109" t="s">
        <v>52</v>
      </c>
      <c r="T3309" s="110">
        <f t="shared" si="1070"/>
        <v>43353</v>
      </c>
      <c r="U3309" s="111">
        <f t="shared" si="1071"/>
        <v>0</v>
      </c>
      <c r="V3309" s="22"/>
      <c r="AF3309" s="14"/>
    </row>
    <row r="3310" spans="1:32" x14ac:dyDescent="0.2">
      <c r="A3310" s="112">
        <f t="shared" si="1061"/>
        <v>43335</v>
      </c>
      <c r="B3310" s="104">
        <f t="shared" si="1073"/>
        <v>40825.12510926</v>
      </c>
      <c r="C3310" s="104">
        <f t="shared" si="1062"/>
        <v>37686.204730969956</v>
      </c>
      <c r="D3310" s="132">
        <f t="shared" si="1063"/>
        <v>43323</v>
      </c>
      <c r="E3310" s="105">
        <f t="shared" si="1075"/>
        <v>0</v>
      </c>
      <c r="F3310" s="106">
        <f t="shared" si="1072"/>
        <v>13</v>
      </c>
      <c r="G3310" s="106">
        <f t="shared" si="1074"/>
        <v>31</v>
      </c>
      <c r="H3310" s="104">
        <f t="shared" si="1064"/>
        <v>1</v>
      </c>
      <c r="I3310" s="104">
        <f t="shared" si="1065"/>
        <v>1.07934741</v>
      </c>
      <c r="J3310" s="104">
        <f t="shared" si="1057"/>
        <v>1.07934741</v>
      </c>
      <c r="K3310" s="104">
        <f t="shared" si="1058"/>
        <v>40676.507469099997</v>
      </c>
      <c r="L3310" s="107">
        <f t="shared" si="1067"/>
        <v>0</v>
      </c>
      <c r="M3310" s="105">
        <f t="shared" si="1068"/>
        <v>0</v>
      </c>
      <c r="N3310" s="104">
        <f t="shared" si="1069"/>
        <v>0</v>
      </c>
      <c r="O3310" s="113">
        <f t="shared" si="1066"/>
        <v>0.11</v>
      </c>
      <c r="P3310" s="108">
        <f t="shared" si="1056"/>
        <v>1.003653648</v>
      </c>
      <c r="Q3310" s="104">
        <f t="shared" si="1059"/>
        <v>148.61764016000001</v>
      </c>
      <c r="R3310" s="104">
        <f t="shared" si="1060"/>
        <v>148.61764016000001</v>
      </c>
      <c r="S3310" s="109" t="s">
        <v>52</v>
      </c>
      <c r="T3310" s="110">
        <f t="shared" si="1070"/>
        <v>43353</v>
      </c>
      <c r="U3310" s="111">
        <f t="shared" si="1071"/>
        <v>0</v>
      </c>
      <c r="V3310" s="22"/>
      <c r="AF3310" s="14"/>
    </row>
    <row r="3311" spans="1:32" x14ac:dyDescent="0.2">
      <c r="A3311" s="112">
        <f t="shared" si="1061"/>
        <v>43336</v>
      </c>
      <c r="B3311" s="104">
        <f t="shared" si="1073"/>
        <v>40836.579695109998</v>
      </c>
      <c r="C3311" s="104">
        <f t="shared" si="1062"/>
        <v>37686.204730969956</v>
      </c>
      <c r="D3311" s="132">
        <f t="shared" si="1063"/>
        <v>43323</v>
      </c>
      <c r="E3311" s="105">
        <f t="shared" si="1075"/>
        <v>0</v>
      </c>
      <c r="F3311" s="106">
        <f t="shared" si="1072"/>
        <v>14</v>
      </c>
      <c r="G3311" s="106">
        <f t="shared" si="1074"/>
        <v>31</v>
      </c>
      <c r="H3311" s="104">
        <f t="shared" si="1064"/>
        <v>1</v>
      </c>
      <c r="I3311" s="104">
        <f t="shared" si="1065"/>
        <v>1.07934741</v>
      </c>
      <c r="J3311" s="104">
        <f t="shared" si="1057"/>
        <v>1.07934741</v>
      </c>
      <c r="K3311" s="104">
        <f t="shared" si="1058"/>
        <v>40676.507469099997</v>
      </c>
      <c r="L3311" s="107">
        <f t="shared" si="1067"/>
        <v>0</v>
      </c>
      <c r="M3311" s="105">
        <f t="shared" si="1068"/>
        <v>0</v>
      </c>
      <c r="N3311" s="104">
        <f t="shared" si="1069"/>
        <v>0</v>
      </c>
      <c r="O3311" s="113">
        <f t="shared" si="1066"/>
        <v>0.11</v>
      </c>
      <c r="P3311" s="108">
        <f t="shared" si="1056"/>
        <v>1.0039352500000001</v>
      </c>
      <c r="Q3311" s="104">
        <f t="shared" si="1059"/>
        <v>160.07222601000001</v>
      </c>
      <c r="R3311" s="104">
        <f t="shared" si="1060"/>
        <v>160.07222601000001</v>
      </c>
      <c r="S3311" s="109" t="s">
        <v>52</v>
      </c>
      <c r="T3311" s="110">
        <f t="shared" si="1070"/>
        <v>43353</v>
      </c>
      <c r="U3311" s="111">
        <f t="shared" si="1071"/>
        <v>0</v>
      </c>
      <c r="V3311" s="22"/>
      <c r="AF3311" s="14"/>
    </row>
    <row r="3312" spans="1:32" x14ac:dyDescent="0.2">
      <c r="A3312" s="112">
        <f t="shared" si="1061"/>
        <v>43337</v>
      </c>
      <c r="B3312" s="104">
        <f t="shared" si="1073"/>
        <v>40848.037494409997</v>
      </c>
      <c r="C3312" s="104">
        <f t="shared" si="1062"/>
        <v>37686.204730969956</v>
      </c>
      <c r="D3312" s="132">
        <f t="shared" si="1063"/>
        <v>43323</v>
      </c>
      <c r="E3312" s="105">
        <f t="shared" si="1075"/>
        <v>0</v>
      </c>
      <c r="F3312" s="106">
        <f t="shared" si="1072"/>
        <v>15</v>
      </c>
      <c r="G3312" s="106">
        <f t="shared" si="1074"/>
        <v>31</v>
      </c>
      <c r="H3312" s="104">
        <f t="shared" si="1064"/>
        <v>1</v>
      </c>
      <c r="I3312" s="104">
        <f t="shared" si="1065"/>
        <v>1.07934741</v>
      </c>
      <c r="J3312" s="104">
        <f t="shared" si="1057"/>
        <v>1.07934741</v>
      </c>
      <c r="K3312" s="104">
        <f t="shared" si="1058"/>
        <v>40676.507469099997</v>
      </c>
      <c r="L3312" s="107">
        <f t="shared" si="1067"/>
        <v>0</v>
      </c>
      <c r="M3312" s="105">
        <f t="shared" si="1068"/>
        <v>0</v>
      </c>
      <c r="N3312" s="104">
        <f t="shared" si="1069"/>
        <v>0</v>
      </c>
      <c r="O3312" s="113">
        <f t="shared" si="1066"/>
        <v>0.11</v>
      </c>
      <c r="P3312" s="108">
        <f t="shared" si="1056"/>
        <v>1.004216931</v>
      </c>
      <c r="Q3312" s="104">
        <f t="shared" si="1059"/>
        <v>171.53002531000001</v>
      </c>
      <c r="R3312" s="104">
        <f t="shared" si="1060"/>
        <v>171.53002531000001</v>
      </c>
      <c r="S3312" s="109" t="s">
        <v>52</v>
      </c>
      <c r="T3312" s="110">
        <f t="shared" si="1070"/>
        <v>43353</v>
      </c>
      <c r="U3312" s="111">
        <f t="shared" si="1071"/>
        <v>0</v>
      </c>
      <c r="V3312" s="22"/>
      <c r="AF3312" s="14"/>
    </row>
    <row r="3313" spans="1:32" x14ac:dyDescent="0.2">
      <c r="A3313" s="112">
        <f t="shared" si="1061"/>
        <v>43338</v>
      </c>
      <c r="B3313" s="104">
        <f t="shared" si="1073"/>
        <v>40859.49854783</v>
      </c>
      <c r="C3313" s="104">
        <f t="shared" si="1062"/>
        <v>37686.204730969956</v>
      </c>
      <c r="D3313" s="132">
        <f t="shared" si="1063"/>
        <v>43323</v>
      </c>
      <c r="E3313" s="105">
        <f t="shared" si="1075"/>
        <v>0</v>
      </c>
      <c r="F3313" s="106">
        <f t="shared" si="1072"/>
        <v>16</v>
      </c>
      <c r="G3313" s="106">
        <f t="shared" si="1074"/>
        <v>31</v>
      </c>
      <c r="H3313" s="104">
        <f t="shared" si="1064"/>
        <v>1</v>
      </c>
      <c r="I3313" s="104">
        <f t="shared" si="1065"/>
        <v>1.07934741</v>
      </c>
      <c r="J3313" s="104">
        <f t="shared" si="1057"/>
        <v>1.07934741</v>
      </c>
      <c r="K3313" s="104">
        <f t="shared" si="1058"/>
        <v>40676.507469099997</v>
      </c>
      <c r="L3313" s="107">
        <f t="shared" si="1067"/>
        <v>0</v>
      </c>
      <c r="M3313" s="105">
        <f t="shared" si="1068"/>
        <v>0</v>
      </c>
      <c r="N3313" s="104">
        <f t="shared" si="1069"/>
        <v>0</v>
      </c>
      <c r="O3313" s="113">
        <f t="shared" si="1066"/>
        <v>0.11</v>
      </c>
      <c r="P3313" s="108">
        <f t="shared" si="1056"/>
        <v>1.0044986920000001</v>
      </c>
      <c r="Q3313" s="104">
        <f t="shared" si="1059"/>
        <v>182.99107873</v>
      </c>
      <c r="R3313" s="104">
        <f t="shared" si="1060"/>
        <v>182.99107873</v>
      </c>
      <c r="S3313" s="109" t="s">
        <v>52</v>
      </c>
      <c r="T3313" s="110">
        <f t="shared" si="1070"/>
        <v>43353</v>
      </c>
      <c r="U3313" s="111">
        <f t="shared" si="1071"/>
        <v>0</v>
      </c>
      <c r="V3313" s="22"/>
      <c r="AF3313" s="14"/>
    </row>
    <row r="3314" spans="1:32" x14ac:dyDescent="0.2">
      <c r="A3314" s="112">
        <f t="shared" si="1061"/>
        <v>43339</v>
      </c>
      <c r="B3314" s="104">
        <f t="shared" si="1073"/>
        <v>40870.962774019994</v>
      </c>
      <c r="C3314" s="104">
        <f t="shared" si="1062"/>
        <v>37686.204730969956</v>
      </c>
      <c r="D3314" s="132">
        <f t="shared" si="1063"/>
        <v>43323</v>
      </c>
      <c r="E3314" s="105">
        <f t="shared" si="1075"/>
        <v>0</v>
      </c>
      <c r="F3314" s="106">
        <f t="shared" si="1072"/>
        <v>17</v>
      </c>
      <c r="G3314" s="106">
        <f t="shared" si="1074"/>
        <v>31</v>
      </c>
      <c r="H3314" s="104">
        <f t="shared" si="1064"/>
        <v>1</v>
      </c>
      <c r="I3314" s="104">
        <f t="shared" si="1065"/>
        <v>1.07934741</v>
      </c>
      <c r="J3314" s="104">
        <f t="shared" si="1057"/>
        <v>1.07934741</v>
      </c>
      <c r="K3314" s="104">
        <f t="shared" si="1058"/>
        <v>40676.507469099997</v>
      </c>
      <c r="L3314" s="107">
        <f t="shared" si="1067"/>
        <v>0</v>
      </c>
      <c r="M3314" s="105">
        <f t="shared" si="1068"/>
        <v>0</v>
      </c>
      <c r="N3314" s="104">
        <f t="shared" si="1069"/>
        <v>0</v>
      </c>
      <c r="O3314" s="113">
        <f t="shared" si="1066"/>
        <v>0.11</v>
      </c>
      <c r="P3314" s="108">
        <f t="shared" si="1056"/>
        <v>1.004780531</v>
      </c>
      <c r="Q3314" s="104">
        <f t="shared" si="1059"/>
        <v>194.45530492</v>
      </c>
      <c r="R3314" s="104">
        <f t="shared" si="1060"/>
        <v>194.45530492</v>
      </c>
      <c r="S3314" s="109" t="s">
        <v>52</v>
      </c>
      <c r="T3314" s="110">
        <f t="shared" si="1070"/>
        <v>43353</v>
      </c>
      <c r="U3314" s="111">
        <f t="shared" si="1071"/>
        <v>0</v>
      </c>
      <c r="V3314" s="22"/>
      <c r="AF3314" s="14"/>
    </row>
    <row r="3315" spans="1:32" x14ac:dyDescent="0.2">
      <c r="A3315" s="112">
        <f t="shared" si="1061"/>
        <v>43340</v>
      </c>
      <c r="B3315" s="104">
        <f t="shared" si="1073"/>
        <v>40882.430213659994</v>
      </c>
      <c r="C3315" s="104">
        <f t="shared" si="1062"/>
        <v>37686.204730969956</v>
      </c>
      <c r="D3315" s="132">
        <f t="shared" si="1063"/>
        <v>43323</v>
      </c>
      <c r="E3315" s="105">
        <f t="shared" si="1075"/>
        <v>0</v>
      </c>
      <c r="F3315" s="106">
        <f t="shared" si="1072"/>
        <v>18</v>
      </c>
      <c r="G3315" s="106">
        <f t="shared" si="1074"/>
        <v>31</v>
      </c>
      <c r="H3315" s="104">
        <f t="shared" si="1064"/>
        <v>1</v>
      </c>
      <c r="I3315" s="104">
        <f t="shared" si="1065"/>
        <v>1.07934741</v>
      </c>
      <c r="J3315" s="104">
        <f t="shared" si="1057"/>
        <v>1.07934741</v>
      </c>
      <c r="K3315" s="104">
        <f t="shared" si="1058"/>
        <v>40676.507469099997</v>
      </c>
      <c r="L3315" s="107">
        <f t="shared" si="1067"/>
        <v>0</v>
      </c>
      <c r="M3315" s="105">
        <f t="shared" si="1068"/>
        <v>0</v>
      </c>
      <c r="N3315" s="104">
        <f t="shared" si="1069"/>
        <v>0</v>
      </c>
      <c r="O3315" s="113">
        <f t="shared" si="1066"/>
        <v>0.11</v>
      </c>
      <c r="P3315" s="108">
        <f t="shared" si="1056"/>
        <v>1.005062449</v>
      </c>
      <c r="Q3315" s="104">
        <f t="shared" si="1059"/>
        <v>205.92274456000001</v>
      </c>
      <c r="R3315" s="104">
        <f t="shared" si="1060"/>
        <v>205.92274456000001</v>
      </c>
      <c r="S3315" s="109" t="s">
        <v>52</v>
      </c>
      <c r="T3315" s="110">
        <f t="shared" si="1070"/>
        <v>43353</v>
      </c>
      <c r="U3315" s="111">
        <f t="shared" si="1071"/>
        <v>0</v>
      </c>
      <c r="V3315" s="22"/>
      <c r="AF3315" s="14"/>
    </row>
    <row r="3316" spans="1:32" x14ac:dyDescent="0.2">
      <c r="A3316" s="112">
        <f t="shared" si="1061"/>
        <v>43341</v>
      </c>
      <c r="B3316" s="104">
        <f t="shared" si="1073"/>
        <v>40893.900907409996</v>
      </c>
      <c r="C3316" s="104">
        <f t="shared" si="1062"/>
        <v>37686.204730969956</v>
      </c>
      <c r="D3316" s="132">
        <f t="shared" si="1063"/>
        <v>43323</v>
      </c>
      <c r="E3316" s="105">
        <f t="shared" si="1075"/>
        <v>0</v>
      </c>
      <c r="F3316" s="106">
        <f t="shared" si="1072"/>
        <v>19</v>
      </c>
      <c r="G3316" s="106">
        <f t="shared" si="1074"/>
        <v>31</v>
      </c>
      <c r="H3316" s="104">
        <f t="shared" si="1064"/>
        <v>1</v>
      </c>
      <c r="I3316" s="104">
        <f t="shared" si="1065"/>
        <v>1.07934741</v>
      </c>
      <c r="J3316" s="104">
        <f t="shared" si="1057"/>
        <v>1.07934741</v>
      </c>
      <c r="K3316" s="104">
        <f t="shared" si="1058"/>
        <v>40676.507469099997</v>
      </c>
      <c r="L3316" s="107">
        <f t="shared" si="1067"/>
        <v>0</v>
      </c>
      <c r="M3316" s="105">
        <f t="shared" si="1068"/>
        <v>0</v>
      </c>
      <c r="N3316" s="104">
        <f t="shared" si="1069"/>
        <v>0</v>
      </c>
      <c r="O3316" s="113">
        <f t="shared" si="1066"/>
        <v>0.11</v>
      </c>
      <c r="P3316" s="108">
        <f t="shared" si="1056"/>
        <v>1.0053444469999999</v>
      </c>
      <c r="Q3316" s="104">
        <f t="shared" si="1059"/>
        <v>217.39343830999999</v>
      </c>
      <c r="R3316" s="104">
        <f t="shared" si="1060"/>
        <v>217.39343830999999</v>
      </c>
      <c r="S3316" s="109" t="s">
        <v>52</v>
      </c>
      <c r="T3316" s="110">
        <f t="shared" si="1070"/>
        <v>43353</v>
      </c>
      <c r="U3316" s="111">
        <f t="shared" si="1071"/>
        <v>0</v>
      </c>
      <c r="V3316" s="22"/>
      <c r="AF3316" s="14"/>
    </row>
    <row r="3317" spans="1:32" x14ac:dyDescent="0.2">
      <c r="A3317" s="112">
        <f t="shared" si="1061"/>
        <v>43342</v>
      </c>
      <c r="B3317" s="104">
        <f t="shared" si="1073"/>
        <v>40905.374773929994</v>
      </c>
      <c r="C3317" s="104">
        <f t="shared" si="1062"/>
        <v>37686.204730969956</v>
      </c>
      <c r="D3317" s="132">
        <f t="shared" si="1063"/>
        <v>43323</v>
      </c>
      <c r="E3317" s="105">
        <f t="shared" si="1075"/>
        <v>0</v>
      </c>
      <c r="F3317" s="106">
        <f t="shared" si="1072"/>
        <v>20</v>
      </c>
      <c r="G3317" s="106">
        <f t="shared" si="1074"/>
        <v>31</v>
      </c>
      <c r="H3317" s="104">
        <f t="shared" si="1064"/>
        <v>1</v>
      </c>
      <c r="I3317" s="104">
        <f t="shared" si="1065"/>
        <v>1.07934741</v>
      </c>
      <c r="J3317" s="104">
        <f t="shared" si="1057"/>
        <v>1.07934741</v>
      </c>
      <c r="K3317" s="104">
        <f t="shared" si="1058"/>
        <v>40676.507469099997</v>
      </c>
      <c r="L3317" s="107">
        <f t="shared" si="1067"/>
        <v>0</v>
      </c>
      <c r="M3317" s="105">
        <f t="shared" si="1068"/>
        <v>0</v>
      </c>
      <c r="N3317" s="104">
        <f t="shared" si="1069"/>
        <v>0</v>
      </c>
      <c r="O3317" s="113">
        <f t="shared" si="1066"/>
        <v>0.11</v>
      </c>
      <c r="P3317" s="108">
        <f t="shared" si="1056"/>
        <v>1.0056265230000001</v>
      </c>
      <c r="Q3317" s="104">
        <f t="shared" si="1059"/>
        <v>228.86730482999999</v>
      </c>
      <c r="R3317" s="104">
        <f t="shared" si="1060"/>
        <v>228.86730482999999</v>
      </c>
      <c r="S3317" s="109" t="s">
        <v>52</v>
      </c>
      <c r="T3317" s="110">
        <f t="shared" si="1070"/>
        <v>43353</v>
      </c>
      <c r="U3317" s="111">
        <f t="shared" si="1071"/>
        <v>0</v>
      </c>
      <c r="V3317" s="22"/>
      <c r="AF3317" s="14"/>
    </row>
    <row r="3318" spans="1:32" x14ac:dyDescent="0.2">
      <c r="A3318" s="112">
        <f t="shared" si="1061"/>
        <v>43343</v>
      </c>
      <c r="B3318" s="104">
        <f t="shared" si="1073"/>
        <v>40916.851894569998</v>
      </c>
      <c r="C3318" s="104">
        <f t="shared" si="1062"/>
        <v>37686.204730969956</v>
      </c>
      <c r="D3318" s="132">
        <f t="shared" si="1063"/>
        <v>43323</v>
      </c>
      <c r="E3318" s="105">
        <f t="shared" si="1075"/>
        <v>0</v>
      </c>
      <c r="F3318" s="106">
        <f t="shared" si="1072"/>
        <v>21</v>
      </c>
      <c r="G3318" s="106">
        <f t="shared" si="1074"/>
        <v>31</v>
      </c>
      <c r="H3318" s="104">
        <f t="shared" si="1064"/>
        <v>1</v>
      </c>
      <c r="I3318" s="104">
        <f t="shared" si="1065"/>
        <v>1.07934741</v>
      </c>
      <c r="J3318" s="104">
        <f t="shared" si="1057"/>
        <v>1.07934741</v>
      </c>
      <c r="K3318" s="104">
        <f t="shared" si="1058"/>
        <v>40676.507469099997</v>
      </c>
      <c r="L3318" s="107">
        <f t="shared" si="1067"/>
        <v>0</v>
      </c>
      <c r="M3318" s="105">
        <f t="shared" si="1068"/>
        <v>0</v>
      </c>
      <c r="N3318" s="104">
        <f t="shared" si="1069"/>
        <v>0</v>
      </c>
      <c r="O3318" s="113">
        <f t="shared" si="1066"/>
        <v>0.11</v>
      </c>
      <c r="P3318" s="108">
        <f t="shared" si="1056"/>
        <v>1.005908679</v>
      </c>
      <c r="Q3318" s="104">
        <f t="shared" si="1059"/>
        <v>240.34442547</v>
      </c>
      <c r="R3318" s="104">
        <f t="shared" si="1060"/>
        <v>240.34442547</v>
      </c>
      <c r="S3318" s="109" t="s">
        <v>52</v>
      </c>
      <c r="T3318" s="110">
        <f t="shared" si="1070"/>
        <v>43353</v>
      </c>
      <c r="U3318" s="111">
        <f t="shared" si="1071"/>
        <v>0</v>
      </c>
      <c r="V3318" s="22"/>
      <c r="AF3318" s="14"/>
    </row>
    <row r="3319" spans="1:32" x14ac:dyDescent="0.2">
      <c r="A3319" s="112">
        <f t="shared" si="1061"/>
        <v>43344</v>
      </c>
      <c r="B3319" s="104">
        <f t="shared" si="1073"/>
        <v>40928.332228659994</v>
      </c>
      <c r="C3319" s="104">
        <f t="shared" si="1062"/>
        <v>37686.204730969956</v>
      </c>
      <c r="D3319" s="132">
        <f t="shared" si="1063"/>
        <v>43323</v>
      </c>
      <c r="E3319" s="105">
        <f t="shared" si="1075"/>
        <v>0</v>
      </c>
      <c r="F3319" s="106">
        <f t="shared" si="1072"/>
        <v>22</v>
      </c>
      <c r="G3319" s="106">
        <f t="shared" si="1074"/>
        <v>31</v>
      </c>
      <c r="H3319" s="104">
        <f t="shared" si="1064"/>
        <v>1</v>
      </c>
      <c r="I3319" s="104">
        <f t="shared" si="1065"/>
        <v>1.07934741</v>
      </c>
      <c r="J3319" s="104">
        <f t="shared" si="1057"/>
        <v>1.07934741</v>
      </c>
      <c r="K3319" s="104">
        <f t="shared" si="1058"/>
        <v>40676.507469099997</v>
      </c>
      <c r="L3319" s="107">
        <f t="shared" si="1067"/>
        <v>0</v>
      </c>
      <c r="M3319" s="105">
        <f t="shared" si="1068"/>
        <v>0</v>
      </c>
      <c r="N3319" s="104">
        <f t="shared" si="1069"/>
        <v>0</v>
      </c>
      <c r="O3319" s="113">
        <f t="shared" si="1066"/>
        <v>0.11</v>
      </c>
      <c r="P3319" s="108">
        <f t="shared" si="1056"/>
        <v>1.006190914</v>
      </c>
      <c r="Q3319" s="104">
        <f t="shared" si="1059"/>
        <v>251.82475955999999</v>
      </c>
      <c r="R3319" s="104">
        <f t="shared" si="1060"/>
        <v>251.82475955999999</v>
      </c>
      <c r="S3319" s="109" t="s">
        <v>52</v>
      </c>
      <c r="T3319" s="110">
        <f t="shared" si="1070"/>
        <v>43353</v>
      </c>
      <c r="U3319" s="111">
        <f t="shared" si="1071"/>
        <v>0</v>
      </c>
      <c r="V3319" s="22"/>
      <c r="AF3319" s="14"/>
    </row>
    <row r="3320" spans="1:32" x14ac:dyDescent="0.2">
      <c r="A3320" s="112">
        <f t="shared" si="1061"/>
        <v>43345</v>
      </c>
      <c r="B3320" s="104">
        <f t="shared" si="1073"/>
        <v>40939.81577619</v>
      </c>
      <c r="C3320" s="104">
        <f t="shared" si="1062"/>
        <v>37686.204730969956</v>
      </c>
      <c r="D3320" s="132">
        <f t="shared" si="1063"/>
        <v>43323</v>
      </c>
      <c r="E3320" s="105">
        <f t="shared" si="1075"/>
        <v>0</v>
      </c>
      <c r="F3320" s="106">
        <f t="shared" si="1072"/>
        <v>23</v>
      </c>
      <c r="G3320" s="106">
        <f t="shared" si="1074"/>
        <v>31</v>
      </c>
      <c r="H3320" s="104">
        <f t="shared" si="1064"/>
        <v>1</v>
      </c>
      <c r="I3320" s="104">
        <f t="shared" si="1065"/>
        <v>1.07934741</v>
      </c>
      <c r="J3320" s="104">
        <f t="shared" si="1057"/>
        <v>1.07934741</v>
      </c>
      <c r="K3320" s="104">
        <f t="shared" si="1058"/>
        <v>40676.507469099997</v>
      </c>
      <c r="L3320" s="107">
        <f t="shared" si="1067"/>
        <v>0</v>
      </c>
      <c r="M3320" s="105">
        <f t="shared" si="1068"/>
        <v>0</v>
      </c>
      <c r="N3320" s="104">
        <f t="shared" si="1069"/>
        <v>0</v>
      </c>
      <c r="O3320" s="113">
        <f t="shared" si="1066"/>
        <v>0.11</v>
      </c>
      <c r="P3320" s="108">
        <f t="shared" si="1056"/>
        <v>1.0064732279999999</v>
      </c>
      <c r="Q3320" s="104">
        <f t="shared" si="1059"/>
        <v>263.30830709000003</v>
      </c>
      <c r="R3320" s="104">
        <f t="shared" si="1060"/>
        <v>263.30830709000003</v>
      </c>
      <c r="S3320" s="109" t="s">
        <v>52</v>
      </c>
      <c r="T3320" s="110">
        <f t="shared" si="1070"/>
        <v>43353</v>
      </c>
      <c r="U3320" s="111">
        <f t="shared" si="1071"/>
        <v>0</v>
      </c>
      <c r="V3320" s="22"/>
      <c r="AF3320" s="14"/>
    </row>
    <row r="3321" spans="1:32" x14ac:dyDescent="0.2">
      <c r="A3321" s="112">
        <f t="shared" si="1061"/>
        <v>43346</v>
      </c>
      <c r="B3321" s="104">
        <f t="shared" si="1073"/>
        <v>40951.302537159994</v>
      </c>
      <c r="C3321" s="104">
        <f t="shared" si="1062"/>
        <v>37686.204730969956</v>
      </c>
      <c r="D3321" s="132">
        <f t="shared" si="1063"/>
        <v>43323</v>
      </c>
      <c r="E3321" s="105">
        <f t="shared" si="1075"/>
        <v>0</v>
      </c>
      <c r="F3321" s="106">
        <f t="shared" si="1072"/>
        <v>24</v>
      </c>
      <c r="G3321" s="106">
        <f t="shared" si="1074"/>
        <v>31</v>
      </c>
      <c r="H3321" s="104">
        <f t="shared" si="1064"/>
        <v>1</v>
      </c>
      <c r="I3321" s="104">
        <f t="shared" si="1065"/>
        <v>1.07934741</v>
      </c>
      <c r="J3321" s="104">
        <f t="shared" si="1057"/>
        <v>1.07934741</v>
      </c>
      <c r="K3321" s="104">
        <f t="shared" si="1058"/>
        <v>40676.507469099997</v>
      </c>
      <c r="L3321" s="107">
        <f t="shared" si="1067"/>
        <v>0</v>
      </c>
      <c r="M3321" s="105">
        <f t="shared" si="1068"/>
        <v>0</v>
      </c>
      <c r="N3321" s="104">
        <f t="shared" si="1069"/>
        <v>0</v>
      </c>
      <c r="O3321" s="113">
        <f t="shared" si="1066"/>
        <v>0.11</v>
      </c>
      <c r="P3321" s="108">
        <f t="shared" si="1056"/>
        <v>1.0067556209999999</v>
      </c>
      <c r="Q3321" s="104">
        <f t="shared" si="1059"/>
        <v>274.79506806000001</v>
      </c>
      <c r="R3321" s="104">
        <f t="shared" si="1060"/>
        <v>274.79506806000001</v>
      </c>
      <c r="S3321" s="109" t="s">
        <v>52</v>
      </c>
      <c r="T3321" s="110">
        <f t="shared" si="1070"/>
        <v>43353</v>
      </c>
      <c r="U3321" s="111">
        <f t="shared" si="1071"/>
        <v>0</v>
      </c>
      <c r="V3321" s="22"/>
      <c r="AF3321" s="14"/>
    </row>
    <row r="3322" spans="1:32" x14ac:dyDescent="0.2">
      <c r="A3322" s="112">
        <f t="shared" si="1061"/>
        <v>43347</v>
      </c>
      <c r="B3322" s="104">
        <f t="shared" si="1073"/>
        <v>40962.792552250001</v>
      </c>
      <c r="C3322" s="104">
        <f t="shared" si="1062"/>
        <v>37686.204730969956</v>
      </c>
      <c r="D3322" s="132">
        <f t="shared" si="1063"/>
        <v>43323</v>
      </c>
      <c r="E3322" s="105">
        <f t="shared" si="1075"/>
        <v>0</v>
      </c>
      <c r="F3322" s="106">
        <f t="shared" si="1072"/>
        <v>25</v>
      </c>
      <c r="G3322" s="106">
        <f t="shared" si="1074"/>
        <v>31</v>
      </c>
      <c r="H3322" s="104">
        <f t="shared" si="1064"/>
        <v>1</v>
      </c>
      <c r="I3322" s="104">
        <f t="shared" si="1065"/>
        <v>1.07934741</v>
      </c>
      <c r="J3322" s="104">
        <f t="shared" si="1057"/>
        <v>1.07934741</v>
      </c>
      <c r="K3322" s="104">
        <f t="shared" si="1058"/>
        <v>40676.507469099997</v>
      </c>
      <c r="L3322" s="107">
        <f t="shared" si="1067"/>
        <v>0</v>
      </c>
      <c r="M3322" s="105">
        <f t="shared" si="1068"/>
        <v>0</v>
      </c>
      <c r="N3322" s="104">
        <f t="shared" si="1069"/>
        <v>0</v>
      </c>
      <c r="O3322" s="113">
        <f t="shared" si="1066"/>
        <v>0.11</v>
      </c>
      <c r="P3322" s="108">
        <f t="shared" si="1056"/>
        <v>1.0070380940000001</v>
      </c>
      <c r="Q3322" s="104">
        <f t="shared" si="1059"/>
        <v>286.28508314999999</v>
      </c>
      <c r="R3322" s="104">
        <f t="shared" si="1060"/>
        <v>286.28508314999999</v>
      </c>
      <c r="S3322" s="109" t="s">
        <v>52</v>
      </c>
      <c r="T3322" s="110">
        <f t="shared" si="1070"/>
        <v>43353</v>
      </c>
      <c r="U3322" s="111">
        <f t="shared" si="1071"/>
        <v>0</v>
      </c>
      <c r="V3322" s="22"/>
      <c r="AF3322" s="14"/>
    </row>
    <row r="3323" spans="1:32" x14ac:dyDescent="0.2">
      <c r="A3323" s="112">
        <f t="shared" si="1061"/>
        <v>43348</v>
      </c>
      <c r="B3323" s="104">
        <f t="shared" si="1073"/>
        <v>40974.285740119994</v>
      </c>
      <c r="C3323" s="104">
        <f t="shared" si="1062"/>
        <v>37686.204730969956</v>
      </c>
      <c r="D3323" s="132">
        <f t="shared" si="1063"/>
        <v>43323</v>
      </c>
      <c r="E3323" s="105">
        <f t="shared" si="1075"/>
        <v>0</v>
      </c>
      <c r="F3323" s="106">
        <f t="shared" si="1072"/>
        <v>26</v>
      </c>
      <c r="G3323" s="106">
        <f t="shared" si="1074"/>
        <v>31</v>
      </c>
      <c r="H3323" s="104">
        <f t="shared" si="1064"/>
        <v>1</v>
      </c>
      <c r="I3323" s="104">
        <f t="shared" si="1065"/>
        <v>1.07934741</v>
      </c>
      <c r="J3323" s="104">
        <f t="shared" si="1057"/>
        <v>1.07934741</v>
      </c>
      <c r="K3323" s="104">
        <f t="shared" si="1058"/>
        <v>40676.507469099997</v>
      </c>
      <c r="L3323" s="107">
        <f t="shared" si="1067"/>
        <v>0</v>
      </c>
      <c r="M3323" s="105">
        <f t="shared" si="1068"/>
        <v>0</v>
      </c>
      <c r="N3323" s="104">
        <f t="shared" si="1069"/>
        <v>0</v>
      </c>
      <c r="O3323" s="113">
        <f t="shared" si="1066"/>
        <v>0.11</v>
      </c>
      <c r="P3323" s="108">
        <f t="shared" si="1056"/>
        <v>1.0073206450000001</v>
      </c>
      <c r="Q3323" s="104">
        <f t="shared" si="1059"/>
        <v>297.77827101999998</v>
      </c>
      <c r="R3323" s="104">
        <f t="shared" si="1060"/>
        <v>297.77827101999998</v>
      </c>
      <c r="S3323" s="109" t="s">
        <v>52</v>
      </c>
      <c r="T3323" s="110">
        <f t="shared" si="1070"/>
        <v>43353</v>
      </c>
      <c r="U3323" s="111">
        <f t="shared" si="1071"/>
        <v>0</v>
      </c>
      <c r="V3323" s="22"/>
      <c r="AF3323" s="14"/>
    </row>
    <row r="3324" spans="1:32" x14ac:dyDescent="0.2">
      <c r="A3324" s="112">
        <f t="shared" si="1061"/>
        <v>43349</v>
      </c>
      <c r="B3324" s="104">
        <f t="shared" si="1073"/>
        <v>40985.782182099996</v>
      </c>
      <c r="C3324" s="104">
        <f t="shared" si="1062"/>
        <v>37686.204730969956</v>
      </c>
      <c r="D3324" s="132">
        <f t="shared" si="1063"/>
        <v>43323</v>
      </c>
      <c r="E3324" s="105">
        <f t="shared" si="1075"/>
        <v>0</v>
      </c>
      <c r="F3324" s="106">
        <f t="shared" si="1072"/>
        <v>27</v>
      </c>
      <c r="G3324" s="106">
        <f t="shared" si="1074"/>
        <v>31</v>
      </c>
      <c r="H3324" s="104">
        <f t="shared" si="1064"/>
        <v>1</v>
      </c>
      <c r="I3324" s="104">
        <f t="shared" si="1065"/>
        <v>1.07934741</v>
      </c>
      <c r="J3324" s="104">
        <f t="shared" si="1057"/>
        <v>1.07934741</v>
      </c>
      <c r="K3324" s="104">
        <f t="shared" si="1058"/>
        <v>40676.507469099997</v>
      </c>
      <c r="L3324" s="107">
        <f t="shared" si="1067"/>
        <v>0</v>
      </c>
      <c r="M3324" s="105">
        <f t="shared" si="1068"/>
        <v>0</v>
      </c>
      <c r="N3324" s="104">
        <f t="shared" si="1069"/>
        <v>0</v>
      </c>
      <c r="O3324" s="113">
        <f t="shared" si="1066"/>
        <v>0.11</v>
      </c>
      <c r="P3324" s="108">
        <f t="shared" si="1056"/>
        <v>1.007603276</v>
      </c>
      <c r="Q3324" s="104">
        <f t="shared" si="1059"/>
        <v>309.27471300000002</v>
      </c>
      <c r="R3324" s="104">
        <f t="shared" si="1060"/>
        <v>309.27471300000002</v>
      </c>
      <c r="S3324" s="109" t="s">
        <v>52</v>
      </c>
      <c r="T3324" s="110">
        <f t="shared" si="1070"/>
        <v>43353</v>
      </c>
      <c r="U3324" s="111">
        <f t="shared" si="1071"/>
        <v>0</v>
      </c>
      <c r="V3324" s="22"/>
      <c r="AF3324" s="14"/>
    </row>
    <row r="3325" spans="1:32" x14ac:dyDescent="0.2">
      <c r="A3325" s="112">
        <f t="shared" si="1061"/>
        <v>43350</v>
      </c>
      <c r="B3325" s="104">
        <f t="shared" si="1073"/>
        <v>40997.281878199996</v>
      </c>
      <c r="C3325" s="104">
        <f t="shared" si="1062"/>
        <v>37686.204730969956</v>
      </c>
      <c r="D3325" s="132">
        <f t="shared" si="1063"/>
        <v>43323</v>
      </c>
      <c r="E3325" s="105">
        <f t="shared" si="1075"/>
        <v>0</v>
      </c>
      <c r="F3325" s="106">
        <f t="shared" si="1072"/>
        <v>28</v>
      </c>
      <c r="G3325" s="106">
        <f t="shared" si="1074"/>
        <v>31</v>
      </c>
      <c r="H3325" s="104">
        <f t="shared" si="1064"/>
        <v>1</v>
      </c>
      <c r="I3325" s="104">
        <f t="shared" si="1065"/>
        <v>1.07934741</v>
      </c>
      <c r="J3325" s="104">
        <f t="shared" si="1057"/>
        <v>1.07934741</v>
      </c>
      <c r="K3325" s="104">
        <f t="shared" si="1058"/>
        <v>40676.507469099997</v>
      </c>
      <c r="L3325" s="107">
        <f t="shared" si="1067"/>
        <v>0</v>
      </c>
      <c r="M3325" s="105">
        <f t="shared" si="1068"/>
        <v>0</v>
      </c>
      <c r="N3325" s="104">
        <f t="shared" si="1069"/>
        <v>0</v>
      </c>
      <c r="O3325" s="113">
        <f t="shared" si="1066"/>
        <v>0.11</v>
      </c>
      <c r="P3325" s="108">
        <f t="shared" si="1056"/>
        <v>1.0078859870000001</v>
      </c>
      <c r="Q3325" s="104">
        <f t="shared" si="1059"/>
        <v>320.77440910000001</v>
      </c>
      <c r="R3325" s="104">
        <f t="shared" si="1060"/>
        <v>320.77440910000001</v>
      </c>
      <c r="S3325" s="109" t="s">
        <v>52</v>
      </c>
      <c r="T3325" s="110">
        <f t="shared" si="1070"/>
        <v>43353</v>
      </c>
      <c r="U3325" s="111">
        <f t="shared" si="1071"/>
        <v>0</v>
      </c>
      <c r="V3325" s="22"/>
      <c r="AF3325" s="14"/>
    </row>
    <row r="3326" spans="1:32" x14ac:dyDescent="0.2">
      <c r="A3326" s="112">
        <f t="shared" si="1061"/>
        <v>43351</v>
      </c>
      <c r="B3326" s="104">
        <f t="shared" si="1073"/>
        <v>41008.78474707</v>
      </c>
      <c r="C3326" s="104">
        <f t="shared" si="1062"/>
        <v>37686.204730969956</v>
      </c>
      <c r="D3326" s="132">
        <f t="shared" si="1063"/>
        <v>43323</v>
      </c>
      <c r="E3326" s="105">
        <f t="shared" si="1075"/>
        <v>0</v>
      </c>
      <c r="F3326" s="106">
        <f t="shared" si="1072"/>
        <v>29</v>
      </c>
      <c r="G3326" s="106">
        <f t="shared" si="1074"/>
        <v>31</v>
      </c>
      <c r="H3326" s="104">
        <f t="shared" si="1064"/>
        <v>1</v>
      </c>
      <c r="I3326" s="104">
        <f t="shared" si="1065"/>
        <v>1.07934741</v>
      </c>
      <c r="J3326" s="104">
        <f t="shared" si="1057"/>
        <v>1.07934741</v>
      </c>
      <c r="K3326" s="104">
        <f t="shared" si="1058"/>
        <v>40676.507469099997</v>
      </c>
      <c r="L3326" s="107">
        <f t="shared" si="1067"/>
        <v>0</v>
      </c>
      <c r="M3326" s="105">
        <f t="shared" si="1068"/>
        <v>0</v>
      </c>
      <c r="N3326" s="104">
        <f t="shared" si="1069"/>
        <v>0</v>
      </c>
      <c r="O3326" s="113">
        <f t="shared" si="1066"/>
        <v>0.11</v>
      </c>
      <c r="P3326" s="108">
        <f t="shared" si="1056"/>
        <v>1.008168776</v>
      </c>
      <c r="Q3326" s="104">
        <f t="shared" si="1059"/>
        <v>332.27727797</v>
      </c>
      <c r="R3326" s="104">
        <f t="shared" si="1060"/>
        <v>332.27727797</v>
      </c>
      <c r="S3326" s="109" t="s">
        <v>52</v>
      </c>
      <c r="T3326" s="110">
        <f t="shared" si="1070"/>
        <v>43353</v>
      </c>
      <c r="U3326" s="111">
        <f t="shared" si="1071"/>
        <v>0</v>
      </c>
      <c r="V3326" s="22"/>
      <c r="AF3326" s="14"/>
    </row>
    <row r="3327" spans="1:32" x14ac:dyDescent="0.2">
      <c r="A3327" s="112">
        <f t="shared" si="1061"/>
        <v>43352</v>
      </c>
      <c r="B3327" s="104">
        <f t="shared" si="1073"/>
        <v>41020.290870059995</v>
      </c>
      <c r="C3327" s="104">
        <f t="shared" si="1062"/>
        <v>37686.204730969956</v>
      </c>
      <c r="D3327" s="132">
        <f t="shared" si="1063"/>
        <v>43323</v>
      </c>
      <c r="E3327" s="105">
        <f t="shared" si="1075"/>
        <v>0</v>
      </c>
      <c r="F3327" s="106">
        <f t="shared" si="1072"/>
        <v>30</v>
      </c>
      <c r="G3327" s="106">
        <f t="shared" si="1074"/>
        <v>31</v>
      </c>
      <c r="H3327" s="104">
        <f t="shared" si="1064"/>
        <v>1</v>
      </c>
      <c r="I3327" s="104">
        <f t="shared" si="1065"/>
        <v>1.07934741</v>
      </c>
      <c r="J3327" s="104">
        <f t="shared" si="1057"/>
        <v>1.07934741</v>
      </c>
      <c r="K3327" s="104">
        <f t="shared" si="1058"/>
        <v>40676.507469099997</v>
      </c>
      <c r="L3327" s="107">
        <f t="shared" si="1067"/>
        <v>0</v>
      </c>
      <c r="M3327" s="105">
        <f t="shared" si="1068"/>
        <v>0</v>
      </c>
      <c r="N3327" s="104">
        <f t="shared" si="1069"/>
        <v>0</v>
      </c>
      <c r="O3327" s="113">
        <f t="shared" si="1066"/>
        <v>0.11</v>
      </c>
      <c r="P3327" s="108">
        <f t="shared" si="1056"/>
        <v>1.0084516450000001</v>
      </c>
      <c r="Q3327" s="104">
        <f t="shared" si="1059"/>
        <v>343.78340095999999</v>
      </c>
      <c r="R3327" s="104">
        <f t="shared" si="1060"/>
        <v>343.78340095999999</v>
      </c>
      <c r="S3327" s="109" t="s">
        <v>52</v>
      </c>
      <c r="T3327" s="110">
        <f t="shared" si="1070"/>
        <v>43353</v>
      </c>
      <c r="U3327" s="111">
        <f t="shared" si="1071"/>
        <v>0</v>
      </c>
      <c r="V3327" s="22"/>
      <c r="AF3327" s="14"/>
    </row>
    <row r="3328" spans="1:32" x14ac:dyDescent="0.2">
      <c r="A3328" s="112">
        <f t="shared" si="1061"/>
        <v>43353</v>
      </c>
      <c r="B3328" s="104">
        <f t="shared" si="1073"/>
        <v>41031.800247179999</v>
      </c>
      <c r="C3328" s="104">
        <f t="shared" si="1062"/>
        <v>37686.204730969956</v>
      </c>
      <c r="D3328" s="132">
        <f t="shared" si="1063"/>
        <v>43323</v>
      </c>
      <c r="E3328" s="105">
        <f t="shared" si="1075"/>
        <v>0</v>
      </c>
      <c r="F3328" s="106">
        <f t="shared" si="1072"/>
        <v>31</v>
      </c>
      <c r="G3328" s="106">
        <f t="shared" si="1074"/>
        <v>31</v>
      </c>
      <c r="H3328" s="104">
        <f t="shared" si="1064"/>
        <v>1</v>
      </c>
      <c r="I3328" s="104">
        <f t="shared" si="1065"/>
        <v>1.07934741</v>
      </c>
      <c r="J3328" s="104">
        <f t="shared" si="1057"/>
        <v>1.07934741</v>
      </c>
      <c r="K3328" s="104">
        <f t="shared" si="1058"/>
        <v>40676.507469099997</v>
      </c>
      <c r="L3328" s="107">
        <f t="shared" si="1067"/>
        <v>108</v>
      </c>
      <c r="M3328" s="105">
        <f t="shared" si="1068"/>
        <v>0</v>
      </c>
      <c r="N3328" s="104">
        <f t="shared" si="1069"/>
        <v>0</v>
      </c>
      <c r="O3328" s="113">
        <f t="shared" si="1066"/>
        <v>0.11</v>
      </c>
      <c r="P3328" s="108">
        <f t="shared" si="1056"/>
        <v>1.0087345940000001</v>
      </c>
      <c r="Q3328" s="104">
        <f t="shared" si="1059"/>
        <v>355.29277808000001</v>
      </c>
      <c r="R3328" s="104">
        <f t="shared" si="1060"/>
        <v>355.29277808000001</v>
      </c>
      <c r="S3328" s="109" t="s">
        <v>52</v>
      </c>
      <c r="T3328" s="110">
        <f t="shared" si="1070"/>
        <v>43353</v>
      </c>
      <c r="U3328" s="111">
        <f t="shared" si="1071"/>
        <v>40676.507469099997</v>
      </c>
      <c r="V3328" s="22"/>
      <c r="AF3328" s="14"/>
    </row>
    <row r="3329" spans="1:32" x14ac:dyDescent="0.2">
      <c r="A3329" s="112">
        <f t="shared" si="1061"/>
        <v>43354</v>
      </c>
      <c r="B3329" s="104">
        <f t="shared" si="1073"/>
        <v>40688.300849579995</v>
      </c>
      <c r="C3329" s="104">
        <f t="shared" si="1062"/>
        <v>37686.204730969956</v>
      </c>
      <c r="D3329" s="132">
        <f t="shared" si="1063"/>
        <v>43354</v>
      </c>
      <c r="E3329" s="105">
        <f t="shared" si="1075"/>
        <v>0</v>
      </c>
      <c r="F3329" s="106">
        <f t="shared" si="1072"/>
        <v>1</v>
      </c>
      <c r="G3329" s="106">
        <f t="shared" si="1074"/>
        <v>30</v>
      </c>
      <c r="H3329" s="104">
        <f t="shared" si="1064"/>
        <v>1</v>
      </c>
      <c r="I3329" s="104">
        <f t="shared" si="1065"/>
        <v>1.07934741</v>
      </c>
      <c r="J3329" s="104">
        <f t="shared" si="1057"/>
        <v>1.07934741</v>
      </c>
      <c r="K3329" s="104">
        <f t="shared" si="1058"/>
        <v>40676.507469099997</v>
      </c>
      <c r="L3329" s="107">
        <f t="shared" si="1067"/>
        <v>0</v>
      </c>
      <c r="M3329" s="105">
        <f t="shared" si="1068"/>
        <v>0</v>
      </c>
      <c r="N3329" s="104">
        <f t="shared" si="1069"/>
        <v>0</v>
      </c>
      <c r="O3329" s="113">
        <f t="shared" si="1066"/>
        <v>0.11</v>
      </c>
      <c r="P3329" s="108">
        <f t="shared" si="1056"/>
        <v>1.000289931</v>
      </c>
      <c r="Q3329" s="104">
        <f t="shared" si="1059"/>
        <v>11.79338048</v>
      </c>
      <c r="R3329" s="104">
        <f t="shared" si="1060"/>
        <v>11.79338048</v>
      </c>
      <c r="S3329" s="109" t="s">
        <v>52</v>
      </c>
      <c r="T3329" s="110">
        <f t="shared" si="1070"/>
        <v>43383</v>
      </c>
      <c r="U3329" s="111">
        <f t="shared" si="1071"/>
        <v>0</v>
      </c>
      <c r="V3329" s="22"/>
      <c r="AF3329" s="14"/>
    </row>
    <row r="3330" spans="1:32" x14ac:dyDescent="0.2">
      <c r="A3330" s="112">
        <f t="shared" si="1061"/>
        <v>43355</v>
      </c>
      <c r="B3330" s="104">
        <f t="shared" si="1073"/>
        <v>40700.097646899994</v>
      </c>
      <c r="C3330" s="104">
        <f t="shared" si="1062"/>
        <v>37686.204730969956</v>
      </c>
      <c r="D3330" s="132">
        <f t="shared" si="1063"/>
        <v>43354</v>
      </c>
      <c r="E3330" s="105">
        <f t="shared" si="1075"/>
        <v>0</v>
      </c>
      <c r="F3330" s="106">
        <f t="shared" si="1072"/>
        <v>2</v>
      </c>
      <c r="G3330" s="106">
        <f t="shared" si="1074"/>
        <v>30</v>
      </c>
      <c r="H3330" s="104">
        <f t="shared" si="1064"/>
        <v>1</v>
      </c>
      <c r="I3330" s="104">
        <f t="shared" si="1065"/>
        <v>1.07934741</v>
      </c>
      <c r="J3330" s="104">
        <f t="shared" si="1057"/>
        <v>1.07934741</v>
      </c>
      <c r="K3330" s="104">
        <f t="shared" si="1058"/>
        <v>40676.507469099997</v>
      </c>
      <c r="L3330" s="107">
        <f t="shared" si="1067"/>
        <v>0</v>
      </c>
      <c r="M3330" s="105">
        <f t="shared" si="1068"/>
        <v>0</v>
      </c>
      <c r="N3330" s="104">
        <f t="shared" si="1069"/>
        <v>0</v>
      </c>
      <c r="O3330" s="113">
        <f t="shared" si="1066"/>
        <v>0.11</v>
      </c>
      <c r="P3330" s="108">
        <f t="shared" si="1056"/>
        <v>1.000579946</v>
      </c>
      <c r="Q3330" s="104">
        <f t="shared" si="1059"/>
        <v>23.590177799999999</v>
      </c>
      <c r="R3330" s="104">
        <f t="shared" si="1060"/>
        <v>23.590177799999999</v>
      </c>
      <c r="S3330" s="109" t="s">
        <v>52</v>
      </c>
      <c r="T3330" s="110">
        <f t="shared" si="1070"/>
        <v>43383</v>
      </c>
      <c r="U3330" s="111">
        <f t="shared" si="1071"/>
        <v>0</v>
      </c>
      <c r="V3330" s="22"/>
      <c r="AF3330" s="14"/>
    </row>
    <row r="3331" spans="1:32" x14ac:dyDescent="0.2">
      <c r="A3331" s="112">
        <f t="shared" si="1061"/>
        <v>43356</v>
      </c>
      <c r="B3331" s="104">
        <f t="shared" si="1073"/>
        <v>40711.897861040001</v>
      </c>
      <c r="C3331" s="104">
        <f t="shared" si="1062"/>
        <v>37686.204730969956</v>
      </c>
      <c r="D3331" s="132">
        <f t="shared" si="1063"/>
        <v>43354</v>
      </c>
      <c r="E3331" s="105">
        <f t="shared" si="1075"/>
        <v>0</v>
      </c>
      <c r="F3331" s="106">
        <f t="shared" si="1072"/>
        <v>3</v>
      </c>
      <c r="G3331" s="106">
        <f t="shared" si="1074"/>
        <v>30</v>
      </c>
      <c r="H3331" s="104">
        <f t="shared" si="1064"/>
        <v>1</v>
      </c>
      <c r="I3331" s="104">
        <f t="shared" si="1065"/>
        <v>1.07934741</v>
      </c>
      <c r="J3331" s="104">
        <f t="shared" si="1057"/>
        <v>1.07934741</v>
      </c>
      <c r="K3331" s="104">
        <f t="shared" si="1058"/>
        <v>40676.507469099997</v>
      </c>
      <c r="L3331" s="107">
        <f t="shared" si="1067"/>
        <v>0</v>
      </c>
      <c r="M3331" s="105">
        <f t="shared" si="1068"/>
        <v>0</v>
      </c>
      <c r="N3331" s="104">
        <f t="shared" si="1069"/>
        <v>0</v>
      </c>
      <c r="O3331" s="113">
        <f t="shared" si="1066"/>
        <v>0.11</v>
      </c>
      <c r="P3331" s="108">
        <f t="shared" si="1056"/>
        <v>1.0008700450000001</v>
      </c>
      <c r="Q3331" s="104">
        <f t="shared" si="1059"/>
        <v>35.390391940000001</v>
      </c>
      <c r="R3331" s="104">
        <f t="shared" si="1060"/>
        <v>35.390391940000001</v>
      </c>
      <c r="S3331" s="109" t="s">
        <v>52</v>
      </c>
      <c r="T3331" s="110">
        <f t="shared" si="1070"/>
        <v>43383</v>
      </c>
      <c r="U3331" s="111">
        <f t="shared" si="1071"/>
        <v>0</v>
      </c>
      <c r="V3331" s="22"/>
      <c r="AF3331" s="14"/>
    </row>
    <row r="3332" spans="1:32" x14ac:dyDescent="0.2">
      <c r="A3332" s="112">
        <f t="shared" si="1061"/>
        <v>43357</v>
      </c>
      <c r="B3332" s="104">
        <f t="shared" si="1073"/>
        <v>40723.701492</v>
      </c>
      <c r="C3332" s="104">
        <f t="shared" si="1062"/>
        <v>37686.204730969956</v>
      </c>
      <c r="D3332" s="132">
        <f t="shared" si="1063"/>
        <v>43354</v>
      </c>
      <c r="E3332" s="105">
        <f t="shared" si="1075"/>
        <v>0</v>
      </c>
      <c r="F3332" s="106">
        <f t="shared" si="1072"/>
        <v>4</v>
      </c>
      <c r="G3332" s="106">
        <f t="shared" si="1074"/>
        <v>30</v>
      </c>
      <c r="H3332" s="104">
        <f t="shared" si="1064"/>
        <v>1</v>
      </c>
      <c r="I3332" s="104">
        <f t="shared" si="1065"/>
        <v>1.07934741</v>
      </c>
      <c r="J3332" s="104">
        <f t="shared" si="1057"/>
        <v>1.07934741</v>
      </c>
      <c r="K3332" s="104">
        <f t="shared" si="1058"/>
        <v>40676.507469099997</v>
      </c>
      <c r="L3332" s="107">
        <f t="shared" si="1067"/>
        <v>0</v>
      </c>
      <c r="M3332" s="105">
        <f t="shared" si="1068"/>
        <v>0</v>
      </c>
      <c r="N3332" s="104">
        <f t="shared" si="1069"/>
        <v>0</v>
      </c>
      <c r="O3332" s="113">
        <f t="shared" si="1066"/>
        <v>0.11</v>
      </c>
      <c r="P3332" s="108">
        <f t="shared" si="1056"/>
        <v>1.001160228</v>
      </c>
      <c r="Q3332" s="104">
        <f t="shared" si="1059"/>
        <v>47.1940229</v>
      </c>
      <c r="R3332" s="104">
        <f t="shared" si="1060"/>
        <v>47.1940229</v>
      </c>
      <c r="S3332" s="109" t="s">
        <v>52</v>
      </c>
      <c r="T3332" s="110">
        <f t="shared" si="1070"/>
        <v>43383</v>
      </c>
      <c r="U3332" s="111">
        <f t="shared" si="1071"/>
        <v>0</v>
      </c>
      <c r="V3332" s="22"/>
      <c r="AF3332" s="14"/>
    </row>
    <row r="3333" spans="1:32" x14ac:dyDescent="0.2">
      <c r="A3333" s="112">
        <f t="shared" si="1061"/>
        <v>43358</v>
      </c>
      <c r="B3333" s="104">
        <f t="shared" si="1073"/>
        <v>40735.508580469999</v>
      </c>
      <c r="C3333" s="104">
        <f t="shared" si="1062"/>
        <v>37686.204730969956</v>
      </c>
      <c r="D3333" s="132">
        <f t="shared" si="1063"/>
        <v>43354</v>
      </c>
      <c r="E3333" s="105">
        <f t="shared" si="1075"/>
        <v>0</v>
      </c>
      <c r="F3333" s="106">
        <f t="shared" si="1072"/>
        <v>5</v>
      </c>
      <c r="G3333" s="106">
        <f t="shared" si="1074"/>
        <v>30</v>
      </c>
      <c r="H3333" s="104">
        <f t="shared" si="1064"/>
        <v>1</v>
      </c>
      <c r="I3333" s="104">
        <f t="shared" si="1065"/>
        <v>1.07934741</v>
      </c>
      <c r="J3333" s="104">
        <f t="shared" si="1057"/>
        <v>1.07934741</v>
      </c>
      <c r="K3333" s="104">
        <f t="shared" si="1058"/>
        <v>40676.507469099997</v>
      </c>
      <c r="L3333" s="107">
        <f t="shared" si="1067"/>
        <v>0</v>
      </c>
      <c r="M3333" s="105">
        <f t="shared" si="1068"/>
        <v>0</v>
      </c>
      <c r="N3333" s="104">
        <f t="shared" si="1069"/>
        <v>0</v>
      </c>
      <c r="O3333" s="113">
        <f t="shared" si="1066"/>
        <v>0.11</v>
      </c>
      <c r="P3333" s="108">
        <f t="shared" si="1056"/>
        <v>1.0014504959999999</v>
      </c>
      <c r="Q3333" s="104">
        <f t="shared" si="1059"/>
        <v>59.001111369999997</v>
      </c>
      <c r="R3333" s="104">
        <f t="shared" si="1060"/>
        <v>59.001111369999997</v>
      </c>
      <c r="S3333" s="109" t="s">
        <v>52</v>
      </c>
      <c r="T3333" s="110">
        <f t="shared" si="1070"/>
        <v>43383</v>
      </c>
      <c r="U3333" s="111">
        <f t="shared" si="1071"/>
        <v>0</v>
      </c>
      <c r="V3333" s="22"/>
      <c r="AF3333" s="14"/>
    </row>
    <row r="3334" spans="1:32" x14ac:dyDescent="0.2">
      <c r="A3334" s="112">
        <f t="shared" si="1061"/>
        <v>43359</v>
      </c>
      <c r="B3334" s="104">
        <f t="shared" si="1073"/>
        <v>40747.31904509</v>
      </c>
      <c r="C3334" s="104">
        <f t="shared" si="1062"/>
        <v>37686.204730969956</v>
      </c>
      <c r="D3334" s="132">
        <f t="shared" si="1063"/>
        <v>43354</v>
      </c>
      <c r="E3334" s="105">
        <f t="shared" si="1075"/>
        <v>0</v>
      </c>
      <c r="F3334" s="106">
        <f t="shared" si="1072"/>
        <v>6</v>
      </c>
      <c r="G3334" s="106">
        <f t="shared" si="1074"/>
        <v>30</v>
      </c>
      <c r="H3334" s="104">
        <f t="shared" si="1064"/>
        <v>1</v>
      </c>
      <c r="I3334" s="104">
        <f t="shared" si="1065"/>
        <v>1.07934741</v>
      </c>
      <c r="J3334" s="104">
        <f t="shared" si="1057"/>
        <v>1.07934741</v>
      </c>
      <c r="K3334" s="104">
        <f t="shared" si="1058"/>
        <v>40676.507469099997</v>
      </c>
      <c r="L3334" s="107">
        <f t="shared" si="1067"/>
        <v>0</v>
      </c>
      <c r="M3334" s="105">
        <f t="shared" si="1068"/>
        <v>0</v>
      </c>
      <c r="N3334" s="104">
        <f t="shared" si="1069"/>
        <v>0</v>
      </c>
      <c r="O3334" s="113">
        <f t="shared" si="1066"/>
        <v>0.11</v>
      </c>
      <c r="P3334" s="108">
        <f t="shared" si="1056"/>
        <v>1.001740847</v>
      </c>
      <c r="Q3334" s="104">
        <f t="shared" si="1059"/>
        <v>70.811575989999994</v>
      </c>
      <c r="R3334" s="104">
        <f t="shared" si="1060"/>
        <v>70.811575989999994</v>
      </c>
      <c r="S3334" s="109" t="s">
        <v>52</v>
      </c>
      <c r="T3334" s="110">
        <f t="shared" si="1070"/>
        <v>43383</v>
      </c>
      <c r="U3334" s="111">
        <f t="shared" si="1071"/>
        <v>0</v>
      </c>
      <c r="V3334" s="22"/>
      <c r="AF3334" s="14"/>
    </row>
    <row r="3335" spans="1:32" x14ac:dyDescent="0.2">
      <c r="A3335" s="112">
        <f t="shared" si="1061"/>
        <v>43360</v>
      </c>
      <c r="B3335" s="104">
        <f t="shared" si="1073"/>
        <v>40759.132967220001</v>
      </c>
      <c r="C3335" s="104">
        <f t="shared" si="1062"/>
        <v>37686.204730969956</v>
      </c>
      <c r="D3335" s="132">
        <f t="shared" si="1063"/>
        <v>43354</v>
      </c>
      <c r="E3335" s="105">
        <f t="shared" si="1075"/>
        <v>0</v>
      </c>
      <c r="F3335" s="106">
        <f t="shared" si="1072"/>
        <v>7</v>
      </c>
      <c r="G3335" s="106">
        <f t="shared" si="1074"/>
        <v>30</v>
      </c>
      <c r="H3335" s="104">
        <f t="shared" si="1064"/>
        <v>1</v>
      </c>
      <c r="I3335" s="104">
        <f t="shared" si="1065"/>
        <v>1.07934741</v>
      </c>
      <c r="J3335" s="104">
        <f t="shared" si="1057"/>
        <v>1.07934741</v>
      </c>
      <c r="K3335" s="104">
        <f t="shared" si="1058"/>
        <v>40676.507469099997</v>
      </c>
      <c r="L3335" s="107">
        <f t="shared" si="1067"/>
        <v>0</v>
      </c>
      <c r="M3335" s="105">
        <f t="shared" si="1068"/>
        <v>0</v>
      </c>
      <c r="N3335" s="104">
        <f t="shared" si="1069"/>
        <v>0</v>
      </c>
      <c r="O3335" s="113">
        <f t="shared" si="1066"/>
        <v>0.11</v>
      </c>
      <c r="P3335" s="108">
        <f t="shared" si="1056"/>
        <v>1.002031283</v>
      </c>
      <c r="Q3335" s="104">
        <f t="shared" si="1059"/>
        <v>82.625498120000003</v>
      </c>
      <c r="R3335" s="104">
        <f t="shared" si="1060"/>
        <v>82.625498120000003</v>
      </c>
      <c r="S3335" s="109" t="s">
        <v>52</v>
      </c>
      <c r="T3335" s="110">
        <f t="shared" si="1070"/>
        <v>43383</v>
      </c>
      <c r="U3335" s="111">
        <f t="shared" si="1071"/>
        <v>0</v>
      </c>
      <c r="V3335" s="22"/>
      <c r="AF3335" s="14"/>
    </row>
    <row r="3336" spans="1:32" x14ac:dyDescent="0.2">
      <c r="A3336" s="112">
        <f t="shared" si="1061"/>
        <v>43361</v>
      </c>
      <c r="B3336" s="104">
        <f t="shared" si="1073"/>
        <v>40770.950306169994</v>
      </c>
      <c r="C3336" s="104">
        <f t="shared" si="1062"/>
        <v>37686.204730969956</v>
      </c>
      <c r="D3336" s="132">
        <f t="shared" si="1063"/>
        <v>43354</v>
      </c>
      <c r="E3336" s="105">
        <f t="shared" si="1075"/>
        <v>0</v>
      </c>
      <c r="F3336" s="106">
        <f t="shared" si="1072"/>
        <v>8</v>
      </c>
      <c r="G3336" s="106">
        <f t="shared" si="1074"/>
        <v>30</v>
      </c>
      <c r="H3336" s="104">
        <f t="shared" si="1064"/>
        <v>1</v>
      </c>
      <c r="I3336" s="104">
        <f t="shared" si="1065"/>
        <v>1.07934741</v>
      </c>
      <c r="J3336" s="104">
        <f t="shared" si="1057"/>
        <v>1.07934741</v>
      </c>
      <c r="K3336" s="104">
        <f t="shared" si="1058"/>
        <v>40676.507469099997</v>
      </c>
      <c r="L3336" s="107">
        <f t="shared" si="1067"/>
        <v>0</v>
      </c>
      <c r="M3336" s="105">
        <f t="shared" si="1068"/>
        <v>0</v>
      </c>
      <c r="N3336" s="104">
        <f t="shared" si="1069"/>
        <v>0</v>
      </c>
      <c r="O3336" s="113">
        <f t="shared" si="1066"/>
        <v>0.11</v>
      </c>
      <c r="P3336" s="108">
        <f t="shared" ref="P3336:P3399" si="1076">ROUND((1+O3336)^(30/360)^(F3336/G3336),9)</f>
        <v>1.0023218030000001</v>
      </c>
      <c r="Q3336" s="104">
        <f t="shared" si="1059"/>
        <v>94.442837069999996</v>
      </c>
      <c r="R3336" s="104">
        <f t="shared" si="1060"/>
        <v>94.442837069999996</v>
      </c>
      <c r="S3336" s="109" t="s">
        <v>52</v>
      </c>
      <c r="T3336" s="110">
        <f t="shared" si="1070"/>
        <v>43383</v>
      </c>
      <c r="U3336" s="111">
        <f t="shared" si="1071"/>
        <v>0</v>
      </c>
      <c r="V3336" s="22"/>
      <c r="AF3336" s="14"/>
    </row>
    <row r="3337" spans="1:32" x14ac:dyDescent="0.2">
      <c r="A3337" s="112">
        <f t="shared" si="1061"/>
        <v>43362</v>
      </c>
      <c r="B3337" s="104">
        <f t="shared" si="1073"/>
        <v>40782.771061939995</v>
      </c>
      <c r="C3337" s="104">
        <f t="shared" si="1062"/>
        <v>37686.204730969956</v>
      </c>
      <c r="D3337" s="132">
        <f t="shared" si="1063"/>
        <v>43354</v>
      </c>
      <c r="E3337" s="105">
        <f t="shared" si="1075"/>
        <v>0</v>
      </c>
      <c r="F3337" s="106">
        <f t="shared" si="1072"/>
        <v>9</v>
      </c>
      <c r="G3337" s="106">
        <f t="shared" si="1074"/>
        <v>30</v>
      </c>
      <c r="H3337" s="104">
        <f t="shared" si="1064"/>
        <v>1</v>
      </c>
      <c r="I3337" s="104">
        <f t="shared" si="1065"/>
        <v>1.07934741</v>
      </c>
      <c r="J3337" s="104">
        <f t="shared" si="1057"/>
        <v>1.07934741</v>
      </c>
      <c r="K3337" s="104">
        <f t="shared" si="1058"/>
        <v>40676.507469099997</v>
      </c>
      <c r="L3337" s="107">
        <f t="shared" si="1067"/>
        <v>0</v>
      </c>
      <c r="M3337" s="105">
        <f t="shared" si="1068"/>
        <v>0</v>
      </c>
      <c r="N3337" s="104">
        <f t="shared" si="1069"/>
        <v>0</v>
      </c>
      <c r="O3337" s="113">
        <f t="shared" si="1066"/>
        <v>0.11</v>
      </c>
      <c r="P3337" s="108">
        <f t="shared" si="1076"/>
        <v>1.002612407</v>
      </c>
      <c r="Q3337" s="104">
        <f t="shared" si="1059"/>
        <v>106.26359284</v>
      </c>
      <c r="R3337" s="104">
        <f t="shared" si="1060"/>
        <v>106.26359284</v>
      </c>
      <c r="S3337" s="109" t="s">
        <v>52</v>
      </c>
      <c r="T3337" s="110">
        <f t="shared" si="1070"/>
        <v>43383</v>
      </c>
      <c r="U3337" s="111">
        <f t="shared" si="1071"/>
        <v>0</v>
      </c>
      <c r="V3337" s="22"/>
      <c r="AF3337" s="14"/>
    </row>
    <row r="3338" spans="1:32" x14ac:dyDescent="0.2">
      <c r="A3338" s="112">
        <f t="shared" si="1061"/>
        <v>43363</v>
      </c>
      <c r="B3338" s="104">
        <f t="shared" si="1073"/>
        <v>40794.595234549997</v>
      </c>
      <c r="C3338" s="104">
        <f t="shared" si="1062"/>
        <v>37686.204730969956</v>
      </c>
      <c r="D3338" s="132">
        <f t="shared" si="1063"/>
        <v>43354</v>
      </c>
      <c r="E3338" s="105">
        <f t="shared" si="1075"/>
        <v>0</v>
      </c>
      <c r="F3338" s="106">
        <f t="shared" si="1072"/>
        <v>10</v>
      </c>
      <c r="G3338" s="106">
        <f t="shared" si="1074"/>
        <v>30</v>
      </c>
      <c r="H3338" s="104">
        <f t="shared" si="1064"/>
        <v>1</v>
      </c>
      <c r="I3338" s="104">
        <f t="shared" si="1065"/>
        <v>1.07934741</v>
      </c>
      <c r="J3338" s="104">
        <f t="shared" ref="J3338:J3401" si="1077">TRUNC(H3338*I3338,8)</f>
        <v>1.07934741</v>
      </c>
      <c r="K3338" s="104">
        <f t="shared" ref="K3338:K3401" si="1078">TRUNC(C3338*J3338,8)</f>
        <v>40676.507469099997</v>
      </c>
      <c r="L3338" s="107">
        <f t="shared" si="1067"/>
        <v>0</v>
      </c>
      <c r="M3338" s="105">
        <f t="shared" si="1068"/>
        <v>0</v>
      </c>
      <c r="N3338" s="104">
        <f t="shared" si="1069"/>
        <v>0</v>
      </c>
      <c r="O3338" s="113">
        <f t="shared" si="1066"/>
        <v>0.11</v>
      </c>
      <c r="P3338" s="108">
        <f t="shared" si="1076"/>
        <v>1.002903095</v>
      </c>
      <c r="Q3338" s="104">
        <f t="shared" ref="Q3338:Q3401" si="1079">TRUNC((P3338-1)*K3338,8)</f>
        <v>118.08776545000001</v>
      </c>
      <c r="R3338" s="104">
        <f t="shared" ref="R3338:R3401" si="1080">(N3338+Q3338)</f>
        <v>118.08776545000001</v>
      </c>
      <c r="S3338" s="109" t="s">
        <v>52</v>
      </c>
      <c r="T3338" s="110">
        <f t="shared" si="1070"/>
        <v>43383</v>
      </c>
      <c r="U3338" s="111">
        <f t="shared" si="1071"/>
        <v>0</v>
      </c>
      <c r="V3338" s="22"/>
      <c r="AF3338" s="14"/>
    </row>
    <row r="3339" spans="1:32" x14ac:dyDescent="0.2">
      <c r="A3339" s="112">
        <f t="shared" ref="A3339:A3402" si="1081">(A3338+1)</f>
        <v>43364</v>
      </c>
      <c r="B3339" s="104">
        <f t="shared" si="1073"/>
        <v>40806.422864649998</v>
      </c>
      <c r="C3339" s="104">
        <f t="shared" ref="C3339:C3402" si="1082">IF(DAY(A3338)=$E$2,VLOOKUP(A3338,X$10:Y$148,2),C3338)</f>
        <v>37686.204730969956</v>
      </c>
      <c r="D3339" s="132">
        <f t="shared" ref="D3339:D3402" si="1083">IF(DAY(A3338)=$E$2,A3339,D3338)</f>
        <v>43354</v>
      </c>
      <c r="E3339" s="105">
        <f t="shared" si="1075"/>
        <v>0</v>
      </c>
      <c r="F3339" s="106">
        <f t="shared" si="1072"/>
        <v>11</v>
      </c>
      <c r="G3339" s="106">
        <f t="shared" si="1074"/>
        <v>30</v>
      </c>
      <c r="H3339" s="104">
        <f t="shared" ref="H3339:H3402" si="1084">TRUNC(((1+$E3339)^($F3339/$G3339)),8)</f>
        <v>1</v>
      </c>
      <c r="I3339" s="104">
        <f t="shared" ref="I3339:I3402" si="1085">IF(DAY(A3338)=E$2,J3338,I3338)</f>
        <v>1.07934741</v>
      </c>
      <c r="J3339" s="104">
        <f t="shared" si="1077"/>
        <v>1.07934741</v>
      </c>
      <c r="K3339" s="104">
        <f t="shared" si="1078"/>
        <v>40676.507469099997</v>
      </c>
      <c r="L3339" s="107">
        <f t="shared" si="1067"/>
        <v>0</v>
      </c>
      <c r="M3339" s="105">
        <f t="shared" si="1068"/>
        <v>0</v>
      </c>
      <c r="N3339" s="104">
        <f t="shared" si="1069"/>
        <v>0</v>
      </c>
      <c r="O3339" s="113">
        <f t="shared" ref="O3339:O3402" si="1086">(O3338)</f>
        <v>0.11</v>
      </c>
      <c r="P3339" s="108">
        <f t="shared" si="1076"/>
        <v>1.0031938680000001</v>
      </c>
      <c r="Q3339" s="104">
        <f t="shared" si="1079"/>
        <v>129.91539555</v>
      </c>
      <c r="R3339" s="104">
        <f t="shared" si="1080"/>
        <v>129.91539555</v>
      </c>
      <c r="S3339" s="109" t="s">
        <v>52</v>
      </c>
      <c r="T3339" s="110">
        <f t="shared" si="1070"/>
        <v>43383</v>
      </c>
      <c r="U3339" s="111">
        <f t="shared" si="1071"/>
        <v>0</v>
      </c>
      <c r="V3339" s="22"/>
      <c r="AF3339" s="14"/>
    </row>
    <row r="3340" spans="1:32" x14ac:dyDescent="0.2">
      <c r="A3340" s="112">
        <f t="shared" si="1081"/>
        <v>43365</v>
      </c>
      <c r="B3340" s="104">
        <f t="shared" si="1073"/>
        <v>40818.25391159</v>
      </c>
      <c r="C3340" s="104">
        <f t="shared" si="1082"/>
        <v>37686.204730969956</v>
      </c>
      <c r="D3340" s="132">
        <f t="shared" si="1083"/>
        <v>43354</v>
      </c>
      <c r="E3340" s="105">
        <f t="shared" si="1075"/>
        <v>0</v>
      </c>
      <c r="F3340" s="106">
        <f t="shared" si="1072"/>
        <v>12</v>
      </c>
      <c r="G3340" s="106">
        <f t="shared" si="1074"/>
        <v>30</v>
      </c>
      <c r="H3340" s="104">
        <f t="shared" si="1084"/>
        <v>1</v>
      </c>
      <c r="I3340" s="104">
        <f t="shared" si="1085"/>
        <v>1.07934741</v>
      </c>
      <c r="J3340" s="104">
        <f t="shared" si="1077"/>
        <v>1.07934741</v>
      </c>
      <c r="K3340" s="104">
        <f t="shared" si="1078"/>
        <v>40676.507469099997</v>
      </c>
      <c r="L3340" s="107">
        <f t="shared" ref="L3340:L3403" si="1087">IF(DAY(A3340)=E$2,VLOOKUP(A3340,$X$10:$AE$196,7),0)</f>
        <v>0</v>
      </c>
      <c r="M3340" s="105">
        <f t="shared" ref="M3340:M3403" si="1088">IF(DAY(A3340)=E$2,VLOOKUP(A3340,$X$10:$AE$200,5),0)</f>
        <v>0</v>
      </c>
      <c r="N3340" s="104">
        <f t="shared" ref="N3340:N3403" si="1089">IF(M3340&gt;0,TRUNC((M3340*K3340),8),0)</f>
        <v>0</v>
      </c>
      <c r="O3340" s="113">
        <f t="shared" si="1086"/>
        <v>0.11</v>
      </c>
      <c r="P3340" s="108">
        <f t="shared" si="1076"/>
        <v>1.0034847250000001</v>
      </c>
      <c r="Q3340" s="104">
        <f t="shared" si="1079"/>
        <v>141.74644248999999</v>
      </c>
      <c r="R3340" s="104">
        <f t="shared" si="1080"/>
        <v>141.74644248999999</v>
      </c>
      <c r="S3340" s="109" t="s">
        <v>52</v>
      </c>
      <c r="T3340" s="110">
        <f t="shared" ref="T3340:T3403" si="1090">IF(DAY(A3340)=E$2+1,VLOOKUP(A3339,$X$10:$AE$200,8),T3339)</f>
        <v>43383</v>
      </c>
      <c r="U3340" s="111">
        <f t="shared" ref="U3340:U3403" si="1091">IF(L3340&gt;0,K3340-N3340,0)</f>
        <v>0</v>
      </c>
      <c r="V3340" s="22"/>
      <c r="AF3340" s="14"/>
    </row>
    <row r="3341" spans="1:32" x14ac:dyDescent="0.2">
      <c r="A3341" s="112">
        <f t="shared" si="1081"/>
        <v>43366</v>
      </c>
      <c r="B3341" s="104">
        <f t="shared" si="1073"/>
        <v>40830.088375339998</v>
      </c>
      <c r="C3341" s="104">
        <f t="shared" si="1082"/>
        <v>37686.204730969956</v>
      </c>
      <c r="D3341" s="132">
        <f t="shared" si="1083"/>
        <v>43354</v>
      </c>
      <c r="E3341" s="105">
        <f t="shared" si="1075"/>
        <v>0</v>
      </c>
      <c r="F3341" s="106">
        <f t="shared" si="1072"/>
        <v>13</v>
      </c>
      <c r="G3341" s="106">
        <f t="shared" si="1074"/>
        <v>30</v>
      </c>
      <c r="H3341" s="104">
        <f t="shared" si="1084"/>
        <v>1</v>
      </c>
      <c r="I3341" s="104">
        <f t="shared" si="1085"/>
        <v>1.07934741</v>
      </c>
      <c r="J3341" s="104">
        <f t="shared" si="1077"/>
        <v>1.07934741</v>
      </c>
      <c r="K3341" s="104">
        <f t="shared" si="1078"/>
        <v>40676.507469099997</v>
      </c>
      <c r="L3341" s="107">
        <f t="shared" si="1087"/>
        <v>0</v>
      </c>
      <c r="M3341" s="105">
        <f t="shared" si="1088"/>
        <v>0</v>
      </c>
      <c r="N3341" s="104">
        <f t="shared" si="1089"/>
        <v>0</v>
      </c>
      <c r="O3341" s="113">
        <f t="shared" si="1086"/>
        <v>0.11</v>
      </c>
      <c r="P3341" s="108">
        <f t="shared" si="1076"/>
        <v>1.0037756659999999</v>
      </c>
      <c r="Q3341" s="104">
        <f t="shared" si="1079"/>
        <v>153.58090623999999</v>
      </c>
      <c r="R3341" s="104">
        <f t="shared" si="1080"/>
        <v>153.58090623999999</v>
      </c>
      <c r="S3341" s="109" t="s">
        <v>52</v>
      </c>
      <c r="T3341" s="110">
        <f t="shared" si="1090"/>
        <v>43383</v>
      </c>
      <c r="U3341" s="111">
        <f t="shared" si="1091"/>
        <v>0</v>
      </c>
      <c r="V3341" s="22"/>
      <c r="AF3341" s="14"/>
    </row>
    <row r="3342" spans="1:32" x14ac:dyDescent="0.2">
      <c r="A3342" s="112">
        <f t="shared" si="1081"/>
        <v>43367</v>
      </c>
      <c r="B3342" s="104">
        <f t="shared" si="1073"/>
        <v>40841.92629661</v>
      </c>
      <c r="C3342" s="104">
        <f t="shared" si="1082"/>
        <v>37686.204730969956</v>
      </c>
      <c r="D3342" s="132">
        <f t="shared" si="1083"/>
        <v>43354</v>
      </c>
      <c r="E3342" s="105">
        <f t="shared" si="1075"/>
        <v>0</v>
      </c>
      <c r="F3342" s="106">
        <f t="shared" si="1072"/>
        <v>14</v>
      </c>
      <c r="G3342" s="106">
        <f t="shared" si="1074"/>
        <v>30</v>
      </c>
      <c r="H3342" s="104">
        <f t="shared" si="1084"/>
        <v>1</v>
      </c>
      <c r="I3342" s="104">
        <f t="shared" si="1085"/>
        <v>1.07934741</v>
      </c>
      <c r="J3342" s="104">
        <f t="shared" si="1077"/>
        <v>1.07934741</v>
      </c>
      <c r="K3342" s="104">
        <f t="shared" si="1078"/>
        <v>40676.507469099997</v>
      </c>
      <c r="L3342" s="107">
        <f t="shared" si="1087"/>
        <v>0</v>
      </c>
      <c r="M3342" s="105">
        <f t="shared" si="1088"/>
        <v>0</v>
      </c>
      <c r="N3342" s="104">
        <f t="shared" si="1089"/>
        <v>0</v>
      </c>
      <c r="O3342" s="113">
        <f t="shared" si="1086"/>
        <v>0.11</v>
      </c>
      <c r="P3342" s="108">
        <f t="shared" si="1076"/>
        <v>1.0040666920000001</v>
      </c>
      <c r="Q3342" s="104">
        <f t="shared" si="1079"/>
        <v>165.41882751</v>
      </c>
      <c r="R3342" s="104">
        <f t="shared" si="1080"/>
        <v>165.41882751</v>
      </c>
      <c r="S3342" s="109" t="s">
        <v>52</v>
      </c>
      <c r="T3342" s="110">
        <f t="shared" si="1090"/>
        <v>43383</v>
      </c>
      <c r="U3342" s="111">
        <f t="shared" si="1091"/>
        <v>0</v>
      </c>
      <c r="V3342" s="22"/>
      <c r="AF3342" s="14"/>
    </row>
    <row r="3343" spans="1:32" x14ac:dyDescent="0.2">
      <c r="A3343" s="112">
        <f t="shared" si="1081"/>
        <v>43368</v>
      </c>
      <c r="B3343" s="104">
        <f t="shared" si="1073"/>
        <v>40853.767634699994</v>
      </c>
      <c r="C3343" s="104">
        <f t="shared" si="1082"/>
        <v>37686.204730969956</v>
      </c>
      <c r="D3343" s="132">
        <f t="shared" si="1083"/>
        <v>43354</v>
      </c>
      <c r="E3343" s="105">
        <f t="shared" si="1075"/>
        <v>0</v>
      </c>
      <c r="F3343" s="106">
        <f t="shared" si="1072"/>
        <v>15</v>
      </c>
      <c r="G3343" s="106">
        <f t="shared" si="1074"/>
        <v>30</v>
      </c>
      <c r="H3343" s="104">
        <f t="shared" si="1084"/>
        <v>1</v>
      </c>
      <c r="I3343" s="104">
        <f t="shared" si="1085"/>
        <v>1.07934741</v>
      </c>
      <c r="J3343" s="104">
        <f t="shared" si="1077"/>
        <v>1.07934741</v>
      </c>
      <c r="K3343" s="104">
        <f t="shared" si="1078"/>
        <v>40676.507469099997</v>
      </c>
      <c r="L3343" s="107">
        <f t="shared" si="1087"/>
        <v>0</v>
      </c>
      <c r="M3343" s="105">
        <f t="shared" si="1088"/>
        <v>0</v>
      </c>
      <c r="N3343" s="104">
        <f t="shared" si="1089"/>
        <v>0</v>
      </c>
      <c r="O3343" s="113">
        <f t="shared" si="1086"/>
        <v>0.11</v>
      </c>
      <c r="P3343" s="108">
        <f t="shared" si="1076"/>
        <v>1.0043578019999999</v>
      </c>
      <c r="Q3343" s="104">
        <f t="shared" si="1079"/>
        <v>177.26016559999999</v>
      </c>
      <c r="R3343" s="104">
        <f t="shared" si="1080"/>
        <v>177.26016559999999</v>
      </c>
      <c r="S3343" s="109" t="s">
        <v>52</v>
      </c>
      <c r="T3343" s="110">
        <f t="shared" si="1090"/>
        <v>43383</v>
      </c>
      <c r="U3343" s="111">
        <f t="shared" si="1091"/>
        <v>0</v>
      </c>
      <c r="V3343" s="22"/>
      <c r="AF3343" s="14"/>
    </row>
    <row r="3344" spans="1:32" x14ac:dyDescent="0.2">
      <c r="A3344" s="112">
        <f t="shared" si="1081"/>
        <v>43369</v>
      </c>
      <c r="B3344" s="104">
        <f t="shared" si="1073"/>
        <v>40865.612389609996</v>
      </c>
      <c r="C3344" s="104">
        <f t="shared" si="1082"/>
        <v>37686.204730969956</v>
      </c>
      <c r="D3344" s="132">
        <f t="shared" si="1083"/>
        <v>43354</v>
      </c>
      <c r="E3344" s="105">
        <f t="shared" si="1075"/>
        <v>0</v>
      </c>
      <c r="F3344" s="106">
        <f t="shared" si="1072"/>
        <v>16</v>
      </c>
      <c r="G3344" s="106">
        <f t="shared" si="1074"/>
        <v>30</v>
      </c>
      <c r="H3344" s="104">
        <f t="shared" si="1084"/>
        <v>1</v>
      </c>
      <c r="I3344" s="104">
        <f t="shared" si="1085"/>
        <v>1.07934741</v>
      </c>
      <c r="J3344" s="104">
        <f t="shared" si="1077"/>
        <v>1.07934741</v>
      </c>
      <c r="K3344" s="104">
        <f t="shared" si="1078"/>
        <v>40676.507469099997</v>
      </c>
      <c r="L3344" s="107">
        <f t="shared" si="1087"/>
        <v>0</v>
      </c>
      <c r="M3344" s="105">
        <f t="shared" si="1088"/>
        <v>0</v>
      </c>
      <c r="N3344" s="104">
        <f t="shared" si="1089"/>
        <v>0</v>
      </c>
      <c r="O3344" s="113">
        <f t="shared" si="1086"/>
        <v>0.11</v>
      </c>
      <c r="P3344" s="108">
        <f t="shared" si="1076"/>
        <v>1.004648996</v>
      </c>
      <c r="Q3344" s="104">
        <f t="shared" si="1079"/>
        <v>189.10492051</v>
      </c>
      <c r="R3344" s="104">
        <f t="shared" si="1080"/>
        <v>189.10492051</v>
      </c>
      <c r="S3344" s="109" t="s">
        <v>52</v>
      </c>
      <c r="T3344" s="110">
        <f t="shared" si="1090"/>
        <v>43383</v>
      </c>
      <c r="U3344" s="111">
        <f t="shared" si="1091"/>
        <v>0</v>
      </c>
      <c r="V3344" s="22"/>
      <c r="AF3344" s="14"/>
    </row>
    <row r="3345" spans="1:32" x14ac:dyDescent="0.2">
      <c r="A3345" s="112">
        <f t="shared" si="1081"/>
        <v>43370</v>
      </c>
      <c r="B3345" s="104">
        <f t="shared" si="1073"/>
        <v>40877.460602029998</v>
      </c>
      <c r="C3345" s="104">
        <f t="shared" si="1082"/>
        <v>37686.204730969956</v>
      </c>
      <c r="D3345" s="132">
        <f t="shared" si="1083"/>
        <v>43354</v>
      </c>
      <c r="E3345" s="105">
        <f t="shared" si="1075"/>
        <v>0</v>
      </c>
      <c r="F3345" s="106">
        <f t="shared" si="1072"/>
        <v>17</v>
      </c>
      <c r="G3345" s="106">
        <f t="shared" si="1074"/>
        <v>30</v>
      </c>
      <c r="H3345" s="104">
        <f t="shared" si="1084"/>
        <v>1</v>
      </c>
      <c r="I3345" s="104">
        <f t="shared" si="1085"/>
        <v>1.07934741</v>
      </c>
      <c r="J3345" s="104">
        <f t="shared" si="1077"/>
        <v>1.07934741</v>
      </c>
      <c r="K3345" s="104">
        <f t="shared" si="1078"/>
        <v>40676.507469099997</v>
      </c>
      <c r="L3345" s="107">
        <f t="shared" si="1087"/>
        <v>0</v>
      </c>
      <c r="M3345" s="105">
        <f t="shared" si="1088"/>
        <v>0</v>
      </c>
      <c r="N3345" s="104">
        <f t="shared" si="1089"/>
        <v>0</v>
      </c>
      <c r="O3345" s="113">
        <f t="shared" si="1086"/>
        <v>0.11</v>
      </c>
      <c r="P3345" s="108">
        <f t="shared" si="1076"/>
        <v>1.004940275</v>
      </c>
      <c r="Q3345" s="104">
        <f t="shared" si="1079"/>
        <v>200.95313293000001</v>
      </c>
      <c r="R3345" s="104">
        <f t="shared" si="1080"/>
        <v>200.95313293000001</v>
      </c>
      <c r="S3345" s="109" t="s">
        <v>52</v>
      </c>
      <c r="T3345" s="110">
        <f t="shared" si="1090"/>
        <v>43383</v>
      </c>
      <c r="U3345" s="111">
        <f t="shared" si="1091"/>
        <v>0</v>
      </c>
      <c r="V3345" s="22"/>
      <c r="AF3345" s="14"/>
    </row>
    <row r="3346" spans="1:32" x14ac:dyDescent="0.2">
      <c r="A3346" s="112">
        <f t="shared" si="1081"/>
        <v>43371</v>
      </c>
      <c r="B3346" s="104">
        <f t="shared" si="1073"/>
        <v>40889.312231279997</v>
      </c>
      <c r="C3346" s="104">
        <f t="shared" si="1082"/>
        <v>37686.204730969956</v>
      </c>
      <c r="D3346" s="132">
        <f t="shared" si="1083"/>
        <v>43354</v>
      </c>
      <c r="E3346" s="105">
        <f t="shared" si="1075"/>
        <v>0</v>
      </c>
      <c r="F3346" s="106">
        <f t="shared" si="1072"/>
        <v>18</v>
      </c>
      <c r="G3346" s="106">
        <f t="shared" si="1074"/>
        <v>30</v>
      </c>
      <c r="H3346" s="104">
        <f t="shared" si="1084"/>
        <v>1</v>
      </c>
      <c r="I3346" s="104">
        <f t="shared" si="1085"/>
        <v>1.07934741</v>
      </c>
      <c r="J3346" s="104">
        <f t="shared" si="1077"/>
        <v>1.07934741</v>
      </c>
      <c r="K3346" s="104">
        <f t="shared" si="1078"/>
        <v>40676.507469099997</v>
      </c>
      <c r="L3346" s="107">
        <f t="shared" si="1087"/>
        <v>0</v>
      </c>
      <c r="M3346" s="105">
        <f t="shared" si="1088"/>
        <v>0</v>
      </c>
      <c r="N3346" s="104">
        <f t="shared" si="1089"/>
        <v>0</v>
      </c>
      <c r="O3346" s="113">
        <f t="shared" si="1086"/>
        <v>0.11</v>
      </c>
      <c r="P3346" s="108">
        <f t="shared" si="1076"/>
        <v>1.0052316379999999</v>
      </c>
      <c r="Q3346" s="104">
        <f t="shared" si="1079"/>
        <v>212.80476218000001</v>
      </c>
      <c r="R3346" s="104">
        <f t="shared" si="1080"/>
        <v>212.80476218000001</v>
      </c>
      <c r="S3346" s="109" t="s">
        <v>52</v>
      </c>
      <c r="T3346" s="110">
        <f t="shared" si="1090"/>
        <v>43383</v>
      </c>
      <c r="U3346" s="111">
        <f t="shared" si="1091"/>
        <v>0</v>
      </c>
      <c r="V3346" s="22"/>
      <c r="AF3346" s="14"/>
    </row>
    <row r="3347" spans="1:32" x14ac:dyDescent="0.2">
      <c r="A3347" s="112">
        <f t="shared" si="1081"/>
        <v>43372</v>
      </c>
      <c r="B3347" s="104">
        <f t="shared" si="1073"/>
        <v>40901.167318029999</v>
      </c>
      <c r="C3347" s="104">
        <f t="shared" si="1082"/>
        <v>37686.204730969956</v>
      </c>
      <c r="D3347" s="132">
        <f t="shared" si="1083"/>
        <v>43354</v>
      </c>
      <c r="E3347" s="105">
        <f t="shared" si="1075"/>
        <v>0</v>
      </c>
      <c r="F3347" s="106">
        <f t="shared" si="1072"/>
        <v>19</v>
      </c>
      <c r="G3347" s="106">
        <f t="shared" si="1074"/>
        <v>30</v>
      </c>
      <c r="H3347" s="104">
        <f t="shared" si="1084"/>
        <v>1</v>
      </c>
      <c r="I3347" s="104">
        <f t="shared" si="1085"/>
        <v>1.07934741</v>
      </c>
      <c r="J3347" s="104">
        <f t="shared" si="1077"/>
        <v>1.07934741</v>
      </c>
      <c r="K3347" s="104">
        <f t="shared" si="1078"/>
        <v>40676.507469099997</v>
      </c>
      <c r="L3347" s="107">
        <f t="shared" si="1087"/>
        <v>0</v>
      </c>
      <c r="M3347" s="105">
        <f t="shared" si="1088"/>
        <v>0</v>
      </c>
      <c r="N3347" s="104">
        <f t="shared" si="1089"/>
        <v>0</v>
      </c>
      <c r="O3347" s="113">
        <f t="shared" si="1086"/>
        <v>0.11</v>
      </c>
      <c r="P3347" s="108">
        <f t="shared" si="1076"/>
        <v>1.005523086</v>
      </c>
      <c r="Q3347" s="104">
        <f t="shared" si="1079"/>
        <v>224.65984893000001</v>
      </c>
      <c r="R3347" s="104">
        <f t="shared" si="1080"/>
        <v>224.65984893000001</v>
      </c>
      <c r="S3347" s="109" t="s">
        <v>52</v>
      </c>
      <c r="T3347" s="110">
        <f t="shared" si="1090"/>
        <v>43383</v>
      </c>
      <c r="U3347" s="111">
        <f t="shared" si="1091"/>
        <v>0</v>
      </c>
      <c r="V3347" s="22"/>
      <c r="AF3347" s="14"/>
    </row>
    <row r="3348" spans="1:32" x14ac:dyDescent="0.2">
      <c r="A3348" s="112">
        <f t="shared" si="1081"/>
        <v>43373</v>
      </c>
      <c r="B3348" s="104">
        <f t="shared" si="1073"/>
        <v>40913.0258216</v>
      </c>
      <c r="C3348" s="104">
        <f t="shared" si="1082"/>
        <v>37686.204730969956</v>
      </c>
      <c r="D3348" s="132">
        <f t="shared" si="1083"/>
        <v>43354</v>
      </c>
      <c r="E3348" s="105">
        <f t="shared" si="1075"/>
        <v>0</v>
      </c>
      <c r="F3348" s="106">
        <f t="shared" si="1072"/>
        <v>20</v>
      </c>
      <c r="G3348" s="106">
        <f t="shared" si="1074"/>
        <v>30</v>
      </c>
      <c r="H3348" s="104">
        <f t="shared" si="1084"/>
        <v>1</v>
      </c>
      <c r="I3348" s="104">
        <f t="shared" si="1085"/>
        <v>1.07934741</v>
      </c>
      <c r="J3348" s="104">
        <f t="shared" si="1077"/>
        <v>1.07934741</v>
      </c>
      <c r="K3348" s="104">
        <f t="shared" si="1078"/>
        <v>40676.507469099997</v>
      </c>
      <c r="L3348" s="107">
        <f t="shared" si="1087"/>
        <v>0</v>
      </c>
      <c r="M3348" s="105">
        <f t="shared" si="1088"/>
        <v>0</v>
      </c>
      <c r="N3348" s="104">
        <f t="shared" si="1089"/>
        <v>0</v>
      </c>
      <c r="O3348" s="113">
        <f t="shared" si="1086"/>
        <v>0.11</v>
      </c>
      <c r="P3348" s="108">
        <f t="shared" si="1076"/>
        <v>1.005814618</v>
      </c>
      <c r="Q3348" s="104">
        <f t="shared" si="1079"/>
        <v>236.51835249999999</v>
      </c>
      <c r="R3348" s="104">
        <f t="shared" si="1080"/>
        <v>236.51835249999999</v>
      </c>
      <c r="S3348" s="109" t="s">
        <v>52</v>
      </c>
      <c r="T3348" s="110">
        <f t="shared" si="1090"/>
        <v>43383</v>
      </c>
      <c r="U3348" s="111">
        <f t="shared" si="1091"/>
        <v>0</v>
      </c>
      <c r="V3348" s="22"/>
      <c r="AF3348" s="14"/>
    </row>
    <row r="3349" spans="1:32" x14ac:dyDescent="0.2">
      <c r="A3349" s="112">
        <f t="shared" si="1081"/>
        <v>43374</v>
      </c>
      <c r="B3349" s="104">
        <f t="shared" si="1073"/>
        <v>40924.887782679994</v>
      </c>
      <c r="C3349" s="104">
        <f t="shared" si="1082"/>
        <v>37686.204730969956</v>
      </c>
      <c r="D3349" s="132">
        <f t="shared" si="1083"/>
        <v>43354</v>
      </c>
      <c r="E3349" s="105">
        <f t="shared" si="1075"/>
        <v>0</v>
      </c>
      <c r="F3349" s="106">
        <f t="shared" si="1072"/>
        <v>21</v>
      </c>
      <c r="G3349" s="106">
        <f t="shared" si="1074"/>
        <v>30</v>
      </c>
      <c r="H3349" s="104">
        <f t="shared" si="1084"/>
        <v>1</v>
      </c>
      <c r="I3349" s="104">
        <f t="shared" si="1085"/>
        <v>1.07934741</v>
      </c>
      <c r="J3349" s="104">
        <f t="shared" si="1077"/>
        <v>1.07934741</v>
      </c>
      <c r="K3349" s="104">
        <f t="shared" si="1078"/>
        <v>40676.507469099997</v>
      </c>
      <c r="L3349" s="107">
        <f t="shared" si="1087"/>
        <v>0</v>
      </c>
      <c r="M3349" s="105">
        <f t="shared" si="1088"/>
        <v>0</v>
      </c>
      <c r="N3349" s="104">
        <f t="shared" si="1089"/>
        <v>0</v>
      </c>
      <c r="O3349" s="113">
        <f t="shared" si="1086"/>
        <v>0.11</v>
      </c>
      <c r="P3349" s="108">
        <f t="shared" si="1076"/>
        <v>1.0061062350000001</v>
      </c>
      <c r="Q3349" s="104">
        <f t="shared" si="1079"/>
        <v>248.38031358000001</v>
      </c>
      <c r="R3349" s="104">
        <f t="shared" si="1080"/>
        <v>248.38031358000001</v>
      </c>
      <c r="S3349" s="109" t="s">
        <v>52</v>
      </c>
      <c r="T3349" s="110">
        <f t="shared" si="1090"/>
        <v>43383</v>
      </c>
      <c r="U3349" s="111">
        <f t="shared" si="1091"/>
        <v>0</v>
      </c>
      <c r="V3349" s="22"/>
      <c r="AF3349" s="14"/>
    </row>
    <row r="3350" spans="1:32" x14ac:dyDescent="0.2">
      <c r="A3350" s="112">
        <f t="shared" si="1081"/>
        <v>43375</v>
      </c>
      <c r="B3350" s="104">
        <f t="shared" si="1073"/>
        <v>40936.75316059</v>
      </c>
      <c r="C3350" s="104">
        <f t="shared" si="1082"/>
        <v>37686.204730969956</v>
      </c>
      <c r="D3350" s="132">
        <f t="shared" si="1083"/>
        <v>43354</v>
      </c>
      <c r="E3350" s="105">
        <f t="shared" si="1075"/>
        <v>0</v>
      </c>
      <c r="F3350" s="106">
        <f t="shared" si="1072"/>
        <v>22</v>
      </c>
      <c r="G3350" s="106">
        <f t="shared" si="1074"/>
        <v>30</v>
      </c>
      <c r="H3350" s="104">
        <f t="shared" si="1084"/>
        <v>1</v>
      </c>
      <c r="I3350" s="104">
        <f t="shared" si="1085"/>
        <v>1.07934741</v>
      </c>
      <c r="J3350" s="104">
        <f t="shared" si="1077"/>
        <v>1.07934741</v>
      </c>
      <c r="K3350" s="104">
        <f t="shared" si="1078"/>
        <v>40676.507469099997</v>
      </c>
      <c r="L3350" s="107">
        <f t="shared" si="1087"/>
        <v>0</v>
      </c>
      <c r="M3350" s="105">
        <f t="shared" si="1088"/>
        <v>0</v>
      </c>
      <c r="N3350" s="104">
        <f t="shared" si="1089"/>
        <v>0</v>
      </c>
      <c r="O3350" s="113">
        <f t="shared" si="1086"/>
        <v>0.11</v>
      </c>
      <c r="P3350" s="108">
        <f t="shared" si="1076"/>
        <v>1.0063979359999999</v>
      </c>
      <c r="Q3350" s="104">
        <f t="shared" si="1079"/>
        <v>260.24569149000001</v>
      </c>
      <c r="R3350" s="104">
        <f t="shared" si="1080"/>
        <v>260.24569149000001</v>
      </c>
      <c r="S3350" s="109" t="s">
        <v>52</v>
      </c>
      <c r="T3350" s="110">
        <f t="shared" si="1090"/>
        <v>43383</v>
      </c>
      <c r="U3350" s="111">
        <f t="shared" si="1091"/>
        <v>0</v>
      </c>
      <c r="V3350" s="22"/>
      <c r="AF3350" s="14"/>
    </row>
    <row r="3351" spans="1:32" x14ac:dyDescent="0.2">
      <c r="A3351" s="112">
        <f t="shared" si="1081"/>
        <v>43376</v>
      </c>
      <c r="B3351" s="104">
        <f t="shared" si="1073"/>
        <v>40948.621995989997</v>
      </c>
      <c r="C3351" s="104">
        <f t="shared" si="1082"/>
        <v>37686.204730969956</v>
      </c>
      <c r="D3351" s="132">
        <f t="shared" si="1083"/>
        <v>43354</v>
      </c>
      <c r="E3351" s="105">
        <f t="shared" si="1075"/>
        <v>0</v>
      </c>
      <c r="F3351" s="106">
        <f t="shared" si="1072"/>
        <v>23</v>
      </c>
      <c r="G3351" s="106">
        <f t="shared" si="1074"/>
        <v>30</v>
      </c>
      <c r="H3351" s="104">
        <f t="shared" si="1084"/>
        <v>1</v>
      </c>
      <c r="I3351" s="104">
        <f t="shared" si="1085"/>
        <v>1.07934741</v>
      </c>
      <c r="J3351" s="104">
        <f t="shared" si="1077"/>
        <v>1.07934741</v>
      </c>
      <c r="K3351" s="104">
        <f t="shared" si="1078"/>
        <v>40676.507469099997</v>
      </c>
      <c r="L3351" s="107">
        <f t="shared" si="1087"/>
        <v>0</v>
      </c>
      <c r="M3351" s="105">
        <f t="shared" si="1088"/>
        <v>0</v>
      </c>
      <c r="N3351" s="104">
        <f t="shared" si="1089"/>
        <v>0</v>
      </c>
      <c r="O3351" s="113">
        <f t="shared" si="1086"/>
        <v>0.11</v>
      </c>
      <c r="P3351" s="108">
        <f t="shared" si="1076"/>
        <v>1.006689722</v>
      </c>
      <c r="Q3351" s="104">
        <f t="shared" si="1079"/>
        <v>272.11452688999998</v>
      </c>
      <c r="R3351" s="104">
        <f t="shared" si="1080"/>
        <v>272.11452688999998</v>
      </c>
      <c r="S3351" s="109" t="s">
        <v>52</v>
      </c>
      <c r="T3351" s="110">
        <f t="shared" si="1090"/>
        <v>43383</v>
      </c>
      <c r="U3351" s="111">
        <f t="shared" si="1091"/>
        <v>0</v>
      </c>
      <c r="V3351" s="22"/>
      <c r="AF3351" s="14"/>
    </row>
    <row r="3352" spans="1:32" x14ac:dyDescent="0.2">
      <c r="A3352" s="112">
        <f t="shared" si="1081"/>
        <v>43377</v>
      </c>
      <c r="B3352" s="104">
        <f t="shared" si="1073"/>
        <v>40960.494288909998</v>
      </c>
      <c r="C3352" s="104">
        <f t="shared" si="1082"/>
        <v>37686.204730969956</v>
      </c>
      <c r="D3352" s="132">
        <f t="shared" si="1083"/>
        <v>43354</v>
      </c>
      <c r="E3352" s="105">
        <f t="shared" si="1075"/>
        <v>0</v>
      </c>
      <c r="F3352" s="106">
        <f t="shared" si="1072"/>
        <v>24</v>
      </c>
      <c r="G3352" s="106">
        <f t="shared" si="1074"/>
        <v>30</v>
      </c>
      <c r="H3352" s="104">
        <f t="shared" si="1084"/>
        <v>1</v>
      </c>
      <c r="I3352" s="104">
        <f t="shared" si="1085"/>
        <v>1.07934741</v>
      </c>
      <c r="J3352" s="104">
        <f t="shared" si="1077"/>
        <v>1.07934741</v>
      </c>
      <c r="K3352" s="104">
        <f t="shared" si="1078"/>
        <v>40676.507469099997</v>
      </c>
      <c r="L3352" s="107">
        <f t="shared" si="1087"/>
        <v>0</v>
      </c>
      <c r="M3352" s="105">
        <f t="shared" si="1088"/>
        <v>0</v>
      </c>
      <c r="N3352" s="104">
        <f t="shared" si="1089"/>
        <v>0</v>
      </c>
      <c r="O3352" s="113">
        <f t="shared" si="1086"/>
        <v>0.11</v>
      </c>
      <c r="P3352" s="108">
        <f t="shared" si="1076"/>
        <v>1.0069815929999999</v>
      </c>
      <c r="Q3352" s="104">
        <f t="shared" si="1079"/>
        <v>283.98681980999999</v>
      </c>
      <c r="R3352" s="104">
        <f t="shared" si="1080"/>
        <v>283.98681980999999</v>
      </c>
      <c r="S3352" s="109" t="s">
        <v>52</v>
      </c>
      <c r="T3352" s="110">
        <f t="shared" si="1090"/>
        <v>43383</v>
      </c>
      <c r="U3352" s="111">
        <f t="shared" si="1091"/>
        <v>0</v>
      </c>
      <c r="V3352" s="22"/>
      <c r="AF3352" s="14"/>
    </row>
    <row r="3353" spans="1:32" x14ac:dyDescent="0.2">
      <c r="A3353" s="112">
        <f t="shared" si="1081"/>
        <v>43378</v>
      </c>
      <c r="B3353" s="104">
        <f t="shared" si="1073"/>
        <v>40972.369998639995</v>
      </c>
      <c r="C3353" s="104">
        <f t="shared" si="1082"/>
        <v>37686.204730969956</v>
      </c>
      <c r="D3353" s="132">
        <f t="shared" si="1083"/>
        <v>43354</v>
      </c>
      <c r="E3353" s="105">
        <f t="shared" si="1075"/>
        <v>0</v>
      </c>
      <c r="F3353" s="106">
        <f t="shared" si="1072"/>
        <v>25</v>
      </c>
      <c r="G3353" s="106">
        <f t="shared" si="1074"/>
        <v>30</v>
      </c>
      <c r="H3353" s="104">
        <f t="shared" si="1084"/>
        <v>1</v>
      </c>
      <c r="I3353" s="104">
        <f t="shared" si="1085"/>
        <v>1.07934741</v>
      </c>
      <c r="J3353" s="104">
        <f t="shared" si="1077"/>
        <v>1.07934741</v>
      </c>
      <c r="K3353" s="104">
        <f t="shared" si="1078"/>
        <v>40676.507469099997</v>
      </c>
      <c r="L3353" s="107">
        <f t="shared" si="1087"/>
        <v>0</v>
      </c>
      <c r="M3353" s="105">
        <f t="shared" si="1088"/>
        <v>0</v>
      </c>
      <c r="N3353" s="104">
        <f t="shared" si="1089"/>
        <v>0</v>
      </c>
      <c r="O3353" s="113">
        <f t="shared" si="1086"/>
        <v>0.11</v>
      </c>
      <c r="P3353" s="108">
        <f t="shared" si="1076"/>
        <v>1.0072735479999999</v>
      </c>
      <c r="Q3353" s="104">
        <f t="shared" si="1079"/>
        <v>295.86252954000003</v>
      </c>
      <c r="R3353" s="104">
        <f t="shared" si="1080"/>
        <v>295.86252954000003</v>
      </c>
      <c r="S3353" s="109" t="s">
        <v>52</v>
      </c>
      <c r="T3353" s="110">
        <f t="shared" si="1090"/>
        <v>43383</v>
      </c>
      <c r="U3353" s="111">
        <f t="shared" si="1091"/>
        <v>0</v>
      </c>
      <c r="V3353" s="22"/>
      <c r="AF3353" s="14"/>
    </row>
    <row r="3354" spans="1:32" x14ac:dyDescent="0.2">
      <c r="A3354" s="112">
        <f t="shared" si="1081"/>
        <v>43379</v>
      </c>
      <c r="B3354" s="104">
        <f t="shared" si="1073"/>
        <v>40984.249165889996</v>
      </c>
      <c r="C3354" s="104">
        <f t="shared" si="1082"/>
        <v>37686.204730969956</v>
      </c>
      <c r="D3354" s="132">
        <f t="shared" si="1083"/>
        <v>43354</v>
      </c>
      <c r="E3354" s="105">
        <f t="shared" si="1075"/>
        <v>0</v>
      </c>
      <c r="F3354" s="106">
        <f t="shared" si="1072"/>
        <v>26</v>
      </c>
      <c r="G3354" s="106">
        <f t="shared" si="1074"/>
        <v>30</v>
      </c>
      <c r="H3354" s="104">
        <f t="shared" si="1084"/>
        <v>1</v>
      </c>
      <c r="I3354" s="104">
        <f t="shared" si="1085"/>
        <v>1.07934741</v>
      </c>
      <c r="J3354" s="104">
        <f t="shared" si="1077"/>
        <v>1.07934741</v>
      </c>
      <c r="K3354" s="104">
        <f t="shared" si="1078"/>
        <v>40676.507469099997</v>
      </c>
      <c r="L3354" s="107">
        <f t="shared" si="1087"/>
        <v>0</v>
      </c>
      <c r="M3354" s="105">
        <f t="shared" si="1088"/>
        <v>0</v>
      </c>
      <c r="N3354" s="104">
        <f t="shared" si="1089"/>
        <v>0</v>
      </c>
      <c r="O3354" s="113">
        <f t="shared" si="1086"/>
        <v>0.11</v>
      </c>
      <c r="P3354" s="108">
        <f t="shared" si="1076"/>
        <v>1.0075655880000001</v>
      </c>
      <c r="Q3354" s="104">
        <f t="shared" si="1079"/>
        <v>307.74169678999999</v>
      </c>
      <c r="R3354" s="104">
        <f t="shared" si="1080"/>
        <v>307.74169678999999</v>
      </c>
      <c r="S3354" s="109" t="s">
        <v>52</v>
      </c>
      <c r="T3354" s="110">
        <f t="shared" si="1090"/>
        <v>43383</v>
      </c>
      <c r="U3354" s="111">
        <f t="shared" si="1091"/>
        <v>0</v>
      </c>
      <c r="V3354" s="22"/>
      <c r="AF3354" s="14"/>
    </row>
    <row r="3355" spans="1:32" x14ac:dyDescent="0.2">
      <c r="A3355" s="112">
        <f t="shared" si="1081"/>
        <v>43380</v>
      </c>
      <c r="B3355" s="104">
        <f t="shared" si="1073"/>
        <v>40996.13174995</v>
      </c>
      <c r="C3355" s="104">
        <f t="shared" si="1082"/>
        <v>37686.204730969956</v>
      </c>
      <c r="D3355" s="132">
        <f t="shared" si="1083"/>
        <v>43354</v>
      </c>
      <c r="E3355" s="105">
        <f t="shared" si="1075"/>
        <v>0</v>
      </c>
      <c r="F3355" s="106">
        <f t="shared" si="1072"/>
        <v>27</v>
      </c>
      <c r="G3355" s="106">
        <f t="shared" si="1074"/>
        <v>30</v>
      </c>
      <c r="H3355" s="104">
        <f t="shared" si="1084"/>
        <v>1</v>
      </c>
      <c r="I3355" s="104">
        <f t="shared" si="1085"/>
        <v>1.07934741</v>
      </c>
      <c r="J3355" s="104">
        <f t="shared" si="1077"/>
        <v>1.07934741</v>
      </c>
      <c r="K3355" s="104">
        <f t="shared" si="1078"/>
        <v>40676.507469099997</v>
      </c>
      <c r="L3355" s="107">
        <f t="shared" si="1087"/>
        <v>0</v>
      </c>
      <c r="M3355" s="105">
        <f t="shared" si="1088"/>
        <v>0</v>
      </c>
      <c r="N3355" s="104">
        <f t="shared" si="1089"/>
        <v>0</v>
      </c>
      <c r="O3355" s="113">
        <f t="shared" si="1086"/>
        <v>0.11</v>
      </c>
      <c r="P3355" s="108">
        <f t="shared" si="1076"/>
        <v>1.0078577120000001</v>
      </c>
      <c r="Q3355" s="104">
        <f t="shared" si="1079"/>
        <v>319.62428084999999</v>
      </c>
      <c r="R3355" s="104">
        <f t="shared" si="1080"/>
        <v>319.62428084999999</v>
      </c>
      <c r="S3355" s="109" t="s">
        <v>52</v>
      </c>
      <c r="T3355" s="110">
        <f t="shared" si="1090"/>
        <v>43383</v>
      </c>
      <c r="U3355" s="111">
        <f t="shared" si="1091"/>
        <v>0</v>
      </c>
      <c r="V3355" s="22"/>
      <c r="AF3355" s="14"/>
    </row>
    <row r="3356" spans="1:32" x14ac:dyDescent="0.2">
      <c r="A3356" s="112">
        <f t="shared" si="1081"/>
        <v>43381</v>
      </c>
      <c r="B3356" s="104">
        <f t="shared" si="1073"/>
        <v>41008.017791519997</v>
      </c>
      <c r="C3356" s="104">
        <f t="shared" si="1082"/>
        <v>37686.204730969956</v>
      </c>
      <c r="D3356" s="132">
        <f t="shared" si="1083"/>
        <v>43354</v>
      </c>
      <c r="E3356" s="105">
        <f t="shared" si="1075"/>
        <v>0</v>
      </c>
      <c r="F3356" s="106">
        <f t="shared" si="1072"/>
        <v>28</v>
      </c>
      <c r="G3356" s="106">
        <f t="shared" si="1074"/>
        <v>30</v>
      </c>
      <c r="H3356" s="104">
        <f t="shared" si="1084"/>
        <v>1</v>
      </c>
      <c r="I3356" s="104">
        <f t="shared" si="1085"/>
        <v>1.07934741</v>
      </c>
      <c r="J3356" s="104">
        <f t="shared" si="1077"/>
        <v>1.07934741</v>
      </c>
      <c r="K3356" s="104">
        <f t="shared" si="1078"/>
        <v>40676.507469099997</v>
      </c>
      <c r="L3356" s="107">
        <f t="shared" si="1087"/>
        <v>0</v>
      </c>
      <c r="M3356" s="105">
        <f t="shared" si="1088"/>
        <v>0</v>
      </c>
      <c r="N3356" s="104">
        <f t="shared" si="1089"/>
        <v>0</v>
      </c>
      <c r="O3356" s="113">
        <f t="shared" si="1086"/>
        <v>0.11</v>
      </c>
      <c r="P3356" s="108">
        <f t="shared" si="1076"/>
        <v>1.008149921</v>
      </c>
      <c r="Q3356" s="104">
        <f t="shared" si="1079"/>
        <v>331.51032242000002</v>
      </c>
      <c r="R3356" s="104">
        <f t="shared" si="1080"/>
        <v>331.51032242000002</v>
      </c>
      <c r="S3356" s="109" t="s">
        <v>52</v>
      </c>
      <c r="T3356" s="110">
        <f t="shared" si="1090"/>
        <v>43383</v>
      </c>
      <c r="U3356" s="111">
        <f t="shared" si="1091"/>
        <v>0</v>
      </c>
      <c r="V3356" s="22"/>
      <c r="AF3356" s="14"/>
    </row>
    <row r="3357" spans="1:32" x14ac:dyDescent="0.2">
      <c r="A3357" s="112">
        <f t="shared" si="1081"/>
        <v>43382</v>
      </c>
      <c r="B3357" s="104">
        <f t="shared" si="1073"/>
        <v>41019.9072906</v>
      </c>
      <c r="C3357" s="104">
        <f t="shared" si="1082"/>
        <v>37686.204730969956</v>
      </c>
      <c r="D3357" s="132">
        <f t="shared" si="1083"/>
        <v>43354</v>
      </c>
      <c r="E3357" s="105">
        <f t="shared" si="1075"/>
        <v>0</v>
      </c>
      <c r="F3357" s="106">
        <f t="shared" si="1072"/>
        <v>29</v>
      </c>
      <c r="G3357" s="106">
        <f t="shared" si="1074"/>
        <v>30</v>
      </c>
      <c r="H3357" s="104">
        <f t="shared" si="1084"/>
        <v>1</v>
      </c>
      <c r="I3357" s="104">
        <f t="shared" si="1085"/>
        <v>1.07934741</v>
      </c>
      <c r="J3357" s="104">
        <f t="shared" si="1077"/>
        <v>1.07934741</v>
      </c>
      <c r="K3357" s="104">
        <f t="shared" si="1078"/>
        <v>40676.507469099997</v>
      </c>
      <c r="L3357" s="107">
        <f t="shared" si="1087"/>
        <v>0</v>
      </c>
      <c r="M3357" s="105">
        <f t="shared" si="1088"/>
        <v>0</v>
      </c>
      <c r="N3357" s="104">
        <f t="shared" si="1089"/>
        <v>0</v>
      </c>
      <c r="O3357" s="113">
        <f t="shared" si="1086"/>
        <v>0.11</v>
      </c>
      <c r="P3357" s="108">
        <f t="shared" si="1076"/>
        <v>1.0084422150000001</v>
      </c>
      <c r="Q3357" s="104">
        <f t="shared" si="1079"/>
        <v>343.39982149999997</v>
      </c>
      <c r="R3357" s="104">
        <f t="shared" si="1080"/>
        <v>343.39982149999997</v>
      </c>
      <c r="S3357" s="109" t="s">
        <v>52</v>
      </c>
      <c r="T3357" s="110">
        <f t="shared" si="1090"/>
        <v>43383</v>
      </c>
      <c r="U3357" s="111">
        <f t="shared" si="1091"/>
        <v>0</v>
      </c>
      <c r="V3357" s="22"/>
      <c r="AF3357" s="14"/>
    </row>
    <row r="3358" spans="1:32" x14ac:dyDescent="0.2">
      <c r="A3358" s="112">
        <f t="shared" si="1081"/>
        <v>43383</v>
      </c>
      <c r="B3358" s="104">
        <f t="shared" si="1073"/>
        <v>41031.800247179999</v>
      </c>
      <c r="C3358" s="104">
        <f t="shared" si="1082"/>
        <v>37686.204730969956</v>
      </c>
      <c r="D3358" s="132">
        <f t="shared" si="1083"/>
        <v>43354</v>
      </c>
      <c r="E3358" s="105">
        <f t="shared" si="1075"/>
        <v>0</v>
      </c>
      <c r="F3358" s="106">
        <f t="shared" si="1072"/>
        <v>30</v>
      </c>
      <c r="G3358" s="106">
        <f t="shared" si="1074"/>
        <v>30</v>
      </c>
      <c r="H3358" s="104">
        <f t="shared" si="1084"/>
        <v>1</v>
      </c>
      <c r="I3358" s="104">
        <f t="shared" si="1085"/>
        <v>1.07934741</v>
      </c>
      <c r="J3358" s="104">
        <f t="shared" si="1077"/>
        <v>1.07934741</v>
      </c>
      <c r="K3358" s="104">
        <f t="shared" si="1078"/>
        <v>40676.507469099997</v>
      </c>
      <c r="L3358" s="107">
        <f t="shared" si="1087"/>
        <v>109</v>
      </c>
      <c r="M3358" s="105">
        <f t="shared" si="1088"/>
        <v>1.8278236754695702E-2</v>
      </c>
      <c r="N3358" s="104">
        <f t="shared" si="1089"/>
        <v>743.49483386999998</v>
      </c>
      <c r="O3358" s="113">
        <f t="shared" si="1086"/>
        <v>0.11</v>
      </c>
      <c r="P3358" s="108">
        <f t="shared" si="1076"/>
        <v>1.0087345940000001</v>
      </c>
      <c r="Q3358" s="104">
        <f t="shared" si="1079"/>
        <v>355.29277808000001</v>
      </c>
      <c r="R3358" s="104">
        <f t="shared" si="1080"/>
        <v>1098.7876119499999</v>
      </c>
      <c r="S3358" s="109" t="s">
        <v>52</v>
      </c>
      <c r="T3358" s="110">
        <f t="shared" si="1090"/>
        <v>43383</v>
      </c>
      <c r="U3358" s="104">
        <f t="shared" si="1091"/>
        <v>39933.012635229999</v>
      </c>
      <c r="V3358" s="70"/>
      <c r="AF3358" s="14"/>
    </row>
    <row r="3359" spans="1:32" x14ac:dyDescent="0.2">
      <c r="A3359" s="112">
        <f t="shared" si="1081"/>
        <v>43384</v>
      </c>
      <c r="B3359" s="104">
        <f t="shared" si="1073"/>
        <v>39944.216920109997</v>
      </c>
      <c r="C3359" s="104">
        <f t="shared" si="1082"/>
        <v>36997.367358519958</v>
      </c>
      <c r="D3359" s="132">
        <f t="shared" si="1083"/>
        <v>43384</v>
      </c>
      <c r="E3359" s="105">
        <f t="shared" si="1075"/>
        <v>0</v>
      </c>
      <c r="F3359" s="106">
        <f t="shared" si="1072"/>
        <v>1</v>
      </c>
      <c r="G3359" s="106">
        <f t="shared" si="1074"/>
        <v>31</v>
      </c>
      <c r="H3359" s="104">
        <f t="shared" si="1084"/>
        <v>1</v>
      </c>
      <c r="I3359" s="104">
        <f t="shared" si="1085"/>
        <v>1.07934741</v>
      </c>
      <c r="J3359" s="104">
        <f t="shared" si="1077"/>
        <v>1.07934741</v>
      </c>
      <c r="K3359" s="104">
        <f t="shared" si="1078"/>
        <v>39933.012635229999</v>
      </c>
      <c r="L3359" s="107">
        <f t="shared" si="1087"/>
        <v>0</v>
      </c>
      <c r="M3359" s="105">
        <f t="shared" si="1088"/>
        <v>0</v>
      </c>
      <c r="N3359" s="104">
        <f t="shared" si="1089"/>
        <v>0</v>
      </c>
      <c r="O3359" s="113">
        <f t="shared" si="1086"/>
        <v>0.11</v>
      </c>
      <c r="P3359" s="108">
        <f t="shared" si="1076"/>
        <v>1.0002805770000001</v>
      </c>
      <c r="Q3359" s="104">
        <f t="shared" si="1079"/>
        <v>11.204284879999999</v>
      </c>
      <c r="R3359" s="104">
        <f t="shared" si="1080"/>
        <v>11.204284879999999</v>
      </c>
      <c r="S3359" s="109" t="s">
        <v>52</v>
      </c>
      <c r="T3359" s="110">
        <f t="shared" si="1090"/>
        <v>43414</v>
      </c>
      <c r="U3359" s="111">
        <f t="shared" si="1091"/>
        <v>0</v>
      </c>
      <c r="V3359" s="22"/>
      <c r="AF3359" s="14"/>
    </row>
    <row r="3360" spans="1:32" x14ac:dyDescent="0.2">
      <c r="A3360" s="112">
        <f t="shared" si="1081"/>
        <v>43385</v>
      </c>
      <c r="B3360" s="104">
        <f t="shared" si="1073"/>
        <v>39955.424359709999</v>
      </c>
      <c r="C3360" s="104">
        <f t="shared" si="1082"/>
        <v>36997.367358519958</v>
      </c>
      <c r="D3360" s="132">
        <f t="shared" si="1083"/>
        <v>43384</v>
      </c>
      <c r="E3360" s="105">
        <f t="shared" si="1075"/>
        <v>0</v>
      </c>
      <c r="F3360" s="106">
        <f t="shared" si="1072"/>
        <v>2</v>
      </c>
      <c r="G3360" s="106">
        <f t="shared" si="1074"/>
        <v>31</v>
      </c>
      <c r="H3360" s="104">
        <f t="shared" si="1084"/>
        <v>1</v>
      </c>
      <c r="I3360" s="104">
        <f t="shared" si="1085"/>
        <v>1.07934741</v>
      </c>
      <c r="J3360" s="104">
        <f t="shared" si="1077"/>
        <v>1.07934741</v>
      </c>
      <c r="K3360" s="104">
        <f t="shared" si="1078"/>
        <v>39933.012635229999</v>
      </c>
      <c r="L3360" s="107">
        <f t="shared" si="1087"/>
        <v>0</v>
      </c>
      <c r="M3360" s="105">
        <f t="shared" si="1088"/>
        <v>0</v>
      </c>
      <c r="N3360" s="104">
        <f t="shared" si="1089"/>
        <v>0</v>
      </c>
      <c r="O3360" s="113">
        <f t="shared" si="1086"/>
        <v>0.11</v>
      </c>
      <c r="P3360" s="108">
        <f t="shared" si="1076"/>
        <v>1.000561233</v>
      </c>
      <c r="Q3360" s="104">
        <f t="shared" si="1079"/>
        <v>22.41172448</v>
      </c>
      <c r="R3360" s="104">
        <f t="shared" si="1080"/>
        <v>22.41172448</v>
      </c>
      <c r="S3360" s="109" t="s">
        <v>52</v>
      </c>
      <c r="T3360" s="110">
        <f t="shared" si="1090"/>
        <v>43414</v>
      </c>
      <c r="U3360" s="111">
        <f t="shared" si="1091"/>
        <v>0</v>
      </c>
      <c r="V3360" s="22"/>
      <c r="AF3360" s="14"/>
    </row>
    <row r="3361" spans="1:32" x14ac:dyDescent="0.2">
      <c r="A3361" s="112">
        <f t="shared" si="1081"/>
        <v>43386</v>
      </c>
      <c r="B3361" s="104">
        <f t="shared" si="1073"/>
        <v>39966.634914069997</v>
      </c>
      <c r="C3361" s="104">
        <f t="shared" si="1082"/>
        <v>36997.367358519958</v>
      </c>
      <c r="D3361" s="132">
        <f t="shared" si="1083"/>
        <v>43384</v>
      </c>
      <c r="E3361" s="105">
        <f t="shared" si="1075"/>
        <v>0</v>
      </c>
      <c r="F3361" s="106">
        <f t="shared" si="1072"/>
        <v>3</v>
      </c>
      <c r="G3361" s="106">
        <f t="shared" si="1074"/>
        <v>31</v>
      </c>
      <c r="H3361" s="104">
        <f t="shared" si="1084"/>
        <v>1</v>
      </c>
      <c r="I3361" s="104">
        <f t="shared" si="1085"/>
        <v>1.07934741</v>
      </c>
      <c r="J3361" s="104">
        <f t="shared" si="1077"/>
        <v>1.07934741</v>
      </c>
      <c r="K3361" s="104">
        <f t="shared" si="1078"/>
        <v>39933.012635229999</v>
      </c>
      <c r="L3361" s="107">
        <f t="shared" si="1087"/>
        <v>0</v>
      </c>
      <c r="M3361" s="105">
        <f t="shared" si="1088"/>
        <v>0</v>
      </c>
      <c r="N3361" s="104">
        <f t="shared" si="1089"/>
        <v>0</v>
      </c>
      <c r="O3361" s="113">
        <f t="shared" si="1086"/>
        <v>0.11</v>
      </c>
      <c r="P3361" s="108">
        <f t="shared" si="1076"/>
        <v>1.0008419669999999</v>
      </c>
      <c r="Q3361" s="104">
        <f t="shared" si="1079"/>
        <v>33.62227884</v>
      </c>
      <c r="R3361" s="104">
        <f t="shared" si="1080"/>
        <v>33.62227884</v>
      </c>
      <c r="S3361" s="109" t="s">
        <v>52</v>
      </c>
      <c r="T3361" s="110">
        <f t="shared" si="1090"/>
        <v>43414</v>
      </c>
      <c r="U3361" s="111">
        <f t="shared" si="1091"/>
        <v>0</v>
      </c>
      <c r="V3361" s="22"/>
      <c r="AF3361" s="14"/>
    </row>
    <row r="3362" spans="1:32" x14ac:dyDescent="0.2">
      <c r="A3362" s="112">
        <f t="shared" si="1081"/>
        <v>43387</v>
      </c>
      <c r="B3362" s="104">
        <f t="shared" si="1073"/>
        <v>39977.848663079996</v>
      </c>
      <c r="C3362" s="104">
        <f t="shared" si="1082"/>
        <v>36997.367358519958</v>
      </c>
      <c r="D3362" s="132">
        <f t="shared" si="1083"/>
        <v>43384</v>
      </c>
      <c r="E3362" s="105">
        <f t="shared" si="1075"/>
        <v>0</v>
      </c>
      <c r="F3362" s="106">
        <f t="shared" si="1072"/>
        <v>4</v>
      </c>
      <c r="G3362" s="106">
        <f t="shared" si="1074"/>
        <v>31</v>
      </c>
      <c r="H3362" s="104">
        <f t="shared" si="1084"/>
        <v>1</v>
      </c>
      <c r="I3362" s="104">
        <f t="shared" si="1085"/>
        <v>1.07934741</v>
      </c>
      <c r="J3362" s="104">
        <f t="shared" si="1077"/>
        <v>1.07934741</v>
      </c>
      <c r="K3362" s="104">
        <f t="shared" si="1078"/>
        <v>39933.012635229999</v>
      </c>
      <c r="L3362" s="107">
        <f t="shared" si="1087"/>
        <v>0</v>
      </c>
      <c r="M3362" s="105">
        <f t="shared" si="1088"/>
        <v>0</v>
      </c>
      <c r="N3362" s="104">
        <f t="shared" si="1089"/>
        <v>0</v>
      </c>
      <c r="O3362" s="113">
        <f t="shared" si="1086"/>
        <v>0.11</v>
      </c>
      <c r="P3362" s="108">
        <f t="shared" si="1076"/>
        <v>1.0011227810000001</v>
      </c>
      <c r="Q3362" s="104">
        <f t="shared" si="1079"/>
        <v>44.836027850000001</v>
      </c>
      <c r="R3362" s="104">
        <f t="shared" si="1080"/>
        <v>44.836027850000001</v>
      </c>
      <c r="S3362" s="109" t="s">
        <v>52</v>
      </c>
      <c r="T3362" s="110">
        <f t="shared" si="1090"/>
        <v>43414</v>
      </c>
      <c r="U3362" s="111">
        <f t="shared" si="1091"/>
        <v>0</v>
      </c>
      <c r="V3362" s="22"/>
      <c r="AF3362" s="14"/>
    </row>
    <row r="3363" spans="1:32" x14ac:dyDescent="0.2">
      <c r="A3363" s="112">
        <f t="shared" si="1081"/>
        <v>43388</v>
      </c>
      <c r="B3363" s="104">
        <f t="shared" si="1073"/>
        <v>39989.065526869999</v>
      </c>
      <c r="C3363" s="104">
        <f t="shared" si="1082"/>
        <v>36997.367358519958</v>
      </c>
      <c r="D3363" s="132">
        <f t="shared" si="1083"/>
        <v>43384</v>
      </c>
      <c r="E3363" s="105">
        <f t="shared" si="1075"/>
        <v>0</v>
      </c>
      <c r="F3363" s="106">
        <f t="shared" ref="F3363:F3426" si="1092">IF(DAY(A3363)=E$2+1,1,F3362+1)</f>
        <v>5</v>
      </c>
      <c r="G3363" s="106">
        <f t="shared" si="1074"/>
        <v>31</v>
      </c>
      <c r="H3363" s="104">
        <f t="shared" si="1084"/>
        <v>1</v>
      </c>
      <c r="I3363" s="104">
        <f t="shared" si="1085"/>
        <v>1.07934741</v>
      </c>
      <c r="J3363" s="104">
        <f t="shared" si="1077"/>
        <v>1.07934741</v>
      </c>
      <c r="K3363" s="104">
        <f t="shared" si="1078"/>
        <v>39933.012635229999</v>
      </c>
      <c r="L3363" s="107">
        <f t="shared" si="1087"/>
        <v>0</v>
      </c>
      <c r="M3363" s="105">
        <f t="shared" si="1088"/>
        <v>0</v>
      </c>
      <c r="N3363" s="104">
        <f t="shared" si="1089"/>
        <v>0</v>
      </c>
      <c r="O3363" s="113">
        <f t="shared" si="1086"/>
        <v>0.11</v>
      </c>
      <c r="P3363" s="108">
        <f t="shared" si="1076"/>
        <v>1.001403673</v>
      </c>
      <c r="Q3363" s="104">
        <f t="shared" si="1079"/>
        <v>56.052891639999999</v>
      </c>
      <c r="R3363" s="104">
        <f t="shared" si="1080"/>
        <v>56.052891639999999</v>
      </c>
      <c r="S3363" s="109" t="s">
        <v>52</v>
      </c>
      <c r="T3363" s="110">
        <f t="shared" si="1090"/>
        <v>43414</v>
      </c>
      <c r="U3363" s="111">
        <f t="shared" si="1091"/>
        <v>0</v>
      </c>
      <c r="V3363" s="22"/>
      <c r="AF3363" s="14"/>
    </row>
    <row r="3364" spans="1:32" x14ac:dyDescent="0.2">
      <c r="A3364" s="112">
        <f t="shared" si="1081"/>
        <v>43389</v>
      </c>
      <c r="B3364" s="104">
        <f t="shared" si="1073"/>
        <v>40000.285505430002</v>
      </c>
      <c r="C3364" s="104">
        <f t="shared" si="1082"/>
        <v>36997.367358519958</v>
      </c>
      <c r="D3364" s="132">
        <f t="shared" si="1083"/>
        <v>43384</v>
      </c>
      <c r="E3364" s="105">
        <f t="shared" si="1075"/>
        <v>0</v>
      </c>
      <c r="F3364" s="106">
        <f t="shared" si="1092"/>
        <v>6</v>
      </c>
      <c r="G3364" s="106">
        <f t="shared" si="1074"/>
        <v>31</v>
      </c>
      <c r="H3364" s="104">
        <f t="shared" si="1084"/>
        <v>1</v>
      </c>
      <c r="I3364" s="104">
        <f t="shared" si="1085"/>
        <v>1.07934741</v>
      </c>
      <c r="J3364" s="104">
        <f t="shared" si="1077"/>
        <v>1.07934741</v>
      </c>
      <c r="K3364" s="104">
        <f t="shared" si="1078"/>
        <v>39933.012635229999</v>
      </c>
      <c r="L3364" s="107">
        <f t="shared" si="1087"/>
        <v>0</v>
      </c>
      <c r="M3364" s="105">
        <f t="shared" si="1088"/>
        <v>0</v>
      </c>
      <c r="N3364" s="104">
        <f t="shared" si="1089"/>
        <v>0</v>
      </c>
      <c r="O3364" s="113">
        <f t="shared" si="1086"/>
        <v>0.11</v>
      </c>
      <c r="P3364" s="108">
        <f t="shared" si="1076"/>
        <v>1.0016846429999999</v>
      </c>
      <c r="Q3364" s="104">
        <f t="shared" si="1079"/>
        <v>67.2728702</v>
      </c>
      <c r="R3364" s="104">
        <f t="shared" si="1080"/>
        <v>67.2728702</v>
      </c>
      <c r="S3364" s="109" t="s">
        <v>52</v>
      </c>
      <c r="T3364" s="110">
        <f t="shared" si="1090"/>
        <v>43414</v>
      </c>
      <c r="U3364" s="111">
        <f t="shared" si="1091"/>
        <v>0</v>
      </c>
      <c r="V3364" s="22"/>
      <c r="AF3364" s="14"/>
    </row>
    <row r="3365" spans="1:32" x14ac:dyDescent="0.2">
      <c r="A3365" s="112">
        <f t="shared" si="1081"/>
        <v>43390</v>
      </c>
      <c r="B3365" s="104">
        <f t="shared" si="1073"/>
        <v>40011.508678630002</v>
      </c>
      <c r="C3365" s="104">
        <f t="shared" si="1082"/>
        <v>36997.367358519958</v>
      </c>
      <c r="D3365" s="132">
        <f t="shared" si="1083"/>
        <v>43384</v>
      </c>
      <c r="E3365" s="105">
        <f t="shared" si="1075"/>
        <v>0</v>
      </c>
      <c r="F3365" s="106">
        <f t="shared" si="1092"/>
        <v>7</v>
      </c>
      <c r="G3365" s="106">
        <f t="shared" si="1074"/>
        <v>31</v>
      </c>
      <c r="H3365" s="104">
        <f t="shared" si="1084"/>
        <v>1</v>
      </c>
      <c r="I3365" s="104">
        <f t="shared" si="1085"/>
        <v>1.07934741</v>
      </c>
      <c r="J3365" s="104">
        <f t="shared" si="1077"/>
        <v>1.07934741</v>
      </c>
      <c r="K3365" s="104">
        <f t="shared" si="1078"/>
        <v>39933.012635229999</v>
      </c>
      <c r="L3365" s="107">
        <f t="shared" si="1087"/>
        <v>0</v>
      </c>
      <c r="M3365" s="105">
        <f t="shared" si="1088"/>
        <v>0</v>
      </c>
      <c r="N3365" s="104">
        <f t="shared" si="1089"/>
        <v>0</v>
      </c>
      <c r="O3365" s="113">
        <f t="shared" si="1086"/>
        <v>0.11</v>
      </c>
      <c r="P3365" s="108">
        <f t="shared" si="1076"/>
        <v>1.001965693</v>
      </c>
      <c r="Q3365" s="104">
        <f t="shared" si="1079"/>
        <v>78.496043400000005</v>
      </c>
      <c r="R3365" s="104">
        <f t="shared" si="1080"/>
        <v>78.496043400000005</v>
      </c>
      <c r="S3365" s="109" t="s">
        <v>52</v>
      </c>
      <c r="T3365" s="110">
        <f t="shared" si="1090"/>
        <v>43414</v>
      </c>
      <c r="U3365" s="111">
        <f t="shared" si="1091"/>
        <v>0</v>
      </c>
      <c r="V3365" s="22"/>
      <c r="AF3365" s="14"/>
    </row>
    <row r="3366" spans="1:32" x14ac:dyDescent="0.2">
      <c r="A3366" s="112">
        <f t="shared" si="1081"/>
        <v>43391</v>
      </c>
      <c r="B3366" s="104">
        <f t="shared" si="1073"/>
        <v>40022.735006540002</v>
      </c>
      <c r="C3366" s="104">
        <f t="shared" si="1082"/>
        <v>36997.367358519958</v>
      </c>
      <c r="D3366" s="132">
        <f t="shared" si="1083"/>
        <v>43384</v>
      </c>
      <c r="E3366" s="105">
        <f t="shared" si="1075"/>
        <v>0</v>
      </c>
      <c r="F3366" s="106">
        <f t="shared" si="1092"/>
        <v>8</v>
      </c>
      <c r="G3366" s="106">
        <f t="shared" si="1074"/>
        <v>31</v>
      </c>
      <c r="H3366" s="104">
        <f t="shared" si="1084"/>
        <v>1</v>
      </c>
      <c r="I3366" s="104">
        <f t="shared" si="1085"/>
        <v>1.07934741</v>
      </c>
      <c r="J3366" s="104">
        <f t="shared" si="1077"/>
        <v>1.07934741</v>
      </c>
      <c r="K3366" s="104">
        <f t="shared" si="1078"/>
        <v>39933.012635229999</v>
      </c>
      <c r="L3366" s="107">
        <f t="shared" si="1087"/>
        <v>0</v>
      </c>
      <c r="M3366" s="105">
        <f t="shared" si="1088"/>
        <v>0</v>
      </c>
      <c r="N3366" s="104">
        <f t="shared" si="1089"/>
        <v>0</v>
      </c>
      <c r="O3366" s="113">
        <f t="shared" si="1086"/>
        <v>0.11</v>
      </c>
      <c r="P3366" s="108">
        <f t="shared" si="1076"/>
        <v>1.002246822</v>
      </c>
      <c r="Q3366" s="104">
        <f t="shared" si="1079"/>
        <v>89.72237131</v>
      </c>
      <c r="R3366" s="104">
        <f t="shared" si="1080"/>
        <v>89.72237131</v>
      </c>
      <c r="S3366" s="109" t="s">
        <v>52</v>
      </c>
      <c r="T3366" s="110">
        <f t="shared" si="1090"/>
        <v>43414</v>
      </c>
      <c r="U3366" s="111">
        <f t="shared" si="1091"/>
        <v>0</v>
      </c>
      <c r="V3366" s="22"/>
      <c r="AF3366" s="14"/>
    </row>
    <row r="3367" spans="1:32" x14ac:dyDescent="0.2">
      <c r="A3367" s="112">
        <f t="shared" si="1081"/>
        <v>43392</v>
      </c>
      <c r="B3367" s="104">
        <f t="shared" ref="B3367:B3430" si="1093">IF(E3367&lt;0,"ND",(K3367+Q3367))</f>
        <v>40033.964449220002</v>
      </c>
      <c r="C3367" s="104">
        <f t="shared" si="1082"/>
        <v>36997.367358519958</v>
      </c>
      <c r="D3367" s="132">
        <f t="shared" si="1083"/>
        <v>43384</v>
      </c>
      <c r="E3367" s="105">
        <f t="shared" si="1075"/>
        <v>0</v>
      </c>
      <c r="F3367" s="106">
        <f t="shared" si="1092"/>
        <v>9</v>
      </c>
      <c r="G3367" s="106">
        <f t="shared" ref="G3367:G3430" si="1094">IF(DAY(A3367)=E$2+1,DAY(EOMONTH(A3367,0)), IF(DAY(A3367)&lt;&gt;$E$2+1,G3366))</f>
        <v>31</v>
      </c>
      <c r="H3367" s="104">
        <f t="shared" si="1084"/>
        <v>1</v>
      </c>
      <c r="I3367" s="104">
        <f t="shared" si="1085"/>
        <v>1.07934741</v>
      </c>
      <c r="J3367" s="104">
        <f t="shared" si="1077"/>
        <v>1.07934741</v>
      </c>
      <c r="K3367" s="104">
        <f t="shared" si="1078"/>
        <v>39933.012635229999</v>
      </c>
      <c r="L3367" s="107">
        <f t="shared" si="1087"/>
        <v>0</v>
      </c>
      <c r="M3367" s="105">
        <f t="shared" si="1088"/>
        <v>0</v>
      </c>
      <c r="N3367" s="104">
        <f t="shared" si="1089"/>
        <v>0</v>
      </c>
      <c r="O3367" s="113">
        <f t="shared" si="1086"/>
        <v>0.11</v>
      </c>
      <c r="P3367" s="108">
        <f t="shared" si="1076"/>
        <v>1.002528029</v>
      </c>
      <c r="Q3367" s="104">
        <f t="shared" si="1079"/>
        <v>100.95181399000001</v>
      </c>
      <c r="R3367" s="104">
        <f t="shared" si="1080"/>
        <v>100.95181399000001</v>
      </c>
      <c r="S3367" s="109" t="s">
        <v>52</v>
      </c>
      <c r="T3367" s="110">
        <f t="shared" si="1090"/>
        <v>43414</v>
      </c>
      <c r="U3367" s="111">
        <f t="shared" si="1091"/>
        <v>0</v>
      </c>
      <c r="V3367" s="22"/>
      <c r="AF3367" s="14"/>
    </row>
    <row r="3368" spans="1:32" x14ac:dyDescent="0.2">
      <c r="A3368" s="112">
        <f t="shared" si="1081"/>
        <v>43393</v>
      </c>
      <c r="B3368" s="104">
        <f t="shared" si="1093"/>
        <v>40045.197086549997</v>
      </c>
      <c r="C3368" s="104">
        <f t="shared" si="1082"/>
        <v>36997.367358519958</v>
      </c>
      <c r="D3368" s="132">
        <f t="shared" si="1083"/>
        <v>43384</v>
      </c>
      <c r="E3368" s="105">
        <f t="shared" si="1075"/>
        <v>0</v>
      </c>
      <c r="F3368" s="106">
        <f t="shared" si="1092"/>
        <v>10</v>
      </c>
      <c r="G3368" s="106">
        <f t="shared" si="1094"/>
        <v>31</v>
      </c>
      <c r="H3368" s="104">
        <f t="shared" si="1084"/>
        <v>1</v>
      </c>
      <c r="I3368" s="104">
        <f t="shared" si="1085"/>
        <v>1.07934741</v>
      </c>
      <c r="J3368" s="104">
        <f t="shared" si="1077"/>
        <v>1.07934741</v>
      </c>
      <c r="K3368" s="104">
        <f t="shared" si="1078"/>
        <v>39933.012635229999</v>
      </c>
      <c r="L3368" s="107">
        <f t="shared" si="1087"/>
        <v>0</v>
      </c>
      <c r="M3368" s="105">
        <f t="shared" si="1088"/>
        <v>0</v>
      </c>
      <c r="N3368" s="104">
        <f t="shared" si="1089"/>
        <v>0</v>
      </c>
      <c r="O3368" s="113">
        <f t="shared" si="1086"/>
        <v>0.11</v>
      </c>
      <c r="P3368" s="108">
        <f t="shared" si="1076"/>
        <v>1.002809316</v>
      </c>
      <c r="Q3368" s="104">
        <f t="shared" si="1079"/>
        <v>112.18445131999999</v>
      </c>
      <c r="R3368" s="104">
        <f t="shared" si="1080"/>
        <v>112.18445131999999</v>
      </c>
      <c r="S3368" s="109" t="s">
        <v>52</v>
      </c>
      <c r="T3368" s="110">
        <f t="shared" si="1090"/>
        <v>43414</v>
      </c>
      <c r="U3368" s="111">
        <f t="shared" si="1091"/>
        <v>0</v>
      </c>
      <c r="V3368" s="22"/>
      <c r="AF3368" s="14"/>
    </row>
    <row r="3369" spans="1:32" x14ac:dyDescent="0.2">
      <c r="A3369" s="112">
        <f t="shared" si="1081"/>
        <v>43394</v>
      </c>
      <c r="B3369" s="104">
        <f t="shared" si="1093"/>
        <v>40056.432838649998</v>
      </c>
      <c r="C3369" s="104">
        <f t="shared" si="1082"/>
        <v>36997.367358519958</v>
      </c>
      <c r="D3369" s="132">
        <f t="shared" si="1083"/>
        <v>43384</v>
      </c>
      <c r="E3369" s="105">
        <f t="shared" si="1075"/>
        <v>0</v>
      </c>
      <c r="F3369" s="106">
        <f t="shared" si="1092"/>
        <v>11</v>
      </c>
      <c r="G3369" s="106">
        <f t="shared" si="1094"/>
        <v>31</v>
      </c>
      <c r="H3369" s="104">
        <f t="shared" si="1084"/>
        <v>1</v>
      </c>
      <c r="I3369" s="104">
        <f t="shared" si="1085"/>
        <v>1.07934741</v>
      </c>
      <c r="J3369" s="104">
        <f t="shared" si="1077"/>
        <v>1.07934741</v>
      </c>
      <c r="K3369" s="104">
        <f t="shared" si="1078"/>
        <v>39933.012635229999</v>
      </c>
      <c r="L3369" s="107">
        <f t="shared" si="1087"/>
        <v>0</v>
      </c>
      <c r="M3369" s="105">
        <f t="shared" si="1088"/>
        <v>0</v>
      </c>
      <c r="N3369" s="104">
        <f t="shared" si="1089"/>
        <v>0</v>
      </c>
      <c r="O3369" s="113">
        <f t="shared" si="1086"/>
        <v>0.11</v>
      </c>
      <c r="P3369" s="108">
        <f t="shared" si="1076"/>
        <v>1.003090681</v>
      </c>
      <c r="Q3369" s="104">
        <f t="shared" si="1079"/>
        <v>123.42020342000001</v>
      </c>
      <c r="R3369" s="104">
        <f t="shared" si="1080"/>
        <v>123.42020342000001</v>
      </c>
      <c r="S3369" s="109" t="s">
        <v>52</v>
      </c>
      <c r="T3369" s="110">
        <f t="shared" si="1090"/>
        <v>43414</v>
      </c>
      <c r="U3369" s="111">
        <f t="shared" si="1091"/>
        <v>0</v>
      </c>
      <c r="V3369" s="22"/>
      <c r="AF3369" s="14"/>
    </row>
    <row r="3370" spans="1:32" x14ac:dyDescent="0.2">
      <c r="A3370" s="112">
        <f t="shared" si="1081"/>
        <v>43395</v>
      </c>
      <c r="B3370" s="104">
        <f t="shared" si="1093"/>
        <v>40067.67174546</v>
      </c>
      <c r="C3370" s="104">
        <f t="shared" si="1082"/>
        <v>36997.367358519958</v>
      </c>
      <c r="D3370" s="132">
        <f t="shared" si="1083"/>
        <v>43384</v>
      </c>
      <c r="E3370" s="105">
        <f t="shared" si="1075"/>
        <v>0</v>
      </c>
      <c r="F3370" s="106">
        <f t="shared" si="1092"/>
        <v>12</v>
      </c>
      <c r="G3370" s="106">
        <f t="shared" si="1094"/>
        <v>31</v>
      </c>
      <c r="H3370" s="104">
        <f t="shared" si="1084"/>
        <v>1</v>
      </c>
      <c r="I3370" s="104">
        <f t="shared" si="1085"/>
        <v>1.07934741</v>
      </c>
      <c r="J3370" s="104">
        <f t="shared" si="1077"/>
        <v>1.07934741</v>
      </c>
      <c r="K3370" s="104">
        <f t="shared" si="1078"/>
        <v>39933.012635229999</v>
      </c>
      <c r="L3370" s="107">
        <f t="shared" si="1087"/>
        <v>0</v>
      </c>
      <c r="M3370" s="105">
        <f t="shared" si="1088"/>
        <v>0</v>
      </c>
      <c r="N3370" s="104">
        <f t="shared" si="1089"/>
        <v>0</v>
      </c>
      <c r="O3370" s="113">
        <f t="shared" si="1086"/>
        <v>0.11</v>
      </c>
      <c r="P3370" s="108">
        <f t="shared" si="1076"/>
        <v>1.0033721250000001</v>
      </c>
      <c r="Q3370" s="104">
        <f t="shared" si="1079"/>
        <v>134.65911023000001</v>
      </c>
      <c r="R3370" s="104">
        <f t="shared" si="1080"/>
        <v>134.65911023000001</v>
      </c>
      <c r="S3370" s="109" t="s">
        <v>52</v>
      </c>
      <c r="T3370" s="110">
        <f t="shared" si="1090"/>
        <v>43414</v>
      </c>
      <c r="U3370" s="111">
        <f t="shared" si="1091"/>
        <v>0</v>
      </c>
      <c r="V3370" s="22"/>
      <c r="AF3370" s="14"/>
    </row>
    <row r="3371" spans="1:32" x14ac:dyDescent="0.2">
      <c r="A3371" s="112">
        <f t="shared" si="1081"/>
        <v>43396</v>
      </c>
      <c r="B3371" s="104">
        <f t="shared" si="1093"/>
        <v>40078.913806969998</v>
      </c>
      <c r="C3371" s="104">
        <f t="shared" si="1082"/>
        <v>36997.367358519958</v>
      </c>
      <c r="D3371" s="132">
        <f t="shared" si="1083"/>
        <v>43384</v>
      </c>
      <c r="E3371" s="105">
        <f t="shared" ref="E3371:E3434" si="1095">IF(DAY(A3370)=$E$2,VLOOKUP(A3370,$AG$10:$AH$200,2),E3370)</f>
        <v>0</v>
      </c>
      <c r="F3371" s="106">
        <f t="shared" si="1092"/>
        <v>13</v>
      </c>
      <c r="G3371" s="106">
        <f t="shared" si="1094"/>
        <v>31</v>
      </c>
      <c r="H3371" s="104">
        <f t="shared" si="1084"/>
        <v>1</v>
      </c>
      <c r="I3371" s="104">
        <f t="shared" si="1085"/>
        <v>1.07934741</v>
      </c>
      <c r="J3371" s="104">
        <f t="shared" si="1077"/>
        <v>1.07934741</v>
      </c>
      <c r="K3371" s="104">
        <f t="shared" si="1078"/>
        <v>39933.012635229999</v>
      </c>
      <c r="L3371" s="107">
        <f t="shared" si="1087"/>
        <v>0</v>
      </c>
      <c r="M3371" s="105">
        <f t="shared" si="1088"/>
        <v>0</v>
      </c>
      <c r="N3371" s="104">
        <f t="shared" si="1089"/>
        <v>0</v>
      </c>
      <c r="O3371" s="113">
        <f t="shared" si="1086"/>
        <v>0.11</v>
      </c>
      <c r="P3371" s="108">
        <f t="shared" si="1076"/>
        <v>1.003653648</v>
      </c>
      <c r="Q3371" s="104">
        <f t="shared" si="1079"/>
        <v>145.90117174</v>
      </c>
      <c r="R3371" s="104">
        <f t="shared" si="1080"/>
        <v>145.90117174</v>
      </c>
      <c r="S3371" s="109" t="s">
        <v>52</v>
      </c>
      <c r="T3371" s="110">
        <f t="shared" si="1090"/>
        <v>43414</v>
      </c>
      <c r="U3371" s="111">
        <f t="shared" si="1091"/>
        <v>0</v>
      </c>
      <c r="V3371" s="22"/>
      <c r="AF3371" s="14"/>
    </row>
    <row r="3372" spans="1:32" x14ac:dyDescent="0.2">
      <c r="A3372" s="112">
        <f t="shared" si="1081"/>
        <v>43397</v>
      </c>
      <c r="B3372" s="104">
        <f t="shared" si="1093"/>
        <v>40090.159023200002</v>
      </c>
      <c r="C3372" s="104">
        <f t="shared" si="1082"/>
        <v>36997.367358519958</v>
      </c>
      <c r="D3372" s="132">
        <f t="shared" si="1083"/>
        <v>43384</v>
      </c>
      <c r="E3372" s="105">
        <f t="shared" si="1095"/>
        <v>0</v>
      </c>
      <c r="F3372" s="106">
        <f t="shared" si="1092"/>
        <v>14</v>
      </c>
      <c r="G3372" s="106">
        <f t="shared" si="1094"/>
        <v>31</v>
      </c>
      <c r="H3372" s="104">
        <f t="shared" si="1084"/>
        <v>1</v>
      </c>
      <c r="I3372" s="104">
        <f t="shared" si="1085"/>
        <v>1.07934741</v>
      </c>
      <c r="J3372" s="104">
        <f t="shared" si="1077"/>
        <v>1.07934741</v>
      </c>
      <c r="K3372" s="104">
        <f t="shared" si="1078"/>
        <v>39933.012635229999</v>
      </c>
      <c r="L3372" s="107">
        <f t="shared" si="1087"/>
        <v>0</v>
      </c>
      <c r="M3372" s="105">
        <f t="shared" si="1088"/>
        <v>0</v>
      </c>
      <c r="N3372" s="104">
        <f t="shared" si="1089"/>
        <v>0</v>
      </c>
      <c r="O3372" s="113">
        <f t="shared" si="1086"/>
        <v>0.11</v>
      </c>
      <c r="P3372" s="108">
        <f t="shared" si="1076"/>
        <v>1.0039352500000001</v>
      </c>
      <c r="Q3372" s="104">
        <f t="shared" si="1079"/>
        <v>157.14638797000001</v>
      </c>
      <c r="R3372" s="104">
        <f t="shared" si="1080"/>
        <v>157.14638797000001</v>
      </c>
      <c r="S3372" s="109" t="s">
        <v>52</v>
      </c>
      <c r="T3372" s="110">
        <f t="shared" si="1090"/>
        <v>43414</v>
      </c>
      <c r="U3372" s="111">
        <f t="shared" si="1091"/>
        <v>0</v>
      </c>
      <c r="V3372" s="22"/>
      <c r="AF3372" s="14"/>
    </row>
    <row r="3373" spans="1:32" x14ac:dyDescent="0.2">
      <c r="A3373" s="112">
        <f t="shared" si="1081"/>
        <v>43398</v>
      </c>
      <c r="B3373" s="104">
        <f t="shared" si="1093"/>
        <v>40101.407394130001</v>
      </c>
      <c r="C3373" s="104">
        <f t="shared" si="1082"/>
        <v>36997.367358519958</v>
      </c>
      <c r="D3373" s="132">
        <f t="shared" si="1083"/>
        <v>43384</v>
      </c>
      <c r="E3373" s="105">
        <f t="shared" si="1095"/>
        <v>0</v>
      </c>
      <c r="F3373" s="106">
        <f t="shared" si="1092"/>
        <v>15</v>
      </c>
      <c r="G3373" s="106">
        <f t="shared" si="1094"/>
        <v>31</v>
      </c>
      <c r="H3373" s="104">
        <f t="shared" si="1084"/>
        <v>1</v>
      </c>
      <c r="I3373" s="104">
        <f t="shared" si="1085"/>
        <v>1.07934741</v>
      </c>
      <c r="J3373" s="104">
        <f t="shared" si="1077"/>
        <v>1.07934741</v>
      </c>
      <c r="K3373" s="104">
        <f t="shared" si="1078"/>
        <v>39933.012635229999</v>
      </c>
      <c r="L3373" s="107">
        <f t="shared" si="1087"/>
        <v>0</v>
      </c>
      <c r="M3373" s="105">
        <f t="shared" si="1088"/>
        <v>0</v>
      </c>
      <c r="N3373" s="104">
        <f t="shared" si="1089"/>
        <v>0</v>
      </c>
      <c r="O3373" s="113">
        <f t="shared" si="1086"/>
        <v>0.11</v>
      </c>
      <c r="P3373" s="108">
        <f t="shared" si="1076"/>
        <v>1.004216931</v>
      </c>
      <c r="Q3373" s="104">
        <f t="shared" si="1079"/>
        <v>168.3947589</v>
      </c>
      <c r="R3373" s="104">
        <f t="shared" si="1080"/>
        <v>168.3947589</v>
      </c>
      <c r="S3373" s="109" t="s">
        <v>52</v>
      </c>
      <c r="T3373" s="110">
        <f t="shared" si="1090"/>
        <v>43414</v>
      </c>
      <c r="U3373" s="111">
        <f t="shared" si="1091"/>
        <v>0</v>
      </c>
      <c r="V3373" s="22"/>
      <c r="AF3373" s="14"/>
    </row>
    <row r="3374" spans="1:32" x14ac:dyDescent="0.2">
      <c r="A3374" s="112">
        <f t="shared" si="1081"/>
        <v>43399</v>
      </c>
      <c r="B3374" s="104">
        <f t="shared" si="1093"/>
        <v>40112.658959699998</v>
      </c>
      <c r="C3374" s="104">
        <f t="shared" si="1082"/>
        <v>36997.367358519958</v>
      </c>
      <c r="D3374" s="132">
        <f t="shared" si="1083"/>
        <v>43384</v>
      </c>
      <c r="E3374" s="105">
        <f t="shared" si="1095"/>
        <v>0</v>
      </c>
      <c r="F3374" s="106">
        <f t="shared" si="1092"/>
        <v>16</v>
      </c>
      <c r="G3374" s="106">
        <f t="shared" si="1094"/>
        <v>31</v>
      </c>
      <c r="H3374" s="104">
        <f t="shared" si="1084"/>
        <v>1</v>
      </c>
      <c r="I3374" s="104">
        <f t="shared" si="1085"/>
        <v>1.07934741</v>
      </c>
      <c r="J3374" s="104">
        <f t="shared" si="1077"/>
        <v>1.07934741</v>
      </c>
      <c r="K3374" s="104">
        <f t="shared" si="1078"/>
        <v>39933.012635229999</v>
      </c>
      <c r="L3374" s="107">
        <f t="shared" si="1087"/>
        <v>0</v>
      </c>
      <c r="M3374" s="105">
        <f t="shared" si="1088"/>
        <v>0</v>
      </c>
      <c r="N3374" s="104">
        <f t="shared" si="1089"/>
        <v>0</v>
      </c>
      <c r="O3374" s="113">
        <f t="shared" si="1086"/>
        <v>0.11</v>
      </c>
      <c r="P3374" s="108">
        <f t="shared" si="1076"/>
        <v>1.0044986920000001</v>
      </c>
      <c r="Q3374" s="104">
        <f t="shared" si="1079"/>
        <v>179.64632447</v>
      </c>
      <c r="R3374" s="104">
        <f t="shared" si="1080"/>
        <v>179.64632447</v>
      </c>
      <c r="S3374" s="109" t="s">
        <v>52</v>
      </c>
      <c r="T3374" s="110">
        <f t="shared" si="1090"/>
        <v>43414</v>
      </c>
      <c r="U3374" s="111">
        <f t="shared" si="1091"/>
        <v>0</v>
      </c>
      <c r="V3374" s="22"/>
      <c r="AF3374" s="14"/>
    </row>
    <row r="3375" spans="1:32" x14ac:dyDescent="0.2">
      <c r="A3375" s="112">
        <f t="shared" si="1081"/>
        <v>43400</v>
      </c>
      <c r="B3375" s="104">
        <f t="shared" si="1093"/>
        <v>40123.913640049999</v>
      </c>
      <c r="C3375" s="104">
        <f t="shared" si="1082"/>
        <v>36997.367358519958</v>
      </c>
      <c r="D3375" s="132">
        <f t="shared" si="1083"/>
        <v>43384</v>
      </c>
      <c r="E3375" s="105">
        <f t="shared" si="1095"/>
        <v>0</v>
      </c>
      <c r="F3375" s="106">
        <f t="shared" si="1092"/>
        <v>17</v>
      </c>
      <c r="G3375" s="106">
        <f t="shared" si="1094"/>
        <v>31</v>
      </c>
      <c r="H3375" s="104">
        <f t="shared" si="1084"/>
        <v>1</v>
      </c>
      <c r="I3375" s="104">
        <f t="shared" si="1085"/>
        <v>1.07934741</v>
      </c>
      <c r="J3375" s="104">
        <f t="shared" si="1077"/>
        <v>1.07934741</v>
      </c>
      <c r="K3375" s="104">
        <f t="shared" si="1078"/>
        <v>39933.012635229999</v>
      </c>
      <c r="L3375" s="107">
        <f t="shared" si="1087"/>
        <v>0</v>
      </c>
      <c r="M3375" s="105">
        <f t="shared" si="1088"/>
        <v>0</v>
      </c>
      <c r="N3375" s="104">
        <f t="shared" si="1089"/>
        <v>0</v>
      </c>
      <c r="O3375" s="113">
        <f t="shared" si="1086"/>
        <v>0.11</v>
      </c>
      <c r="P3375" s="108">
        <f t="shared" si="1076"/>
        <v>1.004780531</v>
      </c>
      <c r="Q3375" s="104">
        <f t="shared" si="1079"/>
        <v>190.90100482</v>
      </c>
      <c r="R3375" s="104">
        <f t="shared" si="1080"/>
        <v>190.90100482</v>
      </c>
      <c r="S3375" s="109" t="s">
        <v>52</v>
      </c>
      <c r="T3375" s="110">
        <f t="shared" si="1090"/>
        <v>43414</v>
      </c>
      <c r="U3375" s="111">
        <f t="shared" si="1091"/>
        <v>0</v>
      </c>
      <c r="V3375" s="22"/>
      <c r="AF3375" s="14"/>
    </row>
    <row r="3376" spans="1:32" x14ac:dyDescent="0.2">
      <c r="A3376" s="112">
        <f t="shared" si="1081"/>
        <v>43401</v>
      </c>
      <c r="B3376" s="104">
        <f t="shared" si="1093"/>
        <v>40135.171475110001</v>
      </c>
      <c r="C3376" s="104">
        <f t="shared" si="1082"/>
        <v>36997.367358519958</v>
      </c>
      <c r="D3376" s="132">
        <f t="shared" si="1083"/>
        <v>43384</v>
      </c>
      <c r="E3376" s="105">
        <f t="shared" si="1095"/>
        <v>0</v>
      </c>
      <c r="F3376" s="106">
        <f t="shared" si="1092"/>
        <v>18</v>
      </c>
      <c r="G3376" s="106">
        <f t="shared" si="1094"/>
        <v>31</v>
      </c>
      <c r="H3376" s="104">
        <f t="shared" si="1084"/>
        <v>1</v>
      </c>
      <c r="I3376" s="104">
        <f t="shared" si="1085"/>
        <v>1.07934741</v>
      </c>
      <c r="J3376" s="104">
        <f t="shared" si="1077"/>
        <v>1.07934741</v>
      </c>
      <c r="K3376" s="104">
        <f t="shared" si="1078"/>
        <v>39933.012635229999</v>
      </c>
      <c r="L3376" s="107">
        <f t="shared" si="1087"/>
        <v>0</v>
      </c>
      <c r="M3376" s="105">
        <f t="shared" si="1088"/>
        <v>0</v>
      </c>
      <c r="N3376" s="104">
        <f t="shared" si="1089"/>
        <v>0</v>
      </c>
      <c r="O3376" s="113">
        <f t="shared" si="1086"/>
        <v>0.11</v>
      </c>
      <c r="P3376" s="108">
        <f t="shared" si="1076"/>
        <v>1.005062449</v>
      </c>
      <c r="Q3376" s="104">
        <f t="shared" si="1079"/>
        <v>202.15883987999999</v>
      </c>
      <c r="R3376" s="104">
        <f t="shared" si="1080"/>
        <v>202.15883987999999</v>
      </c>
      <c r="S3376" s="109" t="s">
        <v>52</v>
      </c>
      <c r="T3376" s="110">
        <f t="shared" si="1090"/>
        <v>43414</v>
      </c>
      <c r="U3376" s="111">
        <f t="shared" si="1091"/>
        <v>0</v>
      </c>
      <c r="V3376" s="22"/>
      <c r="AF3376" s="14"/>
    </row>
    <row r="3377" spans="1:32" x14ac:dyDescent="0.2">
      <c r="A3377" s="112">
        <f t="shared" si="1081"/>
        <v>43402</v>
      </c>
      <c r="B3377" s="104">
        <f t="shared" si="1093"/>
        <v>40146.432504800003</v>
      </c>
      <c r="C3377" s="104">
        <f t="shared" si="1082"/>
        <v>36997.367358519958</v>
      </c>
      <c r="D3377" s="132">
        <f t="shared" si="1083"/>
        <v>43384</v>
      </c>
      <c r="E3377" s="105">
        <f t="shared" si="1095"/>
        <v>0</v>
      </c>
      <c r="F3377" s="106">
        <f t="shared" si="1092"/>
        <v>19</v>
      </c>
      <c r="G3377" s="106">
        <f t="shared" si="1094"/>
        <v>31</v>
      </c>
      <c r="H3377" s="104">
        <f t="shared" si="1084"/>
        <v>1</v>
      </c>
      <c r="I3377" s="104">
        <f t="shared" si="1085"/>
        <v>1.07934741</v>
      </c>
      <c r="J3377" s="104">
        <f t="shared" si="1077"/>
        <v>1.07934741</v>
      </c>
      <c r="K3377" s="104">
        <f t="shared" si="1078"/>
        <v>39933.012635229999</v>
      </c>
      <c r="L3377" s="107">
        <f t="shared" si="1087"/>
        <v>0</v>
      </c>
      <c r="M3377" s="105">
        <f t="shared" si="1088"/>
        <v>0</v>
      </c>
      <c r="N3377" s="104">
        <f t="shared" si="1089"/>
        <v>0</v>
      </c>
      <c r="O3377" s="113">
        <f t="shared" si="1086"/>
        <v>0.11</v>
      </c>
      <c r="P3377" s="108">
        <f t="shared" si="1076"/>
        <v>1.0053444469999999</v>
      </c>
      <c r="Q3377" s="104">
        <f t="shared" si="1079"/>
        <v>213.41986957</v>
      </c>
      <c r="R3377" s="104">
        <f t="shared" si="1080"/>
        <v>213.41986957</v>
      </c>
      <c r="S3377" s="109" t="s">
        <v>52</v>
      </c>
      <c r="T3377" s="110">
        <f t="shared" si="1090"/>
        <v>43414</v>
      </c>
      <c r="U3377" s="111">
        <f t="shared" si="1091"/>
        <v>0</v>
      </c>
      <c r="V3377" s="22"/>
      <c r="AF3377" s="14"/>
    </row>
    <row r="3378" spans="1:32" x14ac:dyDescent="0.2">
      <c r="A3378" s="112">
        <f t="shared" si="1081"/>
        <v>43403</v>
      </c>
      <c r="B3378" s="104">
        <f t="shared" si="1093"/>
        <v>40157.696649279998</v>
      </c>
      <c r="C3378" s="104">
        <f t="shared" si="1082"/>
        <v>36997.367358519958</v>
      </c>
      <c r="D3378" s="132">
        <f t="shared" si="1083"/>
        <v>43384</v>
      </c>
      <c r="E3378" s="105">
        <f t="shared" si="1095"/>
        <v>0</v>
      </c>
      <c r="F3378" s="106">
        <f t="shared" si="1092"/>
        <v>20</v>
      </c>
      <c r="G3378" s="106">
        <f t="shared" si="1094"/>
        <v>31</v>
      </c>
      <c r="H3378" s="104">
        <f t="shared" si="1084"/>
        <v>1</v>
      </c>
      <c r="I3378" s="104">
        <f t="shared" si="1085"/>
        <v>1.07934741</v>
      </c>
      <c r="J3378" s="104">
        <f t="shared" si="1077"/>
        <v>1.07934741</v>
      </c>
      <c r="K3378" s="104">
        <f t="shared" si="1078"/>
        <v>39933.012635229999</v>
      </c>
      <c r="L3378" s="107">
        <f t="shared" si="1087"/>
        <v>0</v>
      </c>
      <c r="M3378" s="105">
        <f t="shared" si="1088"/>
        <v>0</v>
      </c>
      <c r="N3378" s="104">
        <f t="shared" si="1089"/>
        <v>0</v>
      </c>
      <c r="O3378" s="113">
        <f t="shared" si="1086"/>
        <v>0.11</v>
      </c>
      <c r="P3378" s="108">
        <f t="shared" si="1076"/>
        <v>1.0056265230000001</v>
      </c>
      <c r="Q3378" s="104">
        <f t="shared" si="1079"/>
        <v>224.68401405</v>
      </c>
      <c r="R3378" s="104">
        <f t="shared" si="1080"/>
        <v>224.68401405</v>
      </c>
      <c r="S3378" s="109" t="s">
        <v>52</v>
      </c>
      <c r="T3378" s="110">
        <f t="shared" si="1090"/>
        <v>43414</v>
      </c>
      <c r="U3378" s="111">
        <f t="shared" si="1091"/>
        <v>0</v>
      </c>
      <c r="V3378" s="22"/>
      <c r="AF3378" s="14"/>
    </row>
    <row r="3379" spans="1:32" x14ac:dyDescent="0.2">
      <c r="A3379" s="112">
        <f t="shared" si="1081"/>
        <v>43404</v>
      </c>
      <c r="B3379" s="104">
        <f t="shared" si="1093"/>
        <v>40168.963988390002</v>
      </c>
      <c r="C3379" s="104">
        <f t="shared" si="1082"/>
        <v>36997.367358519958</v>
      </c>
      <c r="D3379" s="132">
        <f t="shared" si="1083"/>
        <v>43384</v>
      </c>
      <c r="E3379" s="105">
        <f t="shared" si="1095"/>
        <v>0</v>
      </c>
      <c r="F3379" s="106">
        <f t="shared" si="1092"/>
        <v>21</v>
      </c>
      <c r="G3379" s="106">
        <f t="shared" si="1094"/>
        <v>31</v>
      </c>
      <c r="H3379" s="104">
        <f t="shared" si="1084"/>
        <v>1</v>
      </c>
      <c r="I3379" s="104">
        <f t="shared" si="1085"/>
        <v>1.07934741</v>
      </c>
      <c r="J3379" s="104">
        <f t="shared" si="1077"/>
        <v>1.07934741</v>
      </c>
      <c r="K3379" s="104">
        <f t="shared" si="1078"/>
        <v>39933.012635229999</v>
      </c>
      <c r="L3379" s="107">
        <f t="shared" si="1087"/>
        <v>0</v>
      </c>
      <c r="M3379" s="105">
        <f t="shared" si="1088"/>
        <v>0</v>
      </c>
      <c r="N3379" s="104">
        <f t="shared" si="1089"/>
        <v>0</v>
      </c>
      <c r="O3379" s="113">
        <f t="shared" si="1086"/>
        <v>0.11</v>
      </c>
      <c r="P3379" s="108">
        <f t="shared" si="1076"/>
        <v>1.005908679</v>
      </c>
      <c r="Q3379" s="104">
        <f t="shared" si="1079"/>
        <v>235.95135316</v>
      </c>
      <c r="R3379" s="104">
        <f t="shared" si="1080"/>
        <v>235.95135316</v>
      </c>
      <c r="S3379" s="109" t="s">
        <v>52</v>
      </c>
      <c r="T3379" s="110">
        <f t="shared" si="1090"/>
        <v>43414</v>
      </c>
      <c r="U3379" s="111">
        <f t="shared" si="1091"/>
        <v>0</v>
      </c>
      <c r="V3379" s="22"/>
      <c r="AF3379" s="14"/>
    </row>
    <row r="3380" spans="1:32" x14ac:dyDescent="0.2">
      <c r="A3380" s="112">
        <f t="shared" si="1081"/>
        <v>43405</v>
      </c>
      <c r="B3380" s="104">
        <f t="shared" si="1093"/>
        <v>40180.234482209999</v>
      </c>
      <c r="C3380" s="104">
        <f t="shared" si="1082"/>
        <v>36997.367358519958</v>
      </c>
      <c r="D3380" s="132">
        <f t="shared" si="1083"/>
        <v>43384</v>
      </c>
      <c r="E3380" s="105">
        <f t="shared" si="1095"/>
        <v>0</v>
      </c>
      <c r="F3380" s="106">
        <f t="shared" si="1092"/>
        <v>22</v>
      </c>
      <c r="G3380" s="106">
        <f t="shared" si="1094"/>
        <v>31</v>
      </c>
      <c r="H3380" s="104">
        <f t="shared" si="1084"/>
        <v>1</v>
      </c>
      <c r="I3380" s="104">
        <f t="shared" si="1085"/>
        <v>1.07934741</v>
      </c>
      <c r="J3380" s="104">
        <f t="shared" si="1077"/>
        <v>1.07934741</v>
      </c>
      <c r="K3380" s="104">
        <f t="shared" si="1078"/>
        <v>39933.012635229999</v>
      </c>
      <c r="L3380" s="107">
        <f t="shared" si="1087"/>
        <v>0</v>
      </c>
      <c r="M3380" s="105">
        <f t="shared" si="1088"/>
        <v>0</v>
      </c>
      <c r="N3380" s="104">
        <f t="shared" si="1089"/>
        <v>0</v>
      </c>
      <c r="O3380" s="113">
        <f t="shared" si="1086"/>
        <v>0.11</v>
      </c>
      <c r="P3380" s="108">
        <f t="shared" si="1076"/>
        <v>1.006190914</v>
      </c>
      <c r="Q3380" s="104">
        <f t="shared" si="1079"/>
        <v>247.22184698000001</v>
      </c>
      <c r="R3380" s="104">
        <f t="shared" si="1080"/>
        <v>247.22184698000001</v>
      </c>
      <c r="S3380" s="109" t="s">
        <v>52</v>
      </c>
      <c r="T3380" s="110">
        <f t="shared" si="1090"/>
        <v>43414</v>
      </c>
      <c r="U3380" s="111">
        <f t="shared" si="1091"/>
        <v>0</v>
      </c>
      <c r="V3380" s="22"/>
      <c r="AF3380" s="14"/>
    </row>
    <row r="3381" spans="1:32" x14ac:dyDescent="0.2">
      <c r="A3381" s="112">
        <f t="shared" si="1081"/>
        <v>43406</v>
      </c>
      <c r="B3381" s="104">
        <f t="shared" si="1093"/>
        <v>40191.508130739996</v>
      </c>
      <c r="C3381" s="104">
        <f t="shared" si="1082"/>
        <v>36997.367358519958</v>
      </c>
      <c r="D3381" s="132">
        <f t="shared" si="1083"/>
        <v>43384</v>
      </c>
      <c r="E3381" s="105">
        <f t="shared" si="1095"/>
        <v>0</v>
      </c>
      <c r="F3381" s="106">
        <f t="shared" si="1092"/>
        <v>23</v>
      </c>
      <c r="G3381" s="106">
        <f t="shared" si="1094"/>
        <v>31</v>
      </c>
      <c r="H3381" s="104">
        <f t="shared" si="1084"/>
        <v>1</v>
      </c>
      <c r="I3381" s="104">
        <f t="shared" si="1085"/>
        <v>1.07934741</v>
      </c>
      <c r="J3381" s="104">
        <f t="shared" si="1077"/>
        <v>1.07934741</v>
      </c>
      <c r="K3381" s="104">
        <f t="shared" si="1078"/>
        <v>39933.012635229999</v>
      </c>
      <c r="L3381" s="107">
        <f t="shared" si="1087"/>
        <v>0</v>
      </c>
      <c r="M3381" s="105">
        <f t="shared" si="1088"/>
        <v>0</v>
      </c>
      <c r="N3381" s="104">
        <f t="shared" si="1089"/>
        <v>0</v>
      </c>
      <c r="O3381" s="113">
        <f t="shared" si="1086"/>
        <v>0.11</v>
      </c>
      <c r="P3381" s="108">
        <f t="shared" si="1076"/>
        <v>1.0064732279999999</v>
      </c>
      <c r="Q3381" s="104">
        <f t="shared" si="1079"/>
        <v>258.49549551000001</v>
      </c>
      <c r="R3381" s="104">
        <f t="shared" si="1080"/>
        <v>258.49549551000001</v>
      </c>
      <c r="S3381" s="109" t="s">
        <v>52</v>
      </c>
      <c r="T3381" s="110">
        <f t="shared" si="1090"/>
        <v>43414</v>
      </c>
      <c r="U3381" s="111">
        <f t="shared" si="1091"/>
        <v>0</v>
      </c>
      <c r="V3381" s="22"/>
      <c r="AF3381" s="14"/>
    </row>
    <row r="3382" spans="1:32" x14ac:dyDescent="0.2">
      <c r="A3382" s="112">
        <f t="shared" si="1081"/>
        <v>43407</v>
      </c>
      <c r="B3382" s="104">
        <f t="shared" si="1093"/>
        <v>40202.784933980001</v>
      </c>
      <c r="C3382" s="104">
        <f t="shared" si="1082"/>
        <v>36997.367358519958</v>
      </c>
      <c r="D3382" s="132">
        <f t="shared" si="1083"/>
        <v>43384</v>
      </c>
      <c r="E3382" s="105">
        <f t="shared" si="1095"/>
        <v>0</v>
      </c>
      <c r="F3382" s="106">
        <f t="shared" si="1092"/>
        <v>24</v>
      </c>
      <c r="G3382" s="106">
        <f t="shared" si="1094"/>
        <v>31</v>
      </c>
      <c r="H3382" s="104">
        <f t="shared" si="1084"/>
        <v>1</v>
      </c>
      <c r="I3382" s="104">
        <f t="shared" si="1085"/>
        <v>1.07934741</v>
      </c>
      <c r="J3382" s="104">
        <f t="shared" si="1077"/>
        <v>1.07934741</v>
      </c>
      <c r="K3382" s="104">
        <f t="shared" si="1078"/>
        <v>39933.012635229999</v>
      </c>
      <c r="L3382" s="107">
        <f t="shared" si="1087"/>
        <v>0</v>
      </c>
      <c r="M3382" s="105">
        <f t="shared" si="1088"/>
        <v>0</v>
      </c>
      <c r="N3382" s="104">
        <f t="shared" si="1089"/>
        <v>0</v>
      </c>
      <c r="O3382" s="113">
        <f t="shared" si="1086"/>
        <v>0.11</v>
      </c>
      <c r="P3382" s="108">
        <f t="shared" si="1076"/>
        <v>1.0067556209999999</v>
      </c>
      <c r="Q3382" s="104">
        <f t="shared" si="1079"/>
        <v>269.77229875</v>
      </c>
      <c r="R3382" s="104">
        <f t="shared" si="1080"/>
        <v>269.77229875</v>
      </c>
      <c r="S3382" s="109" t="s">
        <v>52</v>
      </c>
      <c r="T3382" s="110">
        <f t="shared" si="1090"/>
        <v>43414</v>
      </c>
      <c r="U3382" s="111">
        <f t="shared" si="1091"/>
        <v>0</v>
      </c>
      <c r="V3382" s="22"/>
      <c r="AF3382" s="14"/>
    </row>
    <row r="3383" spans="1:32" x14ac:dyDescent="0.2">
      <c r="A3383" s="112">
        <f t="shared" si="1081"/>
        <v>43408</v>
      </c>
      <c r="B3383" s="104">
        <f t="shared" si="1093"/>
        <v>40214.06493185</v>
      </c>
      <c r="C3383" s="104">
        <f t="shared" si="1082"/>
        <v>36997.367358519958</v>
      </c>
      <c r="D3383" s="132">
        <f t="shared" si="1083"/>
        <v>43384</v>
      </c>
      <c r="E3383" s="105">
        <f t="shared" si="1095"/>
        <v>0</v>
      </c>
      <c r="F3383" s="106">
        <f t="shared" si="1092"/>
        <v>25</v>
      </c>
      <c r="G3383" s="106">
        <f t="shared" si="1094"/>
        <v>31</v>
      </c>
      <c r="H3383" s="104">
        <f t="shared" si="1084"/>
        <v>1</v>
      </c>
      <c r="I3383" s="104">
        <f t="shared" si="1085"/>
        <v>1.07934741</v>
      </c>
      <c r="J3383" s="104">
        <f t="shared" si="1077"/>
        <v>1.07934741</v>
      </c>
      <c r="K3383" s="104">
        <f t="shared" si="1078"/>
        <v>39933.012635229999</v>
      </c>
      <c r="L3383" s="107">
        <f t="shared" si="1087"/>
        <v>0</v>
      </c>
      <c r="M3383" s="105">
        <f t="shared" si="1088"/>
        <v>0</v>
      </c>
      <c r="N3383" s="104">
        <f t="shared" si="1089"/>
        <v>0</v>
      </c>
      <c r="O3383" s="113">
        <f t="shared" si="1086"/>
        <v>0.11</v>
      </c>
      <c r="P3383" s="108">
        <f t="shared" si="1076"/>
        <v>1.0070380940000001</v>
      </c>
      <c r="Q3383" s="104">
        <f t="shared" si="1079"/>
        <v>281.05229661999999</v>
      </c>
      <c r="R3383" s="104">
        <f t="shared" si="1080"/>
        <v>281.05229661999999</v>
      </c>
      <c r="S3383" s="109" t="s">
        <v>52</v>
      </c>
      <c r="T3383" s="110">
        <f t="shared" si="1090"/>
        <v>43414</v>
      </c>
      <c r="U3383" s="111">
        <f t="shared" si="1091"/>
        <v>0</v>
      </c>
      <c r="V3383" s="22"/>
      <c r="AF3383" s="14"/>
    </row>
    <row r="3384" spans="1:32" x14ac:dyDescent="0.2">
      <c r="A3384" s="112">
        <f t="shared" si="1081"/>
        <v>43409</v>
      </c>
      <c r="B3384" s="104">
        <f t="shared" si="1093"/>
        <v>40225.348044509999</v>
      </c>
      <c r="C3384" s="104">
        <f t="shared" si="1082"/>
        <v>36997.367358519958</v>
      </c>
      <c r="D3384" s="132">
        <f t="shared" si="1083"/>
        <v>43384</v>
      </c>
      <c r="E3384" s="105">
        <f t="shared" si="1095"/>
        <v>0</v>
      </c>
      <c r="F3384" s="106">
        <f t="shared" si="1092"/>
        <v>26</v>
      </c>
      <c r="G3384" s="106">
        <f t="shared" si="1094"/>
        <v>31</v>
      </c>
      <c r="H3384" s="104">
        <f t="shared" si="1084"/>
        <v>1</v>
      </c>
      <c r="I3384" s="104">
        <f t="shared" si="1085"/>
        <v>1.07934741</v>
      </c>
      <c r="J3384" s="104">
        <f t="shared" si="1077"/>
        <v>1.07934741</v>
      </c>
      <c r="K3384" s="104">
        <f t="shared" si="1078"/>
        <v>39933.012635229999</v>
      </c>
      <c r="L3384" s="107">
        <f t="shared" si="1087"/>
        <v>0</v>
      </c>
      <c r="M3384" s="105">
        <f t="shared" si="1088"/>
        <v>0</v>
      </c>
      <c r="N3384" s="104">
        <f t="shared" si="1089"/>
        <v>0</v>
      </c>
      <c r="O3384" s="113">
        <f t="shared" si="1086"/>
        <v>0.11</v>
      </c>
      <c r="P3384" s="108">
        <f t="shared" si="1076"/>
        <v>1.0073206450000001</v>
      </c>
      <c r="Q3384" s="104">
        <f t="shared" si="1079"/>
        <v>292.33540928000002</v>
      </c>
      <c r="R3384" s="104">
        <f t="shared" si="1080"/>
        <v>292.33540928000002</v>
      </c>
      <c r="S3384" s="109" t="s">
        <v>52</v>
      </c>
      <c r="T3384" s="110">
        <f t="shared" si="1090"/>
        <v>43414</v>
      </c>
      <c r="U3384" s="111">
        <f t="shared" si="1091"/>
        <v>0</v>
      </c>
      <c r="V3384" s="22"/>
      <c r="AF3384" s="14"/>
    </row>
    <row r="3385" spans="1:32" x14ac:dyDescent="0.2">
      <c r="A3385" s="112">
        <f t="shared" si="1081"/>
        <v>43410</v>
      </c>
      <c r="B3385" s="104">
        <f t="shared" si="1093"/>
        <v>40236.634351799999</v>
      </c>
      <c r="C3385" s="104">
        <f t="shared" si="1082"/>
        <v>36997.367358519958</v>
      </c>
      <c r="D3385" s="132">
        <f t="shared" si="1083"/>
        <v>43384</v>
      </c>
      <c r="E3385" s="105">
        <f t="shared" si="1095"/>
        <v>0</v>
      </c>
      <c r="F3385" s="106">
        <f t="shared" si="1092"/>
        <v>27</v>
      </c>
      <c r="G3385" s="106">
        <f t="shared" si="1094"/>
        <v>31</v>
      </c>
      <c r="H3385" s="104">
        <f t="shared" si="1084"/>
        <v>1</v>
      </c>
      <c r="I3385" s="104">
        <f t="shared" si="1085"/>
        <v>1.07934741</v>
      </c>
      <c r="J3385" s="104">
        <f t="shared" si="1077"/>
        <v>1.07934741</v>
      </c>
      <c r="K3385" s="104">
        <f t="shared" si="1078"/>
        <v>39933.012635229999</v>
      </c>
      <c r="L3385" s="107">
        <f t="shared" si="1087"/>
        <v>0</v>
      </c>
      <c r="M3385" s="105">
        <f t="shared" si="1088"/>
        <v>0</v>
      </c>
      <c r="N3385" s="104">
        <f t="shared" si="1089"/>
        <v>0</v>
      </c>
      <c r="O3385" s="113">
        <f t="shared" si="1086"/>
        <v>0.11</v>
      </c>
      <c r="P3385" s="108">
        <f t="shared" si="1076"/>
        <v>1.007603276</v>
      </c>
      <c r="Q3385" s="104">
        <f t="shared" si="1079"/>
        <v>303.62171656999999</v>
      </c>
      <c r="R3385" s="104">
        <f t="shared" si="1080"/>
        <v>303.62171656999999</v>
      </c>
      <c r="S3385" s="109" t="s">
        <v>52</v>
      </c>
      <c r="T3385" s="110">
        <f t="shared" si="1090"/>
        <v>43414</v>
      </c>
      <c r="U3385" s="111">
        <f t="shared" si="1091"/>
        <v>0</v>
      </c>
      <c r="V3385" s="22"/>
      <c r="AF3385" s="14"/>
    </row>
    <row r="3386" spans="1:32" x14ac:dyDescent="0.2">
      <c r="A3386" s="112">
        <f t="shared" si="1081"/>
        <v>43411</v>
      </c>
      <c r="B3386" s="104">
        <f t="shared" si="1093"/>
        <v>40247.923853740002</v>
      </c>
      <c r="C3386" s="104">
        <f t="shared" si="1082"/>
        <v>36997.367358519958</v>
      </c>
      <c r="D3386" s="132">
        <f t="shared" si="1083"/>
        <v>43384</v>
      </c>
      <c r="E3386" s="105">
        <f t="shared" si="1095"/>
        <v>0</v>
      </c>
      <c r="F3386" s="106">
        <f t="shared" si="1092"/>
        <v>28</v>
      </c>
      <c r="G3386" s="106">
        <f t="shared" si="1094"/>
        <v>31</v>
      </c>
      <c r="H3386" s="104">
        <f t="shared" si="1084"/>
        <v>1</v>
      </c>
      <c r="I3386" s="104">
        <f t="shared" si="1085"/>
        <v>1.07934741</v>
      </c>
      <c r="J3386" s="104">
        <f t="shared" si="1077"/>
        <v>1.07934741</v>
      </c>
      <c r="K3386" s="104">
        <f t="shared" si="1078"/>
        <v>39933.012635229999</v>
      </c>
      <c r="L3386" s="107">
        <f t="shared" si="1087"/>
        <v>0</v>
      </c>
      <c r="M3386" s="105">
        <f t="shared" si="1088"/>
        <v>0</v>
      </c>
      <c r="N3386" s="104">
        <f t="shared" si="1089"/>
        <v>0</v>
      </c>
      <c r="O3386" s="113">
        <f t="shared" si="1086"/>
        <v>0.11</v>
      </c>
      <c r="P3386" s="108">
        <f t="shared" si="1076"/>
        <v>1.0078859870000001</v>
      </c>
      <c r="Q3386" s="104">
        <f t="shared" si="1079"/>
        <v>314.91121851000003</v>
      </c>
      <c r="R3386" s="104">
        <f t="shared" si="1080"/>
        <v>314.91121851000003</v>
      </c>
      <c r="S3386" s="109" t="s">
        <v>52</v>
      </c>
      <c r="T3386" s="110">
        <f t="shared" si="1090"/>
        <v>43414</v>
      </c>
      <c r="U3386" s="111">
        <f t="shared" si="1091"/>
        <v>0</v>
      </c>
      <c r="V3386" s="22"/>
      <c r="AF3386" s="14"/>
    </row>
    <row r="3387" spans="1:32" x14ac:dyDescent="0.2">
      <c r="A3387" s="112">
        <f t="shared" si="1081"/>
        <v>43412</v>
      </c>
      <c r="B3387" s="104">
        <f t="shared" si="1093"/>
        <v>40259.216470450003</v>
      </c>
      <c r="C3387" s="104">
        <f t="shared" si="1082"/>
        <v>36997.367358519958</v>
      </c>
      <c r="D3387" s="132">
        <f t="shared" si="1083"/>
        <v>43384</v>
      </c>
      <c r="E3387" s="105">
        <f t="shared" si="1095"/>
        <v>0</v>
      </c>
      <c r="F3387" s="106">
        <f t="shared" si="1092"/>
        <v>29</v>
      </c>
      <c r="G3387" s="106">
        <f t="shared" si="1094"/>
        <v>31</v>
      </c>
      <c r="H3387" s="104">
        <f t="shared" si="1084"/>
        <v>1</v>
      </c>
      <c r="I3387" s="104">
        <f t="shared" si="1085"/>
        <v>1.07934741</v>
      </c>
      <c r="J3387" s="104">
        <f t="shared" si="1077"/>
        <v>1.07934741</v>
      </c>
      <c r="K3387" s="104">
        <f t="shared" si="1078"/>
        <v>39933.012635229999</v>
      </c>
      <c r="L3387" s="107">
        <f t="shared" si="1087"/>
        <v>0</v>
      </c>
      <c r="M3387" s="105">
        <f t="shared" si="1088"/>
        <v>0</v>
      </c>
      <c r="N3387" s="104">
        <f t="shared" si="1089"/>
        <v>0</v>
      </c>
      <c r="O3387" s="113">
        <f t="shared" si="1086"/>
        <v>0.11</v>
      </c>
      <c r="P3387" s="108">
        <f t="shared" si="1076"/>
        <v>1.008168776</v>
      </c>
      <c r="Q3387" s="104">
        <f t="shared" si="1079"/>
        <v>326.20383521999997</v>
      </c>
      <c r="R3387" s="104">
        <f t="shared" si="1080"/>
        <v>326.20383521999997</v>
      </c>
      <c r="S3387" s="109" t="s">
        <v>52</v>
      </c>
      <c r="T3387" s="110">
        <f t="shared" si="1090"/>
        <v>43414</v>
      </c>
      <c r="U3387" s="111">
        <f t="shared" si="1091"/>
        <v>0</v>
      </c>
      <c r="V3387" s="22"/>
      <c r="AF3387" s="14"/>
    </row>
    <row r="3388" spans="1:32" x14ac:dyDescent="0.2">
      <c r="A3388" s="112">
        <f t="shared" si="1081"/>
        <v>43413</v>
      </c>
      <c r="B3388" s="104">
        <f t="shared" si="1093"/>
        <v>40270.512281800002</v>
      </c>
      <c r="C3388" s="104">
        <f t="shared" si="1082"/>
        <v>36997.367358519958</v>
      </c>
      <c r="D3388" s="132">
        <f t="shared" si="1083"/>
        <v>43384</v>
      </c>
      <c r="E3388" s="105">
        <f t="shared" si="1095"/>
        <v>0</v>
      </c>
      <c r="F3388" s="106">
        <f t="shared" si="1092"/>
        <v>30</v>
      </c>
      <c r="G3388" s="106">
        <f t="shared" si="1094"/>
        <v>31</v>
      </c>
      <c r="H3388" s="104">
        <f t="shared" si="1084"/>
        <v>1</v>
      </c>
      <c r="I3388" s="104">
        <f t="shared" si="1085"/>
        <v>1.07934741</v>
      </c>
      <c r="J3388" s="104">
        <f t="shared" si="1077"/>
        <v>1.07934741</v>
      </c>
      <c r="K3388" s="104">
        <f t="shared" si="1078"/>
        <v>39933.012635229999</v>
      </c>
      <c r="L3388" s="107">
        <f t="shared" si="1087"/>
        <v>0</v>
      </c>
      <c r="M3388" s="105">
        <f t="shared" si="1088"/>
        <v>0</v>
      </c>
      <c r="N3388" s="104">
        <f t="shared" si="1089"/>
        <v>0</v>
      </c>
      <c r="O3388" s="113">
        <f t="shared" si="1086"/>
        <v>0.11</v>
      </c>
      <c r="P3388" s="108">
        <f t="shared" si="1076"/>
        <v>1.0084516450000001</v>
      </c>
      <c r="Q3388" s="104">
        <f t="shared" si="1079"/>
        <v>337.49964656999998</v>
      </c>
      <c r="R3388" s="104">
        <f t="shared" si="1080"/>
        <v>337.49964656999998</v>
      </c>
      <c r="S3388" s="109" t="s">
        <v>52</v>
      </c>
      <c r="T3388" s="110">
        <f t="shared" si="1090"/>
        <v>43414</v>
      </c>
      <c r="U3388" s="111">
        <f t="shared" si="1091"/>
        <v>0</v>
      </c>
      <c r="V3388" s="22"/>
      <c r="AF3388" s="14"/>
    </row>
    <row r="3389" spans="1:32" x14ac:dyDescent="0.2">
      <c r="A3389" s="112">
        <f t="shared" si="1081"/>
        <v>43414</v>
      </c>
      <c r="B3389" s="104">
        <f t="shared" si="1093"/>
        <v>40281.811287789998</v>
      </c>
      <c r="C3389" s="104">
        <f t="shared" si="1082"/>
        <v>36997.367358519958</v>
      </c>
      <c r="D3389" s="132">
        <f t="shared" si="1083"/>
        <v>43384</v>
      </c>
      <c r="E3389" s="105">
        <f t="shared" si="1095"/>
        <v>0</v>
      </c>
      <c r="F3389" s="106">
        <f t="shared" si="1092"/>
        <v>31</v>
      </c>
      <c r="G3389" s="106">
        <f t="shared" si="1094"/>
        <v>31</v>
      </c>
      <c r="H3389" s="104">
        <f t="shared" si="1084"/>
        <v>1</v>
      </c>
      <c r="I3389" s="104">
        <f t="shared" si="1085"/>
        <v>1.07934741</v>
      </c>
      <c r="J3389" s="104">
        <f t="shared" si="1077"/>
        <v>1.07934741</v>
      </c>
      <c r="K3389" s="104">
        <f t="shared" si="1078"/>
        <v>39933.012635229999</v>
      </c>
      <c r="L3389" s="107">
        <f t="shared" si="1087"/>
        <v>110</v>
      </c>
      <c r="M3389" s="105">
        <f t="shared" si="1088"/>
        <v>5.085169656553163E-2</v>
      </c>
      <c r="N3389" s="104">
        <f t="shared" si="1089"/>
        <v>2030.66144147</v>
      </c>
      <c r="O3389" s="113">
        <f t="shared" si="1086"/>
        <v>0.11</v>
      </c>
      <c r="P3389" s="108">
        <f t="shared" si="1076"/>
        <v>1.0087345940000001</v>
      </c>
      <c r="Q3389" s="104">
        <f t="shared" si="1079"/>
        <v>348.79865255999999</v>
      </c>
      <c r="R3389" s="104">
        <f t="shared" si="1080"/>
        <v>2379.4600940300002</v>
      </c>
      <c r="S3389" s="109" t="s">
        <v>52</v>
      </c>
      <c r="T3389" s="110">
        <f t="shared" si="1090"/>
        <v>43414</v>
      </c>
      <c r="U3389" s="111">
        <f t="shared" si="1091"/>
        <v>37902.351193759998</v>
      </c>
      <c r="V3389" s="71"/>
      <c r="AF3389" s="14"/>
    </row>
    <row r="3390" spans="1:32" x14ac:dyDescent="0.2">
      <c r="A3390" s="112">
        <f t="shared" si="1081"/>
        <v>43415</v>
      </c>
      <c r="B3390" s="104">
        <f t="shared" si="1093"/>
        <v>37913.34026035</v>
      </c>
      <c r="C3390" s="104">
        <f t="shared" si="1082"/>
        <v>35115.988459889959</v>
      </c>
      <c r="D3390" s="132">
        <f t="shared" si="1083"/>
        <v>43415</v>
      </c>
      <c r="E3390" s="105">
        <f t="shared" si="1095"/>
        <v>0</v>
      </c>
      <c r="F3390" s="106">
        <f t="shared" si="1092"/>
        <v>1</v>
      </c>
      <c r="G3390" s="106">
        <f t="shared" si="1094"/>
        <v>30</v>
      </c>
      <c r="H3390" s="104">
        <f t="shared" si="1084"/>
        <v>1</v>
      </c>
      <c r="I3390" s="104">
        <f t="shared" si="1085"/>
        <v>1.07934741</v>
      </c>
      <c r="J3390" s="104">
        <f t="shared" si="1077"/>
        <v>1.07934741</v>
      </c>
      <c r="K3390" s="104">
        <f t="shared" si="1078"/>
        <v>37902.351193770002</v>
      </c>
      <c r="L3390" s="107">
        <f t="shared" si="1087"/>
        <v>0</v>
      </c>
      <c r="M3390" s="105">
        <f t="shared" si="1088"/>
        <v>0</v>
      </c>
      <c r="N3390" s="104">
        <f t="shared" si="1089"/>
        <v>0</v>
      </c>
      <c r="O3390" s="113">
        <f t="shared" si="1086"/>
        <v>0.11</v>
      </c>
      <c r="P3390" s="108">
        <f t="shared" si="1076"/>
        <v>1.000289931</v>
      </c>
      <c r="Q3390" s="104">
        <f t="shared" si="1079"/>
        <v>10.989066579999999</v>
      </c>
      <c r="R3390" s="104">
        <f t="shared" si="1080"/>
        <v>10.989066579999999</v>
      </c>
      <c r="S3390" s="109" t="s">
        <v>52</v>
      </c>
      <c r="T3390" s="110">
        <f t="shared" si="1090"/>
        <v>43444</v>
      </c>
      <c r="U3390" s="111">
        <f t="shared" si="1091"/>
        <v>0</v>
      </c>
      <c r="V3390" s="22"/>
      <c r="AF3390" s="14"/>
    </row>
    <row r="3391" spans="1:32" x14ac:dyDescent="0.2">
      <c r="A3391" s="112">
        <f t="shared" si="1081"/>
        <v>43416</v>
      </c>
      <c r="B3391" s="104">
        <f t="shared" si="1093"/>
        <v>37924.332510730004</v>
      </c>
      <c r="C3391" s="104">
        <f t="shared" si="1082"/>
        <v>35115.988459889959</v>
      </c>
      <c r="D3391" s="132">
        <f t="shared" si="1083"/>
        <v>43415</v>
      </c>
      <c r="E3391" s="105">
        <f t="shared" si="1095"/>
        <v>0</v>
      </c>
      <c r="F3391" s="106">
        <f t="shared" si="1092"/>
        <v>2</v>
      </c>
      <c r="G3391" s="106">
        <f t="shared" si="1094"/>
        <v>30</v>
      </c>
      <c r="H3391" s="104">
        <f t="shared" si="1084"/>
        <v>1</v>
      </c>
      <c r="I3391" s="104">
        <f t="shared" si="1085"/>
        <v>1.07934741</v>
      </c>
      <c r="J3391" s="104">
        <f t="shared" si="1077"/>
        <v>1.07934741</v>
      </c>
      <c r="K3391" s="104">
        <f t="shared" si="1078"/>
        <v>37902.351193770002</v>
      </c>
      <c r="L3391" s="107">
        <f t="shared" si="1087"/>
        <v>0</v>
      </c>
      <c r="M3391" s="105">
        <f t="shared" si="1088"/>
        <v>0</v>
      </c>
      <c r="N3391" s="104">
        <f t="shared" si="1089"/>
        <v>0</v>
      </c>
      <c r="O3391" s="113">
        <f t="shared" si="1086"/>
        <v>0.11</v>
      </c>
      <c r="P3391" s="108">
        <f t="shared" si="1076"/>
        <v>1.000579946</v>
      </c>
      <c r="Q3391" s="104">
        <f t="shared" si="1079"/>
        <v>21.981316960000001</v>
      </c>
      <c r="R3391" s="104">
        <f t="shared" si="1080"/>
        <v>21.981316960000001</v>
      </c>
      <c r="S3391" s="109" t="s">
        <v>52</v>
      </c>
      <c r="T3391" s="110">
        <f t="shared" si="1090"/>
        <v>43444</v>
      </c>
      <c r="U3391" s="111">
        <f t="shared" si="1091"/>
        <v>0</v>
      </c>
      <c r="V3391" s="22"/>
      <c r="AF3391" s="14"/>
    </row>
    <row r="3392" spans="1:32" x14ac:dyDescent="0.2">
      <c r="A3392" s="112">
        <f t="shared" si="1081"/>
        <v>43417</v>
      </c>
      <c r="B3392" s="104">
        <f t="shared" si="1093"/>
        <v>37935.327944910001</v>
      </c>
      <c r="C3392" s="104">
        <f t="shared" si="1082"/>
        <v>35115.988459889959</v>
      </c>
      <c r="D3392" s="132">
        <f t="shared" si="1083"/>
        <v>43415</v>
      </c>
      <c r="E3392" s="105">
        <f t="shared" si="1095"/>
        <v>0</v>
      </c>
      <c r="F3392" s="106">
        <f t="shared" si="1092"/>
        <v>3</v>
      </c>
      <c r="G3392" s="106">
        <f t="shared" si="1094"/>
        <v>30</v>
      </c>
      <c r="H3392" s="104">
        <f t="shared" si="1084"/>
        <v>1</v>
      </c>
      <c r="I3392" s="104">
        <f t="shared" si="1085"/>
        <v>1.07934741</v>
      </c>
      <c r="J3392" s="104">
        <f t="shared" si="1077"/>
        <v>1.07934741</v>
      </c>
      <c r="K3392" s="104">
        <f t="shared" si="1078"/>
        <v>37902.351193770002</v>
      </c>
      <c r="L3392" s="107">
        <f t="shared" si="1087"/>
        <v>0</v>
      </c>
      <c r="M3392" s="105">
        <f t="shared" si="1088"/>
        <v>0</v>
      </c>
      <c r="N3392" s="104">
        <f t="shared" si="1089"/>
        <v>0</v>
      </c>
      <c r="O3392" s="113">
        <f t="shared" si="1086"/>
        <v>0.11</v>
      </c>
      <c r="P3392" s="108">
        <f t="shared" si="1076"/>
        <v>1.0008700450000001</v>
      </c>
      <c r="Q3392" s="104">
        <f t="shared" si="1079"/>
        <v>32.976751139999998</v>
      </c>
      <c r="R3392" s="104">
        <f t="shared" si="1080"/>
        <v>32.976751139999998</v>
      </c>
      <c r="S3392" s="109" t="s">
        <v>52</v>
      </c>
      <c r="T3392" s="110">
        <f t="shared" si="1090"/>
        <v>43444</v>
      </c>
      <c r="U3392" s="111">
        <f t="shared" si="1091"/>
        <v>0</v>
      </c>
      <c r="V3392" s="22"/>
      <c r="AF3392" s="14"/>
    </row>
    <row r="3393" spans="1:32" x14ac:dyDescent="0.2">
      <c r="A3393" s="112">
        <f t="shared" si="1081"/>
        <v>43418</v>
      </c>
      <c r="B3393" s="104">
        <f t="shared" si="1093"/>
        <v>37946.326562890004</v>
      </c>
      <c r="C3393" s="104">
        <f t="shared" si="1082"/>
        <v>35115.988459889959</v>
      </c>
      <c r="D3393" s="132">
        <f t="shared" si="1083"/>
        <v>43415</v>
      </c>
      <c r="E3393" s="105">
        <f t="shared" si="1095"/>
        <v>0</v>
      </c>
      <c r="F3393" s="106">
        <f t="shared" si="1092"/>
        <v>4</v>
      </c>
      <c r="G3393" s="106">
        <f t="shared" si="1094"/>
        <v>30</v>
      </c>
      <c r="H3393" s="104">
        <f t="shared" si="1084"/>
        <v>1</v>
      </c>
      <c r="I3393" s="104">
        <f t="shared" si="1085"/>
        <v>1.07934741</v>
      </c>
      <c r="J3393" s="104">
        <f t="shared" si="1077"/>
        <v>1.07934741</v>
      </c>
      <c r="K3393" s="104">
        <f t="shared" si="1078"/>
        <v>37902.351193770002</v>
      </c>
      <c r="L3393" s="107">
        <f t="shared" si="1087"/>
        <v>0</v>
      </c>
      <c r="M3393" s="105">
        <f t="shared" si="1088"/>
        <v>0</v>
      </c>
      <c r="N3393" s="104">
        <f t="shared" si="1089"/>
        <v>0</v>
      </c>
      <c r="O3393" s="113">
        <f t="shared" si="1086"/>
        <v>0.11</v>
      </c>
      <c r="P3393" s="108">
        <f t="shared" si="1076"/>
        <v>1.001160228</v>
      </c>
      <c r="Q3393" s="104">
        <f t="shared" si="1079"/>
        <v>43.975369120000003</v>
      </c>
      <c r="R3393" s="104">
        <f t="shared" si="1080"/>
        <v>43.975369120000003</v>
      </c>
      <c r="S3393" s="109" t="s">
        <v>52</v>
      </c>
      <c r="T3393" s="110">
        <f t="shared" si="1090"/>
        <v>43444</v>
      </c>
      <c r="U3393" s="111">
        <f t="shared" si="1091"/>
        <v>0</v>
      </c>
      <c r="V3393" s="22"/>
      <c r="AF3393" s="14"/>
    </row>
    <row r="3394" spans="1:32" x14ac:dyDescent="0.2">
      <c r="A3394" s="112">
        <f t="shared" si="1081"/>
        <v>43419</v>
      </c>
      <c r="B3394" s="104">
        <f t="shared" si="1093"/>
        <v>37957.328402560001</v>
      </c>
      <c r="C3394" s="104">
        <f t="shared" si="1082"/>
        <v>35115.988459889959</v>
      </c>
      <c r="D3394" s="132">
        <f t="shared" si="1083"/>
        <v>43415</v>
      </c>
      <c r="E3394" s="105">
        <f t="shared" si="1095"/>
        <v>0</v>
      </c>
      <c r="F3394" s="106">
        <f t="shared" si="1092"/>
        <v>5</v>
      </c>
      <c r="G3394" s="106">
        <f t="shared" si="1094"/>
        <v>30</v>
      </c>
      <c r="H3394" s="104">
        <f t="shared" si="1084"/>
        <v>1</v>
      </c>
      <c r="I3394" s="104">
        <f t="shared" si="1085"/>
        <v>1.07934741</v>
      </c>
      <c r="J3394" s="104">
        <f t="shared" si="1077"/>
        <v>1.07934741</v>
      </c>
      <c r="K3394" s="104">
        <f t="shared" si="1078"/>
        <v>37902.351193770002</v>
      </c>
      <c r="L3394" s="107">
        <f t="shared" si="1087"/>
        <v>0</v>
      </c>
      <c r="M3394" s="105">
        <f t="shared" si="1088"/>
        <v>0</v>
      </c>
      <c r="N3394" s="104">
        <f t="shared" si="1089"/>
        <v>0</v>
      </c>
      <c r="O3394" s="113">
        <f t="shared" si="1086"/>
        <v>0.11</v>
      </c>
      <c r="P3394" s="108">
        <f t="shared" si="1076"/>
        <v>1.0014504959999999</v>
      </c>
      <c r="Q3394" s="104">
        <f t="shared" si="1079"/>
        <v>54.977208789999999</v>
      </c>
      <c r="R3394" s="104">
        <f t="shared" si="1080"/>
        <v>54.977208789999999</v>
      </c>
      <c r="S3394" s="109" t="s">
        <v>52</v>
      </c>
      <c r="T3394" s="110">
        <f t="shared" si="1090"/>
        <v>43444</v>
      </c>
      <c r="U3394" s="111">
        <f t="shared" si="1091"/>
        <v>0</v>
      </c>
      <c r="V3394" s="22"/>
      <c r="AF3394" s="14"/>
    </row>
    <row r="3395" spans="1:32" x14ac:dyDescent="0.2">
      <c r="A3395" s="112">
        <f t="shared" si="1081"/>
        <v>43420</v>
      </c>
      <c r="B3395" s="104">
        <f t="shared" si="1093"/>
        <v>37968.333388130006</v>
      </c>
      <c r="C3395" s="104">
        <f t="shared" si="1082"/>
        <v>35115.988459889959</v>
      </c>
      <c r="D3395" s="132">
        <f t="shared" si="1083"/>
        <v>43415</v>
      </c>
      <c r="E3395" s="105">
        <f t="shared" si="1095"/>
        <v>0</v>
      </c>
      <c r="F3395" s="106">
        <f t="shared" si="1092"/>
        <v>6</v>
      </c>
      <c r="G3395" s="106">
        <f t="shared" si="1094"/>
        <v>30</v>
      </c>
      <c r="H3395" s="104">
        <f t="shared" si="1084"/>
        <v>1</v>
      </c>
      <c r="I3395" s="104">
        <f t="shared" si="1085"/>
        <v>1.07934741</v>
      </c>
      <c r="J3395" s="104">
        <f t="shared" si="1077"/>
        <v>1.07934741</v>
      </c>
      <c r="K3395" s="104">
        <f t="shared" si="1078"/>
        <v>37902.351193770002</v>
      </c>
      <c r="L3395" s="107">
        <f t="shared" si="1087"/>
        <v>0</v>
      </c>
      <c r="M3395" s="105">
        <f t="shared" si="1088"/>
        <v>0</v>
      </c>
      <c r="N3395" s="104">
        <f t="shared" si="1089"/>
        <v>0</v>
      </c>
      <c r="O3395" s="113">
        <f t="shared" si="1086"/>
        <v>0.11</v>
      </c>
      <c r="P3395" s="108">
        <f t="shared" si="1076"/>
        <v>1.001740847</v>
      </c>
      <c r="Q3395" s="104">
        <f t="shared" si="1079"/>
        <v>65.982194359999994</v>
      </c>
      <c r="R3395" s="104">
        <f t="shared" si="1080"/>
        <v>65.982194359999994</v>
      </c>
      <c r="S3395" s="109" t="s">
        <v>52</v>
      </c>
      <c r="T3395" s="110">
        <f t="shared" si="1090"/>
        <v>43444</v>
      </c>
      <c r="U3395" s="111">
        <f t="shared" si="1091"/>
        <v>0</v>
      </c>
      <c r="V3395" s="22"/>
      <c r="AF3395" s="14"/>
    </row>
    <row r="3396" spans="1:32" x14ac:dyDescent="0.2">
      <c r="A3396" s="112">
        <f t="shared" si="1081"/>
        <v>43421</v>
      </c>
      <c r="B3396" s="104">
        <f t="shared" si="1093"/>
        <v>37979.341595400001</v>
      </c>
      <c r="C3396" s="104">
        <f t="shared" si="1082"/>
        <v>35115.988459889959</v>
      </c>
      <c r="D3396" s="132">
        <f t="shared" si="1083"/>
        <v>43415</v>
      </c>
      <c r="E3396" s="105">
        <f t="shared" si="1095"/>
        <v>0</v>
      </c>
      <c r="F3396" s="106">
        <f t="shared" si="1092"/>
        <v>7</v>
      </c>
      <c r="G3396" s="106">
        <f t="shared" si="1094"/>
        <v>30</v>
      </c>
      <c r="H3396" s="104">
        <f t="shared" si="1084"/>
        <v>1</v>
      </c>
      <c r="I3396" s="104">
        <f t="shared" si="1085"/>
        <v>1.07934741</v>
      </c>
      <c r="J3396" s="104">
        <f t="shared" si="1077"/>
        <v>1.07934741</v>
      </c>
      <c r="K3396" s="104">
        <f t="shared" si="1078"/>
        <v>37902.351193770002</v>
      </c>
      <c r="L3396" s="107">
        <f t="shared" si="1087"/>
        <v>0</v>
      </c>
      <c r="M3396" s="105">
        <f t="shared" si="1088"/>
        <v>0</v>
      </c>
      <c r="N3396" s="104">
        <f t="shared" si="1089"/>
        <v>0</v>
      </c>
      <c r="O3396" s="113">
        <f t="shared" si="1086"/>
        <v>0.11</v>
      </c>
      <c r="P3396" s="108">
        <f t="shared" si="1076"/>
        <v>1.002031283</v>
      </c>
      <c r="Q3396" s="104">
        <f t="shared" si="1079"/>
        <v>76.990401629999994</v>
      </c>
      <c r="R3396" s="104">
        <f t="shared" si="1080"/>
        <v>76.990401629999994</v>
      </c>
      <c r="S3396" s="109" t="s">
        <v>52</v>
      </c>
      <c r="T3396" s="110">
        <f t="shared" si="1090"/>
        <v>43444</v>
      </c>
      <c r="U3396" s="111">
        <f t="shared" si="1091"/>
        <v>0</v>
      </c>
      <c r="V3396" s="22"/>
      <c r="AF3396" s="14"/>
    </row>
    <row r="3397" spans="1:32" x14ac:dyDescent="0.2">
      <c r="A3397" s="112">
        <f t="shared" si="1081"/>
        <v>43422</v>
      </c>
      <c r="B3397" s="104">
        <f t="shared" si="1093"/>
        <v>37990.352986470003</v>
      </c>
      <c r="C3397" s="104">
        <f t="shared" si="1082"/>
        <v>35115.988459889959</v>
      </c>
      <c r="D3397" s="132">
        <f t="shared" si="1083"/>
        <v>43415</v>
      </c>
      <c r="E3397" s="105">
        <f t="shared" si="1095"/>
        <v>0</v>
      </c>
      <c r="F3397" s="106">
        <f t="shared" si="1092"/>
        <v>8</v>
      </c>
      <c r="G3397" s="106">
        <f t="shared" si="1094"/>
        <v>30</v>
      </c>
      <c r="H3397" s="104">
        <f t="shared" si="1084"/>
        <v>1</v>
      </c>
      <c r="I3397" s="104">
        <f t="shared" si="1085"/>
        <v>1.07934741</v>
      </c>
      <c r="J3397" s="104">
        <f t="shared" si="1077"/>
        <v>1.07934741</v>
      </c>
      <c r="K3397" s="104">
        <f t="shared" si="1078"/>
        <v>37902.351193770002</v>
      </c>
      <c r="L3397" s="107">
        <f t="shared" si="1087"/>
        <v>0</v>
      </c>
      <c r="M3397" s="105">
        <f t="shared" si="1088"/>
        <v>0</v>
      </c>
      <c r="N3397" s="104">
        <f t="shared" si="1089"/>
        <v>0</v>
      </c>
      <c r="O3397" s="113">
        <f t="shared" si="1086"/>
        <v>0.11</v>
      </c>
      <c r="P3397" s="108">
        <f t="shared" si="1076"/>
        <v>1.0023218030000001</v>
      </c>
      <c r="Q3397" s="104">
        <f t="shared" si="1079"/>
        <v>88.001792699999996</v>
      </c>
      <c r="R3397" s="104">
        <f t="shared" si="1080"/>
        <v>88.001792699999996</v>
      </c>
      <c r="S3397" s="109" t="s">
        <v>52</v>
      </c>
      <c r="T3397" s="110">
        <f t="shared" si="1090"/>
        <v>43444</v>
      </c>
      <c r="U3397" s="111">
        <f t="shared" si="1091"/>
        <v>0</v>
      </c>
      <c r="V3397" s="22"/>
      <c r="AF3397" s="14"/>
    </row>
    <row r="3398" spans="1:32" x14ac:dyDescent="0.2">
      <c r="A3398" s="112">
        <f t="shared" si="1081"/>
        <v>43423</v>
      </c>
      <c r="B3398" s="104">
        <f t="shared" si="1093"/>
        <v>38001.367561340005</v>
      </c>
      <c r="C3398" s="104">
        <f t="shared" si="1082"/>
        <v>35115.988459889959</v>
      </c>
      <c r="D3398" s="132">
        <f t="shared" si="1083"/>
        <v>43415</v>
      </c>
      <c r="E3398" s="105">
        <f t="shared" si="1095"/>
        <v>0</v>
      </c>
      <c r="F3398" s="106">
        <f t="shared" si="1092"/>
        <v>9</v>
      </c>
      <c r="G3398" s="106">
        <f t="shared" si="1094"/>
        <v>30</v>
      </c>
      <c r="H3398" s="104">
        <f t="shared" si="1084"/>
        <v>1</v>
      </c>
      <c r="I3398" s="104">
        <f t="shared" si="1085"/>
        <v>1.07934741</v>
      </c>
      <c r="J3398" s="104">
        <f t="shared" si="1077"/>
        <v>1.07934741</v>
      </c>
      <c r="K3398" s="104">
        <f t="shared" si="1078"/>
        <v>37902.351193770002</v>
      </c>
      <c r="L3398" s="107">
        <f t="shared" si="1087"/>
        <v>0</v>
      </c>
      <c r="M3398" s="105">
        <f t="shared" si="1088"/>
        <v>0</v>
      </c>
      <c r="N3398" s="104">
        <f t="shared" si="1089"/>
        <v>0</v>
      </c>
      <c r="O3398" s="113">
        <f t="shared" si="1086"/>
        <v>0.11</v>
      </c>
      <c r="P3398" s="108">
        <f t="shared" si="1076"/>
        <v>1.002612407</v>
      </c>
      <c r="Q3398" s="104">
        <f t="shared" si="1079"/>
        <v>99.01636757</v>
      </c>
      <c r="R3398" s="104">
        <f t="shared" si="1080"/>
        <v>99.01636757</v>
      </c>
      <c r="S3398" s="109" t="s">
        <v>52</v>
      </c>
      <c r="T3398" s="110">
        <f t="shared" si="1090"/>
        <v>43444</v>
      </c>
      <c r="U3398" s="111">
        <f t="shared" si="1091"/>
        <v>0</v>
      </c>
      <c r="V3398" s="22"/>
      <c r="AF3398" s="14"/>
    </row>
    <row r="3399" spans="1:32" x14ac:dyDescent="0.2">
      <c r="A3399" s="112">
        <f t="shared" si="1081"/>
        <v>43424</v>
      </c>
      <c r="B3399" s="104">
        <f t="shared" si="1093"/>
        <v>38012.385320000001</v>
      </c>
      <c r="C3399" s="104">
        <f t="shared" si="1082"/>
        <v>35115.988459889959</v>
      </c>
      <c r="D3399" s="132">
        <f t="shared" si="1083"/>
        <v>43415</v>
      </c>
      <c r="E3399" s="105">
        <f t="shared" si="1095"/>
        <v>0</v>
      </c>
      <c r="F3399" s="106">
        <f t="shared" si="1092"/>
        <v>10</v>
      </c>
      <c r="G3399" s="106">
        <f t="shared" si="1094"/>
        <v>30</v>
      </c>
      <c r="H3399" s="104">
        <f t="shared" si="1084"/>
        <v>1</v>
      </c>
      <c r="I3399" s="104">
        <f t="shared" si="1085"/>
        <v>1.07934741</v>
      </c>
      <c r="J3399" s="104">
        <f t="shared" si="1077"/>
        <v>1.07934741</v>
      </c>
      <c r="K3399" s="104">
        <f t="shared" si="1078"/>
        <v>37902.351193770002</v>
      </c>
      <c r="L3399" s="107">
        <f t="shared" si="1087"/>
        <v>0</v>
      </c>
      <c r="M3399" s="105">
        <f t="shared" si="1088"/>
        <v>0</v>
      </c>
      <c r="N3399" s="104">
        <f t="shared" si="1089"/>
        <v>0</v>
      </c>
      <c r="O3399" s="113">
        <f t="shared" si="1086"/>
        <v>0.11</v>
      </c>
      <c r="P3399" s="108">
        <f t="shared" si="1076"/>
        <v>1.002903095</v>
      </c>
      <c r="Q3399" s="104">
        <f t="shared" si="1079"/>
        <v>110.03412623</v>
      </c>
      <c r="R3399" s="104">
        <f t="shared" si="1080"/>
        <v>110.03412623</v>
      </c>
      <c r="S3399" s="109" t="s">
        <v>52</v>
      </c>
      <c r="T3399" s="110">
        <f t="shared" si="1090"/>
        <v>43444</v>
      </c>
      <c r="U3399" s="111">
        <f t="shared" si="1091"/>
        <v>0</v>
      </c>
      <c r="V3399" s="22"/>
      <c r="AF3399" s="14"/>
    </row>
    <row r="3400" spans="1:32" x14ac:dyDescent="0.2">
      <c r="A3400" s="112">
        <f t="shared" si="1081"/>
        <v>43425</v>
      </c>
      <c r="B3400" s="104">
        <f t="shared" si="1093"/>
        <v>38023.406300369999</v>
      </c>
      <c r="C3400" s="104">
        <f t="shared" si="1082"/>
        <v>35115.988459889959</v>
      </c>
      <c r="D3400" s="132">
        <f t="shared" si="1083"/>
        <v>43415</v>
      </c>
      <c r="E3400" s="105">
        <f t="shared" si="1095"/>
        <v>0</v>
      </c>
      <c r="F3400" s="106">
        <f t="shared" si="1092"/>
        <v>11</v>
      </c>
      <c r="G3400" s="106">
        <f t="shared" si="1094"/>
        <v>30</v>
      </c>
      <c r="H3400" s="104">
        <f t="shared" si="1084"/>
        <v>1</v>
      </c>
      <c r="I3400" s="104">
        <f t="shared" si="1085"/>
        <v>1.07934741</v>
      </c>
      <c r="J3400" s="104">
        <f t="shared" si="1077"/>
        <v>1.07934741</v>
      </c>
      <c r="K3400" s="104">
        <f t="shared" si="1078"/>
        <v>37902.351193770002</v>
      </c>
      <c r="L3400" s="107">
        <f t="shared" si="1087"/>
        <v>0</v>
      </c>
      <c r="M3400" s="105">
        <f t="shared" si="1088"/>
        <v>0</v>
      </c>
      <c r="N3400" s="104">
        <f t="shared" si="1089"/>
        <v>0</v>
      </c>
      <c r="O3400" s="113">
        <f t="shared" si="1086"/>
        <v>0.11</v>
      </c>
      <c r="P3400" s="108">
        <f t="shared" ref="P3400:P3463" si="1096">ROUND((1+O3400)^(30/360)^(F3400/G3400),9)</f>
        <v>1.0031938680000001</v>
      </c>
      <c r="Q3400" s="104">
        <f t="shared" si="1079"/>
        <v>121.0551066</v>
      </c>
      <c r="R3400" s="104">
        <f t="shared" si="1080"/>
        <v>121.0551066</v>
      </c>
      <c r="S3400" s="109" t="s">
        <v>52</v>
      </c>
      <c r="T3400" s="110">
        <f t="shared" si="1090"/>
        <v>43444</v>
      </c>
      <c r="U3400" s="111">
        <f t="shared" si="1091"/>
        <v>0</v>
      </c>
      <c r="V3400" s="22"/>
      <c r="AF3400" s="14"/>
    </row>
    <row r="3401" spans="1:32" x14ac:dyDescent="0.2">
      <c r="A3401" s="112">
        <f t="shared" si="1081"/>
        <v>43426</v>
      </c>
      <c r="B3401" s="104">
        <f t="shared" si="1093"/>
        <v>38034.43046453</v>
      </c>
      <c r="C3401" s="104">
        <f t="shared" si="1082"/>
        <v>35115.988459889959</v>
      </c>
      <c r="D3401" s="132">
        <f t="shared" si="1083"/>
        <v>43415</v>
      </c>
      <c r="E3401" s="105">
        <f t="shared" si="1095"/>
        <v>0</v>
      </c>
      <c r="F3401" s="106">
        <f t="shared" si="1092"/>
        <v>12</v>
      </c>
      <c r="G3401" s="106">
        <f t="shared" si="1094"/>
        <v>30</v>
      </c>
      <c r="H3401" s="104">
        <f t="shared" si="1084"/>
        <v>1</v>
      </c>
      <c r="I3401" s="104">
        <f t="shared" si="1085"/>
        <v>1.07934741</v>
      </c>
      <c r="J3401" s="104">
        <f t="shared" si="1077"/>
        <v>1.07934741</v>
      </c>
      <c r="K3401" s="104">
        <f t="shared" si="1078"/>
        <v>37902.351193770002</v>
      </c>
      <c r="L3401" s="107">
        <f t="shared" si="1087"/>
        <v>0</v>
      </c>
      <c r="M3401" s="105">
        <f t="shared" si="1088"/>
        <v>0</v>
      </c>
      <c r="N3401" s="104">
        <f t="shared" si="1089"/>
        <v>0</v>
      </c>
      <c r="O3401" s="113">
        <f t="shared" si="1086"/>
        <v>0.11</v>
      </c>
      <c r="P3401" s="108">
        <f t="shared" si="1096"/>
        <v>1.0034847250000001</v>
      </c>
      <c r="Q3401" s="104">
        <f t="shared" si="1079"/>
        <v>132.07927075999999</v>
      </c>
      <c r="R3401" s="104">
        <f t="shared" si="1080"/>
        <v>132.07927075999999</v>
      </c>
      <c r="S3401" s="109" t="s">
        <v>52</v>
      </c>
      <c r="T3401" s="110">
        <f t="shared" si="1090"/>
        <v>43444</v>
      </c>
      <c r="U3401" s="111">
        <f t="shared" si="1091"/>
        <v>0</v>
      </c>
      <c r="V3401" s="22"/>
      <c r="AF3401" s="14"/>
    </row>
    <row r="3402" spans="1:32" x14ac:dyDescent="0.2">
      <c r="A3402" s="112">
        <f t="shared" si="1081"/>
        <v>43427</v>
      </c>
      <c r="B3402" s="104">
        <f t="shared" si="1093"/>
        <v>38045.45781249</v>
      </c>
      <c r="C3402" s="104">
        <f t="shared" si="1082"/>
        <v>35115.988459889959</v>
      </c>
      <c r="D3402" s="132">
        <f t="shared" si="1083"/>
        <v>43415</v>
      </c>
      <c r="E3402" s="105">
        <f t="shared" si="1095"/>
        <v>0</v>
      </c>
      <c r="F3402" s="106">
        <f t="shared" si="1092"/>
        <v>13</v>
      </c>
      <c r="G3402" s="106">
        <f t="shared" si="1094"/>
        <v>30</v>
      </c>
      <c r="H3402" s="104">
        <f t="shared" si="1084"/>
        <v>1</v>
      </c>
      <c r="I3402" s="104">
        <f t="shared" si="1085"/>
        <v>1.07934741</v>
      </c>
      <c r="J3402" s="104">
        <f t="shared" ref="J3402:J3465" si="1097">TRUNC(H3402*I3402,8)</f>
        <v>1.07934741</v>
      </c>
      <c r="K3402" s="104">
        <f t="shared" ref="K3402:K3465" si="1098">TRUNC(C3402*J3402,8)</f>
        <v>37902.351193770002</v>
      </c>
      <c r="L3402" s="107">
        <f t="shared" si="1087"/>
        <v>0</v>
      </c>
      <c r="M3402" s="105">
        <f t="shared" si="1088"/>
        <v>0</v>
      </c>
      <c r="N3402" s="104">
        <f t="shared" si="1089"/>
        <v>0</v>
      </c>
      <c r="O3402" s="113">
        <f t="shared" si="1086"/>
        <v>0.11</v>
      </c>
      <c r="P3402" s="108">
        <f t="shared" si="1096"/>
        <v>1.0037756659999999</v>
      </c>
      <c r="Q3402" s="104">
        <f t="shared" ref="Q3402:Q3465" si="1099">TRUNC((P3402-1)*K3402,8)</f>
        <v>143.10661872</v>
      </c>
      <c r="R3402" s="104">
        <f t="shared" ref="R3402:R3465" si="1100">(N3402+Q3402)</f>
        <v>143.10661872</v>
      </c>
      <c r="S3402" s="109" t="s">
        <v>52</v>
      </c>
      <c r="T3402" s="110">
        <f t="shared" si="1090"/>
        <v>43444</v>
      </c>
      <c r="U3402" s="111">
        <f t="shared" si="1091"/>
        <v>0</v>
      </c>
      <c r="V3402" s="22"/>
      <c r="AF3402" s="14"/>
    </row>
    <row r="3403" spans="1:32" x14ac:dyDescent="0.2">
      <c r="A3403" s="112">
        <f t="shared" ref="A3403:A3466" si="1101">(A3402+1)</f>
        <v>43428</v>
      </c>
      <c r="B3403" s="104">
        <f t="shared" si="1093"/>
        <v>38056.488382150004</v>
      </c>
      <c r="C3403" s="104">
        <f t="shared" ref="C3403:C3466" si="1102">IF(DAY(A3402)=$E$2,VLOOKUP(A3402,X$10:Y$148,2),C3402)</f>
        <v>35115.988459889959</v>
      </c>
      <c r="D3403" s="132">
        <f t="shared" ref="D3403:D3466" si="1103">IF(DAY(A3402)=$E$2,A3403,D3402)</f>
        <v>43415</v>
      </c>
      <c r="E3403" s="105">
        <f t="shared" si="1095"/>
        <v>0</v>
      </c>
      <c r="F3403" s="106">
        <f t="shared" si="1092"/>
        <v>14</v>
      </c>
      <c r="G3403" s="106">
        <f t="shared" si="1094"/>
        <v>30</v>
      </c>
      <c r="H3403" s="104">
        <f t="shared" ref="H3403:H3466" si="1104">TRUNC(((1+$E3403)^($F3403/$G3403)),8)</f>
        <v>1</v>
      </c>
      <c r="I3403" s="104">
        <f t="shared" ref="I3403:I3466" si="1105">IF(DAY(A3402)=E$2,J3402,I3402)</f>
        <v>1.07934741</v>
      </c>
      <c r="J3403" s="104">
        <f t="shared" si="1097"/>
        <v>1.07934741</v>
      </c>
      <c r="K3403" s="104">
        <f t="shared" si="1098"/>
        <v>37902.351193770002</v>
      </c>
      <c r="L3403" s="107">
        <f t="shared" si="1087"/>
        <v>0</v>
      </c>
      <c r="M3403" s="105">
        <f t="shared" si="1088"/>
        <v>0</v>
      </c>
      <c r="N3403" s="104">
        <f t="shared" si="1089"/>
        <v>0</v>
      </c>
      <c r="O3403" s="113">
        <f t="shared" ref="O3403:O3466" si="1106">(O3402)</f>
        <v>0.11</v>
      </c>
      <c r="P3403" s="108">
        <f t="shared" si="1096"/>
        <v>1.0040666920000001</v>
      </c>
      <c r="Q3403" s="104">
        <f t="shared" si="1099"/>
        <v>154.13718838</v>
      </c>
      <c r="R3403" s="104">
        <f t="shared" si="1100"/>
        <v>154.13718838</v>
      </c>
      <c r="S3403" s="109" t="s">
        <v>52</v>
      </c>
      <c r="T3403" s="110">
        <f t="shared" si="1090"/>
        <v>43444</v>
      </c>
      <c r="U3403" s="111">
        <f t="shared" si="1091"/>
        <v>0</v>
      </c>
      <c r="V3403" s="22"/>
      <c r="AF3403" s="14"/>
    </row>
    <row r="3404" spans="1:32" x14ac:dyDescent="0.2">
      <c r="A3404" s="112">
        <f t="shared" si="1101"/>
        <v>43429</v>
      </c>
      <c r="B3404" s="104">
        <f t="shared" si="1093"/>
        <v>38067.522135600004</v>
      </c>
      <c r="C3404" s="104">
        <f t="shared" si="1102"/>
        <v>35115.988459889959</v>
      </c>
      <c r="D3404" s="132">
        <f t="shared" si="1103"/>
        <v>43415</v>
      </c>
      <c r="E3404" s="105">
        <f t="shared" si="1095"/>
        <v>0</v>
      </c>
      <c r="F3404" s="106">
        <f t="shared" si="1092"/>
        <v>15</v>
      </c>
      <c r="G3404" s="106">
        <f t="shared" si="1094"/>
        <v>30</v>
      </c>
      <c r="H3404" s="104">
        <f t="shared" si="1104"/>
        <v>1</v>
      </c>
      <c r="I3404" s="104">
        <f t="shared" si="1105"/>
        <v>1.07934741</v>
      </c>
      <c r="J3404" s="104">
        <f t="shared" si="1097"/>
        <v>1.07934741</v>
      </c>
      <c r="K3404" s="104">
        <f t="shared" si="1098"/>
        <v>37902.351193770002</v>
      </c>
      <c r="L3404" s="107">
        <f t="shared" ref="L3404:L3467" si="1107">IF(DAY(A3404)=E$2,VLOOKUP(A3404,$X$10:$AE$196,7),0)</f>
        <v>0</v>
      </c>
      <c r="M3404" s="105">
        <f t="shared" ref="M3404:M3467" si="1108">IF(DAY(A3404)=E$2,VLOOKUP(A3404,$X$10:$AE$200,5),0)</f>
        <v>0</v>
      </c>
      <c r="N3404" s="104">
        <f t="shared" ref="N3404:N3467" si="1109">IF(M3404&gt;0,TRUNC((M3404*K3404),8),0)</f>
        <v>0</v>
      </c>
      <c r="O3404" s="113">
        <f t="shared" si="1106"/>
        <v>0.11</v>
      </c>
      <c r="P3404" s="108">
        <f t="shared" si="1096"/>
        <v>1.0043578019999999</v>
      </c>
      <c r="Q3404" s="104">
        <f t="shared" si="1099"/>
        <v>165.17094183</v>
      </c>
      <c r="R3404" s="104">
        <f t="shared" si="1100"/>
        <v>165.17094183</v>
      </c>
      <c r="S3404" s="109" t="s">
        <v>52</v>
      </c>
      <c r="T3404" s="110">
        <f t="shared" ref="T3404:T3467" si="1110">IF(DAY(A3404)=E$2+1,VLOOKUP(A3403,$X$10:$AE$200,8),T3403)</f>
        <v>43444</v>
      </c>
      <c r="U3404" s="111">
        <f t="shared" ref="U3404:U3467" si="1111">IF(L3404&gt;0,K3404-N3404,0)</f>
        <v>0</v>
      </c>
      <c r="V3404" s="22"/>
      <c r="AF3404" s="14"/>
    </row>
    <row r="3405" spans="1:32" x14ac:dyDescent="0.2">
      <c r="A3405" s="112">
        <f t="shared" si="1101"/>
        <v>43430</v>
      </c>
      <c r="B3405" s="104">
        <f t="shared" si="1093"/>
        <v>38078.55907286</v>
      </c>
      <c r="C3405" s="104">
        <f t="shared" si="1102"/>
        <v>35115.988459889959</v>
      </c>
      <c r="D3405" s="132">
        <f t="shared" si="1103"/>
        <v>43415</v>
      </c>
      <c r="E3405" s="105">
        <f t="shared" si="1095"/>
        <v>0</v>
      </c>
      <c r="F3405" s="106">
        <f t="shared" si="1092"/>
        <v>16</v>
      </c>
      <c r="G3405" s="106">
        <f t="shared" si="1094"/>
        <v>30</v>
      </c>
      <c r="H3405" s="104">
        <f t="shared" si="1104"/>
        <v>1</v>
      </c>
      <c r="I3405" s="104">
        <f t="shared" si="1105"/>
        <v>1.07934741</v>
      </c>
      <c r="J3405" s="104">
        <f t="shared" si="1097"/>
        <v>1.07934741</v>
      </c>
      <c r="K3405" s="104">
        <f t="shared" si="1098"/>
        <v>37902.351193770002</v>
      </c>
      <c r="L3405" s="107">
        <f t="shared" si="1107"/>
        <v>0</v>
      </c>
      <c r="M3405" s="105">
        <f t="shared" si="1108"/>
        <v>0</v>
      </c>
      <c r="N3405" s="104">
        <f t="shared" si="1109"/>
        <v>0</v>
      </c>
      <c r="O3405" s="113">
        <f t="shared" si="1106"/>
        <v>0.11</v>
      </c>
      <c r="P3405" s="108">
        <f t="shared" si="1096"/>
        <v>1.004648996</v>
      </c>
      <c r="Q3405" s="104">
        <f t="shared" si="1099"/>
        <v>176.20787909000001</v>
      </c>
      <c r="R3405" s="104">
        <f t="shared" si="1100"/>
        <v>176.20787909000001</v>
      </c>
      <c r="S3405" s="109" t="s">
        <v>52</v>
      </c>
      <c r="T3405" s="110">
        <f t="shared" si="1110"/>
        <v>43444</v>
      </c>
      <c r="U3405" s="111">
        <f t="shared" si="1111"/>
        <v>0</v>
      </c>
      <c r="V3405" s="22"/>
      <c r="AF3405" s="14"/>
    </row>
    <row r="3406" spans="1:32" x14ac:dyDescent="0.2">
      <c r="A3406" s="112">
        <f t="shared" si="1101"/>
        <v>43431</v>
      </c>
      <c r="B3406" s="104">
        <f t="shared" si="1093"/>
        <v>38089.599231810003</v>
      </c>
      <c r="C3406" s="104">
        <f t="shared" si="1102"/>
        <v>35115.988459889959</v>
      </c>
      <c r="D3406" s="132">
        <f t="shared" si="1103"/>
        <v>43415</v>
      </c>
      <c r="E3406" s="105">
        <f t="shared" si="1095"/>
        <v>0</v>
      </c>
      <c r="F3406" s="106">
        <f t="shared" si="1092"/>
        <v>17</v>
      </c>
      <c r="G3406" s="106">
        <f t="shared" si="1094"/>
        <v>30</v>
      </c>
      <c r="H3406" s="104">
        <f t="shared" si="1104"/>
        <v>1</v>
      </c>
      <c r="I3406" s="104">
        <f t="shared" si="1105"/>
        <v>1.07934741</v>
      </c>
      <c r="J3406" s="104">
        <f t="shared" si="1097"/>
        <v>1.07934741</v>
      </c>
      <c r="K3406" s="104">
        <f t="shared" si="1098"/>
        <v>37902.351193770002</v>
      </c>
      <c r="L3406" s="107">
        <f t="shared" si="1107"/>
        <v>0</v>
      </c>
      <c r="M3406" s="105">
        <f t="shared" si="1108"/>
        <v>0</v>
      </c>
      <c r="N3406" s="104">
        <f t="shared" si="1109"/>
        <v>0</v>
      </c>
      <c r="O3406" s="113">
        <f t="shared" si="1106"/>
        <v>0.11</v>
      </c>
      <c r="P3406" s="108">
        <f t="shared" si="1096"/>
        <v>1.004940275</v>
      </c>
      <c r="Q3406" s="104">
        <f t="shared" si="1099"/>
        <v>187.24803804000001</v>
      </c>
      <c r="R3406" s="104">
        <f t="shared" si="1100"/>
        <v>187.24803804000001</v>
      </c>
      <c r="S3406" s="109" t="s">
        <v>52</v>
      </c>
      <c r="T3406" s="110">
        <f t="shared" si="1110"/>
        <v>43444</v>
      </c>
      <c r="U3406" s="111">
        <f t="shared" si="1111"/>
        <v>0</v>
      </c>
      <c r="V3406" s="22"/>
      <c r="AF3406" s="14"/>
    </row>
    <row r="3407" spans="1:32" x14ac:dyDescent="0.2">
      <c r="A3407" s="112">
        <f t="shared" si="1101"/>
        <v>43432</v>
      </c>
      <c r="B3407" s="104">
        <f t="shared" si="1093"/>
        <v>38100.642574559999</v>
      </c>
      <c r="C3407" s="104">
        <f t="shared" si="1102"/>
        <v>35115.988459889959</v>
      </c>
      <c r="D3407" s="132">
        <f t="shared" si="1103"/>
        <v>43415</v>
      </c>
      <c r="E3407" s="105">
        <f t="shared" si="1095"/>
        <v>0</v>
      </c>
      <c r="F3407" s="106">
        <f t="shared" si="1092"/>
        <v>18</v>
      </c>
      <c r="G3407" s="106">
        <f t="shared" si="1094"/>
        <v>30</v>
      </c>
      <c r="H3407" s="104">
        <f t="shared" si="1104"/>
        <v>1</v>
      </c>
      <c r="I3407" s="104">
        <f t="shared" si="1105"/>
        <v>1.07934741</v>
      </c>
      <c r="J3407" s="104">
        <f t="shared" si="1097"/>
        <v>1.07934741</v>
      </c>
      <c r="K3407" s="104">
        <f t="shared" si="1098"/>
        <v>37902.351193770002</v>
      </c>
      <c r="L3407" s="107">
        <f t="shared" si="1107"/>
        <v>0</v>
      </c>
      <c r="M3407" s="105">
        <f t="shared" si="1108"/>
        <v>0</v>
      </c>
      <c r="N3407" s="104">
        <f t="shared" si="1109"/>
        <v>0</v>
      </c>
      <c r="O3407" s="113">
        <f t="shared" si="1106"/>
        <v>0.11</v>
      </c>
      <c r="P3407" s="108">
        <f t="shared" si="1096"/>
        <v>1.0052316379999999</v>
      </c>
      <c r="Q3407" s="104">
        <f t="shared" si="1099"/>
        <v>198.29138079000001</v>
      </c>
      <c r="R3407" s="104">
        <f t="shared" si="1100"/>
        <v>198.29138079000001</v>
      </c>
      <c r="S3407" s="109" t="s">
        <v>52</v>
      </c>
      <c r="T3407" s="110">
        <f t="shared" si="1110"/>
        <v>43444</v>
      </c>
      <c r="U3407" s="111">
        <f t="shared" si="1111"/>
        <v>0</v>
      </c>
      <c r="V3407" s="22"/>
      <c r="AF3407" s="14"/>
    </row>
    <row r="3408" spans="1:32" x14ac:dyDescent="0.2">
      <c r="A3408" s="112">
        <f t="shared" si="1101"/>
        <v>43433</v>
      </c>
      <c r="B3408" s="104">
        <f t="shared" si="1093"/>
        <v>38111.689139009999</v>
      </c>
      <c r="C3408" s="104">
        <f t="shared" si="1102"/>
        <v>35115.988459889959</v>
      </c>
      <c r="D3408" s="132">
        <f t="shared" si="1103"/>
        <v>43415</v>
      </c>
      <c r="E3408" s="105">
        <f t="shared" si="1095"/>
        <v>0</v>
      </c>
      <c r="F3408" s="106">
        <f t="shared" si="1092"/>
        <v>19</v>
      </c>
      <c r="G3408" s="106">
        <f t="shared" si="1094"/>
        <v>30</v>
      </c>
      <c r="H3408" s="104">
        <f t="shared" si="1104"/>
        <v>1</v>
      </c>
      <c r="I3408" s="104">
        <f t="shared" si="1105"/>
        <v>1.07934741</v>
      </c>
      <c r="J3408" s="104">
        <f t="shared" si="1097"/>
        <v>1.07934741</v>
      </c>
      <c r="K3408" s="104">
        <f t="shared" si="1098"/>
        <v>37902.351193770002</v>
      </c>
      <c r="L3408" s="107">
        <f t="shared" si="1107"/>
        <v>0</v>
      </c>
      <c r="M3408" s="105">
        <f t="shared" si="1108"/>
        <v>0</v>
      </c>
      <c r="N3408" s="104">
        <f t="shared" si="1109"/>
        <v>0</v>
      </c>
      <c r="O3408" s="113">
        <f t="shared" si="1106"/>
        <v>0.11</v>
      </c>
      <c r="P3408" s="108">
        <f t="shared" si="1096"/>
        <v>1.005523086</v>
      </c>
      <c r="Q3408" s="104">
        <f t="shared" si="1099"/>
        <v>209.33794524000001</v>
      </c>
      <c r="R3408" s="104">
        <f t="shared" si="1100"/>
        <v>209.33794524000001</v>
      </c>
      <c r="S3408" s="109" t="s">
        <v>52</v>
      </c>
      <c r="T3408" s="110">
        <f t="shared" si="1110"/>
        <v>43444</v>
      </c>
      <c r="U3408" s="111">
        <f t="shared" si="1111"/>
        <v>0</v>
      </c>
      <c r="V3408" s="22"/>
      <c r="AF3408" s="14"/>
    </row>
    <row r="3409" spans="1:32" x14ac:dyDescent="0.2">
      <c r="A3409" s="112">
        <f t="shared" si="1101"/>
        <v>43434</v>
      </c>
      <c r="B3409" s="104">
        <f t="shared" si="1093"/>
        <v>38122.738887260006</v>
      </c>
      <c r="C3409" s="104">
        <f t="shared" si="1102"/>
        <v>35115.988459889959</v>
      </c>
      <c r="D3409" s="132">
        <f t="shared" si="1103"/>
        <v>43415</v>
      </c>
      <c r="E3409" s="105">
        <f t="shared" si="1095"/>
        <v>0</v>
      </c>
      <c r="F3409" s="106">
        <f t="shared" si="1092"/>
        <v>20</v>
      </c>
      <c r="G3409" s="106">
        <f t="shared" si="1094"/>
        <v>30</v>
      </c>
      <c r="H3409" s="104">
        <f t="shared" si="1104"/>
        <v>1</v>
      </c>
      <c r="I3409" s="104">
        <f t="shared" si="1105"/>
        <v>1.07934741</v>
      </c>
      <c r="J3409" s="104">
        <f t="shared" si="1097"/>
        <v>1.07934741</v>
      </c>
      <c r="K3409" s="104">
        <f t="shared" si="1098"/>
        <v>37902.351193770002</v>
      </c>
      <c r="L3409" s="107">
        <f t="shared" si="1107"/>
        <v>0</v>
      </c>
      <c r="M3409" s="105">
        <f t="shared" si="1108"/>
        <v>0</v>
      </c>
      <c r="N3409" s="104">
        <f t="shared" si="1109"/>
        <v>0</v>
      </c>
      <c r="O3409" s="113">
        <f t="shared" si="1106"/>
        <v>0.11</v>
      </c>
      <c r="P3409" s="108">
        <f t="shared" si="1096"/>
        <v>1.005814618</v>
      </c>
      <c r="Q3409" s="104">
        <f t="shared" si="1099"/>
        <v>220.38769349</v>
      </c>
      <c r="R3409" s="104">
        <f t="shared" si="1100"/>
        <v>220.38769349</v>
      </c>
      <c r="S3409" s="109" t="s">
        <v>52</v>
      </c>
      <c r="T3409" s="110">
        <f t="shared" si="1110"/>
        <v>43444</v>
      </c>
      <c r="U3409" s="111">
        <f t="shared" si="1111"/>
        <v>0</v>
      </c>
      <c r="V3409" s="22"/>
      <c r="AF3409" s="14"/>
    </row>
    <row r="3410" spans="1:32" x14ac:dyDescent="0.2">
      <c r="A3410" s="112">
        <f t="shared" si="1101"/>
        <v>43435</v>
      </c>
      <c r="B3410" s="104">
        <f t="shared" si="1093"/>
        <v>38133.791857210002</v>
      </c>
      <c r="C3410" s="104">
        <f t="shared" si="1102"/>
        <v>35115.988459889959</v>
      </c>
      <c r="D3410" s="132">
        <f t="shared" si="1103"/>
        <v>43415</v>
      </c>
      <c r="E3410" s="105">
        <f t="shared" si="1095"/>
        <v>0</v>
      </c>
      <c r="F3410" s="106">
        <f t="shared" si="1092"/>
        <v>21</v>
      </c>
      <c r="G3410" s="106">
        <f t="shared" si="1094"/>
        <v>30</v>
      </c>
      <c r="H3410" s="104">
        <f t="shared" si="1104"/>
        <v>1</v>
      </c>
      <c r="I3410" s="104">
        <f t="shared" si="1105"/>
        <v>1.07934741</v>
      </c>
      <c r="J3410" s="104">
        <f t="shared" si="1097"/>
        <v>1.07934741</v>
      </c>
      <c r="K3410" s="104">
        <f t="shared" si="1098"/>
        <v>37902.351193770002</v>
      </c>
      <c r="L3410" s="107">
        <f t="shared" si="1107"/>
        <v>0</v>
      </c>
      <c r="M3410" s="105">
        <f t="shared" si="1108"/>
        <v>0</v>
      </c>
      <c r="N3410" s="104">
        <f t="shared" si="1109"/>
        <v>0</v>
      </c>
      <c r="O3410" s="113">
        <f t="shared" si="1106"/>
        <v>0.11</v>
      </c>
      <c r="P3410" s="108">
        <f t="shared" si="1096"/>
        <v>1.0061062350000001</v>
      </c>
      <c r="Q3410" s="104">
        <f t="shared" si="1099"/>
        <v>231.44066344000001</v>
      </c>
      <c r="R3410" s="104">
        <f t="shared" si="1100"/>
        <v>231.44066344000001</v>
      </c>
      <c r="S3410" s="109" t="s">
        <v>52</v>
      </c>
      <c r="T3410" s="110">
        <f t="shared" si="1110"/>
        <v>43444</v>
      </c>
      <c r="U3410" s="111">
        <f t="shared" si="1111"/>
        <v>0</v>
      </c>
      <c r="V3410" s="22"/>
      <c r="AF3410" s="14"/>
    </row>
    <row r="3411" spans="1:32" x14ac:dyDescent="0.2">
      <c r="A3411" s="112">
        <f t="shared" si="1101"/>
        <v>43436</v>
      </c>
      <c r="B3411" s="104">
        <f t="shared" si="1093"/>
        <v>38144.848010950001</v>
      </c>
      <c r="C3411" s="104">
        <f t="shared" si="1102"/>
        <v>35115.988459889959</v>
      </c>
      <c r="D3411" s="132">
        <f t="shared" si="1103"/>
        <v>43415</v>
      </c>
      <c r="E3411" s="105">
        <f t="shared" si="1095"/>
        <v>0</v>
      </c>
      <c r="F3411" s="106">
        <f t="shared" si="1092"/>
        <v>22</v>
      </c>
      <c r="G3411" s="106">
        <f t="shared" si="1094"/>
        <v>30</v>
      </c>
      <c r="H3411" s="104">
        <f t="shared" si="1104"/>
        <v>1</v>
      </c>
      <c r="I3411" s="104">
        <f t="shared" si="1105"/>
        <v>1.07934741</v>
      </c>
      <c r="J3411" s="104">
        <f t="shared" si="1097"/>
        <v>1.07934741</v>
      </c>
      <c r="K3411" s="104">
        <f t="shared" si="1098"/>
        <v>37902.351193770002</v>
      </c>
      <c r="L3411" s="107">
        <f t="shared" si="1107"/>
        <v>0</v>
      </c>
      <c r="M3411" s="105">
        <f t="shared" si="1108"/>
        <v>0</v>
      </c>
      <c r="N3411" s="104">
        <f t="shared" si="1109"/>
        <v>0</v>
      </c>
      <c r="O3411" s="113">
        <f t="shared" si="1106"/>
        <v>0.11</v>
      </c>
      <c r="P3411" s="108">
        <f t="shared" si="1096"/>
        <v>1.0063979359999999</v>
      </c>
      <c r="Q3411" s="104">
        <f t="shared" si="1099"/>
        <v>242.49681717999999</v>
      </c>
      <c r="R3411" s="104">
        <f t="shared" si="1100"/>
        <v>242.49681717999999</v>
      </c>
      <c r="S3411" s="109" t="s">
        <v>52</v>
      </c>
      <c r="T3411" s="110">
        <f t="shared" si="1110"/>
        <v>43444</v>
      </c>
      <c r="U3411" s="111">
        <f t="shared" si="1111"/>
        <v>0</v>
      </c>
      <c r="V3411" s="22"/>
      <c r="AF3411" s="14"/>
    </row>
    <row r="3412" spans="1:32" x14ac:dyDescent="0.2">
      <c r="A3412" s="112">
        <f t="shared" si="1101"/>
        <v>43437</v>
      </c>
      <c r="B3412" s="104">
        <f t="shared" si="1093"/>
        <v>38155.907386400002</v>
      </c>
      <c r="C3412" s="104">
        <f t="shared" si="1102"/>
        <v>35115.988459889959</v>
      </c>
      <c r="D3412" s="132">
        <f t="shared" si="1103"/>
        <v>43415</v>
      </c>
      <c r="E3412" s="105">
        <f t="shared" si="1095"/>
        <v>0</v>
      </c>
      <c r="F3412" s="106">
        <f t="shared" si="1092"/>
        <v>23</v>
      </c>
      <c r="G3412" s="106">
        <f t="shared" si="1094"/>
        <v>30</v>
      </c>
      <c r="H3412" s="104">
        <f t="shared" si="1104"/>
        <v>1</v>
      </c>
      <c r="I3412" s="104">
        <f t="shared" si="1105"/>
        <v>1.07934741</v>
      </c>
      <c r="J3412" s="104">
        <f t="shared" si="1097"/>
        <v>1.07934741</v>
      </c>
      <c r="K3412" s="104">
        <f t="shared" si="1098"/>
        <v>37902.351193770002</v>
      </c>
      <c r="L3412" s="107">
        <f t="shared" si="1107"/>
        <v>0</v>
      </c>
      <c r="M3412" s="105">
        <f t="shared" si="1108"/>
        <v>0</v>
      </c>
      <c r="N3412" s="104">
        <f t="shared" si="1109"/>
        <v>0</v>
      </c>
      <c r="O3412" s="113">
        <f t="shared" si="1106"/>
        <v>0.11</v>
      </c>
      <c r="P3412" s="108">
        <f t="shared" si="1096"/>
        <v>1.006689722</v>
      </c>
      <c r="Q3412" s="104">
        <f t="shared" si="1099"/>
        <v>253.55619263</v>
      </c>
      <c r="R3412" s="104">
        <f t="shared" si="1100"/>
        <v>253.55619263</v>
      </c>
      <c r="S3412" s="109" t="s">
        <v>52</v>
      </c>
      <c r="T3412" s="110">
        <f t="shared" si="1110"/>
        <v>43444</v>
      </c>
      <c r="U3412" s="111">
        <f t="shared" si="1111"/>
        <v>0</v>
      </c>
      <c r="V3412" s="22"/>
      <c r="AF3412" s="14"/>
    </row>
    <row r="3413" spans="1:32" x14ac:dyDescent="0.2">
      <c r="A3413" s="112">
        <f t="shared" si="1101"/>
        <v>43438</v>
      </c>
      <c r="B3413" s="104">
        <f t="shared" si="1093"/>
        <v>38166.969983540002</v>
      </c>
      <c r="C3413" s="104">
        <f t="shared" si="1102"/>
        <v>35115.988459889959</v>
      </c>
      <c r="D3413" s="132">
        <f t="shared" si="1103"/>
        <v>43415</v>
      </c>
      <c r="E3413" s="105">
        <f t="shared" si="1095"/>
        <v>0</v>
      </c>
      <c r="F3413" s="106">
        <f t="shared" si="1092"/>
        <v>24</v>
      </c>
      <c r="G3413" s="106">
        <f t="shared" si="1094"/>
        <v>30</v>
      </c>
      <c r="H3413" s="104">
        <f t="shared" si="1104"/>
        <v>1</v>
      </c>
      <c r="I3413" s="104">
        <f t="shared" si="1105"/>
        <v>1.07934741</v>
      </c>
      <c r="J3413" s="104">
        <f t="shared" si="1097"/>
        <v>1.07934741</v>
      </c>
      <c r="K3413" s="104">
        <f t="shared" si="1098"/>
        <v>37902.351193770002</v>
      </c>
      <c r="L3413" s="107">
        <f t="shared" si="1107"/>
        <v>0</v>
      </c>
      <c r="M3413" s="105">
        <f t="shared" si="1108"/>
        <v>0</v>
      </c>
      <c r="N3413" s="104">
        <f t="shared" si="1109"/>
        <v>0</v>
      </c>
      <c r="O3413" s="113">
        <f t="shared" si="1106"/>
        <v>0.11</v>
      </c>
      <c r="P3413" s="108">
        <f t="shared" si="1096"/>
        <v>1.0069815929999999</v>
      </c>
      <c r="Q3413" s="104">
        <f t="shared" si="1099"/>
        <v>264.61878976999998</v>
      </c>
      <c r="R3413" s="104">
        <f t="shared" si="1100"/>
        <v>264.61878976999998</v>
      </c>
      <c r="S3413" s="109" t="s">
        <v>52</v>
      </c>
      <c r="T3413" s="110">
        <f t="shared" si="1110"/>
        <v>43444</v>
      </c>
      <c r="U3413" s="111">
        <f t="shared" si="1111"/>
        <v>0</v>
      </c>
      <c r="V3413" s="22"/>
      <c r="AF3413" s="14"/>
    </row>
    <row r="3414" spans="1:32" x14ac:dyDescent="0.2">
      <c r="A3414" s="112">
        <f t="shared" si="1101"/>
        <v>43439</v>
      </c>
      <c r="B3414" s="104">
        <f t="shared" si="1093"/>
        <v>38178.03576449</v>
      </c>
      <c r="C3414" s="104">
        <f t="shared" si="1102"/>
        <v>35115.988459889959</v>
      </c>
      <c r="D3414" s="132">
        <f t="shared" si="1103"/>
        <v>43415</v>
      </c>
      <c r="E3414" s="105">
        <f t="shared" si="1095"/>
        <v>0</v>
      </c>
      <c r="F3414" s="106">
        <f t="shared" si="1092"/>
        <v>25</v>
      </c>
      <c r="G3414" s="106">
        <f t="shared" si="1094"/>
        <v>30</v>
      </c>
      <c r="H3414" s="104">
        <f t="shared" si="1104"/>
        <v>1</v>
      </c>
      <c r="I3414" s="104">
        <f t="shared" si="1105"/>
        <v>1.07934741</v>
      </c>
      <c r="J3414" s="104">
        <f t="shared" si="1097"/>
        <v>1.07934741</v>
      </c>
      <c r="K3414" s="104">
        <f t="shared" si="1098"/>
        <v>37902.351193770002</v>
      </c>
      <c r="L3414" s="107">
        <f t="shared" si="1107"/>
        <v>0</v>
      </c>
      <c r="M3414" s="105">
        <f t="shared" si="1108"/>
        <v>0</v>
      </c>
      <c r="N3414" s="104">
        <f t="shared" si="1109"/>
        <v>0</v>
      </c>
      <c r="O3414" s="113">
        <f t="shared" si="1106"/>
        <v>0.11</v>
      </c>
      <c r="P3414" s="108">
        <f t="shared" si="1096"/>
        <v>1.0072735479999999</v>
      </c>
      <c r="Q3414" s="104">
        <f t="shared" si="1099"/>
        <v>275.68457072000001</v>
      </c>
      <c r="R3414" s="104">
        <f t="shared" si="1100"/>
        <v>275.68457072000001</v>
      </c>
      <c r="S3414" s="109" t="s">
        <v>52</v>
      </c>
      <c r="T3414" s="110">
        <f t="shared" si="1110"/>
        <v>43444</v>
      </c>
      <c r="U3414" s="111">
        <f t="shared" si="1111"/>
        <v>0</v>
      </c>
      <c r="V3414" s="22"/>
      <c r="AF3414" s="14"/>
    </row>
    <row r="3415" spans="1:32" x14ac:dyDescent="0.2">
      <c r="A3415" s="112">
        <f t="shared" si="1101"/>
        <v>43440</v>
      </c>
      <c r="B3415" s="104">
        <f t="shared" si="1093"/>
        <v>38189.104767130004</v>
      </c>
      <c r="C3415" s="104">
        <f t="shared" si="1102"/>
        <v>35115.988459889959</v>
      </c>
      <c r="D3415" s="132">
        <f t="shared" si="1103"/>
        <v>43415</v>
      </c>
      <c r="E3415" s="105">
        <f t="shared" si="1095"/>
        <v>0</v>
      </c>
      <c r="F3415" s="106">
        <f t="shared" si="1092"/>
        <v>26</v>
      </c>
      <c r="G3415" s="106">
        <f t="shared" si="1094"/>
        <v>30</v>
      </c>
      <c r="H3415" s="104">
        <f t="shared" si="1104"/>
        <v>1</v>
      </c>
      <c r="I3415" s="104">
        <f t="shared" si="1105"/>
        <v>1.07934741</v>
      </c>
      <c r="J3415" s="104">
        <f t="shared" si="1097"/>
        <v>1.07934741</v>
      </c>
      <c r="K3415" s="104">
        <f t="shared" si="1098"/>
        <v>37902.351193770002</v>
      </c>
      <c r="L3415" s="107">
        <f t="shared" si="1107"/>
        <v>0</v>
      </c>
      <c r="M3415" s="105">
        <f t="shared" si="1108"/>
        <v>0</v>
      </c>
      <c r="N3415" s="104">
        <f t="shared" si="1109"/>
        <v>0</v>
      </c>
      <c r="O3415" s="113">
        <f t="shared" si="1106"/>
        <v>0.11</v>
      </c>
      <c r="P3415" s="108">
        <f t="shared" si="1096"/>
        <v>1.0075655880000001</v>
      </c>
      <c r="Q3415" s="104">
        <f t="shared" si="1099"/>
        <v>286.75357336000002</v>
      </c>
      <c r="R3415" s="104">
        <f t="shared" si="1100"/>
        <v>286.75357336000002</v>
      </c>
      <c r="S3415" s="109" t="s">
        <v>52</v>
      </c>
      <c r="T3415" s="110">
        <f t="shared" si="1110"/>
        <v>43444</v>
      </c>
      <c r="U3415" s="111">
        <f t="shared" si="1111"/>
        <v>0</v>
      </c>
      <c r="V3415" s="22"/>
      <c r="AF3415" s="14"/>
    </row>
    <row r="3416" spans="1:32" x14ac:dyDescent="0.2">
      <c r="A3416" s="112">
        <f t="shared" si="1101"/>
        <v>43441</v>
      </c>
      <c r="B3416" s="104">
        <f t="shared" si="1093"/>
        <v>38200.17695357</v>
      </c>
      <c r="C3416" s="104">
        <f t="shared" si="1102"/>
        <v>35115.988459889959</v>
      </c>
      <c r="D3416" s="132">
        <f t="shared" si="1103"/>
        <v>43415</v>
      </c>
      <c r="E3416" s="105">
        <f t="shared" si="1095"/>
        <v>0</v>
      </c>
      <c r="F3416" s="106">
        <f t="shared" si="1092"/>
        <v>27</v>
      </c>
      <c r="G3416" s="106">
        <f t="shared" si="1094"/>
        <v>30</v>
      </c>
      <c r="H3416" s="104">
        <f t="shared" si="1104"/>
        <v>1</v>
      </c>
      <c r="I3416" s="104">
        <f t="shared" si="1105"/>
        <v>1.07934741</v>
      </c>
      <c r="J3416" s="104">
        <f t="shared" si="1097"/>
        <v>1.07934741</v>
      </c>
      <c r="K3416" s="104">
        <f t="shared" si="1098"/>
        <v>37902.351193770002</v>
      </c>
      <c r="L3416" s="107">
        <f t="shared" si="1107"/>
        <v>0</v>
      </c>
      <c r="M3416" s="105">
        <f t="shared" si="1108"/>
        <v>0</v>
      </c>
      <c r="N3416" s="104">
        <f t="shared" si="1109"/>
        <v>0</v>
      </c>
      <c r="O3416" s="113">
        <f t="shared" si="1106"/>
        <v>0.11</v>
      </c>
      <c r="P3416" s="108">
        <f t="shared" si="1096"/>
        <v>1.0078577120000001</v>
      </c>
      <c r="Q3416" s="104">
        <f t="shared" si="1099"/>
        <v>297.82575980000001</v>
      </c>
      <c r="R3416" s="104">
        <f t="shared" si="1100"/>
        <v>297.82575980000001</v>
      </c>
      <c r="S3416" s="109" t="s">
        <v>52</v>
      </c>
      <c r="T3416" s="110">
        <f t="shared" si="1110"/>
        <v>43444</v>
      </c>
      <c r="U3416" s="111">
        <f t="shared" si="1111"/>
        <v>0</v>
      </c>
      <c r="V3416" s="22"/>
      <c r="AF3416" s="14"/>
    </row>
    <row r="3417" spans="1:32" x14ac:dyDescent="0.2">
      <c r="A3417" s="112">
        <f t="shared" si="1101"/>
        <v>43442</v>
      </c>
      <c r="B3417" s="104">
        <f t="shared" si="1093"/>
        <v>38211.252361710001</v>
      </c>
      <c r="C3417" s="104">
        <f t="shared" si="1102"/>
        <v>35115.988459889959</v>
      </c>
      <c r="D3417" s="132">
        <f t="shared" si="1103"/>
        <v>43415</v>
      </c>
      <c r="E3417" s="105">
        <f t="shared" si="1095"/>
        <v>0</v>
      </c>
      <c r="F3417" s="106">
        <f t="shared" si="1092"/>
        <v>28</v>
      </c>
      <c r="G3417" s="106">
        <f t="shared" si="1094"/>
        <v>30</v>
      </c>
      <c r="H3417" s="104">
        <f t="shared" si="1104"/>
        <v>1</v>
      </c>
      <c r="I3417" s="104">
        <f t="shared" si="1105"/>
        <v>1.07934741</v>
      </c>
      <c r="J3417" s="104">
        <f t="shared" si="1097"/>
        <v>1.07934741</v>
      </c>
      <c r="K3417" s="104">
        <f t="shared" si="1098"/>
        <v>37902.351193770002</v>
      </c>
      <c r="L3417" s="107">
        <f t="shared" si="1107"/>
        <v>0</v>
      </c>
      <c r="M3417" s="105">
        <f t="shared" si="1108"/>
        <v>0</v>
      </c>
      <c r="N3417" s="104">
        <f t="shared" si="1109"/>
        <v>0</v>
      </c>
      <c r="O3417" s="113">
        <f t="shared" si="1106"/>
        <v>0.11</v>
      </c>
      <c r="P3417" s="108">
        <f t="shared" si="1096"/>
        <v>1.008149921</v>
      </c>
      <c r="Q3417" s="104">
        <f t="shared" si="1099"/>
        <v>308.90116793999999</v>
      </c>
      <c r="R3417" s="104">
        <f t="shared" si="1100"/>
        <v>308.90116793999999</v>
      </c>
      <c r="S3417" s="109" t="s">
        <v>52</v>
      </c>
      <c r="T3417" s="110">
        <f t="shared" si="1110"/>
        <v>43444</v>
      </c>
      <c r="U3417" s="111">
        <f t="shared" si="1111"/>
        <v>0</v>
      </c>
      <c r="V3417" s="22"/>
      <c r="AF3417" s="14"/>
    </row>
    <row r="3418" spans="1:32" x14ac:dyDescent="0.2">
      <c r="A3418" s="112">
        <f t="shared" si="1101"/>
        <v>43443</v>
      </c>
      <c r="B3418" s="104">
        <f t="shared" si="1093"/>
        <v>38222.330991549999</v>
      </c>
      <c r="C3418" s="104">
        <f t="shared" si="1102"/>
        <v>35115.988459889959</v>
      </c>
      <c r="D3418" s="132">
        <f t="shared" si="1103"/>
        <v>43415</v>
      </c>
      <c r="E3418" s="105">
        <f t="shared" si="1095"/>
        <v>0</v>
      </c>
      <c r="F3418" s="106">
        <f t="shared" si="1092"/>
        <v>29</v>
      </c>
      <c r="G3418" s="106">
        <f t="shared" si="1094"/>
        <v>30</v>
      </c>
      <c r="H3418" s="104">
        <f t="shared" si="1104"/>
        <v>1</v>
      </c>
      <c r="I3418" s="104">
        <f t="shared" si="1105"/>
        <v>1.07934741</v>
      </c>
      <c r="J3418" s="104">
        <f t="shared" si="1097"/>
        <v>1.07934741</v>
      </c>
      <c r="K3418" s="104">
        <f t="shared" si="1098"/>
        <v>37902.351193770002</v>
      </c>
      <c r="L3418" s="107">
        <f t="shared" si="1107"/>
        <v>0</v>
      </c>
      <c r="M3418" s="105">
        <f t="shared" si="1108"/>
        <v>0</v>
      </c>
      <c r="N3418" s="104">
        <f t="shared" si="1109"/>
        <v>0</v>
      </c>
      <c r="O3418" s="113">
        <f t="shared" si="1106"/>
        <v>0.11</v>
      </c>
      <c r="P3418" s="108">
        <f t="shared" si="1096"/>
        <v>1.0084422150000001</v>
      </c>
      <c r="Q3418" s="104">
        <f t="shared" si="1099"/>
        <v>319.97979778000001</v>
      </c>
      <c r="R3418" s="104">
        <f t="shared" si="1100"/>
        <v>319.97979778000001</v>
      </c>
      <c r="S3418" s="109" t="s">
        <v>52</v>
      </c>
      <c r="T3418" s="110">
        <f t="shared" si="1110"/>
        <v>43444</v>
      </c>
      <c r="U3418" s="111">
        <f t="shared" si="1111"/>
        <v>0</v>
      </c>
      <c r="V3418" s="22"/>
      <c r="AF3418" s="14"/>
    </row>
    <row r="3419" spans="1:32" x14ac:dyDescent="0.2">
      <c r="A3419" s="112">
        <f t="shared" si="1101"/>
        <v>43444</v>
      </c>
      <c r="B3419" s="104">
        <f t="shared" si="1093"/>
        <v>38233.412843090002</v>
      </c>
      <c r="C3419" s="104">
        <f t="shared" si="1102"/>
        <v>35115.988459889959</v>
      </c>
      <c r="D3419" s="132">
        <f t="shared" si="1103"/>
        <v>43415</v>
      </c>
      <c r="E3419" s="105">
        <f t="shared" si="1095"/>
        <v>0</v>
      </c>
      <c r="F3419" s="106">
        <f t="shared" si="1092"/>
        <v>30</v>
      </c>
      <c r="G3419" s="106">
        <f t="shared" si="1094"/>
        <v>30</v>
      </c>
      <c r="H3419" s="104">
        <f t="shared" si="1104"/>
        <v>1</v>
      </c>
      <c r="I3419" s="104">
        <f t="shared" si="1105"/>
        <v>1.07934741</v>
      </c>
      <c r="J3419" s="104">
        <f t="shared" si="1097"/>
        <v>1.07934741</v>
      </c>
      <c r="K3419" s="104">
        <f t="shared" si="1098"/>
        <v>37902.351193770002</v>
      </c>
      <c r="L3419" s="107">
        <f t="shared" si="1107"/>
        <v>111</v>
      </c>
      <c r="M3419" s="105">
        <f t="shared" si="1108"/>
        <v>3.3540363833823521E-2</v>
      </c>
      <c r="N3419" s="104">
        <f t="shared" si="1109"/>
        <v>1271.2586491899999</v>
      </c>
      <c r="O3419" s="113">
        <f t="shared" si="1106"/>
        <v>0.11</v>
      </c>
      <c r="P3419" s="108">
        <f t="shared" si="1096"/>
        <v>1.0087345940000001</v>
      </c>
      <c r="Q3419" s="104">
        <f t="shared" si="1099"/>
        <v>331.06164932000001</v>
      </c>
      <c r="R3419" s="104">
        <f t="shared" si="1100"/>
        <v>1602.3202985099999</v>
      </c>
      <c r="S3419" s="109" t="s">
        <v>52</v>
      </c>
      <c r="T3419" s="110">
        <f t="shared" si="1110"/>
        <v>43444</v>
      </c>
      <c r="U3419" s="111">
        <f t="shared" si="1111"/>
        <v>36631.092544580002</v>
      </c>
      <c r="V3419" s="71"/>
      <c r="AF3419" s="14"/>
    </row>
    <row r="3420" spans="1:32" x14ac:dyDescent="0.2">
      <c r="A3420" s="112">
        <f t="shared" si="1101"/>
        <v>43445</v>
      </c>
      <c r="B3420" s="104">
        <f t="shared" si="1093"/>
        <v>36641.370386630006</v>
      </c>
      <c r="C3420" s="104">
        <f t="shared" si="1102"/>
        <v>33938.18543056996</v>
      </c>
      <c r="D3420" s="132">
        <f t="shared" si="1103"/>
        <v>43445</v>
      </c>
      <c r="E3420" s="105">
        <f t="shared" si="1095"/>
        <v>0</v>
      </c>
      <c r="F3420" s="106">
        <f t="shared" si="1092"/>
        <v>1</v>
      </c>
      <c r="G3420" s="106">
        <f t="shared" si="1094"/>
        <v>31</v>
      </c>
      <c r="H3420" s="104">
        <f t="shared" si="1104"/>
        <v>1</v>
      </c>
      <c r="I3420" s="104">
        <f t="shared" si="1105"/>
        <v>1.07934741</v>
      </c>
      <c r="J3420" s="104">
        <f t="shared" si="1097"/>
        <v>1.07934741</v>
      </c>
      <c r="K3420" s="104">
        <f t="shared" si="1098"/>
        <v>36631.092544580002</v>
      </c>
      <c r="L3420" s="107">
        <f t="shared" si="1107"/>
        <v>0</v>
      </c>
      <c r="M3420" s="105">
        <f t="shared" si="1108"/>
        <v>0</v>
      </c>
      <c r="N3420" s="104">
        <f t="shared" si="1109"/>
        <v>0</v>
      </c>
      <c r="O3420" s="113">
        <f t="shared" si="1106"/>
        <v>0.11</v>
      </c>
      <c r="P3420" s="108">
        <f t="shared" si="1096"/>
        <v>1.0002805770000001</v>
      </c>
      <c r="Q3420" s="104">
        <f t="shared" si="1099"/>
        <v>10.27784205</v>
      </c>
      <c r="R3420" s="104">
        <f t="shared" si="1100"/>
        <v>10.27784205</v>
      </c>
      <c r="S3420" s="109" t="s">
        <v>52</v>
      </c>
      <c r="T3420" s="110">
        <f t="shared" si="1110"/>
        <v>43475</v>
      </c>
      <c r="U3420" s="111">
        <f t="shared" si="1111"/>
        <v>0</v>
      </c>
      <c r="V3420" s="22"/>
      <c r="AF3420" s="14"/>
    </row>
    <row r="3421" spans="1:32" x14ac:dyDescent="0.2">
      <c r="A3421" s="112">
        <f t="shared" si="1101"/>
        <v>43446</v>
      </c>
      <c r="B3421" s="104">
        <f t="shared" si="1093"/>
        <v>36651.651122540003</v>
      </c>
      <c r="C3421" s="104">
        <f t="shared" si="1102"/>
        <v>33938.18543056996</v>
      </c>
      <c r="D3421" s="132">
        <f t="shared" si="1103"/>
        <v>43445</v>
      </c>
      <c r="E3421" s="105">
        <f t="shared" si="1095"/>
        <v>0</v>
      </c>
      <c r="F3421" s="106">
        <f t="shared" si="1092"/>
        <v>2</v>
      </c>
      <c r="G3421" s="106">
        <f t="shared" si="1094"/>
        <v>31</v>
      </c>
      <c r="H3421" s="104">
        <f t="shared" si="1104"/>
        <v>1</v>
      </c>
      <c r="I3421" s="104">
        <f t="shared" si="1105"/>
        <v>1.07934741</v>
      </c>
      <c r="J3421" s="104">
        <f t="shared" si="1097"/>
        <v>1.07934741</v>
      </c>
      <c r="K3421" s="104">
        <f t="shared" si="1098"/>
        <v>36631.092544580002</v>
      </c>
      <c r="L3421" s="107">
        <f t="shared" si="1107"/>
        <v>0</v>
      </c>
      <c r="M3421" s="105">
        <f t="shared" si="1108"/>
        <v>0</v>
      </c>
      <c r="N3421" s="104">
        <f t="shared" si="1109"/>
        <v>0</v>
      </c>
      <c r="O3421" s="113">
        <f t="shared" si="1106"/>
        <v>0.11</v>
      </c>
      <c r="P3421" s="108">
        <f t="shared" si="1096"/>
        <v>1.000561233</v>
      </c>
      <c r="Q3421" s="104">
        <f t="shared" si="1099"/>
        <v>20.558577960000001</v>
      </c>
      <c r="R3421" s="104">
        <f t="shared" si="1100"/>
        <v>20.558577960000001</v>
      </c>
      <c r="S3421" s="109" t="s">
        <v>52</v>
      </c>
      <c r="T3421" s="110">
        <f t="shared" si="1110"/>
        <v>43475</v>
      </c>
      <c r="U3421" s="111">
        <f t="shared" si="1111"/>
        <v>0</v>
      </c>
      <c r="V3421" s="22"/>
      <c r="AF3421" s="14"/>
    </row>
    <row r="3422" spans="1:32" x14ac:dyDescent="0.2">
      <c r="A3422" s="112">
        <f t="shared" si="1101"/>
        <v>43447</v>
      </c>
      <c r="B3422" s="104">
        <f t="shared" si="1093"/>
        <v>36661.934715670002</v>
      </c>
      <c r="C3422" s="104">
        <f t="shared" si="1102"/>
        <v>33938.18543056996</v>
      </c>
      <c r="D3422" s="132">
        <f t="shared" si="1103"/>
        <v>43445</v>
      </c>
      <c r="E3422" s="105">
        <f t="shared" si="1095"/>
        <v>0</v>
      </c>
      <c r="F3422" s="106">
        <f t="shared" si="1092"/>
        <v>3</v>
      </c>
      <c r="G3422" s="106">
        <f t="shared" si="1094"/>
        <v>31</v>
      </c>
      <c r="H3422" s="104">
        <f t="shared" si="1104"/>
        <v>1</v>
      </c>
      <c r="I3422" s="104">
        <f t="shared" si="1105"/>
        <v>1.07934741</v>
      </c>
      <c r="J3422" s="104">
        <f t="shared" si="1097"/>
        <v>1.07934741</v>
      </c>
      <c r="K3422" s="104">
        <f t="shared" si="1098"/>
        <v>36631.092544580002</v>
      </c>
      <c r="L3422" s="107">
        <f t="shared" si="1107"/>
        <v>0</v>
      </c>
      <c r="M3422" s="105">
        <f t="shared" si="1108"/>
        <v>0</v>
      </c>
      <c r="N3422" s="104">
        <f t="shared" si="1109"/>
        <v>0</v>
      </c>
      <c r="O3422" s="113">
        <f t="shared" si="1106"/>
        <v>0.11</v>
      </c>
      <c r="P3422" s="108">
        <f t="shared" si="1096"/>
        <v>1.0008419669999999</v>
      </c>
      <c r="Q3422" s="104">
        <f t="shared" si="1099"/>
        <v>30.842171090000001</v>
      </c>
      <c r="R3422" s="104">
        <f t="shared" si="1100"/>
        <v>30.842171090000001</v>
      </c>
      <c r="S3422" s="109" t="s">
        <v>52</v>
      </c>
      <c r="T3422" s="110">
        <f t="shared" si="1110"/>
        <v>43475</v>
      </c>
      <c r="U3422" s="111">
        <f t="shared" si="1111"/>
        <v>0</v>
      </c>
      <c r="V3422" s="22"/>
      <c r="AF3422" s="14"/>
    </row>
    <row r="3423" spans="1:32" x14ac:dyDescent="0.2">
      <c r="A3423" s="112">
        <f t="shared" si="1101"/>
        <v>43448</v>
      </c>
      <c r="B3423" s="104">
        <f t="shared" si="1093"/>
        <v>36672.221239290004</v>
      </c>
      <c r="C3423" s="104">
        <f t="shared" si="1102"/>
        <v>33938.18543056996</v>
      </c>
      <c r="D3423" s="132">
        <f t="shared" si="1103"/>
        <v>43445</v>
      </c>
      <c r="E3423" s="105">
        <f t="shared" si="1095"/>
        <v>0</v>
      </c>
      <c r="F3423" s="106">
        <f t="shared" si="1092"/>
        <v>4</v>
      </c>
      <c r="G3423" s="106">
        <f t="shared" si="1094"/>
        <v>31</v>
      </c>
      <c r="H3423" s="104">
        <f t="shared" si="1104"/>
        <v>1</v>
      </c>
      <c r="I3423" s="104">
        <f t="shared" si="1105"/>
        <v>1.07934741</v>
      </c>
      <c r="J3423" s="104">
        <f t="shared" si="1097"/>
        <v>1.07934741</v>
      </c>
      <c r="K3423" s="104">
        <f t="shared" si="1098"/>
        <v>36631.092544580002</v>
      </c>
      <c r="L3423" s="107">
        <f t="shared" si="1107"/>
        <v>0</v>
      </c>
      <c r="M3423" s="105">
        <f t="shared" si="1108"/>
        <v>0</v>
      </c>
      <c r="N3423" s="104">
        <f t="shared" si="1109"/>
        <v>0</v>
      </c>
      <c r="O3423" s="113">
        <f t="shared" si="1106"/>
        <v>0.11</v>
      </c>
      <c r="P3423" s="108">
        <f t="shared" si="1096"/>
        <v>1.0011227810000001</v>
      </c>
      <c r="Q3423" s="104">
        <f t="shared" si="1099"/>
        <v>41.128694709999998</v>
      </c>
      <c r="R3423" s="104">
        <f t="shared" si="1100"/>
        <v>41.128694709999998</v>
      </c>
      <c r="S3423" s="109" t="s">
        <v>52</v>
      </c>
      <c r="T3423" s="110">
        <f t="shared" si="1110"/>
        <v>43475</v>
      </c>
      <c r="U3423" s="111">
        <f t="shared" si="1111"/>
        <v>0</v>
      </c>
      <c r="V3423" s="22"/>
      <c r="AF3423" s="14"/>
    </row>
    <row r="3424" spans="1:32" x14ac:dyDescent="0.2">
      <c r="A3424" s="112">
        <f t="shared" si="1101"/>
        <v>43449</v>
      </c>
      <c r="B3424" s="104">
        <f t="shared" si="1093"/>
        <v>36682.510620140005</v>
      </c>
      <c r="C3424" s="104">
        <f t="shared" si="1102"/>
        <v>33938.18543056996</v>
      </c>
      <c r="D3424" s="132">
        <f t="shared" si="1103"/>
        <v>43445</v>
      </c>
      <c r="E3424" s="105">
        <f t="shared" si="1095"/>
        <v>0</v>
      </c>
      <c r="F3424" s="106">
        <f t="shared" si="1092"/>
        <v>5</v>
      </c>
      <c r="G3424" s="106">
        <f t="shared" si="1094"/>
        <v>31</v>
      </c>
      <c r="H3424" s="104">
        <f t="shared" si="1104"/>
        <v>1</v>
      </c>
      <c r="I3424" s="104">
        <f t="shared" si="1105"/>
        <v>1.07934741</v>
      </c>
      <c r="J3424" s="104">
        <f t="shared" si="1097"/>
        <v>1.07934741</v>
      </c>
      <c r="K3424" s="104">
        <f t="shared" si="1098"/>
        <v>36631.092544580002</v>
      </c>
      <c r="L3424" s="107">
        <f t="shared" si="1107"/>
        <v>0</v>
      </c>
      <c r="M3424" s="105">
        <f t="shared" si="1108"/>
        <v>0</v>
      </c>
      <c r="N3424" s="104">
        <f t="shared" si="1109"/>
        <v>0</v>
      </c>
      <c r="O3424" s="113">
        <f t="shared" si="1106"/>
        <v>0.11</v>
      </c>
      <c r="P3424" s="108">
        <f t="shared" si="1096"/>
        <v>1.001403673</v>
      </c>
      <c r="Q3424" s="104">
        <f t="shared" si="1099"/>
        <v>51.418075559999998</v>
      </c>
      <c r="R3424" s="104">
        <f t="shared" si="1100"/>
        <v>51.418075559999998</v>
      </c>
      <c r="S3424" s="109" t="s">
        <v>52</v>
      </c>
      <c r="T3424" s="110">
        <f t="shared" si="1110"/>
        <v>43475</v>
      </c>
      <c r="U3424" s="111">
        <f t="shared" si="1111"/>
        <v>0</v>
      </c>
      <c r="V3424" s="22"/>
      <c r="AF3424" s="14"/>
    </row>
    <row r="3425" spans="1:32" x14ac:dyDescent="0.2">
      <c r="A3425" s="112">
        <f t="shared" si="1101"/>
        <v>43450</v>
      </c>
      <c r="B3425" s="104">
        <f t="shared" si="1093"/>
        <v>36692.802858210001</v>
      </c>
      <c r="C3425" s="104">
        <f t="shared" si="1102"/>
        <v>33938.18543056996</v>
      </c>
      <c r="D3425" s="132">
        <f t="shared" si="1103"/>
        <v>43445</v>
      </c>
      <c r="E3425" s="105">
        <f t="shared" si="1095"/>
        <v>0</v>
      </c>
      <c r="F3425" s="106">
        <f t="shared" si="1092"/>
        <v>6</v>
      </c>
      <c r="G3425" s="106">
        <f t="shared" si="1094"/>
        <v>31</v>
      </c>
      <c r="H3425" s="104">
        <f t="shared" si="1104"/>
        <v>1</v>
      </c>
      <c r="I3425" s="104">
        <f t="shared" si="1105"/>
        <v>1.07934741</v>
      </c>
      <c r="J3425" s="104">
        <f t="shared" si="1097"/>
        <v>1.07934741</v>
      </c>
      <c r="K3425" s="104">
        <f t="shared" si="1098"/>
        <v>36631.092544580002</v>
      </c>
      <c r="L3425" s="107">
        <f t="shared" si="1107"/>
        <v>0</v>
      </c>
      <c r="M3425" s="105">
        <f t="shared" si="1108"/>
        <v>0</v>
      </c>
      <c r="N3425" s="104">
        <f t="shared" si="1109"/>
        <v>0</v>
      </c>
      <c r="O3425" s="113">
        <f t="shared" si="1106"/>
        <v>0.11</v>
      </c>
      <c r="P3425" s="108">
        <f t="shared" si="1096"/>
        <v>1.0016846429999999</v>
      </c>
      <c r="Q3425" s="104">
        <f t="shared" si="1099"/>
        <v>61.710313630000002</v>
      </c>
      <c r="R3425" s="104">
        <f t="shared" si="1100"/>
        <v>61.710313630000002</v>
      </c>
      <c r="S3425" s="109" t="s">
        <v>52</v>
      </c>
      <c r="T3425" s="110">
        <f t="shared" si="1110"/>
        <v>43475</v>
      </c>
      <c r="U3425" s="111">
        <f t="shared" si="1111"/>
        <v>0</v>
      </c>
      <c r="V3425" s="22"/>
      <c r="AF3425" s="14"/>
    </row>
    <row r="3426" spans="1:32" x14ac:dyDescent="0.2">
      <c r="A3426" s="112">
        <f t="shared" si="1101"/>
        <v>43451</v>
      </c>
      <c r="B3426" s="104">
        <f t="shared" si="1093"/>
        <v>36703.09802677</v>
      </c>
      <c r="C3426" s="104">
        <f t="shared" si="1102"/>
        <v>33938.18543056996</v>
      </c>
      <c r="D3426" s="132">
        <f t="shared" si="1103"/>
        <v>43445</v>
      </c>
      <c r="E3426" s="105">
        <f t="shared" si="1095"/>
        <v>0</v>
      </c>
      <c r="F3426" s="106">
        <f t="shared" si="1092"/>
        <v>7</v>
      </c>
      <c r="G3426" s="106">
        <f t="shared" si="1094"/>
        <v>31</v>
      </c>
      <c r="H3426" s="104">
        <f t="shared" si="1104"/>
        <v>1</v>
      </c>
      <c r="I3426" s="104">
        <f t="shared" si="1105"/>
        <v>1.07934741</v>
      </c>
      <c r="J3426" s="104">
        <f t="shared" si="1097"/>
        <v>1.07934741</v>
      </c>
      <c r="K3426" s="104">
        <f t="shared" si="1098"/>
        <v>36631.092544580002</v>
      </c>
      <c r="L3426" s="107">
        <f t="shared" si="1107"/>
        <v>0</v>
      </c>
      <c r="M3426" s="105">
        <f t="shared" si="1108"/>
        <v>0</v>
      </c>
      <c r="N3426" s="104">
        <f t="shared" si="1109"/>
        <v>0</v>
      </c>
      <c r="O3426" s="113">
        <f t="shared" si="1106"/>
        <v>0.11</v>
      </c>
      <c r="P3426" s="108">
        <f t="shared" si="1096"/>
        <v>1.001965693</v>
      </c>
      <c r="Q3426" s="104">
        <f t="shared" si="1099"/>
        <v>72.005482189999995</v>
      </c>
      <c r="R3426" s="104">
        <f t="shared" si="1100"/>
        <v>72.005482189999995</v>
      </c>
      <c r="S3426" s="109" t="s">
        <v>52</v>
      </c>
      <c r="T3426" s="110">
        <f t="shared" si="1110"/>
        <v>43475</v>
      </c>
      <c r="U3426" s="111">
        <f t="shared" si="1111"/>
        <v>0</v>
      </c>
      <c r="V3426" s="22"/>
      <c r="AF3426" s="14"/>
    </row>
    <row r="3427" spans="1:32" x14ac:dyDescent="0.2">
      <c r="A3427" s="112">
        <f t="shared" si="1101"/>
        <v>43452</v>
      </c>
      <c r="B3427" s="104">
        <f t="shared" si="1093"/>
        <v>36713.396089189999</v>
      </c>
      <c r="C3427" s="104">
        <f t="shared" si="1102"/>
        <v>33938.18543056996</v>
      </c>
      <c r="D3427" s="132">
        <f t="shared" si="1103"/>
        <v>43445</v>
      </c>
      <c r="E3427" s="105">
        <f t="shared" si="1095"/>
        <v>0</v>
      </c>
      <c r="F3427" s="106">
        <f t="shared" ref="F3427:F3490" si="1112">IF(DAY(A3427)=E$2+1,1,F3426+1)</f>
        <v>8</v>
      </c>
      <c r="G3427" s="106">
        <f t="shared" si="1094"/>
        <v>31</v>
      </c>
      <c r="H3427" s="104">
        <f t="shared" si="1104"/>
        <v>1</v>
      </c>
      <c r="I3427" s="104">
        <f t="shared" si="1105"/>
        <v>1.07934741</v>
      </c>
      <c r="J3427" s="104">
        <f t="shared" si="1097"/>
        <v>1.07934741</v>
      </c>
      <c r="K3427" s="104">
        <f t="shared" si="1098"/>
        <v>36631.092544580002</v>
      </c>
      <c r="L3427" s="107">
        <f t="shared" si="1107"/>
        <v>0</v>
      </c>
      <c r="M3427" s="105">
        <f t="shared" si="1108"/>
        <v>0</v>
      </c>
      <c r="N3427" s="104">
        <f t="shared" si="1109"/>
        <v>0</v>
      </c>
      <c r="O3427" s="113">
        <f t="shared" si="1106"/>
        <v>0.11</v>
      </c>
      <c r="P3427" s="108">
        <f t="shared" si="1096"/>
        <v>1.002246822</v>
      </c>
      <c r="Q3427" s="104">
        <f t="shared" si="1099"/>
        <v>82.303544610000003</v>
      </c>
      <c r="R3427" s="104">
        <f t="shared" si="1100"/>
        <v>82.303544610000003</v>
      </c>
      <c r="S3427" s="109" t="s">
        <v>52</v>
      </c>
      <c r="T3427" s="110">
        <f t="shared" si="1110"/>
        <v>43475</v>
      </c>
      <c r="U3427" s="111">
        <f t="shared" si="1111"/>
        <v>0</v>
      </c>
      <c r="V3427" s="22"/>
      <c r="AF3427" s="14"/>
    </row>
    <row r="3428" spans="1:32" x14ac:dyDescent="0.2">
      <c r="A3428" s="112">
        <f t="shared" si="1101"/>
        <v>43453</v>
      </c>
      <c r="B3428" s="104">
        <f t="shared" si="1093"/>
        <v>36723.69700883</v>
      </c>
      <c r="C3428" s="104">
        <f t="shared" si="1102"/>
        <v>33938.18543056996</v>
      </c>
      <c r="D3428" s="132">
        <f t="shared" si="1103"/>
        <v>43445</v>
      </c>
      <c r="E3428" s="105">
        <f t="shared" si="1095"/>
        <v>0</v>
      </c>
      <c r="F3428" s="106">
        <f t="shared" si="1112"/>
        <v>9</v>
      </c>
      <c r="G3428" s="106">
        <f t="shared" si="1094"/>
        <v>31</v>
      </c>
      <c r="H3428" s="104">
        <f t="shared" si="1104"/>
        <v>1</v>
      </c>
      <c r="I3428" s="104">
        <f t="shared" si="1105"/>
        <v>1.07934741</v>
      </c>
      <c r="J3428" s="104">
        <f t="shared" si="1097"/>
        <v>1.07934741</v>
      </c>
      <c r="K3428" s="104">
        <f t="shared" si="1098"/>
        <v>36631.092544580002</v>
      </c>
      <c r="L3428" s="107">
        <f t="shared" si="1107"/>
        <v>0</v>
      </c>
      <c r="M3428" s="105">
        <f t="shared" si="1108"/>
        <v>0</v>
      </c>
      <c r="N3428" s="104">
        <f t="shared" si="1109"/>
        <v>0</v>
      </c>
      <c r="O3428" s="113">
        <f t="shared" si="1106"/>
        <v>0.11</v>
      </c>
      <c r="P3428" s="108">
        <f t="shared" si="1096"/>
        <v>1.002528029</v>
      </c>
      <c r="Q3428" s="104">
        <f t="shared" si="1099"/>
        <v>92.604464250000007</v>
      </c>
      <c r="R3428" s="104">
        <f t="shared" si="1100"/>
        <v>92.604464250000007</v>
      </c>
      <c r="S3428" s="109" t="s">
        <v>52</v>
      </c>
      <c r="T3428" s="110">
        <f t="shared" si="1110"/>
        <v>43475</v>
      </c>
      <c r="U3428" s="111">
        <f t="shared" si="1111"/>
        <v>0</v>
      </c>
      <c r="V3428" s="22"/>
      <c r="AF3428" s="14"/>
    </row>
    <row r="3429" spans="1:32" x14ac:dyDescent="0.2">
      <c r="A3429" s="112">
        <f t="shared" si="1101"/>
        <v>43454</v>
      </c>
      <c r="B3429" s="104">
        <f t="shared" si="1093"/>
        <v>36734.000858960004</v>
      </c>
      <c r="C3429" s="104">
        <f t="shared" si="1102"/>
        <v>33938.18543056996</v>
      </c>
      <c r="D3429" s="132">
        <f t="shared" si="1103"/>
        <v>43445</v>
      </c>
      <c r="E3429" s="105">
        <f t="shared" si="1095"/>
        <v>0</v>
      </c>
      <c r="F3429" s="106">
        <f t="shared" si="1112"/>
        <v>10</v>
      </c>
      <c r="G3429" s="106">
        <f t="shared" si="1094"/>
        <v>31</v>
      </c>
      <c r="H3429" s="104">
        <f t="shared" si="1104"/>
        <v>1</v>
      </c>
      <c r="I3429" s="104">
        <f t="shared" si="1105"/>
        <v>1.07934741</v>
      </c>
      <c r="J3429" s="104">
        <f t="shared" si="1097"/>
        <v>1.07934741</v>
      </c>
      <c r="K3429" s="104">
        <f t="shared" si="1098"/>
        <v>36631.092544580002</v>
      </c>
      <c r="L3429" s="107">
        <f t="shared" si="1107"/>
        <v>0</v>
      </c>
      <c r="M3429" s="105">
        <f t="shared" si="1108"/>
        <v>0</v>
      </c>
      <c r="N3429" s="104">
        <f t="shared" si="1109"/>
        <v>0</v>
      </c>
      <c r="O3429" s="113">
        <f t="shared" si="1106"/>
        <v>0.11</v>
      </c>
      <c r="P3429" s="108">
        <f t="shared" si="1096"/>
        <v>1.002809316</v>
      </c>
      <c r="Q3429" s="104">
        <f t="shared" si="1099"/>
        <v>102.90831437999999</v>
      </c>
      <c r="R3429" s="104">
        <f t="shared" si="1100"/>
        <v>102.90831437999999</v>
      </c>
      <c r="S3429" s="109" t="s">
        <v>52</v>
      </c>
      <c r="T3429" s="110">
        <f t="shared" si="1110"/>
        <v>43475</v>
      </c>
      <c r="U3429" s="111">
        <f t="shared" si="1111"/>
        <v>0</v>
      </c>
      <c r="V3429" s="22"/>
      <c r="AF3429" s="14"/>
    </row>
    <row r="3430" spans="1:32" x14ac:dyDescent="0.2">
      <c r="A3430" s="112">
        <f t="shared" si="1101"/>
        <v>43455</v>
      </c>
      <c r="B3430" s="104">
        <f t="shared" si="1093"/>
        <v>36744.307566310003</v>
      </c>
      <c r="C3430" s="104">
        <f t="shared" si="1102"/>
        <v>33938.18543056996</v>
      </c>
      <c r="D3430" s="132">
        <f t="shared" si="1103"/>
        <v>43445</v>
      </c>
      <c r="E3430" s="105">
        <f t="shared" si="1095"/>
        <v>0</v>
      </c>
      <c r="F3430" s="106">
        <f t="shared" si="1112"/>
        <v>11</v>
      </c>
      <c r="G3430" s="106">
        <f t="shared" si="1094"/>
        <v>31</v>
      </c>
      <c r="H3430" s="104">
        <f t="shared" si="1104"/>
        <v>1</v>
      </c>
      <c r="I3430" s="104">
        <f t="shared" si="1105"/>
        <v>1.07934741</v>
      </c>
      <c r="J3430" s="104">
        <f t="shared" si="1097"/>
        <v>1.07934741</v>
      </c>
      <c r="K3430" s="104">
        <f t="shared" si="1098"/>
        <v>36631.092544580002</v>
      </c>
      <c r="L3430" s="107">
        <f t="shared" si="1107"/>
        <v>0</v>
      </c>
      <c r="M3430" s="105">
        <f t="shared" si="1108"/>
        <v>0</v>
      </c>
      <c r="N3430" s="104">
        <f t="shared" si="1109"/>
        <v>0</v>
      </c>
      <c r="O3430" s="113">
        <f t="shared" si="1106"/>
        <v>0.11</v>
      </c>
      <c r="P3430" s="108">
        <f t="shared" si="1096"/>
        <v>1.003090681</v>
      </c>
      <c r="Q3430" s="104">
        <f t="shared" si="1099"/>
        <v>113.21502173</v>
      </c>
      <c r="R3430" s="104">
        <f t="shared" si="1100"/>
        <v>113.21502173</v>
      </c>
      <c r="S3430" s="109" t="s">
        <v>52</v>
      </c>
      <c r="T3430" s="110">
        <f t="shared" si="1110"/>
        <v>43475</v>
      </c>
      <c r="U3430" s="111">
        <f t="shared" si="1111"/>
        <v>0</v>
      </c>
      <c r="V3430" s="22"/>
      <c r="AF3430" s="14"/>
    </row>
    <row r="3431" spans="1:32" x14ac:dyDescent="0.2">
      <c r="A3431" s="112">
        <f t="shared" si="1101"/>
        <v>43456</v>
      </c>
      <c r="B3431" s="104">
        <f t="shared" ref="B3431:B3494" si="1113">IF(E3431&lt;0,"ND",(K3431+Q3431))</f>
        <v>36754.617167520002</v>
      </c>
      <c r="C3431" s="104">
        <f t="shared" si="1102"/>
        <v>33938.18543056996</v>
      </c>
      <c r="D3431" s="132">
        <f t="shared" si="1103"/>
        <v>43445</v>
      </c>
      <c r="E3431" s="105">
        <f t="shared" si="1095"/>
        <v>0</v>
      </c>
      <c r="F3431" s="106">
        <f t="shared" si="1112"/>
        <v>12</v>
      </c>
      <c r="G3431" s="106">
        <f t="shared" ref="G3431:G3494" si="1114">IF(DAY(A3431)=E$2+1,DAY(EOMONTH(A3431,0)), IF(DAY(A3431)&lt;&gt;$E$2+1,G3430))</f>
        <v>31</v>
      </c>
      <c r="H3431" s="104">
        <f t="shared" si="1104"/>
        <v>1</v>
      </c>
      <c r="I3431" s="104">
        <f t="shared" si="1105"/>
        <v>1.07934741</v>
      </c>
      <c r="J3431" s="104">
        <f t="shared" si="1097"/>
        <v>1.07934741</v>
      </c>
      <c r="K3431" s="104">
        <f t="shared" si="1098"/>
        <v>36631.092544580002</v>
      </c>
      <c r="L3431" s="107">
        <f t="shared" si="1107"/>
        <v>0</v>
      </c>
      <c r="M3431" s="105">
        <f t="shared" si="1108"/>
        <v>0</v>
      </c>
      <c r="N3431" s="104">
        <f t="shared" si="1109"/>
        <v>0</v>
      </c>
      <c r="O3431" s="113">
        <f t="shared" si="1106"/>
        <v>0.11</v>
      </c>
      <c r="P3431" s="108">
        <f t="shared" si="1096"/>
        <v>1.0033721250000001</v>
      </c>
      <c r="Q3431" s="104">
        <f t="shared" si="1099"/>
        <v>123.52462294</v>
      </c>
      <c r="R3431" s="104">
        <f t="shared" si="1100"/>
        <v>123.52462294</v>
      </c>
      <c r="S3431" s="109" t="s">
        <v>52</v>
      </c>
      <c r="T3431" s="110">
        <f t="shared" si="1110"/>
        <v>43475</v>
      </c>
      <c r="U3431" s="111">
        <f t="shared" si="1111"/>
        <v>0</v>
      </c>
      <c r="V3431" s="22"/>
      <c r="AF3431" s="14"/>
    </row>
    <row r="3432" spans="1:32" x14ac:dyDescent="0.2">
      <c r="A3432" s="112">
        <f t="shared" si="1101"/>
        <v>43457</v>
      </c>
      <c r="B3432" s="104">
        <f t="shared" si="1113"/>
        <v>36764.929662590002</v>
      </c>
      <c r="C3432" s="104">
        <f t="shared" si="1102"/>
        <v>33938.18543056996</v>
      </c>
      <c r="D3432" s="132">
        <f t="shared" si="1103"/>
        <v>43445</v>
      </c>
      <c r="E3432" s="105">
        <f t="shared" si="1095"/>
        <v>0</v>
      </c>
      <c r="F3432" s="106">
        <f t="shared" si="1112"/>
        <v>13</v>
      </c>
      <c r="G3432" s="106">
        <f t="shared" si="1114"/>
        <v>31</v>
      </c>
      <c r="H3432" s="104">
        <f t="shared" si="1104"/>
        <v>1</v>
      </c>
      <c r="I3432" s="104">
        <f t="shared" si="1105"/>
        <v>1.07934741</v>
      </c>
      <c r="J3432" s="104">
        <f t="shared" si="1097"/>
        <v>1.07934741</v>
      </c>
      <c r="K3432" s="104">
        <f t="shared" si="1098"/>
        <v>36631.092544580002</v>
      </c>
      <c r="L3432" s="107">
        <f t="shared" si="1107"/>
        <v>0</v>
      </c>
      <c r="M3432" s="105">
        <f t="shared" si="1108"/>
        <v>0</v>
      </c>
      <c r="N3432" s="104">
        <f t="shared" si="1109"/>
        <v>0</v>
      </c>
      <c r="O3432" s="113">
        <f t="shared" si="1106"/>
        <v>0.11</v>
      </c>
      <c r="P3432" s="108">
        <f t="shared" si="1096"/>
        <v>1.003653648</v>
      </c>
      <c r="Q3432" s="104">
        <f t="shared" si="1099"/>
        <v>133.83711801000001</v>
      </c>
      <c r="R3432" s="104">
        <f t="shared" si="1100"/>
        <v>133.83711801000001</v>
      </c>
      <c r="S3432" s="109" t="s">
        <v>52</v>
      </c>
      <c r="T3432" s="110">
        <f t="shared" si="1110"/>
        <v>43475</v>
      </c>
      <c r="U3432" s="111">
        <f t="shared" si="1111"/>
        <v>0</v>
      </c>
      <c r="V3432" s="22"/>
      <c r="AF3432" s="14"/>
    </row>
    <row r="3433" spans="1:32" x14ac:dyDescent="0.2">
      <c r="A3433" s="112">
        <f t="shared" si="1101"/>
        <v>43458</v>
      </c>
      <c r="B3433" s="104">
        <f t="shared" si="1113"/>
        <v>36775.245051509999</v>
      </c>
      <c r="C3433" s="104">
        <f t="shared" si="1102"/>
        <v>33938.18543056996</v>
      </c>
      <c r="D3433" s="132">
        <f t="shared" si="1103"/>
        <v>43445</v>
      </c>
      <c r="E3433" s="105">
        <f t="shared" si="1095"/>
        <v>0</v>
      </c>
      <c r="F3433" s="106">
        <f t="shared" si="1112"/>
        <v>14</v>
      </c>
      <c r="G3433" s="106">
        <f t="shared" si="1114"/>
        <v>31</v>
      </c>
      <c r="H3433" s="104">
        <f t="shared" si="1104"/>
        <v>1</v>
      </c>
      <c r="I3433" s="104">
        <f t="shared" si="1105"/>
        <v>1.07934741</v>
      </c>
      <c r="J3433" s="104">
        <f t="shared" si="1097"/>
        <v>1.07934741</v>
      </c>
      <c r="K3433" s="104">
        <f t="shared" si="1098"/>
        <v>36631.092544580002</v>
      </c>
      <c r="L3433" s="107">
        <f t="shared" si="1107"/>
        <v>0</v>
      </c>
      <c r="M3433" s="105">
        <f t="shared" si="1108"/>
        <v>0</v>
      </c>
      <c r="N3433" s="104">
        <f t="shared" si="1109"/>
        <v>0</v>
      </c>
      <c r="O3433" s="113">
        <f t="shared" si="1106"/>
        <v>0.11</v>
      </c>
      <c r="P3433" s="108">
        <f t="shared" si="1096"/>
        <v>1.0039352500000001</v>
      </c>
      <c r="Q3433" s="104">
        <f t="shared" si="1099"/>
        <v>144.15250692999999</v>
      </c>
      <c r="R3433" s="104">
        <f t="shared" si="1100"/>
        <v>144.15250692999999</v>
      </c>
      <c r="S3433" s="109" t="s">
        <v>52</v>
      </c>
      <c r="T3433" s="110">
        <f t="shared" si="1110"/>
        <v>43475</v>
      </c>
      <c r="U3433" s="111">
        <f t="shared" si="1111"/>
        <v>0</v>
      </c>
      <c r="V3433" s="22"/>
      <c r="AF3433" s="14"/>
    </row>
    <row r="3434" spans="1:32" x14ac:dyDescent="0.2">
      <c r="A3434" s="112">
        <f t="shared" si="1101"/>
        <v>43459</v>
      </c>
      <c r="B3434" s="104">
        <f t="shared" si="1113"/>
        <v>36785.563334290004</v>
      </c>
      <c r="C3434" s="104">
        <f t="shared" si="1102"/>
        <v>33938.18543056996</v>
      </c>
      <c r="D3434" s="132">
        <f t="shared" si="1103"/>
        <v>43445</v>
      </c>
      <c r="E3434" s="105">
        <f t="shared" si="1095"/>
        <v>0</v>
      </c>
      <c r="F3434" s="106">
        <f t="shared" si="1112"/>
        <v>15</v>
      </c>
      <c r="G3434" s="106">
        <f t="shared" si="1114"/>
        <v>31</v>
      </c>
      <c r="H3434" s="104">
        <f t="shared" si="1104"/>
        <v>1</v>
      </c>
      <c r="I3434" s="104">
        <f t="shared" si="1105"/>
        <v>1.07934741</v>
      </c>
      <c r="J3434" s="104">
        <f t="shared" si="1097"/>
        <v>1.07934741</v>
      </c>
      <c r="K3434" s="104">
        <f t="shared" si="1098"/>
        <v>36631.092544580002</v>
      </c>
      <c r="L3434" s="107">
        <f t="shared" si="1107"/>
        <v>0</v>
      </c>
      <c r="M3434" s="105">
        <f t="shared" si="1108"/>
        <v>0</v>
      </c>
      <c r="N3434" s="104">
        <f t="shared" si="1109"/>
        <v>0</v>
      </c>
      <c r="O3434" s="113">
        <f t="shared" si="1106"/>
        <v>0.11</v>
      </c>
      <c r="P3434" s="108">
        <f t="shared" si="1096"/>
        <v>1.004216931</v>
      </c>
      <c r="Q3434" s="104">
        <f t="shared" si="1099"/>
        <v>154.47078970999999</v>
      </c>
      <c r="R3434" s="104">
        <f t="shared" si="1100"/>
        <v>154.47078970999999</v>
      </c>
      <c r="S3434" s="109" t="s">
        <v>52</v>
      </c>
      <c r="T3434" s="110">
        <f t="shared" si="1110"/>
        <v>43475</v>
      </c>
      <c r="U3434" s="111">
        <f t="shared" si="1111"/>
        <v>0</v>
      </c>
      <c r="V3434" s="22"/>
      <c r="AF3434" s="14"/>
    </row>
    <row r="3435" spans="1:32" x14ac:dyDescent="0.2">
      <c r="A3435" s="112">
        <f t="shared" si="1101"/>
        <v>43460</v>
      </c>
      <c r="B3435" s="104">
        <f t="shared" si="1113"/>
        <v>36795.884547560003</v>
      </c>
      <c r="C3435" s="104">
        <f t="shared" si="1102"/>
        <v>33938.18543056996</v>
      </c>
      <c r="D3435" s="132">
        <f t="shared" si="1103"/>
        <v>43445</v>
      </c>
      <c r="E3435" s="105">
        <f t="shared" ref="E3435:E3498" si="1115">IF(DAY(A3434)=$E$2,VLOOKUP(A3434,$AG$10:$AH$200,2),E3434)</f>
        <v>0</v>
      </c>
      <c r="F3435" s="106">
        <f t="shared" si="1112"/>
        <v>16</v>
      </c>
      <c r="G3435" s="106">
        <f t="shared" si="1114"/>
        <v>31</v>
      </c>
      <c r="H3435" s="104">
        <f t="shared" si="1104"/>
        <v>1</v>
      </c>
      <c r="I3435" s="104">
        <f t="shared" si="1105"/>
        <v>1.07934741</v>
      </c>
      <c r="J3435" s="104">
        <f t="shared" si="1097"/>
        <v>1.07934741</v>
      </c>
      <c r="K3435" s="104">
        <f t="shared" si="1098"/>
        <v>36631.092544580002</v>
      </c>
      <c r="L3435" s="107">
        <f t="shared" si="1107"/>
        <v>0</v>
      </c>
      <c r="M3435" s="105">
        <f t="shared" si="1108"/>
        <v>0</v>
      </c>
      <c r="N3435" s="104">
        <f t="shared" si="1109"/>
        <v>0</v>
      </c>
      <c r="O3435" s="113">
        <f t="shared" si="1106"/>
        <v>0.11</v>
      </c>
      <c r="P3435" s="108">
        <f t="shared" si="1096"/>
        <v>1.0044986920000001</v>
      </c>
      <c r="Q3435" s="104">
        <f t="shared" si="1099"/>
        <v>164.79200298000001</v>
      </c>
      <c r="R3435" s="104">
        <f t="shared" si="1100"/>
        <v>164.79200298000001</v>
      </c>
      <c r="S3435" s="109" t="s">
        <v>52</v>
      </c>
      <c r="T3435" s="110">
        <f t="shared" si="1110"/>
        <v>43475</v>
      </c>
      <c r="U3435" s="111">
        <f t="shared" si="1111"/>
        <v>0</v>
      </c>
      <c r="V3435" s="22"/>
      <c r="AF3435" s="14"/>
    </row>
    <row r="3436" spans="1:32" x14ac:dyDescent="0.2">
      <c r="A3436" s="112">
        <f t="shared" si="1101"/>
        <v>43461</v>
      </c>
      <c r="B3436" s="104">
        <f t="shared" si="1113"/>
        <v>36806.208618050005</v>
      </c>
      <c r="C3436" s="104">
        <f t="shared" si="1102"/>
        <v>33938.18543056996</v>
      </c>
      <c r="D3436" s="132">
        <f t="shared" si="1103"/>
        <v>43445</v>
      </c>
      <c r="E3436" s="105">
        <f t="shared" si="1115"/>
        <v>0</v>
      </c>
      <c r="F3436" s="106">
        <f t="shared" si="1112"/>
        <v>17</v>
      </c>
      <c r="G3436" s="106">
        <f t="shared" si="1114"/>
        <v>31</v>
      </c>
      <c r="H3436" s="104">
        <f t="shared" si="1104"/>
        <v>1</v>
      </c>
      <c r="I3436" s="104">
        <f t="shared" si="1105"/>
        <v>1.07934741</v>
      </c>
      <c r="J3436" s="104">
        <f t="shared" si="1097"/>
        <v>1.07934741</v>
      </c>
      <c r="K3436" s="104">
        <f t="shared" si="1098"/>
        <v>36631.092544580002</v>
      </c>
      <c r="L3436" s="107">
        <f t="shared" si="1107"/>
        <v>0</v>
      </c>
      <c r="M3436" s="105">
        <f t="shared" si="1108"/>
        <v>0</v>
      </c>
      <c r="N3436" s="104">
        <f t="shared" si="1109"/>
        <v>0</v>
      </c>
      <c r="O3436" s="113">
        <f t="shared" si="1106"/>
        <v>0.11</v>
      </c>
      <c r="P3436" s="108">
        <f t="shared" si="1096"/>
        <v>1.004780531</v>
      </c>
      <c r="Q3436" s="104">
        <f t="shared" si="1099"/>
        <v>175.11607347</v>
      </c>
      <c r="R3436" s="104">
        <f t="shared" si="1100"/>
        <v>175.11607347</v>
      </c>
      <c r="S3436" s="109" t="s">
        <v>52</v>
      </c>
      <c r="T3436" s="110">
        <f t="shared" si="1110"/>
        <v>43475</v>
      </c>
      <c r="U3436" s="111">
        <f t="shared" si="1111"/>
        <v>0</v>
      </c>
      <c r="V3436" s="22"/>
      <c r="AF3436" s="14"/>
    </row>
    <row r="3437" spans="1:32" x14ac:dyDescent="0.2">
      <c r="A3437" s="112">
        <f t="shared" si="1101"/>
        <v>43462</v>
      </c>
      <c r="B3437" s="104">
        <f t="shared" si="1113"/>
        <v>36816.5355824</v>
      </c>
      <c r="C3437" s="104">
        <f t="shared" si="1102"/>
        <v>33938.18543056996</v>
      </c>
      <c r="D3437" s="132">
        <f t="shared" si="1103"/>
        <v>43445</v>
      </c>
      <c r="E3437" s="105">
        <f t="shared" si="1115"/>
        <v>0</v>
      </c>
      <c r="F3437" s="106">
        <f t="shared" si="1112"/>
        <v>18</v>
      </c>
      <c r="G3437" s="106">
        <f t="shared" si="1114"/>
        <v>31</v>
      </c>
      <c r="H3437" s="104">
        <f t="shared" si="1104"/>
        <v>1</v>
      </c>
      <c r="I3437" s="104">
        <f t="shared" si="1105"/>
        <v>1.07934741</v>
      </c>
      <c r="J3437" s="104">
        <f t="shared" si="1097"/>
        <v>1.07934741</v>
      </c>
      <c r="K3437" s="104">
        <f t="shared" si="1098"/>
        <v>36631.092544580002</v>
      </c>
      <c r="L3437" s="107">
        <f t="shared" si="1107"/>
        <v>0</v>
      </c>
      <c r="M3437" s="105">
        <f t="shared" si="1108"/>
        <v>0</v>
      </c>
      <c r="N3437" s="104">
        <f t="shared" si="1109"/>
        <v>0</v>
      </c>
      <c r="O3437" s="113">
        <f t="shared" si="1106"/>
        <v>0.11</v>
      </c>
      <c r="P3437" s="108">
        <f t="shared" si="1096"/>
        <v>1.005062449</v>
      </c>
      <c r="Q3437" s="104">
        <f t="shared" si="1099"/>
        <v>185.44303782</v>
      </c>
      <c r="R3437" s="104">
        <f t="shared" si="1100"/>
        <v>185.44303782</v>
      </c>
      <c r="S3437" s="109" t="s">
        <v>52</v>
      </c>
      <c r="T3437" s="110">
        <f t="shared" si="1110"/>
        <v>43475</v>
      </c>
      <c r="U3437" s="111">
        <f t="shared" si="1111"/>
        <v>0</v>
      </c>
      <c r="V3437" s="22"/>
      <c r="AF3437" s="14"/>
    </row>
    <row r="3438" spans="1:32" x14ac:dyDescent="0.2">
      <c r="A3438" s="112">
        <f t="shared" si="1101"/>
        <v>43463</v>
      </c>
      <c r="B3438" s="104">
        <f t="shared" si="1113"/>
        <v>36826.86547723</v>
      </c>
      <c r="C3438" s="104">
        <f t="shared" si="1102"/>
        <v>33938.18543056996</v>
      </c>
      <c r="D3438" s="132">
        <f t="shared" si="1103"/>
        <v>43445</v>
      </c>
      <c r="E3438" s="105">
        <f t="shared" si="1115"/>
        <v>0</v>
      </c>
      <c r="F3438" s="106">
        <f t="shared" si="1112"/>
        <v>19</v>
      </c>
      <c r="G3438" s="106">
        <f t="shared" si="1114"/>
        <v>31</v>
      </c>
      <c r="H3438" s="104">
        <f t="shared" si="1104"/>
        <v>1</v>
      </c>
      <c r="I3438" s="104">
        <f t="shared" si="1105"/>
        <v>1.07934741</v>
      </c>
      <c r="J3438" s="104">
        <f t="shared" si="1097"/>
        <v>1.07934741</v>
      </c>
      <c r="K3438" s="104">
        <f t="shared" si="1098"/>
        <v>36631.092544580002</v>
      </c>
      <c r="L3438" s="107">
        <f t="shared" si="1107"/>
        <v>0</v>
      </c>
      <c r="M3438" s="105">
        <f t="shared" si="1108"/>
        <v>0</v>
      </c>
      <c r="N3438" s="104">
        <f t="shared" si="1109"/>
        <v>0</v>
      </c>
      <c r="O3438" s="113">
        <f t="shared" si="1106"/>
        <v>0.11</v>
      </c>
      <c r="P3438" s="108">
        <f t="shared" si="1096"/>
        <v>1.0053444469999999</v>
      </c>
      <c r="Q3438" s="104">
        <f t="shared" si="1099"/>
        <v>195.77293265</v>
      </c>
      <c r="R3438" s="104">
        <f t="shared" si="1100"/>
        <v>195.77293265</v>
      </c>
      <c r="S3438" s="109" t="s">
        <v>52</v>
      </c>
      <c r="T3438" s="110">
        <f t="shared" si="1110"/>
        <v>43475</v>
      </c>
      <c r="U3438" s="111">
        <f t="shared" si="1111"/>
        <v>0</v>
      </c>
      <c r="V3438" s="22"/>
      <c r="AF3438" s="14"/>
    </row>
    <row r="3439" spans="1:32" x14ac:dyDescent="0.2">
      <c r="A3439" s="112">
        <f t="shared" si="1101"/>
        <v>43464</v>
      </c>
      <c r="B3439" s="104">
        <f t="shared" si="1113"/>
        <v>36837.198229289999</v>
      </c>
      <c r="C3439" s="104">
        <f t="shared" si="1102"/>
        <v>33938.18543056996</v>
      </c>
      <c r="D3439" s="132">
        <f t="shared" si="1103"/>
        <v>43445</v>
      </c>
      <c r="E3439" s="105">
        <f t="shared" si="1115"/>
        <v>0</v>
      </c>
      <c r="F3439" s="106">
        <f t="shared" si="1112"/>
        <v>20</v>
      </c>
      <c r="G3439" s="106">
        <f t="shared" si="1114"/>
        <v>31</v>
      </c>
      <c r="H3439" s="104">
        <f t="shared" si="1104"/>
        <v>1</v>
      </c>
      <c r="I3439" s="104">
        <f t="shared" si="1105"/>
        <v>1.07934741</v>
      </c>
      <c r="J3439" s="104">
        <f t="shared" si="1097"/>
        <v>1.07934741</v>
      </c>
      <c r="K3439" s="104">
        <f t="shared" si="1098"/>
        <v>36631.092544580002</v>
      </c>
      <c r="L3439" s="107">
        <f t="shared" si="1107"/>
        <v>0</v>
      </c>
      <c r="M3439" s="105">
        <f t="shared" si="1108"/>
        <v>0</v>
      </c>
      <c r="N3439" s="104">
        <f t="shared" si="1109"/>
        <v>0</v>
      </c>
      <c r="O3439" s="113">
        <f t="shared" si="1106"/>
        <v>0.11</v>
      </c>
      <c r="P3439" s="108">
        <f t="shared" si="1096"/>
        <v>1.0056265230000001</v>
      </c>
      <c r="Q3439" s="104">
        <f t="shared" si="1099"/>
        <v>206.10568470999999</v>
      </c>
      <c r="R3439" s="104">
        <f t="shared" si="1100"/>
        <v>206.10568470999999</v>
      </c>
      <c r="S3439" s="109" t="s">
        <v>52</v>
      </c>
      <c r="T3439" s="110">
        <f t="shared" si="1110"/>
        <v>43475</v>
      </c>
      <c r="U3439" s="111">
        <f t="shared" si="1111"/>
        <v>0</v>
      </c>
      <c r="V3439" s="22"/>
      <c r="AF3439" s="14"/>
    </row>
    <row r="3440" spans="1:32" x14ac:dyDescent="0.2">
      <c r="A3440" s="112">
        <f t="shared" si="1101"/>
        <v>43465</v>
      </c>
      <c r="B3440" s="104">
        <f t="shared" si="1113"/>
        <v>36847.533911840001</v>
      </c>
      <c r="C3440" s="104">
        <f t="shared" si="1102"/>
        <v>33938.18543056996</v>
      </c>
      <c r="D3440" s="132">
        <f t="shared" si="1103"/>
        <v>43445</v>
      </c>
      <c r="E3440" s="105">
        <f t="shared" si="1115"/>
        <v>0</v>
      </c>
      <c r="F3440" s="106">
        <f t="shared" si="1112"/>
        <v>21</v>
      </c>
      <c r="G3440" s="106">
        <f t="shared" si="1114"/>
        <v>31</v>
      </c>
      <c r="H3440" s="104">
        <f t="shared" si="1104"/>
        <v>1</v>
      </c>
      <c r="I3440" s="104">
        <f t="shared" si="1105"/>
        <v>1.07934741</v>
      </c>
      <c r="J3440" s="104">
        <f t="shared" si="1097"/>
        <v>1.07934741</v>
      </c>
      <c r="K3440" s="104">
        <f t="shared" si="1098"/>
        <v>36631.092544580002</v>
      </c>
      <c r="L3440" s="107">
        <f t="shared" si="1107"/>
        <v>0</v>
      </c>
      <c r="M3440" s="105">
        <f t="shared" si="1108"/>
        <v>0</v>
      </c>
      <c r="N3440" s="104">
        <f t="shared" si="1109"/>
        <v>0</v>
      </c>
      <c r="O3440" s="113">
        <f t="shared" si="1106"/>
        <v>0.11</v>
      </c>
      <c r="P3440" s="108">
        <f t="shared" si="1096"/>
        <v>1.005908679</v>
      </c>
      <c r="Q3440" s="104">
        <f t="shared" si="1099"/>
        <v>216.44136725999999</v>
      </c>
      <c r="R3440" s="104">
        <f t="shared" si="1100"/>
        <v>216.44136725999999</v>
      </c>
      <c r="S3440" s="109" t="s">
        <v>52</v>
      </c>
      <c r="T3440" s="110">
        <f t="shared" si="1110"/>
        <v>43475</v>
      </c>
      <c r="U3440" s="111">
        <f t="shared" si="1111"/>
        <v>0</v>
      </c>
      <c r="V3440" s="22"/>
      <c r="AF3440" s="14"/>
    </row>
    <row r="3441" spans="1:32" x14ac:dyDescent="0.2">
      <c r="A3441" s="112">
        <f t="shared" si="1101"/>
        <v>43466</v>
      </c>
      <c r="B3441" s="104">
        <f t="shared" si="1113"/>
        <v>36857.872488240006</v>
      </c>
      <c r="C3441" s="104">
        <f t="shared" si="1102"/>
        <v>33938.18543056996</v>
      </c>
      <c r="D3441" s="132">
        <f t="shared" si="1103"/>
        <v>43445</v>
      </c>
      <c r="E3441" s="105">
        <f t="shared" si="1115"/>
        <v>0</v>
      </c>
      <c r="F3441" s="106">
        <f t="shared" si="1112"/>
        <v>22</v>
      </c>
      <c r="G3441" s="106">
        <f t="shared" si="1114"/>
        <v>31</v>
      </c>
      <c r="H3441" s="104">
        <f t="shared" si="1104"/>
        <v>1</v>
      </c>
      <c r="I3441" s="104">
        <f t="shared" si="1105"/>
        <v>1.07934741</v>
      </c>
      <c r="J3441" s="104">
        <f t="shared" si="1097"/>
        <v>1.07934741</v>
      </c>
      <c r="K3441" s="104">
        <f t="shared" si="1098"/>
        <v>36631.092544580002</v>
      </c>
      <c r="L3441" s="107">
        <f t="shared" si="1107"/>
        <v>0</v>
      </c>
      <c r="M3441" s="105">
        <f t="shared" si="1108"/>
        <v>0</v>
      </c>
      <c r="N3441" s="104">
        <f t="shared" si="1109"/>
        <v>0</v>
      </c>
      <c r="O3441" s="113">
        <f t="shared" si="1106"/>
        <v>0.11</v>
      </c>
      <c r="P3441" s="108">
        <f t="shared" si="1096"/>
        <v>1.006190914</v>
      </c>
      <c r="Q3441" s="104">
        <f t="shared" si="1099"/>
        <v>226.77994365999999</v>
      </c>
      <c r="R3441" s="104">
        <f t="shared" si="1100"/>
        <v>226.77994365999999</v>
      </c>
      <c r="S3441" s="109" t="s">
        <v>52</v>
      </c>
      <c r="T3441" s="110">
        <f t="shared" si="1110"/>
        <v>43475</v>
      </c>
      <c r="U3441" s="111">
        <f t="shared" si="1111"/>
        <v>0</v>
      </c>
      <c r="V3441" s="22"/>
      <c r="AF3441" s="14"/>
    </row>
    <row r="3442" spans="1:32" x14ac:dyDescent="0.2">
      <c r="A3442" s="112">
        <f t="shared" si="1101"/>
        <v>43467</v>
      </c>
      <c r="B3442" s="104">
        <f t="shared" si="1113"/>
        <v>36868.213958510001</v>
      </c>
      <c r="C3442" s="104">
        <f t="shared" si="1102"/>
        <v>33938.18543056996</v>
      </c>
      <c r="D3442" s="132">
        <f t="shared" si="1103"/>
        <v>43445</v>
      </c>
      <c r="E3442" s="105">
        <f t="shared" si="1115"/>
        <v>0</v>
      </c>
      <c r="F3442" s="106">
        <f t="shared" si="1112"/>
        <v>23</v>
      </c>
      <c r="G3442" s="106">
        <f t="shared" si="1114"/>
        <v>31</v>
      </c>
      <c r="H3442" s="104">
        <f t="shared" si="1104"/>
        <v>1</v>
      </c>
      <c r="I3442" s="104">
        <f t="shared" si="1105"/>
        <v>1.07934741</v>
      </c>
      <c r="J3442" s="104">
        <f t="shared" si="1097"/>
        <v>1.07934741</v>
      </c>
      <c r="K3442" s="104">
        <f t="shared" si="1098"/>
        <v>36631.092544580002</v>
      </c>
      <c r="L3442" s="107">
        <f t="shared" si="1107"/>
        <v>0</v>
      </c>
      <c r="M3442" s="105">
        <f t="shared" si="1108"/>
        <v>0</v>
      </c>
      <c r="N3442" s="104">
        <f t="shared" si="1109"/>
        <v>0</v>
      </c>
      <c r="O3442" s="113">
        <f t="shared" si="1106"/>
        <v>0.11</v>
      </c>
      <c r="P3442" s="108">
        <f t="shared" si="1096"/>
        <v>1.0064732279999999</v>
      </c>
      <c r="Q3442" s="104">
        <f t="shared" si="1099"/>
        <v>237.12141392999999</v>
      </c>
      <c r="R3442" s="104">
        <f t="shared" si="1100"/>
        <v>237.12141392999999</v>
      </c>
      <c r="S3442" s="109" t="s">
        <v>52</v>
      </c>
      <c r="T3442" s="110">
        <f t="shared" si="1110"/>
        <v>43475</v>
      </c>
      <c r="U3442" s="111">
        <f t="shared" si="1111"/>
        <v>0</v>
      </c>
      <c r="V3442" s="22"/>
      <c r="AF3442" s="14"/>
    </row>
    <row r="3443" spans="1:32" x14ac:dyDescent="0.2">
      <c r="A3443" s="112">
        <f t="shared" si="1101"/>
        <v>43468</v>
      </c>
      <c r="B3443" s="104">
        <f t="shared" si="1113"/>
        <v>36878.558322620003</v>
      </c>
      <c r="C3443" s="104">
        <f t="shared" si="1102"/>
        <v>33938.18543056996</v>
      </c>
      <c r="D3443" s="132">
        <f t="shared" si="1103"/>
        <v>43445</v>
      </c>
      <c r="E3443" s="105">
        <f t="shared" si="1115"/>
        <v>0</v>
      </c>
      <c r="F3443" s="106">
        <f t="shared" si="1112"/>
        <v>24</v>
      </c>
      <c r="G3443" s="106">
        <f t="shared" si="1114"/>
        <v>31</v>
      </c>
      <c r="H3443" s="104">
        <f t="shared" si="1104"/>
        <v>1</v>
      </c>
      <c r="I3443" s="104">
        <f t="shared" si="1105"/>
        <v>1.07934741</v>
      </c>
      <c r="J3443" s="104">
        <f t="shared" si="1097"/>
        <v>1.07934741</v>
      </c>
      <c r="K3443" s="104">
        <f t="shared" si="1098"/>
        <v>36631.092544580002</v>
      </c>
      <c r="L3443" s="107">
        <f t="shared" si="1107"/>
        <v>0</v>
      </c>
      <c r="M3443" s="105">
        <f t="shared" si="1108"/>
        <v>0</v>
      </c>
      <c r="N3443" s="104">
        <f t="shared" si="1109"/>
        <v>0</v>
      </c>
      <c r="O3443" s="113">
        <f t="shared" si="1106"/>
        <v>0.11</v>
      </c>
      <c r="P3443" s="108">
        <f t="shared" si="1096"/>
        <v>1.0067556209999999</v>
      </c>
      <c r="Q3443" s="104">
        <f t="shared" si="1099"/>
        <v>247.46577804</v>
      </c>
      <c r="R3443" s="104">
        <f t="shared" si="1100"/>
        <v>247.46577804</v>
      </c>
      <c r="S3443" s="109" t="s">
        <v>52</v>
      </c>
      <c r="T3443" s="110">
        <f t="shared" si="1110"/>
        <v>43475</v>
      </c>
      <c r="U3443" s="111">
        <f t="shared" si="1111"/>
        <v>0</v>
      </c>
      <c r="V3443" s="22"/>
      <c r="AF3443" s="14"/>
    </row>
    <row r="3444" spans="1:32" x14ac:dyDescent="0.2">
      <c r="A3444" s="112">
        <f t="shared" si="1101"/>
        <v>43469</v>
      </c>
      <c r="B3444" s="104">
        <f t="shared" si="1113"/>
        <v>36888.905617230004</v>
      </c>
      <c r="C3444" s="104">
        <f t="shared" si="1102"/>
        <v>33938.18543056996</v>
      </c>
      <c r="D3444" s="132">
        <f t="shared" si="1103"/>
        <v>43445</v>
      </c>
      <c r="E3444" s="105">
        <f t="shared" si="1115"/>
        <v>0</v>
      </c>
      <c r="F3444" s="106">
        <f t="shared" si="1112"/>
        <v>25</v>
      </c>
      <c r="G3444" s="106">
        <f t="shared" si="1114"/>
        <v>31</v>
      </c>
      <c r="H3444" s="104">
        <f t="shared" si="1104"/>
        <v>1</v>
      </c>
      <c r="I3444" s="104">
        <f t="shared" si="1105"/>
        <v>1.07934741</v>
      </c>
      <c r="J3444" s="104">
        <f t="shared" si="1097"/>
        <v>1.07934741</v>
      </c>
      <c r="K3444" s="104">
        <f t="shared" si="1098"/>
        <v>36631.092544580002</v>
      </c>
      <c r="L3444" s="107">
        <f t="shared" si="1107"/>
        <v>0</v>
      </c>
      <c r="M3444" s="105">
        <f t="shared" si="1108"/>
        <v>0</v>
      </c>
      <c r="N3444" s="104">
        <f t="shared" si="1109"/>
        <v>0</v>
      </c>
      <c r="O3444" s="113">
        <f t="shared" si="1106"/>
        <v>0.11</v>
      </c>
      <c r="P3444" s="108">
        <f t="shared" si="1096"/>
        <v>1.0070380940000001</v>
      </c>
      <c r="Q3444" s="104">
        <f t="shared" si="1099"/>
        <v>257.81307264999998</v>
      </c>
      <c r="R3444" s="104">
        <f t="shared" si="1100"/>
        <v>257.81307264999998</v>
      </c>
      <c r="S3444" s="109" t="s">
        <v>52</v>
      </c>
      <c r="T3444" s="110">
        <f t="shared" si="1110"/>
        <v>43475</v>
      </c>
      <c r="U3444" s="111">
        <f t="shared" si="1111"/>
        <v>0</v>
      </c>
      <c r="V3444" s="22"/>
      <c r="AF3444" s="14"/>
    </row>
    <row r="3445" spans="1:32" x14ac:dyDescent="0.2">
      <c r="A3445" s="112">
        <f t="shared" si="1101"/>
        <v>43470</v>
      </c>
      <c r="B3445" s="104">
        <f t="shared" si="1113"/>
        <v>36899.255769060001</v>
      </c>
      <c r="C3445" s="104">
        <f t="shared" si="1102"/>
        <v>33938.18543056996</v>
      </c>
      <c r="D3445" s="132">
        <f t="shared" si="1103"/>
        <v>43445</v>
      </c>
      <c r="E3445" s="105">
        <f t="shared" si="1115"/>
        <v>0</v>
      </c>
      <c r="F3445" s="106">
        <f t="shared" si="1112"/>
        <v>26</v>
      </c>
      <c r="G3445" s="106">
        <f t="shared" si="1114"/>
        <v>31</v>
      </c>
      <c r="H3445" s="104">
        <f t="shared" si="1104"/>
        <v>1</v>
      </c>
      <c r="I3445" s="104">
        <f t="shared" si="1105"/>
        <v>1.07934741</v>
      </c>
      <c r="J3445" s="104">
        <f t="shared" si="1097"/>
        <v>1.07934741</v>
      </c>
      <c r="K3445" s="104">
        <f t="shared" si="1098"/>
        <v>36631.092544580002</v>
      </c>
      <c r="L3445" s="107">
        <f t="shared" si="1107"/>
        <v>0</v>
      </c>
      <c r="M3445" s="105">
        <f t="shared" si="1108"/>
        <v>0</v>
      </c>
      <c r="N3445" s="104">
        <f t="shared" si="1109"/>
        <v>0</v>
      </c>
      <c r="O3445" s="113">
        <f t="shared" si="1106"/>
        <v>0.11</v>
      </c>
      <c r="P3445" s="108">
        <f t="shared" si="1096"/>
        <v>1.0073206450000001</v>
      </c>
      <c r="Q3445" s="104">
        <f t="shared" si="1099"/>
        <v>268.16322448</v>
      </c>
      <c r="R3445" s="104">
        <f t="shared" si="1100"/>
        <v>268.16322448</v>
      </c>
      <c r="S3445" s="109" t="s">
        <v>52</v>
      </c>
      <c r="T3445" s="110">
        <f t="shared" si="1110"/>
        <v>43475</v>
      </c>
      <c r="U3445" s="111">
        <f t="shared" si="1111"/>
        <v>0</v>
      </c>
      <c r="V3445" s="22"/>
      <c r="AF3445" s="14"/>
    </row>
    <row r="3446" spans="1:32" x14ac:dyDescent="0.2">
      <c r="A3446" s="112">
        <f t="shared" si="1101"/>
        <v>43471</v>
      </c>
      <c r="B3446" s="104">
        <f t="shared" si="1113"/>
        <v>36909.608851370002</v>
      </c>
      <c r="C3446" s="104">
        <f t="shared" si="1102"/>
        <v>33938.18543056996</v>
      </c>
      <c r="D3446" s="132">
        <f t="shared" si="1103"/>
        <v>43445</v>
      </c>
      <c r="E3446" s="105">
        <f t="shared" si="1115"/>
        <v>0</v>
      </c>
      <c r="F3446" s="106">
        <f t="shared" si="1112"/>
        <v>27</v>
      </c>
      <c r="G3446" s="106">
        <f t="shared" si="1114"/>
        <v>31</v>
      </c>
      <c r="H3446" s="104">
        <f t="shared" si="1104"/>
        <v>1</v>
      </c>
      <c r="I3446" s="104">
        <f t="shared" si="1105"/>
        <v>1.07934741</v>
      </c>
      <c r="J3446" s="104">
        <f t="shared" si="1097"/>
        <v>1.07934741</v>
      </c>
      <c r="K3446" s="104">
        <f t="shared" si="1098"/>
        <v>36631.092544580002</v>
      </c>
      <c r="L3446" s="107">
        <f t="shared" si="1107"/>
        <v>0</v>
      </c>
      <c r="M3446" s="105">
        <f t="shared" si="1108"/>
        <v>0</v>
      </c>
      <c r="N3446" s="104">
        <f t="shared" si="1109"/>
        <v>0</v>
      </c>
      <c r="O3446" s="113">
        <f t="shared" si="1106"/>
        <v>0.11</v>
      </c>
      <c r="P3446" s="108">
        <f t="shared" si="1096"/>
        <v>1.007603276</v>
      </c>
      <c r="Q3446" s="104">
        <f t="shared" si="1099"/>
        <v>278.51630678999999</v>
      </c>
      <c r="R3446" s="104">
        <f t="shared" si="1100"/>
        <v>278.51630678999999</v>
      </c>
      <c r="S3446" s="109" t="s">
        <v>52</v>
      </c>
      <c r="T3446" s="110">
        <f t="shared" si="1110"/>
        <v>43475</v>
      </c>
      <c r="U3446" s="111">
        <f t="shared" si="1111"/>
        <v>0</v>
      </c>
      <c r="V3446" s="22"/>
      <c r="AF3446" s="14"/>
    </row>
    <row r="3447" spans="1:32" x14ac:dyDescent="0.2">
      <c r="A3447" s="112">
        <f t="shared" si="1101"/>
        <v>43472</v>
      </c>
      <c r="B3447" s="104">
        <f t="shared" si="1113"/>
        <v>36919.964864180001</v>
      </c>
      <c r="C3447" s="104">
        <f t="shared" si="1102"/>
        <v>33938.18543056996</v>
      </c>
      <c r="D3447" s="132">
        <f t="shared" si="1103"/>
        <v>43445</v>
      </c>
      <c r="E3447" s="105">
        <f t="shared" si="1115"/>
        <v>0</v>
      </c>
      <c r="F3447" s="106">
        <f t="shared" si="1112"/>
        <v>28</v>
      </c>
      <c r="G3447" s="106">
        <f t="shared" si="1114"/>
        <v>31</v>
      </c>
      <c r="H3447" s="104">
        <f t="shared" si="1104"/>
        <v>1</v>
      </c>
      <c r="I3447" s="104">
        <f t="shared" si="1105"/>
        <v>1.07934741</v>
      </c>
      <c r="J3447" s="104">
        <f t="shared" si="1097"/>
        <v>1.07934741</v>
      </c>
      <c r="K3447" s="104">
        <f t="shared" si="1098"/>
        <v>36631.092544580002</v>
      </c>
      <c r="L3447" s="107">
        <f t="shared" si="1107"/>
        <v>0</v>
      </c>
      <c r="M3447" s="105">
        <f t="shared" si="1108"/>
        <v>0</v>
      </c>
      <c r="N3447" s="104">
        <f t="shared" si="1109"/>
        <v>0</v>
      </c>
      <c r="O3447" s="113">
        <f t="shared" si="1106"/>
        <v>0.11</v>
      </c>
      <c r="P3447" s="108">
        <f t="shared" si="1096"/>
        <v>1.0078859870000001</v>
      </c>
      <c r="Q3447" s="104">
        <f t="shared" si="1099"/>
        <v>288.87231960000003</v>
      </c>
      <c r="R3447" s="104">
        <f t="shared" si="1100"/>
        <v>288.87231960000003</v>
      </c>
      <c r="S3447" s="109" t="s">
        <v>52</v>
      </c>
      <c r="T3447" s="110">
        <f t="shared" si="1110"/>
        <v>43475</v>
      </c>
      <c r="U3447" s="111">
        <f t="shared" si="1111"/>
        <v>0</v>
      </c>
      <c r="V3447" s="22"/>
      <c r="AF3447" s="14"/>
    </row>
    <row r="3448" spans="1:32" x14ac:dyDescent="0.2">
      <c r="A3448" s="112">
        <f t="shared" si="1101"/>
        <v>43473</v>
      </c>
      <c r="B3448" s="104">
        <f t="shared" si="1113"/>
        <v>36930.323734210004</v>
      </c>
      <c r="C3448" s="104">
        <f t="shared" si="1102"/>
        <v>33938.18543056996</v>
      </c>
      <c r="D3448" s="132">
        <f t="shared" si="1103"/>
        <v>43445</v>
      </c>
      <c r="E3448" s="105">
        <f t="shared" si="1115"/>
        <v>0</v>
      </c>
      <c r="F3448" s="106">
        <f t="shared" si="1112"/>
        <v>29</v>
      </c>
      <c r="G3448" s="106">
        <f t="shared" si="1114"/>
        <v>31</v>
      </c>
      <c r="H3448" s="104">
        <f t="shared" si="1104"/>
        <v>1</v>
      </c>
      <c r="I3448" s="104">
        <f t="shared" si="1105"/>
        <v>1.07934741</v>
      </c>
      <c r="J3448" s="104">
        <f t="shared" si="1097"/>
        <v>1.07934741</v>
      </c>
      <c r="K3448" s="104">
        <f t="shared" si="1098"/>
        <v>36631.092544580002</v>
      </c>
      <c r="L3448" s="107">
        <f t="shared" si="1107"/>
        <v>0</v>
      </c>
      <c r="M3448" s="105">
        <f t="shared" si="1108"/>
        <v>0</v>
      </c>
      <c r="N3448" s="104">
        <f t="shared" si="1109"/>
        <v>0</v>
      </c>
      <c r="O3448" s="113">
        <f t="shared" si="1106"/>
        <v>0.11</v>
      </c>
      <c r="P3448" s="108">
        <f t="shared" si="1096"/>
        <v>1.008168776</v>
      </c>
      <c r="Q3448" s="104">
        <f t="shared" si="1099"/>
        <v>299.23118963000002</v>
      </c>
      <c r="R3448" s="104">
        <f t="shared" si="1100"/>
        <v>299.23118963000002</v>
      </c>
      <c r="S3448" s="109" t="s">
        <v>52</v>
      </c>
      <c r="T3448" s="110">
        <f t="shared" si="1110"/>
        <v>43475</v>
      </c>
      <c r="U3448" s="111">
        <f t="shared" si="1111"/>
        <v>0</v>
      </c>
      <c r="V3448" s="22"/>
      <c r="AF3448" s="14"/>
    </row>
    <row r="3449" spans="1:32" x14ac:dyDescent="0.2">
      <c r="A3449" s="112">
        <f t="shared" si="1101"/>
        <v>43474</v>
      </c>
      <c r="B3449" s="104">
        <f t="shared" si="1113"/>
        <v>36940.685534720003</v>
      </c>
      <c r="C3449" s="104">
        <f t="shared" si="1102"/>
        <v>33938.18543056996</v>
      </c>
      <c r="D3449" s="132">
        <f t="shared" si="1103"/>
        <v>43445</v>
      </c>
      <c r="E3449" s="105">
        <f t="shared" si="1115"/>
        <v>0</v>
      </c>
      <c r="F3449" s="106">
        <f t="shared" si="1112"/>
        <v>30</v>
      </c>
      <c r="G3449" s="106">
        <f t="shared" si="1114"/>
        <v>31</v>
      </c>
      <c r="H3449" s="104">
        <f t="shared" si="1104"/>
        <v>1</v>
      </c>
      <c r="I3449" s="104">
        <f t="shared" si="1105"/>
        <v>1.07934741</v>
      </c>
      <c r="J3449" s="104">
        <f t="shared" si="1097"/>
        <v>1.07934741</v>
      </c>
      <c r="K3449" s="104">
        <f t="shared" si="1098"/>
        <v>36631.092544580002</v>
      </c>
      <c r="L3449" s="107">
        <f t="shared" si="1107"/>
        <v>0</v>
      </c>
      <c r="M3449" s="105">
        <f t="shared" si="1108"/>
        <v>0</v>
      </c>
      <c r="N3449" s="104">
        <f t="shared" si="1109"/>
        <v>0</v>
      </c>
      <c r="O3449" s="113">
        <f t="shared" si="1106"/>
        <v>0.11</v>
      </c>
      <c r="P3449" s="108">
        <f t="shared" si="1096"/>
        <v>1.0084516450000001</v>
      </c>
      <c r="Q3449" s="104">
        <f t="shared" si="1099"/>
        <v>309.59299013999998</v>
      </c>
      <c r="R3449" s="104">
        <f t="shared" si="1100"/>
        <v>309.59299013999998</v>
      </c>
      <c r="S3449" s="109" t="s">
        <v>52</v>
      </c>
      <c r="T3449" s="110">
        <f t="shared" si="1110"/>
        <v>43475</v>
      </c>
      <c r="U3449" s="111">
        <f t="shared" si="1111"/>
        <v>0</v>
      </c>
      <c r="V3449" s="22"/>
      <c r="AF3449" s="14"/>
    </row>
    <row r="3450" spans="1:32" x14ac:dyDescent="0.2">
      <c r="A3450" s="112">
        <f t="shared" si="1101"/>
        <v>43475</v>
      </c>
      <c r="B3450" s="104">
        <f t="shared" si="1113"/>
        <v>36951.050265730002</v>
      </c>
      <c r="C3450" s="104">
        <f t="shared" si="1102"/>
        <v>33938.18543056996</v>
      </c>
      <c r="D3450" s="132">
        <f t="shared" si="1103"/>
        <v>43445</v>
      </c>
      <c r="E3450" s="105">
        <f t="shared" si="1115"/>
        <v>0</v>
      </c>
      <c r="F3450" s="106">
        <f t="shared" si="1112"/>
        <v>31</v>
      </c>
      <c r="G3450" s="106">
        <f t="shared" si="1114"/>
        <v>31</v>
      </c>
      <c r="H3450" s="104">
        <f t="shared" si="1104"/>
        <v>1</v>
      </c>
      <c r="I3450" s="104">
        <f t="shared" si="1105"/>
        <v>1.07934741</v>
      </c>
      <c r="J3450" s="104">
        <f t="shared" si="1097"/>
        <v>1.07934741</v>
      </c>
      <c r="K3450" s="104">
        <f t="shared" si="1098"/>
        <v>36631.092544580002</v>
      </c>
      <c r="L3450" s="107">
        <f t="shared" si="1107"/>
        <v>112</v>
      </c>
      <c r="M3450" s="105">
        <f t="shared" si="1108"/>
        <v>2.4749080575078283E-2</v>
      </c>
      <c r="N3450" s="104">
        <f t="shared" si="1109"/>
        <v>906.58586092999997</v>
      </c>
      <c r="O3450" s="113">
        <f t="shared" si="1106"/>
        <v>0.11</v>
      </c>
      <c r="P3450" s="108">
        <f t="shared" si="1096"/>
        <v>1.0087345940000001</v>
      </c>
      <c r="Q3450" s="104">
        <f t="shared" si="1099"/>
        <v>319.95772115</v>
      </c>
      <c r="R3450" s="104">
        <f t="shared" si="1100"/>
        <v>1226.5435820799999</v>
      </c>
      <c r="S3450" s="109" t="s">
        <v>52</v>
      </c>
      <c r="T3450" s="110">
        <f t="shared" si="1110"/>
        <v>43475</v>
      </c>
      <c r="U3450" s="111">
        <f t="shared" si="1111"/>
        <v>35724.506683650005</v>
      </c>
      <c r="V3450" s="71"/>
      <c r="AF3450" s="14"/>
    </row>
    <row r="3451" spans="1:32" x14ac:dyDescent="0.2">
      <c r="A3451" s="112">
        <f t="shared" si="1101"/>
        <v>43476</v>
      </c>
      <c r="B3451" s="104">
        <f t="shared" si="1113"/>
        <v>35734.530158549998</v>
      </c>
      <c r="C3451" s="104">
        <f t="shared" si="1102"/>
        <v>33098.246544779962</v>
      </c>
      <c r="D3451" s="132">
        <f t="shared" si="1103"/>
        <v>43476</v>
      </c>
      <c r="E3451" s="105">
        <f t="shared" si="1115"/>
        <v>0</v>
      </c>
      <c r="F3451" s="106">
        <f t="shared" si="1112"/>
        <v>1</v>
      </c>
      <c r="G3451" s="106">
        <f t="shared" si="1114"/>
        <v>31</v>
      </c>
      <c r="H3451" s="104">
        <f t="shared" si="1104"/>
        <v>1</v>
      </c>
      <c r="I3451" s="104">
        <f t="shared" si="1105"/>
        <v>1.07934741</v>
      </c>
      <c r="J3451" s="104">
        <f t="shared" si="1097"/>
        <v>1.07934741</v>
      </c>
      <c r="K3451" s="104">
        <f t="shared" si="1098"/>
        <v>35724.50668364</v>
      </c>
      <c r="L3451" s="107">
        <f t="shared" si="1107"/>
        <v>0</v>
      </c>
      <c r="M3451" s="105">
        <f t="shared" si="1108"/>
        <v>0</v>
      </c>
      <c r="N3451" s="104">
        <f t="shared" si="1109"/>
        <v>0</v>
      </c>
      <c r="O3451" s="113">
        <f t="shared" si="1106"/>
        <v>0.11</v>
      </c>
      <c r="P3451" s="108">
        <f t="shared" si="1096"/>
        <v>1.0002805770000001</v>
      </c>
      <c r="Q3451" s="104">
        <f t="shared" si="1099"/>
        <v>10.023474909999999</v>
      </c>
      <c r="R3451" s="104">
        <f t="shared" si="1100"/>
        <v>10.023474909999999</v>
      </c>
      <c r="S3451" s="109" t="s">
        <v>52</v>
      </c>
      <c r="T3451" s="110">
        <f t="shared" si="1110"/>
        <v>43506</v>
      </c>
      <c r="U3451" s="111">
        <f t="shared" si="1111"/>
        <v>0</v>
      </c>
      <c r="V3451" s="22"/>
      <c r="AF3451" s="14"/>
    </row>
    <row r="3452" spans="1:32" x14ac:dyDescent="0.2">
      <c r="A3452" s="112">
        <f t="shared" si="1101"/>
        <v>43477</v>
      </c>
      <c r="B3452" s="104">
        <f t="shared" si="1113"/>
        <v>35744.556455689999</v>
      </c>
      <c r="C3452" s="104">
        <f t="shared" si="1102"/>
        <v>33098.246544779962</v>
      </c>
      <c r="D3452" s="132">
        <f t="shared" si="1103"/>
        <v>43476</v>
      </c>
      <c r="E3452" s="105">
        <f t="shared" si="1115"/>
        <v>0</v>
      </c>
      <c r="F3452" s="106">
        <f t="shared" si="1112"/>
        <v>2</v>
      </c>
      <c r="G3452" s="106">
        <f t="shared" si="1114"/>
        <v>31</v>
      </c>
      <c r="H3452" s="104">
        <f t="shared" si="1104"/>
        <v>1</v>
      </c>
      <c r="I3452" s="104">
        <f t="shared" si="1105"/>
        <v>1.07934741</v>
      </c>
      <c r="J3452" s="104">
        <f t="shared" si="1097"/>
        <v>1.07934741</v>
      </c>
      <c r="K3452" s="104">
        <f t="shared" si="1098"/>
        <v>35724.50668364</v>
      </c>
      <c r="L3452" s="107">
        <f t="shared" si="1107"/>
        <v>0</v>
      </c>
      <c r="M3452" s="105">
        <f t="shared" si="1108"/>
        <v>0</v>
      </c>
      <c r="N3452" s="104">
        <f t="shared" si="1109"/>
        <v>0</v>
      </c>
      <c r="O3452" s="113">
        <f t="shared" si="1106"/>
        <v>0.11</v>
      </c>
      <c r="P3452" s="108">
        <f t="shared" si="1096"/>
        <v>1.000561233</v>
      </c>
      <c r="Q3452" s="104">
        <f t="shared" si="1099"/>
        <v>20.049772050000001</v>
      </c>
      <c r="R3452" s="104">
        <f t="shared" si="1100"/>
        <v>20.049772050000001</v>
      </c>
      <c r="S3452" s="109" t="s">
        <v>52</v>
      </c>
      <c r="T3452" s="110">
        <f t="shared" si="1110"/>
        <v>43506</v>
      </c>
      <c r="U3452" s="111">
        <f t="shared" si="1111"/>
        <v>0</v>
      </c>
      <c r="V3452" s="22"/>
      <c r="AF3452" s="14"/>
    </row>
    <row r="3453" spans="1:32" x14ac:dyDescent="0.2">
      <c r="A3453" s="112">
        <f t="shared" si="1101"/>
        <v>43478</v>
      </c>
      <c r="B3453" s="104">
        <f t="shared" si="1113"/>
        <v>35754.585539350002</v>
      </c>
      <c r="C3453" s="104">
        <f t="shared" si="1102"/>
        <v>33098.246544779962</v>
      </c>
      <c r="D3453" s="132">
        <f t="shared" si="1103"/>
        <v>43476</v>
      </c>
      <c r="E3453" s="105">
        <f t="shared" si="1115"/>
        <v>0</v>
      </c>
      <c r="F3453" s="106">
        <f t="shared" si="1112"/>
        <v>3</v>
      </c>
      <c r="G3453" s="106">
        <f t="shared" si="1114"/>
        <v>31</v>
      </c>
      <c r="H3453" s="104">
        <f t="shared" si="1104"/>
        <v>1</v>
      </c>
      <c r="I3453" s="104">
        <f t="shared" si="1105"/>
        <v>1.07934741</v>
      </c>
      <c r="J3453" s="104">
        <f t="shared" si="1097"/>
        <v>1.07934741</v>
      </c>
      <c r="K3453" s="104">
        <f t="shared" si="1098"/>
        <v>35724.50668364</v>
      </c>
      <c r="L3453" s="107">
        <f t="shared" si="1107"/>
        <v>0</v>
      </c>
      <c r="M3453" s="105">
        <f t="shared" si="1108"/>
        <v>0</v>
      </c>
      <c r="N3453" s="104">
        <f t="shared" si="1109"/>
        <v>0</v>
      </c>
      <c r="O3453" s="113">
        <f t="shared" si="1106"/>
        <v>0.11</v>
      </c>
      <c r="P3453" s="108">
        <f t="shared" si="1096"/>
        <v>1.0008419669999999</v>
      </c>
      <c r="Q3453" s="104">
        <f t="shared" si="1099"/>
        <v>30.078855709999999</v>
      </c>
      <c r="R3453" s="104">
        <f t="shared" si="1100"/>
        <v>30.078855709999999</v>
      </c>
      <c r="S3453" s="109" t="s">
        <v>52</v>
      </c>
      <c r="T3453" s="110">
        <f t="shared" si="1110"/>
        <v>43506</v>
      </c>
      <c r="U3453" s="111">
        <f t="shared" si="1111"/>
        <v>0</v>
      </c>
      <c r="V3453" s="22"/>
      <c r="AF3453" s="14"/>
    </row>
    <row r="3454" spans="1:32" x14ac:dyDescent="0.2">
      <c r="A3454" s="112">
        <f t="shared" si="1101"/>
        <v>43479</v>
      </c>
      <c r="B3454" s="104">
        <f t="shared" si="1113"/>
        <v>35764.617480970002</v>
      </c>
      <c r="C3454" s="104">
        <f t="shared" si="1102"/>
        <v>33098.246544779962</v>
      </c>
      <c r="D3454" s="132">
        <f t="shared" si="1103"/>
        <v>43476</v>
      </c>
      <c r="E3454" s="105">
        <f t="shared" si="1115"/>
        <v>0</v>
      </c>
      <c r="F3454" s="106">
        <f t="shared" si="1112"/>
        <v>4</v>
      </c>
      <c r="G3454" s="106">
        <f t="shared" si="1114"/>
        <v>31</v>
      </c>
      <c r="H3454" s="104">
        <f t="shared" si="1104"/>
        <v>1</v>
      </c>
      <c r="I3454" s="104">
        <f t="shared" si="1105"/>
        <v>1.07934741</v>
      </c>
      <c r="J3454" s="104">
        <f t="shared" si="1097"/>
        <v>1.07934741</v>
      </c>
      <c r="K3454" s="104">
        <f t="shared" si="1098"/>
        <v>35724.50668364</v>
      </c>
      <c r="L3454" s="107">
        <f t="shared" si="1107"/>
        <v>0</v>
      </c>
      <c r="M3454" s="105">
        <f t="shared" si="1108"/>
        <v>0</v>
      </c>
      <c r="N3454" s="104">
        <f t="shared" si="1109"/>
        <v>0</v>
      </c>
      <c r="O3454" s="113">
        <f t="shared" si="1106"/>
        <v>0.11</v>
      </c>
      <c r="P3454" s="108">
        <f t="shared" si="1096"/>
        <v>1.0011227810000001</v>
      </c>
      <c r="Q3454" s="104">
        <f t="shared" si="1099"/>
        <v>40.110797329999997</v>
      </c>
      <c r="R3454" s="104">
        <f t="shared" si="1100"/>
        <v>40.110797329999997</v>
      </c>
      <c r="S3454" s="109" t="s">
        <v>52</v>
      </c>
      <c r="T3454" s="110">
        <f t="shared" si="1110"/>
        <v>43506</v>
      </c>
      <c r="U3454" s="111">
        <f t="shared" si="1111"/>
        <v>0</v>
      </c>
      <c r="V3454" s="22"/>
      <c r="AF3454" s="14"/>
    </row>
    <row r="3455" spans="1:32" x14ac:dyDescent="0.2">
      <c r="A3455" s="112">
        <f t="shared" si="1101"/>
        <v>43480</v>
      </c>
      <c r="B3455" s="104">
        <f t="shared" si="1113"/>
        <v>35774.652209109998</v>
      </c>
      <c r="C3455" s="104">
        <f t="shared" si="1102"/>
        <v>33098.246544779962</v>
      </c>
      <c r="D3455" s="132">
        <f t="shared" si="1103"/>
        <v>43476</v>
      </c>
      <c r="E3455" s="105">
        <f t="shared" si="1115"/>
        <v>0</v>
      </c>
      <c r="F3455" s="106">
        <f t="shared" si="1112"/>
        <v>5</v>
      </c>
      <c r="G3455" s="106">
        <f t="shared" si="1114"/>
        <v>31</v>
      </c>
      <c r="H3455" s="104">
        <f t="shared" si="1104"/>
        <v>1</v>
      </c>
      <c r="I3455" s="104">
        <f t="shared" si="1105"/>
        <v>1.07934741</v>
      </c>
      <c r="J3455" s="104">
        <f t="shared" si="1097"/>
        <v>1.07934741</v>
      </c>
      <c r="K3455" s="104">
        <f t="shared" si="1098"/>
        <v>35724.50668364</v>
      </c>
      <c r="L3455" s="107">
        <f t="shared" si="1107"/>
        <v>0</v>
      </c>
      <c r="M3455" s="105">
        <f t="shared" si="1108"/>
        <v>0</v>
      </c>
      <c r="N3455" s="104">
        <f t="shared" si="1109"/>
        <v>0</v>
      </c>
      <c r="O3455" s="113">
        <f t="shared" si="1106"/>
        <v>0.11</v>
      </c>
      <c r="P3455" s="108">
        <f t="shared" si="1096"/>
        <v>1.001403673</v>
      </c>
      <c r="Q3455" s="104">
        <f t="shared" si="1099"/>
        <v>50.145525470000003</v>
      </c>
      <c r="R3455" s="104">
        <f t="shared" si="1100"/>
        <v>50.145525470000003</v>
      </c>
      <c r="S3455" s="109" t="s">
        <v>52</v>
      </c>
      <c r="T3455" s="110">
        <f t="shared" si="1110"/>
        <v>43506</v>
      </c>
      <c r="U3455" s="111">
        <f t="shared" si="1111"/>
        <v>0</v>
      </c>
      <c r="V3455" s="22"/>
      <c r="AF3455" s="14"/>
    </row>
    <row r="3456" spans="1:32" x14ac:dyDescent="0.2">
      <c r="A3456" s="112">
        <f t="shared" si="1101"/>
        <v>43481</v>
      </c>
      <c r="B3456" s="104">
        <f t="shared" si="1113"/>
        <v>35784.689723750002</v>
      </c>
      <c r="C3456" s="104">
        <f t="shared" si="1102"/>
        <v>33098.246544779962</v>
      </c>
      <c r="D3456" s="132">
        <f t="shared" si="1103"/>
        <v>43476</v>
      </c>
      <c r="E3456" s="105">
        <f t="shared" si="1115"/>
        <v>0</v>
      </c>
      <c r="F3456" s="106">
        <f t="shared" si="1112"/>
        <v>6</v>
      </c>
      <c r="G3456" s="106">
        <f t="shared" si="1114"/>
        <v>31</v>
      </c>
      <c r="H3456" s="104">
        <f t="shared" si="1104"/>
        <v>1</v>
      </c>
      <c r="I3456" s="104">
        <f t="shared" si="1105"/>
        <v>1.07934741</v>
      </c>
      <c r="J3456" s="104">
        <f t="shared" si="1097"/>
        <v>1.07934741</v>
      </c>
      <c r="K3456" s="104">
        <f t="shared" si="1098"/>
        <v>35724.50668364</v>
      </c>
      <c r="L3456" s="107">
        <f t="shared" si="1107"/>
        <v>0</v>
      </c>
      <c r="M3456" s="105">
        <f t="shared" si="1108"/>
        <v>0</v>
      </c>
      <c r="N3456" s="104">
        <f t="shared" si="1109"/>
        <v>0</v>
      </c>
      <c r="O3456" s="113">
        <f t="shared" si="1106"/>
        <v>0.11</v>
      </c>
      <c r="P3456" s="108">
        <f t="shared" si="1096"/>
        <v>1.0016846429999999</v>
      </c>
      <c r="Q3456" s="104">
        <f t="shared" si="1099"/>
        <v>60.18304011</v>
      </c>
      <c r="R3456" s="104">
        <f t="shared" si="1100"/>
        <v>60.18304011</v>
      </c>
      <c r="S3456" s="109" t="s">
        <v>52</v>
      </c>
      <c r="T3456" s="110">
        <f t="shared" si="1110"/>
        <v>43506</v>
      </c>
      <c r="U3456" s="111">
        <f t="shared" si="1111"/>
        <v>0</v>
      </c>
      <c r="V3456" s="22"/>
      <c r="AF3456" s="14"/>
    </row>
    <row r="3457" spans="1:32" x14ac:dyDescent="0.2">
      <c r="A3457" s="112">
        <f t="shared" si="1101"/>
        <v>43482</v>
      </c>
      <c r="B3457" s="104">
        <f t="shared" si="1113"/>
        <v>35794.730096350002</v>
      </c>
      <c r="C3457" s="104">
        <f t="shared" si="1102"/>
        <v>33098.246544779962</v>
      </c>
      <c r="D3457" s="132">
        <f t="shared" si="1103"/>
        <v>43476</v>
      </c>
      <c r="E3457" s="105">
        <f t="shared" si="1115"/>
        <v>0</v>
      </c>
      <c r="F3457" s="106">
        <f t="shared" si="1112"/>
        <v>7</v>
      </c>
      <c r="G3457" s="106">
        <f t="shared" si="1114"/>
        <v>31</v>
      </c>
      <c r="H3457" s="104">
        <f t="shared" si="1104"/>
        <v>1</v>
      </c>
      <c r="I3457" s="104">
        <f t="shared" si="1105"/>
        <v>1.07934741</v>
      </c>
      <c r="J3457" s="104">
        <f t="shared" si="1097"/>
        <v>1.07934741</v>
      </c>
      <c r="K3457" s="104">
        <f t="shared" si="1098"/>
        <v>35724.50668364</v>
      </c>
      <c r="L3457" s="107">
        <f t="shared" si="1107"/>
        <v>0</v>
      </c>
      <c r="M3457" s="105">
        <f t="shared" si="1108"/>
        <v>0</v>
      </c>
      <c r="N3457" s="104">
        <f t="shared" si="1109"/>
        <v>0</v>
      </c>
      <c r="O3457" s="113">
        <f t="shared" si="1106"/>
        <v>0.11</v>
      </c>
      <c r="P3457" s="108">
        <f t="shared" si="1096"/>
        <v>1.001965693</v>
      </c>
      <c r="Q3457" s="104">
        <f t="shared" si="1099"/>
        <v>70.223412710000005</v>
      </c>
      <c r="R3457" s="104">
        <f t="shared" si="1100"/>
        <v>70.223412710000005</v>
      </c>
      <c r="S3457" s="109" t="s">
        <v>52</v>
      </c>
      <c r="T3457" s="110">
        <f t="shared" si="1110"/>
        <v>43506</v>
      </c>
      <c r="U3457" s="111">
        <f t="shared" si="1111"/>
        <v>0</v>
      </c>
      <c r="V3457" s="22"/>
      <c r="AF3457" s="14"/>
    </row>
    <row r="3458" spans="1:32" x14ac:dyDescent="0.2">
      <c r="A3458" s="112">
        <f t="shared" si="1101"/>
        <v>43483</v>
      </c>
      <c r="B3458" s="104">
        <f t="shared" si="1113"/>
        <v>35804.773291190002</v>
      </c>
      <c r="C3458" s="104">
        <f t="shared" si="1102"/>
        <v>33098.246544779962</v>
      </c>
      <c r="D3458" s="132">
        <f t="shared" si="1103"/>
        <v>43476</v>
      </c>
      <c r="E3458" s="105">
        <f t="shared" si="1115"/>
        <v>0</v>
      </c>
      <c r="F3458" s="106">
        <f t="shared" si="1112"/>
        <v>8</v>
      </c>
      <c r="G3458" s="106">
        <f t="shared" si="1114"/>
        <v>31</v>
      </c>
      <c r="H3458" s="104">
        <f t="shared" si="1104"/>
        <v>1</v>
      </c>
      <c r="I3458" s="104">
        <f t="shared" si="1105"/>
        <v>1.07934741</v>
      </c>
      <c r="J3458" s="104">
        <f t="shared" si="1097"/>
        <v>1.07934741</v>
      </c>
      <c r="K3458" s="104">
        <f t="shared" si="1098"/>
        <v>35724.50668364</v>
      </c>
      <c r="L3458" s="107">
        <f t="shared" si="1107"/>
        <v>0</v>
      </c>
      <c r="M3458" s="105">
        <f t="shared" si="1108"/>
        <v>0</v>
      </c>
      <c r="N3458" s="104">
        <f t="shared" si="1109"/>
        <v>0</v>
      </c>
      <c r="O3458" s="113">
        <f t="shared" si="1106"/>
        <v>0.11</v>
      </c>
      <c r="P3458" s="108">
        <f t="shared" si="1096"/>
        <v>1.002246822</v>
      </c>
      <c r="Q3458" s="104">
        <f t="shared" si="1099"/>
        <v>80.266607550000003</v>
      </c>
      <c r="R3458" s="104">
        <f t="shared" si="1100"/>
        <v>80.266607550000003</v>
      </c>
      <c r="S3458" s="109" t="s">
        <v>52</v>
      </c>
      <c r="T3458" s="110">
        <f t="shared" si="1110"/>
        <v>43506</v>
      </c>
      <c r="U3458" s="111">
        <f t="shared" si="1111"/>
        <v>0</v>
      </c>
      <c r="V3458" s="22"/>
      <c r="AF3458" s="14"/>
    </row>
    <row r="3459" spans="1:32" x14ac:dyDescent="0.2">
      <c r="A3459" s="112">
        <f t="shared" si="1101"/>
        <v>43484</v>
      </c>
      <c r="B3459" s="104">
        <f t="shared" si="1113"/>
        <v>35814.81927254</v>
      </c>
      <c r="C3459" s="104">
        <f t="shared" si="1102"/>
        <v>33098.246544779962</v>
      </c>
      <c r="D3459" s="132">
        <f t="shared" si="1103"/>
        <v>43476</v>
      </c>
      <c r="E3459" s="105">
        <f t="shared" si="1115"/>
        <v>0</v>
      </c>
      <c r="F3459" s="106">
        <f t="shared" si="1112"/>
        <v>9</v>
      </c>
      <c r="G3459" s="106">
        <f t="shared" si="1114"/>
        <v>31</v>
      </c>
      <c r="H3459" s="104">
        <f t="shared" si="1104"/>
        <v>1</v>
      </c>
      <c r="I3459" s="104">
        <f t="shared" si="1105"/>
        <v>1.07934741</v>
      </c>
      <c r="J3459" s="104">
        <f t="shared" si="1097"/>
        <v>1.07934741</v>
      </c>
      <c r="K3459" s="104">
        <f t="shared" si="1098"/>
        <v>35724.50668364</v>
      </c>
      <c r="L3459" s="107">
        <f t="shared" si="1107"/>
        <v>0</v>
      </c>
      <c r="M3459" s="105">
        <f t="shared" si="1108"/>
        <v>0</v>
      </c>
      <c r="N3459" s="104">
        <f t="shared" si="1109"/>
        <v>0</v>
      </c>
      <c r="O3459" s="113">
        <f t="shared" si="1106"/>
        <v>0.11</v>
      </c>
      <c r="P3459" s="108">
        <f t="shared" si="1096"/>
        <v>1.002528029</v>
      </c>
      <c r="Q3459" s="104">
        <f t="shared" si="1099"/>
        <v>90.312588899999994</v>
      </c>
      <c r="R3459" s="104">
        <f t="shared" si="1100"/>
        <v>90.312588899999994</v>
      </c>
      <c r="S3459" s="109" t="s">
        <v>52</v>
      </c>
      <c r="T3459" s="110">
        <f t="shared" si="1110"/>
        <v>43506</v>
      </c>
      <c r="U3459" s="111">
        <f t="shared" si="1111"/>
        <v>0</v>
      </c>
      <c r="V3459" s="22"/>
      <c r="AF3459" s="14"/>
    </row>
    <row r="3460" spans="1:32" x14ac:dyDescent="0.2">
      <c r="A3460" s="112">
        <f t="shared" si="1101"/>
        <v>43485</v>
      </c>
      <c r="B3460" s="104">
        <f t="shared" si="1113"/>
        <v>35824.868111850003</v>
      </c>
      <c r="C3460" s="104">
        <f t="shared" si="1102"/>
        <v>33098.246544779962</v>
      </c>
      <c r="D3460" s="132">
        <f t="shared" si="1103"/>
        <v>43476</v>
      </c>
      <c r="E3460" s="105">
        <f t="shared" si="1115"/>
        <v>0</v>
      </c>
      <c r="F3460" s="106">
        <f t="shared" si="1112"/>
        <v>10</v>
      </c>
      <c r="G3460" s="106">
        <f t="shared" si="1114"/>
        <v>31</v>
      </c>
      <c r="H3460" s="104">
        <f t="shared" si="1104"/>
        <v>1</v>
      </c>
      <c r="I3460" s="104">
        <f t="shared" si="1105"/>
        <v>1.07934741</v>
      </c>
      <c r="J3460" s="104">
        <f t="shared" si="1097"/>
        <v>1.07934741</v>
      </c>
      <c r="K3460" s="104">
        <f t="shared" si="1098"/>
        <v>35724.50668364</v>
      </c>
      <c r="L3460" s="107">
        <f t="shared" si="1107"/>
        <v>0</v>
      </c>
      <c r="M3460" s="105">
        <f t="shared" si="1108"/>
        <v>0</v>
      </c>
      <c r="N3460" s="104">
        <f t="shared" si="1109"/>
        <v>0</v>
      </c>
      <c r="O3460" s="113">
        <f t="shared" si="1106"/>
        <v>0.11</v>
      </c>
      <c r="P3460" s="108">
        <f t="shared" si="1096"/>
        <v>1.002809316</v>
      </c>
      <c r="Q3460" s="104">
        <f t="shared" si="1099"/>
        <v>100.36142821</v>
      </c>
      <c r="R3460" s="104">
        <f t="shared" si="1100"/>
        <v>100.36142821</v>
      </c>
      <c r="S3460" s="109" t="s">
        <v>52</v>
      </c>
      <c r="T3460" s="110">
        <f t="shared" si="1110"/>
        <v>43506</v>
      </c>
      <c r="U3460" s="111">
        <f t="shared" si="1111"/>
        <v>0</v>
      </c>
      <c r="V3460" s="22"/>
      <c r="AF3460" s="14"/>
    </row>
    <row r="3461" spans="1:32" x14ac:dyDescent="0.2">
      <c r="A3461" s="112">
        <f t="shared" si="1101"/>
        <v>43486</v>
      </c>
      <c r="B3461" s="104">
        <f t="shared" si="1113"/>
        <v>35834.91973768</v>
      </c>
      <c r="C3461" s="104">
        <f t="shared" si="1102"/>
        <v>33098.246544779962</v>
      </c>
      <c r="D3461" s="132">
        <f t="shared" si="1103"/>
        <v>43476</v>
      </c>
      <c r="E3461" s="105">
        <f t="shared" si="1115"/>
        <v>0</v>
      </c>
      <c r="F3461" s="106">
        <f t="shared" si="1112"/>
        <v>11</v>
      </c>
      <c r="G3461" s="106">
        <f t="shared" si="1114"/>
        <v>31</v>
      </c>
      <c r="H3461" s="104">
        <f t="shared" si="1104"/>
        <v>1</v>
      </c>
      <c r="I3461" s="104">
        <f t="shared" si="1105"/>
        <v>1.07934741</v>
      </c>
      <c r="J3461" s="104">
        <f t="shared" si="1097"/>
        <v>1.07934741</v>
      </c>
      <c r="K3461" s="104">
        <f t="shared" si="1098"/>
        <v>35724.50668364</v>
      </c>
      <c r="L3461" s="107">
        <f t="shared" si="1107"/>
        <v>0</v>
      </c>
      <c r="M3461" s="105">
        <f t="shared" si="1108"/>
        <v>0</v>
      </c>
      <c r="N3461" s="104">
        <f t="shared" si="1109"/>
        <v>0</v>
      </c>
      <c r="O3461" s="113">
        <f t="shared" si="1106"/>
        <v>0.11</v>
      </c>
      <c r="P3461" s="108">
        <f t="shared" si="1096"/>
        <v>1.003090681</v>
      </c>
      <c r="Q3461" s="104">
        <f t="shared" si="1099"/>
        <v>110.41305404000001</v>
      </c>
      <c r="R3461" s="104">
        <f t="shared" si="1100"/>
        <v>110.41305404000001</v>
      </c>
      <c r="S3461" s="109" t="s">
        <v>52</v>
      </c>
      <c r="T3461" s="110">
        <f t="shared" si="1110"/>
        <v>43506</v>
      </c>
      <c r="U3461" s="111">
        <f t="shared" si="1111"/>
        <v>0</v>
      </c>
      <c r="V3461" s="22"/>
      <c r="AF3461" s="14"/>
    </row>
    <row r="3462" spans="1:32" x14ac:dyDescent="0.2">
      <c r="A3462" s="112">
        <f t="shared" si="1101"/>
        <v>43487</v>
      </c>
      <c r="B3462" s="104">
        <f t="shared" si="1113"/>
        <v>35844.97418574</v>
      </c>
      <c r="C3462" s="104">
        <f t="shared" si="1102"/>
        <v>33098.246544779962</v>
      </c>
      <c r="D3462" s="132">
        <f t="shared" si="1103"/>
        <v>43476</v>
      </c>
      <c r="E3462" s="105">
        <f t="shared" si="1115"/>
        <v>0</v>
      </c>
      <c r="F3462" s="106">
        <f t="shared" si="1112"/>
        <v>12</v>
      </c>
      <c r="G3462" s="106">
        <f t="shared" si="1114"/>
        <v>31</v>
      </c>
      <c r="H3462" s="104">
        <f t="shared" si="1104"/>
        <v>1</v>
      </c>
      <c r="I3462" s="104">
        <f t="shared" si="1105"/>
        <v>1.07934741</v>
      </c>
      <c r="J3462" s="104">
        <f t="shared" si="1097"/>
        <v>1.07934741</v>
      </c>
      <c r="K3462" s="104">
        <f t="shared" si="1098"/>
        <v>35724.50668364</v>
      </c>
      <c r="L3462" s="107">
        <f t="shared" si="1107"/>
        <v>0</v>
      </c>
      <c r="M3462" s="105">
        <f t="shared" si="1108"/>
        <v>0</v>
      </c>
      <c r="N3462" s="104">
        <f t="shared" si="1109"/>
        <v>0</v>
      </c>
      <c r="O3462" s="113">
        <f t="shared" si="1106"/>
        <v>0.11</v>
      </c>
      <c r="P3462" s="108">
        <f t="shared" si="1096"/>
        <v>1.0033721250000001</v>
      </c>
      <c r="Q3462" s="104">
        <f t="shared" si="1099"/>
        <v>120.4675021</v>
      </c>
      <c r="R3462" s="104">
        <f t="shared" si="1100"/>
        <v>120.4675021</v>
      </c>
      <c r="S3462" s="109" t="s">
        <v>52</v>
      </c>
      <c r="T3462" s="110">
        <f t="shared" si="1110"/>
        <v>43506</v>
      </c>
      <c r="U3462" s="111">
        <f t="shared" si="1111"/>
        <v>0</v>
      </c>
      <c r="V3462" s="22"/>
      <c r="AF3462" s="14"/>
    </row>
    <row r="3463" spans="1:32" x14ac:dyDescent="0.2">
      <c r="A3463" s="112">
        <f t="shared" si="1101"/>
        <v>43488</v>
      </c>
      <c r="B3463" s="104">
        <f t="shared" si="1113"/>
        <v>35855.031456030003</v>
      </c>
      <c r="C3463" s="104">
        <f t="shared" si="1102"/>
        <v>33098.246544779962</v>
      </c>
      <c r="D3463" s="132">
        <f t="shared" si="1103"/>
        <v>43476</v>
      </c>
      <c r="E3463" s="105">
        <f t="shared" si="1115"/>
        <v>0</v>
      </c>
      <c r="F3463" s="106">
        <f t="shared" si="1112"/>
        <v>13</v>
      </c>
      <c r="G3463" s="106">
        <f t="shared" si="1114"/>
        <v>31</v>
      </c>
      <c r="H3463" s="104">
        <f t="shared" si="1104"/>
        <v>1</v>
      </c>
      <c r="I3463" s="104">
        <f t="shared" si="1105"/>
        <v>1.07934741</v>
      </c>
      <c r="J3463" s="104">
        <f t="shared" si="1097"/>
        <v>1.07934741</v>
      </c>
      <c r="K3463" s="104">
        <f t="shared" si="1098"/>
        <v>35724.50668364</v>
      </c>
      <c r="L3463" s="107">
        <f t="shared" si="1107"/>
        <v>0</v>
      </c>
      <c r="M3463" s="105">
        <f t="shared" si="1108"/>
        <v>0</v>
      </c>
      <c r="N3463" s="104">
        <f t="shared" si="1109"/>
        <v>0</v>
      </c>
      <c r="O3463" s="113">
        <f t="shared" si="1106"/>
        <v>0.11</v>
      </c>
      <c r="P3463" s="108">
        <f t="shared" si="1096"/>
        <v>1.003653648</v>
      </c>
      <c r="Q3463" s="104">
        <f t="shared" si="1099"/>
        <v>130.52477239000001</v>
      </c>
      <c r="R3463" s="104">
        <f t="shared" si="1100"/>
        <v>130.52477239000001</v>
      </c>
      <c r="S3463" s="109" t="s">
        <v>52</v>
      </c>
      <c r="T3463" s="110">
        <f t="shared" si="1110"/>
        <v>43506</v>
      </c>
      <c r="U3463" s="111">
        <f t="shared" si="1111"/>
        <v>0</v>
      </c>
      <c r="V3463" s="22"/>
      <c r="AF3463" s="14"/>
    </row>
    <row r="3464" spans="1:32" x14ac:dyDescent="0.2">
      <c r="A3464" s="112">
        <f t="shared" si="1101"/>
        <v>43489</v>
      </c>
      <c r="B3464" s="104">
        <f t="shared" si="1113"/>
        <v>35865.091548559998</v>
      </c>
      <c r="C3464" s="104">
        <f t="shared" si="1102"/>
        <v>33098.246544779962</v>
      </c>
      <c r="D3464" s="132">
        <f t="shared" si="1103"/>
        <v>43476</v>
      </c>
      <c r="E3464" s="105">
        <f t="shared" si="1115"/>
        <v>0</v>
      </c>
      <c r="F3464" s="106">
        <f t="shared" si="1112"/>
        <v>14</v>
      </c>
      <c r="G3464" s="106">
        <f t="shared" si="1114"/>
        <v>31</v>
      </c>
      <c r="H3464" s="104">
        <f t="shared" si="1104"/>
        <v>1</v>
      </c>
      <c r="I3464" s="104">
        <f t="shared" si="1105"/>
        <v>1.07934741</v>
      </c>
      <c r="J3464" s="104">
        <f t="shared" si="1097"/>
        <v>1.07934741</v>
      </c>
      <c r="K3464" s="104">
        <f t="shared" si="1098"/>
        <v>35724.50668364</v>
      </c>
      <c r="L3464" s="107">
        <f t="shared" si="1107"/>
        <v>0</v>
      </c>
      <c r="M3464" s="105">
        <f t="shared" si="1108"/>
        <v>0</v>
      </c>
      <c r="N3464" s="104">
        <f t="shared" si="1109"/>
        <v>0</v>
      </c>
      <c r="O3464" s="113">
        <f t="shared" si="1106"/>
        <v>0.11</v>
      </c>
      <c r="P3464" s="108">
        <f t="shared" ref="P3464:P3527" si="1116">ROUND((1+O3464)^(30/360)^(F3464/G3464),9)</f>
        <v>1.0039352500000001</v>
      </c>
      <c r="Q3464" s="104">
        <f t="shared" si="1099"/>
        <v>140.58486492</v>
      </c>
      <c r="R3464" s="104">
        <f t="shared" si="1100"/>
        <v>140.58486492</v>
      </c>
      <c r="S3464" s="109" t="s">
        <v>52</v>
      </c>
      <c r="T3464" s="110">
        <f t="shared" si="1110"/>
        <v>43506</v>
      </c>
      <c r="U3464" s="111">
        <f t="shared" si="1111"/>
        <v>0</v>
      </c>
      <c r="V3464" s="22"/>
      <c r="AF3464" s="14"/>
    </row>
    <row r="3465" spans="1:32" x14ac:dyDescent="0.2">
      <c r="A3465" s="112">
        <f t="shared" si="1101"/>
        <v>43490</v>
      </c>
      <c r="B3465" s="104">
        <f t="shared" si="1113"/>
        <v>35875.15446333</v>
      </c>
      <c r="C3465" s="104">
        <f t="shared" si="1102"/>
        <v>33098.246544779962</v>
      </c>
      <c r="D3465" s="132">
        <f t="shared" si="1103"/>
        <v>43476</v>
      </c>
      <c r="E3465" s="105">
        <f t="shared" si="1115"/>
        <v>0</v>
      </c>
      <c r="F3465" s="106">
        <f t="shared" si="1112"/>
        <v>15</v>
      </c>
      <c r="G3465" s="106">
        <f t="shared" si="1114"/>
        <v>31</v>
      </c>
      <c r="H3465" s="104">
        <f t="shared" si="1104"/>
        <v>1</v>
      </c>
      <c r="I3465" s="104">
        <f t="shared" si="1105"/>
        <v>1.07934741</v>
      </c>
      <c r="J3465" s="104">
        <f t="shared" si="1097"/>
        <v>1.07934741</v>
      </c>
      <c r="K3465" s="104">
        <f t="shared" si="1098"/>
        <v>35724.50668364</v>
      </c>
      <c r="L3465" s="107">
        <f t="shared" si="1107"/>
        <v>0</v>
      </c>
      <c r="M3465" s="105">
        <f t="shared" si="1108"/>
        <v>0</v>
      </c>
      <c r="N3465" s="104">
        <f t="shared" si="1109"/>
        <v>0</v>
      </c>
      <c r="O3465" s="113">
        <f t="shared" si="1106"/>
        <v>0.11</v>
      </c>
      <c r="P3465" s="108">
        <f t="shared" si="1116"/>
        <v>1.004216931</v>
      </c>
      <c r="Q3465" s="104">
        <f t="shared" si="1099"/>
        <v>150.64777968999999</v>
      </c>
      <c r="R3465" s="104">
        <f t="shared" si="1100"/>
        <v>150.64777968999999</v>
      </c>
      <c r="S3465" s="109" t="s">
        <v>52</v>
      </c>
      <c r="T3465" s="110">
        <f t="shared" si="1110"/>
        <v>43506</v>
      </c>
      <c r="U3465" s="111">
        <f t="shared" si="1111"/>
        <v>0</v>
      </c>
      <c r="V3465" s="22"/>
      <c r="AF3465" s="14"/>
    </row>
    <row r="3466" spans="1:32" x14ac:dyDescent="0.2">
      <c r="A3466" s="112">
        <f t="shared" si="1101"/>
        <v>43491</v>
      </c>
      <c r="B3466" s="104">
        <f t="shared" si="1113"/>
        <v>35885.220236059999</v>
      </c>
      <c r="C3466" s="104">
        <f t="shared" si="1102"/>
        <v>33098.246544779962</v>
      </c>
      <c r="D3466" s="132">
        <f t="shared" si="1103"/>
        <v>43476</v>
      </c>
      <c r="E3466" s="105">
        <f t="shared" si="1115"/>
        <v>0</v>
      </c>
      <c r="F3466" s="106">
        <f t="shared" si="1112"/>
        <v>16</v>
      </c>
      <c r="G3466" s="106">
        <f t="shared" si="1114"/>
        <v>31</v>
      </c>
      <c r="H3466" s="104">
        <f t="shared" si="1104"/>
        <v>1</v>
      </c>
      <c r="I3466" s="104">
        <f t="shared" si="1105"/>
        <v>1.07934741</v>
      </c>
      <c r="J3466" s="104">
        <f t="shared" ref="J3466:J3529" si="1117">TRUNC(H3466*I3466,8)</f>
        <v>1.07934741</v>
      </c>
      <c r="K3466" s="104">
        <f t="shared" ref="K3466:K3529" si="1118">TRUNC(C3466*J3466,8)</f>
        <v>35724.50668364</v>
      </c>
      <c r="L3466" s="107">
        <f t="shared" si="1107"/>
        <v>0</v>
      </c>
      <c r="M3466" s="105">
        <f t="shared" si="1108"/>
        <v>0</v>
      </c>
      <c r="N3466" s="104">
        <f t="shared" si="1109"/>
        <v>0</v>
      </c>
      <c r="O3466" s="113">
        <f t="shared" si="1106"/>
        <v>0.11</v>
      </c>
      <c r="P3466" s="108">
        <f t="shared" si="1116"/>
        <v>1.0044986920000001</v>
      </c>
      <c r="Q3466" s="104">
        <f t="shared" ref="Q3466:Q3529" si="1119">TRUNC((P3466-1)*K3466,8)</f>
        <v>160.71355242000001</v>
      </c>
      <c r="R3466" s="104">
        <f t="shared" ref="R3466:R3529" si="1120">(N3466+Q3466)</f>
        <v>160.71355242000001</v>
      </c>
      <c r="S3466" s="109" t="s">
        <v>52</v>
      </c>
      <c r="T3466" s="110">
        <f t="shared" si="1110"/>
        <v>43506</v>
      </c>
      <c r="U3466" s="111">
        <f t="shared" si="1111"/>
        <v>0</v>
      </c>
      <c r="V3466" s="22"/>
      <c r="AF3466" s="14"/>
    </row>
    <row r="3467" spans="1:32" x14ac:dyDescent="0.2">
      <c r="A3467" s="112">
        <f t="shared" ref="A3467:A3530" si="1121">(A3466+1)</f>
        <v>43492</v>
      </c>
      <c r="B3467" s="104">
        <f t="shared" si="1113"/>
        <v>35895.288795300003</v>
      </c>
      <c r="C3467" s="104">
        <f t="shared" ref="C3467:C3530" si="1122">IF(DAY(A3466)=$E$2,VLOOKUP(A3466,X$10:Y$148,2),C3466)</f>
        <v>33098.246544779962</v>
      </c>
      <c r="D3467" s="132">
        <f t="shared" ref="D3467:D3530" si="1123">IF(DAY(A3466)=$E$2,A3467,D3466)</f>
        <v>43476</v>
      </c>
      <c r="E3467" s="105">
        <f t="shared" si="1115"/>
        <v>0</v>
      </c>
      <c r="F3467" s="106">
        <f t="shared" si="1112"/>
        <v>17</v>
      </c>
      <c r="G3467" s="106">
        <f t="shared" si="1114"/>
        <v>31</v>
      </c>
      <c r="H3467" s="104">
        <f t="shared" ref="H3467:H3530" si="1124">TRUNC(((1+$E3467)^($F3467/$G3467)),8)</f>
        <v>1</v>
      </c>
      <c r="I3467" s="104">
        <f t="shared" ref="I3467:I3530" si="1125">IF(DAY(A3466)=E$2,J3466,I3466)</f>
        <v>1.07934741</v>
      </c>
      <c r="J3467" s="104">
        <f t="shared" si="1117"/>
        <v>1.07934741</v>
      </c>
      <c r="K3467" s="104">
        <f t="shared" si="1118"/>
        <v>35724.50668364</v>
      </c>
      <c r="L3467" s="107">
        <f t="shared" si="1107"/>
        <v>0</v>
      </c>
      <c r="M3467" s="105">
        <f t="shared" si="1108"/>
        <v>0</v>
      </c>
      <c r="N3467" s="104">
        <f t="shared" si="1109"/>
        <v>0</v>
      </c>
      <c r="O3467" s="113">
        <f t="shared" ref="O3467:O3530" si="1126">(O3466)</f>
        <v>0.11</v>
      </c>
      <c r="P3467" s="108">
        <f t="shared" si="1116"/>
        <v>1.004780531</v>
      </c>
      <c r="Q3467" s="104">
        <f t="shared" si="1119"/>
        <v>170.78211166</v>
      </c>
      <c r="R3467" s="104">
        <f t="shared" si="1120"/>
        <v>170.78211166</v>
      </c>
      <c r="S3467" s="109" t="s">
        <v>52</v>
      </c>
      <c r="T3467" s="110">
        <f t="shared" si="1110"/>
        <v>43506</v>
      </c>
      <c r="U3467" s="111">
        <f t="shared" si="1111"/>
        <v>0</v>
      </c>
      <c r="V3467" s="22"/>
      <c r="AF3467" s="14"/>
    </row>
    <row r="3468" spans="1:32" x14ac:dyDescent="0.2">
      <c r="A3468" s="112">
        <f t="shared" si="1121"/>
        <v>43493</v>
      </c>
      <c r="B3468" s="104">
        <f t="shared" si="1113"/>
        <v>35905.360176770002</v>
      </c>
      <c r="C3468" s="104">
        <f t="shared" si="1122"/>
        <v>33098.246544779962</v>
      </c>
      <c r="D3468" s="132">
        <f t="shared" si="1123"/>
        <v>43476</v>
      </c>
      <c r="E3468" s="105">
        <f t="shared" si="1115"/>
        <v>0</v>
      </c>
      <c r="F3468" s="106">
        <f t="shared" si="1112"/>
        <v>18</v>
      </c>
      <c r="G3468" s="106">
        <f t="shared" si="1114"/>
        <v>31</v>
      </c>
      <c r="H3468" s="104">
        <f t="shared" si="1124"/>
        <v>1</v>
      </c>
      <c r="I3468" s="104">
        <f t="shared" si="1125"/>
        <v>1.07934741</v>
      </c>
      <c r="J3468" s="104">
        <f t="shared" si="1117"/>
        <v>1.07934741</v>
      </c>
      <c r="K3468" s="104">
        <f t="shared" si="1118"/>
        <v>35724.50668364</v>
      </c>
      <c r="L3468" s="107">
        <f t="shared" ref="L3468:L3531" si="1127">IF(DAY(A3468)=E$2,VLOOKUP(A3468,$X$10:$AE$196,7),0)</f>
        <v>0</v>
      </c>
      <c r="M3468" s="105">
        <f t="shared" ref="M3468:M3531" si="1128">IF(DAY(A3468)=E$2,VLOOKUP(A3468,$X$10:$AE$200,5),0)</f>
        <v>0</v>
      </c>
      <c r="N3468" s="104">
        <f t="shared" ref="N3468:N3531" si="1129">IF(M3468&gt;0,TRUNC((M3468*K3468),8),0)</f>
        <v>0</v>
      </c>
      <c r="O3468" s="113">
        <f t="shared" si="1126"/>
        <v>0.11</v>
      </c>
      <c r="P3468" s="108">
        <f t="shared" si="1116"/>
        <v>1.005062449</v>
      </c>
      <c r="Q3468" s="104">
        <f t="shared" si="1119"/>
        <v>180.85349313</v>
      </c>
      <c r="R3468" s="104">
        <f t="shared" si="1120"/>
        <v>180.85349313</v>
      </c>
      <c r="S3468" s="109" t="s">
        <v>52</v>
      </c>
      <c r="T3468" s="110">
        <f t="shared" ref="T3468:T3531" si="1130">IF(DAY(A3468)=E$2+1,VLOOKUP(A3467,$X$10:$AE$200,8),T3467)</f>
        <v>43506</v>
      </c>
      <c r="U3468" s="111">
        <f t="shared" ref="U3468:U3531" si="1131">IF(L3468&gt;0,K3468-N3468,0)</f>
        <v>0</v>
      </c>
      <c r="V3468" s="22"/>
      <c r="AF3468" s="14"/>
    </row>
    <row r="3469" spans="1:32" x14ac:dyDescent="0.2">
      <c r="A3469" s="112">
        <f t="shared" si="1121"/>
        <v>43494</v>
      </c>
      <c r="B3469" s="104">
        <f t="shared" si="1113"/>
        <v>35915.434416210002</v>
      </c>
      <c r="C3469" s="104">
        <f t="shared" si="1122"/>
        <v>33098.246544779962</v>
      </c>
      <c r="D3469" s="132">
        <f t="shared" si="1123"/>
        <v>43476</v>
      </c>
      <c r="E3469" s="105">
        <f t="shared" si="1115"/>
        <v>0</v>
      </c>
      <c r="F3469" s="106">
        <f t="shared" si="1112"/>
        <v>19</v>
      </c>
      <c r="G3469" s="106">
        <f t="shared" si="1114"/>
        <v>31</v>
      </c>
      <c r="H3469" s="104">
        <f t="shared" si="1124"/>
        <v>1</v>
      </c>
      <c r="I3469" s="104">
        <f t="shared" si="1125"/>
        <v>1.07934741</v>
      </c>
      <c r="J3469" s="104">
        <f t="shared" si="1117"/>
        <v>1.07934741</v>
      </c>
      <c r="K3469" s="104">
        <f t="shared" si="1118"/>
        <v>35724.50668364</v>
      </c>
      <c r="L3469" s="107">
        <f t="shared" si="1127"/>
        <v>0</v>
      </c>
      <c r="M3469" s="105">
        <f t="shared" si="1128"/>
        <v>0</v>
      </c>
      <c r="N3469" s="104">
        <f t="shared" si="1129"/>
        <v>0</v>
      </c>
      <c r="O3469" s="113">
        <f t="shared" si="1126"/>
        <v>0.11</v>
      </c>
      <c r="P3469" s="108">
        <f t="shared" si="1116"/>
        <v>1.0053444469999999</v>
      </c>
      <c r="Q3469" s="104">
        <f t="shared" si="1119"/>
        <v>190.92773256999999</v>
      </c>
      <c r="R3469" s="104">
        <f t="shared" si="1120"/>
        <v>190.92773256999999</v>
      </c>
      <c r="S3469" s="109" t="s">
        <v>52</v>
      </c>
      <c r="T3469" s="110">
        <f t="shared" si="1130"/>
        <v>43506</v>
      </c>
      <c r="U3469" s="111">
        <f t="shared" si="1131"/>
        <v>0</v>
      </c>
      <c r="V3469" s="22"/>
      <c r="AF3469" s="14"/>
    </row>
    <row r="3470" spans="1:32" x14ac:dyDescent="0.2">
      <c r="A3470" s="112">
        <f t="shared" si="1121"/>
        <v>43495</v>
      </c>
      <c r="B3470" s="104">
        <f t="shared" si="1113"/>
        <v>35925.511442149997</v>
      </c>
      <c r="C3470" s="104">
        <f t="shared" si="1122"/>
        <v>33098.246544779962</v>
      </c>
      <c r="D3470" s="132">
        <f t="shared" si="1123"/>
        <v>43476</v>
      </c>
      <c r="E3470" s="105">
        <f t="shared" si="1115"/>
        <v>0</v>
      </c>
      <c r="F3470" s="106">
        <f t="shared" si="1112"/>
        <v>20</v>
      </c>
      <c r="G3470" s="106">
        <f t="shared" si="1114"/>
        <v>31</v>
      </c>
      <c r="H3470" s="104">
        <f t="shared" si="1124"/>
        <v>1</v>
      </c>
      <c r="I3470" s="104">
        <f t="shared" si="1125"/>
        <v>1.07934741</v>
      </c>
      <c r="J3470" s="104">
        <f t="shared" si="1117"/>
        <v>1.07934741</v>
      </c>
      <c r="K3470" s="104">
        <f t="shared" si="1118"/>
        <v>35724.50668364</v>
      </c>
      <c r="L3470" s="107">
        <f t="shared" si="1127"/>
        <v>0</v>
      </c>
      <c r="M3470" s="105">
        <f t="shared" si="1128"/>
        <v>0</v>
      </c>
      <c r="N3470" s="104">
        <f t="shared" si="1129"/>
        <v>0</v>
      </c>
      <c r="O3470" s="113">
        <f t="shared" si="1126"/>
        <v>0.11</v>
      </c>
      <c r="P3470" s="108">
        <f t="shared" si="1116"/>
        <v>1.0056265230000001</v>
      </c>
      <c r="Q3470" s="104">
        <f t="shared" si="1119"/>
        <v>201.00475850999999</v>
      </c>
      <c r="R3470" s="104">
        <f t="shared" si="1120"/>
        <v>201.00475850999999</v>
      </c>
      <c r="S3470" s="109" t="s">
        <v>52</v>
      </c>
      <c r="T3470" s="110">
        <f t="shared" si="1130"/>
        <v>43506</v>
      </c>
      <c r="U3470" s="111">
        <f t="shared" si="1131"/>
        <v>0</v>
      </c>
      <c r="V3470" s="22"/>
      <c r="AF3470" s="14"/>
    </row>
    <row r="3471" spans="1:32" x14ac:dyDescent="0.2">
      <c r="A3471" s="112">
        <f t="shared" si="1121"/>
        <v>43496</v>
      </c>
      <c r="B3471" s="104">
        <f t="shared" si="1113"/>
        <v>35935.591326059999</v>
      </c>
      <c r="C3471" s="104">
        <f t="shared" si="1122"/>
        <v>33098.246544779962</v>
      </c>
      <c r="D3471" s="132">
        <f t="shared" si="1123"/>
        <v>43476</v>
      </c>
      <c r="E3471" s="105">
        <f t="shared" si="1115"/>
        <v>0</v>
      </c>
      <c r="F3471" s="106">
        <f t="shared" si="1112"/>
        <v>21</v>
      </c>
      <c r="G3471" s="106">
        <f t="shared" si="1114"/>
        <v>31</v>
      </c>
      <c r="H3471" s="104">
        <f t="shared" si="1124"/>
        <v>1</v>
      </c>
      <c r="I3471" s="104">
        <f t="shared" si="1125"/>
        <v>1.07934741</v>
      </c>
      <c r="J3471" s="104">
        <f t="shared" si="1117"/>
        <v>1.07934741</v>
      </c>
      <c r="K3471" s="104">
        <f t="shared" si="1118"/>
        <v>35724.50668364</v>
      </c>
      <c r="L3471" s="107">
        <f t="shared" si="1127"/>
        <v>0</v>
      </c>
      <c r="M3471" s="105">
        <f t="shared" si="1128"/>
        <v>0</v>
      </c>
      <c r="N3471" s="104">
        <f t="shared" si="1129"/>
        <v>0</v>
      </c>
      <c r="O3471" s="113">
        <f t="shared" si="1126"/>
        <v>0.11</v>
      </c>
      <c r="P3471" s="108">
        <f t="shared" si="1116"/>
        <v>1.005908679</v>
      </c>
      <c r="Q3471" s="104">
        <f t="shared" si="1119"/>
        <v>211.08464241999999</v>
      </c>
      <c r="R3471" s="104">
        <f t="shared" si="1120"/>
        <v>211.08464241999999</v>
      </c>
      <c r="S3471" s="109" t="s">
        <v>52</v>
      </c>
      <c r="T3471" s="110">
        <f t="shared" si="1130"/>
        <v>43506</v>
      </c>
      <c r="U3471" s="111">
        <f t="shared" si="1131"/>
        <v>0</v>
      </c>
      <c r="V3471" s="22"/>
      <c r="AF3471" s="14"/>
    </row>
    <row r="3472" spans="1:32" x14ac:dyDescent="0.2">
      <c r="A3472" s="112">
        <f t="shared" si="1121"/>
        <v>43497</v>
      </c>
      <c r="B3472" s="104">
        <f t="shared" si="1113"/>
        <v>35945.674032210001</v>
      </c>
      <c r="C3472" s="104">
        <f t="shared" si="1122"/>
        <v>33098.246544779962</v>
      </c>
      <c r="D3472" s="132">
        <f t="shared" si="1123"/>
        <v>43476</v>
      </c>
      <c r="E3472" s="105">
        <f t="shared" si="1115"/>
        <v>0</v>
      </c>
      <c r="F3472" s="106">
        <f t="shared" si="1112"/>
        <v>22</v>
      </c>
      <c r="G3472" s="106">
        <f t="shared" si="1114"/>
        <v>31</v>
      </c>
      <c r="H3472" s="104">
        <f t="shared" si="1124"/>
        <v>1</v>
      </c>
      <c r="I3472" s="104">
        <f t="shared" si="1125"/>
        <v>1.07934741</v>
      </c>
      <c r="J3472" s="104">
        <f t="shared" si="1117"/>
        <v>1.07934741</v>
      </c>
      <c r="K3472" s="104">
        <f t="shared" si="1118"/>
        <v>35724.50668364</v>
      </c>
      <c r="L3472" s="107">
        <f t="shared" si="1127"/>
        <v>0</v>
      </c>
      <c r="M3472" s="105">
        <f t="shared" si="1128"/>
        <v>0</v>
      </c>
      <c r="N3472" s="104">
        <f t="shared" si="1129"/>
        <v>0</v>
      </c>
      <c r="O3472" s="113">
        <f t="shared" si="1126"/>
        <v>0.11</v>
      </c>
      <c r="P3472" s="108">
        <f t="shared" si="1116"/>
        <v>1.006190914</v>
      </c>
      <c r="Q3472" s="104">
        <f t="shared" si="1119"/>
        <v>221.16734857</v>
      </c>
      <c r="R3472" s="104">
        <f t="shared" si="1120"/>
        <v>221.16734857</v>
      </c>
      <c r="S3472" s="109" t="s">
        <v>52</v>
      </c>
      <c r="T3472" s="110">
        <f t="shared" si="1130"/>
        <v>43506</v>
      </c>
      <c r="U3472" s="111">
        <f t="shared" si="1131"/>
        <v>0</v>
      </c>
      <c r="V3472" s="22"/>
      <c r="AF3472" s="14"/>
    </row>
    <row r="3473" spans="1:32" x14ac:dyDescent="0.2">
      <c r="A3473" s="112">
        <f t="shared" si="1121"/>
        <v>43498</v>
      </c>
      <c r="B3473" s="104">
        <f t="shared" si="1113"/>
        <v>35955.759560589999</v>
      </c>
      <c r="C3473" s="104">
        <f t="shared" si="1122"/>
        <v>33098.246544779962</v>
      </c>
      <c r="D3473" s="132">
        <f t="shared" si="1123"/>
        <v>43476</v>
      </c>
      <c r="E3473" s="105">
        <f t="shared" si="1115"/>
        <v>0</v>
      </c>
      <c r="F3473" s="106">
        <f t="shared" si="1112"/>
        <v>23</v>
      </c>
      <c r="G3473" s="106">
        <f t="shared" si="1114"/>
        <v>31</v>
      </c>
      <c r="H3473" s="104">
        <f t="shared" si="1124"/>
        <v>1</v>
      </c>
      <c r="I3473" s="104">
        <f t="shared" si="1125"/>
        <v>1.07934741</v>
      </c>
      <c r="J3473" s="104">
        <f t="shared" si="1117"/>
        <v>1.07934741</v>
      </c>
      <c r="K3473" s="104">
        <f t="shared" si="1118"/>
        <v>35724.50668364</v>
      </c>
      <c r="L3473" s="107">
        <f t="shared" si="1127"/>
        <v>0</v>
      </c>
      <c r="M3473" s="105">
        <f t="shared" si="1128"/>
        <v>0</v>
      </c>
      <c r="N3473" s="104">
        <f t="shared" si="1129"/>
        <v>0</v>
      </c>
      <c r="O3473" s="113">
        <f t="shared" si="1126"/>
        <v>0.11</v>
      </c>
      <c r="P3473" s="108">
        <f t="shared" si="1116"/>
        <v>1.0064732279999999</v>
      </c>
      <c r="Q3473" s="104">
        <f t="shared" si="1119"/>
        <v>231.25287695</v>
      </c>
      <c r="R3473" s="104">
        <f t="shared" si="1120"/>
        <v>231.25287695</v>
      </c>
      <c r="S3473" s="109" t="s">
        <v>52</v>
      </c>
      <c r="T3473" s="110">
        <f t="shared" si="1130"/>
        <v>43506</v>
      </c>
      <c r="U3473" s="111">
        <f t="shared" si="1131"/>
        <v>0</v>
      </c>
      <c r="V3473" s="22"/>
      <c r="AF3473" s="14"/>
    </row>
    <row r="3474" spans="1:32" x14ac:dyDescent="0.2">
      <c r="A3474" s="112">
        <f t="shared" si="1121"/>
        <v>43499</v>
      </c>
      <c r="B3474" s="104">
        <f t="shared" si="1113"/>
        <v>35965.847911199999</v>
      </c>
      <c r="C3474" s="104">
        <f t="shared" si="1122"/>
        <v>33098.246544779962</v>
      </c>
      <c r="D3474" s="132">
        <f t="shared" si="1123"/>
        <v>43476</v>
      </c>
      <c r="E3474" s="105">
        <f t="shared" si="1115"/>
        <v>0</v>
      </c>
      <c r="F3474" s="106">
        <f t="shared" si="1112"/>
        <v>24</v>
      </c>
      <c r="G3474" s="106">
        <f t="shared" si="1114"/>
        <v>31</v>
      </c>
      <c r="H3474" s="104">
        <f t="shared" si="1124"/>
        <v>1</v>
      </c>
      <c r="I3474" s="104">
        <f t="shared" si="1125"/>
        <v>1.07934741</v>
      </c>
      <c r="J3474" s="104">
        <f t="shared" si="1117"/>
        <v>1.07934741</v>
      </c>
      <c r="K3474" s="104">
        <f t="shared" si="1118"/>
        <v>35724.50668364</v>
      </c>
      <c r="L3474" s="107">
        <f t="shared" si="1127"/>
        <v>0</v>
      </c>
      <c r="M3474" s="105">
        <f t="shared" si="1128"/>
        <v>0</v>
      </c>
      <c r="N3474" s="104">
        <f t="shared" si="1129"/>
        <v>0</v>
      </c>
      <c r="O3474" s="113">
        <f t="shared" si="1126"/>
        <v>0.11</v>
      </c>
      <c r="P3474" s="108">
        <f t="shared" si="1116"/>
        <v>1.0067556209999999</v>
      </c>
      <c r="Q3474" s="104">
        <f t="shared" si="1119"/>
        <v>241.34122755999999</v>
      </c>
      <c r="R3474" s="104">
        <f t="shared" si="1120"/>
        <v>241.34122755999999</v>
      </c>
      <c r="S3474" s="109" t="s">
        <v>52</v>
      </c>
      <c r="T3474" s="110">
        <f t="shared" si="1130"/>
        <v>43506</v>
      </c>
      <c r="U3474" s="111">
        <f t="shared" si="1131"/>
        <v>0</v>
      </c>
      <c r="V3474" s="22"/>
      <c r="AF3474" s="14"/>
    </row>
    <row r="3475" spans="1:32" x14ac:dyDescent="0.2">
      <c r="A3475" s="112">
        <f t="shared" si="1121"/>
        <v>43500</v>
      </c>
      <c r="B3475" s="104">
        <f t="shared" si="1113"/>
        <v>35975.93911978</v>
      </c>
      <c r="C3475" s="104">
        <f t="shared" si="1122"/>
        <v>33098.246544779962</v>
      </c>
      <c r="D3475" s="132">
        <f t="shared" si="1123"/>
        <v>43476</v>
      </c>
      <c r="E3475" s="105">
        <f t="shared" si="1115"/>
        <v>0</v>
      </c>
      <c r="F3475" s="106">
        <f t="shared" si="1112"/>
        <v>25</v>
      </c>
      <c r="G3475" s="106">
        <f t="shared" si="1114"/>
        <v>31</v>
      </c>
      <c r="H3475" s="104">
        <f t="shared" si="1124"/>
        <v>1</v>
      </c>
      <c r="I3475" s="104">
        <f t="shared" si="1125"/>
        <v>1.07934741</v>
      </c>
      <c r="J3475" s="104">
        <f t="shared" si="1117"/>
        <v>1.07934741</v>
      </c>
      <c r="K3475" s="104">
        <f t="shared" si="1118"/>
        <v>35724.50668364</v>
      </c>
      <c r="L3475" s="107">
        <f t="shared" si="1127"/>
        <v>0</v>
      </c>
      <c r="M3475" s="105">
        <f t="shared" si="1128"/>
        <v>0</v>
      </c>
      <c r="N3475" s="104">
        <f t="shared" si="1129"/>
        <v>0</v>
      </c>
      <c r="O3475" s="113">
        <f t="shared" si="1126"/>
        <v>0.11</v>
      </c>
      <c r="P3475" s="108">
        <f t="shared" si="1116"/>
        <v>1.0070380940000001</v>
      </c>
      <c r="Q3475" s="104">
        <f t="shared" si="1119"/>
        <v>251.43243613999999</v>
      </c>
      <c r="R3475" s="104">
        <f t="shared" si="1120"/>
        <v>251.43243613999999</v>
      </c>
      <c r="S3475" s="109" t="s">
        <v>52</v>
      </c>
      <c r="T3475" s="110">
        <f t="shared" si="1130"/>
        <v>43506</v>
      </c>
      <c r="U3475" s="111">
        <f t="shared" si="1131"/>
        <v>0</v>
      </c>
      <c r="V3475" s="22"/>
      <c r="AF3475" s="14"/>
    </row>
    <row r="3476" spans="1:32" x14ac:dyDescent="0.2">
      <c r="A3476" s="112">
        <f t="shared" si="1121"/>
        <v>43501</v>
      </c>
      <c r="B3476" s="104">
        <f t="shared" si="1113"/>
        <v>35986.033114869999</v>
      </c>
      <c r="C3476" s="104">
        <f t="shared" si="1122"/>
        <v>33098.246544779962</v>
      </c>
      <c r="D3476" s="132">
        <f t="shared" si="1123"/>
        <v>43476</v>
      </c>
      <c r="E3476" s="105">
        <f t="shared" si="1115"/>
        <v>0</v>
      </c>
      <c r="F3476" s="106">
        <f t="shared" si="1112"/>
        <v>26</v>
      </c>
      <c r="G3476" s="106">
        <f t="shared" si="1114"/>
        <v>31</v>
      </c>
      <c r="H3476" s="104">
        <f t="shared" si="1124"/>
        <v>1</v>
      </c>
      <c r="I3476" s="104">
        <f t="shared" si="1125"/>
        <v>1.07934741</v>
      </c>
      <c r="J3476" s="104">
        <f t="shared" si="1117"/>
        <v>1.07934741</v>
      </c>
      <c r="K3476" s="104">
        <f t="shared" si="1118"/>
        <v>35724.50668364</v>
      </c>
      <c r="L3476" s="107">
        <f t="shared" si="1127"/>
        <v>0</v>
      </c>
      <c r="M3476" s="105">
        <f t="shared" si="1128"/>
        <v>0</v>
      </c>
      <c r="N3476" s="104">
        <f t="shared" si="1129"/>
        <v>0</v>
      </c>
      <c r="O3476" s="113">
        <f t="shared" si="1126"/>
        <v>0.11</v>
      </c>
      <c r="P3476" s="108">
        <f t="shared" si="1116"/>
        <v>1.0073206450000001</v>
      </c>
      <c r="Q3476" s="104">
        <f t="shared" si="1119"/>
        <v>261.52643123000001</v>
      </c>
      <c r="R3476" s="104">
        <f t="shared" si="1120"/>
        <v>261.52643123000001</v>
      </c>
      <c r="S3476" s="109" t="s">
        <v>52</v>
      </c>
      <c r="T3476" s="110">
        <f t="shared" si="1130"/>
        <v>43506</v>
      </c>
      <c r="U3476" s="111">
        <f t="shared" si="1131"/>
        <v>0</v>
      </c>
      <c r="V3476" s="22"/>
      <c r="AF3476" s="14"/>
    </row>
    <row r="3477" spans="1:32" x14ac:dyDescent="0.2">
      <c r="A3477" s="112">
        <f t="shared" si="1121"/>
        <v>43502</v>
      </c>
      <c r="B3477" s="104">
        <f t="shared" si="1113"/>
        <v>35996.129967909998</v>
      </c>
      <c r="C3477" s="104">
        <f t="shared" si="1122"/>
        <v>33098.246544779962</v>
      </c>
      <c r="D3477" s="132">
        <f t="shared" si="1123"/>
        <v>43476</v>
      </c>
      <c r="E3477" s="105">
        <f t="shared" si="1115"/>
        <v>0</v>
      </c>
      <c r="F3477" s="106">
        <f t="shared" si="1112"/>
        <v>27</v>
      </c>
      <c r="G3477" s="106">
        <f t="shared" si="1114"/>
        <v>31</v>
      </c>
      <c r="H3477" s="104">
        <f t="shared" si="1124"/>
        <v>1</v>
      </c>
      <c r="I3477" s="104">
        <f t="shared" si="1125"/>
        <v>1.07934741</v>
      </c>
      <c r="J3477" s="104">
        <f t="shared" si="1117"/>
        <v>1.07934741</v>
      </c>
      <c r="K3477" s="104">
        <f t="shared" si="1118"/>
        <v>35724.50668364</v>
      </c>
      <c r="L3477" s="107">
        <f t="shared" si="1127"/>
        <v>0</v>
      </c>
      <c r="M3477" s="105">
        <f t="shared" si="1128"/>
        <v>0</v>
      </c>
      <c r="N3477" s="104">
        <f t="shared" si="1129"/>
        <v>0</v>
      </c>
      <c r="O3477" s="113">
        <f t="shared" si="1126"/>
        <v>0.11</v>
      </c>
      <c r="P3477" s="108">
        <f t="shared" si="1116"/>
        <v>1.007603276</v>
      </c>
      <c r="Q3477" s="104">
        <f t="shared" si="1119"/>
        <v>271.62328427</v>
      </c>
      <c r="R3477" s="104">
        <f t="shared" si="1120"/>
        <v>271.62328427</v>
      </c>
      <c r="S3477" s="109" t="s">
        <v>52</v>
      </c>
      <c r="T3477" s="110">
        <f t="shared" si="1130"/>
        <v>43506</v>
      </c>
      <c r="U3477" s="111">
        <f t="shared" si="1131"/>
        <v>0</v>
      </c>
      <c r="V3477" s="22"/>
      <c r="AF3477" s="14"/>
    </row>
    <row r="3478" spans="1:32" x14ac:dyDescent="0.2">
      <c r="A3478" s="112">
        <f t="shared" si="1121"/>
        <v>43503</v>
      </c>
      <c r="B3478" s="104">
        <f t="shared" si="1113"/>
        <v>36006.229678919997</v>
      </c>
      <c r="C3478" s="104">
        <f t="shared" si="1122"/>
        <v>33098.246544779962</v>
      </c>
      <c r="D3478" s="132">
        <f t="shared" si="1123"/>
        <v>43476</v>
      </c>
      <c r="E3478" s="105">
        <f t="shared" si="1115"/>
        <v>0</v>
      </c>
      <c r="F3478" s="106">
        <f t="shared" si="1112"/>
        <v>28</v>
      </c>
      <c r="G3478" s="106">
        <f t="shared" si="1114"/>
        <v>31</v>
      </c>
      <c r="H3478" s="104">
        <f t="shared" si="1124"/>
        <v>1</v>
      </c>
      <c r="I3478" s="104">
        <f t="shared" si="1125"/>
        <v>1.07934741</v>
      </c>
      <c r="J3478" s="104">
        <f t="shared" si="1117"/>
        <v>1.07934741</v>
      </c>
      <c r="K3478" s="104">
        <f t="shared" si="1118"/>
        <v>35724.50668364</v>
      </c>
      <c r="L3478" s="107">
        <f t="shared" si="1127"/>
        <v>0</v>
      </c>
      <c r="M3478" s="105">
        <f t="shared" si="1128"/>
        <v>0</v>
      </c>
      <c r="N3478" s="104">
        <f t="shared" si="1129"/>
        <v>0</v>
      </c>
      <c r="O3478" s="113">
        <f t="shared" si="1126"/>
        <v>0.11</v>
      </c>
      <c r="P3478" s="108">
        <f t="shared" si="1116"/>
        <v>1.0078859870000001</v>
      </c>
      <c r="Q3478" s="104">
        <f t="shared" si="1119"/>
        <v>281.72299528000002</v>
      </c>
      <c r="R3478" s="104">
        <f t="shared" si="1120"/>
        <v>281.72299528000002</v>
      </c>
      <c r="S3478" s="109" t="s">
        <v>52</v>
      </c>
      <c r="T3478" s="110">
        <f t="shared" si="1130"/>
        <v>43506</v>
      </c>
      <c r="U3478" s="111">
        <f t="shared" si="1131"/>
        <v>0</v>
      </c>
      <c r="V3478" s="22"/>
      <c r="AF3478" s="14"/>
    </row>
    <row r="3479" spans="1:32" x14ac:dyDescent="0.2">
      <c r="A3479" s="112">
        <f t="shared" si="1121"/>
        <v>43504</v>
      </c>
      <c r="B3479" s="104">
        <f t="shared" si="1113"/>
        <v>36016.332176440003</v>
      </c>
      <c r="C3479" s="104">
        <f t="shared" si="1122"/>
        <v>33098.246544779962</v>
      </c>
      <c r="D3479" s="132">
        <f t="shared" si="1123"/>
        <v>43476</v>
      </c>
      <c r="E3479" s="105">
        <f t="shared" si="1115"/>
        <v>0</v>
      </c>
      <c r="F3479" s="106">
        <f t="shared" si="1112"/>
        <v>29</v>
      </c>
      <c r="G3479" s="106">
        <f t="shared" si="1114"/>
        <v>31</v>
      </c>
      <c r="H3479" s="104">
        <f t="shared" si="1124"/>
        <v>1</v>
      </c>
      <c r="I3479" s="104">
        <f t="shared" si="1125"/>
        <v>1.07934741</v>
      </c>
      <c r="J3479" s="104">
        <f t="shared" si="1117"/>
        <v>1.07934741</v>
      </c>
      <c r="K3479" s="104">
        <f t="shared" si="1118"/>
        <v>35724.50668364</v>
      </c>
      <c r="L3479" s="107">
        <f t="shared" si="1127"/>
        <v>0</v>
      </c>
      <c r="M3479" s="105">
        <f t="shared" si="1128"/>
        <v>0</v>
      </c>
      <c r="N3479" s="104">
        <f t="shared" si="1129"/>
        <v>0</v>
      </c>
      <c r="O3479" s="113">
        <f t="shared" si="1126"/>
        <v>0.11</v>
      </c>
      <c r="P3479" s="108">
        <f t="shared" si="1116"/>
        <v>1.008168776</v>
      </c>
      <c r="Q3479" s="104">
        <f t="shared" si="1119"/>
        <v>291.82549280000001</v>
      </c>
      <c r="R3479" s="104">
        <f t="shared" si="1120"/>
        <v>291.82549280000001</v>
      </c>
      <c r="S3479" s="109" t="s">
        <v>52</v>
      </c>
      <c r="T3479" s="110">
        <f t="shared" si="1130"/>
        <v>43506</v>
      </c>
      <c r="U3479" s="111">
        <f t="shared" si="1131"/>
        <v>0</v>
      </c>
      <c r="V3479" s="22"/>
      <c r="AF3479" s="14"/>
    </row>
    <row r="3480" spans="1:32" x14ac:dyDescent="0.2">
      <c r="A3480" s="112">
        <f t="shared" si="1121"/>
        <v>43505</v>
      </c>
      <c r="B3480" s="104">
        <f t="shared" si="1113"/>
        <v>36026.437531930002</v>
      </c>
      <c r="C3480" s="104">
        <f t="shared" si="1122"/>
        <v>33098.246544779962</v>
      </c>
      <c r="D3480" s="132">
        <f t="shared" si="1123"/>
        <v>43476</v>
      </c>
      <c r="E3480" s="105">
        <f t="shared" si="1115"/>
        <v>0</v>
      </c>
      <c r="F3480" s="106">
        <f t="shared" si="1112"/>
        <v>30</v>
      </c>
      <c r="G3480" s="106">
        <f t="shared" si="1114"/>
        <v>31</v>
      </c>
      <c r="H3480" s="104">
        <f t="shared" si="1124"/>
        <v>1</v>
      </c>
      <c r="I3480" s="104">
        <f t="shared" si="1125"/>
        <v>1.07934741</v>
      </c>
      <c r="J3480" s="104">
        <f t="shared" si="1117"/>
        <v>1.07934741</v>
      </c>
      <c r="K3480" s="104">
        <f t="shared" si="1118"/>
        <v>35724.50668364</v>
      </c>
      <c r="L3480" s="107">
        <f t="shared" si="1127"/>
        <v>0</v>
      </c>
      <c r="M3480" s="105">
        <f t="shared" si="1128"/>
        <v>0</v>
      </c>
      <c r="N3480" s="104">
        <f t="shared" si="1129"/>
        <v>0</v>
      </c>
      <c r="O3480" s="113">
        <f t="shared" si="1126"/>
        <v>0.11</v>
      </c>
      <c r="P3480" s="108">
        <f t="shared" si="1116"/>
        <v>1.0084516450000001</v>
      </c>
      <c r="Q3480" s="104">
        <f t="shared" si="1119"/>
        <v>301.93084828999997</v>
      </c>
      <c r="R3480" s="104">
        <f t="shared" si="1120"/>
        <v>301.93084828999997</v>
      </c>
      <c r="S3480" s="109" t="s">
        <v>52</v>
      </c>
      <c r="T3480" s="110">
        <f t="shared" si="1130"/>
        <v>43506</v>
      </c>
      <c r="U3480" s="111">
        <f t="shared" si="1131"/>
        <v>0</v>
      </c>
      <c r="V3480" s="22"/>
      <c r="AF3480" s="14"/>
    </row>
    <row r="3481" spans="1:32" x14ac:dyDescent="0.2">
      <c r="A3481" s="112">
        <f t="shared" si="1121"/>
        <v>43506</v>
      </c>
      <c r="B3481" s="104">
        <f t="shared" si="1113"/>
        <v>36036.54574537</v>
      </c>
      <c r="C3481" s="104">
        <f t="shared" si="1122"/>
        <v>33098.246544779962</v>
      </c>
      <c r="D3481" s="132">
        <f t="shared" si="1123"/>
        <v>43476</v>
      </c>
      <c r="E3481" s="105">
        <f t="shared" si="1115"/>
        <v>0</v>
      </c>
      <c r="F3481" s="106">
        <f t="shared" si="1112"/>
        <v>31</v>
      </c>
      <c r="G3481" s="106">
        <f t="shared" si="1114"/>
        <v>31</v>
      </c>
      <c r="H3481" s="104">
        <f t="shared" si="1124"/>
        <v>1</v>
      </c>
      <c r="I3481" s="104">
        <f t="shared" si="1125"/>
        <v>1.07934741</v>
      </c>
      <c r="J3481" s="104">
        <f t="shared" si="1117"/>
        <v>1.07934741</v>
      </c>
      <c r="K3481" s="104">
        <f t="shared" si="1118"/>
        <v>35724.50668364</v>
      </c>
      <c r="L3481" s="107">
        <f t="shared" si="1127"/>
        <v>113</v>
      </c>
      <c r="M3481" s="105">
        <f t="shared" si="1128"/>
        <v>7.7734707359036356E-2</v>
      </c>
      <c r="N3481" s="104">
        <f t="shared" si="1129"/>
        <v>2777.0340725900001</v>
      </c>
      <c r="O3481" s="113">
        <f t="shared" si="1126"/>
        <v>0.11</v>
      </c>
      <c r="P3481" s="108">
        <f t="shared" si="1116"/>
        <v>1.0087345940000001</v>
      </c>
      <c r="Q3481" s="104">
        <f t="shared" si="1119"/>
        <v>312.03906173000001</v>
      </c>
      <c r="R3481" s="104">
        <f t="shared" si="1120"/>
        <v>3089.07313432</v>
      </c>
      <c r="S3481" s="109" t="s">
        <v>52</v>
      </c>
      <c r="T3481" s="110">
        <f t="shared" si="1130"/>
        <v>43506</v>
      </c>
      <c r="U3481" s="111">
        <f t="shared" si="1131"/>
        <v>32947.472611049998</v>
      </c>
      <c r="V3481" s="71"/>
      <c r="W3481" s="25"/>
      <c r="AF3481" s="14"/>
    </row>
    <row r="3482" spans="1:32" x14ac:dyDescent="0.2">
      <c r="A3482" s="112">
        <f t="shared" si="1121"/>
        <v>43507</v>
      </c>
      <c r="B3482" s="104">
        <f t="shared" si="1113"/>
        <v>32957.707545729994</v>
      </c>
      <c r="C3482" s="104">
        <f t="shared" si="1122"/>
        <v>30525.364035529961</v>
      </c>
      <c r="D3482" s="132">
        <f t="shared" si="1123"/>
        <v>43507</v>
      </c>
      <c r="E3482" s="105">
        <f t="shared" si="1115"/>
        <v>0</v>
      </c>
      <c r="F3482" s="106">
        <f t="shared" si="1112"/>
        <v>1</v>
      </c>
      <c r="G3482" s="106">
        <f t="shared" si="1114"/>
        <v>28</v>
      </c>
      <c r="H3482" s="104">
        <f t="shared" si="1124"/>
        <v>1</v>
      </c>
      <c r="I3482" s="104">
        <f t="shared" si="1125"/>
        <v>1.07934741</v>
      </c>
      <c r="J3482" s="104">
        <f t="shared" si="1117"/>
        <v>1.07934741</v>
      </c>
      <c r="K3482" s="104">
        <f t="shared" si="1118"/>
        <v>32947.472611049998</v>
      </c>
      <c r="L3482" s="107">
        <f t="shared" si="1127"/>
        <v>0</v>
      </c>
      <c r="M3482" s="105">
        <f t="shared" si="1128"/>
        <v>0</v>
      </c>
      <c r="N3482" s="104">
        <f t="shared" si="1129"/>
        <v>0</v>
      </c>
      <c r="O3482" s="113">
        <f t="shared" si="1126"/>
        <v>0.11</v>
      </c>
      <c r="P3482" s="108">
        <f t="shared" si="1116"/>
        <v>1.000310644</v>
      </c>
      <c r="Q3482" s="104">
        <f t="shared" si="1119"/>
        <v>10.23493468</v>
      </c>
      <c r="R3482" s="104">
        <f t="shared" si="1120"/>
        <v>10.23493468</v>
      </c>
      <c r="S3482" s="109" t="s">
        <v>52</v>
      </c>
      <c r="T3482" s="110">
        <f t="shared" si="1130"/>
        <v>43534</v>
      </c>
      <c r="U3482" s="111">
        <f t="shared" si="1131"/>
        <v>0</v>
      </c>
      <c r="V3482" s="22"/>
      <c r="AF3482" s="14"/>
    </row>
    <row r="3483" spans="1:32" x14ac:dyDescent="0.2">
      <c r="A3483" s="112">
        <f t="shared" si="1121"/>
        <v>43508</v>
      </c>
      <c r="B3483" s="104">
        <f t="shared" si="1113"/>
        <v>32967.945643369996</v>
      </c>
      <c r="C3483" s="104">
        <f t="shared" si="1122"/>
        <v>30525.364035529961</v>
      </c>
      <c r="D3483" s="132">
        <f t="shared" si="1123"/>
        <v>43507</v>
      </c>
      <c r="E3483" s="105">
        <f t="shared" si="1115"/>
        <v>0</v>
      </c>
      <c r="F3483" s="106">
        <f t="shared" si="1112"/>
        <v>2</v>
      </c>
      <c r="G3483" s="106">
        <f t="shared" si="1114"/>
        <v>28</v>
      </c>
      <c r="H3483" s="104">
        <f t="shared" si="1124"/>
        <v>1</v>
      </c>
      <c r="I3483" s="104">
        <f t="shared" si="1125"/>
        <v>1.07934741</v>
      </c>
      <c r="J3483" s="104">
        <f t="shared" si="1117"/>
        <v>1.07934741</v>
      </c>
      <c r="K3483" s="104">
        <f t="shared" si="1118"/>
        <v>32947.472611049998</v>
      </c>
      <c r="L3483" s="107">
        <f t="shared" si="1127"/>
        <v>0</v>
      </c>
      <c r="M3483" s="105">
        <f t="shared" si="1128"/>
        <v>0</v>
      </c>
      <c r="N3483" s="104">
        <f t="shared" si="1129"/>
        <v>0</v>
      </c>
      <c r="O3483" s="113">
        <f t="shared" si="1126"/>
        <v>0.11</v>
      </c>
      <c r="P3483" s="108">
        <f t="shared" si="1116"/>
        <v>1.000621384</v>
      </c>
      <c r="Q3483" s="104">
        <f t="shared" si="1119"/>
        <v>20.473032320000002</v>
      </c>
      <c r="R3483" s="104">
        <f t="shared" si="1120"/>
        <v>20.473032320000002</v>
      </c>
      <c r="S3483" s="109" t="s">
        <v>52</v>
      </c>
      <c r="T3483" s="110">
        <f t="shared" si="1130"/>
        <v>43534</v>
      </c>
      <c r="U3483" s="111">
        <f t="shared" si="1131"/>
        <v>0</v>
      </c>
      <c r="V3483" s="22"/>
      <c r="W3483" s="25"/>
      <c r="AF3483" s="14"/>
    </row>
    <row r="3484" spans="1:32" x14ac:dyDescent="0.2">
      <c r="A3484" s="112">
        <f t="shared" si="1121"/>
        <v>43509</v>
      </c>
      <c r="B3484" s="104">
        <f t="shared" si="1113"/>
        <v>32978.186903959999</v>
      </c>
      <c r="C3484" s="104">
        <f t="shared" si="1122"/>
        <v>30525.364035529961</v>
      </c>
      <c r="D3484" s="132">
        <f t="shared" si="1123"/>
        <v>43507</v>
      </c>
      <c r="E3484" s="105">
        <f t="shared" si="1115"/>
        <v>0</v>
      </c>
      <c r="F3484" s="106">
        <f t="shared" si="1112"/>
        <v>3</v>
      </c>
      <c r="G3484" s="106">
        <f t="shared" si="1114"/>
        <v>28</v>
      </c>
      <c r="H3484" s="104">
        <f t="shared" si="1124"/>
        <v>1</v>
      </c>
      <c r="I3484" s="104">
        <f t="shared" si="1125"/>
        <v>1.07934741</v>
      </c>
      <c r="J3484" s="104">
        <f t="shared" si="1117"/>
        <v>1.07934741</v>
      </c>
      <c r="K3484" s="104">
        <f t="shared" si="1118"/>
        <v>32947.472611049998</v>
      </c>
      <c r="L3484" s="107">
        <f t="shared" si="1127"/>
        <v>0</v>
      </c>
      <c r="M3484" s="105">
        <f t="shared" si="1128"/>
        <v>0</v>
      </c>
      <c r="N3484" s="104">
        <f t="shared" si="1129"/>
        <v>0</v>
      </c>
      <c r="O3484" s="113">
        <f t="shared" si="1126"/>
        <v>0.11</v>
      </c>
      <c r="P3484" s="108">
        <f t="shared" si="1116"/>
        <v>1.0009322199999999</v>
      </c>
      <c r="Q3484" s="104">
        <f t="shared" si="1119"/>
        <v>30.714292910000001</v>
      </c>
      <c r="R3484" s="104">
        <f t="shared" si="1120"/>
        <v>30.714292910000001</v>
      </c>
      <c r="S3484" s="109" t="s">
        <v>52</v>
      </c>
      <c r="T3484" s="110">
        <f t="shared" si="1130"/>
        <v>43534</v>
      </c>
      <c r="U3484" s="111">
        <f t="shared" si="1131"/>
        <v>0</v>
      </c>
      <c r="V3484" s="22"/>
      <c r="AF3484" s="14"/>
    </row>
    <row r="3485" spans="1:32" x14ac:dyDescent="0.2">
      <c r="A3485" s="112">
        <f t="shared" si="1121"/>
        <v>43510</v>
      </c>
      <c r="B3485" s="104">
        <f t="shared" si="1113"/>
        <v>32988.431360459996</v>
      </c>
      <c r="C3485" s="104">
        <f t="shared" si="1122"/>
        <v>30525.364035529961</v>
      </c>
      <c r="D3485" s="132">
        <f t="shared" si="1123"/>
        <v>43507</v>
      </c>
      <c r="E3485" s="105">
        <f t="shared" si="1115"/>
        <v>0</v>
      </c>
      <c r="F3485" s="106">
        <f t="shared" si="1112"/>
        <v>4</v>
      </c>
      <c r="G3485" s="106">
        <f t="shared" si="1114"/>
        <v>28</v>
      </c>
      <c r="H3485" s="104">
        <f t="shared" si="1124"/>
        <v>1</v>
      </c>
      <c r="I3485" s="104">
        <f t="shared" si="1125"/>
        <v>1.07934741</v>
      </c>
      <c r="J3485" s="104">
        <f t="shared" si="1117"/>
        <v>1.07934741</v>
      </c>
      <c r="K3485" s="104">
        <f t="shared" si="1118"/>
        <v>32947.472611049998</v>
      </c>
      <c r="L3485" s="107">
        <f t="shared" si="1127"/>
        <v>0</v>
      </c>
      <c r="M3485" s="105">
        <f t="shared" si="1128"/>
        <v>0</v>
      </c>
      <c r="N3485" s="104">
        <f t="shared" si="1129"/>
        <v>0</v>
      </c>
      <c r="O3485" s="113">
        <f t="shared" si="1126"/>
        <v>0.11</v>
      </c>
      <c r="P3485" s="108">
        <f t="shared" si="1116"/>
        <v>1.0012431530000001</v>
      </c>
      <c r="Q3485" s="104">
        <f t="shared" si="1119"/>
        <v>40.958749410000003</v>
      </c>
      <c r="R3485" s="104">
        <f t="shared" si="1120"/>
        <v>40.958749410000003</v>
      </c>
      <c r="S3485" s="109" t="s">
        <v>52</v>
      </c>
      <c r="T3485" s="110">
        <f t="shared" si="1130"/>
        <v>43534</v>
      </c>
      <c r="U3485" s="111">
        <f t="shared" si="1131"/>
        <v>0</v>
      </c>
      <c r="V3485" s="22"/>
      <c r="AF3485" s="14"/>
    </row>
    <row r="3486" spans="1:32" x14ac:dyDescent="0.2">
      <c r="A3486" s="112">
        <f t="shared" si="1121"/>
        <v>43511</v>
      </c>
      <c r="B3486" s="104">
        <f t="shared" si="1113"/>
        <v>32998.679012870001</v>
      </c>
      <c r="C3486" s="104">
        <f t="shared" si="1122"/>
        <v>30525.364035529961</v>
      </c>
      <c r="D3486" s="132">
        <f t="shared" si="1123"/>
        <v>43507</v>
      </c>
      <c r="E3486" s="105">
        <f t="shared" si="1115"/>
        <v>0</v>
      </c>
      <c r="F3486" s="106">
        <f t="shared" si="1112"/>
        <v>5</v>
      </c>
      <c r="G3486" s="106">
        <f t="shared" si="1114"/>
        <v>28</v>
      </c>
      <c r="H3486" s="104">
        <f t="shared" si="1124"/>
        <v>1</v>
      </c>
      <c r="I3486" s="104">
        <f t="shared" si="1125"/>
        <v>1.07934741</v>
      </c>
      <c r="J3486" s="104">
        <f t="shared" si="1117"/>
        <v>1.07934741</v>
      </c>
      <c r="K3486" s="104">
        <f t="shared" si="1118"/>
        <v>32947.472611049998</v>
      </c>
      <c r="L3486" s="107">
        <f t="shared" si="1127"/>
        <v>0</v>
      </c>
      <c r="M3486" s="105">
        <f t="shared" si="1128"/>
        <v>0</v>
      </c>
      <c r="N3486" s="104">
        <f t="shared" si="1129"/>
        <v>0</v>
      </c>
      <c r="O3486" s="113">
        <f t="shared" si="1126"/>
        <v>0.11</v>
      </c>
      <c r="P3486" s="108">
        <f t="shared" si="1116"/>
        <v>1.0015541830000001</v>
      </c>
      <c r="Q3486" s="104">
        <f t="shared" si="1119"/>
        <v>51.206401820000004</v>
      </c>
      <c r="R3486" s="104">
        <f t="shared" si="1120"/>
        <v>51.206401820000004</v>
      </c>
      <c r="S3486" s="109" t="s">
        <v>52</v>
      </c>
      <c r="T3486" s="110">
        <f t="shared" si="1130"/>
        <v>43534</v>
      </c>
      <c r="U3486" s="111">
        <f t="shared" si="1131"/>
        <v>0</v>
      </c>
      <c r="V3486" s="22"/>
      <c r="AF3486" s="14"/>
    </row>
    <row r="3487" spans="1:32" x14ac:dyDescent="0.2">
      <c r="A3487" s="112">
        <f t="shared" si="1121"/>
        <v>43512</v>
      </c>
      <c r="B3487" s="104">
        <f t="shared" si="1113"/>
        <v>33008.929828230001</v>
      </c>
      <c r="C3487" s="104">
        <f t="shared" si="1122"/>
        <v>30525.364035529961</v>
      </c>
      <c r="D3487" s="132">
        <f t="shared" si="1123"/>
        <v>43507</v>
      </c>
      <c r="E3487" s="105">
        <f t="shared" si="1115"/>
        <v>0</v>
      </c>
      <c r="F3487" s="106">
        <f t="shared" si="1112"/>
        <v>6</v>
      </c>
      <c r="G3487" s="106">
        <f t="shared" si="1114"/>
        <v>28</v>
      </c>
      <c r="H3487" s="104">
        <f t="shared" si="1124"/>
        <v>1</v>
      </c>
      <c r="I3487" s="104">
        <f t="shared" si="1125"/>
        <v>1.07934741</v>
      </c>
      <c r="J3487" s="104">
        <f t="shared" si="1117"/>
        <v>1.07934741</v>
      </c>
      <c r="K3487" s="104">
        <f t="shared" si="1118"/>
        <v>32947.472611049998</v>
      </c>
      <c r="L3487" s="107">
        <f t="shared" si="1127"/>
        <v>0</v>
      </c>
      <c r="M3487" s="105">
        <f t="shared" si="1128"/>
        <v>0</v>
      </c>
      <c r="N3487" s="104">
        <f t="shared" si="1129"/>
        <v>0</v>
      </c>
      <c r="O3487" s="113">
        <f t="shared" si="1126"/>
        <v>0.11</v>
      </c>
      <c r="P3487" s="108">
        <f t="shared" si="1116"/>
        <v>1.001865309</v>
      </c>
      <c r="Q3487" s="104">
        <f t="shared" si="1119"/>
        <v>61.457217180000001</v>
      </c>
      <c r="R3487" s="104">
        <f t="shared" si="1120"/>
        <v>61.457217180000001</v>
      </c>
      <c r="S3487" s="109" t="s">
        <v>52</v>
      </c>
      <c r="T3487" s="110">
        <f t="shared" si="1130"/>
        <v>43534</v>
      </c>
      <c r="U3487" s="111">
        <f t="shared" si="1131"/>
        <v>0</v>
      </c>
      <c r="V3487" s="22"/>
      <c r="AF3487" s="14"/>
    </row>
    <row r="3488" spans="1:32" x14ac:dyDescent="0.2">
      <c r="A3488" s="112">
        <f t="shared" si="1121"/>
        <v>43513</v>
      </c>
      <c r="B3488" s="104">
        <f t="shared" si="1113"/>
        <v>33019.183839500001</v>
      </c>
      <c r="C3488" s="104">
        <f t="shared" si="1122"/>
        <v>30525.364035529961</v>
      </c>
      <c r="D3488" s="132">
        <f t="shared" si="1123"/>
        <v>43507</v>
      </c>
      <c r="E3488" s="105">
        <f t="shared" si="1115"/>
        <v>0</v>
      </c>
      <c r="F3488" s="106">
        <f t="shared" si="1112"/>
        <v>7</v>
      </c>
      <c r="G3488" s="106">
        <f t="shared" si="1114"/>
        <v>28</v>
      </c>
      <c r="H3488" s="104">
        <f t="shared" si="1124"/>
        <v>1</v>
      </c>
      <c r="I3488" s="104">
        <f t="shared" si="1125"/>
        <v>1.07934741</v>
      </c>
      <c r="J3488" s="104">
        <f t="shared" si="1117"/>
        <v>1.07934741</v>
      </c>
      <c r="K3488" s="104">
        <f t="shared" si="1118"/>
        <v>32947.472611049998</v>
      </c>
      <c r="L3488" s="107">
        <f t="shared" si="1127"/>
        <v>0</v>
      </c>
      <c r="M3488" s="105">
        <f t="shared" si="1128"/>
        <v>0</v>
      </c>
      <c r="N3488" s="104">
        <f t="shared" si="1129"/>
        <v>0</v>
      </c>
      <c r="O3488" s="113">
        <f t="shared" si="1126"/>
        <v>0.11</v>
      </c>
      <c r="P3488" s="108">
        <f t="shared" si="1116"/>
        <v>1.002176532</v>
      </c>
      <c r="Q3488" s="104">
        <f t="shared" si="1119"/>
        <v>71.711228449999993</v>
      </c>
      <c r="R3488" s="104">
        <f t="shared" si="1120"/>
        <v>71.711228449999993</v>
      </c>
      <c r="S3488" s="109" t="s">
        <v>52</v>
      </c>
      <c r="T3488" s="110">
        <f t="shared" si="1130"/>
        <v>43534</v>
      </c>
      <c r="U3488" s="111">
        <f t="shared" si="1131"/>
        <v>0</v>
      </c>
      <c r="V3488" s="22"/>
      <c r="AF3488" s="14"/>
    </row>
    <row r="3489" spans="1:32" x14ac:dyDescent="0.2">
      <c r="A3489" s="112">
        <f t="shared" si="1121"/>
        <v>43514</v>
      </c>
      <c r="B3489" s="104">
        <f t="shared" si="1113"/>
        <v>33029.441046679996</v>
      </c>
      <c r="C3489" s="104">
        <f t="shared" si="1122"/>
        <v>30525.364035529961</v>
      </c>
      <c r="D3489" s="132">
        <f t="shared" si="1123"/>
        <v>43507</v>
      </c>
      <c r="E3489" s="105">
        <f t="shared" si="1115"/>
        <v>0</v>
      </c>
      <c r="F3489" s="106">
        <f t="shared" si="1112"/>
        <v>8</v>
      </c>
      <c r="G3489" s="106">
        <f t="shared" si="1114"/>
        <v>28</v>
      </c>
      <c r="H3489" s="104">
        <f t="shared" si="1124"/>
        <v>1</v>
      </c>
      <c r="I3489" s="104">
        <f t="shared" si="1125"/>
        <v>1.07934741</v>
      </c>
      <c r="J3489" s="104">
        <f t="shared" si="1117"/>
        <v>1.07934741</v>
      </c>
      <c r="K3489" s="104">
        <f t="shared" si="1118"/>
        <v>32947.472611049998</v>
      </c>
      <c r="L3489" s="107">
        <f t="shared" si="1127"/>
        <v>0</v>
      </c>
      <c r="M3489" s="105">
        <f t="shared" si="1128"/>
        <v>0</v>
      </c>
      <c r="N3489" s="104">
        <f t="shared" si="1129"/>
        <v>0</v>
      </c>
      <c r="O3489" s="113">
        <f t="shared" si="1126"/>
        <v>0.11</v>
      </c>
      <c r="P3489" s="108">
        <f t="shared" si="1116"/>
        <v>1.002487852</v>
      </c>
      <c r="Q3489" s="104">
        <f t="shared" si="1119"/>
        <v>81.968435630000002</v>
      </c>
      <c r="R3489" s="104">
        <f t="shared" si="1120"/>
        <v>81.968435630000002</v>
      </c>
      <c r="S3489" s="109" t="s">
        <v>52</v>
      </c>
      <c r="T3489" s="110">
        <f t="shared" si="1130"/>
        <v>43534</v>
      </c>
      <c r="U3489" s="111">
        <f t="shared" si="1131"/>
        <v>0</v>
      </c>
      <c r="V3489" s="22"/>
      <c r="AF3489" s="14"/>
    </row>
    <row r="3490" spans="1:32" x14ac:dyDescent="0.2">
      <c r="A3490" s="112">
        <f t="shared" si="1121"/>
        <v>43515</v>
      </c>
      <c r="B3490" s="104">
        <f t="shared" si="1113"/>
        <v>33039.70141681</v>
      </c>
      <c r="C3490" s="104">
        <f t="shared" si="1122"/>
        <v>30525.364035529961</v>
      </c>
      <c r="D3490" s="132">
        <f t="shared" si="1123"/>
        <v>43507</v>
      </c>
      <c r="E3490" s="105">
        <f t="shared" si="1115"/>
        <v>0</v>
      </c>
      <c r="F3490" s="106">
        <f t="shared" si="1112"/>
        <v>9</v>
      </c>
      <c r="G3490" s="106">
        <f t="shared" si="1114"/>
        <v>28</v>
      </c>
      <c r="H3490" s="104">
        <f t="shared" si="1124"/>
        <v>1</v>
      </c>
      <c r="I3490" s="104">
        <f t="shared" si="1125"/>
        <v>1.07934741</v>
      </c>
      <c r="J3490" s="104">
        <f t="shared" si="1117"/>
        <v>1.07934741</v>
      </c>
      <c r="K3490" s="104">
        <f t="shared" si="1118"/>
        <v>32947.472611049998</v>
      </c>
      <c r="L3490" s="107">
        <f t="shared" si="1127"/>
        <v>0</v>
      </c>
      <c r="M3490" s="105">
        <f t="shared" si="1128"/>
        <v>0</v>
      </c>
      <c r="N3490" s="104">
        <f t="shared" si="1129"/>
        <v>0</v>
      </c>
      <c r="O3490" s="113">
        <f t="shared" si="1126"/>
        <v>0.11</v>
      </c>
      <c r="P3490" s="108">
        <f t="shared" si="1116"/>
        <v>1.002799268</v>
      </c>
      <c r="Q3490" s="104">
        <f t="shared" si="1119"/>
        <v>92.22880576</v>
      </c>
      <c r="R3490" s="104">
        <f t="shared" si="1120"/>
        <v>92.22880576</v>
      </c>
      <c r="S3490" s="109" t="s">
        <v>52</v>
      </c>
      <c r="T3490" s="110">
        <f t="shared" si="1130"/>
        <v>43534</v>
      </c>
      <c r="U3490" s="111">
        <f t="shared" si="1131"/>
        <v>0</v>
      </c>
      <c r="V3490" s="22"/>
      <c r="AF3490" s="14"/>
    </row>
    <row r="3491" spans="1:32" x14ac:dyDescent="0.2">
      <c r="A3491" s="112">
        <f t="shared" si="1121"/>
        <v>43516</v>
      </c>
      <c r="B3491" s="104">
        <f t="shared" si="1113"/>
        <v>33049.96498284</v>
      </c>
      <c r="C3491" s="104">
        <f t="shared" si="1122"/>
        <v>30525.364035529961</v>
      </c>
      <c r="D3491" s="132">
        <f t="shared" si="1123"/>
        <v>43507</v>
      </c>
      <c r="E3491" s="105">
        <f t="shared" si="1115"/>
        <v>0</v>
      </c>
      <c r="F3491" s="106">
        <f t="shared" ref="F3491:F3554" si="1132">IF(DAY(A3491)=E$2+1,1,F3490+1)</f>
        <v>10</v>
      </c>
      <c r="G3491" s="106">
        <f t="shared" si="1114"/>
        <v>28</v>
      </c>
      <c r="H3491" s="104">
        <f t="shared" si="1124"/>
        <v>1</v>
      </c>
      <c r="I3491" s="104">
        <f t="shared" si="1125"/>
        <v>1.07934741</v>
      </c>
      <c r="J3491" s="104">
        <f t="shared" si="1117"/>
        <v>1.07934741</v>
      </c>
      <c r="K3491" s="104">
        <f t="shared" si="1118"/>
        <v>32947.472611049998</v>
      </c>
      <c r="L3491" s="107">
        <f t="shared" si="1127"/>
        <v>0</v>
      </c>
      <c r="M3491" s="105">
        <f t="shared" si="1128"/>
        <v>0</v>
      </c>
      <c r="N3491" s="104">
        <f t="shared" si="1129"/>
        <v>0</v>
      </c>
      <c r="O3491" s="113">
        <f t="shared" si="1126"/>
        <v>0.11</v>
      </c>
      <c r="P3491" s="108">
        <f t="shared" si="1116"/>
        <v>1.003110781</v>
      </c>
      <c r="Q3491" s="104">
        <f t="shared" si="1119"/>
        <v>102.49237179000001</v>
      </c>
      <c r="R3491" s="104">
        <f t="shared" si="1120"/>
        <v>102.49237179000001</v>
      </c>
      <c r="S3491" s="109" t="s">
        <v>52</v>
      </c>
      <c r="T3491" s="110">
        <f t="shared" si="1130"/>
        <v>43534</v>
      </c>
      <c r="U3491" s="111">
        <f t="shared" si="1131"/>
        <v>0</v>
      </c>
      <c r="V3491" s="22"/>
      <c r="AF3491" s="14"/>
    </row>
    <row r="3492" spans="1:32" x14ac:dyDescent="0.2">
      <c r="A3492" s="112">
        <f t="shared" si="1121"/>
        <v>43517</v>
      </c>
      <c r="B3492" s="104">
        <f t="shared" si="1113"/>
        <v>33060.231744779994</v>
      </c>
      <c r="C3492" s="104">
        <f t="shared" si="1122"/>
        <v>30525.364035529961</v>
      </c>
      <c r="D3492" s="132">
        <f t="shared" si="1123"/>
        <v>43507</v>
      </c>
      <c r="E3492" s="105">
        <f t="shared" si="1115"/>
        <v>0</v>
      </c>
      <c r="F3492" s="106">
        <f t="shared" si="1132"/>
        <v>11</v>
      </c>
      <c r="G3492" s="106">
        <f t="shared" si="1114"/>
        <v>28</v>
      </c>
      <c r="H3492" s="104">
        <f t="shared" si="1124"/>
        <v>1</v>
      </c>
      <c r="I3492" s="104">
        <f t="shared" si="1125"/>
        <v>1.07934741</v>
      </c>
      <c r="J3492" s="104">
        <f t="shared" si="1117"/>
        <v>1.07934741</v>
      </c>
      <c r="K3492" s="104">
        <f t="shared" si="1118"/>
        <v>32947.472611049998</v>
      </c>
      <c r="L3492" s="107">
        <f t="shared" si="1127"/>
        <v>0</v>
      </c>
      <c r="M3492" s="105">
        <f t="shared" si="1128"/>
        <v>0</v>
      </c>
      <c r="N3492" s="104">
        <f t="shared" si="1129"/>
        <v>0</v>
      </c>
      <c r="O3492" s="113">
        <f t="shared" si="1126"/>
        <v>0.11</v>
      </c>
      <c r="P3492" s="108">
        <f t="shared" si="1116"/>
        <v>1.003422391</v>
      </c>
      <c r="Q3492" s="104">
        <f t="shared" si="1119"/>
        <v>112.75913373</v>
      </c>
      <c r="R3492" s="104">
        <f t="shared" si="1120"/>
        <v>112.75913373</v>
      </c>
      <c r="S3492" s="109" t="s">
        <v>52</v>
      </c>
      <c r="T3492" s="110">
        <f t="shared" si="1130"/>
        <v>43534</v>
      </c>
      <c r="U3492" s="111">
        <f t="shared" si="1131"/>
        <v>0</v>
      </c>
      <c r="V3492" s="22"/>
      <c r="AF3492" s="14"/>
    </row>
    <row r="3493" spans="1:32" x14ac:dyDescent="0.2">
      <c r="A3493" s="112">
        <f t="shared" si="1121"/>
        <v>43518</v>
      </c>
      <c r="B3493" s="104">
        <f t="shared" si="1113"/>
        <v>33070.501702629997</v>
      </c>
      <c r="C3493" s="104">
        <f t="shared" si="1122"/>
        <v>30525.364035529961</v>
      </c>
      <c r="D3493" s="132">
        <f t="shared" si="1123"/>
        <v>43507</v>
      </c>
      <c r="E3493" s="105">
        <f t="shared" si="1115"/>
        <v>0</v>
      </c>
      <c r="F3493" s="106">
        <f t="shared" si="1132"/>
        <v>12</v>
      </c>
      <c r="G3493" s="106">
        <f t="shared" si="1114"/>
        <v>28</v>
      </c>
      <c r="H3493" s="104">
        <f t="shared" si="1124"/>
        <v>1</v>
      </c>
      <c r="I3493" s="104">
        <f t="shared" si="1125"/>
        <v>1.07934741</v>
      </c>
      <c r="J3493" s="104">
        <f t="shared" si="1117"/>
        <v>1.07934741</v>
      </c>
      <c r="K3493" s="104">
        <f t="shared" si="1118"/>
        <v>32947.472611049998</v>
      </c>
      <c r="L3493" s="107">
        <f t="shared" si="1127"/>
        <v>0</v>
      </c>
      <c r="M3493" s="105">
        <f t="shared" si="1128"/>
        <v>0</v>
      </c>
      <c r="N3493" s="104">
        <f t="shared" si="1129"/>
        <v>0</v>
      </c>
      <c r="O3493" s="113">
        <f t="shared" si="1126"/>
        <v>0.11</v>
      </c>
      <c r="P3493" s="108">
        <f t="shared" si="1116"/>
        <v>1.003734098</v>
      </c>
      <c r="Q3493" s="104">
        <f t="shared" si="1119"/>
        <v>123.02909158</v>
      </c>
      <c r="R3493" s="104">
        <f t="shared" si="1120"/>
        <v>123.02909158</v>
      </c>
      <c r="S3493" s="109" t="s">
        <v>52</v>
      </c>
      <c r="T3493" s="110">
        <f t="shared" si="1130"/>
        <v>43534</v>
      </c>
      <c r="U3493" s="111">
        <f t="shared" si="1131"/>
        <v>0</v>
      </c>
      <c r="V3493" s="22"/>
      <c r="AF3493" s="14"/>
    </row>
    <row r="3494" spans="1:32" x14ac:dyDescent="0.2">
      <c r="A3494" s="112">
        <f t="shared" si="1121"/>
        <v>43519</v>
      </c>
      <c r="B3494" s="104">
        <f t="shared" si="1113"/>
        <v>33080.774823429994</v>
      </c>
      <c r="C3494" s="104">
        <f t="shared" si="1122"/>
        <v>30525.364035529961</v>
      </c>
      <c r="D3494" s="132">
        <f t="shared" si="1123"/>
        <v>43507</v>
      </c>
      <c r="E3494" s="105">
        <f t="shared" si="1115"/>
        <v>0</v>
      </c>
      <c r="F3494" s="106">
        <f t="shared" si="1132"/>
        <v>13</v>
      </c>
      <c r="G3494" s="106">
        <f t="shared" si="1114"/>
        <v>28</v>
      </c>
      <c r="H3494" s="104">
        <f t="shared" si="1124"/>
        <v>1</v>
      </c>
      <c r="I3494" s="104">
        <f t="shared" si="1125"/>
        <v>1.07934741</v>
      </c>
      <c r="J3494" s="104">
        <f t="shared" si="1117"/>
        <v>1.07934741</v>
      </c>
      <c r="K3494" s="104">
        <f t="shared" si="1118"/>
        <v>32947.472611049998</v>
      </c>
      <c r="L3494" s="107">
        <f t="shared" si="1127"/>
        <v>0</v>
      </c>
      <c r="M3494" s="105">
        <f t="shared" si="1128"/>
        <v>0</v>
      </c>
      <c r="N3494" s="104">
        <f t="shared" si="1129"/>
        <v>0</v>
      </c>
      <c r="O3494" s="113">
        <f t="shared" si="1126"/>
        <v>0.11</v>
      </c>
      <c r="P3494" s="108">
        <f t="shared" si="1116"/>
        <v>1.004045901</v>
      </c>
      <c r="Q3494" s="104">
        <f t="shared" si="1119"/>
        <v>133.30221237999999</v>
      </c>
      <c r="R3494" s="104">
        <f t="shared" si="1120"/>
        <v>133.30221237999999</v>
      </c>
      <c r="S3494" s="109" t="s">
        <v>52</v>
      </c>
      <c r="T3494" s="110">
        <f t="shared" si="1130"/>
        <v>43534</v>
      </c>
      <c r="U3494" s="111">
        <f t="shared" si="1131"/>
        <v>0</v>
      </c>
      <c r="V3494" s="22"/>
      <c r="AF3494" s="14"/>
    </row>
    <row r="3495" spans="1:32" x14ac:dyDescent="0.2">
      <c r="A3495" s="112">
        <f t="shared" si="1121"/>
        <v>43520</v>
      </c>
      <c r="B3495" s="104">
        <f t="shared" ref="B3495:B3558" si="1133">IF(E3495&lt;0,"ND",(K3495+Q3495))</f>
        <v>33091.051173079999</v>
      </c>
      <c r="C3495" s="104">
        <f t="shared" si="1122"/>
        <v>30525.364035529961</v>
      </c>
      <c r="D3495" s="132">
        <f t="shared" si="1123"/>
        <v>43507</v>
      </c>
      <c r="E3495" s="105">
        <f t="shared" si="1115"/>
        <v>0</v>
      </c>
      <c r="F3495" s="106">
        <f t="shared" si="1132"/>
        <v>14</v>
      </c>
      <c r="G3495" s="106">
        <f t="shared" ref="G3495:G3558" si="1134">IF(DAY(A3495)=E$2+1,DAY(EOMONTH(A3495,0)), IF(DAY(A3495)&lt;&gt;$E$2+1,G3494))</f>
        <v>28</v>
      </c>
      <c r="H3495" s="104">
        <f t="shared" si="1124"/>
        <v>1</v>
      </c>
      <c r="I3495" s="104">
        <f t="shared" si="1125"/>
        <v>1.07934741</v>
      </c>
      <c r="J3495" s="104">
        <f t="shared" si="1117"/>
        <v>1.07934741</v>
      </c>
      <c r="K3495" s="104">
        <f t="shared" si="1118"/>
        <v>32947.472611049998</v>
      </c>
      <c r="L3495" s="107">
        <f t="shared" si="1127"/>
        <v>0</v>
      </c>
      <c r="M3495" s="105">
        <f t="shared" si="1128"/>
        <v>0</v>
      </c>
      <c r="N3495" s="104">
        <f t="shared" si="1129"/>
        <v>0</v>
      </c>
      <c r="O3495" s="113">
        <f t="shared" si="1126"/>
        <v>0.11</v>
      </c>
      <c r="P3495" s="108">
        <f t="shared" si="1116"/>
        <v>1.0043578019999999</v>
      </c>
      <c r="Q3495" s="104">
        <f t="shared" si="1119"/>
        <v>143.57856203</v>
      </c>
      <c r="R3495" s="104">
        <f t="shared" si="1120"/>
        <v>143.57856203</v>
      </c>
      <c r="S3495" s="109" t="s">
        <v>52</v>
      </c>
      <c r="T3495" s="110">
        <f t="shared" si="1130"/>
        <v>43534</v>
      </c>
      <c r="U3495" s="111">
        <f t="shared" si="1131"/>
        <v>0</v>
      </c>
      <c r="V3495" s="22"/>
      <c r="AF3495" s="14"/>
    </row>
    <row r="3496" spans="1:32" x14ac:dyDescent="0.2">
      <c r="A3496" s="112">
        <f t="shared" si="1121"/>
        <v>43521</v>
      </c>
      <c r="B3496" s="104">
        <f t="shared" si="1133"/>
        <v>33101.330685699999</v>
      </c>
      <c r="C3496" s="104">
        <f t="shared" si="1122"/>
        <v>30525.364035529961</v>
      </c>
      <c r="D3496" s="132">
        <f t="shared" si="1123"/>
        <v>43507</v>
      </c>
      <c r="E3496" s="105">
        <f t="shared" si="1115"/>
        <v>0</v>
      </c>
      <c r="F3496" s="106">
        <f t="shared" si="1132"/>
        <v>15</v>
      </c>
      <c r="G3496" s="106">
        <f t="shared" si="1134"/>
        <v>28</v>
      </c>
      <c r="H3496" s="104">
        <f t="shared" si="1124"/>
        <v>1</v>
      </c>
      <c r="I3496" s="104">
        <f t="shared" si="1125"/>
        <v>1.07934741</v>
      </c>
      <c r="J3496" s="104">
        <f t="shared" si="1117"/>
        <v>1.07934741</v>
      </c>
      <c r="K3496" s="104">
        <f t="shared" si="1118"/>
        <v>32947.472611049998</v>
      </c>
      <c r="L3496" s="107">
        <f t="shared" si="1127"/>
        <v>0</v>
      </c>
      <c r="M3496" s="105">
        <f t="shared" si="1128"/>
        <v>0</v>
      </c>
      <c r="N3496" s="104">
        <f t="shared" si="1129"/>
        <v>0</v>
      </c>
      <c r="O3496" s="113">
        <f t="shared" si="1126"/>
        <v>0.11</v>
      </c>
      <c r="P3496" s="108">
        <f t="shared" si="1116"/>
        <v>1.004669799</v>
      </c>
      <c r="Q3496" s="104">
        <f t="shared" si="1119"/>
        <v>153.85807464999999</v>
      </c>
      <c r="R3496" s="104">
        <f t="shared" si="1120"/>
        <v>153.85807464999999</v>
      </c>
      <c r="S3496" s="109" t="s">
        <v>52</v>
      </c>
      <c r="T3496" s="110">
        <f t="shared" si="1130"/>
        <v>43534</v>
      </c>
      <c r="U3496" s="111">
        <f t="shared" si="1131"/>
        <v>0</v>
      </c>
      <c r="V3496" s="22"/>
      <c r="AF3496" s="14"/>
    </row>
    <row r="3497" spans="1:32" x14ac:dyDescent="0.2">
      <c r="A3497" s="112">
        <f t="shared" si="1121"/>
        <v>43522</v>
      </c>
      <c r="B3497" s="104">
        <f t="shared" si="1133"/>
        <v>33111.613394209999</v>
      </c>
      <c r="C3497" s="104">
        <f t="shared" si="1122"/>
        <v>30525.364035529961</v>
      </c>
      <c r="D3497" s="132">
        <f t="shared" si="1123"/>
        <v>43507</v>
      </c>
      <c r="E3497" s="105">
        <f t="shared" si="1115"/>
        <v>0</v>
      </c>
      <c r="F3497" s="106">
        <f t="shared" si="1132"/>
        <v>16</v>
      </c>
      <c r="G3497" s="106">
        <f t="shared" si="1134"/>
        <v>28</v>
      </c>
      <c r="H3497" s="104">
        <f t="shared" si="1124"/>
        <v>1</v>
      </c>
      <c r="I3497" s="104">
        <f t="shared" si="1125"/>
        <v>1.07934741</v>
      </c>
      <c r="J3497" s="104">
        <f t="shared" si="1117"/>
        <v>1.07934741</v>
      </c>
      <c r="K3497" s="104">
        <f t="shared" si="1118"/>
        <v>32947.472611049998</v>
      </c>
      <c r="L3497" s="107">
        <f t="shared" si="1127"/>
        <v>0</v>
      </c>
      <c r="M3497" s="105">
        <f t="shared" si="1128"/>
        <v>0</v>
      </c>
      <c r="N3497" s="104">
        <f t="shared" si="1129"/>
        <v>0</v>
      </c>
      <c r="O3497" s="113">
        <f t="shared" si="1126"/>
        <v>0.11</v>
      </c>
      <c r="P3497" s="108">
        <f t="shared" si="1116"/>
        <v>1.0049818930000001</v>
      </c>
      <c r="Q3497" s="104">
        <f t="shared" si="1119"/>
        <v>164.14078316000001</v>
      </c>
      <c r="R3497" s="104">
        <f t="shared" si="1120"/>
        <v>164.14078316000001</v>
      </c>
      <c r="S3497" s="109" t="s">
        <v>52</v>
      </c>
      <c r="T3497" s="110">
        <f t="shared" si="1130"/>
        <v>43534</v>
      </c>
      <c r="U3497" s="111">
        <f t="shared" si="1131"/>
        <v>0</v>
      </c>
      <c r="V3497" s="22"/>
      <c r="AF3497" s="14"/>
    </row>
    <row r="3498" spans="1:32" x14ac:dyDescent="0.2">
      <c r="A3498" s="112">
        <f t="shared" si="1121"/>
        <v>43523</v>
      </c>
      <c r="B3498" s="104">
        <f t="shared" si="1133"/>
        <v>33121.899298639997</v>
      </c>
      <c r="C3498" s="104">
        <f t="shared" si="1122"/>
        <v>30525.364035529961</v>
      </c>
      <c r="D3498" s="132">
        <f t="shared" si="1123"/>
        <v>43507</v>
      </c>
      <c r="E3498" s="105">
        <f t="shared" si="1115"/>
        <v>0</v>
      </c>
      <c r="F3498" s="106">
        <f t="shared" si="1132"/>
        <v>17</v>
      </c>
      <c r="G3498" s="106">
        <f t="shared" si="1134"/>
        <v>28</v>
      </c>
      <c r="H3498" s="104">
        <f t="shared" si="1124"/>
        <v>1</v>
      </c>
      <c r="I3498" s="104">
        <f t="shared" si="1125"/>
        <v>1.07934741</v>
      </c>
      <c r="J3498" s="104">
        <f t="shared" si="1117"/>
        <v>1.07934741</v>
      </c>
      <c r="K3498" s="104">
        <f t="shared" si="1118"/>
        <v>32947.472611049998</v>
      </c>
      <c r="L3498" s="107">
        <f t="shared" si="1127"/>
        <v>0</v>
      </c>
      <c r="M3498" s="105">
        <f t="shared" si="1128"/>
        <v>0</v>
      </c>
      <c r="N3498" s="104">
        <f t="shared" si="1129"/>
        <v>0</v>
      </c>
      <c r="O3498" s="113">
        <f t="shared" si="1126"/>
        <v>0.11</v>
      </c>
      <c r="P3498" s="108">
        <f t="shared" si="1116"/>
        <v>1.005294084</v>
      </c>
      <c r="Q3498" s="104">
        <f t="shared" si="1119"/>
        <v>174.42668759</v>
      </c>
      <c r="R3498" s="104">
        <f t="shared" si="1120"/>
        <v>174.42668759</v>
      </c>
      <c r="S3498" s="109" t="s">
        <v>52</v>
      </c>
      <c r="T3498" s="110">
        <f t="shared" si="1130"/>
        <v>43534</v>
      </c>
      <c r="U3498" s="111">
        <f t="shared" si="1131"/>
        <v>0</v>
      </c>
      <c r="V3498" s="22"/>
      <c r="AF3498" s="14"/>
    </row>
    <row r="3499" spans="1:32" x14ac:dyDescent="0.2">
      <c r="A3499" s="112">
        <f t="shared" si="1121"/>
        <v>43524</v>
      </c>
      <c r="B3499" s="104">
        <f t="shared" si="1133"/>
        <v>33132.188398959996</v>
      </c>
      <c r="C3499" s="104">
        <f t="shared" si="1122"/>
        <v>30525.364035529961</v>
      </c>
      <c r="D3499" s="132">
        <f t="shared" si="1123"/>
        <v>43507</v>
      </c>
      <c r="E3499" s="105">
        <f t="shared" ref="E3499:E3562" si="1135">IF(DAY(A3498)=$E$2,VLOOKUP(A3498,$AG$10:$AH$200,2),E3498)</f>
        <v>0</v>
      </c>
      <c r="F3499" s="106">
        <f t="shared" si="1132"/>
        <v>18</v>
      </c>
      <c r="G3499" s="106">
        <f t="shared" si="1134"/>
        <v>28</v>
      </c>
      <c r="H3499" s="104">
        <f t="shared" si="1124"/>
        <v>1</v>
      </c>
      <c r="I3499" s="104">
        <f t="shared" si="1125"/>
        <v>1.07934741</v>
      </c>
      <c r="J3499" s="104">
        <f t="shared" si="1117"/>
        <v>1.07934741</v>
      </c>
      <c r="K3499" s="104">
        <f t="shared" si="1118"/>
        <v>32947.472611049998</v>
      </c>
      <c r="L3499" s="107">
        <f t="shared" si="1127"/>
        <v>0</v>
      </c>
      <c r="M3499" s="105">
        <f t="shared" si="1128"/>
        <v>0</v>
      </c>
      <c r="N3499" s="104">
        <f t="shared" si="1129"/>
        <v>0</v>
      </c>
      <c r="O3499" s="113">
        <f t="shared" si="1126"/>
        <v>0.11</v>
      </c>
      <c r="P3499" s="108">
        <f t="shared" si="1116"/>
        <v>1.0056063719999999</v>
      </c>
      <c r="Q3499" s="104">
        <f t="shared" si="1119"/>
        <v>184.71578790999999</v>
      </c>
      <c r="R3499" s="104">
        <f t="shared" si="1120"/>
        <v>184.71578790999999</v>
      </c>
      <c r="S3499" s="109" t="s">
        <v>52</v>
      </c>
      <c r="T3499" s="110">
        <f t="shared" si="1130"/>
        <v>43534</v>
      </c>
      <c r="U3499" s="111">
        <f t="shared" si="1131"/>
        <v>0</v>
      </c>
      <c r="V3499" s="22"/>
      <c r="AF3499" s="14"/>
    </row>
    <row r="3500" spans="1:32" x14ac:dyDescent="0.2">
      <c r="A3500" s="112">
        <f t="shared" si="1121"/>
        <v>43525</v>
      </c>
      <c r="B3500" s="104">
        <f t="shared" si="1133"/>
        <v>33142.480695189995</v>
      </c>
      <c r="C3500" s="104">
        <f t="shared" si="1122"/>
        <v>30525.364035529961</v>
      </c>
      <c r="D3500" s="132">
        <f t="shared" si="1123"/>
        <v>43507</v>
      </c>
      <c r="E3500" s="105">
        <f t="shared" si="1135"/>
        <v>0</v>
      </c>
      <c r="F3500" s="106">
        <f t="shared" si="1132"/>
        <v>19</v>
      </c>
      <c r="G3500" s="106">
        <f t="shared" si="1134"/>
        <v>28</v>
      </c>
      <c r="H3500" s="104">
        <f t="shared" si="1124"/>
        <v>1</v>
      </c>
      <c r="I3500" s="104">
        <f t="shared" si="1125"/>
        <v>1.07934741</v>
      </c>
      <c r="J3500" s="104">
        <f t="shared" si="1117"/>
        <v>1.07934741</v>
      </c>
      <c r="K3500" s="104">
        <f t="shared" si="1118"/>
        <v>32947.472611049998</v>
      </c>
      <c r="L3500" s="107">
        <f t="shared" si="1127"/>
        <v>0</v>
      </c>
      <c r="M3500" s="105">
        <f t="shared" si="1128"/>
        <v>0</v>
      </c>
      <c r="N3500" s="104">
        <f t="shared" si="1129"/>
        <v>0</v>
      </c>
      <c r="O3500" s="113">
        <f t="shared" si="1126"/>
        <v>0.11</v>
      </c>
      <c r="P3500" s="108">
        <f t="shared" si="1116"/>
        <v>1.0059187570000001</v>
      </c>
      <c r="Q3500" s="104">
        <f t="shared" si="1119"/>
        <v>195.00808413999999</v>
      </c>
      <c r="R3500" s="104">
        <f t="shared" si="1120"/>
        <v>195.00808413999999</v>
      </c>
      <c r="S3500" s="109" t="s">
        <v>52</v>
      </c>
      <c r="T3500" s="110">
        <f t="shared" si="1130"/>
        <v>43534</v>
      </c>
      <c r="U3500" s="111">
        <f t="shared" si="1131"/>
        <v>0</v>
      </c>
      <c r="V3500" s="22"/>
      <c r="AF3500" s="14"/>
    </row>
    <row r="3501" spans="1:32" x14ac:dyDescent="0.2">
      <c r="A3501" s="112">
        <f t="shared" si="1121"/>
        <v>43526</v>
      </c>
      <c r="B3501" s="104">
        <f t="shared" si="1133"/>
        <v>33152.77622028</v>
      </c>
      <c r="C3501" s="104">
        <f t="shared" si="1122"/>
        <v>30525.364035529961</v>
      </c>
      <c r="D3501" s="132">
        <f t="shared" si="1123"/>
        <v>43507</v>
      </c>
      <c r="E3501" s="105">
        <f t="shared" si="1135"/>
        <v>0</v>
      </c>
      <c r="F3501" s="106">
        <f t="shared" si="1132"/>
        <v>20</v>
      </c>
      <c r="G3501" s="106">
        <f t="shared" si="1134"/>
        <v>28</v>
      </c>
      <c r="H3501" s="104">
        <f t="shared" si="1124"/>
        <v>1</v>
      </c>
      <c r="I3501" s="104">
        <f t="shared" si="1125"/>
        <v>1.07934741</v>
      </c>
      <c r="J3501" s="104">
        <f t="shared" si="1117"/>
        <v>1.07934741</v>
      </c>
      <c r="K3501" s="104">
        <f t="shared" si="1118"/>
        <v>32947.472611049998</v>
      </c>
      <c r="L3501" s="107">
        <f t="shared" si="1127"/>
        <v>0</v>
      </c>
      <c r="M3501" s="105">
        <f t="shared" si="1128"/>
        <v>0</v>
      </c>
      <c r="N3501" s="104">
        <f t="shared" si="1129"/>
        <v>0</v>
      </c>
      <c r="O3501" s="113">
        <f t="shared" si="1126"/>
        <v>0.11</v>
      </c>
      <c r="P3501" s="108">
        <f t="shared" si="1116"/>
        <v>1.00623124</v>
      </c>
      <c r="Q3501" s="104">
        <f t="shared" si="1119"/>
        <v>205.30360923000001</v>
      </c>
      <c r="R3501" s="104">
        <f t="shared" si="1120"/>
        <v>205.30360923000001</v>
      </c>
      <c r="S3501" s="109" t="s">
        <v>52</v>
      </c>
      <c r="T3501" s="110">
        <f t="shared" si="1130"/>
        <v>43534</v>
      </c>
      <c r="U3501" s="111">
        <f t="shared" si="1131"/>
        <v>0</v>
      </c>
      <c r="V3501" s="22"/>
      <c r="AF3501" s="14"/>
    </row>
    <row r="3502" spans="1:32" x14ac:dyDescent="0.2">
      <c r="A3502" s="112">
        <f t="shared" si="1121"/>
        <v>43527</v>
      </c>
      <c r="B3502" s="104">
        <f t="shared" si="1133"/>
        <v>33163.074908319999</v>
      </c>
      <c r="C3502" s="104">
        <f t="shared" si="1122"/>
        <v>30525.364035529961</v>
      </c>
      <c r="D3502" s="132">
        <f t="shared" si="1123"/>
        <v>43507</v>
      </c>
      <c r="E3502" s="105">
        <f t="shared" si="1135"/>
        <v>0</v>
      </c>
      <c r="F3502" s="106">
        <f t="shared" si="1132"/>
        <v>21</v>
      </c>
      <c r="G3502" s="106">
        <f t="shared" si="1134"/>
        <v>28</v>
      </c>
      <c r="H3502" s="104">
        <f t="shared" si="1124"/>
        <v>1</v>
      </c>
      <c r="I3502" s="104">
        <f t="shared" si="1125"/>
        <v>1.07934741</v>
      </c>
      <c r="J3502" s="104">
        <f t="shared" si="1117"/>
        <v>1.07934741</v>
      </c>
      <c r="K3502" s="104">
        <f t="shared" si="1118"/>
        <v>32947.472611049998</v>
      </c>
      <c r="L3502" s="107">
        <f t="shared" si="1127"/>
        <v>0</v>
      </c>
      <c r="M3502" s="105">
        <f t="shared" si="1128"/>
        <v>0</v>
      </c>
      <c r="N3502" s="104">
        <f t="shared" si="1129"/>
        <v>0</v>
      </c>
      <c r="O3502" s="113">
        <f t="shared" si="1126"/>
        <v>0.11</v>
      </c>
      <c r="P3502" s="108">
        <f t="shared" si="1116"/>
        <v>1.006543819</v>
      </c>
      <c r="Q3502" s="104">
        <f t="shared" si="1119"/>
        <v>215.60229727000001</v>
      </c>
      <c r="R3502" s="104">
        <f t="shared" si="1120"/>
        <v>215.60229727000001</v>
      </c>
      <c r="S3502" s="109" t="s">
        <v>52</v>
      </c>
      <c r="T3502" s="110">
        <f t="shared" si="1130"/>
        <v>43534</v>
      </c>
      <c r="U3502" s="111">
        <f t="shared" si="1131"/>
        <v>0</v>
      </c>
      <c r="V3502" s="22"/>
      <c r="AF3502" s="14"/>
    </row>
    <row r="3503" spans="1:32" x14ac:dyDescent="0.2">
      <c r="A3503" s="112">
        <f t="shared" si="1121"/>
        <v>43528</v>
      </c>
      <c r="B3503" s="104">
        <f t="shared" si="1133"/>
        <v>33173.376792269999</v>
      </c>
      <c r="C3503" s="104">
        <f t="shared" si="1122"/>
        <v>30525.364035529961</v>
      </c>
      <c r="D3503" s="132">
        <f t="shared" si="1123"/>
        <v>43507</v>
      </c>
      <c r="E3503" s="105">
        <f t="shared" si="1135"/>
        <v>0</v>
      </c>
      <c r="F3503" s="106">
        <f t="shared" si="1132"/>
        <v>22</v>
      </c>
      <c r="G3503" s="106">
        <f t="shared" si="1134"/>
        <v>28</v>
      </c>
      <c r="H3503" s="104">
        <f t="shared" si="1124"/>
        <v>1</v>
      </c>
      <c r="I3503" s="104">
        <f t="shared" si="1125"/>
        <v>1.07934741</v>
      </c>
      <c r="J3503" s="104">
        <f t="shared" si="1117"/>
        <v>1.07934741</v>
      </c>
      <c r="K3503" s="104">
        <f t="shared" si="1118"/>
        <v>32947.472611049998</v>
      </c>
      <c r="L3503" s="107">
        <f t="shared" si="1127"/>
        <v>0</v>
      </c>
      <c r="M3503" s="105">
        <f t="shared" si="1128"/>
        <v>0</v>
      </c>
      <c r="N3503" s="104">
        <f t="shared" si="1129"/>
        <v>0</v>
      </c>
      <c r="O3503" s="113">
        <f t="shared" si="1126"/>
        <v>0.11</v>
      </c>
      <c r="P3503" s="108">
        <f t="shared" si="1116"/>
        <v>1.0068564950000001</v>
      </c>
      <c r="Q3503" s="104">
        <f t="shared" si="1119"/>
        <v>225.90418122</v>
      </c>
      <c r="R3503" s="104">
        <f t="shared" si="1120"/>
        <v>225.90418122</v>
      </c>
      <c r="S3503" s="109" t="s">
        <v>52</v>
      </c>
      <c r="T3503" s="110">
        <f t="shared" si="1130"/>
        <v>43534</v>
      </c>
      <c r="U3503" s="111">
        <f t="shared" si="1131"/>
        <v>0</v>
      </c>
      <c r="V3503" s="22"/>
      <c r="AF3503" s="14"/>
    </row>
    <row r="3504" spans="1:32" x14ac:dyDescent="0.2">
      <c r="A3504" s="112">
        <f t="shared" si="1121"/>
        <v>43529</v>
      </c>
      <c r="B3504" s="104">
        <f t="shared" si="1133"/>
        <v>33183.681905059995</v>
      </c>
      <c r="C3504" s="104">
        <f t="shared" si="1122"/>
        <v>30525.364035529961</v>
      </c>
      <c r="D3504" s="132">
        <f t="shared" si="1123"/>
        <v>43507</v>
      </c>
      <c r="E3504" s="105">
        <f t="shared" si="1135"/>
        <v>0</v>
      </c>
      <c r="F3504" s="106">
        <f t="shared" si="1132"/>
        <v>23</v>
      </c>
      <c r="G3504" s="106">
        <f t="shared" si="1134"/>
        <v>28</v>
      </c>
      <c r="H3504" s="104">
        <f t="shared" si="1124"/>
        <v>1</v>
      </c>
      <c r="I3504" s="104">
        <f t="shared" si="1125"/>
        <v>1.07934741</v>
      </c>
      <c r="J3504" s="104">
        <f t="shared" si="1117"/>
        <v>1.07934741</v>
      </c>
      <c r="K3504" s="104">
        <f t="shared" si="1118"/>
        <v>32947.472611049998</v>
      </c>
      <c r="L3504" s="107">
        <f t="shared" si="1127"/>
        <v>0</v>
      </c>
      <c r="M3504" s="105">
        <f t="shared" si="1128"/>
        <v>0</v>
      </c>
      <c r="N3504" s="104">
        <f t="shared" si="1129"/>
        <v>0</v>
      </c>
      <c r="O3504" s="113">
        <f t="shared" si="1126"/>
        <v>0.11</v>
      </c>
      <c r="P3504" s="108">
        <f t="shared" si="1116"/>
        <v>1.007169269</v>
      </c>
      <c r="Q3504" s="104">
        <f t="shared" si="1119"/>
        <v>236.20929401000001</v>
      </c>
      <c r="R3504" s="104">
        <f t="shared" si="1120"/>
        <v>236.20929401000001</v>
      </c>
      <c r="S3504" s="109" t="s">
        <v>52</v>
      </c>
      <c r="T3504" s="110">
        <f t="shared" si="1130"/>
        <v>43534</v>
      </c>
      <c r="U3504" s="111">
        <f t="shared" si="1131"/>
        <v>0</v>
      </c>
      <c r="V3504" s="22"/>
      <c r="AF3504" s="14"/>
    </row>
    <row r="3505" spans="1:32" x14ac:dyDescent="0.2">
      <c r="A3505" s="112">
        <f t="shared" si="1121"/>
        <v>43530</v>
      </c>
      <c r="B3505" s="104">
        <f t="shared" si="1133"/>
        <v>33193.990180820001</v>
      </c>
      <c r="C3505" s="104">
        <f t="shared" si="1122"/>
        <v>30525.364035529961</v>
      </c>
      <c r="D3505" s="132">
        <f t="shared" si="1123"/>
        <v>43507</v>
      </c>
      <c r="E3505" s="105">
        <f t="shared" si="1135"/>
        <v>0</v>
      </c>
      <c r="F3505" s="106">
        <f t="shared" si="1132"/>
        <v>24</v>
      </c>
      <c r="G3505" s="106">
        <f t="shared" si="1134"/>
        <v>28</v>
      </c>
      <c r="H3505" s="104">
        <f t="shared" si="1124"/>
        <v>1</v>
      </c>
      <c r="I3505" s="104">
        <f t="shared" si="1125"/>
        <v>1.07934741</v>
      </c>
      <c r="J3505" s="104">
        <f t="shared" si="1117"/>
        <v>1.07934741</v>
      </c>
      <c r="K3505" s="104">
        <f t="shared" si="1118"/>
        <v>32947.472611049998</v>
      </c>
      <c r="L3505" s="107">
        <f t="shared" si="1127"/>
        <v>0</v>
      </c>
      <c r="M3505" s="105">
        <f t="shared" si="1128"/>
        <v>0</v>
      </c>
      <c r="N3505" s="104">
        <f t="shared" si="1129"/>
        <v>0</v>
      </c>
      <c r="O3505" s="113">
        <f t="shared" si="1126"/>
        <v>0.11</v>
      </c>
      <c r="P3505" s="108">
        <f t="shared" si="1116"/>
        <v>1.0074821389999999</v>
      </c>
      <c r="Q3505" s="104">
        <f t="shared" si="1119"/>
        <v>246.51756976999999</v>
      </c>
      <c r="R3505" s="104">
        <f t="shared" si="1120"/>
        <v>246.51756976999999</v>
      </c>
      <c r="S3505" s="109" t="s">
        <v>52</v>
      </c>
      <c r="T3505" s="110">
        <f t="shared" si="1130"/>
        <v>43534</v>
      </c>
      <c r="U3505" s="111">
        <f t="shared" si="1131"/>
        <v>0</v>
      </c>
      <c r="V3505" s="22"/>
      <c r="AF3505" s="14"/>
    </row>
    <row r="3506" spans="1:32" x14ac:dyDescent="0.2">
      <c r="A3506" s="112">
        <f t="shared" si="1121"/>
        <v>43531</v>
      </c>
      <c r="B3506" s="104">
        <f t="shared" si="1133"/>
        <v>33204.30168543</v>
      </c>
      <c r="C3506" s="104">
        <f t="shared" si="1122"/>
        <v>30525.364035529961</v>
      </c>
      <c r="D3506" s="132">
        <f t="shared" si="1123"/>
        <v>43507</v>
      </c>
      <c r="E3506" s="105">
        <f t="shared" si="1135"/>
        <v>0</v>
      </c>
      <c r="F3506" s="106">
        <f t="shared" si="1132"/>
        <v>25</v>
      </c>
      <c r="G3506" s="106">
        <f t="shared" si="1134"/>
        <v>28</v>
      </c>
      <c r="H3506" s="104">
        <f t="shared" si="1124"/>
        <v>1</v>
      </c>
      <c r="I3506" s="104">
        <f t="shared" si="1125"/>
        <v>1.07934741</v>
      </c>
      <c r="J3506" s="104">
        <f t="shared" si="1117"/>
        <v>1.07934741</v>
      </c>
      <c r="K3506" s="104">
        <f t="shared" si="1118"/>
        <v>32947.472611049998</v>
      </c>
      <c r="L3506" s="107">
        <f t="shared" si="1127"/>
        <v>0</v>
      </c>
      <c r="M3506" s="105">
        <f t="shared" si="1128"/>
        <v>0</v>
      </c>
      <c r="N3506" s="104">
        <f t="shared" si="1129"/>
        <v>0</v>
      </c>
      <c r="O3506" s="113">
        <f t="shared" si="1126"/>
        <v>0.11</v>
      </c>
      <c r="P3506" s="108">
        <f t="shared" si="1116"/>
        <v>1.007795107</v>
      </c>
      <c r="Q3506" s="104">
        <f t="shared" si="1119"/>
        <v>256.82907438000001</v>
      </c>
      <c r="R3506" s="104">
        <f t="shared" si="1120"/>
        <v>256.82907438000001</v>
      </c>
      <c r="S3506" s="109" t="s">
        <v>52</v>
      </c>
      <c r="T3506" s="110">
        <f t="shared" si="1130"/>
        <v>43534</v>
      </c>
      <c r="U3506" s="111">
        <f t="shared" si="1131"/>
        <v>0</v>
      </c>
      <c r="V3506" s="22"/>
      <c r="AF3506" s="14"/>
    </row>
    <row r="3507" spans="1:32" x14ac:dyDescent="0.2">
      <c r="A3507" s="112">
        <f t="shared" si="1121"/>
        <v>43532</v>
      </c>
      <c r="B3507" s="104">
        <f t="shared" si="1133"/>
        <v>33214.616385939997</v>
      </c>
      <c r="C3507" s="104">
        <f t="shared" si="1122"/>
        <v>30525.364035529961</v>
      </c>
      <c r="D3507" s="132">
        <f t="shared" si="1123"/>
        <v>43507</v>
      </c>
      <c r="E3507" s="105">
        <f t="shared" si="1135"/>
        <v>0</v>
      </c>
      <c r="F3507" s="106">
        <f t="shared" si="1132"/>
        <v>26</v>
      </c>
      <c r="G3507" s="106">
        <f t="shared" si="1134"/>
        <v>28</v>
      </c>
      <c r="H3507" s="104">
        <f t="shared" si="1124"/>
        <v>1</v>
      </c>
      <c r="I3507" s="104">
        <f t="shared" si="1125"/>
        <v>1.07934741</v>
      </c>
      <c r="J3507" s="104">
        <f t="shared" si="1117"/>
        <v>1.07934741</v>
      </c>
      <c r="K3507" s="104">
        <f t="shared" si="1118"/>
        <v>32947.472611049998</v>
      </c>
      <c r="L3507" s="107">
        <f t="shared" si="1127"/>
        <v>0</v>
      </c>
      <c r="M3507" s="105">
        <f t="shared" si="1128"/>
        <v>0</v>
      </c>
      <c r="N3507" s="104">
        <f t="shared" si="1129"/>
        <v>0</v>
      </c>
      <c r="O3507" s="113">
        <f t="shared" si="1126"/>
        <v>0.11</v>
      </c>
      <c r="P3507" s="108">
        <f t="shared" si="1116"/>
        <v>1.008108172</v>
      </c>
      <c r="Q3507" s="104">
        <f t="shared" si="1119"/>
        <v>267.14377488999997</v>
      </c>
      <c r="R3507" s="104">
        <f t="shared" si="1120"/>
        <v>267.14377488999997</v>
      </c>
      <c r="S3507" s="109" t="s">
        <v>52</v>
      </c>
      <c r="T3507" s="110">
        <f t="shared" si="1130"/>
        <v>43534</v>
      </c>
      <c r="U3507" s="111">
        <f t="shared" si="1131"/>
        <v>0</v>
      </c>
      <c r="V3507" s="22"/>
      <c r="AF3507" s="14"/>
    </row>
    <row r="3508" spans="1:32" x14ac:dyDescent="0.2">
      <c r="A3508" s="112">
        <f t="shared" si="1121"/>
        <v>43533</v>
      </c>
      <c r="B3508" s="104">
        <f t="shared" si="1133"/>
        <v>33224.934282359995</v>
      </c>
      <c r="C3508" s="104">
        <f t="shared" si="1122"/>
        <v>30525.364035529961</v>
      </c>
      <c r="D3508" s="132">
        <f t="shared" si="1123"/>
        <v>43507</v>
      </c>
      <c r="E3508" s="105">
        <f t="shared" si="1135"/>
        <v>0</v>
      </c>
      <c r="F3508" s="106">
        <f t="shared" si="1132"/>
        <v>27</v>
      </c>
      <c r="G3508" s="106">
        <f t="shared" si="1134"/>
        <v>28</v>
      </c>
      <c r="H3508" s="104">
        <f t="shared" si="1124"/>
        <v>1</v>
      </c>
      <c r="I3508" s="104">
        <f t="shared" si="1125"/>
        <v>1.07934741</v>
      </c>
      <c r="J3508" s="104">
        <f t="shared" si="1117"/>
        <v>1.07934741</v>
      </c>
      <c r="K3508" s="104">
        <f t="shared" si="1118"/>
        <v>32947.472611049998</v>
      </c>
      <c r="L3508" s="107">
        <f t="shared" si="1127"/>
        <v>0</v>
      </c>
      <c r="M3508" s="105">
        <f t="shared" si="1128"/>
        <v>0</v>
      </c>
      <c r="N3508" s="104">
        <f t="shared" si="1129"/>
        <v>0</v>
      </c>
      <c r="O3508" s="113">
        <f t="shared" si="1126"/>
        <v>0.11</v>
      </c>
      <c r="P3508" s="108">
        <f t="shared" si="1116"/>
        <v>1.0084213339999999</v>
      </c>
      <c r="Q3508" s="104">
        <f t="shared" si="1119"/>
        <v>277.46167130999999</v>
      </c>
      <c r="R3508" s="104">
        <f t="shared" si="1120"/>
        <v>277.46167130999999</v>
      </c>
      <c r="S3508" s="109" t="s">
        <v>52</v>
      </c>
      <c r="T3508" s="110">
        <f t="shared" si="1130"/>
        <v>43534</v>
      </c>
      <c r="U3508" s="111">
        <f t="shared" si="1131"/>
        <v>0</v>
      </c>
      <c r="V3508" s="22"/>
      <c r="AF3508" s="14"/>
    </row>
    <row r="3509" spans="1:32" x14ac:dyDescent="0.2">
      <c r="A3509" s="112">
        <f t="shared" si="1121"/>
        <v>43534</v>
      </c>
      <c r="B3509" s="104">
        <f t="shared" si="1133"/>
        <v>33235.25540763</v>
      </c>
      <c r="C3509" s="104">
        <f t="shared" si="1122"/>
        <v>30525.364035529961</v>
      </c>
      <c r="D3509" s="132">
        <f t="shared" si="1123"/>
        <v>43507</v>
      </c>
      <c r="E3509" s="105">
        <f t="shared" si="1135"/>
        <v>0</v>
      </c>
      <c r="F3509" s="106">
        <f t="shared" si="1132"/>
        <v>28</v>
      </c>
      <c r="G3509" s="106">
        <f t="shared" si="1134"/>
        <v>28</v>
      </c>
      <c r="H3509" s="104">
        <f t="shared" si="1124"/>
        <v>1</v>
      </c>
      <c r="I3509" s="104">
        <f t="shared" si="1125"/>
        <v>1.07934741</v>
      </c>
      <c r="J3509" s="104">
        <f t="shared" si="1117"/>
        <v>1.07934741</v>
      </c>
      <c r="K3509" s="104">
        <f t="shared" si="1118"/>
        <v>32947.472611049998</v>
      </c>
      <c r="L3509" s="107">
        <f t="shared" si="1127"/>
        <v>114</v>
      </c>
      <c r="M3509" s="105">
        <f t="shared" si="1128"/>
        <v>8.8261396528256826E-3</v>
      </c>
      <c r="N3509" s="104">
        <f t="shared" si="1129"/>
        <v>290.79899447000003</v>
      </c>
      <c r="O3509" s="113">
        <f t="shared" si="1126"/>
        <v>0.11</v>
      </c>
      <c r="P3509" s="108">
        <f t="shared" si="1116"/>
        <v>1.0087345940000001</v>
      </c>
      <c r="Q3509" s="104">
        <f t="shared" si="1119"/>
        <v>287.78279658000002</v>
      </c>
      <c r="R3509" s="104">
        <f t="shared" si="1120"/>
        <v>578.58179104999999</v>
      </c>
      <c r="S3509" s="109" t="s">
        <v>52</v>
      </c>
      <c r="T3509" s="110">
        <f t="shared" si="1130"/>
        <v>43534</v>
      </c>
      <c r="U3509" s="111">
        <f t="shared" si="1131"/>
        <v>32656.673616579999</v>
      </c>
      <c r="V3509" s="71"/>
      <c r="AF3509" s="14"/>
    </row>
    <row r="3510" spans="1:32" x14ac:dyDescent="0.2">
      <c r="A3510" s="112">
        <f t="shared" si="1121"/>
        <v>43535</v>
      </c>
      <c r="B3510" s="104">
        <f t="shared" si="1133"/>
        <v>32665.836328089998</v>
      </c>
      <c r="C3510" s="104">
        <f t="shared" si="1122"/>
        <v>30255.942909599962</v>
      </c>
      <c r="D3510" s="132">
        <f t="shared" si="1123"/>
        <v>43535</v>
      </c>
      <c r="E3510" s="105">
        <f t="shared" si="1135"/>
        <v>0</v>
      </c>
      <c r="F3510" s="106">
        <f t="shared" si="1132"/>
        <v>1</v>
      </c>
      <c r="G3510" s="106">
        <f t="shared" si="1134"/>
        <v>31</v>
      </c>
      <c r="H3510" s="104">
        <f t="shared" si="1124"/>
        <v>1</v>
      </c>
      <c r="I3510" s="104">
        <f t="shared" si="1125"/>
        <v>1.07934741</v>
      </c>
      <c r="J3510" s="104">
        <f t="shared" si="1117"/>
        <v>1.07934741</v>
      </c>
      <c r="K3510" s="104">
        <f t="shared" si="1118"/>
        <v>32656.673616579999</v>
      </c>
      <c r="L3510" s="107">
        <f t="shared" si="1127"/>
        <v>0</v>
      </c>
      <c r="M3510" s="105">
        <f t="shared" si="1128"/>
        <v>0</v>
      </c>
      <c r="N3510" s="104">
        <f t="shared" si="1129"/>
        <v>0</v>
      </c>
      <c r="O3510" s="113">
        <f t="shared" si="1126"/>
        <v>0.11</v>
      </c>
      <c r="P3510" s="108">
        <f t="shared" si="1116"/>
        <v>1.0002805770000001</v>
      </c>
      <c r="Q3510" s="104">
        <f t="shared" si="1119"/>
        <v>9.1627115099999994</v>
      </c>
      <c r="R3510" s="104">
        <f t="shared" si="1120"/>
        <v>9.1627115099999994</v>
      </c>
      <c r="S3510" s="109" t="s">
        <v>52</v>
      </c>
      <c r="T3510" s="110">
        <f t="shared" si="1130"/>
        <v>43565</v>
      </c>
      <c r="U3510" s="111">
        <f t="shared" si="1131"/>
        <v>0</v>
      </c>
      <c r="V3510" s="22"/>
      <c r="AF3510" s="14"/>
    </row>
    <row r="3511" spans="1:32" x14ac:dyDescent="0.2">
      <c r="A3511" s="112">
        <f t="shared" si="1121"/>
        <v>43536</v>
      </c>
      <c r="B3511" s="104">
        <f t="shared" si="1133"/>
        <v>32675.001619480001</v>
      </c>
      <c r="C3511" s="104">
        <f t="shared" si="1122"/>
        <v>30255.942909599962</v>
      </c>
      <c r="D3511" s="132">
        <f t="shared" si="1123"/>
        <v>43535</v>
      </c>
      <c r="E3511" s="105">
        <f t="shared" si="1135"/>
        <v>0</v>
      </c>
      <c r="F3511" s="106">
        <f t="shared" si="1132"/>
        <v>2</v>
      </c>
      <c r="G3511" s="106">
        <f t="shared" si="1134"/>
        <v>31</v>
      </c>
      <c r="H3511" s="104">
        <f t="shared" si="1124"/>
        <v>1</v>
      </c>
      <c r="I3511" s="104">
        <f t="shared" si="1125"/>
        <v>1.07934741</v>
      </c>
      <c r="J3511" s="104">
        <f t="shared" si="1117"/>
        <v>1.07934741</v>
      </c>
      <c r="K3511" s="104">
        <f t="shared" si="1118"/>
        <v>32656.673616579999</v>
      </c>
      <c r="L3511" s="107">
        <f t="shared" si="1127"/>
        <v>0</v>
      </c>
      <c r="M3511" s="105">
        <f t="shared" si="1128"/>
        <v>0</v>
      </c>
      <c r="N3511" s="104">
        <f t="shared" si="1129"/>
        <v>0</v>
      </c>
      <c r="O3511" s="113">
        <f t="shared" si="1126"/>
        <v>0.11</v>
      </c>
      <c r="P3511" s="108">
        <f t="shared" si="1116"/>
        <v>1.000561233</v>
      </c>
      <c r="Q3511" s="104">
        <f t="shared" si="1119"/>
        <v>18.328002900000001</v>
      </c>
      <c r="R3511" s="104">
        <f t="shared" si="1120"/>
        <v>18.328002900000001</v>
      </c>
      <c r="S3511" s="109" t="s">
        <v>52</v>
      </c>
      <c r="T3511" s="110">
        <f t="shared" si="1130"/>
        <v>43565</v>
      </c>
      <c r="U3511" s="111">
        <f t="shared" si="1131"/>
        <v>0</v>
      </c>
      <c r="V3511" s="22"/>
      <c r="AF3511" s="14"/>
    </row>
    <row r="3512" spans="1:32" x14ac:dyDescent="0.2">
      <c r="A3512" s="112">
        <f t="shared" si="1121"/>
        <v>43537</v>
      </c>
      <c r="B3512" s="104">
        <f t="shared" si="1133"/>
        <v>32684.16945809</v>
      </c>
      <c r="C3512" s="104">
        <f t="shared" si="1122"/>
        <v>30255.942909599962</v>
      </c>
      <c r="D3512" s="132">
        <f t="shared" si="1123"/>
        <v>43535</v>
      </c>
      <c r="E3512" s="105">
        <f t="shared" si="1135"/>
        <v>0</v>
      </c>
      <c r="F3512" s="106">
        <f t="shared" si="1132"/>
        <v>3</v>
      </c>
      <c r="G3512" s="106">
        <f t="shared" si="1134"/>
        <v>31</v>
      </c>
      <c r="H3512" s="104">
        <f t="shared" si="1124"/>
        <v>1</v>
      </c>
      <c r="I3512" s="104">
        <f t="shared" si="1125"/>
        <v>1.07934741</v>
      </c>
      <c r="J3512" s="104">
        <f t="shared" si="1117"/>
        <v>1.07934741</v>
      </c>
      <c r="K3512" s="104">
        <f t="shared" si="1118"/>
        <v>32656.673616579999</v>
      </c>
      <c r="L3512" s="107">
        <f t="shared" si="1127"/>
        <v>0</v>
      </c>
      <c r="M3512" s="105">
        <f t="shared" si="1128"/>
        <v>0</v>
      </c>
      <c r="N3512" s="104">
        <f t="shared" si="1129"/>
        <v>0</v>
      </c>
      <c r="O3512" s="113">
        <f t="shared" si="1126"/>
        <v>0.11</v>
      </c>
      <c r="P3512" s="108">
        <f t="shared" si="1116"/>
        <v>1.0008419669999999</v>
      </c>
      <c r="Q3512" s="104">
        <f t="shared" si="1119"/>
        <v>27.495841510000002</v>
      </c>
      <c r="R3512" s="104">
        <f t="shared" si="1120"/>
        <v>27.495841510000002</v>
      </c>
      <c r="S3512" s="109" t="s">
        <v>52</v>
      </c>
      <c r="T3512" s="110">
        <f t="shared" si="1130"/>
        <v>43565</v>
      </c>
      <c r="U3512" s="111">
        <f t="shared" si="1131"/>
        <v>0</v>
      </c>
      <c r="V3512" s="22"/>
      <c r="AF3512" s="14"/>
    </row>
    <row r="3513" spans="1:32" x14ac:dyDescent="0.2">
      <c r="A3513" s="112">
        <f t="shared" si="1121"/>
        <v>43538</v>
      </c>
      <c r="B3513" s="104">
        <f t="shared" si="1133"/>
        <v>32693.339909229999</v>
      </c>
      <c r="C3513" s="104">
        <f t="shared" si="1122"/>
        <v>30255.942909599962</v>
      </c>
      <c r="D3513" s="132">
        <f t="shared" si="1123"/>
        <v>43535</v>
      </c>
      <c r="E3513" s="105">
        <f t="shared" si="1135"/>
        <v>0</v>
      </c>
      <c r="F3513" s="106">
        <f t="shared" si="1132"/>
        <v>4</v>
      </c>
      <c r="G3513" s="106">
        <f t="shared" si="1134"/>
        <v>31</v>
      </c>
      <c r="H3513" s="104">
        <f t="shared" si="1124"/>
        <v>1</v>
      </c>
      <c r="I3513" s="104">
        <f t="shared" si="1125"/>
        <v>1.07934741</v>
      </c>
      <c r="J3513" s="104">
        <f t="shared" si="1117"/>
        <v>1.07934741</v>
      </c>
      <c r="K3513" s="104">
        <f t="shared" si="1118"/>
        <v>32656.673616579999</v>
      </c>
      <c r="L3513" s="107">
        <f t="shared" si="1127"/>
        <v>0</v>
      </c>
      <c r="M3513" s="105">
        <f t="shared" si="1128"/>
        <v>0</v>
      </c>
      <c r="N3513" s="104">
        <f t="shared" si="1129"/>
        <v>0</v>
      </c>
      <c r="O3513" s="113">
        <f t="shared" si="1126"/>
        <v>0.11</v>
      </c>
      <c r="P3513" s="108">
        <f t="shared" si="1116"/>
        <v>1.0011227810000001</v>
      </c>
      <c r="Q3513" s="104">
        <f t="shared" si="1119"/>
        <v>36.666292650000003</v>
      </c>
      <c r="R3513" s="104">
        <f t="shared" si="1120"/>
        <v>36.666292650000003</v>
      </c>
      <c r="S3513" s="109" t="s">
        <v>52</v>
      </c>
      <c r="T3513" s="110">
        <f t="shared" si="1130"/>
        <v>43565</v>
      </c>
      <c r="U3513" s="111">
        <f t="shared" si="1131"/>
        <v>0</v>
      </c>
      <c r="V3513" s="22"/>
      <c r="AF3513" s="14"/>
    </row>
    <row r="3514" spans="1:32" x14ac:dyDescent="0.2">
      <c r="A3514" s="112">
        <f t="shared" si="1121"/>
        <v>43539</v>
      </c>
      <c r="B3514" s="104">
        <f t="shared" si="1133"/>
        <v>32702.512907599998</v>
      </c>
      <c r="C3514" s="104">
        <f t="shared" si="1122"/>
        <v>30255.942909599962</v>
      </c>
      <c r="D3514" s="132">
        <f t="shared" si="1123"/>
        <v>43535</v>
      </c>
      <c r="E3514" s="105">
        <f t="shared" si="1135"/>
        <v>0</v>
      </c>
      <c r="F3514" s="106">
        <f t="shared" si="1132"/>
        <v>5</v>
      </c>
      <c r="G3514" s="106">
        <f t="shared" si="1134"/>
        <v>31</v>
      </c>
      <c r="H3514" s="104">
        <f t="shared" si="1124"/>
        <v>1</v>
      </c>
      <c r="I3514" s="104">
        <f t="shared" si="1125"/>
        <v>1.07934741</v>
      </c>
      <c r="J3514" s="104">
        <f t="shared" si="1117"/>
        <v>1.07934741</v>
      </c>
      <c r="K3514" s="104">
        <f t="shared" si="1118"/>
        <v>32656.673616579999</v>
      </c>
      <c r="L3514" s="107">
        <f t="shared" si="1127"/>
        <v>0</v>
      </c>
      <c r="M3514" s="105">
        <f t="shared" si="1128"/>
        <v>0</v>
      </c>
      <c r="N3514" s="104">
        <f t="shared" si="1129"/>
        <v>0</v>
      </c>
      <c r="O3514" s="113">
        <f t="shared" si="1126"/>
        <v>0.11</v>
      </c>
      <c r="P3514" s="108">
        <f t="shared" si="1116"/>
        <v>1.001403673</v>
      </c>
      <c r="Q3514" s="104">
        <f t="shared" si="1119"/>
        <v>45.839291019999997</v>
      </c>
      <c r="R3514" s="104">
        <f t="shared" si="1120"/>
        <v>45.839291019999997</v>
      </c>
      <c r="S3514" s="109" t="s">
        <v>52</v>
      </c>
      <c r="T3514" s="110">
        <f t="shared" si="1130"/>
        <v>43565</v>
      </c>
      <c r="U3514" s="111">
        <f t="shared" si="1131"/>
        <v>0</v>
      </c>
      <c r="V3514" s="22"/>
      <c r="AF3514" s="14"/>
    </row>
    <row r="3515" spans="1:32" x14ac:dyDescent="0.2">
      <c r="A3515" s="112">
        <f t="shared" si="1121"/>
        <v>43540</v>
      </c>
      <c r="B3515" s="104">
        <f t="shared" si="1133"/>
        <v>32711.68845319</v>
      </c>
      <c r="C3515" s="104">
        <f t="shared" si="1122"/>
        <v>30255.942909599962</v>
      </c>
      <c r="D3515" s="132">
        <f t="shared" si="1123"/>
        <v>43535</v>
      </c>
      <c r="E3515" s="105">
        <f t="shared" si="1135"/>
        <v>0</v>
      </c>
      <c r="F3515" s="106">
        <f t="shared" si="1132"/>
        <v>6</v>
      </c>
      <c r="G3515" s="106">
        <f t="shared" si="1134"/>
        <v>31</v>
      </c>
      <c r="H3515" s="104">
        <f t="shared" si="1124"/>
        <v>1</v>
      </c>
      <c r="I3515" s="104">
        <f t="shared" si="1125"/>
        <v>1.07934741</v>
      </c>
      <c r="J3515" s="104">
        <f t="shared" si="1117"/>
        <v>1.07934741</v>
      </c>
      <c r="K3515" s="104">
        <f t="shared" si="1118"/>
        <v>32656.673616579999</v>
      </c>
      <c r="L3515" s="107">
        <f t="shared" si="1127"/>
        <v>0</v>
      </c>
      <c r="M3515" s="105">
        <f t="shared" si="1128"/>
        <v>0</v>
      </c>
      <c r="N3515" s="104">
        <f t="shared" si="1129"/>
        <v>0</v>
      </c>
      <c r="O3515" s="113">
        <f t="shared" si="1126"/>
        <v>0.11</v>
      </c>
      <c r="P3515" s="108">
        <f t="shared" si="1116"/>
        <v>1.0016846429999999</v>
      </c>
      <c r="Q3515" s="104">
        <f t="shared" si="1119"/>
        <v>55.014836610000003</v>
      </c>
      <c r="R3515" s="104">
        <f t="shared" si="1120"/>
        <v>55.014836610000003</v>
      </c>
      <c r="S3515" s="109" t="s">
        <v>52</v>
      </c>
      <c r="T3515" s="110">
        <f t="shared" si="1130"/>
        <v>43565</v>
      </c>
      <c r="U3515" s="111">
        <f t="shared" si="1131"/>
        <v>0</v>
      </c>
      <c r="V3515" s="22"/>
      <c r="AF3515" s="14"/>
    </row>
    <row r="3516" spans="1:32" x14ac:dyDescent="0.2">
      <c r="A3516" s="112">
        <f t="shared" si="1121"/>
        <v>43541</v>
      </c>
      <c r="B3516" s="104">
        <f t="shared" si="1133"/>
        <v>32720.866611310001</v>
      </c>
      <c r="C3516" s="104">
        <f t="shared" si="1122"/>
        <v>30255.942909599962</v>
      </c>
      <c r="D3516" s="132">
        <f t="shared" si="1123"/>
        <v>43535</v>
      </c>
      <c r="E3516" s="105">
        <f t="shared" si="1135"/>
        <v>0</v>
      </c>
      <c r="F3516" s="106">
        <f t="shared" si="1132"/>
        <v>7</v>
      </c>
      <c r="G3516" s="106">
        <f t="shared" si="1134"/>
        <v>31</v>
      </c>
      <c r="H3516" s="104">
        <f t="shared" si="1124"/>
        <v>1</v>
      </c>
      <c r="I3516" s="104">
        <f t="shared" si="1125"/>
        <v>1.07934741</v>
      </c>
      <c r="J3516" s="104">
        <f t="shared" si="1117"/>
        <v>1.07934741</v>
      </c>
      <c r="K3516" s="104">
        <f t="shared" si="1118"/>
        <v>32656.673616579999</v>
      </c>
      <c r="L3516" s="107">
        <f t="shared" si="1127"/>
        <v>0</v>
      </c>
      <c r="M3516" s="105">
        <f t="shared" si="1128"/>
        <v>0</v>
      </c>
      <c r="N3516" s="104">
        <f t="shared" si="1129"/>
        <v>0</v>
      </c>
      <c r="O3516" s="113">
        <f t="shared" si="1126"/>
        <v>0.11</v>
      </c>
      <c r="P3516" s="108">
        <f t="shared" si="1116"/>
        <v>1.001965693</v>
      </c>
      <c r="Q3516" s="104">
        <f t="shared" si="1119"/>
        <v>64.192994729999995</v>
      </c>
      <c r="R3516" s="104">
        <f t="shared" si="1120"/>
        <v>64.192994729999995</v>
      </c>
      <c r="S3516" s="109" t="s">
        <v>52</v>
      </c>
      <c r="T3516" s="110">
        <f t="shared" si="1130"/>
        <v>43565</v>
      </c>
      <c r="U3516" s="111">
        <f t="shared" si="1131"/>
        <v>0</v>
      </c>
      <c r="V3516" s="22"/>
      <c r="AF3516" s="14"/>
    </row>
    <row r="3517" spans="1:32" x14ac:dyDescent="0.2">
      <c r="A3517" s="112">
        <f t="shared" si="1121"/>
        <v>43542</v>
      </c>
      <c r="B3517" s="104">
        <f t="shared" si="1133"/>
        <v>32730.047349299999</v>
      </c>
      <c r="C3517" s="104">
        <f t="shared" si="1122"/>
        <v>30255.942909599962</v>
      </c>
      <c r="D3517" s="132">
        <f t="shared" si="1123"/>
        <v>43535</v>
      </c>
      <c r="E3517" s="105">
        <f t="shared" si="1135"/>
        <v>0</v>
      </c>
      <c r="F3517" s="106">
        <f t="shared" si="1132"/>
        <v>8</v>
      </c>
      <c r="G3517" s="106">
        <f t="shared" si="1134"/>
        <v>31</v>
      </c>
      <c r="H3517" s="104">
        <f t="shared" si="1124"/>
        <v>1</v>
      </c>
      <c r="I3517" s="104">
        <f t="shared" si="1125"/>
        <v>1.07934741</v>
      </c>
      <c r="J3517" s="104">
        <f t="shared" si="1117"/>
        <v>1.07934741</v>
      </c>
      <c r="K3517" s="104">
        <f t="shared" si="1118"/>
        <v>32656.673616579999</v>
      </c>
      <c r="L3517" s="107">
        <f t="shared" si="1127"/>
        <v>0</v>
      </c>
      <c r="M3517" s="105">
        <f t="shared" si="1128"/>
        <v>0</v>
      </c>
      <c r="N3517" s="104">
        <f t="shared" si="1129"/>
        <v>0</v>
      </c>
      <c r="O3517" s="113">
        <f t="shared" si="1126"/>
        <v>0.11</v>
      </c>
      <c r="P3517" s="108">
        <f t="shared" si="1116"/>
        <v>1.002246822</v>
      </c>
      <c r="Q3517" s="104">
        <f t="shared" si="1119"/>
        <v>73.373732720000007</v>
      </c>
      <c r="R3517" s="104">
        <f t="shared" si="1120"/>
        <v>73.373732720000007</v>
      </c>
      <c r="S3517" s="109" t="s">
        <v>52</v>
      </c>
      <c r="T3517" s="110">
        <f t="shared" si="1130"/>
        <v>43565</v>
      </c>
      <c r="U3517" s="111">
        <f t="shared" si="1131"/>
        <v>0</v>
      </c>
      <c r="V3517" s="22"/>
      <c r="AF3517" s="14"/>
    </row>
    <row r="3518" spans="1:32" x14ac:dyDescent="0.2">
      <c r="A3518" s="112">
        <f t="shared" si="1121"/>
        <v>43543</v>
      </c>
      <c r="B3518" s="104">
        <f t="shared" si="1133"/>
        <v>32739.230634519998</v>
      </c>
      <c r="C3518" s="104">
        <f t="shared" si="1122"/>
        <v>30255.942909599962</v>
      </c>
      <c r="D3518" s="132">
        <f t="shared" si="1123"/>
        <v>43535</v>
      </c>
      <c r="E3518" s="105">
        <f t="shared" si="1135"/>
        <v>0</v>
      </c>
      <c r="F3518" s="106">
        <f t="shared" si="1132"/>
        <v>9</v>
      </c>
      <c r="G3518" s="106">
        <f t="shared" si="1134"/>
        <v>31</v>
      </c>
      <c r="H3518" s="104">
        <f t="shared" si="1124"/>
        <v>1</v>
      </c>
      <c r="I3518" s="104">
        <f t="shared" si="1125"/>
        <v>1.07934741</v>
      </c>
      <c r="J3518" s="104">
        <f t="shared" si="1117"/>
        <v>1.07934741</v>
      </c>
      <c r="K3518" s="104">
        <f t="shared" si="1118"/>
        <v>32656.673616579999</v>
      </c>
      <c r="L3518" s="107">
        <f t="shared" si="1127"/>
        <v>0</v>
      </c>
      <c r="M3518" s="105">
        <f t="shared" si="1128"/>
        <v>0</v>
      </c>
      <c r="N3518" s="104">
        <f t="shared" si="1129"/>
        <v>0</v>
      </c>
      <c r="O3518" s="113">
        <f t="shared" si="1126"/>
        <v>0.11</v>
      </c>
      <c r="P3518" s="108">
        <f t="shared" si="1116"/>
        <v>1.002528029</v>
      </c>
      <c r="Q3518" s="104">
        <f t="shared" si="1119"/>
        <v>82.557017939999994</v>
      </c>
      <c r="R3518" s="104">
        <f t="shared" si="1120"/>
        <v>82.557017939999994</v>
      </c>
      <c r="S3518" s="109" t="s">
        <v>52</v>
      </c>
      <c r="T3518" s="110">
        <f t="shared" si="1130"/>
        <v>43565</v>
      </c>
      <c r="U3518" s="111">
        <f t="shared" si="1131"/>
        <v>0</v>
      </c>
      <c r="V3518" s="22"/>
      <c r="AF3518" s="14"/>
    </row>
    <row r="3519" spans="1:32" x14ac:dyDescent="0.2">
      <c r="A3519" s="112">
        <f t="shared" si="1121"/>
        <v>43544</v>
      </c>
      <c r="B3519" s="104">
        <f t="shared" si="1133"/>
        <v>32748.416532269999</v>
      </c>
      <c r="C3519" s="104">
        <f t="shared" si="1122"/>
        <v>30255.942909599962</v>
      </c>
      <c r="D3519" s="132">
        <f t="shared" si="1123"/>
        <v>43535</v>
      </c>
      <c r="E3519" s="105">
        <f t="shared" si="1135"/>
        <v>0</v>
      </c>
      <c r="F3519" s="106">
        <f t="shared" si="1132"/>
        <v>10</v>
      </c>
      <c r="G3519" s="106">
        <f t="shared" si="1134"/>
        <v>31</v>
      </c>
      <c r="H3519" s="104">
        <f t="shared" si="1124"/>
        <v>1</v>
      </c>
      <c r="I3519" s="104">
        <f t="shared" si="1125"/>
        <v>1.07934741</v>
      </c>
      <c r="J3519" s="104">
        <f t="shared" si="1117"/>
        <v>1.07934741</v>
      </c>
      <c r="K3519" s="104">
        <f t="shared" si="1118"/>
        <v>32656.673616579999</v>
      </c>
      <c r="L3519" s="107">
        <f t="shared" si="1127"/>
        <v>0</v>
      </c>
      <c r="M3519" s="105">
        <f t="shared" si="1128"/>
        <v>0</v>
      </c>
      <c r="N3519" s="104">
        <f t="shared" si="1129"/>
        <v>0</v>
      </c>
      <c r="O3519" s="113">
        <f t="shared" si="1126"/>
        <v>0.11</v>
      </c>
      <c r="P3519" s="108">
        <f t="shared" si="1116"/>
        <v>1.002809316</v>
      </c>
      <c r="Q3519" s="104">
        <f t="shared" si="1119"/>
        <v>91.742915690000004</v>
      </c>
      <c r="R3519" s="104">
        <f t="shared" si="1120"/>
        <v>91.742915690000004</v>
      </c>
      <c r="S3519" s="109" t="s">
        <v>52</v>
      </c>
      <c r="T3519" s="110">
        <f t="shared" si="1130"/>
        <v>43565</v>
      </c>
      <c r="U3519" s="111">
        <f t="shared" si="1131"/>
        <v>0</v>
      </c>
      <c r="V3519" s="22"/>
      <c r="AF3519" s="14"/>
    </row>
    <row r="3520" spans="1:32" x14ac:dyDescent="0.2">
      <c r="A3520" s="112">
        <f t="shared" si="1121"/>
        <v>43545</v>
      </c>
      <c r="B3520" s="104">
        <f t="shared" si="1133"/>
        <v>32757.60497724</v>
      </c>
      <c r="C3520" s="104">
        <f t="shared" si="1122"/>
        <v>30255.942909599962</v>
      </c>
      <c r="D3520" s="132">
        <f t="shared" si="1123"/>
        <v>43535</v>
      </c>
      <c r="E3520" s="105">
        <f t="shared" si="1135"/>
        <v>0</v>
      </c>
      <c r="F3520" s="106">
        <f t="shared" si="1132"/>
        <v>11</v>
      </c>
      <c r="G3520" s="106">
        <f t="shared" si="1134"/>
        <v>31</v>
      </c>
      <c r="H3520" s="104">
        <f t="shared" si="1124"/>
        <v>1</v>
      </c>
      <c r="I3520" s="104">
        <f t="shared" si="1125"/>
        <v>1.07934741</v>
      </c>
      <c r="J3520" s="104">
        <f t="shared" si="1117"/>
        <v>1.07934741</v>
      </c>
      <c r="K3520" s="104">
        <f t="shared" si="1118"/>
        <v>32656.673616579999</v>
      </c>
      <c r="L3520" s="107">
        <f t="shared" si="1127"/>
        <v>0</v>
      </c>
      <c r="M3520" s="105">
        <f t="shared" si="1128"/>
        <v>0</v>
      </c>
      <c r="N3520" s="104">
        <f t="shared" si="1129"/>
        <v>0</v>
      </c>
      <c r="O3520" s="113">
        <f t="shared" si="1126"/>
        <v>0.11</v>
      </c>
      <c r="P3520" s="108">
        <f t="shared" si="1116"/>
        <v>1.003090681</v>
      </c>
      <c r="Q3520" s="104">
        <f t="shared" si="1119"/>
        <v>100.93136066</v>
      </c>
      <c r="R3520" s="104">
        <f t="shared" si="1120"/>
        <v>100.93136066</v>
      </c>
      <c r="S3520" s="109" t="s">
        <v>52</v>
      </c>
      <c r="T3520" s="110">
        <f t="shared" si="1130"/>
        <v>43565</v>
      </c>
      <c r="U3520" s="111">
        <f t="shared" si="1131"/>
        <v>0</v>
      </c>
      <c r="V3520" s="22"/>
      <c r="AF3520" s="14"/>
    </row>
    <row r="3521" spans="1:32" x14ac:dyDescent="0.2">
      <c r="A3521" s="112">
        <f t="shared" si="1121"/>
        <v>43546</v>
      </c>
      <c r="B3521" s="104">
        <f t="shared" si="1133"/>
        <v>32766.796002089999</v>
      </c>
      <c r="C3521" s="104">
        <f t="shared" si="1122"/>
        <v>30255.942909599962</v>
      </c>
      <c r="D3521" s="132">
        <f t="shared" si="1123"/>
        <v>43535</v>
      </c>
      <c r="E3521" s="105">
        <f t="shared" si="1135"/>
        <v>0</v>
      </c>
      <c r="F3521" s="106">
        <f t="shared" si="1132"/>
        <v>12</v>
      </c>
      <c r="G3521" s="106">
        <f t="shared" si="1134"/>
        <v>31</v>
      </c>
      <c r="H3521" s="104">
        <f t="shared" si="1124"/>
        <v>1</v>
      </c>
      <c r="I3521" s="104">
        <f t="shared" si="1125"/>
        <v>1.07934741</v>
      </c>
      <c r="J3521" s="104">
        <f t="shared" si="1117"/>
        <v>1.07934741</v>
      </c>
      <c r="K3521" s="104">
        <f t="shared" si="1118"/>
        <v>32656.673616579999</v>
      </c>
      <c r="L3521" s="107">
        <f t="shared" si="1127"/>
        <v>0</v>
      </c>
      <c r="M3521" s="105">
        <f t="shared" si="1128"/>
        <v>0</v>
      </c>
      <c r="N3521" s="104">
        <f t="shared" si="1129"/>
        <v>0</v>
      </c>
      <c r="O3521" s="113">
        <f t="shared" si="1126"/>
        <v>0.11</v>
      </c>
      <c r="P3521" s="108">
        <f t="shared" si="1116"/>
        <v>1.0033721250000001</v>
      </c>
      <c r="Q3521" s="104">
        <f t="shared" si="1119"/>
        <v>110.12238551</v>
      </c>
      <c r="R3521" s="104">
        <f t="shared" si="1120"/>
        <v>110.12238551</v>
      </c>
      <c r="S3521" s="109" t="s">
        <v>52</v>
      </c>
      <c r="T3521" s="110">
        <f t="shared" si="1130"/>
        <v>43565</v>
      </c>
      <c r="U3521" s="111">
        <f t="shared" si="1131"/>
        <v>0</v>
      </c>
      <c r="V3521" s="22"/>
      <c r="AF3521" s="14"/>
    </row>
    <row r="3522" spans="1:32" x14ac:dyDescent="0.2">
      <c r="A3522" s="112">
        <f t="shared" si="1121"/>
        <v>43547</v>
      </c>
      <c r="B3522" s="104">
        <f t="shared" si="1133"/>
        <v>32775.989606819996</v>
      </c>
      <c r="C3522" s="104">
        <f t="shared" si="1122"/>
        <v>30255.942909599962</v>
      </c>
      <c r="D3522" s="132">
        <f t="shared" si="1123"/>
        <v>43535</v>
      </c>
      <c r="E3522" s="105">
        <f t="shared" si="1135"/>
        <v>0</v>
      </c>
      <c r="F3522" s="106">
        <f t="shared" si="1132"/>
        <v>13</v>
      </c>
      <c r="G3522" s="106">
        <f t="shared" si="1134"/>
        <v>31</v>
      </c>
      <c r="H3522" s="104">
        <f t="shared" si="1124"/>
        <v>1</v>
      </c>
      <c r="I3522" s="104">
        <f t="shared" si="1125"/>
        <v>1.07934741</v>
      </c>
      <c r="J3522" s="104">
        <f t="shared" si="1117"/>
        <v>1.07934741</v>
      </c>
      <c r="K3522" s="104">
        <f t="shared" si="1118"/>
        <v>32656.673616579999</v>
      </c>
      <c r="L3522" s="107">
        <f t="shared" si="1127"/>
        <v>0</v>
      </c>
      <c r="M3522" s="105">
        <f t="shared" si="1128"/>
        <v>0</v>
      </c>
      <c r="N3522" s="104">
        <f t="shared" si="1129"/>
        <v>0</v>
      </c>
      <c r="O3522" s="113">
        <f t="shared" si="1126"/>
        <v>0.11</v>
      </c>
      <c r="P3522" s="108">
        <f t="shared" si="1116"/>
        <v>1.003653648</v>
      </c>
      <c r="Q3522" s="104">
        <f t="shared" si="1119"/>
        <v>119.31599024</v>
      </c>
      <c r="R3522" s="104">
        <f t="shared" si="1120"/>
        <v>119.31599024</v>
      </c>
      <c r="S3522" s="109" t="s">
        <v>52</v>
      </c>
      <c r="T3522" s="110">
        <f t="shared" si="1130"/>
        <v>43565</v>
      </c>
      <c r="U3522" s="111">
        <f t="shared" si="1131"/>
        <v>0</v>
      </c>
      <c r="V3522" s="22"/>
      <c r="AF3522" s="14"/>
    </row>
    <row r="3523" spans="1:32" x14ac:dyDescent="0.2">
      <c r="A3523" s="112">
        <f t="shared" si="1121"/>
        <v>43548</v>
      </c>
      <c r="B3523" s="104">
        <f t="shared" si="1133"/>
        <v>32785.185791420001</v>
      </c>
      <c r="C3523" s="104">
        <f t="shared" si="1122"/>
        <v>30255.942909599962</v>
      </c>
      <c r="D3523" s="132">
        <f t="shared" si="1123"/>
        <v>43535</v>
      </c>
      <c r="E3523" s="105">
        <f t="shared" si="1135"/>
        <v>0</v>
      </c>
      <c r="F3523" s="106">
        <f t="shared" si="1132"/>
        <v>14</v>
      </c>
      <c r="G3523" s="106">
        <f t="shared" si="1134"/>
        <v>31</v>
      </c>
      <c r="H3523" s="104">
        <f t="shared" si="1124"/>
        <v>1</v>
      </c>
      <c r="I3523" s="104">
        <f t="shared" si="1125"/>
        <v>1.07934741</v>
      </c>
      <c r="J3523" s="104">
        <f t="shared" si="1117"/>
        <v>1.07934741</v>
      </c>
      <c r="K3523" s="104">
        <f t="shared" si="1118"/>
        <v>32656.673616579999</v>
      </c>
      <c r="L3523" s="107">
        <f t="shared" si="1127"/>
        <v>0</v>
      </c>
      <c r="M3523" s="105">
        <f t="shared" si="1128"/>
        <v>0</v>
      </c>
      <c r="N3523" s="104">
        <f t="shared" si="1129"/>
        <v>0</v>
      </c>
      <c r="O3523" s="113">
        <f t="shared" si="1126"/>
        <v>0.11</v>
      </c>
      <c r="P3523" s="108">
        <f t="shared" si="1116"/>
        <v>1.0039352500000001</v>
      </c>
      <c r="Q3523" s="104">
        <f t="shared" si="1119"/>
        <v>128.51217484</v>
      </c>
      <c r="R3523" s="104">
        <f t="shared" si="1120"/>
        <v>128.51217484</v>
      </c>
      <c r="S3523" s="109" t="s">
        <v>52</v>
      </c>
      <c r="T3523" s="110">
        <f t="shared" si="1130"/>
        <v>43565</v>
      </c>
      <c r="U3523" s="111">
        <f t="shared" si="1131"/>
        <v>0</v>
      </c>
      <c r="V3523" s="22"/>
      <c r="AF3523" s="14"/>
    </row>
    <row r="3524" spans="1:32" x14ac:dyDescent="0.2">
      <c r="A3524" s="112">
        <f t="shared" si="1121"/>
        <v>43549</v>
      </c>
      <c r="B3524" s="104">
        <f t="shared" si="1133"/>
        <v>32794.384555910001</v>
      </c>
      <c r="C3524" s="104">
        <f t="shared" si="1122"/>
        <v>30255.942909599962</v>
      </c>
      <c r="D3524" s="132">
        <f t="shared" si="1123"/>
        <v>43535</v>
      </c>
      <c r="E3524" s="105">
        <f t="shared" si="1135"/>
        <v>0</v>
      </c>
      <c r="F3524" s="106">
        <f t="shared" si="1132"/>
        <v>15</v>
      </c>
      <c r="G3524" s="106">
        <f t="shared" si="1134"/>
        <v>31</v>
      </c>
      <c r="H3524" s="104">
        <f t="shared" si="1124"/>
        <v>1</v>
      </c>
      <c r="I3524" s="104">
        <f t="shared" si="1125"/>
        <v>1.07934741</v>
      </c>
      <c r="J3524" s="104">
        <f t="shared" si="1117"/>
        <v>1.07934741</v>
      </c>
      <c r="K3524" s="104">
        <f t="shared" si="1118"/>
        <v>32656.673616579999</v>
      </c>
      <c r="L3524" s="107">
        <f t="shared" si="1127"/>
        <v>0</v>
      </c>
      <c r="M3524" s="105">
        <f t="shared" si="1128"/>
        <v>0</v>
      </c>
      <c r="N3524" s="104">
        <f t="shared" si="1129"/>
        <v>0</v>
      </c>
      <c r="O3524" s="113">
        <f t="shared" si="1126"/>
        <v>0.11</v>
      </c>
      <c r="P3524" s="108">
        <f t="shared" si="1116"/>
        <v>1.004216931</v>
      </c>
      <c r="Q3524" s="104">
        <f t="shared" si="1119"/>
        <v>137.71093933</v>
      </c>
      <c r="R3524" s="104">
        <f t="shared" si="1120"/>
        <v>137.71093933</v>
      </c>
      <c r="S3524" s="109" t="s">
        <v>52</v>
      </c>
      <c r="T3524" s="110">
        <f t="shared" si="1130"/>
        <v>43565</v>
      </c>
      <c r="U3524" s="111">
        <f t="shared" si="1131"/>
        <v>0</v>
      </c>
      <c r="V3524" s="22"/>
      <c r="AF3524" s="14"/>
    </row>
    <row r="3525" spans="1:32" x14ac:dyDescent="0.2">
      <c r="A3525" s="112">
        <f t="shared" si="1121"/>
        <v>43550</v>
      </c>
      <c r="B3525" s="104">
        <f t="shared" si="1133"/>
        <v>32803.585932920003</v>
      </c>
      <c r="C3525" s="104">
        <f t="shared" si="1122"/>
        <v>30255.942909599962</v>
      </c>
      <c r="D3525" s="132">
        <f t="shared" si="1123"/>
        <v>43535</v>
      </c>
      <c r="E3525" s="105">
        <f t="shared" si="1135"/>
        <v>0</v>
      </c>
      <c r="F3525" s="106">
        <f t="shared" si="1132"/>
        <v>16</v>
      </c>
      <c r="G3525" s="106">
        <f t="shared" si="1134"/>
        <v>31</v>
      </c>
      <c r="H3525" s="104">
        <f t="shared" si="1124"/>
        <v>1</v>
      </c>
      <c r="I3525" s="104">
        <f t="shared" si="1125"/>
        <v>1.07934741</v>
      </c>
      <c r="J3525" s="104">
        <f t="shared" si="1117"/>
        <v>1.07934741</v>
      </c>
      <c r="K3525" s="104">
        <f t="shared" si="1118"/>
        <v>32656.673616579999</v>
      </c>
      <c r="L3525" s="107">
        <f t="shared" si="1127"/>
        <v>0</v>
      </c>
      <c r="M3525" s="105">
        <f t="shared" si="1128"/>
        <v>0</v>
      </c>
      <c r="N3525" s="104">
        <f t="shared" si="1129"/>
        <v>0</v>
      </c>
      <c r="O3525" s="113">
        <f t="shared" si="1126"/>
        <v>0.11</v>
      </c>
      <c r="P3525" s="108">
        <f t="shared" si="1116"/>
        <v>1.0044986920000001</v>
      </c>
      <c r="Q3525" s="104">
        <f t="shared" si="1119"/>
        <v>146.91231633999999</v>
      </c>
      <c r="R3525" s="104">
        <f t="shared" si="1120"/>
        <v>146.91231633999999</v>
      </c>
      <c r="S3525" s="109" t="s">
        <v>52</v>
      </c>
      <c r="T3525" s="110">
        <f t="shared" si="1130"/>
        <v>43565</v>
      </c>
      <c r="U3525" s="111">
        <f t="shared" si="1131"/>
        <v>0</v>
      </c>
      <c r="V3525" s="22"/>
      <c r="AF3525" s="14"/>
    </row>
    <row r="3526" spans="1:32" x14ac:dyDescent="0.2">
      <c r="A3526" s="112">
        <f t="shared" si="1121"/>
        <v>43551</v>
      </c>
      <c r="B3526" s="104">
        <f t="shared" si="1133"/>
        <v>32812.789857160002</v>
      </c>
      <c r="C3526" s="104">
        <f t="shared" si="1122"/>
        <v>30255.942909599962</v>
      </c>
      <c r="D3526" s="132">
        <f t="shared" si="1123"/>
        <v>43535</v>
      </c>
      <c r="E3526" s="105">
        <f t="shared" si="1135"/>
        <v>0</v>
      </c>
      <c r="F3526" s="106">
        <f t="shared" si="1132"/>
        <v>17</v>
      </c>
      <c r="G3526" s="106">
        <f t="shared" si="1134"/>
        <v>31</v>
      </c>
      <c r="H3526" s="104">
        <f t="shared" si="1124"/>
        <v>1</v>
      </c>
      <c r="I3526" s="104">
        <f t="shared" si="1125"/>
        <v>1.07934741</v>
      </c>
      <c r="J3526" s="104">
        <f t="shared" si="1117"/>
        <v>1.07934741</v>
      </c>
      <c r="K3526" s="104">
        <f t="shared" si="1118"/>
        <v>32656.673616579999</v>
      </c>
      <c r="L3526" s="107">
        <f t="shared" si="1127"/>
        <v>0</v>
      </c>
      <c r="M3526" s="105">
        <f t="shared" si="1128"/>
        <v>0</v>
      </c>
      <c r="N3526" s="104">
        <f t="shared" si="1129"/>
        <v>0</v>
      </c>
      <c r="O3526" s="113">
        <f t="shared" si="1126"/>
        <v>0.11</v>
      </c>
      <c r="P3526" s="108">
        <f t="shared" si="1116"/>
        <v>1.004780531</v>
      </c>
      <c r="Q3526" s="104">
        <f t="shared" si="1119"/>
        <v>156.11624058000001</v>
      </c>
      <c r="R3526" s="104">
        <f t="shared" si="1120"/>
        <v>156.11624058000001</v>
      </c>
      <c r="S3526" s="109" t="s">
        <v>52</v>
      </c>
      <c r="T3526" s="110">
        <f t="shared" si="1130"/>
        <v>43565</v>
      </c>
      <c r="U3526" s="111">
        <f t="shared" si="1131"/>
        <v>0</v>
      </c>
      <c r="V3526" s="22"/>
      <c r="AF3526" s="14"/>
    </row>
    <row r="3527" spans="1:32" x14ac:dyDescent="0.2">
      <c r="A3527" s="112">
        <f t="shared" si="1121"/>
        <v>43552</v>
      </c>
      <c r="B3527" s="104">
        <f t="shared" si="1133"/>
        <v>32821.996361270001</v>
      </c>
      <c r="C3527" s="104">
        <f t="shared" si="1122"/>
        <v>30255.942909599962</v>
      </c>
      <c r="D3527" s="132">
        <f t="shared" si="1123"/>
        <v>43535</v>
      </c>
      <c r="E3527" s="105">
        <f t="shared" si="1135"/>
        <v>0</v>
      </c>
      <c r="F3527" s="106">
        <f t="shared" si="1132"/>
        <v>18</v>
      </c>
      <c r="G3527" s="106">
        <f t="shared" si="1134"/>
        <v>31</v>
      </c>
      <c r="H3527" s="104">
        <f t="shared" si="1124"/>
        <v>1</v>
      </c>
      <c r="I3527" s="104">
        <f t="shared" si="1125"/>
        <v>1.07934741</v>
      </c>
      <c r="J3527" s="104">
        <f t="shared" si="1117"/>
        <v>1.07934741</v>
      </c>
      <c r="K3527" s="104">
        <f t="shared" si="1118"/>
        <v>32656.673616579999</v>
      </c>
      <c r="L3527" s="107">
        <f t="shared" si="1127"/>
        <v>0</v>
      </c>
      <c r="M3527" s="105">
        <f t="shared" si="1128"/>
        <v>0</v>
      </c>
      <c r="N3527" s="104">
        <f t="shared" si="1129"/>
        <v>0</v>
      </c>
      <c r="O3527" s="113">
        <f t="shared" si="1126"/>
        <v>0.11</v>
      </c>
      <c r="P3527" s="108">
        <f t="shared" si="1116"/>
        <v>1.005062449</v>
      </c>
      <c r="Q3527" s="104">
        <f t="shared" si="1119"/>
        <v>165.32274469000001</v>
      </c>
      <c r="R3527" s="104">
        <f t="shared" si="1120"/>
        <v>165.32274469000001</v>
      </c>
      <c r="S3527" s="109" t="s">
        <v>52</v>
      </c>
      <c r="T3527" s="110">
        <f t="shared" si="1130"/>
        <v>43565</v>
      </c>
      <c r="U3527" s="111">
        <f t="shared" si="1131"/>
        <v>0</v>
      </c>
      <c r="V3527" s="22"/>
      <c r="AF3527" s="14"/>
    </row>
    <row r="3528" spans="1:32" x14ac:dyDescent="0.2">
      <c r="A3528" s="112">
        <f t="shared" si="1121"/>
        <v>43553</v>
      </c>
      <c r="B3528" s="104">
        <f t="shared" si="1133"/>
        <v>32831.205477919997</v>
      </c>
      <c r="C3528" s="104">
        <f t="shared" si="1122"/>
        <v>30255.942909599962</v>
      </c>
      <c r="D3528" s="132">
        <f t="shared" si="1123"/>
        <v>43535</v>
      </c>
      <c r="E3528" s="105">
        <f t="shared" si="1135"/>
        <v>0</v>
      </c>
      <c r="F3528" s="106">
        <f t="shared" si="1132"/>
        <v>19</v>
      </c>
      <c r="G3528" s="106">
        <f t="shared" si="1134"/>
        <v>31</v>
      </c>
      <c r="H3528" s="104">
        <f t="shared" si="1124"/>
        <v>1</v>
      </c>
      <c r="I3528" s="104">
        <f t="shared" si="1125"/>
        <v>1.07934741</v>
      </c>
      <c r="J3528" s="104">
        <f t="shared" si="1117"/>
        <v>1.07934741</v>
      </c>
      <c r="K3528" s="104">
        <f t="shared" si="1118"/>
        <v>32656.673616579999</v>
      </c>
      <c r="L3528" s="107">
        <f t="shared" si="1127"/>
        <v>0</v>
      </c>
      <c r="M3528" s="105">
        <f t="shared" si="1128"/>
        <v>0</v>
      </c>
      <c r="N3528" s="104">
        <f t="shared" si="1129"/>
        <v>0</v>
      </c>
      <c r="O3528" s="113">
        <f t="shared" si="1126"/>
        <v>0.11</v>
      </c>
      <c r="P3528" s="108">
        <f t="shared" ref="P3528:P3591" si="1136">ROUND((1+O3528)^(30/360)^(F3528/G3528),9)</f>
        <v>1.0053444469999999</v>
      </c>
      <c r="Q3528" s="104">
        <f t="shared" si="1119"/>
        <v>174.53186134000001</v>
      </c>
      <c r="R3528" s="104">
        <f t="shared" si="1120"/>
        <v>174.53186134000001</v>
      </c>
      <c r="S3528" s="109" t="s">
        <v>52</v>
      </c>
      <c r="T3528" s="110">
        <f t="shared" si="1130"/>
        <v>43565</v>
      </c>
      <c r="U3528" s="111">
        <f t="shared" si="1131"/>
        <v>0</v>
      </c>
      <c r="V3528" s="22"/>
      <c r="AF3528" s="14"/>
    </row>
    <row r="3529" spans="1:32" x14ac:dyDescent="0.2">
      <c r="A3529" s="112">
        <f t="shared" si="1121"/>
        <v>43554</v>
      </c>
      <c r="B3529" s="104">
        <f t="shared" si="1133"/>
        <v>32840.417141780003</v>
      </c>
      <c r="C3529" s="104">
        <f t="shared" si="1122"/>
        <v>30255.942909599962</v>
      </c>
      <c r="D3529" s="132">
        <f t="shared" si="1123"/>
        <v>43535</v>
      </c>
      <c r="E3529" s="105">
        <f t="shared" si="1135"/>
        <v>0</v>
      </c>
      <c r="F3529" s="106">
        <f t="shared" si="1132"/>
        <v>20</v>
      </c>
      <c r="G3529" s="106">
        <f t="shared" si="1134"/>
        <v>31</v>
      </c>
      <c r="H3529" s="104">
        <f t="shared" si="1124"/>
        <v>1</v>
      </c>
      <c r="I3529" s="104">
        <f t="shared" si="1125"/>
        <v>1.07934741</v>
      </c>
      <c r="J3529" s="104">
        <f t="shared" si="1117"/>
        <v>1.07934741</v>
      </c>
      <c r="K3529" s="104">
        <f t="shared" si="1118"/>
        <v>32656.673616579999</v>
      </c>
      <c r="L3529" s="107">
        <f t="shared" si="1127"/>
        <v>0</v>
      </c>
      <c r="M3529" s="105">
        <f t="shared" si="1128"/>
        <v>0</v>
      </c>
      <c r="N3529" s="104">
        <f t="shared" si="1129"/>
        <v>0</v>
      </c>
      <c r="O3529" s="113">
        <f t="shared" si="1126"/>
        <v>0.11</v>
      </c>
      <c r="P3529" s="108">
        <f t="shared" si="1136"/>
        <v>1.0056265230000001</v>
      </c>
      <c r="Q3529" s="104">
        <f t="shared" si="1119"/>
        <v>183.74352519999999</v>
      </c>
      <c r="R3529" s="104">
        <f t="shared" si="1120"/>
        <v>183.74352519999999</v>
      </c>
      <c r="S3529" s="109" t="s">
        <v>52</v>
      </c>
      <c r="T3529" s="110">
        <f t="shared" si="1130"/>
        <v>43565</v>
      </c>
      <c r="U3529" s="111">
        <f t="shared" si="1131"/>
        <v>0</v>
      </c>
      <c r="V3529" s="22"/>
      <c r="AF3529" s="14"/>
    </row>
    <row r="3530" spans="1:32" x14ac:dyDescent="0.2">
      <c r="A3530" s="112">
        <f t="shared" si="1121"/>
        <v>43555</v>
      </c>
      <c r="B3530" s="104">
        <f t="shared" si="1133"/>
        <v>32849.631418179997</v>
      </c>
      <c r="C3530" s="104">
        <f t="shared" si="1122"/>
        <v>30255.942909599962</v>
      </c>
      <c r="D3530" s="132">
        <f t="shared" si="1123"/>
        <v>43535</v>
      </c>
      <c r="E3530" s="105">
        <f t="shared" si="1135"/>
        <v>0</v>
      </c>
      <c r="F3530" s="106">
        <f t="shared" si="1132"/>
        <v>21</v>
      </c>
      <c r="G3530" s="106">
        <f t="shared" si="1134"/>
        <v>31</v>
      </c>
      <c r="H3530" s="104">
        <f t="shared" si="1124"/>
        <v>1</v>
      </c>
      <c r="I3530" s="104">
        <f t="shared" si="1125"/>
        <v>1.07934741</v>
      </c>
      <c r="J3530" s="104">
        <f t="shared" ref="J3530:J3593" si="1137">TRUNC(H3530*I3530,8)</f>
        <v>1.07934741</v>
      </c>
      <c r="K3530" s="104">
        <f t="shared" ref="K3530:K3593" si="1138">TRUNC(C3530*J3530,8)</f>
        <v>32656.673616579999</v>
      </c>
      <c r="L3530" s="107">
        <f t="shared" si="1127"/>
        <v>0</v>
      </c>
      <c r="M3530" s="105">
        <f t="shared" si="1128"/>
        <v>0</v>
      </c>
      <c r="N3530" s="104">
        <f t="shared" si="1129"/>
        <v>0</v>
      </c>
      <c r="O3530" s="113">
        <f t="shared" si="1126"/>
        <v>0.11</v>
      </c>
      <c r="P3530" s="108">
        <f t="shared" si="1136"/>
        <v>1.005908679</v>
      </c>
      <c r="Q3530" s="104">
        <f t="shared" ref="Q3530:Q3593" si="1139">TRUNC((P3530-1)*K3530,8)</f>
        <v>192.95780160000001</v>
      </c>
      <c r="R3530" s="104">
        <f t="shared" ref="R3530:R3593" si="1140">(N3530+Q3530)</f>
        <v>192.95780160000001</v>
      </c>
      <c r="S3530" s="109" t="s">
        <v>52</v>
      </c>
      <c r="T3530" s="110">
        <f t="shared" si="1130"/>
        <v>43565</v>
      </c>
      <c r="U3530" s="111">
        <f t="shared" si="1131"/>
        <v>0</v>
      </c>
      <c r="V3530" s="22"/>
      <c r="AF3530" s="14"/>
    </row>
    <row r="3531" spans="1:32" x14ac:dyDescent="0.2">
      <c r="A3531" s="112">
        <f t="shared" ref="A3531:A3594" si="1141">(A3530+1)</f>
        <v>43556</v>
      </c>
      <c r="B3531" s="104">
        <f t="shared" si="1133"/>
        <v>32858.848274459997</v>
      </c>
      <c r="C3531" s="104">
        <f t="shared" ref="C3531:C3594" si="1142">IF(DAY(A3530)=$E$2,VLOOKUP(A3530,X$10:Y$148,2),C3530)</f>
        <v>30255.942909599962</v>
      </c>
      <c r="D3531" s="132">
        <f t="shared" ref="D3531:D3594" si="1143">IF(DAY(A3530)=$E$2,A3531,D3530)</f>
        <v>43535</v>
      </c>
      <c r="E3531" s="105">
        <f t="shared" si="1135"/>
        <v>0</v>
      </c>
      <c r="F3531" s="106">
        <f t="shared" si="1132"/>
        <v>22</v>
      </c>
      <c r="G3531" s="106">
        <f t="shared" si="1134"/>
        <v>31</v>
      </c>
      <c r="H3531" s="104">
        <f t="shared" ref="H3531:H3594" si="1144">TRUNC(((1+$E3531)^($F3531/$G3531)),8)</f>
        <v>1</v>
      </c>
      <c r="I3531" s="104">
        <f t="shared" ref="I3531:I3594" si="1145">IF(DAY(A3530)=E$2,J3530,I3530)</f>
        <v>1.07934741</v>
      </c>
      <c r="J3531" s="104">
        <f t="shared" si="1137"/>
        <v>1.07934741</v>
      </c>
      <c r="K3531" s="104">
        <f t="shared" si="1138"/>
        <v>32656.673616579999</v>
      </c>
      <c r="L3531" s="107">
        <f t="shared" si="1127"/>
        <v>0</v>
      </c>
      <c r="M3531" s="105">
        <f t="shared" si="1128"/>
        <v>0</v>
      </c>
      <c r="N3531" s="104">
        <f t="shared" si="1129"/>
        <v>0</v>
      </c>
      <c r="O3531" s="113">
        <f t="shared" ref="O3531:O3594" si="1146">(O3530)</f>
        <v>0.11</v>
      </c>
      <c r="P3531" s="108">
        <f t="shared" si="1136"/>
        <v>1.006190914</v>
      </c>
      <c r="Q3531" s="104">
        <f t="shared" si="1139"/>
        <v>202.17465788000001</v>
      </c>
      <c r="R3531" s="104">
        <f t="shared" si="1140"/>
        <v>202.17465788000001</v>
      </c>
      <c r="S3531" s="109" t="s">
        <v>52</v>
      </c>
      <c r="T3531" s="110">
        <f t="shared" si="1130"/>
        <v>43565</v>
      </c>
      <c r="U3531" s="111">
        <f t="shared" si="1131"/>
        <v>0</v>
      </c>
      <c r="V3531" s="22"/>
      <c r="AF3531" s="14"/>
    </row>
    <row r="3532" spans="1:32" x14ac:dyDescent="0.2">
      <c r="A3532" s="112">
        <f t="shared" si="1141"/>
        <v>43557</v>
      </c>
      <c r="B3532" s="104">
        <f t="shared" si="1133"/>
        <v>32868.067710620002</v>
      </c>
      <c r="C3532" s="104">
        <f t="shared" si="1142"/>
        <v>30255.942909599962</v>
      </c>
      <c r="D3532" s="132">
        <f t="shared" si="1143"/>
        <v>43535</v>
      </c>
      <c r="E3532" s="105">
        <f t="shared" si="1135"/>
        <v>0</v>
      </c>
      <c r="F3532" s="106">
        <f t="shared" si="1132"/>
        <v>23</v>
      </c>
      <c r="G3532" s="106">
        <f t="shared" si="1134"/>
        <v>31</v>
      </c>
      <c r="H3532" s="104">
        <f t="shared" si="1144"/>
        <v>1</v>
      </c>
      <c r="I3532" s="104">
        <f t="shared" si="1145"/>
        <v>1.07934741</v>
      </c>
      <c r="J3532" s="104">
        <f t="shared" si="1137"/>
        <v>1.07934741</v>
      </c>
      <c r="K3532" s="104">
        <f t="shared" si="1138"/>
        <v>32656.673616579999</v>
      </c>
      <c r="L3532" s="107">
        <f t="shared" ref="L3532:L3595" si="1147">IF(DAY(A3532)=E$2,VLOOKUP(A3532,$X$10:$AE$196,7),0)</f>
        <v>0</v>
      </c>
      <c r="M3532" s="105">
        <f t="shared" ref="M3532:M3595" si="1148">IF(DAY(A3532)=E$2,VLOOKUP(A3532,$X$10:$AE$200,5),0)</f>
        <v>0</v>
      </c>
      <c r="N3532" s="104">
        <f t="shared" ref="N3532:N3595" si="1149">IF(M3532&gt;0,TRUNC((M3532*K3532),8),0)</f>
        <v>0</v>
      </c>
      <c r="O3532" s="113">
        <f t="shared" si="1146"/>
        <v>0.11</v>
      </c>
      <c r="P3532" s="108">
        <f t="shared" si="1136"/>
        <v>1.0064732279999999</v>
      </c>
      <c r="Q3532" s="104">
        <f t="shared" si="1139"/>
        <v>211.39409404</v>
      </c>
      <c r="R3532" s="104">
        <f t="shared" si="1140"/>
        <v>211.39409404</v>
      </c>
      <c r="S3532" s="109" t="s">
        <v>52</v>
      </c>
      <c r="T3532" s="110">
        <f t="shared" ref="T3532:T3595" si="1150">IF(DAY(A3532)=E$2+1,VLOOKUP(A3531,$X$10:$AE$200,8),T3531)</f>
        <v>43565</v>
      </c>
      <c r="U3532" s="111">
        <f t="shared" ref="U3532:U3595" si="1151">IF(L3532&gt;0,K3532-N3532,0)</f>
        <v>0</v>
      </c>
      <c r="V3532" s="22"/>
      <c r="AF3532" s="14"/>
    </row>
    <row r="3533" spans="1:32" x14ac:dyDescent="0.2">
      <c r="A3533" s="112">
        <f t="shared" si="1141"/>
        <v>43558</v>
      </c>
      <c r="B3533" s="104">
        <f t="shared" si="1133"/>
        <v>32877.28972665</v>
      </c>
      <c r="C3533" s="104">
        <f t="shared" si="1142"/>
        <v>30255.942909599962</v>
      </c>
      <c r="D3533" s="132">
        <f t="shared" si="1143"/>
        <v>43535</v>
      </c>
      <c r="E3533" s="105">
        <f t="shared" si="1135"/>
        <v>0</v>
      </c>
      <c r="F3533" s="106">
        <f t="shared" si="1132"/>
        <v>24</v>
      </c>
      <c r="G3533" s="106">
        <f t="shared" si="1134"/>
        <v>31</v>
      </c>
      <c r="H3533" s="104">
        <f t="shared" si="1144"/>
        <v>1</v>
      </c>
      <c r="I3533" s="104">
        <f t="shared" si="1145"/>
        <v>1.07934741</v>
      </c>
      <c r="J3533" s="104">
        <f t="shared" si="1137"/>
        <v>1.07934741</v>
      </c>
      <c r="K3533" s="104">
        <f t="shared" si="1138"/>
        <v>32656.673616579999</v>
      </c>
      <c r="L3533" s="107">
        <f t="shared" si="1147"/>
        <v>0</v>
      </c>
      <c r="M3533" s="105">
        <f t="shared" si="1148"/>
        <v>0</v>
      </c>
      <c r="N3533" s="104">
        <f t="shared" si="1149"/>
        <v>0</v>
      </c>
      <c r="O3533" s="113">
        <f t="shared" si="1146"/>
        <v>0.11</v>
      </c>
      <c r="P3533" s="108">
        <f t="shared" si="1136"/>
        <v>1.0067556209999999</v>
      </c>
      <c r="Q3533" s="104">
        <f t="shared" si="1139"/>
        <v>220.61611006999999</v>
      </c>
      <c r="R3533" s="104">
        <f t="shared" si="1140"/>
        <v>220.61611006999999</v>
      </c>
      <c r="S3533" s="109" t="s">
        <v>52</v>
      </c>
      <c r="T3533" s="110">
        <f t="shared" si="1150"/>
        <v>43565</v>
      </c>
      <c r="U3533" s="111">
        <f t="shared" si="1151"/>
        <v>0</v>
      </c>
      <c r="V3533" s="22"/>
      <c r="AF3533" s="14"/>
    </row>
    <row r="3534" spans="1:32" x14ac:dyDescent="0.2">
      <c r="A3534" s="112">
        <f t="shared" si="1141"/>
        <v>43559</v>
      </c>
      <c r="B3534" s="104">
        <f t="shared" si="1133"/>
        <v>32886.514355220002</v>
      </c>
      <c r="C3534" s="104">
        <f t="shared" si="1142"/>
        <v>30255.942909599962</v>
      </c>
      <c r="D3534" s="132">
        <f t="shared" si="1143"/>
        <v>43535</v>
      </c>
      <c r="E3534" s="105">
        <f t="shared" si="1135"/>
        <v>0</v>
      </c>
      <c r="F3534" s="106">
        <f t="shared" si="1132"/>
        <v>25</v>
      </c>
      <c r="G3534" s="106">
        <f t="shared" si="1134"/>
        <v>31</v>
      </c>
      <c r="H3534" s="104">
        <f t="shared" si="1144"/>
        <v>1</v>
      </c>
      <c r="I3534" s="104">
        <f t="shared" si="1145"/>
        <v>1.07934741</v>
      </c>
      <c r="J3534" s="104">
        <f t="shared" si="1137"/>
        <v>1.07934741</v>
      </c>
      <c r="K3534" s="104">
        <f t="shared" si="1138"/>
        <v>32656.673616579999</v>
      </c>
      <c r="L3534" s="107">
        <f t="shared" si="1147"/>
        <v>0</v>
      </c>
      <c r="M3534" s="105">
        <f t="shared" si="1148"/>
        <v>0</v>
      </c>
      <c r="N3534" s="104">
        <f t="shared" si="1149"/>
        <v>0</v>
      </c>
      <c r="O3534" s="113">
        <f t="shared" si="1146"/>
        <v>0.11</v>
      </c>
      <c r="P3534" s="108">
        <f t="shared" si="1136"/>
        <v>1.0070380940000001</v>
      </c>
      <c r="Q3534" s="104">
        <f t="shared" si="1139"/>
        <v>229.84073864000001</v>
      </c>
      <c r="R3534" s="104">
        <f t="shared" si="1140"/>
        <v>229.84073864000001</v>
      </c>
      <c r="S3534" s="109" t="s">
        <v>52</v>
      </c>
      <c r="T3534" s="110">
        <f t="shared" si="1150"/>
        <v>43565</v>
      </c>
      <c r="U3534" s="111">
        <f t="shared" si="1151"/>
        <v>0</v>
      </c>
      <c r="V3534" s="22"/>
      <c r="AF3534" s="14"/>
    </row>
    <row r="3535" spans="1:32" x14ac:dyDescent="0.2">
      <c r="A3535" s="112">
        <f t="shared" si="1141"/>
        <v>43560</v>
      </c>
      <c r="B3535" s="104">
        <f t="shared" si="1133"/>
        <v>32895.741531</v>
      </c>
      <c r="C3535" s="104">
        <f t="shared" si="1142"/>
        <v>30255.942909599962</v>
      </c>
      <c r="D3535" s="132">
        <f t="shared" si="1143"/>
        <v>43535</v>
      </c>
      <c r="E3535" s="105">
        <f t="shared" si="1135"/>
        <v>0</v>
      </c>
      <c r="F3535" s="106">
        <f t="shared" si="1132"/>
        <v>26</v>
      </c>
      <c r="G3535" s="106">
        <f t="shared" si="1134"/>
        <v>31</v>
      </c>
      <c r="H3535" s="104">
        <f t="shared" si="1144"/>
        <v>1</v>
      </c>
      <c r="I3535" s="104">
        <f t="shared" si="1145"/>
        <v>1.07934741</v>
      </c>
      <c r="J3535" s="104">
        <f t="shared" si="1137"/>
        <v>1.07934741</v>
      </c>
      <c r="K3535" s="104">
        <f t="shared" si="1138"/>
        <v>32656.673616579999</v>
      </c>
      <c r="L3535" s="107">
        <f t="shared" si="1147"/>
        <v>0</v>
      </c>
      <c r="M3535" s="105">
        <f t="shared" si="1148"/>
        <v>0</v>
      </c>
      <c r="N3535" s="104">
        <f t="shared" si="1149"/>
        <v>0</v>
      </c>
      <c r="O3535" s="113">
        <f t="shared" si="1146"/>
        <v>0.11</v>
      </c>
      <c r="P3535" s="108">
        <f t="shared" si="1136"/>
        <v>1.0073206450000001</v>
      </c>
      <c r="Q3535" s="104">
        <f t="shared" si="1139"/>
        <v>239.06791441999999</v>
      </c>
      <c r="R3535" s="104">
        <f t="shared" si="1140"/>
        <v>239.06791441999999</v>
      </c>
      <c r="S3535" s="109" t="s">
        <v>52</v>
      </c>
      <c r="T3535" s="110">
        <f t="shared" si="1150"/>
        <v>43565</v>
      </c>
      <c r="U3535" s="111">
        <f t="shared" si="1151"/>
        <v>0</v>
      </c>
      <c r="V3535" s="22"/>
      <c r="AF3535" s="14"/>
    </row>
    <row r="3536" spans="1:32" x14ac:dyDescent="0.2">
      <c r="A3536" s="112">
        <f t="shared" si="1141"/>
        <v>43561</v>
      </c>
      <c r="B3536" s="104">
        <f t="shared" si="1133"/>
        <v>32904.97131932</v>
      </c>
      <c r="C3536" s="104">
        <f t="shared" si="1142"/>
        <v>30255.942909599962</v>
      </c>
      <c r="D3536" s="132">
        <f t="shared" si="1143"/>
        <v>43535</v>
      </c>
      <c r="E3536" s="105">
        <f t="shared" si="1135"/>
        <v>0</v>
      </c>
      <c r="F3536" s="106">
        <f t="shared" si="1132"/>
        <v>27</v>
      </c>
      <c r="G3536" s="106">
        <f t="shared" si="1134"/>
        <v>31</v>
      </c>
      <c r="H3536" s="104">
        <f t="shared" si="1144"/>
        <v>1</v>
      </c>
      <c r="I3536" s="104">
        <f t="shared" si="1145"/>
        <v>1.07934741</v>
      </c>
      <c r="J3536" s="104">
        <f t="shared" si="1137"/>
        <v>1.07934741</v>
      </c>
      <c r="K3536" s="104">
        <f t="shared" si="1138"/>
        <v>32656.673616579999</v>
      </c>
      <c r="L3536" s="107">
        <f t="shared" si="1147"/>
        <v>0</v>
      </c>
      <c r="M3536" s="105">
        <f t="shared" si="1148"/>
        <v>0</v>
      </c>
      <c r="N3536" s="104">
        <f t="shared" si="1149"/>
        <v>0</v>
      </c>
      <c r="O3536" s="113">
        <f t="shared" si="1146"/>
        <v>0.11</v>
      </c>
      <c r="P3536" s="108">
        <f t="shared" si="1136"/>
        <v>1.007603276</v>
      </c>
      <c r="Q3536" s="104">
        <f t="shared" si="1139"/>
        <v>248.29770274000001</v>
      </c>
      <c r="R3536" s="104">
        <f t="shared" si="1140"/>
        <v>248.29770274000001</v>
      </c>
      <c r="S3536" s="109" t="s">
        <v>52</v>
      </c>
      <c r="T3536" s="110">
        <f t="shared" si="1150"/>
        <v>43565</v>
      </c>
      <c r="U3536" s="111">
        <f t="shared" si="1151"/>
        <v>0</v>
      </c>
      <c r="V3536" s="22"/>
      <c r="AF3536" s="14"/>
    </row>
    <row r="3537" spans="1:32" x14ac:dyDescent="0.2">
      <c r="A3537" s="112">
        <f t="shared" si="1141"/>
        <v>43562</v>
      </c>
      <c r="B3537" s="104">
        <f t="shared" si="1133"/>
        <v>32914.203720179998</v>
      </c>
      <c r="C3537" s="104">
        <f t="shared" si="1142"/>
        <v>30255.942909599962</v>
      </c>
      <c r="D3537" s="132">
        <f t="shared" si="1143"/>
        <v>43535</v>
      </c>
      <c r="E3537" s="105">
        <f t="shared" si="1135"/>
        <v>0</v>
      </c>
      <c r="F3537" s="106">
        <f t="shared" si="1132"/>
        <v>28</v>
      </c>
      <c r="G3537" s="106">
        <f t="shared" si="1134"/>
        <v>31</v>
      </c>
      <c r="H3537" s="104">
        <f t="shared" si="1144"/>
        <v>1</v>
      </c>
      <c r="I3537" s="104">
        <f t="shared" si="1145"/>
        <v>1.07934741</v>
      </c>
      <c r="J3537" s="104">
        <f t="shared" si="1137"/>
        <v>1.07934741</v>
      </c>
      <c r="K3537" s="104">
        <f t="shared" si="1138"/>
        <v>32656.673616579999</v>
      </c>
      <c r="L3537" s="107">
        <f t="shared" si="1147"/>
        <v>0</v>
      </c>
      <c r="M3537" s="105">
        <f t="shared" si="1148"/>
        <v>0</v>
      </c>
      <c r="N3537" s="104">
        <f t="shared" si="1149"/>
        <v>0</v>
      </c>
      <c r="O3537" s="113">
        <f t="shared" si="1146"/>
        <v>0.11</v>
      </c>
      <c r="P3537" s="108">
        <f t="shared" si="1136"/>
        <v>1.0078859870000001</v>
      </c>
      <c r="Q3537" s="104">
        <f t="shared" si="1139"/>
        <v>257.53010360000002</v>
      </c>
      <c r="R3537" s="104">
        <f t="shared" si="1140"/>
        <v>257.53010360000002</v>
      </c>
      <c r="S3537" s="109" t="s">
        <v>52</v>
      </c>
      <c r="T3537" s="110">
        <f t="shared" si="1150"/>
        <v>43565</v>
      </c>
      <c r="U3537" s="111">
        <f t="shared" si="1151"/>
        <v>0</v>
      </c>
      <c r="V3537" s="22"/>
      <c r="AF3537" s="14"/>
    </row>
    <row r="3538" spans="1:32" x14ac:dyDescent="0.2">
      <c r="A3538" s="112">
        <f t="shared" si="1141"/>
        <v>43563</v>
      </c>
      <c r="B3538" s="104">
        <f t="shared" si="1133"/>
        <v>32923.438668249997</v>
      </c>
      <c r="C3538" s="104">
        <f t="shared" si="1142"/>
        <v>30255.942909599962</v>
      </c>
      <c r="D3538" s="132">
        <f t="shared" si="1143"/>
        <v>43535</v>
      </c>
      <c r="E3538" s="105">
        <f t="shared" si="1135"/>
        <v>0</v>
      </c>
      <c r="F3538" s="106">
        <f t="shared" si="1132"/>
        <v>29</v>
      </c>
      <c r="G3538" s="106">
        <f t="shared" si="1134"/>
        <v>31</v>
      </c>
      <c r="H3538" s="104">
        <f t="shared" si="1144"/>
        <v>1</v>
      </c>
      <c r="I3538" s="104">
        <f t="shared" si="1145"/>
        <v>1.07934741</v>
      </c>
      <c r="J3538" s="104">
        <f t="shared" si="1137"/>
        <v>1.07934741</v>
      </c>
      <c r="K3538" s="104">
        <f t="shared" si="1138"/>
        <v>32656.673616579999</v>
      </c>
      <c r="L3538" s="107">
        <f t="shared" si="1147"/>
        <v>0</v>
      </c>
      <c r="M3538" s="105">
        <f t="shared" si="1148"/>
        <v>0</v>
      </c>
      <c r="N3538" s="104">
        <f t="shared" si="1149"/>
        <v>0</v>
      </c>
      <c r="O3538" s="113">
        <f t="shared" si="1146"/>
        <v>0.11</v>
      </c>
      <c r="P3538" s="108">
        <f t="shared" si="1136"/>
        <v>1.008168776</v>
      </c>
      <c r="Q3538" s="104">
        <f t="shared" si="1139"/>
        <v>266.76505166999999</v>
      </c>
      <c r="R3538" s="104">
        <f t="shared" si="1140"/>
        <v>266.76505166999999</v>
      </c>
      <c r="S3538" s="109" t="s">
        <v>52</v>
      </c>
      <c r="T3538" s="110">
        <f t="shared" si="1150"/>
        <v>43565</v>
      </c>
      <c r="U3538" s="111">
        <f t="shared" si="1151"/>
        <v>0</v>
      </c>
      <c r="V3538" s="22"/>
      <c r="AF3538" s="14"/>
    </row>
    <row r="3539" spans="1:32" x14ac:dyDescent="0.2">
      <c r="A3539" s="112">
        <f t="shared" si="1141"/>
        <v>43564</v>
      </c>
      <c r="B3539" s="104">
        <f t="shared" si="1133"/>
        <v>32932.67622886</v>
      </c>
      <c r="C3539" s="104">
        <f t="shared" si="1142"/>
        <v>30255.942909599962</v>
      </c>
      <c r="D3539" s="132">
        <f t="shared" si="1143"/>
        <v>43535</v>
      </c>
      <c r="E3539" s="105">
        <f t="shared" si="1135"/>
        <v>0</v>
      </c>
      <c r="F3539" s="106">
        <f t="shared" si="1132"/>
        <v>30</v>
      </c>
      <c r="G3539" s="106">
        <f t="shared" si="1134"/>
        <v>31</v>
      </c>
      <c r="H3539" s="104">
        <f t="shared" si="1144"/>
        <v>1</v>
      </c>
      <c r="I3539" s="104">
        <f t="shared" si="1145"/>
        <v>1.07934741</v>
      </c>
      <c r="J3539" s="104">
        <f t="shared" si="1137"/>
        <v>1.07934741</v>
      </c>
      <c r="K3539" s="104">
        <f t="shared" si="1138"/>
        <v>32656.673616579999</v>
      </c>
      <c r="L3539" s="107">
        <f t="shared" si="1147"/>
        <v>0</v>
      </c>
      <c r="M3539" s="105">
        <f t="shared" si="1148"/>
        <v>0</v>
      </c>
      <c r="N3539" s="104">
        <f t="shared" si="1149"/>
        <v>0</v>
      </c>
      <c r="O3539" s="113">
        <f t="shared" si="1146"/>
        <v>0.11</v>
      </c>
      <c r="P3539" s="108">
        <f t="shared" si="1136"/>
        <v>1.0084516450000001</v>
      </c>
      <c r="Q3539" s="104">
        <f t="shared" si="1139"/>
        <v>276.00261227999999</v>
      </c>
      <c r="R3539" s="104">
        <f t="shared" si="1140"/>
        <v>276.00261227999999</v>
      </c>
      <c r="S3539" s="109" t="s">
        <v>52</v>
      </c>
      <c r="T3539" s="110">
        <f t="shared" si="1150"/>
        <v>43565</v>
      </c>
      <c r="U3539" s="111">
        <f t="shared" si="1151"/>
        <v>0</v>
      </c>
      <c r="V3539" s="22"/>
      <c r="AF3539" s="14"/>
    </row>
    <row r="3540" spans="1:32" x14ac:dyDescent="0.2">
      <c r="A3540" s="112">
        <f t="shared" si="1141"/>
        <v>43565</v>
      </c>
      <c r="B3540" s="104">
        <f t="shared" si="1133"/>
        <v>32941.91640201</v>
      </c>
      <c r="C3540" s="104">
        <f t="shared" si="1142"/>
        <v>30255.942909599962</v>
      </c>
      <c r="D3540" s="132">
        <f t="shared" si="1143"/>
        <v>43535</v>
      </c>
      <c r="E3540" s="105">
        <f t="shared" si="1135"/>
        <v>0</v>
      </c>
      <c r="F3540" s="106">
        <f t="shared" si="1132"/>
        <v>31</v>
      </c>
      <c r="G3540" s="106">
        <f t="shared" si="1134"/>
        <v>31</v>
      </c>
      <c r="H3540" s="104">
        <f t="shared" si="1144"/>
        <v>1</v>
      </c>
      <c r="I3540" s="104">
        <f t="shared" si="1145"/>
        <v>1.07934741</v>
      </c>
      <c r="J3540" s="104">
        <f t="shared" si="1137"/>
        <v>1.07934741</v>
      </c>
      <c r="K3540" s="104">
        <f t="shared" si="1138"/>
        <v>32656.673616579999</v>
      </c>
      <c r="L3540" s="107">
        <f t="shared" si="1147"/>
        <v>115</v>
      </c>
      <c r="M3540" s="105">
        <f t="shared" si="1148"/>
        <v>4.678453744249321E-3</v>
      </c>
      <c r="N3540" s="104">
        <f t="shared" si="1149"/>
        <v>152.78273694999999</v>
      </c>
      <c r="O3540" s="113">
        <f t="shared" si="1146"/>
        <v>0.11</v>
      </c>
      <c r="P3540" s="108">
        <f t="shared" si="1136"/>
        <v>1.0087345940000001</v>
      </c>
      <c r="Q3540" s="104">
        <f t="shared" si="1139"/>
        <v>285.24278543000003</v>
      </c>
      <c r="R3540" s="104">
        <f t="shared" si="1140"/>
        <v>438.02552237999998</v>
      </c>
      <c r="S3540" s="109" t="s">
        <v>52</v>
      </c>
      <c r="T3540" s="110">
        <f t="shared" si="1150"/>
        <v>43565</v>
      </c>
      <c r="U3540" s="111">
        <f t="shared" si="1151"/>
        <v>32503.890879629998</v>
      </c>
      <c r="V3540" s="71"/>
      <c r="AF3540" s="14"/>
    </row>
    <row r="3541" spans="1:32" x14ac:dyDescent="0.2">
      <c r="A3541" s="112">
        <f t="shared" si="1141"/>
        <v>43566</v>
      </c>
      <c r="B3541" s="104">
        <f t="shared" si="1133"/>
        <v>32513.314765200001</v>
      </c>
      <c r="C3541" s="104">
        <f t="shared" si="1142"/>
        <v>30114.391880209962</v>
      </c>
      <c r="D3541" s="132">
        <f t="shared" si="1143"/>
        <v>43566</v>
      </c>
      <c r="E3541" s="105">
        <f t="shared" si="1135"/>
        <v>0</v>
      </c>
      <c r="F3541" s="106">
        <f t="shared" si="1132"/>
        <v>1</v>
      </c>
      <c r="G3541" s="106">
        <f t="shared" si="1134"/>
        <v>30</v>
      </c>
      <c r="H3541" s="104">
        <f t="shared" si="1144"/>
        <v>1</v>
      </c>
      <c r="I3541" s="104">
        <f t="shared" si="1145"/>
        <v>1.07934741</v>
      </c>
      <c r="J3541" s="104">
        <f t="shared" si="1137"/>
        <v>1.07934741</v>
      </c>
      <c r="K3541" s="104">
        <f t="shared" si="1138"/>
        <v>32503.890879620001</v>
      </c>
      <c r="L3541" s="107">
        <f t="shared" si="1147"/>
        <v>0</v>
      </c>
      <c r="M3541" s="105">
        <f t="shared" si="1148"/>
        <v>0</v>
      </c>
      <c r="N3541" s="104">
        <f t="shared" si="1149"/>
        <v>0</v>
      </c>
      <c r="O3541" s="113">
        <f t="shared" si="1146"/>
        <v>0.11</v>
      </c>
      <c r="P3541" s="108">
        <f t="shared" si="1136"/>
        <v>1.000289931</v>
      </c>
      <c r="Q3541" s="104">
        <f t="shared" si="1139"/>
        <v>9.4238855800000003</v>
      </c>
      <c r="R3541" s="104">
        <f t="shared" si="1140"/>
        <v>9.4238855800000003</v>
      </c>
      <c r="S3541" s="109" t="s">
        <v>52</v>
      </c>
      <c r="T3541" s="110">
        <f t="shared" si="1150"/>
        <v>43595</v>
      </c>
      <c r="U3541" s="111">
        <f t="shared" si="1151"/>
        <v>0</v>
      </c>
      <c r="V3541" s="22"/>
      <c r="AF3541" s="14"/>
    </row>
    <row r="3542" spans="1:32" x14ac:dyDescent="0.2">
      <c r="A3542" s="112">
        <f t="shared" si="1141"/>
        <v>43567</v>
      </c>
      <c r="B3542" s="104">
        <f t="shared" si="1133"/>
        <v>32522.741381120002</v>
      </c>
      <c r="C3542" s="104">
        <f t="shared" si="1142"/>
        <v>30114.391880209962</v>
      </c>
      <c r="D3542" s="132">
        <f t="shared" si="1143"/>
        <v>43566</v>
      </c>
      <c r="E3542" s="105">
        <f t="shared" si="1135"/>
        <v>0</v>
      </c>
      <c r="F3542" s="106">
        <f t="shared" si="1132"/>
        <v>2</v>
      </c>
      <c r="G3542" s="106">
        <f t="shared" si="1134"/>
        <v>30</v>
      </c>
      <c r="H3542" s="104">
        <f t="shared" si="1144"/>
        <v>1</v>
      </c>
      <c r="I3542" s="104">
        <f t="shared" si="1145"/>
        <v>1.07934741</v>
      </c>
      <c r="J3542" s="104">
        <f t="shared" si="1137"/>
        <v>1.07934741</v>
      </c>
      <c r="K3542" s="104">
        <f t="shared" si="1138"/>
        <v>32503.890879620001</v>
      </c>
      <c r="L3542" s="107">
        <f t="shared" si="1147"/>
        <v>0</v>
      </c>
      <c r="M3542" s="105">
        <f t="shared" si="1148"/>
        <v>0</v>
      </c>
      <c r="N3542" s="104">
        <f t="shared" si="1149"/>
        <v>0</v>
      </c>
      <c r="O3542" s="113">
        <f t="shared" si="1146"/>
        <v>0.11</v>
      </c>
      <c r="P3542" s="108">
        <f t="shared" si="1136"/>
        <v>1.000579946</v>
      </c>
      <c r="Q3542" s="104">
        <f t="shared" si="1139"/>
        <v>18.8505015</v>
      </c>
      <c r="R3542" s="104">
        <f t="shared" si="1140"/>
        <v>18.8505015</v>
      </c>
      <c r="S3542" s="109" t="s">
        <v>52</v>
      </c>
      <c r="T3542" s="110">
        <f t="shared" si="1150"/>
        <v>43595</v>
      </c>
      <c r="U3542" s="111">
        <f t="shared" si="1151"/>
        <v>0</v>
      </c>
      <c r="V3542" s="22"/>
      <c r="AF3542" s="14"/>
    </row>
    <row r="3543" spans="1:32" x14ac:dyDescent="0.2">
      <c r="A3543" s="112">
        <f t="shared" si="1141"/>
        <v>43568</v>
      </c>
      <c r="B3543" s="104">
        <f t="shared" si="1133"/>
        <v>32532.17072736</v>
      </c>
      <c r="C3543" s="104">
        <f t="shared" si="1142"/>
        <v>30114.391880209962</v>
      </c>
      <c r="D3543" s="132">
        <f t="shared" si="1143"/>
        <v>43566</v>
      </c>
      <c r="E3543" s="105">
        <f t="shared" si="1135"/>
        <v>0</v>
      </c>
      <c r="F3543" s="106">
        <f t="shared" si="1132"/>
        <v>3</v>
      </c>
      <c r="G3543" s="106">
        <f t="shared" si="1134"/>
        <v>30</v>
      </c>
      <c r="H3543" s="104">
        <f t="shared" si="1144"/>
        <v>1</v>
      </c>
      <c r="I3543" s="104">
        <f t="shared" si="1145"/>
        <v>1.07934741</v>
      </c>
      <c r="J3543" s="104">
        <f t="shared" si="1137"/>
        <v>1.07934741</v>
      </c>
      <c r="K3543" s="104">
        <f t="shared" si="1138"/>
        <v>32503.890879620001</v>
      </c>
      <c r="L3543" s="107">
        <f t="shared" si="1147"/>
        <v>0</v>
      </c>
      <c r="M3543" s="105">
        <f t="shared" si="1148"/>
        <v>0</v>
      </c>
      <c r="N3543" s="104">
        <f t="shared" si="1149"/>
        <v>0</v>
      </c>
      <c r="O3543" s="113">
        <f t="shared" si="1146"/>
        <v>0.11</v>
      </c>
      <c r="P3543" s="108">
        <f t="shared" si="1136"/>
        <v>1.0008700450000001</v>
      </c>
      <c r="Q3543" s="104">
        <f t="shared" si="1139"/>
        <v>28.279847740000001</v>
      </c>
      <c r="R3543" s="104">
        <f t="shared" si="1140"/>
        <v>28.279847740000001</v>
      </c>
      <c r="S3543" s="109" t="s">
        <v>52</v>
      </c>
      <c r="T3543" s="110">
        <f t="shared" si="1150"/>
        <v>43595</v>
      </c>
      <c r="U3543" s="111">
        <f t="shared" si="1151"/>
        <v>0</v>
      </c>
      <c r="V3543" s="22"/>
      <c r="AF3543" s="14"/>
    </row>
    <row r="3544" spans="1:32" x14ac:dyDescent="0.2">
      <c r="A3544" s="112">
        <f t="shared" si="1141"/>
        <v>43569</v>
      </c>
      <c r="B3544" s="104">
        <f t="shared" si="1133"/>
        <v>32541.602803920003</v>
      </c>
      <c r="C3544" s="104">
        <f t="shared" si="1142"/>
        <v>30114.391880209962</v>
      </c>
      <c r="D3544" s="132">
        <f t="shared" si="1143"/>
        <v>43566</v>
      </c>
      <c r="E3544" s="105">
        <f t="shared" si="1135"/>
        <v>0</v>
      </c>
      <c r="F3544" s="106">
        <f t="shared" si="1132"/>
        <v>4</v>
      </c>
      <c r="G3544" s="106">
        <f t="shared" si="1134"/>
        <v>30</v>
      </c>
      <c r="H3544" s="104">
        <f t="shared" si="1144"/>
        <v>1</v>
      </c>
      <c r="I3544" s="104">
        <f t="shared" si="1145"/>
        <v>1.07934741</v>
      </c>
      <c r="J3544" s="104">
        <f t="shared" si="1137"/>
        <v>1.07934741</v>
      </c>
      <c r="K3544" s="104">
        <f t="shared" si="1138"/>
        <v>32503.890879620001</v>
      </c>
      <c r="L3544" s="107">
        <f t="shared" si="1147"/>
        <v>0</v>
      </c>
      <c r="M3544" s="105">
        <f t="shared" si="1148"/>
        <v>0</v>
      </c>
      <c r="N3544" s="104">
        <f t="shared" si="1149"/>
        <v>0</v>
      </c>
      <c r="O3544" s="113">
        <f t="shared" si="1146"/>
        <v>0.11</v>
      </c>
      <c r="P3544" s="108">
        <f t="shared" si="1136"/>
        <v>1.001160228</v>
      </c>
      <c r="Q3544" s="104">
        <f t="shared" si="1139"/>
        <v>37.7119243</v>
      </c>
      <c r="R3544" s="104">
        <f t="shared" si="1140"/>
        <v>37.7119243</v>
      </c>
      <c r="S3544" s="109" t="s">
        <v>52</v>
      </c>
      <c r="T3544" s="110">
        <f t="shared" si="1150"/>
        <v>43595</v>
      </c>
      <c r="U3544" s="111">
        <f t="shared" si="1151"/>
        <v>0</v>
      </c>
      <c r="V3544" s="22"/>
      <c r="AF3544" s="14"/>
    </row>
    <row r="3545" spans="1:32" x14ac:dyDescent="0.2">
      <c r="A3545" s="112">
        <f t="shared" si="1141"/>
        <v>43570</v>
      </c>
      <c r="B3545" s="104">
        <f t="shared" si="1133"/>
        <v>32551.03764332</v>
      </c>
      <c r="C3545" s="104">
        <f t="shared" si="1142"/>
        <v>30114.391880209962</v>
      </c>
      <c r="D3545" s="132">
        <f t="shared" si="1143"/>
        <v>43566</v>
      </c>
      <c r="E3545" s="105">
        <f t="shared" si="1135"/>
        <v>0</v>
      </c>
      <c r="F3545" s="106">
        <f t="shared" si="1132"/>
        <v>5</v>
      </c>
      <c r="G3545" s="106">
        <f t="shared" si="1134"/>
        <v>30</v>
      </c>
      <c r="H3545" s="104">
        <f t="shared" si="1144"/>
        <v>1</v>
      </c>
      <c r="I3545" s="104">
        <f t="shared" si="1145"/>
        <v>1.07934741</v>
      </c>
      <c r="J3545" s="104">
        <f t="shared" si="1137"/>
        <v>1.07934741</v>
      </c>
      <c r="K3545" s="104">
        <f t="shared" si="1138"/>
        <v>32503.890879620001</v>
      </c>
      <c r="L3545" s="107">
        <f t="shared" si="1147"/>
        <v>0</v>
      </c>
      <c r="M3545" s="105">
        <f t="shared" si="1148"/>
        <v>0</v>
      </c>
      <c r="N3545" s="104">
        <f t="shared" si="1149"/>
        <v>0</v>
      </c>
      <c r="O3545" s="113">
        <f t="shared" si="1146"/>
        <v>0.11</v>
      </c>
      <c r="P3545" s="108">
        <f t="shared" si="1136"/>
        <v>1.0014504959999999</v>
      </c>
      <c r="Q3545" s="104">
        <f t="shared" si="1139"/>
        <v>47.146763700000001</v>
      </c>
      <c r="R3545" s="104">
        <f t="shared" si="1140"/>
        <v>47.146763700000001</v>
      </c>
      <c r="S3545" s="109" t="s">
        <v>52</v>
      </c>
      <c r="T3545" s="110">
        <f t="shared" si="1150"/>
        <v>43595</v>
      </c>
      <c r="U3545" s="111">
        <f t="shared" si="1151"/>
        <v>0</v>
      </c>
      <c r="V3545" s="22"/>
      <c r="AF3545" s="14"/>
    </row>
    <row r="3546" spans="1:32" x14ac:dyDescent="0.2">
      <c r="A3546" s="112">
        <f t="shared" si="1141"/>
        <v>43571</v>
      </c>
      <c r="B3546" s="104">
        <f t="shared" si="1133"/>
        <v>32560.475180540001</v>
      </c>
      <c r="C3546" s="104">
        <f t="shared" si="1142"/>
        <v>30114.391880209962</v>
      </c>
      <c r="D3546" s="132">
        <f t="shared" si="1143"/>
        <v>43566</v>
      </c>
      <c r="E3546" s="105">
        <f t="shared" si="1135"/>
        <v>0</v>
      </c>
      <c r="F3546" s="106">
        <f t="shared" si="1132"/>
        <v>6</v>
      </c>
      <c r="G3546" s="106">
        <f t="shared" si="1134"/>
        <v>30</v>
      </c>
      <c r="H3546" s="104">
        <f t="shared" si="1144"/>
        <v>1</v>
      </c>
      <c r="I3546" s="104">
        <f t="shared" si="1145"/>
        <v>1.07934741</v>
      </c>
      <c r="J3546" s="104">
        <f t="shared" si="1137"/>
        <v>1.07934741</v>
      </c>
      <c r="K3546" s="104">
        <f t="shared" si="1138"/>
        <v>32503.890879620001</v>
      </c>
      <c r="L3546" s="107">
        <f t="shared" si="1147"/>
        <v>0</v>
      </c>
      <c r="M3546" s="105">
        <f t="shared" si="1148"/>
        <v>0</v>
      </c>
      <c r="N3546" s="104">
        <f t="shared" si="1149"/>
        <v>0</v>
      </c>
      <c r="O3546" s="113">
        <f t="shared" si="1146"/>
        <v>0.11</v>
      </c>
      <c r="P3546" s="108">
        <f t="shared" si="1136"/>
        <v>1.001740847</v>
      </c>
      <c r="Q3546" s="104">
        <f t="shared" si="1139"/>
        <v>56.584300919999997</v>
      </c>
      <c r="R3546" s="104">
        <f t="shared" si="1140"/>
        <v>56.584300919999997</v>
      </c>
      <c r="S3546" s="109" t="s">
        <v>52</v>
      </c>
      <c r="T3546" s="110">
        <f t="shared" si="1150"/>
        <v>43595</v>
      </c>
      <c r="U3546" s="111">
        <f t="shared" si="1151"/>
        <v>0</v>
      </c>
      <c r="V3546" s="22"/>
      <c r="AF3546" s="14"/>
    </row>
    <row r="3547" spans="1:32" x14ac:dyDescent="0.2">
      <c r="A3547" s="112">
        <f t="shared" si="1141"/>
        <v>43572</v>
      </c>
      <c r="B3547" s="104">
        <f t="shared" si="1133"/>
        <v>32569.91548059</v>
      </c>
      <c r="C3547" s="104">
        <f t="shared" si="1142"/>
        <v>30114.391880209962</v>
      </c>
      <c r="D3547" s="132">
        <f t="shared" si="1143"/>
        <v>43566</v>
      </c>
      <c r="E3547" s="105">
        <f t="shared" si="1135"/>
        <v>0</v>
      </c>
      <c r="F3547" s="106">
        <f t="shared" si="1132"/>
        <v>7</v>
      </c>
      <c r="G3547" s="106">
        <f t="shared" si="1134"/>
        <v>30</v>
      </c>
      <c r="H3547" s="104">
        <f t="shared" si="1144"/>
        <v>1</v>
      </c>
      <c r="I3547" s="104">
        <f t="shared" si="1145"/>
        <v>1.07934741</v>
      </c>
      <c r="J3547" s="104">
        <f t="shared" si="1137"/>
        <v>1.07934741</v>
      </c>
      <c r="K3547" s="104">
        <f t="shared" si="1138"/>
        <v>32503.890879620001</v>
      </c>
      <c r="L3547" s="107">
        <f t="shared" si="1147"/>
        <v>0</v>
      </c>
      <c r="M3547" s="105">
        <f t="shared" si="1148"/>
        <v>0</v>
      </c>
      <c r="N3547" s="104">
        <f t="shared" si="1149"/>
        <v>0</v>
      </c>
      <c r="O3547" s="113">
        <f t="shared" si="1146"/>
        <v>0.11</v>
      </c>
      <c r="P3547" s="108">
        <f t="shared" si="1136"/>
        <v>1.002031283</v>
      </c>
      <c r="Q3547" s="104">
        <f t="shared" si="1139"/>
        <v>66.024600969999995</v>
      </c>
      <c r="R3547" s="104">
        <f t="shared" si="1140"/>
        <v>66.024600969999995</v>
      </c>
      <c r="S3547" s="109" t="s">
        <v>52</v>
      </c>
      <c r="T3547" s="110">
        <f t="shared" si="1150"/>
        <v>43595</v>
      </c>
      <c r="U3547" s="111">
        <f t="shared" si="1151"/>
        <v>0</v>
      </c>
      <c r="V3547" s="22"/>
      <c r="AF3547" s="14"/>
    </row>
    <row r="3548" spans="1:32" x14ac:dyDescent="0.2">
      <c r="A3548" s="112">
        <f t="shared" si="1141"/>
        <v>43573</v>
      </c>
      <c r="B3548" s="104">
        <f t="shared" si="1133"/>
        <v>32579.35851097</v>
      </c>
      <c r="C3548" s="104">
        <f t="shared" si="1142"/>
        <v>30114.391880209962</v>
      </c>
      <c r="D3548" s="132">
        <f t="shared" si="1143"/>
        <v>43566</v>
      </c>
      <c r="E3548" s="105">
        <f t="shared" si="1135"/>
        <v>0</v>
      </c>
      <c r="F3548" s="106">
        <f t="shared" si="1132"/>
        <v>8</v>
      </c>
      <c r="G3548" s="106">
        <f t="shared" si="1134"/>
        <v>30</v>
      </c>
      <c r="H3548" s="104">
        <f t="shared" si="1144"/>
        <v>1</v>
      </c>
      <c r="I3548" s="104">
        <f t="shared" si="1145"/>
        <v>1.07934741</v>
      </c>
      <c r="J3548" s="104">
        <f t="shared" si="1137"/>
        <v>1.07934741</v>
      </c>
      <c r="K3548" s="104">
        <f t="shared" si="1138"/>
        <v>32503.890879620001</v>
      </c>
      <c r="L3548" s="107">
        <f t="shared" si="1147"/>
        <v>0</v>
      </c>
      <c r="M3548" s="105">
        <f t="shared" si="1148"/>
        <v>0</v>
      </c>
      <c r="N3548" s="104">
        <f t="shared" si="1149"/>
        <v>0</v>
      </c>
      <c r="O3548" s="113">
        <f t="shared" si="1146"/>
        <v>0.11</v>
      </c>
      <c r="P3548" s="108">
        <f t="shared" si="1136"/>
        <v>1.0023218030000001</v>
      </c>
      <c r="Q3548" s="104">
        <f t="shared" si="1139"/>
        <v>75.467631350000005</v>
      </c>
      <c r="R3548" s="104">
        <f t="shared" si="1140"/>
        <v>75.467631350000005</v>
      </c>
      <c r="S3548" s="109" t="s">
        <v>52</v>
      </c>
      <c r="T3548" s="110">
        <f t="shared" si="1150"/>
        <v>43595</v>
      </c>
      <c r="U3548" s="111">
        <f t="shared" si="1151"/>
        <v>0</v>
      </c>
      <c r="V3548" s="22"/>
      <c r="AF3548" s="14"/>
    </row>
    <row r="3549" spans="1:32" x14ac:dyDescent="0.2">
      <c r="A3549" s="112">
        <f t="shared" si="1141"/>
        <v>43574</v>
      </c>
      <c r="B3549" s="104">
        <f t="shared" si="1133"/>
        <v>32588.804271680001</v>
      </c>
      <c r="C3549" s="104">
        <f t="shared" si="1142"/>
        <v>30114.391880209962</v>
      </c>
      <c r="D3549" s="132">
        <f t="shared" si="1143"/>
        <v>43566</v>
      </c>
      <c r="E3549" s="105">
        <f t="shared" si="1135"/>
        <v>0</v>
      </c>
      <c r="F3549" s="106">
        <f t="shared" si="1132"/>
        <v>9</v>
      </c>
      <c r="G3549" s="106">
        <f t="shared" si="1134"/>
        <v>30</v>
      </c>
      <c r="H3549" s="104">
        <f t="shared" si="1144"/>
        <v>1</v>
      </c>
      <c r="I3549" s="104">
        <f t="shared" si="1145"/>
        <v>1.07934741</v>
      </c>
      <c r="J3549" s="104">
        <f t="shared" si="1137"/>
        <v>1.07934741</v>
      </c>
      <c r="K3549" s="104">
        <f t="shared" si="1138"/>
        <v>32503.890879620001</v>
      </c>
      <c r="L3549" s="107">
        <f t="shared" si="1147"/>
        <v>0</v>
      </c>
      <c r="M3549" s="105">
        <f t="shared" si="1148"/>
        <v>0</v>
      </c>
      <c r="N3549" s="104">
        <f t="shared" si="1149"/>
        <v>0</v>
      </c>
      <c r="O3549" s="113">
        <f t="shared" si="1146"/>
        <v>0.11</v>
      </c>
      <c r="P3549" s="108">
        <f t="shared" si="1136"/>
        <v>1.002612407</v>
      </c>
      <c r="Q3549" s="104">
        <f t="shared" si="1139"/>
        <v>84.913392060000007</v>
      </c>
      <c r="R3549" s="104">
        <f t="shared" si="1140"/>
        <v>84.913392060000007</v>
      </c>
      <c r="S3549" s="109" t="s">
        <v>52</v>
      </c>
      <c r="T3549" s="110">
        <f t="shared" si="1150"/>
        <v>43595</v>
      </c>
      <c r="U3549" s="111">
        <f t="shared" si="1151"/>
        <v>0</v>
      </c>
      <c r="V3549" s="22"/>
      <c r="AF3549" s="14"/>
    </row>
    <row r="3550" spans="1:32" x14ac:dyDescent="0.2">
      <c r="A3550" s="112">
        <f t="shared" si="1141"/>
        <v>43575</v>
      </c>
      <c r="B3550" s="104">
        <f t="shared" si="1133"/>
        <v>32598.252762710003</v>
      </c>
      <c r="C3550" s="104">
        <f t="shared" si="1142"/>
        <v>30114.391880209962</v>
      </c>
      <c r="D3550" s="132">
        <f t="shared" si="1143"/>
        <v>43566</v>
      </c>
      <c r="E3550" s="105">
        <f t="shared" si="1135"/>
        <v>0</v>
      </c>
      <c r="F3550" s="106">
        <f t="shared" si="1132"/>
        <v>10</v>
      </c>
      <c r="G3550" s="106">
        <f t="shared" si="1134"/>
        <v>30</v>
      </c>
      <c r="H3550" s="104">
        <f t="shared" si="1144"/>
        <v>1</v>
      </c>
      <c r="I3550" s="104">
        <f t="shared" si="1145"/>
        <v>1.07934741</v>
      </c>
      <c r="J3550" s="104">
        <f t="shared" si="1137"/>
        <v>1.07934741</v>
      </c>
      <c r="K3550" s="104">
        <f t="shared" si="1138"/>
        <v>32503.890879620001</v>
      </c>
      <c r="L3550" s="107">
        <f t="shared" si="1147"/>
        <v>0</v>
      </c>
      <c r="M3550" s="105">
        <f t="shared" si="1148"/>
        <v>0</v>
      </c>
      <c r="N3550" s="104">
        <f t="shared" si="1149"/>
        <v>0</v>
      </c>
      <c r="O3550" s="113">
        <f t="shared" si="1146"/>
        <v>0.11</v>
      </c>
      <c r="P3550" s="108">
        <f t="shared" si="1136"/>
        <v>1.002903095</v>
      </c>
      <c r="Q3550" s="104">
        <f t="shared" si="1139"/>
        <v>94.361883090000006</v>
      </c>
      <c r="R3550" s="104">
        <f t="shared" si="1140"/>
        <v>94.361883090000006</v>
      </c>
      <c r="S3550" s="109" t="s">
        <v>52</v>
      </c>
      <c r="T3550" s="110">
        <f t="shared" si="1150"/>
        <v>43595</v>
      </c>
      <c r="U3550" s="111">
        <f t="shared" si="1151"/>
        <v>0</v>
      </c>
      <c r="V3550" s="22"/>
      <c r="AF3550" s="14"/>
    </row>
    <row r="3551" spans="1:32" x14ac:dyDescent="0.2">
      <c r="A3551" s="112">
        <f t="shared" si="1141"/>
        <v>43576</v>
      </c>
      <c r="B3551" s="104">
        <f t="shared" si="1133"/>
        <v>32607.704016570002</v>
      </c>
      <c r="C3551" s="104">
        <f t="shared" si="1142"/>
        <v>30114.391880209962</v>
      </c>
      <c r="D3551" s="132">
        <f t="shared" si="1143"/>
        <v>43566</v>
      </c>
      <c r="E3551" s="105">
        <f t="shared" si="1135"/>
        <v>0</v>
      </c>
      <c r="F3551" s="106">
        <f t="shared" si="1132"/>
        <v>11</v>
      </c>
      <c r="G3551" s="106">
        <f t="shared" si="1134"/>
        <v>30</v>
      </c>
      <c r="H3551" s="104">
        <f t="shared" si="1144"/>
        <v>1</v>
      </c>
      <c r="I3551" s="104">
        <f t="shared" si="1145"/>
        <v>1.07934741</v>
      </c>
      <c r="J3551" s="104">
        <f t="shared" si="1137"/>
        <v>1.07934741</v>
      </c>
      <c r="K3551" s="104">
        <f t="shared" si="1138"/>
        <v>32503.890879620001</v>
      </c>
      <c r="L3551" s="107">
        <f t="shared" si="1147"/>
        <v>0</v>
      </c>
      <c r="M3551" s="105">
        <f t="shared" si="1148"/>
        <v>0</v>
      </c>
      <c r="N3551" s="104">
        <f t="shared" si="1149"/>
        <v>0</v>
      </c>
      <c r="O3551" s="113">
        <f t="shared" si="1146"/>
        <v>0.11</v>
      </c>
      <c r="P3551" s="108">
        <f t="shared" si="1136"/>
        <v>1.0031938680000001</v>
      </c>
      <c r="Q3551" s="104">
        <f t="shared" si="1139"/>
        <v>103.81313695</v>
      </c>
      <c r="R3551" s="104">
        <f t="shared" si="1140"/>
        <v>103.81313695</v>
      </c>
      <c r="S3551" s="109" t="s">
        <v>52</v>
      </c>
      <c r="T3551" s="110">
        <f t="shared" si="1150"/>
        <v>43595</v>
      </c>
      <c r="U3551" s="111">
        <f t="shared" si="1151"/>
        <v>0</v>
      </c>
      <c r="V3551" s="22"/>
      <c r="AF3551" s="14"/>
    </row>
    <row r="3552" spans="1:32" x14ac:dyDescent="0.2">
      <c r="A3552" s="112">
        <f t="shared" si="1141"/>
        <v>43577</v>
      </c>
      <c r="B3552" s="104">
        <f t="shared" si="1133"/>
        <v>32617.158000760002</v>
      </c>
      <c r="C3552" s="104">
        <f t="shared" si="1142"/>
        <v>30114.391880209962</v>
      </c>
      <c r="D3552" s="132">
        <f t="shared" si="1143"/>
        <v>43566</v>
      </c>
      <c r="E3552" s="105">
        <f t="shared" si="1135"/>
        <v>0</v>
      </c>
      <c r="F3552" s="106">
        <f t="shared" si="1132"/>
        <v>12</v>
      </c>
      <c r="G3552" s="106">
        <f t="shared" si="1134"/>
        <v>30</v>
      </c>
      <c r="H3552" s="104">
        <f t="shared" si="1144"/>
        <v>1</v>
      </c>
      <c r="I3552" s="104">
        <f t="shared" si="1145"/>
        <v>1.07934741</v>
      </c>
      <c r="J3552" s="104">
        <f t="shared" si="1137"/>
        <v>1.07934741</v>
      </c>
      <c r="K3552" s="104">
        <f t="shared" si="1138"/>
        <v>32503.890879620001</v>
      </c>
      <c r="L3552" s="107">
        <f t="shared" si="1147"/>
        <v>0</v>
      </c>
      <c r="M3552" s="105">
        <f t="shared" si="1148"/>
        <v>0</v>
      </c>
      <c r="N3552" s="104">
        <f t="shared" si="1149"/>
        <v>0</v>
      </c>
      <c r="O3552" s="113">
        <f t="shared" si="1146"/>
        <v>0.11</v>
      </c>
      <c r="P3552" s="108">
        <f t="shared" si="1136"/>
        <v>1.0034847250000001</v>
      </c>
      <c r="Q3552" s="104">
        <f t="shared" si="1139"/>
        <v>113.26712114</v>
      </c>
      <c r="R3552" s="104">
        <f t="shared" si="1140"/>
        <v>113.26712114</v>
      </c>
      <c r="S3552" s="109" t="s">
        <v>52</v>
      </c>
      <c r="T3552" s="110">
        <f t="shared" si="1150"/>
        <v>43595</v>
      </c>
      <c r="U3552" s="111">
        <f t="shared" si="1151"/>
        <v>0</v>
      </c>
      <c r="V3552" s="22"/>
      <c r="AF3552" s="14"/>
    </row>
    <row r="3553" spans="1:32" x14ac:dyDescent="0.2">
      <c r="A3553" s="112">
        <f t="shared" si="1141"/>
        <v>43578</v>
      </c>
      <c r="B3553" s="104">
        <f t="shared" si="1133"/>
        <v>32626.61471528</v>
      </c>
      <c r="C3553" s="104">
        <f t="shared" si="1142"/>
        <v>30114.391880209962</v>
      </c>
      <c r="D3553" s="132">
        <f t="shared" si="1143"/>
        <v>43566</v>
      </c>
      <c r="E3553" s="105">
        <f t="shared" si="1135"/>
        <v>0</v>
      </c>
      <c r="F3553" s="106">
        <f t="shared" si="1132"/>
        <v>13</v>
      </c>
      <c r="G3553" s="106">
        <f t="shared" si="1134"/>
        <v>30</v>
      </c>
      <c r="H3553" s="104">
        <f t="shared" si="1144"/>
        <v>1</v>
      </c>
      <c r="I3553" s="104">
        <f t="shared" si="1145"/>
        <v>1.07934741</v>
      </c>
      <c r="J3553" s="104">
        <f t="shared" si="1137"/>
        <v>1.07934741</v>
      </c>
      <c r="K3553" s="104">
        <f t="shared" si="1138"/>
        <v>32503.890879620001</v>
      </c>
      <c r="L3553" s="107">
        <f t="shared" si="1147"/>
        <v>0</v>
      </c>
      <c r="M3553" s="105">
        <f t="shared" si="1148"/>
        <v>0</v>
      </c>
      <c r="N3553" s="104">
        <f t="shared" si="1149"/>
        <v>0</v>
      </c>
      <c r="O3553" s="113">
        <f t="shared" si="1146"/>
        <v>0.11</v>
      </c>
      <c r="P3553" s="108">
        <f t="shared" si="1136"/>
        <v>1.0037756659999999</v>
      </c>
      <c r="Q3553" s="104">
        <f t="shared" si="1139"/>
        <v>122.72383566000001</v>
      </c>
      <c r="R3553" s="104">
        <f t="shared" si="1140"/>
        <v>122.72383566000001</v>
      </c>
      <c r="S3553" s="109" t="s">
        <v>52</v>
      </c>
      <c r="T3553" s="110">
        <f t="shared" si="1150"/>
        <v>43595</v>
      </c>
      <c r="U3553" s="111">
        <f t="shared" si="1151"/>
        <v>0</v>
      </c>
      <c r="V3553" s="22"/>
      <c r="AF3553" s="14"/>
    </row>
    <row r="3554" spans="1:32" x14ac:dyDescent="0.2">
      <c r="A3554" s="112">
        <f t="shared" si="1141"/>
        <v>43579</v>
      </c>
      <c r="B3554" s="104">
        <f t="shared" si="1133"/>
        <v>32636.074192620003</v>
      </c>
      <c r="C3554" s="104">
        <f t="shared" si="1142"/>
        <v>30114.391880209962</v>
      </c>
      <c r="D3554" s="132">
        <f t="shared" si="1143"/>
        <v>43566</v>
      </c>
      <c r="E3554" s="105">
        <f t="shared" si="1135"/>
        <v>0</v>
      </c>
      <c r="F3554" s="106">
        <f t="shared" si="1132"/>
        <v>14</v>
      </c>
      <c r="G3554" s="106">
        <f t="shared" si="1134"/>
        <v>30</v>
      </c>
      <c r="H3554" s="104">
        <f t="shared" si="1144"/>
        <v>1</v>
      </c>
      <c r="I3554" s="104">
        <f t="shared" si="1145"/>
        <v>1.07934741</v>
      </c>
      <c r="J3554" s="104">
        <f t="shared" si="1137"/>
        <v>1.07934741</v>
      </c>
      <c r="K3554" s="104">
        <f t="shared" si="1138"/>
        <v>32503.890879620001</v>
      </c>
      <c r="L3554" s="107">
        <f t="shared" si="1147"/>
        <v>0</v>
      </c>
      <c r="M3554" s="105">
        <f t="shared" si="1148"/>
        <v>0</v>
      </c>
      <c r="N3554" s="104">
        <f t="shared" si="1149"/>
        <v>0</v>
      </c>
      <c r="O3554" s="113">
        <f t="shared" si="1146"/>
        <v>0.11</v>
      </c>
      <c r="P3554" s="108">
        <f t="shared" si="1136"/>
        <v>1.0040666920000001</v>
      </c>
      <c r="Q3554" s="104">
        <f t="shared" si="1139"/>
        <v>132.183313</v>
      </c>
      <c r="R3554" s="104">
        <f t="shared" si="1140"/>
        <v>132.183313</v>
      </c>
      <c r="S3554" s="109" t="s">
        <v>52</v>
      </c>
      <c r="T3554" s="110">
        <f t="shared" si="1150"/>
        <v>43595</v>
      </c>
      <c r="U3554" s="111">
        <f t="shared" si="1151"/>
        <v>0</v>
      </c>
      <c r="V3554" s="22"/>
      <c r="AF3554" s="14"/>
    </row>
    <row r="3555" spans="1:32" x14ac:dyDescent="0.2">
      <c r="A3555" s="112">
        <f t="shared" si="1141"/>
        <v>43580</v>
      </c>
      <c r="B3555" s="104">
        <f t="shared" si="1133"/>
        <v>32645.5364003</v>
      </c>
      <c r="C3555" s="104">
        <f t="shared" si="1142"/>
        <v>30114.391880209962</v>
      </c>
      <c r="D3555" s="132">
        <f t="shared" si="1143"/>
        <v>43566</v>
      </c>
      <c r="E3555" s="105">
        <f t="shared" si="1135"/>
        <v>0</v>
      </c>
      <c r="F3555" s="106">
        <f t="shared" ref="F3555:F3618" si="1152">IF(DAY(A3555)=E$2+1,1,F3554+1)</f>
        <v>15</v>
      </c>
      <c r="G3555" s="106">
        <f t="shared" si="1134"/>
        <v>30</v>
      </c>
      <c r="H3555" s="104">
        <f t="shared" si="1144"/>
        <v>1</v>
      </c>
      <c r="I3555" s="104">
        <f t="shared" si="1145"/>
        <v>1.07934741</v>
      </c>
      <c r="J3555" s="104">
        <f t="shared" si="1137"/>
        <v>1.07934741</v>
      </c>
      <c r="K3555" s="104">
        <f t="shared" si="1138"/>
        <v>32503.890879620001</v>
      </c>
      <c r="L3555" s="107">
        <f t="shared" si="1147"/>
        <v>0</v>
      </c>
      <c r="M3555" s="105">
        <f t="shared" si="1148"/>
        <v>0</v>
      </c>
      <c r="N3555" s="104">
        <f t="shared" si="1149"/>
        <v>0</v>
      </c>
      <c r="O3555" s="113">
        <f t="shared" si="1146"/>
        <v>0.11</v>
      </c>
      <c r="P3555" s="108">
        <f t="shared" si="1136"/>
        <v>1.0043578019999999</v>
      </c>
      <c r="Q3555" s="104">
        <f t="shared" si="1139"/>
        <v>141.64552068</v>
      </c>
      <c r="R3555" s="104">
        <f t="shared" si="1140"/>
        <v>141.64552068</v>
      </c>
      <c r="S3555" s="109" t="s">
        <v>52</v>
      </c>
      <c r="T3555" s="110">
        <f t="shared" si="1150"/>
        <v>43595</v>
      </c>
      <c r="U3555" s="111">
        <f t="shared" si="1151"/>
        <v>0</v>
      </c>
      <c r="V3555" s="22"/>
      <c r="AF3555" s="14"/>
    </row>
    <row r="3556" spans="1:32" x14ac:dyDescent="0.2">
      <c r="A3556" s="112">
        <f t="shared" si="1141"/>
        <v>43581</v>
      </c>
      <c r="B3556" s="104">
        <f t="shared" si="1133"/>
        <v>32655.0013383</v>
      </c>
      <c r="C3556" s="104">
        <f t="shared" si="1142"/>
        <v>30114.391880209962</v>
      </c>
      <c r="D3556" s="132">
        <f t="shared" si="1143"/>
        <v>43566</v>
      </c>
      <c r="E3556" s="105">
        <f t="shared" si="1135"/>
        <v>0</v>
      </c>
      <c r="F3556" s="106">
        <f t="shared" si="1152"/>
        <v>16</v>
      </c>
      <c r="G3556" s="106">
        <f t="shared" si="1134"/>
        <v>30</v>
      </c>
      <c r="H3556" s="104">
        <f t="shared" si="1144"/>
        <v>1</v>
      </c>
      <c r="I3556" s="104">
        <f t="shared" si="1145"/>
        <v>1.07934741</v>
      </c>
      <c r="J3556" s="104">
        <f t="shared" si="1137"/>
        <v>1.07934741</v>
      </c>
      <c r="K3556" s="104">
        <f t="shared" si="1138"/>
        <v>32503.890879620001</v>
      </c>
      <c r="L3556" s="107">
        <f t="shared" si="1147"/>
        <v>0</v>
      </c>
      <c r="M3556" s="105">
        <f t="shared" si="1148"/>
        <v>0</v>
      </c>
      <c r="N3556" s="104">
        <f t="shared" si="1149"/>
        <v>0</v>
      </c>
      <c r="O3556" s="113">
        <f t="shared" si="1146"/>
        <v>0.11</v>
      </c>
      <c r="P3556" s="108">
        <f t="shared" si="1136"/>
        <v>1.004648996</v>
      </c>
      <c r="Q3556" s="104">
        <f t="shared" si="1139"/>
        <v>151.11045867999999</v>
      </c>
      <c r="R3556" s="104">
        <f t="shared" si="1140"/>
        <v>151.11045867999999</v>
      </c>
      <c r="S3556" s="109" t="s">
        <v>52</v>
      </c>
      <c r="T3556" s="110">
        <f t="shared" si="1150"/>
        <v>43595</v>
      </c>
      <c r="U3556" s="111">
        <f t="shared" si="1151"/>
        <v>0</v>
      </c>
      <c r="V3556" s="22"/>
      <c r="AF3556" s="14"/>
    </row>
    <row r="3557" spans="1:32" x14ac:dyDescent="0.2">
      <c r="A3557" s="112">
        <f t="shared" si="1141"/>
        <v>43582</v>
      </c>
      <c r="B3557" s="104">
        <f t="shared" si="1133"/>
        <v>32664.469039130003</v>
      </c>
      <c r="C3557" s="104">
        <f t="shared" si="1142"/>
        <v>30114.391880209962</v>
      </c>
      <c r="D3557" s="132">
        <f t="shared" si="1143"/>
        <v>43566</v>
      </c>
      <c r="E3557" s="105">
        <f t="shared" si="1135"/>
        <v>0</v>
      </c>
      <c r="F3557" s="106">
        <f t="shared" si="1152"/>
        <v>17</v>
      </c>
      <c r="G3557" s="106">
        <f t="shared" si="1134"/>
        <v>30</v>
      </c>
      <c r="H3557" s="104">
        <f t="shared" si="1144"/>
        <v>1</v>
      </c>
      <c r="I3557" s="104">
        <f t="shared" si="1145"/>
        <v>1.07934741</v>
      </c>
      <c r="J3557" s="104">
        <f t="shared" si="1137"/>
        <v>1.07934741</v>
      </c>
      <c r="K3557" s="104">
        <f t="shared" si="1138"/>
        <v>32503.890879620001</v>
      </c>
      <c r="L3557" s="107">
        <f t="shared" si="1147"/>
        <v>0</v>
      </c>
      <c r="M3557" s="105">
        <f t="shared" si="1148"/>
        <v>0</v>
      </c>
      <c r="N3557" s="104">
        <f t="shared" si="1149"/>
        <v>0</v>
      </c>
      <c r="O3557" s="113">
        <f t="shared" si="1146"/>
        <v>0.11</v>
      </c>
      <c r="P3557" s="108">
        <f t="shared" si="1136"/>
        <v>1.004940275</v>
      </c>
      <c r="Q3557" s="104">
        <f t="shared" si="1139"/>
        <v>160.57815951000001</v>
      </c>
      <c r="R3557" s="104">
        <f t="shared" si="1140"/>
        <v>160.57815951000001</v>
      </c>
      <c r="S3557" s="109" t="s">
        <v>52</v>
      </c>
      <c r="T3557" s="110">
        <f t="shared" si="1150"/>
        <v>43595</v>
      </c>
      <c r="U3557" s="111">
        <f t="shared" si="1151"/>
        <v>0</v>
      </c>
      <c r="V3557" s="22"/>
      <c r="AF3557" s="14"/>
    </row>
    <row r="3558" spans="1:32" x14ac:dyDescent="0.2">
      <c r="A3558" s="112">
        <f t="shared" si="1141"/>
        <v>43583</v>
      </c>
      <c r="B3558" s="104">
        <f t="shared" si="1133"/>
        <v>32673.939470290003</v>
      </c>
      <c r="C3558" s="104">
        <f t="shared" si="1142"/>
        <v>30114.391880209962</v>
      </c>
      <c r="D3558" s="132">
        <f t="shared" si="1143"/>
        <v>43566</v>
      </c>
      <c r="E3558" s="105">
        <f t="shared" si="1135"/>
        <v>0</v>
      </c>
      <c r="F3558" s="106">
        <f t="shared" si="1152"/>
        <v>18</v>
      </c>
      <c r="G3558" s="106">
        <f t="shared" si="1134"/>
        <v>30</v>
      </c>
      <c r="H3558" s="104">
        <f t="shared" si="1144"/>
        <v>1</v>
      </c>
      <c r="I3558" s="104">
        <f t="shared" si="1145"/>
        <v>1.07934741</v>
      </c>
      <c r="J3558" s="104">
        <f t="shared" si="1137"/>
        <v>1.07934741</v>
      </c>
      <c r="K3558" s="104">
        <f t="shared" si="1138"/>
        <v>32503.890879620001</v>
      </c>
      <c r="L3558" s="107">
        <f t="shared" si="1147"/>
        <v>0</v>
      </c>
      <c r="M3558" s="105">
        <f t="shared" si="1148"/>
        <v>0</v>
      </c>
      <c r="N3558" s="104">
        <f t="shared" si="1149"/>
        <v>0</v>
      </c>
      <c r="O3558" s="113">
        <f t="shared" si="1146"/>
        <v>0.11</v>
      </c>
      <c r="P3558" s="108">
        <f t="shared" si="1136"/>
        <v>1.0052316379999999</v>
      </c>
      <c r="Q3558" s="104">
        <f t="shared" si="1139"/>
        <v>170.04859067000001</v>
      </c>
      <c r="R3558" s="104">
        <f t="shared" si="1140"/>
        <v>170.04859067000001</v>
      </c>
      <c r="S3558" s="109" t="s">
        <v>52</v>
      </c>
      <c r="T3558" s="110">
        <f t="shared" si="1150"/>
        <v>43595</v>
      </c>
      <c r="U3558" s="111">
        <f t="shared" si="1151"/>
        <v>0</v>
      </c>
      <c r="V3558" s="22"/>
      <c r="AF3558" s="14"/>
    </row>
    <row r="3559" spans="1:32" x14ac:dyDescent="0.2">
      <c r="A3559" s="112">
        <f t="shared" si="1141"/>
        <v>43584</v>
      </c>
      <c r="B3559" s="104">
        <f t="shared" ref="B3559:B3622" si="1153">IF(E3559&lt;0,"ND",(K3559+Q3559))</f>
        <v>32683.41266428</v>
      </c>
      <c r="C3559" s="104">
        <f t="shared" si="1142"/>
        <v>30114.391880209962</v>
      </c>
      <c r="D3559" s="132">
        <f t="shared" si="1143"/>
        <v>43566</v>
      </c>
      <c r="E3559" s="105">
        <f t="shared" si="1135"/>
        <v>0</v>
      </c>
      <c r="F3559" s="106">
        <f t="shared" si="1152"/>
        <v>19</v>
      </c>
      <c r="G3559" s="106">
        <f t="shared" ref="G3559:G3622" si="1154">IF(DAY(A3559)=E$2+1,DAY(EOMONTH(A3559,0)), IF(DAY(A3559)&lt;&gt;$E$2+1,G3558))</f>
        <v>30</v>
      </c>
      <c r="H3559" s="104">
        <f t="shared" si="1144"/>
        <v>1</v>
      </c>
      <c r="I3559" s="104">
        <f t="shared" si="1145"/>
        <v>1.07934741</v>
      </c>
      <c r="J3559" s="104">
        <f t="shared" si="1137"/>
        <v>1.07934741</v>
      </c>
      <c r="K3559" s="104">
        <f t="shared" si="1138"/>
        <v>32503.890879620001</v>
      </c>
      <c r="L3559" s="107">
        <f t="shared" si="1147"/>
        <v>0</v>
      </c>
      <c r="M3559" s="105">
        <f t="shared" si="1148"/>
        <v>0</v>
      </c>
      <c r="N3559" s="104">
        <f t="shared" si="1149"/>
        <v>0</v>
      </c>
      <c r="O3559" s="113">
        <f t="shared" si="1146"/>
        <v>0.11</v>
      </c>
      <c r="P3559" s="108">
        <f t="shared" si="1136"/>
        <v>1.005523086</v>
      </c>
      <c r="Q3559" s="104">
        <f t="shared" si="1139"/>
        <v>179.52178466000001</v>
      </c>
      <c r="R3559" s="104">
        <f t="shared" si="1140"/>
        <v>179.52178466000001</v>
      </c>
      <c r="S3559" s="109" t="s">
        <v>52</v>
      </c>
      <c r="T3559" s="110">
        <f t="shared" si="1150"/>
        <v>43595</v>
      </c>
      <c r="U3559" s="111">
        <f t="shared" si="1151"/>
        <v>0</v>
      </c>
      <c r="V3559" s="22"/>
      <c r="AF3559" s="14"/>
    </row>
    <row r="3560" spans="1:32" x14ac:dyDescent="0.2">
      <c r="A3560" s="112">
        <f t="shared" si="1141"/>
        <v>43585</v>
      </c>
      <c r="B3560" s="104">
        <f t="shared" si="1153"/>
        <v>32692.888588590002</v>
      </c>
      <c r="C3560" s="104">
        <f t="shared" si="1142"/>
        <v>30114.391880209962</v>
      </c>
      <c r="D3560" s="132">
        <f t="shared" si="1143"/>
        <v>43566</v>
      </c>
      <c r="E3560" s="105">
        <f t="shared" si="1135"/>
        <v>0</v>
      </c>
      <c r="F3560" s="106">
        <f t="shared" si="1152"/>
        <v>20</v>
      </c>
      <c r="G3560" s="106">
        <f t="shared" si="1154"/>
        <v>30</v>
      </c>
      <c r="H3560" s="104">
        <f t="shared" si="1144"/>
        <v>1</v>
      </c>
      <c r="I3560" s="104">
        <f t="shared" si="1145"/>
        <v>1.07934741</v>
      </c>
      <c r="J3560" s="104">
        <f t="shared" si="1137"/>
        <v>1.07934741</v>
      </c>
      <c r="K3560" s="104">
        <f t="shared" si="1138"/>
        <v>32503.890879620001</v>
      </c>
      <c r="L3560" s="107">
        <f t="shared" si="1147"/>
        <v>0</v>
      </c>
      <c r="M3560" s="105">
        <f t="shared" si="1148"/>
        <v>0</v>
      </c>
      <c r="N3560" s="104">
        <f t="shared" si="1149"/>
        <v>0</v>
      </c>
      <c r="O3560" s="113">
        <f t="shared" si="1146"/>
        <v>0.11</v>
      </c>
      <c r="P3560" s="108">
        <f t="shared" si="1136"/>
        <v>1.005814618</v>
      </c>
      <c r="Q3560" s="104">
        <f t="shared" si="1139"/>
        <v>188.99770896999999</v>
      </c>
      <c r="R3560" s="104">
        <f t="shared" si="1140"/>
        <v>188.99770896999999</v>
      </c>
      <c r="S3560" s="109" t="s">
        <v>52</v>
      </c>
      <c r="T3560" s="110">
        <f t="shared" si="1150"/>
        <v>43595</v>
      </c>
      <c r="U3560" s="111">
        <f t="shared" si="1151"/>
        <v>0</v>
      </c>
      <c r="V3560" s="22"/>
      <c r="AF3560" s="14"/>
    </row>
    <row r="3561" spans="1:32" x14ac:dyDescent="0.2">
      <c r="A3561" s="112">
        <f t="shared" si="1141"/>
        <v>43586</v>
      </c>
      <c r="B3561" s="104">
        <f t="shared" si="1153"/>
        <v>32702.367275740002</v>
      </c>
      <c r="C3561" s="104">
        <f t="shared" si="1142"/>
        <v>30114.391880209962</v>
      </c>
      <c r="D3561" s="132">
        <f t="shared" si="1143"/>
        <v>43566</v>
      </c>
      <c r="E3561" s="105">
        <f t="shared" si="1135"/>
        <v>0</v>
      </c>
      <c r="F3561" s="106">
        <f t="shared" si="1152"/>
        <v>21</v>
      </c>
      <c r="G3561" s="106">
        <f t="shared" si="1154"/>
        <v>30</v>
      </c>
      <c r="H3561" s="104">
        <f t="shared" si="1144"/>
        <v>1</v>
      </c>
      <c r="I3561" s="104">
        <f t="shared" si="1145"/>
        <v>1.07934741</v>
      </c>
      <c r="J3561" s="104">
        <f t="shared" si="1137"/>
        <v>1.07934741</v>
      </c>
      <c r="K3561" s="104">
        <f t="shared" si="1138"/>
        <v>32503.890879620001</v>
      </c>
      <c r="L3561" s="107">
        <f t="shared" si="1147"/>
        <v>0</v>
      </c>
      <c r="M3561" s="105">
        <f t="shared" si="1148"/>
        <v>0</v>
      </c>
      <c r="N3561" s="104">
        <f t="shared" si="1149"/>
        <v>0</v>
      </c>
      <c r="O3561" s="113">
        <f t="shared" si="1146"/>
        <v>0.11</v>
      </c>
      <c r="P3561" s="108">
        <f t="shared" si="1136"/>
        <v>1.0061062350000001</v>
      </c>
      <c r="Q3561" s="104">
        <f t="shared" si="1139"/>
        <v>198.47639612</v>
      </c>
      <c r="R3561" s="104">
        <f t="shared" si="1140"/>
        <v>198.47639612</v>
      </c>
      <c r="S3561" s="109" t="s">
        <v>52</v>
      </c>
      <c r="T3561" s="110">
        <f t="shared" si="1150"/>
        <v>43595</v>
      </c>
      <c r="U3561" s="111">
        <f t="shared" si="1151"/>
        <v>0</v>
      </c>
      <c r="V3561" s="22"/>
      <c r="AF3561" s="14"/>
    </row>
    <row r="3562" spans="1:32" x14ac:dyDescent="0.2">
      <c r="A3562" s="112">
        <f t="shared" si="1141"/>
        <v>43587</v>
      </c>
      <c r="B3562" s="104">
        <f t="shared" si="1153"/>
        <v>32711.848693210002</v>
      </c>
      <c r="C3562" s="104">
        <f t="shared" si="1142"/>
        <v>30114.391880209962</v>
      </c>
      <c r="D3562" s="132">
        <f t="shared" si="1143"/>
        <v>43566</v>
      </c>
      <c r="E3562" s="105">
        <f t="shared" si="1135"/>
        <v>0</v>
      </c>
      <c r="F3562" s="106">
        <f t="shared" si="1152"/>
        <v>22</v>
      </c>
      <c r="G3562" s="106">
        <f t="shared" si="1154"/>
        <v>30</v>
      </c>
      <c r="H3562" s="104">
        <f t="shared" si="1144"/>
        <v>1</v>
      </c>
      <c r="I3562" s="104">
        <f t="shared" si="1145"/>
        <v>1.07934741</v>
      </c>
      <c r="J3562" s="104">
        <f t="shared" si="1137"/>
        <v>1.07934741</v>
      </c>
      <c r="K3562" s="104">
        <f t="shared" si="1138"/>
        <v>32503.890879620001</v>
      </c>
      <c r="L3562" s="107">
        <f t="shared" si="1147"/>
        <v>0</v>
      </c>
      <c r="M3562" s="105">
        <f t="shared" si="1148"/>
        <v>0</v>
      </c>
      <c r="N3562" s="104">
        <f t="shared" si="1149"/>
        <v>0</v>
      </c>
      <c r="O3562" s="113">
        <f t="shared" si="1146"/>
        <v>0.11</v>
      </c>
      <c r="P3562" s="108">
        <f t="shared" si="1136"/>
        <v>1.0063979359999999</v>
      </c>
      <c r="Q3562" s="104">
        <f t="shared" si="1139"/>
        <v>207.95781359</v>
      </c>
      <c r="R3562" s="104">
        <f t="shared" si="1140"/>
        <v>207.95781359</v>
      </c>
      <c r="S3562" s="109" t="s">
        <v>52</v>
      </c>
      <c r="T3562" s="110">
        <f t="shared" si="1150"/>
        <v>43595</v>
      </c>
      <c r="U3562" s="111">
        <f t="shared" si="1151"/>
        <v>0</v>
      </c>
      <c r="V3562" s="22"/>
      <c r="AF3562" s="14"/>
    </row>
    <row r="3563" spans="1:32" x14ac:dyDescent="0.2">
      <c r="A3563" s="112">
        <f t="shared" si="1141"/>
        <v>43588</v>
      </c>
      <c r="B3563" s="104">
        <f t="shared" si="1153"/>
        <v>32721.332873520001</v>
      </c>
      <c r="C3563" s="104">
        <f t="shared" si="1142"/>
        <v>30114.391880209962</v>
      </c>
      <c r="D3563" s="132">
        <f t="shared" si="1143"/>
        <v>43566</v>
      </c>
      <c r="E3563" s="105">
        <f t="shared" ref="E3563:E3626" si="1155">IF(DAY(A3562)=$E$2,VLOOKUP(A3562,$AG$10:$AH$200,2),E3562)</f>
        <v>0</v>
      </c>
      <c r="F3563" s="106">
        <f t="shared" si="1152"/>
        <v>23</v>
      </c>
      <c r="G3563" s="106">
        <f t="shared" si="1154"/>
        <v>30</v>
      </c>
      <c r="H3563" s="104">
        <f t="shared" si="1144"/>
        <v>1</v>
      </c>
      <c r="I3563" s="104">
        <f t="shared" si="1145"/>
        <v>1.07934741</v>
      </c>
      <c r="J3563" s="104">
        <f t="shared" si="1137"/>
        <v>1.07934741</v>
      </c>
      <c r="K3563" s="104">
        <f t="shared" si="1138"/>
        <v>32503.890879620001</v>
      </c>
      <c r="L3563" s="107">
        <f t="shared" si="1147"/>
        <v>0</v>
      </c>
      <c r="M3563" s="105">
        <f t="shared" si="1148"/>
        <v>0</v>
      </c>
      <c r="N3563" s="104">
        <f t="shared" si="1149"/>
        <v>0</v>
      </c>
      <c r="O3563" s="113">
        <f t="shared" si="1146"/>
        <v>0.11</v>
      </c>
      <c r="P3563" s="108">
        <f t="shared" si="1136"/>
        <v>1.006689722</v>
      </c>
      <c r="Q3563" s="104">
        <f t="shared" si="1139"/>
        <v>217.4419939</v>
      </c>
      <c r="R3563" s="104">
        <f t="shared" si="1140"/>
        <v>217.4419939</v>
      </c>
      <c r="S3563" s="109" t="s">
        <v>52</v>
      </c>
      <c r="T3563" s="110">
        <f t="shared" si="1150"/>
        <v>43595</v>
      </c>
      <c r="U3563" s="111">
        <f t="shared" si="1151"/>
        <v>0</v>
      </c>
      <c r="V3563" s="22"/>
      <c r="AF3563" s="14"/>
    </row>
    <row r="3564" spans="1:32" x14ac:dyDescent="0.2">
      <c r="A3564" s="112">
        <f t="shared" si="1141"/>
        <v>43589</v>
      </c>
      <c r="B3564" s="104">
        <f t="shared" si="1153"/>
        <v>32730.819816650001</v>
      </c>
      <c r="C3564" s="104">
        <f t="shared" si="1142"/>
        <v>30114.391880209962</v>
      </c>
      <c r="D3564" s="132">
        <f t="shared" si="1143"/>
        <v>43566</v>
      </c>
      <c r="E3564" s="105">
        <f t="shared" si="1155"/>
        <v>0</v>
      </c>
      <c r="F3564" s="106">
        <f t="shared" si="1152"/>
        <v>24</v>
      </c>
      <c r="G3564" s="106">
        <f t="shared" si="1154"/>
        <v>30</v>
      </c>
      <c r="H3564" s="104">
        <f t="shared" si="1144"/>
        <v>1</v>
      </c>
      <c r="I3564" s="104">
        <f t="shared" si="1145"/>
        <v>1.07934741</v>
      </c>
      <c r="J3564" s="104">
        <f t="shared" si="1137"/>
        <v>1.07934741</v>
      </c>
      <c r="K3564" s="104">
        <f t="shared" si="1138"/>
        <v>32503.890879620001</v>
      </c>
      <c r="L3564" s="107">
        <f t="shared" si="1147"/>
        <v>0</v>
      </c>
      <c r="M3564" s="105">
        <f t="shared" si="1148"/>
        <v>0</v>
      </c>
      <c r="N3564" s="104">
        <f t="shared" si="1149"/>
        <v>0</v>
      </c>
      <c r="O3564" s="113">
        <f t="shared" si="1146"/>
        <v>0.11</v>
      </c>
      <c r="P3564" s="108">
        <f t="shared" si="1136"/>
        <v>1.0069815929999999</v>
      </c>
      <c r="Q3564" s="104">
        <f t="shared" si="1139"/>
        <v>226.92893702999999</v>
      </c>
      <c r="R3564" s="104">
        <f t="shared" si="1140"/>
        <v>226.92893702999999</v>
      </c>
      <c r="S3564" s="109" t="s">
        <v>52</v>
      </c>
      <c r="T3564" s="110">
        <f t="shared" si="1150"/>
        <v>43595</v>
      </c>
      <c r="U3564" s="111">
        <f t="shared" si="1151"/>
        <v>0</v>
      </c>
      <c r="V3564" s="22"/>
      <c r="AF3564" s="14"/>
    </row>
    <row r="3565" spans="1:32" x14ac:dyDescent="0.2">
      <c r="A3565" s="112">
        <f t="shared" si="1141"/>
        <v>43590</v>
      </c>
      <c r="B3565" s="104">
        <f t="shared" si="1153"/>
        <v>32740.309490110001</v>
      </c>
      <c r="C3565" s="104">
        <f t="shared" si="1142"/>
        <v>30114.391880209962</v>
      </c>
      <c r="D3565" s="132">
        <f t="shared" si="1143"/>
        <v>43566</v>
      </c>
      <c r="E3565" s="105">
        <f t="shared" si="1155"/>
        <v>0</v>
      </c>
      <c r="F3565" s="106">
        <f t="shared" si="1152"/>
        <v>25</v>
      </c>
      <c r="G3565" s="106">
        <f t="shared" si="1154"/>
        <v>30</v>
      </c>
      <c r="H3565" s="104">
        <f t="shared" si="1144"/>
        <v>1</v>
      </c>
      <c r="I3565" s="104">
        <f t="shared" si="1145"/>
        <v>1.07934741</v>
      </c>
      <c r="J3565" s="104">
        <f t="shared" si="1137"/>
        <v>1.07934741</v>
      </c>
      <c r="K3565" s="104">
        <f t="shared" si="1138"/>
        <v>32503.890879620001</v>
      </c>
      <c r="L3565" s="107">
        <f t="shared" si="1147"/>
        <v>0</v>
      </c>
      <c r="M3565" s="105">
        <f t="shared" si="1148"/>
        <v>0</v>
      </c>
      <c r="N3565" s="104">
        <f t="shared" si="1149"/>
        <v>0</v>
      </c>
      <c r="O3565" s="113">
        <f t="shared" si="1146"/>
        <v>0.11</v>
      </c>
      <c r="P3565" s="108">
        <f t="shared" si="1136"/>
        <v>1.0072735479999999</v>
      </c>
      <c r="Q3565" s="104">
        <f t="shared" si="1139"/>
        <v>236.41861048999999</v>
      </c>
      <c r="R3565" s="104">
        <f t="shared" si="1140"/>
        <v>236.41861048999999</v>
      </c>
      <c r="S3565" s="109" t="s">
        <v>52</v>
      </c>
      <c r="T3565" s="110">
        <f t="shared" si="1150"/>
        <v>43595</v>
      </c>
      <c r="U3565" s="111">
        <f t="shared" si="1151"/>
        <v>0</v>
      </c>
      <c r="V3565" s="22"/>
      <c r="AF3565" s="14"/>
    </row>
    <row r="3566" spans="1:32" x14ac:dyDescent="0.2">
      <c r="A3566" s="112">
        <f t="shared" si="1141"/>
        <v>43591</v>
      </c>
      <c r="B3566" s="104">
        <f t="shared" si="1153"/>
        <v>32749.80192641</v>
      </c>
      <c r="C3566" s="104">
        <f t="shared" si="1142"/>
        <v>30114.391880209962</v>
      </c>
      <c r="D3566" s="132">
        <f t="shared" si="1143"/>
        <v>43566</v>
      </c>
      <c r="E3566" s="105">
        <f t="shared" si="1155"/>
        <v>0</v>
      </c>
      <c r="F3566" s="106">
        <f t="shared" si="1152"/>
        <v>26</v>
      </c>
      <c r="G3566" s="106">
        <f t="shared" si="1154"/>
        <v>30</v>
      </c>
      <c r="H3566" s="104">
        <f t="shared" si="1144"/>
        <v>1</v>
      </c>
      <c r="I3566" s="104">
        <f t="shared" si="1145"/>
        <v>1.07934741</v>
      </c>
      <c r="J3566" s="104">
        <f t="shared" si="1137"/>
        <v>1.07934741</v>
      </c>
      <c r="K3566" s="104">
        <f t="shared" si="1138"/>
        <v>32503.890879620001</v>
      </c>
      <c r="L3566" s="107">
        <f t="shared" si="1147"/>
        <v>0</v>
      </c>
      <c r="M3566" s="105">
        <f t="shared" si="1148"/>
        <v>0</v>
      </c>
      <c r="N3566" s="104">
        <f t="shared" si="1149"/>
        <v>0</v>
      </c>
      <c r="O3566" s="113">
        <f t="shared" si="1146"/>
        <v>0.11</v>
      </c>
      <c r="P3566" s="108">
        <f t="shared" si="1136"/>
        <v>1.0075655880000001</v>
      </c>
      <c r="Q3566" s="104">
        <f t="shared" si="1139"/>
        <v>245.91104679</v>
      </c>
      <c r="R3566" s="104">
        <f t="shared" si="1140"/>
        <v>245.91104679</v>
      </c>
      <c r="S3566" s="109" t="s">
        <v>52</v>
      </c>
      <c r="T3566" s="110">
        <f t="shared" si="1150"/>
        <v>43595</v>
      </c>
      <c r="U3566" s="111">
        <f t="shared" si="1151"/>
        <v>0</v>
      </c>
      <c r="V3566" s="22"/>
      <c r="AF3566" s="14"/>
    </row>
    <row r="3567" spans="1:32" x14ac:dyDescent="0.2">
      <c r="A3567" s="112">
        <f t="shared" si="1141"/>
        <v>43592</v>
      </c>
      <c r="B3567" s="104">
        <f t="shared" si="1153"/>
        <v>32759.29709303</v>
      </c>
      <c r="C3567" s="104">
        <f t="shared" si="1142"/>
        <v>30114.391880209962</v>
      </c>
      <c r="D3567" s="132">
        <f t="shared" si="1143"/>
        <v>43566</v>
      </c>
      <c r="E3567" s="105">
        <f t="shared" si="1155"/>
        <v>0</v>
      </c>
      <c r="F3567" s="106">
        <f t="shared" si="1152"/>
        <v>27</v>
      </c>
      <c r="G3567" s="106">
        <f t="shared" si="1154"/>
        <v>30</v>
      </c>
      <c r="H3567" s="104">
        <f t="shared" si="1144"/>
        <v>1</v>
      </c>
      <c r="I3567" s="104">
        <f t="shared" si="1145"/>
        <v>1.07934741</v>
      </c>
      <c r="J3567" s="104">
        <f t="shared" si="1137"/>
        <v>1.07934741</v>
      </c>
      <c r="K3567" s="104">
        <f t="shared" si="1138"/>
        <v>32503.890879620001</v>
      </c>
      <c r="L3567" s="107">
        <f t="shared" si="1147"/>
        <v>0</v>
      </c>
      <c r="M3567" s="105">
        <f t="shared" si="1148"/>
        <v>0</v>
      </c>
      <c r="N3567" s="104">
        <f t="shared" si="1149"/>
        <v>0</v>
      </c>
      <c r="O3567" s="113">
        <f t="shared" si="1146"/>
        <v>0.11</v>
      </c>
      <c r="P3567" s="108">
        <f t="shared" si="1136"/>
        <v>1.0078577120000001</v>
      </c>
      <c r="Q3567" s="104">
        <f t="shared" si="1139"/>
        <v>255.40621340999999</v>
      </c>
      <c r="R3567" s="104">
        <f t="shared" si="1140"/>
        <v>255.40621340999999</v>
      </c>
      <c r="S3567" s="109" t="s">
        <v>52</v>
      </c>
      <c r="T3567" s="110">
        <f t="shared" si="1150"/>
        <v>43595</v>
      </c>
      <c r="U3567" s="111">
        <f t="shared" si="1151"/>
        <v>0</v>
      </c>
      <c r="V3567" s="22"/>
      <c r="AF3567" s="14"/>
    </row>
    <row r="3568" spans="1:32" ht="15" x14ac:dyDescent="0.25">
      <c r="A3568" s="112">
        <f t="shared" si="1141"/>
        <v>43593</v>
      </c>
      <c r="B3568" s="104">
        <f t="shared" si="1153"/>
        <v>32768.795022480001</v>
      </c>
      <c r="C3568" s="104">
        <f t="shared" si="1142"/>
        <v>30114.391880209962</v>
      </c>
      <c r="D3568" s="132">
        <f t="shared" si="1143"/>
        <v>43566</v>
      </c>
      <c r="E3568" s="105">
        <f t="shared" si="1155"/>
        <v>0</v>
      </c>
      <c r="F3568" s="106">
        <f t="shared" si="1152"/>
        <v>28</v>
      </c>
      <c r="G3568" s="106">
        <f t="shared" si="1154"/>
        <v>30</v>
      </c>
      <c r="H3568" s="104">
        <f t="shared" si="1144"/>
        <v>1</v>
      </c>
      <c r="I3568" s="104">
        <f t="shared" si="1145"/>
        <v>1.07934741</v>
      </c>
      <c r="J3568" s="104">
        <f t="shared" si="1137"/>
        <v>1.07934741</v>
      </c>
      <c r="K3568" s="104">
        <f t="shared" si="1138"/>
        <v>32503.890879620001</v>
      </c>
      <c r="L3568" s="107">
        <f t="shared" si="1147"/>
        <v>0</v>
      </c>
      <c r="M3568" s="105">
        <f t="shared" si="1148"/>
        <v>0</v>
      </c>
      <c r="N3568" s="104">
        <f t="shared" si="1149"/>
        <v>0</v>
      </c>
      <c r="O3568" s="113">
        <f t="shared" si="1146"/>
        <v>0.11</v>
      </c>
      <c r="P3568" s="108">
        <f t="shared" si="1136"/>
        <v>1.008149921</v>
      </c>
      <c r="Q3568" s="104">
        <f t="shared" si="1139"/>
        <v>264.90414285999998</v>
      </c>
      <c r="R3568" s="104">
        <f t="shared" si="1140"/>
        <v>264.90414285999998</v>
      </c>
      <c r="S3568" s="109" t="s">
        <v>52</v>
      </c>
      <c r="T3568" s="110">
        <f t="shared" si="1150"/>
        <v>43595</v>
      </c>
      <c r="U3568" s="111">
        <f t="shared" si="1151"/>
        <v>0</v>
      </c>
      <c r="V3568" s="22"/>
      <c r="W3568" s="72">
        <v>2034.5480306500001</v>
      </c>
      <c r="AF3568" s="14"/>
    </row>
    <row r="3569" spans="1:32" ht="15" x14ac:dyDescent="0.25">
      <c r="A3569" s="112">
        <f t="shared" si="1141"/>
        <v>43594</v>
      </c>
      <c r="B3569" s="104">
        <f t="shared" si="1153"/>
        <v>32778.295714760003</v>
      </c>
      <c r="C3569" s="104">
        <f t="shared" si="1142"/>
        <v>30114.391880209962</v>
      </c>
      <c r="D3569" s="132">
        <f t="shared" si="1143"/>
        <v>43566</v>
      </c>
      <c r="E3569" s="105">
        <f t="shared" si="1155"/>
        <v>0</v>
      </c>
      <c r="F3569" s="106">
        <f t="shared" si="1152"/>
        <v>29</v>
      </c>
      <c r="G3569" s="106">
        <f t="shared" si="1154"/>
        <v>30</v>
      </c>
      <c r="H3569" s="104">
        <f t="shared" si="1144"/>
        <v>1</v>
      </c>
      <c r="I3569" s="104">
        <f t="shared" si="1145"/>
        <v>1.07934741</v>
      </c>
      <c r="J3569" s="104">
        <f t="shared" si="1137"/>
        <v>1.07934741</v>
      </c>
      <c r="K3569" s="104">
        <f t="shared" si="1138"/>
        <v>32503.890879620001</v>
      </c>
      <c r="L3569" s="107">
        <f t="shared" si="1147"/>
        <v>0</v>
      </c>
      <c r="M3569" s="105">
        <f t="shared" si="1148"/>
        <v>0</v>
      </c>
      <c r="N3569" s="104">
        <f t="shared" si="1149"/>
        <v>0</v>
      </c>
      <c r="O3569" s="113">
        <f t="shared" si="1146"/>
        <v>0.11</v>
      </c>
      <c r="P3569" s="108">
        <f t="shared" si="1136"/>
        <v>1.0084422150000001</v>
      </c>
      <c r="Q3569" s="104">
        <f t="shared" si="1139"/>
        <v>274.40483513999999</v>
      </c>
      <c r="R3569" s="104">
        <f t="shared" si="1140"/>
        <v>274.40483513999999</v>
      </c>
      <c r="S3569" s="109" t="s">
        <v>52</v>
      </c>
      <c r="T3569" s="110">
        <f t="shared" si="1150"/>
        <v>43595</v>
      </c>
      <c r="U3569" s="111">
        <f t="shared" si="1151"/>
        <v>0</v>
      </c>
      <c r="V3569" s="22"/>
      <c r="W3569" s="72">
        <v>1803.3854701499999</v>
      </c>
      <c r="AF3569" s="14"/>
    </row>
    <row r="3570" spans="1:32" x14ac:dyDescent="0.2">
      <c r="A3570" s="112">
        <f t="shared" si="1141"/>
        <v>43595</v>
      </c>
      <c r="B3570" s="104">
        <f t="shared" si="1153"/>
        <v>32787.799169869999</v>
      </c>
      <c r="C3570" s="104">
        <f t="shared" si="1142"/>
        <v>30114.391880209962</v>
      </c>
      <c r="D3570" s="132">
        <f t="shared" si="1143"/>
        <v>43566</v>
      </c>
      <c r="E3570" s="105">
        <f t="shared" si="1155"/>
        <v>0</v>
      </c>
      <c r="F3570" s="106">
        <f t="shared" si="1152"/>
        <v>30</v>
      </c>
      <c r="G3570" s="106">
        <f t="shared" si="1154"/>
        <v>30</v>
      </c>
      <c r="H3570" s="104">
        <f t="shared" si="1144"/>
        <v>1</v>
      </c>
      <c r="I3570" s="104">
        <f t="shared" si="1145"/>
        <v>1.07934741</v>
      </c>
      <c r="J3570" s="104">
        <f t="shared" si="1137"/>
        <v>1.07934741</v>
      </c>
      <c r="K3570" s="104">
        <f t="shared" si="1138"/>
        <v>32503.890879620001</v>
      </c>
      <c r="L3570" s="107">
        <f t="shared" si="1147"/>
        <v>116</v>
      </c>
      <c r="M3570" s="105">
        <f t="shared" si="1148"/>
        <v>0.11807612556372579</v>
      </c>
      <c r="N3570" s="104">
        <f t="shared" si="1149"/>
        <v>3837.9335008100002</v>
      </c>
      <c r="O3570" s="113">
        <f t="shared" si="1146"/>
        <v>0.11</v>
      </c>
      <c r="P3570" s="108">
        <f t="shared" si="1136"/>
        <v>1.0087345940000001</v>
      </c>
      <c r="Q3570" s="104">
        <f t="shared" si="1139"/>
        <v>283.90829024999999</v>
      </c>
      <c r="R3570" s="104">
        <f t="shared" si="1140"/>
        <v>4121.8417910600001</v>
      </c>
      <c r="S3570" s="109" t="s">
        <v>52</v>
      </c>
      <c r="T3570" s="110">
        <f t="shared" si="1150"/>
        <v>43595</v>
      </c>
      <c r="U3570" s="104">
        <f t="shared" si="1151"/>
        <v>28665.957378810002</v>
      </c>
      <c r="V3570" s="70"/>
      <c r="W3570" s="25">
        <v>3837.9335007999998</v>
      </c>
      <c r="AF3570" s="14"/>
    </row>
    <row r="3571" spans="1:32" x14ac:dyDescent="0.2">
      <c r="A3571" s="112">
        <f t="shared" si="1141"/>
        <v>43596</v>
      </c>
      <c r="B3571" s="104">
        <f t="shared" si="1153"/>
        <v>28674.00038714</v>
      </c>
      <c r="C3571" s="104">
        <f t="shared" si="1142"/>
        <v>26558.601163289961</v>
      </c>
      <c r="D3571" s="132">
        <f t="shared" si="1143"/>
        <v>43596</v>
      </c>
      <c r="E3571" s="105">
        <f t="shared" si="1155"/>
        <v>0</v>
      </c>
      <c r="F3571" s="106">
        <f t="shared" si="1152"/>
        <v>1</v>
      </c>
      <c r="G3571" s="106">
        <f t="shared" si="1154"/>
        <v>31</v>
      </c>
      <c r="H3571" s="104">
        <f t="shared" si="1144"/>
        <v>1</v>
      </c>
      <c r="I3571" s="104">
        <f t="shared" si="1145"/>
        <v>1.07934741</v>
      </c>
      <c r="J3571" s="104">
        <f t="shared" si="1137"/>
        <v>1.07934741</v>
      </c>
      <c r="K3571" s="104">
        <f t="shared" si="1138"/>
        <v>28665.95737882</v>
      </c>
      <c r="L3571" s="107">
        <f t="shared" si="1147"/>
        <v>0</v>
      </c>
      <c r="M3571" s="105">
        <f t="shared" si="1148"/>
        <v>0</v>
      </c>
      <c r="N3571" s="104">
        <f t="shared" si="1149"/>
        <v>0</v>
      </c>
      <c r="O3571" s="113">
        <f t="shared" si="1146"/>
        <v>0.11</v>
      </c>
      <c r="P3571" s="108">
        <f t="shared" si="1136"/>
        <v>1.0002805770000001</v>
      </c>
      <c r="Q3571" s="104">
        <f t="shared" si="1139"/>
        <v>8.0430083200000002</v>
      </c>
      <c r="R3571" s="104">
        <f t="shared" si="1140"/>
        <v>8.0430083200000002</v>
      </c>
      <c r="S3571" s="109" t="s">
        <v>52</v>
      </c>
      <c r="T3571" s="110">
        <f t="shared" si="1150"/>
        <v>43626</v>
      </c>
      <c r="U3571" s="111">
        <f t="shared" si="1151"/>
        <v>0</v>
      </c>
      <c r="V3571" s="22"/>
      <c r="AF3571" s="14"/>
    </row>
    <row r="3572" spans="1:32" x14ac:dyDescent="0.2">
      <c r="A3572" s="112">
        <f t="shared" si="1141"/>
        <v>43597</v>
      </c>
      <c r="B3572" s="104">
        <f t="shared" si="1153"/>
        <v>28682.045660069998</v>
      </c>
      <c r="C3572" s="104">
        <f t="shared" si="1142"/>
        <v>26558.601163289961</v>
      </c>
      <c r="D3572" s="132">
        <f t="shared" si="1143"/>
        <v>43596</v>
      </c>
      <c r="E3572" s="105">
        <f t="shared" si="1155"/>
        <v>0</v>
      </c>
      <c r="F3572" s="106">
        <f t="shared" si="1152"/>
        <v>2</v>
      </c>
      <c r="G3572" s="106">
        <f t="shared" si="1154"/>
        <v>31</v>
      </c>
      <c r="H3572" s="104">
        <f t="shared" si="1144"/>
        <v>1</v>
      </c>
      <c r="I3572" s="104">
        <f t="shared" si="1145"/>
        <v>1.07934741</v>
      </c>
      <c r="J3572" s="104">
        <f t="shared" si="1137"/>
        <v>1.07934741</v>
      </c>
      <c r="K3572" s="104">
        <f t="shared" si="1138"/>
        <v>28665.95737882</v>
      </c>
      <c r="L3572" s="107">
        <f t="shared" si="1147"/>
        <v>0</v>
      </c>
      <c r="M3572" s="105">
        <f t="shared" si="1148"/>
        <v>0</v>
      </c>
      <c r="N3572" s="104">
        <f t="shared" si="1149"/>
        <v>0</v>
      </c>
      <c r="O3572" s="113">
        <f t="shared" si="1146"/>
        <v>0.11</v>
      </c>
      <c r="P3572" s="108">
        <f t="shared" si="1136"/>
        <v>1.000561233</v>
      </c>
      <c r="Q3572" s="104">
        <f t="shared" si="1139"/>
        <v>16.088281250000001</v>
      </c>
      <c r="R3572" s="104">
        <f t="shared" si="1140"/>
        <v>16.088281250000001</v>
      </c>
      <c r="S3572" s="109" t="s">
        <v>52</v>
      </c>
      <c r="T3572" s="110">
        <f t="shared" si="1150"/>
        <v>43626</v>
      </c>
      <c r="U3572" s="111">
        <f t="shared" si="1151"/>
        <v>0</v>
      </c>
      <c r="V3572" s="22"/>
      <c r="AF3572" s="14"/>
    </row>
    <row r="3573" spans="1:32" x14ac:dyDescent="0.2">
      <c r="A3573" s="112">
        <f t="shared" si="1141"/>
        <v>43598</v>
      </c>
      <c r="B3573" s="104">
        <f t="shared" si="1153"/>
        <v>28690.093168949999</v>
      </c>
      <c r="C3573" s="104">
        <f t="shared" si="1142"/>
        <v>26558.601163289961</v>
      </c>
      <c r="D3573" s="132">
        <f t="shared" si="1143"/>
        <v>43596</v>
      </c>
      <c r="E3573" s="105">
        <f t="shared" si="1155"/>
        <v>0</v>
      </c>
      <c r="F3573" s="106">
        <f t="shared" si="1152"/>
        <v>3</v>
      </c>
      <c r="G3573" s="106">
        <f t="shared" si="1154"/>
        <v>31</v>
      </c>
      <c r="H3573" s="104">
        <f t="shared" si="1144"/>
        <v>1</v>
      </c>
      <c r="I3573" s="104">
        <f t="shared" si="1145"/>
        <v>1.07934741</v>
      </c>
      <c r="J3573" s="104">
        <f t="shared" si="1137"/>
        <v>1.07934741</v>
      </c>
      <c r="K3573" s="104">
        <f t="shared" si="1138"/>
        <v>28665.95737882</v>
      </c>
      <c r="L3573" s="107">
        <f t="shared" si="1147"/>
        <v>0</v>
      </c>
      <c r="M3573" s="105">
        <f t="shared" si="1148"/>
        <v>0</v>
      </c>
      <c r="N3573" s="104">
        <f t="shared" si="1149"/>
        <v>0</v>
      </c>
      <c r="O3573" s="113">
        <f t="shared" si="1146"/>
        <v>0.11</v>
      </c>
      <c r="P3573" s="108">
        <f t="shared" si="1136"/>
        <v>1.0008419669999999</v>
      </c>
      <c r="Q3573" s="104">
        <f t="shared" si="1139"/>
        <v>24.13579013</v>
      </c>
      <c r="R3573" s="104">
        <f t="shared" si="1140"/>
        <v>24.13579013</v>
      </c>
      <c r="S3573" s="109" t="s">
        <v>52</v>
      </c>
      <c r="T3573" s="110">
        <f t="shared" si="1150"/>
        <v>43626</v>
      </c>
      <c r="U3573" s="111">
        <f t="shared" si="1151"/>
        <v>0</v>
      </c>
      <c r="V3573" s="22"/>
      <c r="AF3573" s="14"/>
    </row>
    <row r="3574" spans="1:32" x14ac:dyDescent="0.2">
      <c r="A3574" s="112">
        <f t="shared" si="1141"/>
        <v>43599</v>
      </c>
      <c r="B3574" s="104">
        <f t="shared" si="1153"/>
        <v>28698.142971109999</v>
      </c>
      <c r="C3574" s="104">
        <f t="shared" si="1142"/>
        <v>26558.601163289961</v>
      </c>
      <c r="D3574" s="132">
        <f t="shared" si="1143"/>
        <v>43596</v>
      </c>
      <c r="E3574" s="105">
        <f t="shared" si="1155"/>
        <v>0</v>
      </c>
      <c r="F3574" s="106">
        <f t="shared" si="1152"/>
        <v>4</v>
      </c>
      <c r="G3574" s="106">
        <f t="shared" si="1154"/>
        <v>31</v>
      </c>
      <c r="H3574" s="104">
        <f t="shared" si="1144"/>
        <v>1</v>
      </c>
      <c r="I3574" s="104">
        <f t="shared" si="1145"/>
        <v>1.07934741</v>
      </c>
      <c r="J3574" s="104">
        <f t="shared" si="1137"/>
        <v>1.07934741</v>
      </c>
      <c r="K3574" s="104">
        <f t="shared" si="1138"/>
        <v>28665.95737882</v>
      </c>
      <c r="L3574" s="107">
        <f t="shared" si="1147"/>
        <v>0</v>
      </c>
      <c r="M3574" s="105">
        <f t="shared" si="1148"/>
        <v>0</v>
      </c>
      <c r="N3574" s="104">
        <f t="shared" si="1149"/>
        <v>0</v>
      </c>
      <c r="O3574" s="113">
        <f t="shared" si="1146"/>
        <v>0.11</v>
      </c>
      <c r="P3574" s="108">
        <f t="shared" si="1136"/>
        <v>1.0011227810000001</v>
      </c>
      <c r="Q3574" s="104">
        <f t="shared" si="1139"/>
        <v>32.185592290000002</v>
      </c>
      <c r="R3574" s="104">
        <f t="shared" si="1140"/>
        <v>32.185592290000002</v>
      </c>
      <c r="S3574" s="109" t="s">
        <v>52</v>
      </c>
      <c r="T3574" s="110">
        <f t="shared" si="1150"/>
        <v>43626</v>
      </c>
      <c r="U3574" s="111">
        <f t="shared" si="1151"/>
        <v>0</v>
      </c>
      <c r="V3574" s="22"/>
      <c r="AF3574" s="14"/>
    </row>
    <row r="3575" spans="1:32" x14ac:dyDescent="0.2">
      <c r="A3575" s="112">
        <f t="shared" si="1141"/>
        <v>43600</v>
      </c>
      <c r="B3575" s="104">
        <f t="shared" si="1153"/>
        <v>28706.195009209998</v>
      </c>
      <c r="C3575" s="104">
        <f t="shared" si="1142"/>
        <v>26558.601163289961</v>
      </c>
      <c r="D3575" s="132">
        <f t="shared" si="1143"/>
        <v>43596</v>
      </c>
      <c r="E3575" s="105">
        <f t="shared" si="1155"/>
        <v>0</v>
      </c>
      <c r="F3575" s="106">
        <f t="shared" si="1152"/>
        <v>5</v>
      </c>
      <c r="G3575" s="106">
        <f t="shared" si="1154"/>
        <v>31</v>
      </c>
      <c r="H3575" s="104">
        <f t="shared" si="1144"/>
        <v>1</v>
      </c>
      <c r="I3575" s="104">
        <f t="shared" si="1145"/>
        <v>1.07934741</v>
      </c>
      <c r="J3575" s="104">
        <f t="shared" si="1137"/>
        <v>1.07934741</v>
      </c>
      <c r="K3575" s="104">
        <f t="shared" si="1138"/>
        <v>28665.95737882</v>
      </c>
      <c r="L3575" s="107">
        <f t="shared" si="1147"/>
        <v>0</v>
      </c>
      <c r="M3575" s="105">
        <f t="shared" si="1148"/>
        <v>0</v>
      </c>
      <c r="N3575" s="104">
        <f t="shared" si="1149"/>
        <v>0</v>
      </c>
      <c r="O3575" s="113">
        <f t="shared" si="1146"/>
        <v>0.11</v>
      </c>
      <c r="P3575" s="108">
        <f t="shared" si="1136"/>
        <v>1.001403673</v>
      </c>
      <c r="Q3575" s="104">
        <f t="shared" si="1139"/>
        <v>40.23763039</v>
      </c>
      <c r="R3575" s="104">
        <f t="shared" si="1140"/>
        <v>40.23763039</v>
      </c>
      <c r="S3575" s="109" t="s">
        <v>52</v>
      </c>
      <c r="T3575" s="110">
        <f t="shared" si="1150"/>
        <v>43626</v>
      </c>
      <c r="U3575" s="111">
        <f t="shared" si="1151"/>
        <v>0</v>
      </c>
      <c r="V3575" s="22"/>
      <c r="AF3575" s="14"/>
    </row>
    <row r="3576" spans="1:32" x14ac:dyDescent="0.2">
      <c r="A3576" s="112">
        <f t="shared" si="1141"/>
        <v>43601</v>
      </c>
      <c r="B3576" s="104">
        <f t="shared" si="1153"/>
        <v>28714.249283249999</v>
      </c>
      <c r="C3576" s="104">
        <f t="shared" si="1142"/>
        <v>26558.601163289961</v>
      </c>
      <c r="D3576" s="132">
        <f t="shared" si="1143"/>
        <v>43596</v>
      </c>
      <c r="E3576" s="105">
        <f t="shared" si="1155"/>
        <v>0</v>
      </c>
      <c r="F3576" s="106">
        <f t="shared" si="1152"/>
        <v>6</v>
      </c>
      <c r="G3576" s="106">
        <f t="shared" si="1154"/>
        <v>31</v>
      </c>
      <c r="H3576" s="104">
        <f t="shared" si="1144"/>
        <v>1</v>
      </c>
      <c r="I3576" s="104">
        <f t="shared" si="1145"/>
        <v>1.07934741</v>
      </c>
      <c r="J3576" s="104">
        <f t="shared" si="1137"/>
        <v>1.07934741</v>
      </c>
      <c r="K3576" s="104">
        <f t="shared" si="1138"/>
        <v>28665.95737882</v>
      </c>
      <c r="L3576" s="107">
        <f t="shared" si="1147"/>
        <v>0</v>
      </c>
      <c r="M3576" s="105">
        <f t="shared" si="1148"/>
        <v>0</v>
      </c>
      <c r="N3576" s="104">
        <f t="shared" si="1149"/>
        <v>0</v>
      </c>
      <c r="O3576" s="113">
        <f t="shared" si="1146"/>
        <v>0.11</v>
      </c>
      <c r="P3576" s="108">
        <f t="shared" si="1136"/>
        <v>1.0016846429999999</v>
      </c>
      <c r="Q3576" s="104">
        <f t="shared" si="1139"/>
        <v>48.291904430000002</v>
      </c>
      <c r="R3576" s="104">
        <f t="shared" si="1140"/>
        <v>48.291904430000002</v>
      </c>
      <c r="S3576" s="109" t="s">
        <v>52</v>
      </c>
      <c r="T3576" s="110">
        <f t="shared" si="1150"/>
        <v>43626</v>
      </c>
      <c r="U3576" s="111">
        <f t="shared" si="1151"/>
        <v>0</v>
      </c>
      <c r="V3576" s="22"/>
      <c r="AF3576" s="14"/>
    </row>
    <row r="3577" spans="1:32" x14ac:dyDescent="0.2">
      <c r="A3577" s="112">
        <f t="shared" si="1141"/>
        <v>43602</v>
      </c>
      <c r="B3577" s="104">
        <f t="shared" si="1153"/>
        <v>28722.305850569999</v>
      </c>
      <c r="C3577" s="104">
        <f t="shared" si="1142"/>
        <v>26558.601163289961</v>
      </c>
      <c r="D3577" s="132">
        <f t="shared" si="1143"/>
        <v>43596</v>
      </c>
      <c r="E3577" s="105">
        <f t="shared" si="1155"/>
        <v>0</v>
      </c>
      <c r="F3577" s="106">
        <f t="shared" si="1152"/>
        <v>7</v>
      </c>
      <c r="G3577" s="106">
        <f t="shared" si="1154"/>
        <v>31</v>
      </c>
      <c r="H3577" s="104">
        <f t="shared" si="1144"/>
        <v>1</v>
      </c>
      <c r="I3577" s="104">
        <f t="shared" si="1145"/>
        <v>1.07934741</v>
      </c>
      <c r="J3577" s="104">
        <f t="shared" si="1137"/>
        <v>1.07934741</v>
      </c>
      <c r="K3577" s="104">
        <f t="shared" si="1138"/>
        <v>28665.95737882</v>
      </c>
      <c r="L3577" s="107">
        <f t="shared" si="1147"/>
        <v>0</v>
      </c>
      <c r="M3577" s="105">
        <f t="shared" si="1148"/>
        <v>0</v>
      </c>
      <c r="N3577" s="104">
        <f t="shared" si="1149"/>
        <v>0</v>
      </c>
      <c r="O3577" s="113">
        <f t="shared" si="1146"/>
        <v>0.11</v>
      </c>
      <c r="P3577" s="108">
        <f t="shared" si="1136"/>
        <v>1.001965693</v>
      </c>
      <c r="Q3577" s="104">
        <f t="shared" si="1139"/>
        <v>56.348471750000002</v>
      </c>
      <c r="R3577" s="104">
        <f t="shared" si="1140"/>
        <v>56.348471750000002</v>
      </c>
      <c r="S3577" s="109" t="s">
        <v>52</v>
      </c>
      <c r="T3577" s="110">
        <f t="shared" si="1150"/>
        <v>43626</v>
      </c>
      <c r="U3577" s="111">
        <f t="shared" si="1151"/>
        <v>0</v>
      </c>
      <c r="V3577" s="22"/>
      <c r="AF3577" s="14"/>
    </row>
    <row r="3578" spans="1:32" x14ac:dyDescent="0.2">
      <c r="A3578" s="112">
        <f t="shared" si="1141"/>
        <v>43603</v>
      </c>
      <c r="B3578" s="104">
        <f t="shared" si="1153"/>
        <v>28730.3646825</v>
      </c>
      <c r="C3578" s="104">
        <f t="shared" si="1142"/>
        <v>26558.601163289961</v>
      </c>
      <c r="D3578" s="132">
        <f t="shared" si="1143"/>
        <v>43596</v>
      </c>
      <c r="E3578" s="105">
        <f t="shared" si="1155"/>
        <v>0</v>
      </c>
      <c r="F3578" s="106">
        <f t="shared" si="1152"/>
        <v>8</v>
      </c>
      <c r="G3578" s="106">
        <f t="shared" si="1154"/>
        <v>31</v>
      </c>
      <c r="H3578" s="104">
        <f t="shared" si="1144"/>
        <v>1</v>
      </c>
      <c r="I3578" s="104">
        <f t="shared" si="1145"/>
        <v>1.07934741</v>
      </c>
      <c r="J3578" s="104">
        <f t="shared" si="1137"/>
        <v>1.07934741</v>
      </c>
      <c r="K3578" s="104">
        <f t="shared" si="1138"/>
        <v>28665.95737882</v>
      </c>
      <c r="L3578" s="107">
        <f t="shared" si="1147"/>
        <v>0</v>
      </c>
      <c r="M3578" s="105">
        <f t="shared" si="1148"/>
        <v>0</v>
      </c>
      <c r="N3578" s="104">
        <f t="shared" si="1149"/>
        <v>0</v>
      </c>
      <c r="O3578" s="113">
        <f t="shared" si="1146"/>
        <v>0.11</v>
      </c>
      <c r="P3578" s="108">
        <f t="shared" si="1136"/>
        <v>1.002246822</v>
      </c>
      <c r="Q3578" s="104">
        <f t="shared" si="1139"/>
        <v>64.407303679999998</v>
      </c>
      <c r="R3578" s="104">
        <f t="shared" si="1140"/>
        <v>64.407303679999998</v>
      </c>
      <c r="S3578" s="109" t="s">
        <v>52</v>
      </c>
      <c r="T3578" s="110">
        <f t="shared" si="1150"/>
        <v>43626</v>
      </c>
      <c r="U3578" s="111">
        <f t="shared" si="1151"/>
        <v>0</v>
      </c>
      <c r="V3578" s="22"/>
      <c r="AF3578" s="14"/>
    </row>
    <row r="3579" spans="1:32" x14ac:dyDescent="0.2">
      <c r="A3579" s="112">
        <f t="shared" si="1141"/>
        <v>43604</v>
      </c>
      <c r="B3579" s="104">
        <f t="shared" si="1153"/>
        <v>28738.42575038</v>
      </c>
      <c r="C3579" s="104">
        <f t="shared" si="1142"/>
        <v>26558.601163289961</v>
      </c>
      <c r="D3579" s="132">
        <f t="shared" si="1143"/>
        <v>43596</v>
      </c>
      <c r="E3579" s="105">
        <f t="shared" si="1155"/>
        <v>0</v>
      </c>
      <c r="F3579" s="106">
        <f t="shared" si="1152"/>
        <v>9</v>
      </c>
      <c r="G3579" s="106">
        <f t="shared" si="1154"/>
        <v>31</v>
      </c>
      <c r="H3579" s="104">
        <f t="shared" si="1144"/>
        <v>1</v>
      </c>
      <c r="I3579" s="104">
        <f t="shared" si="1145"/>
        <v>1.07934741</v>
      </c>
      <c r="J3579" s="104">
        <f t="shared" si="1137"/>
        <v>1.07934741</v>
      </c>
      <c r="K3579" s="104">
        <f t="shared" si="1138"/>
        <v>28665.95737882</v>
      </c>
      <c r="L3579" s="107">
        <f t="shared" si="1147"/>
        <v>0</v>
      </c>
      <c r="M3579" s="105">
        <f t="shared" si="1148"/>
        <v>0</v>
      </c>
      <c r="N3579" s="104">
        <f t="shared" si="1149"/>
        <v>0</v>
      </c>
      <c r="O3579" s="113">
        <f t="shared" si="1146"/>
        <v>0.11</v>
      </c>
      <c r="P3579" s="108">
        <f t="shared" si="1136"/>
        <v>1.002528029</v>
      </c>
      <c r="Q3579" s="104">
        <f t="shared" si="1139"/>
        <v>72.468371559999994</v>
      </c>
      <c r="R3579" s="104">
        <f t="shared" si="1140"/>
        <v>72.468371559999994</v>
      </c>
      <c r="S3579" s="109" t="s">
        <v>52</v>
      </c>
      <c r="T3579" s="110">
        <f t="shared" si="1150"/>
        <v>43626</v>
      </c>
      <c r="U3579" s="111">
        <f t="shared" si="1151"/>
        <v>0</v>
      </c>
      <c r="V3579" s="22"/>
      <c r="AF3579" s="14"/>
    </row>
    <row r="3580" spans="1:32" x14ac:dyDescent="0.2">
      <c r="A3580" s="112">
        <f t="shared" si="1141"/>
        <v>43605</v>
      </c>
      <c r="B3580" s="104">
        <f t="shared" si="1153"/>
        <v>28746.489111529998</v>
      </c>
      <c r="C3580" s="104">
        <f t="shared" si="1142"/>
        <v>26558.601163289961</v>
      </c>
      <c r="D3580" s="132">
        <f t="shared" si="1143"/>
        <v>43596</v>
      </c>
      <c r="E3580" s="105">
        <f t="shared" si="1155"/>
        <v>0</v>
      </c>
      <c r="F3580" s="106">
        <f t="shared" si="1152"/>
        <v>10</v>
      </c>
      <c r="G3580" s="106">
        <f t="shared" si="1154"/>
        <v>31</v>
      </c>
      <c r="H3580" s="104">
        <f t="shared" si="1144"/>
        <v>1</v>
      </c>
      <c r="I3580" s="104">
        <f t="shared" si="1145"/>
        <v>1.07934741</v>
      </c>
      <c r="J3580" s="104">
        <f t="shared" si="1137"/>
        <v>1.07934741</v>
      </c>
      <c r="K3580" s="104">
        <f t="shared" si="1138"/>
        <v>28665.95737882</v>
      </c>
      <c r="L3580" s="107">
        <f t="shared" si="1147"/>
        <v>0</v>
      </c>
      <c r="M3580" s="105">
        <f t="shared" si="1148"/>
        <v>0</v>
      </c>
      <c r="N3580" s="104">
        <f t="shared" si="1149"/>
        <v>0</v>
      </c>
      <c r="O3580" s="113">
        <f t="shared" si="1146"/>
        <v>0.11</v>
      </c>
      <c r="P3580" s="108">
        <f t="shared" si="1136"/>
        <v>1.002809316</v>
      </c>
      <c r="Q3580" s="104">
        <f t="shared" si="1139"/>
        <v>80.53173271</v>
      </c>
      <c r="R3580" s="104">
        <f t="shared" si="1140"/>
        <v>80.53173271</v>
      </c>
      <c r="S3580" s="109" t="s">
        <v>52</v>
      </c>
      <c r="T3580" s="110">
        <f t="shared" si="1150"/>
        <v>43626</v>
      </c>
      <c r="U3580" s="111">
        <f t="shared" si="1151"/>
        <v>0</v>
      </c>
      <c r="V3580" s="22"/>
      <c r="AF3580" s="14"/>
    </row>
    <row r="3581" spans="1:32" x14ac:dyDescent="0.2">
      <c r="A3581" s="112">
        <f t="shared" si="1141"/>
        <v>43606</v>
      </c>
      <c r="B3581" s="104">
        <f t="shared" si="1153"/>
        <v>28754.554708629999</v>
      </c>
      <c r="C3581" s="104">
        <f t="shared" si="1142"/>
        <v>26558.601163289961</v>
      </c>
      <c r="D3581" s="132">
        <f t="shared" si="1143"/>
        <v>43596</v>
      </c>
      <c r="E3581" s="105">
        <f t="shared" si="1155"/>
        <v>0</v>
      </c>
      <c r="F3581" s="106">
        <f t="shared" si="1152"/>
        <v>11</v>
      </c>
      <c r="G3581" s="106">
        <f t="shared" si="1154"/>
        <v>31</v>
      </c>
      <c r="H3581" s="104">
        <f t="shared" si="1144"/>
        <v>1</v>
      </c>
      <c r="I3581" s="104">
        <f t="shared" si="1145"/>
        <v>1.07934741</v>
      </c>
      <c r="J3581" s="104">
        <f t="shared" si="1137"/>
        <v>1.07934741</v>
      </c>
      <c r="K3581" s="104">
        <f t="shared" si="1138"/>
        <v>28665.95737882</v>
      </c>
      <c r="L3581" s="107">
        <f t="shared" si="1147"/>
        <v>0</v>
      </c>
      <c r="M3581" s="105">
        <f t="shared" si="1148"/>
        <v>0</v>
      </c>
      <c r="N3581" s="104">
        <f t="shared" si="1149"/>
        <v>0</v>
      </c>
      <c r="O3581" s="113">
        <f t="shared" si="1146"/>
        <v>0.11</v>
      </c>
      <c r="P3581" s="108">
        <f t="shared" si="1136"/>
        <v>1.003090681</v>
      </c>
      <c r="Q3581" s="104">
        <f t="shared" si="1139"/>
        <v>88.597329810000005</v>
      </c>
      <c r="R3581" s="104">
        <f t="shared" si="1140"/>
        <v>88.597329810000005</v>
      </c>
      <c r="S3581" s="109" t="s">
        <v>52</v>
      </c>
      <c r="T3581" s="110">
        <f t="shared" si="1150"/>
        <v>43626</v>
      </c>
      <c r="U3581" s="111">
        <f t="shared" si="1151"/>
        <v>0</v>
      </c>
      <c r="V3581" s="22"/>
      <c r="AF3581" s="14"/>
    </row>
    <row r="3582" spans="1:32" x14ac:dyDescent="0.2">
      <c r="A3582" s="112">
        <f t="shared" si="1141"/>
        <v>43607</v>
      </c>
      <c r="B3582" s="104">
        <f t="shared" si="1153"/>
        <v>28762.622570339998</v>
      </c>
      <c r="C3582" s="104">
        <f t="shared" si="1142"/>
        <v>26558.601163289961</v>
      </c>
      <c r="D3582" s="132">
        <f t="shared" si="1143"/>
        <v>43596</v>
      </c>
      <c r="E3582" s="105">
        <f t="shared" si="1155"/>
        <v>0</v>
      </c>
      <c r="F3582" s="106">
        <f t="shared" si="1152"/>
        <v>12</v>
      </c>
      <c r="G3582" s="106">
        <f t="shared" si="1154"/>
        <v>31</v>
      </c>
      <c r="H3582" s="104">
        <f t="shared" si="1144"/>
        <v>1</v>
      </c>
      <c r="I3582" s="104">
        <f t="shared" si="1145"/>
        <v>1.07934741</v>
      </c>
      <c r="J3582" s="104">
        <f t="shared" si="1137"/>
        <v>1.07934741</v>
      </c>
      <c r="K3582" s="104">
        <f t="shared" si="1138"/>
        <v>28665.95737882</v>
      </c>
      <c r="L3582" s="107">
        <f t="shared" si="1147"/>
        <v>0</v>
      </c>
      <c r="M3582" s="105">
        <f t="shared" si="1148"/>
        <v>0</v>
      </c>
      <c r="N3582" s="104">
        <f t="shared" si="1149"/>
        <v>0</v>
      </c>
      <c r="O3582" s="113">
        <f t="shared" si="1146"/>
        <v>0.11</v>
      </c>
      <c r="P3582" s="108">
        <f t="shared" si="1136"/>
        <v>1.0033721250000001</v>
      </c>
      <c r="Q3582" s="104">
        <f t="shared" si="1139"/>
        <v>96.665191519999993</v>
      </c>
      <c r="R3582" s="104">
        <f t="shared" si="1140"/>
        <v>96.665191519999993</v>
      </c>
      <c r="S3582" s="109" t="s">
        <v>52</v>
      </c>
      <c r="T3582" s="110">
        <f t="shared" si="1150"/>
        <v>43626</v>
      </c>
      <c r="U3582" s="111">
        <f t="shared" si="1151"/>
        <v>0</v>
      </c>
      <c r="V3582" s="22"/>
      <c r="AF3582" s="14"/>
    </row>
    <row r="3583" spans="1:32" x14ac:dyDescent="0.2">
      <c r="A3583" s="112">
        <f t="shared" si="1141"/>
        <v>43608</v>
      </c>
      <c r="B3583" s="104">
        <f t="shared" si="1153"/>
        <v>28770.69269666</v>
      </c>
      <c r="C3583" s="104">
        <f t="shared" si="1142"/>
        <v>26558.601163289961</v>
      </c>
      <c r="D3583" s="132">
        <f t="shared" si="1143"/>
        <v>43596</v>
      </c>
      <c r="E3583" s="105">
        <f t="shared" si="1155"/>
        <v>0</v>
      </c>
      <c r="F3583" s="106">
        <f t="shared" si="1152"/>
        <v>13</v>
      </c>
      <c r="G3583" s="106">
        <f t="shared" si="1154"/>
        <v>31</v>
      </c>
      <c r="H3583" s="104">
        <f t="shared" si="1144"/>
        <v>1</v>
      </c>
      <c r="I3583" s="104">
        <f t="shared" si="1145"/>
        <v>1.07934741</v>
      </c>
      <c r="J3583" s="104">
        <f t="shared" si="1137"/>
        <v>1.07934741</v>
      </c>
      <c r="K3583" s="104">
        <f t="shared" si="1138"/>
        <v>28665.95737882</v>
      </c>
      <c r="L3583" s="107">
        <f t="shared" si="1147"/>
        <v>0</v>
      </c>
      <c r="M3583" s="105">
        <f t="shared" si="1148"/>
        <v>0</v>
      </c>
      <c r="N3583" s="104">
        <f t="shared" si="1149"/>
        <v>0</v>
      </c>
      <c r="O3583" s="113">
        <f t="shared" si="1146"/>
        <v>0.11</v>
      </c>
      <c r="P3583" s="108">
        <f t="shared" si="1136"/>
        <v>1.003653648</v>
      </c>
      <c r="Q3583" s="104">
        <f t="shared" si="1139"/>
        <v>104.73531783999999</v>
      </c>
      <c r="R3583" s="104">
        <f t="shared" si="1140"/>
        <v>104.73531783999999</v>
      </c>
      <c r="S3583" s="109" t="s">
        <v>52</v>
      </c>
      <c r="T3583" s="110">
        <f t="shared" si="1150"/>
        <v>43626</v>
      </c>
      <c r="U3583" s="111">
        <f t="shared" si="1151"/>
        <v>0</v>
      </c>
      <c r="V3583" s="22"/>
      <c r="AF3583" s="14"/>
    </row>
    <row r="3584" spans="1:32" x14ac:dyDescent="0.2">
      <c r="A3584" s="112">
        <f t="shared" si="1141"/>
        <v>43609</v>
      </c>
      <c r="B3584" s="104">
        <f t="shared" si="1153"/>
        <v>28778.76508759</v>
      </c>
      <c r="C3584" s="104">
        <f t="shared" si="1142"/>
        <v>26558.601163289961</v>
      </c>
      <c r="D3584" s="132">
        <f t="shared" si="1143"/>
        <v>43596</v>
      </c>
      <c r="E3584" s="105">
        <f t="shared" si="1155"/>
        <v>0</v>
      </c>
      <c r="F3584" s="106">
        <f t="shared" si="1152"/>
        <v>14</v>
      </c>
      <c r="G3584" s="106">
        <f t="shared" si="1154"/>
        <v>31</v>
      </c>
      <c r="H3584" s="104">
        <f t="shared" si="1144"/>
        <v>1</v>
      </c>
      <c r="I3584" s="104">
        <f t="shared" si="1145"/>
        <v>1.07934741</v>
      </c>
      <c r="J3584" s="104">
        <f t="shared" si="1137"/>
        <v>1.07934741</v>
      </c>
      <c r="K3584" s="104">
        <f t="shared" si="1138"/>
        <v>28665.95737882</v>
      </c>
      <c r="L3584" s="107">
        <f t="shared" si="1147"/>
        <v>0</v>
      </c>
      <c r="M3584" s="105">
        <f t="shared" si="1148"/>
        <v>0</v>
      </c>
      <c r="N3584" s="104">
        <f t="shared" si="1149"/>
        <v>0</v>
      </c>
      <c r="O3584" s="113">
        <f t="shared" si="1146"/>
        <v>0.11</v>
      </c>
      <c r="P3584" s="108">
        <f t="shared" si="1136"/>
        <v>1.0039352500000001</v>
      </c>
      <c r="Q3584" s="104">
        <f t="shared" si="1139"/>
        <v>112.80770877</v>
      </c>
      <c r="R3584" s="104">
        <f t="shared" si="1140"/>
        <v>112.80770877</v>
      </c>
      <c r="S3584" s="109" t="s">
        <v>52</v>
      </c>
      <c r="T3584" s="110">
        <f t="shared" si="1150"/>
        <v>43626</v>
      </c>
      <c r="U3584" s="111">
        <f t="shared" si="1151"/>
        <v>0</v>
      </c>
      <c r="V3584" s="22"/>
      <c r="AF3584" s="14"/>
    </row>
    <row r="3585" spans="1:32" x14ac:dyDescent="0.2">
      <c r="A3585" s="112">
        <f t="shared" si="1141"/>
        <v>43610</v>
      </c>
      <c r="B3585" s="104">
        <f t="shared" si="1153"/>
        <v>28786.83974313</v>
      </c>
      <c r="C3585" s="104">
        <f t="shared" si="1142"/>
        <v>26558.601163289961</v>
      </c>
      <c r="D3585" s="132">
        <f t="shared" si="1143"/>
        <v>43596</v>
      </c>
      <c r="E3585" s="105">
        <f t="shared" si="1155"/>
        <v>0</v>
      </c>
      <c r="F3585" s="106">
        <f t="shared" si="1152"/>
        <v>15</v>
      </c>
      <c r="G3585" s="106">
        <f t="shared" si="1154"/>
        <v>31</v>
      </c>
      <c r="H3585" s="104">
        <f t="shared" si="1144"/>
        <v>1</v>
      </c>
      <c r="I3585" s="104">
        <f t="shared" si="1145"/>
        <v>1.07934741</v>
      </c>
      <c r="J3585" s="104">
        <f t="shared" si="1137"/>
        <v>1.07934741</v>
      </c>
      <c r="K3585" s="104">
        <f t="shared" si="1138"/>
        <v>28665.95737882</v>
      </c>
      <c r="L3585" s="107">
        <f t="shared" si="1147"/>
        <v>0</v>
      </c>
      <c r="M3585" s="105">
        <f t="shared" si="1148"/>
        <v>0</v>
      </c>
      <c r="N3585" s="104">
        <f t="shared" si="1149"/>
        <v>0</v>
      </c>
      <c r="O3585" s="113">
        <f t="shared" si="1146"/>
        <v>0.11</v>
      </c>
      <c r="P3585" s="108">
        <f t="shared" si="1136"/>
        <v>1.004216931</v>
      </c>
      <c r="Q3585" s="104">
        <f t="shared" si="1139"/>
        <v>120.88236431</v>
      </c>
      <c r="R3585" s="104">
        <f t="shared" si="1140"/>
        <v>120.88236431</v>
      </c>
      <c r="S3585" s="109" t="s">
        <v>52</v>
      </c>
      <c r="T3585" s="110">
        <f t="shared" si="1150"/>
        <v>43626</v>
      </c>
      <c r="U3585" s="111">
        <f t="shared" si="1151"/>
        <v>0</v>
      </c>
      <c r="V3585" s="22"/>
      <c r="AF3585" s="14"/>
    </row>
    <row r="3586" spans="1:32" x14ac:dyDescent="0.2">
      <c r="A3586" s="112">
        <f t="shared" si="1141"/>
        <v>43611</v>
      </c>
      <c r="B3586" s="104">
        <f t="shared" si="1153"/>
        <v>28794.916691949998</v>
      </c>
      <c r="C3586" s="104">
        <f t="shared" si="1142"/>
        <v>26558.601163289961</v>
      </c>
      <c r="D3586" s="132">
        <f t="shared" si="1143"/>
        <v>43596</v>
      </c>
      <c r="E3586" s="105">
        <f t="shared" si="1155"/>
        <v>0</v>
      </c>
      <c r="F3586" s="106">
        <f t="shared" si="1152"/>
        <v>16</v>
      </c>
      <c r="G3586" s="106">
        <f t="shared" si="1154"/>
        <v>31</v>
      </c>
      <c r="H3586" s="104">
        <f t="shared" si="1144"/>
        <v>1</v>
      </c>
      <c r="I3586" s="104">
        <f t="shared" si="1145"/>
        <v>1.07934741</v>
      </c>
      <c r="J3586" s="104">
        <f t="shared" si="1137"/>
        <v>1.07934741</v>
      </c>
      <c r="K3586" s="104">
        <f t="shared" si="1138"/>
        <v>28665.95737882</v>
      </c>
      <c r="L3586" s="107">
        <f t="shared" si="1147"/>
        <v>0</v>
      </c>
      <c r="M3586" s="105">
        <f t="shared" si="1148"/>
        <v>0</v>
      </c>
      <c r="N3586" s="104">
        <f t="shared" si="1149"/>
        <v>0</v>
      </c>
      <c r="O3586" s="113">
        <f t="shared" si="1146"/>
        <v>0.11</v>
      </c>
      <c r="P3586" s="108">
        <f t="shared" si="1136"/>
        <v>1.0044986920000001</v>
      </c>
      <c r="Q3586" s="104">
        <f t="shared" si="1139"/>
        <v>128.95931313</v>
      </c>
      <c r="R3586" s="104">
        <f t="shared" si="1140"/>
        <v>128.95931313</v>
      </c>
      <c r="S3586" s="109" t="s">
        <v>52</v>
      </c>
      <c r="T3586" s="110">
        <f t="shared" si="1150"/>
        <v>43626</v>
      </c>
      <c r="U3586" s="111">
        <f t="shared" si="1151"/>
        <v>0</v>
      </c>
      <c r="V3586" s="22"/>
      <c r="AF3586" s="14"/>
    </row>
    <row r="3587" spans="1:32" x14ac:dyDescent="0.2">
      <c r="A3587" s="112">
        <f t="shared" si="1141"/>
        <v>43612</v>
      </c>
      <c r="B3587" s="104">
        <f t="shared" si="1153"/>
        <v>28802.99587671</v>
      </c>
      <c r="C3587" s="104">
        <f t="shared" si="1142"/>
        <v>26558.601163289961</v>
      </c>
      <c r="D3587" s="132">
        <f t="shared" si="1143"/>
        <v>43596</v>
      </c>
      <c r="E3587" s="105">
        <f t="shared" si="1155"/>
        <v>0</v>
      </c>
      <c r="F3587" s="106">
        <f t="shared" si="1152"/>
        <v>17</v>
      </c>
      <c r="G3587" s="106">
        <f t="shared" si="1154"/>
        <v>31</v>
      </c>
      <c r="H3587" s="104">
        <f t="shared" si="1144"/>
        <v>1</v>
      </c>
      <c r="I3587" s="104">
        <f t="shared" si="1145"/>
        <v>1.07934741</v>
      </c>
      <c r="J3587" s="104">
        <f t="shared" si="1137"/>
        <v>1.07934741</v>
      </c>
      <c r="K3587" s="104">
        <f t="shared" si="1138"/>
        <v>28665.95737882</v>
      </c>
      <c r="L3587" s="107">
        <f t="shared" si="1147"/>
        <v>0</v>
      </c>
      <c r="M3587" s="105">
        <f t="shared" si="1148"/>
        <v>0</v>
      </c>
      <c r="N3587" s="104">
        <f t="shared" si="1149"/>
        <v>0</v>
      </c>
      <c r="O3587" s="113">
        <f t="shared" si="1146"/>
        <v>0.11</v>
      </c>
      <c r="P3587" s="108">
        <f t="shared" si="1136"/>
        <v>1.004780531</v>
      </c>
      <c r="Q3587" s="104">
        <f t="shared" si="1139"/>
        <v>137.03849789</v>
      </c>
      <c r="R3587" s="104">
        <f t="shared" si="1140"/>
        <v>137.03849789</v>
      </c>
      <c r="S3587" s="109" t="s">
        <v>52</v>
      </c>
      <c r="T3587" s="110">
        <f t="shared" si="1150"/>
        <v>43626</v>
      </c>
      <c r="U3587" s="111">
        <f t="shared" si="1151"/>
        <v>0</v>
      </c>
      <c r="V3587" s="22"/>
      <c r="AF3587" s="14"/>
    </row>
    <row r="3588" spans="1:32" x14ac:dyDescent="0.2">
      <c r="A3588" s="112">
        <f t="shared" si="1141"/>
        <v>43613</v>
      </c>
      <c r="B3588" s="104">
        <f t="shared" si="1153"/>
        <v>28811.077326079998</v>
      </c>
      <c r="C3588" s="104">
        <f t="shared" si="1142"/>
        <v>26558.601163289961</v>
      </c>
      <c r="D3588" s="132">
        <f t="shared" si="1143"/>
        <v>43596</v>
      </c>
      <c r="E3588" s="105">
        <f t="shared" si="1155"/>
        <v>0</v>
      </c>
      <c r="F3588" s="106">
        <f t="shared" si="1152"/>
        <v>18</v>
      </c>
      <c r="G3588" s="106">
        <f t="shared" si="1154"/>
        <v>31</v>
      </c>
      <c r="H3588" s="104">
        <f t="shared" si="1144"/>
        <v>1</v>
      </c>
      <c r="I3588" s="104">
        <f t="shared" si="1145"/>
        <v>1.07934741</v>
      </c>
      <c r="J3588" s="104">
        <f t="shared" si="1137"/>
        <v>1.07934741</v>
      </c>
      <c r="K3588" s="104">
        <f t="shared" si="1138"/>
        <v>28665.95737882</v>
      </c>
      <c r="L3588" s="107">
        <f t="shared" si="1147"/>
        <v>0</v>
      </c>
      <c r="M3588" s="105">
        <f t="shared" si="1148"/>
        <v>0</v>
      </c>
      <c r="N3588" s="104">
        <f t="shared" si="1149"/>
        <v>0</v>
      </c>
      <c r="O3588" s="113">
        <f t="shared" si="1146"/>
        <v>0.11</v>
      </c>
      <c r="P3588" s="108">
        <f t="shared" si="1136"/>
        <v>1.005062449</v>
      </c>
      <c r="Q3588" s="104">
        <f t="shared" si="1139"/>
        <v>145.11994726</v>
      </c>
      <c r="R3588" s="104">
        <f t="shared" si="1140"/>
        <v>145.11994726</v>
      </c>
      <c r="S3588" s="109" t="s">
        <v>52</v>
      </c>
      <c r="T3588" s="110">
        <f t="shared" si="1150"/>
        <v>43626</v>
      </c>
      <c r="U3588" s="111">
        <f t="shared" si="1151"/>
        <v>0</v>
      </c>
      <c r="V3588" s="22"/>
      <c r="AF3588" s="14"/>
    </row>
    <row r="3589" spans="1:32" x14ac:dyDescent="0.2">
      <c r="A3589" s="112">
        <f t="shared" si="1141"/>
        <v>43614</v>
      </c>
      <c r="B3589" s="104">
        <f t="shared" si="1153"/>
        <v>28819.161068729998</v>
      </c>
      <c r="C3589" s="104">
        <f t="shared" si="1142"/>
        <v>26558.601163289961</v>
      </c>
      <c r="D3589" s="132">
        <f t="shared" si="1143"/>
        <v>43596</v>
      </c>
      <c r="E3589" s="105">
        <f t="shared" si="1155"/>
        <v>0</v>
      </c>
      <c r="F3589" s="106">
        <f t="shared" si="1152"/>
        <v>19</v>
      </c>
      <c r="G3589" s="106">
        <f t="shared" si="1154"/>
        <v>31</v>
      </c>
      <c r="H3589" s="104">
        <f t="shared" si="1144"/>
        <v>1</v>
      </c>
      <c r="I3589" s="104">
        <f t="shared" si="1145"/>
        <v>1.07934741</v>
      </c>
      <c r="J3589" s="104">
        <f t="shared" si="1137"/>
        <v>1.07934741</v>
      </c>
      <c r="K3589" s="104">
        <f t="shared" si="1138"/>
        <v>28665.95737882</v>
      </c>
      <c r="L3589" s="107">
        <f t="shared" si="1147"/>
        <v>0</v>
      </c>
      <c r="M3589" s="105">
        <f t="shared" si="1148"/>
        <v>0</v>
      </c>
      <c r="N3589" s="104">
        <f t="shared" si="1149"/>
        <v>0</v>
      </c>
      <c r="O3589" s="113">
        <f t="shared" si="1146"/>
        <v>0.11</v>
      </c>
      <c r="P3589" s="108">
        <f t="shared" si="1136"/>
        <v>1.0053444469999999</v>
      </c>
      <c r="Q3589" s="104">
        <f t="shared" si="1139"/>
        <v>153.20368991000001</v>
      </c>
      <c r="R3589" s="104">
        <f t="shared" si="1140"/>
        <v>153.20368991000001</v>
      </c>
      <c r="S3589" s="109" t="s">
        <v>52</v>
      </c>
      <c r="T3589" s="110">
        <f t="shared" si="1150"/>
        <v>43626</v>
      </c>
      <c r="U3589" s="111">
        <f t="shared" si="1151"/>
        <v>0</v>
      </c>
      <c r="V3589" s="22"/>
      <c r="AF3589" s="14"/>
    </row>
    <row r="3590" spans="1:32" x14ac:dyDescent="0.2">
      <c r="A3590" s="112">
        <f t="shared" si="1141"/>
        <v>43615</v>
      </c>
      <c r="B3590" s="104">
        <f t="shared" si="1153"/>
        <v>28827.247047320001</v>
      </c>
      <c r="C3590" s="104">
        <f t="shared" si="1142"/>
        <v>26558.601163289961</v>
      </c>
      <c r="D3590" s="132">
        <f t="shared" si="1143"/>
        <v>43596</v>
      </c>
      <c r="E3590" s="105">
        <f t="shared" si="1155"/>
        <v>0</v>
      </c>
      <c r="F3590" s="106">
        <f t="shared" si="1152"/>
        <v>20</v>
      </c>
      <c r="G3590" s="106">
        <f t="shared" si="1154"/>
        <v>31</v>
      </c>
      <c r="H3590" s="104">
        <f t="shared" si="1144"/>
        <v>1</v>
      </c>
      <c r="I3590" s="104">
        <f t="shared" si="1145"/>
        <v>1.07934741</v>
      </c>
      <c r="J3590" s="104">
        <f t="shared" si="1137"/>
        <v>1.07934741</v>
      </c>
      <c r="K3590" s="104">
        <f t="shared" si="1138"/>
        <v>28665.95737882</v>
      </c>
      <c r="L3590" s="107">
        <f t="shared" si="1147"/>
        <v>0</v>
      </c>
      <c r="M3590" s="105">
        <f t="shared" si="1148"/>
        <v>0</v>
      </c>
      <c r="N3590" s="104">
        <f t="shared" si="1149"/>
        <v>0</v>
      </c>
      <c r="O3590" s="113">
        <f t="shared" si="1146"/>
        <v>0.11</v>
      </c>
      <c r="P3590" s="108">
        <f t="shared" si="1136"/>
        <v>1.0056265230000001</v>
      </c>
      <c r="Q3590" s="104">
        <f t="shared" si="1139"/>
        <v>161.2896685</v>
      </c>
      <c r="R3590" s="104">
        <f t="shared" si="1140"/>
        <v>161.2896685</v>
      </c>
      <c r="S3590" s="109" t="s">
        <v>52</v>
      </c>
      <c r="T3590" s="110">
        <f t="shared" si="1150"/>
        <v>43626</v>
      </c>
      <c r="U3590" s="111">
        <f t="shared" si="1151"/>
        <v>0</v>
      </c>
      <c r="V3590" s="22"/>
      <c r="AF3590" s="14"/>
    </row>
    <row r="3591" spans="1:32" x14ac:dyDescent="0.2">
      <c r="A3591" s="112">
        <f t="shared" si="1141"/>
        <v>43616</v>
      </c>
      <c r="B3591" s="104">
        <f t="shared" si="1153"/>
        <v>28835.335319189999</v>
      </c>
      <c r="C3591" s="104">
        <f t="shared" si="1142"/>
        <v>26558.601163289961</v>
      </c>
      <c r="D3591" s="132">
        <f t="shared" si="1143"/>
        <v>43596</v>
      </c>
      <c r="E3591" s="105">
        <f t="shared" si="1155"/>
        <v>0</v>
      </c>
      <c r="F3591" s="106">
        <f t="shared" si="1152"/>
        <v>21</v>
      </c>
      <c r="G3591" s="106">
        <f t="shared" si="1154"/>
        <v>31</v>
      </c>
      <c r="H3591" s="104">
        <f t="shared" si="1144"/>
        <v>1</v>
      </c>
      <c r="I3591" s="104">
        <f t="shared" si="1145"/>
        <v>1.07934741</v>
      </c>
      <c r="J3591" s="104">
        <f t="shared" si="1137"/>
        <v>1.07934741</v>
      </c>
      <c r="K3591" s="104">
        <f t="shared" si="1138"/>
        <v>28665.95737882</v>
      </c>
      <c r="L3591" s="107">
        <f t="shared" si="1147"/>
        <v>0</v>
      </c>
      <c r="M3591" s="105">
        <f t="shared" si="1148"/>
        <v>0</v>
      </c>
      <c r="N3591" s="104">
        <f t="shared" si="1149"/>
        <v>0</v>
      </c>
      <c r="O3591" s="113">
        <f t="shared" si="1146"/>
        <v>0.11</v>
      </c>
      <c r="P3591" s="108">
        <f t="shared" si="1136"/>
        <v>1.005908679</v>
      </c>
      <c r="Q3591" s="104">
        <f t="shared" si="1139"/>
        <v>169.37794037</v>
      </c>
      <c r="R3591" s="104">
        <f t="shared" si="1140"/>
        <v>169.37794037</v>
      </c>
      <c r="S3591" s="109" t="s">
        <v>52</v>
      </c>
      <c r="T3591" s="110">
        <f t="shared" si="1150"/>
        <v>43626</v>
      </c>
      <c r="U3591" s="111">
        <f t="shared" si="1151"/>
        <v>0</v>
      </c>
      <c r="V3591" s="22"/>
      <c r="AF3591" s="14"/>
    </row>
    <row r="3592" spans="1:32" x14ac:dyDescent="0.2">
      <c r="A3592" s="112">
        <f t="shared" si="1141"/>
        <v>43617</v>
      </c>
      <c r="B3592" s="104">
        <f t="shared" si="1153"/>
        <v>28843.425855670001</v>
      </c>
      <c r="C3592" s="104">
        <f t="shared" si="1142"/>
        <v>26558.601163289961</v>
      </c>
      <c r="D3592" s="132">
        <f t="shared" si="1143"/>
        <v>43596</v>
      </c>
      <c r="E3592" s="105">
        <f t="shared" si="1155"/>
        <v>0</v>
      </c>
      <c r="F3592" s="106">
        <f t="shared" si="1152"/>
        <v>22</v>
      </c>
      <c r="G3592" s="106">
        <f t="shared" si="1154"/>
        <v>31</v>
      </c>
      <c r="H3592" s="104">
        <f t="shared" si="1144"/>
        <v>1</v>
      </c>
      <c r="I3592" s="104">
        <f t="shared" si="1145"/>
        <v>1.07934741</v>
      </c>
      <c r="J3592" s="104">
        <f t="shared" si="1137"/>
        <v>1.07934741</v>
      </c>
      <c r="K3592" s="104">
        <f t="shared" si="1138"/>
        <v>28665.95737882</v>
      </c>
      <c r="L3592" s="107">
        <f t="shared" si="1147"/>
        <v>0</v>
      </c>
      <c r="M3592" s="105">
        <f t="shared" si="1148"/>
        <v>0</v>
      </c>
      <c r="N3592" s="104">
        <f t="shared" si="1149"/>
        <v>0</v>
      </c>
      <c r="O3592" s="113">
        <f t="shared" si="1146"/>
        <v>0.11</v>
      </c>
      <c r="P3592" s="108">
        <f t="shared" ref="P3592:P3655" si="1156">ROUND((1+O3592)^(30/360)^(F3592/G3592),9)</f>
        <v>1.006190914</v>
      </c>
      <c r="Q3592" s="104">
        <f t="shared" si="1139"/>
        <v>177.46847685</v>
      </c>
      <c r="R3592" s="104">
        <f t="shared" si="1140"/>
        <v>177.46847685</v>
      </c>
      <c r="S3592" s="109" t="s">
        <v>52</v>
      </c>
      <c r="T3592" s="110">
        <f t="shared" si="1150"/>
        <v>43626</v>
      </c>
      <c r="U3592" s="111">
        <f t="shared" si="1151"/>
        <v>0</v>
      </c>
      <c r="V3592" s="22"/>
      <c r="AF3592" s="14"/>
    </row>
    <row r="3593" spans="1:32" x14ac:dyDescent="0.2">
      <c r="A3593" s="112">
        <f t="shared" si="1141"/>
        <v>43618</v>
      </c>
      <c r="B3593" s="104">
        <f t="shared" si="1153"/>
        <v>28851.51865677</v>
      </c>
      <c r="C3593" s="104">
        <f t="shared" si="1142"/>
        <v>26558.601163289961</v>
      </c>
      <c r="D3593" s="132">
        <f t="shared" si="1143"/>
        <v>43596</v>
      </c>
      <c r="E3593" s="105">
        <f t="shared" si="1155"/>
        <v>0</v>
      </c>
      <c r="F3593" s="106">
        <f t="shared" si="1152"/>
        <v>23</v>
      </c>
      <c r="G3593" s="106">
        <f t="shared" si="1154"/>
        <v>31</v>
      </c>
      <c r="H3593" s="104">
        <f t="shared" si="1144"/>
        <v>1</v>
      </c>
      <c r="I3593" s="104">
        <f t="shared" si="1145"/>
        <v>1.07934741</v>
      </c>
      <c r="J3593" s="104">
        <f t="shared" si="1137"/>
        <v>1.07934741</v>
      </c>
      <c r="K3593" s="104">
        <f t="shared" si="1138"/>
        <v>28665.95737882</v>
      </c>
      <c r="L3593" s="107">
        <f t="shared" si="1147"/>
        <v>0</v>
      </c>
      <c r="M3593" s="105">
        <f t="shared" si="1148"/>
        <v>0</v>
      </c>
      <c r="N3593" s="104">
        <f t="shared" si="1149"/>
        <v>0</v>
      </c>
      <c r="O3593" s="113">
        <f t="shared" si="1146"/>
        <v>0.11</v>
      </c>
      <c r="P3593" s="108">
        <f t="shared" si="1156"/>
        <v>1.0064732279999999</v>
      </c>
      <c r="Q3593" s="104">
        <f t="shared" si="1139"/>
        <v>185.56127795</v>
      </c>
      <c r="R3593" s="104">
        <f t="shared" si="1140"/>
        <v>185.56127795</v>
      </c>
      <c r="S3593" s="109" t="s">
        <v>52</v>
      </c>
      <c r="T3593" s="110">
        <f t="shared" si="1150"/>
        <v>43626</v>
      </c>
      <c r="U3593" s="111">
        <f t="shared" si="1151"/>
        <v>0</v>
      </c>
      <c r="V3593" s="22"/>
      <c r="AF3593" s="14"/>
    </row>
    <row r="3594" spans="1:32" x14ac:dyDescent="0.2">
      <c r="A3594" s="112">
        <f t="shared" si="1141"/>
        <v>43619</v>
      </c>
      <c r="B3594" s="104">
        <f t="shared" si="1153"/>
        <v>28859.61372247</v>
      </c>
      <c r="C3594" s="104">
        <f t="shared" si="1142"/>
        <v>26558.601163289961</v>
      </c>
      <c r="D3594" s="132">
        <f t="shared" si="1143"/>
        <v>43596</v>
      </c>
      <c r="E3594" s="105">
        <f t="shared" si="1155"/>
        <v>0</v>
      </c>
      <c r="F3594" s="106">
        <f t="shared" si="1152"/>
        <v>24</v>
      </c>
      <c r="G3594" s="106">
        <f t="shared" si="1154"/>
        <v>31</v>
      </c>
      <c r="H3594" s="104">
        <f t="shared" si="1144"/>
        <v>1</v>
      </c>
      <c r="I3594" s="104">
        <f t="shared" si="1145"/>
        <v>1.07934741</v>
      </c>
      <c r="J3594" s="104">
        <f t="shared" ref="J3594:J3657" si="1157">TRUNC(H3594*I3594,8)</f>
        <v>1.07934741</v>
      </c>
      <c r="K3594" s="104">
        <f t="shared" ref="K3594:K3657" si="1158">TRUNC(C3594*J3594,8)</f>
        <v>28665.95737882</v>
      </c>
      <c r="L3594" s="107">
        <f t="shared" si="1147"/>
        <v>0</v>
      </c>
      <c r="M3594" s="105">
        <f t="shared" si="1148"/>
        <v>0</v>
      </c>
      <c r="N3594" s="104">
        <f t="shared" si="1149"/>
        <v>0</v>
      </c>
      <c r="O3594" s="113">
        <f t="shared" si="1146"/>
        <v>0.11</v>
      </c>
      <c r="P3594" s="108">
        <f t="shared" si="1156"/>
        <v>1.0067556209999999</v>
      </c>
      <c r="Q3594" s="104">
        <f t="shared" ref="Q3594:Q3657" si="1159">TRUNC((P3594-1)*K3594,8)</f>
        <v>193.65634365</v>
      </c>
      <c r="R3594" s="104">
        <f t="shared" ref="R3594:R3657" si="1160">(N3594+Q3594)</f>
        <v>193.65634365</v>
      </c>
      <c r="S3594" s="109" t="s">
        <v>52</v>
      </c>
      <c r="T3594" s="110">
        <f t="shared" si="1150"/>
        <v>43626</v>
      </c>
      <c r="U3594" s="111">
        <f t="shared" si="1151"/>
        <v>0</v>
      </c>
      <c r="V3594" s="22"/>
      <c r="AF3594" s="14"/>
    </row>
    <row r="3595" spans="1:32" x14ac:dyDescent="0.2">
      <c r="A3595" s="112">
        <f t="shared" ref="A3595:A3658" si="1161">(A3594+1)</f>
        <v>43620</v>
      </c>
      <c r="B3595" s="104">
        <f t="shared" si="1153"/>
        <v>28867.711081450001</v>
      </c>
      <c r="C3595" s="104">
        <f t="shared" ref="C3595:C3658" si="1162">IF(DAY(A3594)=$E$2,VLOOKUP(A3594,X$10:Y$148,2),C3594)</f>
        <v>26558.601163289961</v>
      </c>
      <c r="D3595" s="132">
        <f t="shared" ref="D3595:D3658" si="1163">IF(DAY(A3594)=$E$2,A3595,D3594)</f>
        <v>43596</v>
      </c>
      <c r="E3595" s="105">
        <f t="shared" si="1155"/>
        <v>0</v>
      </c>
      <c r="F3595" s="106">
        <f t="shared" si="1152"/>
        <v>25</v>
      </c>
      <c r="G3595" s="106">
        <f t="shared" si="1154"/>
        <v>31</v>
      </c>
      <c r="H3595" s="104">
        <f t="shared" ref="H3595:H3658" si="1164">TRUNC(((1+$E3595)^($F3595/$G3595)),8)</f>
        <v>1</v>
      </c>
      <c r="I3595" s="104">
        <f t="shared" ref="I3595:I3658" si="1165">IF(DAY(A3594)=E$2,J3594,I3594)</f>
        <v>1.07934741</v>
      </c>
      <c r="J3595" s="104">
        <f t="shared" si="1157"/>
        <v>1.07934741</v>
      </c>
      <c r="K3595" s="104">
        <f t="shared" si="1158"/>
        <v>28665.95737882</v>
      </c>
      <c r="L3595" s="107">
        <f t="shared" si="1147"/>
        <v>0</v>
      </c>
      <c r="M3595" s="105">
        <f t="shared" si="1148"/>
        <v>0</v>
      </c>
      <c r="N3595" s="104">
        <f t="shared" si="1149"/>
        <v>0</v>
      </c>
      <c r="O3595" s="113">
        <f t="shared" ref="O3595:O3658" si="1166">(O3594)</f>
        <v>0.11</v>
      </c>
      <c r="P3595" s="108">
        <f t="shared" si="1156"/>
        <v>1.0070380940000001</v>
      </c>
      <c r="Q3595" s="104">
        <f t="shared" si="1159"/>
        <v>201.75370262999999</v>
      </c>
      <c r="R3595" s="104">
        <f t="shared" si="1160"/>
        <v>201.75370262999999</v>
      </c>
      <c r="S3595" s="109" t="s">
        <v>52</v>
      </c>
      <c r="T3595" s="110">
        <f t="shared" si="1150"/>
        <v>43626</v>
      </c>
      <c r="U3595" s="111">
        <f t="shared" si="1151"/>
        <v>0</v>
      </c>
      <c r="V3595" s="22"/>
      <c r="AF3595" s="14"/>
    </row>
    <row r="3596" spans="1:32" x14ac:dyDescent="0.2">
      <c r="A3596" s="112">
        <f t="shared" si="1161"/>
        <v>43621</v>
      </c>
      <c r="B3596" s="104">
        <f t="shared" si="1153"/>
        <v>28875.810676369998</v>
      </c>
      <c r="C3596" s="104">
        <f t="shared" si="1162"/>
        <v>26558.601163289961</v>
      </c>
      <c r="D3596" s="132">
        <f t="shared" si="1163"/>
        <v>43596</v>
      </c>
      <c r="E3596" s="105">
        <f t="shared" si="1155"/>
        <v>0</v>
      </c>
      <c r="F3596" s="106">
        <f t="shared" si="1152"/>
        <v>26</v>
      </c>
      <c r="G3596" s="106">
        <f t="shared" si="1154"/>
        <v>31</v>
      </c>
      <c r="H3596" s="104">
        <f t="shared" si="1164"/>
        <v>1</v>
      </c>
      <c r="I3596" s="104">
        <f t="shared" si="1165"/>
        <v>1.07934741</v>
      </c>
      <c r="J3596" s="104">
        <f t="shared" si="1157"/>
        <v>1.07934741</v>
      </c>
      <c r="K3596" s="104">
        <f t="shared" si="1158"/>
        <v>28665.95737882</v>
      </c>
      <c r="L3596" s="107">
        <f t="shared" ref="L3596:L3659" si="1167">IF(DAY(A3596)=E$2,VLOOKUP(A3596,$X$10:$AE$196,7),0)</f>
        <v>0</v>
      </c>
      <c r="M3596" s="105">
        <f t="shared" ref="M3596:M3659" si="1168">IF(DAY(A3596)=E$2,VLOOKUP(A3596,$X$10:$AE$200,5),0)</f>
        <v>0</v>
      </c>
      <c r="N3596" s="104">
        <f t="shared" ref="N3596:N3659" si="1169">IF(M3596&gt;0,TRUNC((M3596*K3596),8),0)</f>
        <v>0</v>
      </c>
      <c r="O3596" s="113">
        <f t="shared" si="1166"/>
        <v>0.11</v>
      </c>
      <c r="P3596" s="108">
        <f t="shared" si="1156"/>
        <v>1.0073206450000001</v>
      </c>
      <c r="Q3596" s="104">
        <f t="shared" si="1159"/>
        <v>209.85329755000001</v>
      </c>
      <c r="R3596" s="104">
        <f t="shared" si="1160"/>
        <v>209.85329755000001</v>
      </c>
      <c r="S3596" s="109" t="s">
        <v>52</v>
      </c>
      <c r="T3596" s="110">
        <f t="shared" ref="T3596:T3659" si="1170">IF(DAY(A3596)=E$2+1,VLOOKUP(A3595,$X$10:$AE$200,8),T3595)</f>
        <v>43626</v>
      </c>
      <c r="U3596" s="111">
        <f t="shared" ref="U3596:U3659" si="1171">IF(L3596&gt;0,K3596-N3596,0)</f>
        <v>0</v>
      </c>
      <c r="V3596" s="22"/>
      <c r="AF3596" s="14"/>
    </row>
    <row r="3597" spans="1:32" x14ac:dyDescent="0.2">
      <c r="A3597" s="112">
        <f t="shared" si="1161"/>
        <v>43622</v>
      </c>
      <c r="B3597" s="104">
        <f t="shared" si="1153"/>
        <v>28883.912564570001</v>
      </c>
      <c r="C3597" s="104">
        <f t="shared" si="1162"/>
        <v>26558.601163289961</v>
      </c>
      <c r="D3597" s="132">
        <f t="shared" si="1163"/>
        <v>43596</v>
      </c>
      <c r="E3597" s="105">
        <f t="shared" si="1155"/>
        <v>0</v>
      </c>
      <c r="F3597" s="106">
        <f t="shared" si="1152"/>
        <v>27</v>
      </c>
      <c r="G3597" s="106">
        <f t="shared" si="1154"/>
        <v>31</v>
      </c>
      <c r="H3597" s="104">
        <f t="shared" si="1164"/>
        <v>1</v>
      </c>
      <c r="I3597" s="104">
        <f t="shared" si="1165"/>
        <v>1.07934741</v>
      </c>
      <c r="J3597" s="104">
        <f t="shared" si="1157"/>
        <v>1.07934741</v>
      </c>
      <c r="K3597" s="104">
        <f t="shared" si="1158"/>
        <v>28665.95737882</v>
      </c>
      <c r="L3597" s="107">
        <f t="shared" si="1167"/>
        <v>0</v>
      </c>
      <c r="M3597" s="105">
        <f t="shared" si="1168"/>
        <v>0</v>
      </c>
      <c r="N3597" s="104">
        <f t="shared" si="1169"/>
        <v>0</v>
      </c>
      <c r="O3597" s="113">
        <f t="shared" si="1166"/>
        <v>0.11</v>
      </c>
      <c r="P3597" s="108">
        <f t="shared" si="1156"/>
        <v>1.007603276</v>
      </c>
      <c r="Q3597" s="104">
        <f t="shared" si="1159"/>
        <v>217.95518575</v>
      </c>
      <c r="R3597" s="104">
        <f t="shared" si="1160"/>
        <v>217.95518575</v>
      </c>
      <c r="S3597" s="109" t="s">
        <v>52</v>
      </c>
      <c r="T3597" s="110">
        <f t="shared" si="1170"/>
        <v>43626</v>
      </c>
      <c r="U3597" s="111">
        <f t="shared" si="1171"/>
        <v>0</v>
      </c>
      <c r="V3597" s="22"/>
      <c r="AF3597" s="14"/>
    </row>
    <row r="3598" spans="1:32" x14ac:dyDescent="0.2">
      <c r="A3598" s="112">
        <f t="shared" si="1161"/>
        <v>43623</v>
      </c>
      <c r="B3598" s="104">
        <f t="shared" si="1153"/>
        <v>28892.016746049998</v>
      </c>
      <c r="C3598" s="104">
        <f t="shared" si="1162"/>
        <v>26558.601163289961</v>
      </c>
      <c r="D3598" s="132">
        <f t="shared" si="1163"/>
        <v>43596</v>
      </c>
      <c r="E3598" s="105">
        <f t="shared" si="1155"/>
        <v>0</v>
      </c>
      <c r="F3598" s="106">
        <f t="shared" si="1152"/>
        <v>28</v>
      </c>
      <c r="G3598" s="106">
        <f t="shared" si="1154"/>
        <v>31</v>
      </c>
      <c r="H3598" s="104">
        <f t="shared" si="1164"/>
        <v>1</v>
      </c>
      <c r="I3598" s="104">
        <f t="shared" si="1165"/>
        <v>1.07934741</v>
      </c>
      <c r="J3598" s="104">
        <f t="shared" si="1157"/>
        <v>1.07934741</v>
      </c>
      <c r="K3598" s="104">
        <f t="shared" si="1158"/>
        <v>28665.95737882</v>
      </c>
      <c r="L3598" s="107">
        <f t="shared" si="1167"/>
        <v>0</v>
      </c>
      <c r="M3598" s="105">
        <f t="shared" si="1168"/>
        <v>0</v>
      </c>
      <c r="N3598" s="104">
        <f t="shared" si="1169"/>
        <v>0</v>
      </c>
      <c r="O3598" s="113">
        <f t="shared" si="1166"/>
        <v>0.11</v>
      </c>
      <c r="P3598" s="108">
        <f t="shared" si="1156"/>
        <v>1.0078859870000001</v>
      </c>
      <c r="Q3598" s="104">
        <f t="shared" si="1159"/>
        <v>226.05936722999999</v>
      </c>
      <c r="R3598" s="104">
        <f t="shared" si="1160"/>
        <v>226.05936722999999</v>
      </c>
      <c r="S3598" s="109" t="s">
        <v>52</v>
      </c>
      <c r="T3598" s="110">
        <f t="shared" si="1170"/>
        <v>43626</v>
      </c>
      <c r="U3598" s="111">
        <f t="shared" si="1171"/>
        <v>0</v>
      </c>
      <c r="V3598" s="22"/>
      <c r="AF3598" s="14"/>
    </row>
    <row r="3599" spans="1:32" x14ac:dyDescent="0.2">
      <c r="A3599" s="112">
        <f t="shared" si="1161"/>
        <v>43624</v>
      </c>
      <c r="B3599" s="104">
        <f t="shared" si="1153"/>
        <v>28900.123163469998</v>
      </c>
      <c r="C3599" s="104">
        <f t="shared" si="1162"/>
        <v>26558.601163289961</v>
      </c>
      <c r="D3599" s="132">
        <f t="shared" si="1163"/>
        <v>43596</v>
      </c>
      <c r="E3599" s="105">
        <f t="shared" si="1155"/>
        <v>0</v>
      </c>
      <c r="F3599" s="106">
        <f t="shared" si="1152"/>
        <v>29</v>
      </c>
      <c r="G3599" s="106">
        <f t="shared" si="1154"/>
        <v>31</v>
      </c>
      <c r="H3599" s="104">
        <f t="shared" si="1164"/>
        <v>1</v>
      </c>
      <c r="I3599" s="104">
        <f t="shared" si="1165"/>
        <v>1.07934741</v>
      </c>
      <c r="J3599" s="104">
        <f t="shared" si="1157"/>
        <v>1.07934741</v>
      </c>
      <c r="K3599" s="104">
        <f t="shared" si="1158"/>
        <v>28665.95737882</v>
      </c>
      <c r="L3599" s="107">
        <f t="shared" si="1167"/>
        <v>0</v>
      </c>
      <c r="M3599" s="105">
        <f t="shared" si="1168"/>
        <v>0</v>
      </c>
      <c r="N3599" s="104">
        <f t="shared" si="1169"/>
        <v>0</v>
      </c>
      <c r="O3599" s="113">
        <f t="shared" si="1166"/>
        <v>0.11</v>
      </c>
      <c r="P3599" s="108">
        <f t="shared" si="1156"/>
        <v>1.008168776</v>
      </c>
      <c r="Q3599" s="104">
        <f t="shared" si="1159"/>
        <v>234.16578465000001</v>
      </c>
      <c r="R3599" s="104">
        <f t="shared" si="1160"/>
        <v>234.16578465000001</v>
      </c>
      <c r="S3599" s="109" t="s">
        <v>52</v>
      </c>
      <c r="T3599" s="110">
        <f t="shared" si="1170"/>
        <v>43626</v>
      </c>
      <c r="U3599" s="111">
        <f t="shared" si="1171"/>
        <v>0</v>
      </c>
      <c r="V3599" s="22"/>
      <c r="AF3599" s="14"/>
    </row>
    <row r="3600" spans="1:32" x14ac:dyDescent="0.2">
      <c r="A3600" s="112">
        <f t="shared" si="1161"/>
        <v>43625</v>
      </c>
      <c r="B3600" s="104">
        <f t="shared" si="1153"/>
        <v>28908.23187417</v>
      </c>
      <c r="C3600" s="104">
        <f t="shared" si="1162"/>
        <v>26558.601163289961</v>
      </c>
      <c r="D3600" s="132">
        <f t="shared" si="1163"/>
        <v>43596</v>
      </c>
      <c r="E3600" s="105">
        <f t="shared" si="1155"/>
        <v>0</v>
      </c>
      <c r="F3600" s="106">
        <f t="shared" si="1152"/>
        <v>30</v>
      </c>
      <c r="G3600" s="106">
        <f t="shared" si="1154"/>
        <v>31</v>
      </c>
      <c r="H3600" s="104">
        <f t="shared" si="1164"/>
        <v>1</v>
      </c>
      <c r="I3600" s="104">
        <f t="shared" si="1165"/>
        <v>1.07934741</v>
      </c>
      <c r="J3600" s="104">
        <f t="shared" si="1157"/>
        <v>1.07934741</v>
      </c>
      <c r="K3600" s="104">
        <f t="shared" si="1158"/>
        <v>28665.95737882</v>
      </c>
      <c r="L3600" s="107">
        <f t="shared" si="1167"/>
        <v>0</v>
      </c>
      <c r="M3600" s="105">
        <f t="shared" si="1168"/>
        <v>0</v>
      </c>
      <c r="N3600" s="104">
        <f t="shared" si="1169"/>
        <v>0</v>
      </c>
      <c r="O3600" s="113">
        <f t="shared" si="1166"/>
        <v>0.11</v>
      </c>
      <c r="P3600" s="108">
        <f t="shared" si="1156"/>
        <v>1.0084516450000001</v>
      </c>
      <c r="Q3600" s="104">
        <f t="shared" si="1159"/>
        <v>242.27449535</v>
      </c>
      <c r="R3600" s="104">
        <f t="shared" si="1160"/>
        <v>242.27449535</v>
      </c>
      <c r="S3600" s="109" t="s">
        <v>52</v>
      </c>
      <c r="T3600" s="110">
        <f t="shared" si="1170"/>
        <v>43626</v>
      </c>
      <c r="U3600" s="111">
        <f t="shared" si="1171"/>
        <v>0</v>
      </c>
      <c r="V3600" s="22"/>
      <c r="AF3600" s="14"/>
    </row>
    <row r="3601" spans="1:32" x14ac:dyDescent="0.2">
      <c r="A3601" s="112">
        <f t="shared" si="1161"/>
        <v>43626</v>
      </c>
      <c r="B3601" s="104">
        <f t="shared" si="1153"/>
        <v>28916.34287814</v>
      </c>
      <c r="C3601" s="104">
        <f t="shared" si="1162"/>
        <v>26558.601163289961</v>
      </c>
      <c r="D3601" s="132">
        <f t="shared" si="1163"/>
        <v>43596</v>
      </c>
      <c r="E3601" s="105">
        <f t="shared" si="1155"/>
        <v>0</v>
      </c>
      <c r="F3601" s="106">
        <f t="shared" si="1152"/>
        <v>31</v>
      </c>
      <c r="G3601" s="106">
        <f t="shared" si="1154"/>
        <v>31</v>
      </c>
      <c r="H3601" s="104">
        <f t="shared" si="1164"/>
        <v>1</v>
      </c>
      <c r="I3601" s="104">
        <f t="shared" si="1165"/>
        <v>1.07934741</v>
      </c>
      <c r="J3601" s="104">
        <f t="shared" si="1157"/>
        <v>1.07934741</v>
      </c>
      <c r="K3601" s="104">
        <f t="shared" si="1158"/>
        <v>28665.95737882</v>
      </c>
      <c r="L3601" s="107">
        <f t="shared" si="1167"/>
        <v>117</v>
      </c>
      <c r="M3601" s="105">
        <f t="shared" si="1168"/>
        <v>1.1828275070873724E-2</v>
      </c>
      <c r="N3601" s="104">
        <f t="shared" si="1169"/>
        <v>339.06882904000003</v>
      </c>
      <c r="O3601" s="113">
        <f t="shared" si="1166"/>
        <v>0.11</v>
      </c>
      <c r="P3601" s="108">
        <f t="shared" si="1156"/>
        <v>1.0087345940000001</v>
      </c>
      <c r="Q3601" s="104">
        <f t="shared" si="1159"/>
        <v>250.38549932000001</v>
      </c>
      <c r="R3601" s="104">
        <f t="shared" si="1160"/>
        <v>589.45432836000009</v>
      </c>
      <c r="S3601" s="109" t="s">
        <v>52</v>
      </c>
      <c r="T3601" s="110">
        <f t="shared" si="1170"/>
        <v>43626</v>
      </c>
      <c r="U3601" s="104">
        <f t="shared" si="1171"/>
        <v>28326.88854978</v>
      </c>
      <c r="V3601" s="70"/>
      <c r="AF3601" s="14"/>
    </row>
    <row r="3602" spans="1:32" x14ac:dyDescent="0.2">
      <c r="A3602" s="112">
        <f t="shared" si="1161"/>
        <v>43627</v>
      </c>
      <c r="B3602" s="104">
        <f t="shared" si="1153"/>
        <v>28335.1013929</v>
      </c>
      <c r="C3602" s="104">
        <f t="shared" si="1162"/>
        <v>26244.458723239961</v>
      </c>
      <c r="D3602" s="132">
        <f t="shared" si="1163"/>
        <v>43627</v>
      </c>
      <c r="E3602" s="105">
        <f t="shared" si="1155"/>
        <v>0</v>
      </c>
      <c r="F3602" s="106">
        <f t="shared" si="1152"/>
        <v>1</v>
      </c>
      <c r="G3602" s="106">
        <f t="shared" si="1154"/>
        <v>30</v>
      </c>
      <c r="H3602" s="104">
        <f t="shared" si="1164"/>
        <v>1</v>
      </c>
      <c r="I3602" s="104">
        <f t="shared" si="1165"/>
        <v>1.07934741</v>
      </c>
      <c r="J3602" s="104">
        <f t="shared" si="1157"/>
        <v>1.07934741</v>
      </c>
      <c r="K3602" s="104">
        <f t="shared" si="1158"/>
        <v>28326.88854978</v>
      </c>
      <c r="L3602" s="107">
        <f t="shared" si="1167"/>
        <v>0</v>
      </c>
      <c r="M3602" s="105">
        <f t="shared" si="1168"/>
        <v>0</v>
      </c>
      <c r="N3602" s="104">
        <f t="shared" si="1169"/>
        <v>0</v>
      </c>
      <c r="O3602" s="113">
        <f t="shared" si="1166"/>
        <v>0.11</v>
      </c>
      <c r="P3602" s="108">
        <f t="shared" si="1156"/>
        <v>1.000289931</v>
      </c>
      <c r="Q3602" s="104">
        <f t="shared" si="1159"/>
        <v>8.2128431200000005</v>
      </c>
      <c r="R3602" s="104">
        <f t="shared" si="1160"/>
        <v>8.2128431200000005</v>
      </c>
      <c r="S3602" s="109" t="s">
        <v>52</v>
      </c>
      <c r="T3602" s="110">
        <f t="shared" si="1170"/>
        <v>43656</v>
      </c>
      <c r="U3602" s="111">
        <f t="shared" si="1171"/>
        <v>0</v>
      </c>
      <c r="V3602" s="22"/>
      <c r="AF3602" s="14"/>
    </row>
    <row r="3603" spans="1:32" x14ac:dyDescent="0.2">
      <c r="A3603" s="112">
        <f t="shared" si="1161"/>
        <v>43628</v>
      </c>
      <c r="B3603" s="104">
        <f t="shared" si="1153"/>
        <v>28343.316615480002</v>
      </c>
      <c r="C3603" s="104">
        <f t="shared" si="1162"/>
        <v>26244.458723239961</v>
      </c>
      <c r="D3603" s="132">
        <f t="shared" si="1163"/>
        <v>43627</v>
      </c>
      <c r="E3603" s="105">
        <f t="shared" si="1155"/>
        <v>0</v>
      </c>
      <c r="F3603" s="106">
        <f t="shared" si="1152"/>
        <v>2</v>
      </c>
      <c r="G3603" s="106">
        <f t="shared" si="1154"/>
        <v>30</v>
      </c>
      <c r="H3603" s="104">
        <f t="shared" si="1164"/>
        <v>1</v>
      </c>
      <c r="I3603" s="104">
        <f t="shared" si="1165"/>
        <v>1.07934741</v>
      </c>
      <c r="J3603" s="104">
        <f t="shared" si="1157"/>
        <v>1.07934741</v>
      </c>
      <c r="K3603" s="104">
        <f t="shared" si="1158"/>
        <v>28326.88854978</v>
      </c>
      <c r="L3603" s="107">
        <f t="shared" si="1167"/>
        <v>0</v>
      </c>
      <c r="M3603" s="105">
        <f t="shared" si="1168"/>
        <v>0</v>
      </c>
      <c r="N3603" s="104">
        <f t="shared" si="1169"/>
        <v>0</v>
      </c>
      <c r="O3603" s="113">
        <f t="shared" si="1166"/>
        <v>0.11</v>
      </c>
      <c r="P3603" s="108">
        <f t="shared" si="1156"/>
        <v>1.000579946</v>
      </c>
      <c r="Q3603" s="104">
        <f t="shared" si="1159"/>
        <v>16.428065700000001</v>
      </c>
      <c r="R3603" s="104">
        <f t="shared" si="1160"/>
        <v>16.428065700000001</v>
      </c>
      <c r="S3603" s="109" t="s">
        <v>52</v>
      </c>
      <c r="T3603" s="110">
        <f t="shared" si="1170"/>
        <v>43656</v>
      </c>
      <c r="U3603" s="111">
        <f t="shared" si="1171"/>
        <v>0</v>
      </c>
      <c r="V3603" s="22"/>
      <c r="AF3603" s="14"/>
    </row>
    <row r="3604" spans="1:32" x14ac:dyDescent="0.2">
      <c r="A3604" s="112">
        <f t="shared" si="1161"/>
        <v>43629</v>
      </c>
      <c r="B3604" s="104">
        <f t="shared" si="1153"/>
        <v>28351.534217519998</v>
      </c>
      <c r="C3604" s="104">
        <f t="shared" si="1162"/>
        <v>26244.458723239961</v>
      </c>
      <c r="D3604" s="132">
        <f t="shared" si="1163"/>
        <v>43627</v>
      </c>
      <c r="E3604" s="105">
        <f t="shared" si="1155"/>
        <v>0</v>
      </c>
      <c r="F3604" s="106">
        <f t="shared" si="1152"/>
        <v>3</v>
      </c>
      <c r="G3604" s="106">
        <f t="shared" si="1154"/>
        <v>30</v>
      </c>
      <c r="H3604" s="104">
        <f t="shared" si="1164"/>
        <v>1</v>
      </c>
      <c r="I3604" s="104">
        <f t="shared" si="1165"/>
        <v>1.07934741</v>
      </c>
      <c r="J3604" s="104">
        <f t="shared" si="1157"/>
        <v>1.07934741</v>
      </c>
      <c r="K3604" s="104">
        <f t="shared" si="1158"/>
        <v>28326.88854978</v>
      </c>
      <c r="L3604" s="107">
        <f t="shared" si="1167"/>
        <v>0</v>
      </c>
      <c r="M3604" s="105">
        <f t="shared" si="1168"/>
        <v>0</v>
      </c>
      <c r="N3604" s="104">
        <f t="shared" si="1169"/>
        <v>0</v>
      </c>
      <c r="O3604" s="113">
        <f t="shared" si="1166"/>
        <v>0.11</v>
      </c>
      <c r="P3604" s="108">
        <f t="shared" si="1156"/>
        <v>1.0008700450000001</v>
      </c>
      <c r="Q3604" s="104">
        <f t="shared" si="1159"/>
        <v>24.64566774</v>
      </c>
      <c r="R3604" s="104">
        <f t="shared" si="1160"/>
        <v>24.64566774</v>
      </c>
      <c r="S3604" s="109" t="s">
        <v>52</v>
      </c>
      <c r="T3604" s="110">
        <f t="shared" si="1170"/>
        <v>43656</v>
      </c>
      <c r="U3604" s="111">
        <f t="shared" si="1171"/>
        <v>0</v>
      </c>
      <c r="V3604" s="22"/>
      <c r="AF3604" s="14"/>
    </row>
    <row r="3605" spans="1:32" x14ac:dyDescent="0.2">
      <c r="A3605" s="112">
        <f t="shared" si="1161"/>
        <v>43630</v>
      </c>
      <c r="B3605" s="104">
        <f t="shared" si="1153"/>
        <v>28359.754199020001</v>
      </c>
      <c r="C3605" s="104">
        <f t="shared" si="1162"/>
        <v>26244.458723239961</v>
      </c>
      <c r="D3605" s="132">
        <f t="shared" si="1163"/>
        <v>43627</v>
      </c>
      <c r="E3605" s="105">
        <f t="shared" si="1155"/>
        <v>0</v>
      </c>
      <c r="F3605" s="106">
        <f t="shared" si="1152"/>
        <v>4</v>
      </c>
      <c r="G3605" s="106">
        <f t="shared" si="1154"/>
        <v>30</v>
      </c>
      <c r="H3605" s="104">
        <f t="shared" si="1164"/>
        <v>1</v>
      </c>
      <c r="I3605" s="104">
        <f t="shared" si="1165"/>
        <v>1.07934741</v>
      </c>
      <c r="J3605" s="104">
        <f t="shared" si="1157"/>
        <v>1.07934741</v>
      </c>
      <c r="K3605" s="104">
        <f t="shared" si="1158"/>
        <v>28326.88854978</v>
      </c>
      <c r="L3605" s="107">
        <f t="shared" si="1167"/>
        <v>0</v>
      </c>
      <c r="M3605" s="105">
        <f t="shared" si="1168"/>
        <v>0</v>
      </c>
      <c r="N3605" s="104">
        <f t="shared" si="1169"/>
        <v>0</v>
      </c>
      <c r="O3605" s="113">
        <f t="shared" si="1166"/>
        <v>0.11</v>
      </c>
      <c r="P3605" s="108">
        <f t="shared" si="1156"/>
        <v>1.001160228</v>
      </c>
      <c r="Q3605" s="104">
        <f t="shared" si="1159"/>
        <v>32.865649240000003</v>
      </c>
      <c r="R3605" s="104">
        <f t="shared" si="1160"/>
        <v>32.865649240000003</v>
      </c>
      <c r="S3605" s="109" t="s">
        <v>52</v>
      </c>
      <c r="T3605" s="110">
        <f t="shared" si="1170"/>
        <v>43656</v>
      </c>
      <c r="U3605" s="111">
        <f t="shared" si="1171"/>
        <v>0</v>
      </c>
      <c r="V3605" s="22"/>
      <c r="AF3605" s="14"/>
    </row>
    <row r="3606" spans="1:32" x14ac:dyDescent="0.2">
      <c r="A3606" s="112">
        <f t="shared" si="1161"/>
        <v>43631</v>
      </c>
      <c r="B3606" s="104">
        <f t="shared" si="1153"/>
        <v>28367.976588310001</v>
      </c>
      <c r="C3606" s="104">
        <f t="shared" si="1162"/>
        <v>26244.458723239961</v>
      </c>
      <c r="D3606" s="132">
        <f t="shared" si="1163"/>
        <v>43627</v>
      </c>
      <c r="E3606" s="105">
        <f t="shared" si="1155"/>
        <v>0</v>
      </c>
      <c r="F3606" s="106">
        <f t="shared" si="1152"/>
        <v>5</v>
      </c>
      <c r="G3606" s="106">
        <f t="shared" si="1154"/>
        <v>30</v>
      </c>
      <c r="H3606" s="104">
        <f t="shared" si="1164"/>
        <v>1</v>
      </c>
      <c r="I3606" s="104">
        <f t="shared" si="1165"/>
        <v>1.07934741</v>
      </c>
      <c r="J3606" s="104">
        <f t="shared" si="1157"/>
        <v>1.07934741</v>
      </c>
      <c r="K3606" s="104">
        <f t="shared" si="1158"/>
        <v>28326.88854978</v>
      </c>
      <c r="L3606" s="107">
        <f t="shared" si="1167"/>
        <v>0</v>
      </c>
      <c r="M3606" s="105">
        <f t="shared" si="1168"/>
        <v>0</v>
      </c>
      <c r="N3606" s="104">
        <f t="shared" si="1169"/>
        <v>0</v>
      </c>
      <c r="O3606" s="113">
        <f t="shared" si="1166"/>
        <v>0.11</v>
      </c>
      <c r="P3606" s="108">
        <f t="shared" si="1156"/>
        <v>1.0014504959999999</v>
      </c>
      <c r="Q3606" s="104">
        <f t="shared" si="1159"/>
        <v>41.088038529999999</v>
      </c>
      <c r="R3606" s="104">
        <f t="shared" si="1160"/>
        <v>41.088038529999999</v>
      </c>
      <c r="S3606" s="109" t="s">
        <v>52</v>
      </c>
      <c r="T3606" s="110">
        <f t="shared" si="1170"/>
        <v>43656</v>
      </c>
      <c r="U3606" s="111">
        <f t="shared" si="1171"/>
        <v>0</v>
      </c>
      <c r="V3606" s="22"/>
      <c r="AF3606" s="14"/>
    </row>
    <row r="3607" spans="1:32" x14ac:dyDescent="0.2">
      <c r="A3607" s="112">
        <f t="shared" si="1161"/>
        <v>43632</v>
      </c>
      <c r="B3607" s="104">
        <f t="shared" si="1153"/>
        <v>28376.20132873</v>
      </c>
      <c r="C3607" s="104">
        <f t="shared" si="1162"/>
        <v>26244.458723239961</v>
      </c>
      <c r="D3607" s="132">
        <f t="shared" si="1163"/>
        <v>43627</v>
      </c>
      <c r="E3607" s="105">
        <f t="shared" si="1155"/>
        <v>0</v>
      </c>
      <c r="F3607" s="106">
        <f t="shared" si="1152"/>
        <v>6</v>
      </c>
      <c r="G3607" s="106">
        <f t="shared" si="1154"/>
        <v>30</v>
      </c>
      <c r="H3607" s="104">
        <f t="shared" si="1164"/>
        <v>1</v>
      </c>
      <c r="I3607" s="104">
        <f t="shared" si="1165"/>
        <v>1.07934741</v>
      </c>
      <c r="J3607" s="104">
        <f t="shared" si="1157"/>
        <v>1.07934741</v>
      </c>
      <c r="K3607" s="104">
        <f t="shared" si="1158"/>
        <v>28326.88854978</v>
      </c>
      <c r="L3607" s="107">
        <f t="shared" si="1167"/>
        <v>0</v>
      </c>
      <c r="M3607" s="105">
        <f t="shared" si="1168"/>
        <v>0</v>
      </c>
      <c r="N3607" s="104">
        <f t="shared" si="1169"/>
        <v>0</v>
      </c>
      <c r="O3607" s="113">
        <f t="shared" si="1166"/>
        <v>0.11</v>
      </c>
      <c r="P3607" s="108">
        <f t="shared" si="1156"/>
        <v>1.001740847</v>
      </c>
      <c r="Q3607" s="104">
        <f t="shared" si="1159"/>
        <v>49.312778950000002</v>
      </c>
      <c r="R3607" s="104">
        <f t="shared" si="1160"/>
        <v>49.312778950000002</v>
      </c>
      <c r="S3607" s="109" t="s">
        <v>52</v>
      </c>
      <c r="T3607" s="110">
        <f t="shared" si="1170"/>
        <v>43656</v>
      </c>
      <c r="U3607" s="111">
        <f t="shared" si="1171"/>
        <v>0</v>
      </c>
      <c r="V3607" s="22"/>
      <c r="AF3607" s="14"/>
    </row>
    <row r="3608" spans="1:32" x14ac:dyDescent="0.2">
      <c r="A3608" s="112">
        <f t="shared" si="1161"/>
        <v>43633</v>
      </c>
      <c r="B3608" s="104">
        <f t="shared" si="1153"/>
        <v>28384.428476929999</v>
      </c>
      <c r="C3608" s="104">
        <f t="shared" si="1162"/>
        <v>26244.458723239961</v>
      </c>
      <c r="D3608" s="132">
        <f t="shared" si="1163"/>
        <v>43627</v>
      </c>
      <c r="E3608" s="105">
        <f t="shared" si="1155"/>
        <v>0</v>
      </c>
      <c r="F3608" s="106">
        <f t="shared" si="1152"/>
        <v>7</v>
      </c>
      <c r="G3608" s="106">
        <f t="shared" si="1154"/>
        <v>30</v>
      </c>
      <c r="H3608" s="104">
        <f t="shared" si="1164"/>
        <v>1</v>
      </c>
      <c r="I3608" s="104">
        <f t="shared" si="1165"/>
        <v>1.07934741</v>
      </c>
      <c r="J3608" s="104">
        <f t="shared" si="1157"/>
        <v>1.07934741</v>
      </c>
      <c r="K3608" s="104">
        <f t="shared" si="1158"/>
        <v>28326.88854978</v>
      </c>
      <c r="L3608" s="107">
        <f t="shared" si="1167"/>
        <v>0</v>
      </c>
      <c r="M3608" s="105">
        <f t="shared" si="1168"/>
        <v>0</v>
      </c>
      <c r="N3608" s="104">
        <f t="shared" si="1169"/>
        <v>0</v>
      </c>
      <c r="O3608" s="113">
        <f t="shared" si="1166"/>
        <v>0.11</v>
      </c>
      <c r="P3608" s="108">
        <f t="shared" si="1156"/>
        <v>1.002031283</v>
      </c>
      <c r="Q3608" s="104">
        <f t="shared" si="1159"/>
        <v>57.539927149999997</v>
      </c>
      <c r="R3608" s="104">
        <f t="shared" si="1160"/>
        <v>57.539927149999997</v>
      </c>
      <c r="S3608" s="109" t="s">
        <v>52</v>
      </c>
      <c r="T3608" s="110">
        <f t="shared" si="1170"/>
        <v>43656</v>
      </c>
      <c r="U3608" s="111">
        <f t="shared" si="1171"/>
        <v>0</v>
      </c>
      <c r="V3608" s="22"/>
      <c r="AF3608" s="14"/>
    </row>
    <row r="3609" spans="1:32" x14ac:dyDescent="0.2">
      <c r="A3609" s="112">
        <f t="shared" si="1161"/>
        <v>43634</v>
      </c>
      <c r="B3609" s="104">
        <f t="shared" si="1153"/>
        <v>28392.658004590001</v>
      </c>
      <c r="C3609" s="104">
        <f t="shared" si="1162"/>
        <v>26244.458723239961</v>
      </c>
      <c r="D3609" s="132">
        <f t="shared" si="1163"/>
        <v>43627</v>
      </c>
      <c r="E3609" s="105">
        <f t="shared" si="1155"/>
        <v>0</v>
      </c>
      <c r="F3609" s="106">
        <f t="shared" si="1152"/>
        <v>8</v>
      </c>
      <c r="G3609" s="106">
        <f t="shared" si="1154"/>
        <v>30</v>
      </c>
      <c r="H3609" s="104">
        <f t="shared" si="1164"/>
        <v>1</v>
      </c>
      <c r="I3609" s="104">
        <f t="shared" si="1165"/>
        <v>1.07934741</v>
      </c>
      <c r="J3609" s="104">
        <f t="shared" si="1157"/>
        <v>1.07934741</v>
      </c>
      <c r="K3609" s="104">
        <f t="shared" si="1158"/>
        <v>28326.88854978</v>
      </c>
      <c r="L3609" s="107">
        <f t="shared" si="1167"/>
        <v>0</v>
      </c>
      <c r="M3609" s="105">
        <f t="shared" si="1168"/>
        <v>0</v>
      </c>
      <c r="N3609" s="104">
        <f t="shared" si="1169"/>
        <v>0</v>
      </c>
      <c r="O3609" s="113">
        <f t="shared" si="1166"/>
        <v>0.11</v>
      </c>
      <c r="P3609" s="108">
        <f t="shared" si="1156"/>
        <v>1.0023218030000001</v>
      </c>
      <c r="Q3609" s="104">
        <f t="shared" si="1159"/>
        <v>65.769454809999999</v>
      </c>
      <c r="R3609" s="104">
        <f t="shared" si="1160"/>
        <v>65.769454809999999</v>
      </c>
      <c r="S3609" s="109" t="s">
        <v>52</v>
      </c>
      <c r="T3609" s="110">
        <f t="shared" si="1170"/>
        <v>43656</v>
      </c>
      <c r="U3609" s="111">
        <f t="shared" si="1171"/>
        <v>0</v>
      </c>
      <c r="V3609" s="22"/>
      <c r="AF3609" s="14"/>
    </row>
    <row r="3610" spans="1:32" x14ac:dyDescent="0.2">
      <c r="A3610" s="112">
        <f t="shared" si="1161"/>
        <v>43635</v>
      </c>
      <c r="B3610" s="104">
        <f t="shared" si="1153"/>
        <v>28400.889911710001</v>
      </c>
      <c r="C3610" s="104">
        <f t="shared" si="1162"/>
        <v>26244.458723239961</v>
      </c>
      <c r="D3610" s="132">
        <f t="shared" si="1163"/>
        <v>43627</v>
      </c>
      <c r="E3610" s="105">
        <f t="shared" si="1155"/>
        <v>0</v>
      </c>
      <c r="F3610" s="106">
        <f t="shared" si="1152"/>
        <v>9</v>
      </c>
      <c r="G3610" s="106">
        <f t="shared" si="1154"/>
        <v>30</v>
      </c>
      <c r="H3610" s="104">
        <f t="shared" si="1164"/>
        <v>1</v>
      </c>
      <c r="I3610" s="104">
        <f t="shared" si="1165"/>
        <v>1.07934741</v>
      </c>
      <c r="J3610" s="104">
        <f t="shared" si="1157"/>
        <v>1.07934741</v>
      </c>
      <c r="K3610" s="104">
        <f t="shared" si="1158"/>
        <v>28326.88854978</v>
      </c>
      <c r="L3610" s="107">
        <f t="shared" si="1167"/>
        <v>0</v>
      </c>
      <c r="M3610" s="105">
        <f t="shared" si="1168"/>
        <v>0</v>
      </c>
      <c r="N3610" s="104">
        <f t="shared" si="1169"/>
        <v>0</v>
      </c>
      <c r="O3610" s="113">
        <f t="shared" si="1166"/>
        <v>0.11</v>
      </c>
      <c r="P3610" s="108">
        <f t="shared" si="1156"/>
        <v>1.002612407</v>
      </c>
      <c r="Q3610" s="104">
        <f t="shared" si="1159"/>
        <v>74.001361930000002</v>
      </c>
      <c r="R3610" s="104">
        <f t="shared" si="1160"/>
        <v>74.001361930000002</v>
      </c>
      <c r="S3610" s="109" t="s">
        <v>52</v>
      </c>
      <c r="T3610" s="110">
        <f t="shared" si="1170"/>
        <v>43656</v>
      </c>
      <c r="U3610" s="111">
        <f t="shared" si="1171"/>
        <v>0</v>
      </c>
      <c r="V3610" s="22"/>
      <c r="AF3610" s="14"/>
    </row>
    <row r="3611" spans="1:32" x14ac:dyDescent="0.2">
      <c r="A3611" s="112">
        <f t="shared" si="1161"/>
        <v>43636</v>
      </c>
      <c r="B3611" s="104">
        <f t="shared" si="1153"/>
        <v>28409.124198289999</v>
      </c>
      <c r="C3611" s="104">
        <f t="shared" si="1162"/>
        <v>26244.458723239961</v>
      </c>
      <c r="D3611" s="132">
        <f t="shared" si="1163"/>
        <v>43627</v>
      </c>
      <c r="E3611" s="105">
        <f t="shared" si="1155"/>
        <v>0</v>
      </c>
      <c r="F3611" s="106">
        <f t="shared" si="1152"/>
        <v>10</v>
      </c>
      <c r="G3611" s="106">
        <f t="shared" si="1154"/>
        <v>30</v>
      </c>
      <c r="H3611" s="104">
        <f t="shared" si="1164"/>
        <v>1</v>
      </c>
      <c r="I3611" s="104">
        <f t="shared" si="1165"/>
        <v>1.07934741</v>
      </c>
      <c r="J3611" s="104">
        <f t="shared" si="1157"/>
        <v>1.07934741</v>
      </c>
      <c r="K3611" s="104">
        <f t="shared" si="1158"/>
        <v>28326.88854978</v>
      </c>
      <c r="L3611" s="107">
        <f t="shared" si="1167"/>
        <v>0</v>
      </c>
      <c r="M3611" s="105">
        <f t="shared" si="1168"/>
        <v>0</v>
      </c>
      <c r="N3611" s="104">
        <f t="shared" si="1169"/>
        <v>0</v>
      </c>
      <c r="O3611" s="113">
        <f t="shared" si="1166"/>
        <v>0.11</v>
      </c>
      <c r="P3611" s="108">
        <f t="shared" si="1156"/>
        <v>1.002903095</v>
      </c>
      <c r="Q3611" s="104">
        <f t="shared" si="1159"/>
        <v>82.235648510000004</v>
      </c>
      <c r="R3611" s="104">
        <f t="shared" si="1160"/>
        <v>82.235648510000004</v>
      </c>
      <c r="S3611" s="109" t="s">
        <v>52</v>
      </c>
      <c r="T3611" s="110">
        <f t="shared" si="1170"/>
        <v>43656</v>
      </c>
      <c r="U3611" s="111">
        <f t="shared" si="1171"/>
        <v>0</v>
      </c>
      <c r="V3611" s="22"/>
      <c r="AF3611" s="14"/>
    </row>
    <row r="3612" spans="1:32" x14ac:dyDescent="0.2">
      <c r="A3612" s="112">
        <f t="shared" si="1161"/>
        <v>43637</v>
      </c>
      <c r="B3612" s="104">
        <f t="shared" si="1153"/>
        <v>28417.360892650002</v>
      </c>
      <c r="C3612" s="104">
        <f t="shared" si="1162"/>
        <v>26244.458723239961</v>
      </c>
      <c r="D3612" s="132">
        <f t="shared" si="1163"/>
        <v>43627</v>
      </c>
      <c r="E3612" s="105">
        <f t="shared" si="1155"/>
        <v>0</v>
      </c>
      <c r="F3612" s="106">
        <f t="shared" si="1152"/>
        <v>11</v>
      </c>
      <c r="G3612" s="106">
        <f t="shared" si="1154"/>
        <v>30</v>
      </c>
      <c r="H3612" s="104">
        <f t="shared" si="1164"/>
        <v>1</v>
      </c>
      <c r="I3612" s="104">
        <f t="shared" si="1165"/>
        <v>1.07934741</v>
      </c>
      <c r="J3612" s="104">
        <f t="shared" si="1157"/>
        <v>1.07934741</v>
      </c>
      <c r="K3612" s="104">
        <f t="shared" si="1158"/>
        <v>28326.88854978</v>
      </c>
      <c r="L3612" s="107">
        <f t="shared" si="1167"/>
        <v>0</v>
      </c>
      <c r="M3612" s="105">
        <f t="shared" si="1168"/>
        <v>0</v>
      </c>
      <c r="N3612" s="104">
        <f t="shared" si="1169"/>
        <v>0</v>
      </c>
      <c r="O3612" s="113">
        <f t="shared" si="1166"/>
        <v>0.11</v>
      </c>
      <c r="P3612" s="108">
        <f t="shared" si="1156"/>
        <v>1.0031938680000001</v>
      </c>
      <c r="Q3612" s="104">
        <f t="shared" si="1159"/>
        <v>90.472342870000006</v>
      </c>
      <c r="R3612" s="104">
        <f t="shared" si="1160"/>
        <v>90.472342870000006</v>
      </c>
      <c r="S3612" s="109" t="s">
        <v>52</v>
      </c>
      <c r="T3612" s="110">
        <f t="shared" si="1170"/>
        <v>43656</v>
      </c>
      <c r="U3612" s="111">
        <f t="shared" si="1171"/>
        <v>0</v>
      </c>
      <c r="V3612" s="22"/>
      <c r="AF3612" s="14"/>
    </row>
    <row r="3613" spans="1:32" x14ac:dyDescent="0.2">
      <c r="A3613" s="112">
        <f t="shared" si="1161"/>
        <v>43638</v>
      </c>
      <c r="B3613" s="104">
        <f t="shared" si="1153"/>
        <v>28425.59996648</v>
      </c>
      <c r="C3613" s="104">
        <f t="shared" si="1162"/>
        <v>26244.458723239961</v>
      </c>
      <c r="D3613" s="132">
        <f t="shared" si="1163"/>
        <v>43627</v>
      </c>
      <c r="E3613" s="105">
        <f t="shared" si="1155"/>
        <v>0</v>
      </c>
      <c r="F3613" s="106">
        <f t="shared" si="1152"/>
        <v>12</v>
      </c>
      <c r="G3613" s="106">
        <f t="shared" si="1154"/>
        <v>30</v>
      </c>
      <c r="H3613" s="104">
        <f t="shared" si="1164"/>
        <v>1</v>
      </c>
      <c r="I3613" s="104">
        <f t="shared" si="1165"/>
        <v>1.07934741</v>
      </c>
      <c r="J3613" s="104">
        <f t="shared" si="1157"/>
        <v>1.07934741</v>
      </c>
      <c r="K3613" s="104">
        <f t="shared" si="1158"/>
        <v>28326.88854978</v>
      </c>
      <c r="L3613" s="107">
        <f t="shared" si="1167"/>
        <v>0</v>
      </c>
      <c r="M3613" s="105">
        <f t="shared" si="1168"/>
        <v>0</v>
      </c>
      <c r="N3613" s="104">
        <f t="shared" si="1169"/>
        <v>0</v>
      </c>
      <c r="O3613" s="113">
        <f t="shared" si="1166"/>
        <v>0.11</v>
      </c>
      <c r="P3613" s="108">
        <f t="shared" si="1156"/>
        <v>1.0034847250000001</v>
      </c>
      <c r="Q3613" s="104">
        <f t="shared" si="1159"/>
        <v>98.711416700000001</v>
      </c>
      <c r="R3613" s="104">
        <f t="shared" si="1160"/>
        <v>98.711416700000001</v>
      </c>
      <c r="S3613" s="109" t="s">
        <v>52</v>
      </c>
      <c r="T3613" s="110">
        <f t="shared" si="1170"/>
        <v>43656</v>
      </c>
      <c r="U3613" s="111">
        <f t="shared" si="1171"/>
        <v>0</v>
      </c>
      <c r="V3613" s="22"/>
      <c r="AF3613" s="14"/>
    </row>
    <row r="3614" spans="1:32" x14ac:dyDescent="0.2">
      <c r="A3614" s="112">
        <f t="shared" si="1161"/>
        <v>43639</v>
      </c>
      <c r="B3614" s="104">
        <f t="shared" si="1153"/>
        <v>28433.84141976</v>
      </c>
      <c r="C3614" s="104">
        <f t="shared" si="1162"/>
        <v>26244.458723239961</v>
      </c>
      <c r="D3614" s="132">
        <f t="shared" si="1163"/>
        <v>43627</v>
      </c>
      <c r="E3614" s="105">
        <f t="shared" si="1155"/>
        <v>0</v>
      </c>
      <c r="F3614" s="106">
        <f t="shared" si="1152"/>
        <v>13</v>
      </c>
      <c r="G3614" s="106">
        <f t="shared" si="1154"/>
        <v>30</v>
      </c>
      <c r="H3614" s="104">
        <f t="shared" si="1164"/>
        <v>1</v>
      </c>
      <c r="I3614" s="104">
        <f t="shared" si="1165"/>
        <v>1.07934741</v>
      </c>
      <c r="J3614" s="104">
        <f t="shared" si="1157"/>
        <v>1.07934741</v>
      </c>
      <c r="K3614" s="104">
        <f t="shared" si="1158"/>
        <v>28326.88854978</v>
      </c>
      <c r="L3614" s="107">
        <f t="shared" si="1167"/>
        <v>0</v>
      </c>
      <c r="M3614" s="105">
        <f t="shared" si="1168"/>
        <v>0</v>
      </c>
      <c r="N3614" s="104">
        <f t="shared" si="1169"/>
        <v>0</v>
      </c>
      <c r="O3614" s="113">
        <f t="shared" si="1166"/>
        <v>0.11</v>
      </c>
      <c r="P3614" s="108">
        <f t="shared" si="1156"/>
        <v>1.0037756659999999</v>
      </c>
      <c r="Q3614" s="104">
        <f t="shared" si="1159"/>
        <v>106.95286998</v>
      </c>
      <c r="R3614" s="104">
        <f t="shared" si="1160"/>
        <v>106.95286998</v>
      </c>
      <c r="S3614" s="109" t="s">
        <v>52</v>
      </c>
      <c r="T3614" s="110">
        <f t="shared" si="1170"/>
        <v>43656</v>
      </c>
      <c r="U3614" s="111">
        <f t="shared" si="1171"/>
        <v>0</v>
      </c>
      <c r="V3614" s="22"/>
      <c r="AF3614" s="14"/>
    </row>
    <row r="3615" spans="1:32" x14ac:dyDescent="0.2">
      <c r="A3615" s="112">
        <f t="shared" si="1161"/>
        <v>43640</v>
      </c>
      <c r="B3615" s="104">
        <f t="shared" si="1153"/>
        <v>28442.085280830001</v>
      </c>
      <c r="C3615" s="104">
        <f t="shared" si="1162"/>
        <v>26244.458723239961</v>
      </c>
      <c r="D3615" s="132">
        <f t="shared" si="1163"/>
        <v>43627</v>
      </c>
      <c r="E3615" s="105">
        <f t="shared" si="1155"/>
        <v>0</v>
      </c>
      <c r="F3615" s="106">
        <f t="shared" si="1152"/>
        <v>14</v>
      </c>
      <c r="G3615" s="106">
        <f t="shared" si="1154"/>
        <v>30</v>
      </c>
      <c r="H3615" s="104">
        <f t="shared" si="1164"/>
        <v>1</v>
      </c>
      <c r="I3615" s="104">
        <f t="shared" si="1165"/>
        <v>1.07934741</v>
      </c>
      <c r="J3615" s="104">
        <f t="shared" si="1157"/>
        <v>1.07934741</v>
      </c>
      <c r="K3615" s="104">
        <f t="shared" si="1158"/>
        <v>28326.88854978</v>
      </c>
      <c r="L3615" s="107">
        <f t="shared" si="1167"/>
        <v>0</v>
      </c>
      <c r="M3615" s="105">
        <f t="shared" si="1168"/>
        <v>0</v>
      </c>
      <c r="N3615" s="104">
        <f t="shared" si="1169"/>
        <v>0</v>
      </c>
      <c r="O3615" s="113">
        <f t="shared" si="1166"/>
        <v>0.11</v>
      </c>
      <c r="P3615" s="108">
        <f t="shared" si="1156"/>
        <v>1.0040666920000001</v>
      </c>
      <c r="Q3615" s="104">
        <f t="shared" si="1159"/>
        <v>115.19673105</v>
      </c>
      <c r="R3615" s="104">
        <f t="shared" si="1160"/>
        <v>115.19673105</v>
      </c>
      <c r="S3615" s="109" t="s">
        <v>52</v>
      </c>
      <c r="T3615" s="110">
        <f t="shared" si="1170"/>
        <v>43656</v>
      </c>
      <c r="U3615" s="111">
        <f t="shared" si="1171"/>
        <v>0</v>
      </c>
      <c r="V3615" s="22"/>
      <c r="AF3615" s="14"/>
    </row>
    <row r="3616" spans="1:32" x14ac:dyDescent="0.2">
      <c r="A3616" s="112">
        <f t="shared" si="1161"/>
        <v>43641</v>
      </c>
      <c r="B3616" s="104">
        <f t="shared" si="1153"/>
        <v>28450.331521349999</v>
      </c>
      <c r="C3616" s="104">
        <f t="shared" si="1162"/>
        <v>26244.458723239961</v>
      </c>
      <c r="D3616" s="132">
        <f t="shared" si="1163"/>
        <v>43627</v>
      </c>
      <c r="E3616" s="105">
        <f t="shared" si="1155"/>
        <v>0</v>
      </c>
      <c r="F3616" s="106">
        <f t="shared" si="1152"/>
        <v>15</v>
      </c>
      <c r="G3616" s="106">
        <f t="shared" si="1154"/>
        <v>30</v>
      </c>
      <c r="H3616" s="104">
        <f t="shared" si="1164"/>
        <v>1</v>
      </c>
      <c r="I3616" s="104">
        <f t="shared" si="1165"/>
        <v>1.07934741</v>
      </c>
      <c r="J3616" s="104">
        <f t="shared" si="1157"/>
        <v>1.07934741</v>
      </c>
      <c r="K3616" s="104">
        <f t="shared" si="1158"/>
        <v>28326.88854978</v>
      </c>
      <c r="L3616" s="107">
        <f t="shared" si="1167"/>
        <v>0</v>
      </c>
      <c r="M3616" s="105">
        <f t="shared" si="1168"/>
        <v>0</v>
      </c>
      <c r="N3616" s="104">
        <f t="shared" si="1169"/>
        <v>0</v>
      </c>
      <c r="O3616" s="113">
        <f t="shared" si="1166"/>
        <v>0.11</v>
      </c>
      <c r="P3616" s="108">
        <f t="shared" si="1156"/>
        <v>1.0043578019999999</v>
      </c>
      <c r="Q3616" s="104">
        <f t="shared" si="1159"/>
        <v>123.44297157</v>
      </c>
      <c r="R3616" s="104">
        <f t="shared" si="1160"/>
        <v>123.44297157</v>
      </c>
      <c r="S3616" s="109" t="s">
        <v>52</v>
      </c>
      <c r="T3616" s="110">
        <f t="shared" si="1170"/>
        <v>43656</v>
      </c>
      <c r="U3616" s="111">
        <f t="shared" si="1171"/>
        <v>0</v>
      </c>
      <c r="V3616" s="22"/>
      <c r="AF3616" s="14"/>
    </row>
    <row r="3617" spans="1:32" x14ac:dyDescent="0.2">
      <c r="A3617" s="112">
        <f t="shared" si="1161"/>
        <v>43642</v>
      </c>
      <c r="B3617" s="104">
        <f t="shared" si="1153"/>
        <v>28458.58014134</v>
      </c>
      <c r="C3617" s="104">
        <f t="shared" si="1162"/>
        <v>26244.458723239961</v>
      </c>
      <c r="D3617" s="132">
        <f t="shared" si="1163"/>
        <v>43627</v>
      </c>
      <c r="E3617" s="105">
        <f t="shared" si="1155"/>
        <v>0</v>
      </c>
      <c r="F3617" s="106">
        <f t="shared" si="1152"/>
        <v>16</v>
      </c>
      <c r="G3617" s="106">
        <f t="shared" si="1154"/>
        <v>30</v>
      </c>
      <c r="H3617" s="104">
        <f t="shared" si="1164"/>
        <v>1</v>
      </c>
      <c r="I3617" s="104">
        <f t="shared" si="1165"/>
        <v>1.07934741</v>
      </c>
      <c r="J3617" s="104">
        <f t="shared" si="1157"/>
        <v>1.07934741</v>
      </c>
      <c r="K3617" s="104">
        <f t="shared" si="1158"/>
        <v>28326.88854978</v>
      </c>
      <c r="L3617" s="107">
        <f t="shared" si="1167"/>
        <v>0</v>
      </c>
      <c r="M3617" s="105">
        <f t="shared" si="1168"/>
        <v>0</v>
      </c>
      <c r="N3617" s="104">
        <f t="shared" si="1169"/>
        <v>0</v>
      </c>
      <c r="O3617" s="113">
        <f t="shared" si="1166"/>
        <v>0.11</v>
      </c>
      <c r="P3617" s="108">
        <f t="shared" si="1156"/>
        <v>1.004648996</v>
      </c>
      <c r="Q3617" s="104">
        <f t="shared" si="1159"/>
        <v>131.69159156000001</v>
      </c>
      <c r="R3617" s="104">
        <f t="shared" si="1160"/>
        <v>131.69159156000001</v>
      </c>
      <c r="S3617" s="109" t="s">
        <v>52</v>
      </c>
      <c r="T3617" s="110">
        <f t="shared" si="1170"/>
        <v>43656</v>
      </c>
      <c r="U3617" s="111">
        <f t="shared" si="1171"/>
        <v>0</v>
      </c>
      <c r="V3617" s="22"/>
      <c r="AF3617" s="14"/>
    </row>
    <row r="3618" spans="1:32" x14ac:dyDescent="0.2">
      <c r="A3618" s="112">
        <f t="shared" si="1161"/>
        <v>43643</v>
      </c>
      <c r="B3618" s="104">
        <f t="shared" si="1153"/>
        <v>28466.831169109999</v>
      </c>
      <c r="C3618" s="104">
        <f t="shared" si="1162"/>
        <v>26244.458723239961</v>
      </c>
      <c r="D3618" s="132">
        <f t="shared" si="1163"/>
        <v>43627</v>
      </c>
      <c r="E3618" s="105">
        <f t="shared" si="1155"/>
        <v>0</v>
      </c>
      <c r="F3618" s="106">
        <f t="shared" si="1152"/>
        <v>17</v>
      </c>
      <c r="G3618" s="106">
        <f t="shared" si="1154"/>
        <v>30</v>
      </c>
      <c r="H3618" s="104">
        <f t="shared" si="1164"/>
        <v>1</v>
      </c>
      <c r="I3618" s="104">
        <f t="shared" si="1165"/>
        <v>1.07934741</v>
      </c>
      <c r="J3618" s="104">
        <f t="shared" si="1157"/>
        <v>1.07934741</v>
      </c>
      <c r="K3618" s="104">
        <f t="shared" si="1158"/>
        <v>28326.88854978</v>
      </c>
      <c r="L3618" s="107">
        <f t="shared" si="1167"/>
        <v>0</v>
      </c>
      <c r="M3618" s="105">
        <f t="shared" si="1168"/>
        <v>0</v>
      </c>
      <c r="N3618" s="104">
        <f t="shared" si="1169"/>
        <v>0</v>
      </c>
      <c r="O3618" s="113">
        <f t="shared" si="1166"/>
        <v>0.11</v>
      </c>
      <c r="P3618" s="108">
        <f t="shared" si="1156"/>
        <v>1.004940275</v>
      </c>
      <c r="Q3618" s="104">
        <f t="shared" si="1159"/>
        <v>139.94261933000001</v>
      </c>
      <c r="R3618" s="104">
        <f t="shared" si="1160"/>
        <v>139.94261933000001</v>
      </c>
      <c r="S3618" s="109" t="s">
        <v>52</v>
      </c>
      <c r="T3618" s="110">
        <f t="shared" si="1170"/>
        <v>43656</v>
      </c>
      <c r="U3618" s="111">
        <f t="shared" si="1171"/>
        <v>0</v>
      </c>
      <c r="V3618" s="22"/>
      <c r="AF3618" s="14"/>
    </row>
    <row r="3619" spans="1:32" x14ac:dyDescent="0.2">
      <c r="A3619" s="112">
        <f t="shared" si="1161"/>
        <v>43644</v>
      </c>
      <c r="B3619" s="104">
        <f t="shared" si="1153"/>
        <v>28475.084576329999</v>
      </c>
      <c r="C3619" s="104">
        <f t="shared" si="1162"/>
        <v>26244.458723239961</v>
      </c>
      <c r="D3619" s="132">
        <f t="shared" si="1163"/>
        <v>43627</v>
      </c>
      <c r="E3619" s="105">
        <f t="shared" si="1155"/>
        <v>0</v>
      </c>
      <c r="F3619" s="106">
        <f t="shared" ref="F3619:F3682" si="1172">IF(DAY(A3619)=E$2+1,1,F3618+1)</f>
        <v>18</v>
      </c>
      <c r="G3619" s="106">
        <f t="shared" si="1154"/>
        <v>30</v>
      </c>
      <c r="H3619" s="104">
        <f t="shared" si="1164"/>
        <v>1</v>
      </c>
      <c r="I3619" s="104">
        <f t="shared" si="1165"/>
        <v>1.07934741</v>
      </c>
      <c r="J3619" s="104">
        <f t="shared" si="1157"/>
        <v>1.07934741</v>
      </c>
      <c r="K3619" s="104">
        <f t="shared" si="1158"/>
        <v>28326.88854978</v>
      </c>
      <c r="L3619" s="107">
        <f t="shared" si="1167"/>
        <v>0</v>
      </c>
      <c r="M3619" s="105">
        <f t="shared" si="1168"/>
        <v>0</v>
      </c>
      <c r="N3619" s="104">
        <f t="shared" si="1169"/>
        <v>0</v>
      </c>
      <c r="O3619" s="113">
        <f t="shared" si="1166"/>
        <v>0.11</v>
      </c>
      <c r="P3619" s="108">
        <f t="shared" si="1156"/>
        <v>1.0052316379999999</v>
      </c>
      <c r="Q3619" s="104">
        <f t="shared" si="1159"/>
        <v>148.19602655</v>
      </c>
      <c r="R3619" s="104">
        <f t="shared" si="1160"/>
        <v>148.19602655</v>
      </c>
      <c r="S3619" s="109" t="s">
        <v>52</v>
      </c>
      <c r="T3619" s="110">
        <f t="shared" si="1170"/>
        <v>43656</v>
      </c>
      <c r="U3619" s="111">
        <f t="shared" si="1171"/>
        <v>0</v>
      </c>
      <c r="V3619" s="22"/>
      <c r="AF3619" s="14"/>
    </row>
    <row r="3620" spans="1:32" x14ac:dyDescent="0.2">
      <c r="A3620" s="112">
        <f t="shared" si="1161"/>
        <v>43645</v>
      </c>
      <c r="B3620" s="104">
        <f t="shared" si="1153"/>
        <v>28483.340391350001</v>
      </c>
      <c r="C3620" s="104">
        <f t="shared" si="1162"/>
        <v>26244.458723239961</v>
      </c>
      <c r="D3620" s="132">
        <f t="shared" si="1163"/>
        <v>43627</v>
      </c>
      <c r="E3620" s="105">
        <f t="shared" si="1155"/>
        <v>0</v>
      </c>
      <c r="F3620" s="106">
        <f t="shared" si="1172"/>
        <v>19</v>
      </c>
      <c r="G3620" s="106">
        <f t="shared" si="1154"/>
        <v>30</v>
      </c>
      <c r="H3620" s="104">
        <f t="shared" si="1164"/>
        <v>1</v>
      </c>
      <c r="I3620" s="104">
        <f t="shared" si="1165"/>
        <v>1.07934741</v>
      </c>
      <c r="J3620" s="104">
        <f t="shared" si="1157"/>
        <v>1.07934741</v>
      </c>
      <c r="K3620" s="104">
        <f t="shared" si="1158"/>
        <v>28326.88854978</v>
      </c>
      <c r="L3620" s="107">
        <f t="shared" si="1167"/>
        <v>0</v>
      </c>
      <c r="M3620" s="105">
        <f t="shared" si="1168"/>
        <v>0</v>
      </c>
      <c r="N3620" s="104">
        <f t="shared" si="1169"/>
        <v>0</v>
      </c>
      <c r="O3620" s="113">
        <f t="shared" si="1166"/>
        <v>0.11</v>
      </c>
      <c r="P3620" s="108">
        <f t="shared" si="1156"/>
        <v>1.005523086</v>
      </c>
      <c r="Q3620" s="104">
        <f t="shared" si="1159"/>
        <v>156.45184157</v>
      </c>
      <c r="R3620" s="104">
        <f t="shared" si="1160"/>
        <v>156.45184157</v>
      </c>
      <c r="S3620" s="109" t="s">
        <v>52</v>
      </c>
      <c r="T3620" s="110">
        <f t="shared" si="1170"/>
        <v>43656</v>
      </c>
      <c r="U3620" s="111">
        <f t="shared" si="1171"/>
        <v>0</v>
      </c>
      <c r="V3620" s="22"/>
      <c r="AF3620" s="14"/>
    </row>
    <row r="3621" spans="1:32" x14ac:dyDescent="0.2">
      <c r="A3621" s="112">
        <f t="shared" si="1161"/>
        <v>43646</v>
      </c>
      <c r="B3621" s="104">
        <f t="shared" si="1153"/>
        <v>28491.59858582</v>
      </c>
      <c r="C3621" s="104">
        <f t="shared" si="1162"/>
        <v>26244.458723239961</v>
      </c>
      <c r="D3621" s="132">
        <f t="shared" si="1163"/>
        <v>43627</v>
      </c>
      <c r="E3621" s="105">
        <f t="shared" si="1155"/>
        <v>0</v>
      </c>
      <c r="F3621" s="106">
        <f t="shared" si="1172"/>
        <v>20</v>
      </c>
      <c r="G3621" s="106">
        <f t="shared" si="1154"/>
        <v>30</v>
      </c>
      <c r="H3621" s="104">
        <f t="shared" si="1164"/>
        <v>1</v>
      </c>
      <c r="I3621" s="104">
        <f t="shared" si="1165"/>
        <v>1.07934741</v>
      </c>
      <c r="J3621" s="104">
        <f t="shared" si="1157"/>
        <v>1.07934741</v>
      </c>
      <c r="K3621" s="104">
        <f t="shared" si="1158"/>
        <v>28326.88854978</v>
      </c>
      <c r="L3621" s="107">
        <f t="shared" si="1167"/>
        <v>0</v>
      </c>
      <c r="M3621" s="105">
        <f t="shared" si="1168"/>
        <v>0</v>
      </c>
      <c r="N3621" s="104">
        <f t="shared" si="1169"/>
        <v>0</v>
      </c>
      <c r="O3621" s="113">
        <f t="shared" si="1166"/>
        <v>0.11</v>
      </c>
      <c r="P3621" s="108">
        <f t="shared" si="1156"/>
        <v>1.005814618</v>
      </c>
      <c r="Q3621" s="104">
        <f t="shared" si="1159"/>
        <v>164.71003604000001</v>
      </c>
      <c r="R3621" s="104">
        <f t="shared" si="1160"/>
        <v>164.71003604000001</v>
      </c>
      <c r="S3621" s="109" t="s">
        <v>52</v>
      </c>
      <c r="T3621" s="110">
        <f t="shared" si="1170"/>
        <v>43656</v>
      </c>
      <c r="U3621" s="111">
        <f t="shared" si="1171"/>
        <v>0</v>
      </c>
      <c r="V3621" s="22"/>
      <c r="AF3621" s="14"/>
    </row>
    <row r="3622" spans="1:32" x14ac:dyDescent="0.2">
      <c r="A3622" s="112">
        <f t="shared" si="1161"/>
        <v>43647</v>
      </c>
      <c r="B3622" s="104">
        <f t="shared" si="1153"/>
        <v>28499.859188080001</v>
      </c>
      <c r="C3622" s="104">
        <f t="shared" si="1162"/>
        <v>26244.458723239961</v>
      </c>
      <c r="D3622" s="132">
        <f t="shared" si="1163"/>
        <v>43627</v>
      </c>
      <c r="E3622" s="105">
        <f t="shared" si="1155"/>
        <v>0</v>
      </c>
      <c r="F3622" s="106">
        <f t="shared" si="1172"/>
        <v>21</v>
      </c>
      <c r="G3622" s="106">
        <f t="shared" si="1154"/>
        <v>30</v>
      </c>
      <c r="H3622" s="104">
        <f t="shared" si="1164"/>
        <v>1</v>
      </c>
      <c r="I3622" s="104">
        <f t="shared" si="1165"/>
        <v>1.07934741</v>
      </c>
      <c r="J3622" s="104">
        <f t="shared" si="1157"/>
        <v>1.07934741</v>
      </c>
      <c r="K3622" s="104">
        <f t="shared" si="1158"/>
        <v>28326.88854978</v>
      </c>
      <c r="L3622" s="107">
        <f t="shared" si="1167"/>
        <v>0</v>
      </c>
      <c r="M3622" s="105">
        <f t="shared" si="1168"/>
        <v>0</v>
      </c>
      <c r="N3622" s="104">
        <f t="shared" si="1169"/>
        <v>0</v>
      </c>
      <c r="O3622" s="113">
        <f t="shared" si="1166"/>
        <v>0.11</v>
      </c>
      <c r="P3622" s="108">
        <f t="shared" si="1156"/>
        <v>1.0061062350000001</v>
      </c>
      <c r="Q3622" s="104">
        <f t="shared" si="1159"/>
        <v>172.97063829999999</v>
      </c>
      <c r="R3622" s="104">
        <f t="shared" si="1160"/>
        <v>172.97063829999999</v>
      </c>
      <c r="S3622" s="109" t="s">
        <v>52</v>
      </c>
      <c r="T3622" s="110">
        <f t="shared" si="1170"/>
        <v>43656</v>
      </c>
      <c r="U3622" s="111">
        <f t="shared" si="1171"/>
        <v>0</v>
      </c>
      <c r="V3622" s="22"/>
      <c r="AF3622" s="14"/>
    </row>
    <row r="3623" spans="1:32" x14ac:dyDescent="0.2">
      <c r="A3623" s="112">
        <f t="shared" si="1161"/>
        <v>43648</v>
      </c>
      <c r="B3623" s="104">
        <f t="shared" ref="B3623:B3686" si="1173">IF(E3623&lt;0,"ND",(K3623+Q3623))</f>
        <v>28508.122169800001</v>
      </c>
      <c r="C3623" s="104">
        <f t="shared" si="1162"/>
        <v>26244.458723239961</v>
      </c>
      <c r="D3623" s="132">
        <f t="shared" si="1163"/>
        <v>43627</v>
      </c>
      <c r="E3623" s="105">
        <f t="shared" si="1155"/>
        <v>0</v>
      </c>
      <c r="F3623" s="106">
        <f t="shared" si="1172"/>
        <v>22</v>
      </c>
      <c r="G3623" s="106">
        <f t="shared" ref="G3623:G3686" si="1174">IF(DAY(A3623)=E$2+1,DAY(EOMONTH(A3623,0)), IF(DAY(A3623)&lt;&gt;$E$2+1,G3622))</f>
        <v>30</v>
      </c>
      <c r="H3623" s="104">
        <f t="shared" si="1164"/>
        <v>1</v>
      </c>
      <c r="I3623" s="104">
        <f t="shared" si="1165"/>
        <v>1.07934741</v>
      </c>
      <c r="J3623" s="104">
        <f t="shared" si="1157"/>
        <v>1.07934741</v>
      </c>
      <c r="K3623" s="104">
        <f t="shared" si="1158"/>
        <v>28326.88854978</v>
      </c>
      <c r="L3623" s="107">
        <f t="shared" si="1167"/>
        <v>0</v>
      </c>
      <c r="M3623" s="105">
        <f t="shared" si="1168"/>
        <v>0</v>
      </c>
      <c r="N3623" s="104">
        <f t="shared" si="1169"/>
        <v>0</v>
      </c>
      <c r="O3623" s="113">
        <f t="shared" si="1166"/>
        <v>0.11</v>
      </c>
      <c r="P3623" s="108">
        <f t="shared" si="1156"/>
        <v>1.0063979359999999</v>
      </c>
      <c r="Q3623" s="104">
        <f t="shared" si="1159"/>
        <v>181.23362001999999</v>
      </c>
      <c r="R3623" s="104">
        <f t="shared" si="1160"/>
        <v>181.23362001999999</v>
      </c>
      <c r="S3623" s="109" t="s">
        <v>52</v>
      </c>
      <c r="T3623" s="110">
        <f t="shared" si="1170"/>
        <v>43656</v>
      </c>
      <c r="U3623" s="111">
        <f t="shared" si="1171"/>
        <v>0</v>
      </c>
      <c r="V3623" s="22"/>
      <c r="AF3623" s="14"/>
    </row>
    <row r="3624" spans="1:32" x14ac:dyDescent="0.2">
      <c r="A3624" s="112">
        <f t="shared" si="1161"/>
        <v>43649</v>
      </c>
      <c r="B3624" s="104">
        <f t="shared" si="1173"/>
        <v>28516.387559300001</v>
      </c>
      <c r="C3624" s="104">
        <f t="shared" si="1162"/>
        <v>26244.458723239961</v>
      </c>
      <c r="D3624" s="132">
        <f t="shared" si="1163"/>
        <v>43627</v>
      </c>
      <c r="E3624" s="105">
        <f t="shared" si="1155"/>
        <v>0</v>
      </c>
      <c r="F3624" s="106">
        <f t="shared" si="1172"/>
        <v>23</v>
      </c>
      <c r="G3624" s="106">
        <f t="shared" si="1174"/>
        <v>30</v>
      </c>
      <c r="H3624" s="104">
        <f t="shared" si="1164"/>
        <v>1</v>
      </c>
      <c r="I3624" s="104">
        <f t="shared" si="1165"/>
        <v>1.07934741</v>
      </c>
      <c r="J3624" s="104">
        <f t="shared" si="1157"/>
        <v>1.07934741</v>
      </c>
      <c r="K3624" s="104">
        <f t="shared" si="1158"/>
        <v>28326.88854978</v>
      </c>
      <c r="L3624" s="107">
        <f t="shared" si="1167"/>
        <v>0</v>
      </c>
      <c r="M3624" s="105">
        <f t="shared" si="1168"/>
        <v>0</v>
      </c>
      <c r="N3624" s="104">
        <f t="shared" si="1169"/>
        <v>0</v>
      </c>
      <c r="O3624" s="113">
        <f t="shared" si="1166"/>
        <v>0.11</v>
      </c>
      <c r="P3624" s="108">
        <f t="shared" si="1156"/>
        <v>1.006689722</v>
      </c>
      <c r="Q3624" s="104">
        <f t="shared" si="1159"/>
        <v>189.49900951999999</v>
      </c>
      <c r="R3624" s="104">
        <f t="shared" si="1160"/>
        <v>189.49900951999999</v>
      </c>
      <c r="S3624" s="109" t="s">
        <v>52</v>
      </c>
      <c r="T3624" s="110">
        <f t="shared" si="1170"/>
        <v>43656</v>
      </c>
      <c r="U3624" s="111">
        <f t="shared" si="1171"/>
        <v>0</v>
      </c>
      <c r="V3624" s="22"/>
      <c r="AF3624" s="14"/>
    </row>
    <row r="3625" spans="1:32" x14ac:dyDescent="0.2">
      <c r="A3625" s="112">
        <f t="shared" si="1161"/>
        <v>43650</v>
      </c>
      <c r="B3625" s="104">
        <f t="shared" si="1173"/>
        <v>28524.655356589999</v>
      </c>
      <c r="C3625" s="104">
        <f t="shared" si="1162"/>
        <v>26244.458723239961</v>
      </c>
      <c r="D3625" s="132">
        <f t="shared" si="1163"/>
        <v>43627</v>
      </c>
      <c r="E3625" s="105">
        <f t="shared" si="1155"/>
        <v>0</v>
      </c>
      <c r="F3625" s="106">
        <f t="shared" si="1172"/>
        <v>24</v>
      </c>
      <c r="G3625" s="106">
        <f t="shared" si="1174"/>
        <v>30</v>
      </c>
      <c r="H3625" s="104">
        <f t="shared" si="1164"/>
        <v>1</v>
      </c>
      <c r="I3625" s="104">
        <f t="shared" si="1165"/>
        <v>1.07934741</v>
      </c>
      <c r="J3625" s="104">
        <f t="shared" si="1157"/>
        <v>1.07934741</v>
      </c>
      <c r="K3625" s="104">
        <f t="shared" si="1158"/>
        <v>28326.88854978</v>
      </c>
      <c r="L3625" s="107">
        <f t="shared" si="1167"/>
        <v>0</v>
      </c>
      <c r="M3625" s="105">
        <f t="shared" si="1168"/>
        <v>0</v>
      </c>
      <c r="N3625" s="104">
        <f t="shared" si="1169"/>
        <v>0</v>
      </c>
      <c r="O3625" s="113">
        <f t="shared" si="1166"/>
        <v>0.11</v>
      </c>
      <c r="P3625" s="108">
        <f t="shared" si="1156"/>
        <v>1.0069815929999999</v>
      </c>
      <c r="Q3625" s="104">
        <f t="shared" si="1159"/>
        <v>197.76680680999999</v>
      </c>
      <c r="R3625" s="104">
        <f t="shared" si="1160"/>
        <v>197.76680680999999</v>
      </c>
      <c r="S3625" s="109" t="s">
        <v>52</v>
      </c>
      <c r="T3625" s="110">
        <f t="shared" si="1170"/>
        <v>43656</v>
      </c>
      <c r="U3625" s="111">
        <f t="shared" si="1171"/>
        <v>0</v>
      </c>
      <c r="V3625" s="22"/>
      <c r="AF3625" s="14"/>
    </row>
    <row r="3626" spans="1:32" x14ac:dyDescent="0.2">
      <c r="A3626" s="112">
        <f t="shared" si="1161"/>
        <v>43651</v>
      </c>
      <c r="B3626" s="104">
        <f t="shared" si="1173"/>
        <v>28532.925533329999</v>
      </c>
      <c r="C3626" s="104">
        <f t="shared" si="1162"/>
        <v>26244.458723239961</v>
      </c>
      <c r="D3626" s="132">
        <f t="shared" si="1163"/>
        <v>43627</v>
      </c>
      <c r="E3626" s="105">
        <f t="shared" si="1155"/>
        <v>0</v>
      </c>
      <c r="F3626" s="106">
        <f t="shared" si="1172"/>
        <v>25</v>
      </c>
      <c r="G3626" s="106">
        <f t="shared" si="1174"/>
        <v>30</v>
      </c>
      <c r="H3626" s="104">
        <f t="shared" si="1164"/>
        <v>1</v>
      </c>
      <c r="I3626" s="104">
        <f t="shared" si="1165"/>
        <v>1.07934741</v>
      </c>
      <c r="J3626" s="104">
        <f t="shared" si="1157"/>
        <v>1.07934741</v>
      </c>
      <c r="K3626" s="104">
        <f t="shared" si="1158"/>
        <v>28326.88854978</v>
      </c>
      <c r="L3626" s="107">
        <f t="shared" si="1167"/>
        <v>0</v>
      </c>
      <c r="M3626" s="105">
        <f t="shared" si="1168"/>
        <v>0</v>
      </c>
      <c r="N3626" s="104">
        <f t="shared" si="1169"/>
        <v>0</v>
      </c>
      <c r="O3626" s="113">
        <f t="shared" si="1166"/>
        <v>0.11</v>
      </c>
      <c r="P3626" s="108">
        <f t="shared" si="1156"/>
        <v>1.0072735479999999</v>
      </c>
      <c r="Q3626" s="104">
        <f t="shared" si="1159"/>
        <v>206.03698355</v>
      </c>
      <c r="R3626" s="104">
        <f t="shared" si="1160"/>
        <v>206.03698355</v>
      </c>
      <c r="S3626" s="109" t="s">
        <v>52</v>
      </c>
      <c r="T3626" s="110">
        <f t="shared" si="1170"/>
        <v>43656</v>
      </c>
      <c r="U3626" s="111">
        <f t="shared" si="1171"/>
        <v>0</v>
      </c>
      <c r="V3626" s="22"/>
      <c r="AF3626" s="14"/>
    </row>
    <row r="3627" spans="1:32" x14ac:dyDescent="0.2">
      <c r="A3627" s="112">
        <f t="shared" si="1161"/>
        <v>43652</v>
      </c>
      <c r="B3627" s="104">
        <f t="shared" si="1173"/>
        <v>28541.19811786</v>
      </c>
      <c r="C3627" s="104">
        <f t="shared" si="1162"/>
        <v>26244.458723239961</v>
      </c>
      <c r="D3627" s="132">
        <f t="shared" si="1163"/>
        <v>43627</v>
      </c>
      <c r="E3627" s="105">
        <f t="shared" ref="E3627:E3690" si="1175">IF(DAY(A3626)=$E$2,VLOOKUP(A3626,$AG$10:$AH$200,2),E3626)</f>
        <v>0</v>
      </c>
      <c r="F3627" s="106">
        <f t="shared" si="1172"/>
        <v>26</v>
      </c>
      <c r="G3627" s="106">
        <f t="shared" si="1174"/>
        <v>30</v>
      </c>
      <c r="H3627" s="104">
        <f t="shared" si="1164"/>
        <v>1</v>
      </c>
      <c r="I3627" s="104">
        <f t="shared" si="1165"/>
        <v>1.07934741</v>
      </c>
      <c r="J3627" s="104">
        <f t="shared" si="1157"/>
        <v>1.07934741</v>
      </c>
      <c r="K3627" s="104">
        <f t="shared" si="1158"/>
        <v>28326.88854978</v>
      </c>
      <c r="L3627" s="107">
        <f t="shared" si="1167"/>
        <v>0</v>
      </c>
      <c r="M3627" s="105">
        <f t="shared" si="1168"/>
        <v>0</v>
      </c>
      <c r="N3627" s="104">
        <f t="shared" si="1169"/>
        <v>0</v>
      </c>
      <c r="O3627" s="113">
        <f t="shared" si="1166"/>
        <v>0.11</v>
      </c>
      <c r="P3627" s="108">
        <f t="shared" si="1156"/>
        <v>1.0075655880000001</v>
      </c>
      <c r="Q3627" s="104">
        <f t="shared" si="1159"/>
        <v>214.30956807999999</v>
      </c>
      <c r="R3627" s="104">
        <f t="shared" si="1160"/>
        <v>214.30956807999999</v>
      </c>
      <c r="S3627" s="109" t="s">
        <v>52</v>
      </c>
      <c r="T3627" s="110">
        <f t="shared" si="1170"/>
        <v>43656</v>
      </c>
      <c r="U3627" s="111">
        <f t="shared" si="1171"/>
        <v>0</v>
      </c>
      <c r="V3627" s="22"/>
      <c r="AF3627" s="14"/>
    </row>
    <row r="3628" spans="1:32" x14ac:dyDescent="0.2">
      <c r="A3628" s="112">
        <f t="shared" si="1161"/>
        <v>43653</v>
      </c>
      <c r="B3628" s="104">
        <f t="shared" si="1173"/>
        <v>28549.47308186</v>
      </c>
      <c r="C3628" s="104">
        <f t="shared" si="1162"/>
        <v>26244.458723239961</v>
      </c>
      <c r="D3628" s="132">
        <f t="shared" si="1163"/>
        <v>43627</v>
      </c>
      <c r="E3628" s="105">
        <f t="shared" si="1175"/>
        <v>0</v>
      </c>
      <c r="F3628" s="106">
        <f t="shared" si="1172"/>
        <v>27</v>
      </c>
      <c r="G3628" s="106">
        <f t="shared" si="1174"/>
        <v>30</v>
      </c>
      <c r="H3628" s="104">
        <f t="shared" si="1164"/>
        <v>1</v>
      </c>
      <c r="I3628" s="104">
        <f t="shared" si="1165"/>
        <v>1.07934741</v>
      </c>
      <c r="J3628" s="104">
        <f t="shared" si="1157"/>
        <v>1.07934741</v>
      </c>
      <c r="K3628" s="104">
        <f t="shared" si="1158"/>
        <v>28326.88854978</v>
      </c>
      <c r="L3628" s="107">
        <f t="shared" si="1167"/>
        <v>0</v>
      </c>
      <c r="M3628" s="105">
        <f t="shared" si="1168"/>
        <v>0</v>
      </c>
      <c r="N3628" s="104">
        <f t="shared" si="1169"/>
        <v>0</v>
      </c>
      <c r="O3628" s="113">
        <f t="shared" si="1166"/>
        <v>0.11</v>
      </c>
      <c r="P3628" s="108">
        <f t="shared" si="1156"/>
        <v>1.0078577120000001</v>
      </c>
      <c r="Q3628" s="104">
        <f t="shared" si="1159"/>
        <v>222.58453208</v>
      </c>
      <c r="R3628" s="104">
        <f t="shared" si="1160"/>
        <v>222.58453208</v>
      </c>
      <c r="S3628" s="109" t="s">
        <v>52</v>
      </c>
      <c r="T3628" s="110">
        <f t="shared" si="1170"/>
        <v>43656</v>
      </c>
      <c r="U3628" s="111">
        <f t="shared" si="1171"/>
        <v>0</v>
      </c>
      <c r="V3628" s="22"/>
      <c r="AF3628" s="14"/>
    </row>
    <row r="3629" spans="1:32" x14ac:dyDescent="0.2">
      <c r="A3629" s="112">
        <f t="shared" si="1161"/>
        <v>43654</v>
      </c>
      <c r="B3629" s="104">
        <f t="shared" si="1173"/>
        <v>28557.75045363</v>
      </c>
      <c r="C3629" s="104">
        <f t="shared" si="1162"/>
        <v>26244.458723239961</v>
      </c>
      <c r="D3629" s="132">
        <f t="shared" si="1163"/>
        <v>43627</v>
      </c>
      <c r="E3629" s="105">
        <f t="shared" si="1175"/>
        <v>0</v>
      </c>
      <c r="F3629" s="106">
        <f t="shared" si="1172"/>
        <v>28</v>
      </c>
      <c r="G3629" s="106">
        <f t="shared" si="1174"/>
        <v>30</v>
      </c>
      <c r="H3629" s="104">
        <f t="shared" si="1164"/>
        <v>1</v>
      </c>
      <c r="I3629" s="104">
        <f t="shared" si="1165"/>
        <v>1.07934741</v>
      </c>
      <c r="J3629" s="104">
        <f t="shared" si="1157"/>
        <v>1.07934741</v>
      </c>
      <c r="K3629" s="104">
        <f t="shared" si="1158"/>
        <v>28326.88854978</v>
      </c>
      <c r="L3629" s="107">
        <f t="shared" si="1167"/>
        <v>0</v>
      </c>
      <c r="M3629" s="105">
        <f t="shared" si="1168"/>
        <v>0</v>
      </c>
      <c r="N3629" s="104">
        <f t="shared" si="1169"/>
        <v>0</v>
      </c>
      <c r="O3629" s="113">
        <f t="shared" si="1166"/>
        <v>0.11</v>
      </c>
      <c r="P3629" s="108">
        <f t="shared" si="1156"/>
        <v>1.008149921</v>
      </c>
      <c r="Q3629" s="104">
        <f t="shared" si="1159"/>
        <v>230.86190385</v>
      </c>
      <c r="R3629" s="104">
        <f t="shared" si="1160"/>
        <v>230.86190385</v>
      </c>
      <c r="S3629" s="109" t="s">
        <v>52</v>
      </c>
      <c r="T3629" s="110">
        <f t="shared" si="1170"/>
        <v>43656</v>
      </c>
      <c r="U3629" s="111">
        <f t="shared" si="1171"/>
        <v>0</v>
      </c>
      <c r="V3629" s="22"/>
      <c r="AF3629" s="14"/>
    </row>
    <row r="3630" spans="1:32" x14ac:dyDescent="0.2">
      <c r="A3630" s="112">
        <f t="shared" si="1161"/>
        <v>43655</v>
      </c>
      <c r="B3630" s="104">
        <f t="shared" si="1173"/>
        <v>28566.030233189998</v>
      </c>
      <c r="C3630" s="104">
        <f t="shared" si="1162"/>
        <v>26244.458723239961</v>
      </c>
      <c r="D3630" s="132">
        <f t="shared" si="1163"/>
        <v>43627</v>
      </c>
      <c r="E3630" s="105">
        <f t="shared" si="1175"/>
        <v>0</v>
      </c>
      <c r="F3630" s="106">
        <f t="shared" si="1172"/>
        <v>29</v>
      </c>
      <c r="G3630" s="106">
        <f t="shared" si="1174"/>
        <v>30</v>
      </c>
      <c r="H3630" s="104">
        <f t="shared" si="1164"/>
        <v>1</v>
      </c>
      <c r="I3630" s="104">
        <f t="shared" si="1165"/>
        <v>1.07934741</v>
      </c>
      <c r="J3630" s="104">
        <f t="shared" si="1157"/>
        <v>1.07934741</v>
      </c>
      <c r="K3630" s="104">
        <f t="shared" si="1158"/>
        <v>28326.88854978</v>
      </c>
      <c r="L3630" s="107">
        <f t="shared" si="1167"/>
        <v>0</v>
      </c>
      <c r="M3630" s="105">
        <f t="shared" si="1168"/>
        <v>0</v>
      </c>
      <c r="N3630" s="104">
        <f t="shared" si="1169"/>
        <v>0</v>
      </c>
      <c r="O3630" s="113">
        <f t="shared" si="1166"/>
        <v>0.11</v>
      </c>
      <c r="P3630" s="108">
        <f t="shared" si="1156"/>
        <v>1.0084422150000001</v>
      </c>
      <c r="Q3630" s="104">
        <f t="shared" si="1159"/>
        <v>239.14168341000001</v>
      </c>
      <c r="R3630" s="104">
        <f t="shared" si="1160"/>
        <v>239.14168341000001</v>
      </c>
      <c r="S3630" s="109" t="s">
        <v>52</v>
      </c>
      <c r="T3630" s="110">
        <f t="shared" si="1170"/>
        <v>43656</v>
      </c>
      <c r="U3630" s="111">
        <f t="shared" si="1171"/>
        <v>0</v>
      </c>
      <c r="V3630" s="22"/>
      <c r="AF3630" s="14"/>
    </row>
    <row r="3631" spans="1:32" x14ac:dyDescent="0.2">
      <c r="A3631" s="112">
        <f t="shared" si="1161"/>
        <v>43656</v>
      </c>
      <c r="B3631" s="104">
        <f t="shared" si="1173"/>
        <v>28574.312420540002</v>
      </c>
      <c r="C3631" s="104">
        <f t="shared" si="1162"/>
        <v>26244.458723239961</v>
      </c>
      <c r="D3631" s="132">
        <f t="shared" si="1163"/>
        <v>43627</v>
      </c>
      <c r="E3631" s="105">
        <f t="shared" si="1175"/>
        <v>0</v>
      </c>
      <c r="F3631" s="106">
        <f t="shared" si="1172"/>
        <v>30</v>
      </c>
      <c r="G3631" s="106">
        <f t="shared" si="1174"/>
        <v>30</v>
      </c>
      <c r="H3631" s="104">
        <f t="shared" si="1164"/>
        <v>1</v>
      </c>
      <c r="I3631" s="104">
        <f t="shared" si="1165"/>
        <v>1.07934741</v>
      </c>
      <c r="J3631" s="104">
        <f t="shared" si="1157"/>
        <v>1.07934741</v>
      </c>
      <c r="K3631" s="104">
        <f t="shared" si="1158"/>
        <v>28326.88854978</v>
      </c>
      <c r="L3631" s="107">
        <f t="shared" si="1167"/>
        <v>118</v>
      </c>
      <c r="M3631" s="105">
        <f t="shared" si="1168"/>
        <v>0</v>
      </c>
      <c r="N3631" s="104">
        <f t="shared" si="1169"/>
        <v>0</v>
      </c>
      <c r="O3631" s="113">
        <f t="shared" si="1166"/>
        <v>0.11</v>
      </c>
      <c r="P3631" s="108">
        <f t="shared" si="1156"/>
        <v>1.0087345940000001</v>
      </c>
      <c r="Q3631" s="104">
        <f t="shared" si="1159"/>
        <v>247.42387076</v>
      </c>
      <c r="R3631" s="104">
        <f t="shared" si="1160"/>
        <v>247.42387076</v>
      </c>
      <c r="S3631" s="109" t="s">
        <v>52</v>
      </c>
      <c r="T3631" s="110">
        <f t="shared" si="1170"/>
        <v>43656</v>
      </c>
      <c r="U3631" s="111">
        <f t="shared" si="1171"/>
        <v>28326.88854978</v>
      </c>
      <c r="V3631" s="22"/>
      <c r="AF3631" s="14"/>
    </row>
    <row r="3632" spans="1:32" ht="18.75" x14ac:dyDescent="0.2">
      <c r="A3632" s="112">
        <f t="shared" si="1161"/>
        <v>43657</v>
      </c>
      <c r="B3632" s="104">
        <f t="shared" si="1173"/>
        <v>28582.329715380001</v>
      </c>
      <c r="C3632" s="114">
        <f t="shared" si="1162"/>
        <v>26473.69341492996</v>
      </c>
      <c r="D3632" s="132">
        <f t="shared" si="1163"/>
        <v>43657</v>
      </c>
      <c r="E3632" s="105">
        <f t="shared" si="1175"/>
        <v>0</v>
      </c>
      <c r="F3632" s="106">
        <f t="shared" si="1172"/>
        <v>1</v>
      </c>
      <c r="G3632" s="106">
        <f t="shared" si="1174"/>
        <v>31</v>
      </c>
      <c r="H3632" s="104">
        <f t="shared" si="1164"/>
        <v>1</v>
      </c>
      <c r="I3632" s="104">
        <f t="shared" si="1165"/>
        <v>1.07934741</v>
      </c>
      <c r="J3632" s="104">
        <f t="shared" si="1157"/>
        <v>1.07934741</v>
      </c>
      <c r="K3632" s="104">
        <f t="shared" si="1158"/>
        <v>28574.312420530001</v>
      </c>
      <c r="L3632" s="107">
        <f t="shared" si="1167"/>
        <v>0</v>
      </c>
      <c r="M3632" s="105">
        <f t="shared" si="1168"/>
        <v>0</v>
      </c>
      <c r="N3632" s="104">
        <f t="shared" si="1169"/>
        <v>0</v>
      </c>
      <c r="O3632" s="113">
        <f t="shared" si="1166"/>
        <v>0.11</v>
      </c>
      <c r="P3632" s="108">
        <f t="shared" si="1156"/>
        <v>1.0002805770000001</v>
      </c>
      <c r="Q3632" s="104">
        <f t="shared" si="1159"/>
        <v>8.0172948500000007</v>
      </c>
      <c r="R3632" s="104">
        <f t="shared" si="1160"/>
        <v>8.0172948500000007</v>
      </c>
      <c r="S3632" s="109" t="s">
        <v>52</v>
      </c>
      <c r="T3632" s="110">
        <f t="shared" si="1170"/>
        <v>43687</v>
      </c>
      <c r="U3632" s="111">
        <f t="shared" si="1171"/>
        <v>0</v>
      </c>
      <c r="V3632" s="22"/>
      <c r="AF3632" s="14"/>
    </row>
    <row r="3633" spans="1:32" x14ac:dyDescent="0.2">
      <c r="A3633" s="112">
        <f t="shared" si="1161"/>
        <v>43658</v>
      </c>
      <c r="B3633" s="104">
        <f t="shared" si="1173"/>
        <v>28590.34926761</v>
      </c>
      <c r="C3633" s="104">
        <f t="shared" si="1162"/>
        <v>26473.69341492996</v>
      </c>
      <c r="D3633" s="132">
        <f t="shared" si="1163"/>
        <v>43657</v>
      </c>
      <c r="E3633" s="105">
        <f t="shared" si="1175"/>
        <v>0</v>
      </c>
      <c r="F3633" s="106">
        <f t="shared" si="1172"/>
        <v>2</v>
      </c>
      <c r="G3633" s="106">
        <f t="shared" si="1174"/>
        <v>31</v>
      </c>
      <c r="H3633" s="104">
        <f t="shared" si="1164"/>
        <v>1</v>
      </c>
      <c r="I3633" s="104">
        <f t="shared" si="1165"/>
        <v>1.07934741</v>
      </c>
      <c r="J3633" s="104">
        <f t="shared" si="1157"/>
        <v>1.07934741</v>
      </c>
      <c r="K3633" s="104">
        <f t="shared" si="1158"/>
        <v>28574.312420530001</v>
      </c>
      <c r="L3633" s="107">
        <f t="shared" si="1167"/>
        <v>0</v>
      </c>
      <c r="M3633" s="105">
        <f t="shared" si="1168"/>
        <v>0</v>
      </c>
      <c r="N3633" s="104">
        <f t="shared" si="1169"/>
        <v>0</v>
      </c>
      <c r="O3633" s="113">
        <f t="shared" si="1166"/>
        <v>0.11</v>
      </c>
      <c r="P3633" s="108">
        <f t="shared" si="1156"/>
        <v>1.000561233</v>
      </c>
      <c r="Q3633" s="104">
        <f t="shared" si="1159"/>
        <v>16.036847080000001</v>
      </c>
      <c r="R3633" s="104">
        <f t="shared" si="1160"/>
        <v>16.036847080000001</v>
      </c>
      <c r="S3633" s="109" t="s">
        <v>52</v>
      </c>
      <c r="T3633" s="110">
        <f t="shared" si="1170"/>
        <v>43687</v>
      </c>
      <c r="U3633" s="111">
        <f t="shared" si="1171"/>
        <v>0</v>
      </c>
      <c r="V3633" s="22"/>
      <c r="AF3633" s="14"/>
    </row>
    <row r="3634" spans="1:32" x14ac:dyDescent="0.2">
      <c r="A3634" s="112">
        <f t="shared" si="1161"/>
        <v>43659</v>
      </c>
      <c r="B3634" s="104">
        <f t="shared" si="1173"/>
        <v>28598.371048630001</v>
      </c>
      <c r="C3634" s="104">
        <f t="shared" si="1162"/>
        <v>26473.69341492996</v>
      </c>
      <c r="D3634" s="132">
        <f t="shared" si="1163"/>
        <v>43657</v>
      </c>
      <c r="E3634" s="105">
        <f t="shared" si="1175"/>
        <v>0</v>
      </c>
      <c r="F3634" s="106">
        <f t="shared" si="1172"/>
        <v>3</v>
      </c>
      <c r="G3634" s="106">
        <f t="shared" si="1174"/>
        <v>31</v>
      </c>
      <c r="H3634" s="104">
        <f t="shared" si="1164"/>
        <v>1</v>
      </c>
      <c r="I3634" s="104">
        <f t="shared" si="1165"/>
        <v>1.07934741</v>
      </c>
      <c r="J3634" s="104">
        <f t="shared" si="1157"/>
        <v>1.07934741</v>
      </c>
      <c r="K3634" s="104">
        <f t="shared" si="1158"/>
        <v>28574.312420530001</v>
      </c>
      <c r="L3634" s="107">
        <f t="shared" si="1167"/>
        <v>0</v>
      </c>
      <c r="M3634" s="105">
        <f t="shared" si="1168"/>
        <v>0</v>
      </c>
      <c r="N3634" s="104">
        <f t="shared" si="1169"/>
        <v>0</v>
      </c>
      <c r="O3634" s="113">
        <f t="shared" si="1166"/>
        <v>0.11</v>
      </c>
      <c r="P3634" s="108">
        <f t="shared" si="1156"/>
        <v>1.0008419669999999</v>
      </c>
      <c r="Q3634" s="104">
        <f t="shared" si="1159"/>
        <v>24.0586281</v>
      </c>
      <c r="R3634" s="104">
        <f t="shared" si="1160"/>
        <v>24.0586281</v>
      </c>
      <c r="S3634" s="109" t="s">
        <v>52</v>
      </c>
      <c r="T3634" s="110">
        <f t="shared" si="1170"/>
        <v>43687</v>
      </c>
      <c r="U3634" s="111">
        <f t="shared" si="1171"/>
        <v>0</v>
      </c>
      <c r="V3634" s="22"/>
      <c r="AF3634" s="14"/>
    </row>
    <row r="3635" spans="1:32" x14ac:dyDescent="0.2">
      <c r="A3635" s="112">
        <f t="shared" si="1161"/>
        <v>43660</v>
      </c>
      <c r="B3635" s="104">
        <f t="shared" si="1173"/>
        <v>28606.3951156</v>
      </c>
      <c r="C3635" s="104">
        <f t="shared" si="1162"/>
        <v>26473.69341492996</v>
      </c>
      <c r="D3635" s="132">
        <f t="shared" si="1163"/>
        <v>43657</v>
      </c>
      <c r="E3635" s="105">
        <f t="shared" si="1175"/>
        <v>0</v>
      </c>
      <c r="F3635" s="106">
        <f t="shared" si="1172"/>
        <v>4</v>
      </c>
      <c r="G3635" s="106">
        <f t="shared" si="1174"/>
        <v>31</v>
      </c>
      <c r="H3635" s="104">
        <f t="shared" si="1164"/>
        <v>1</v>
      </c>
      <c r="I3635" s="104">
        <f t="shared" si="1165"/>
        <v>1.07934741</v>
      </c>
      <c r="J3635" s="104">
        <f t="shared" si="1157"/>
        <v>1.07934741</v>
      </c>
      <c r="K3635" s="104">
        <f t="shared" si="1158"/>
        <v>28574.312420530001</v>
      </c>
      <c r="L3635" s="107">
        <f t="shared" si="1167"/>
        <v>0</v>
      </c>
      <c r="M3635" s="105">
        <f t="shared" si="1168"/>
        <v>0</v>
      </c>
      <c r="N3635" s="104">
        <f t="shared" si="1169"/>
        <v>0</v>
      </c>
      <c r="O3635" s="113">
        <f t="shared" si="1166"/>
        <v>0.11</v>
      </c>
      <c r="P3635" s="108">
        <f t="shared" si="1156"/>
        <v>1.0011227810000001</v>
      </c>
      <c r="Q3635" s="104">
        <f t="shared" si="1159"/>
        <v>32.08269507</v>
      </c>
      <c r="R3635" s="104">
        <f t="shared" si="1160"/>
        <v>32.08269507</v>
      </c>
      <c r="S3635" s="109" t="s">
        <v>52</v>
      </c>
      <c r="T3635" s="110">
        <f t="shared" si="1170"/>
        <v>43687</v>
      </c>
      <c r="U3635" s="111">
        <f t="shared" si="1171"/>
        <v>0</v>
      </c>
      <c r="V3635" s="22"/>
      <c r="AF3635" s="14"/>
    </row>
    <row r="3636" spans="1:32" x14ac:dyDescent="0.2">
      <c r="A3636" s="112">
        <f t="shared" si="1161"/>
        <v>43661</v>
      </c>
      <c r="B3636" s="104">
        <f t="shared" si="1173"/>
        <v>28614.421411359999</v>
      </c>
      <c r="C3636" s="104">
        <f t="shared" si="1162"/>
        <v>26473.69341492996</v>
      </c>
      <c r="D3636" s="132">
        <f t="shared" si="1163"/>
        <v>43657</v>
      </c>
      <c r="E3636" s="105">
        <f t="shared" si="1175"/>
        <v>0</v>
      </c>
      <c r="F3636" s="106">
        <f t="shared" si="1172"/>
        <v>5</v>
      </c>
      <c r="G3636" s="106">
        <f t="shared" si="1174"/>
        <v>31</v>
      </c>
      <c r="H3636" s="104">
        <f t="shared" si="1164"/>
        <v>1</v>
      </c>
      <c r="I3636" s="104">
        <f t="shared" si="1165"/>
        <v>1.07934741</v>
      </c>
      <c r="J3636" s="104">
        <f t="shared" si="1157"/>
        <v>1.07934741</v>
      </c>
      <c r="K3636" s="104">
        <f t="shared" si="1158"/>
        <v>28574.312420530001</v>
      </c>
      <c r="L3636" s="107">
        <f t="shared" si="1167"/>
        <v>0</v>
      </c>
      <c r="M3636" s="105">
        <f t="shared" si="1168"/>
        <v>0</v>
      </c>
      <c r="N3636" s="104">
        <f t="shared" si="1169"/>
        <v>0</v>
      </c>
      <c r="O3636" s="113">
        <f t="shared" si="1166"/>
        <v>0.11</v>
      </c>
      <c r="P3636" s="108">
        <f t="shared" si="1156"/>
        <v>1.001403673</v>
      </c>
      <c r="Q3636" s="104">
        <f t="shared" si="1159"/>
        <v>40.108990830000003</v>
      </c>
      <c r="R3636" s="104">
        <f t="shared" si="1160"/>
        <v>40.108990830000003</v>
      </c>
      <c r="S3636" s="109" t="s">
        <v>52</v>
      </c>
      <c r="T3636" s="110">
        <f t="shared" si="1170"/>
        <v>43687</v>
      </c>
      <c r="U3636" s="111">
        <f t="shared" si="1171"/>
        <v>0</v>
      </c>
      <c r="V3636" s="22"/>
      <c r="AF3636" s="14"/>
    </row>
    <row r="3637" spans="1:32" x14ac:dyDescent="0.2">
      <c r="A3637" s="112">
        <f t="shared" si="1161"/>
        <v>43662</v>
      </c>
      <c r="B3637" s="104">
        <f t="shared" si="1173"/>
        <v>28622.449935920002</v>
      </c>
      <c r="C3637" s="104">
        <f t="shared" si="1162"/>
        <v>26473.69341492996</v>
      </c>
      <c r="D3637" s="132">
        <f t="shared" si="1163"/>
        <v>43657</v>
      </c>
      <c r="E3637" s="105">
        <f t="shared" si="1175"/>
        <v>0</v>
      </c>
      <c r="F3637" s="106">
        <f t="shared" si="1172"/>
        <v>6</v>
      </c>
      <c r="G3637" s="106">
        <f t="shared" si="1174"/>
        <v>31</v>
      </c>
      <c r="H3637" s="104">
        <f t="shared" si="1164"/>
        <v>1</v>
      </c>
      <c r="I3637" s="104">
        <f t="shared" si="1165"/>
        <v>1.07934741</v>
      </c>
      <c r="J3637" s="104">
        <f t="shared" si="1157"/>
        <v>1.07934741</v>
      </c>
      <c r="K3637" s="104">
        <f t="shared" si="1158"/>
        <v>28574.312420530001</v>
      </c>
      <c r="L3637" s="107">
        <f t="shared" si="1167"/>
        <v>0</v>
      </c>
      <c r="M3637" s="105">
        <f t="shared" si="1168"/>
        <v>0</v>
      </c>
      <c r="N3637" s="104">
        <f t="shared" si="1169"/>
        <v>0</v>
      </c>
      <c r="O3637" s="113">
        <f t="shared" si="1166"/>
        <v>0.11</v>
      </c>
      <c r="P3637" s="108">
        <f t="shared" si="1156"/>
        <v>1.0016846429999999</v>
      </c>
      <c r="Q3637" s="104">
        <f t="shared" si="1159"/>
        <v>48.137515389999997</v>
      </c>
      <c r="R3637" s="104">
        <f t="shared" si="1160"/>
        <v>48.137515389999997</v>
      </c>
      <c r="S3637" s="109" t="s">
        <v>52</v>
      </c>
      <c r="T3637" s="110">
        <f t="shared" si="1170"/>
        <v>43687</v>
      </c>
      <c r="U3637" s="111">
        <f t="shared" si="1171"/>
        <v>0</v>
      </c>
      <c r="V3637" s="22"/>
      <c r="AF3637" s="14"/>
    </row>
    <row r="3638" spans="1:32" x14ac:dyDescent="0.2">
      <c r="A3638" s="112">
        <f t="shared" si="1161"/>
        <v>43663</v>
      </c>
      <c r="B3638" s="104">
        <f t="shared" si="1173"/>
        <v>28630.480746429999</v>
      </c>
      <c r="C3638" s="104">
        <f t="shared" si="1162"/>
        <v>26473.69341492996</v>
      </c>
      <c r="D3638" s="132">
        <f t="shared" si="1163"/>
        <v>43657</v>
      </c>
      <c r="E3638" s="105">
        <f t="shared" si="1175"/>
        <v>0</v>
      </c>
      <c r="F3638" s="106">
        <f t="shared" si="1172"/>
        <v>7</v>
      </c>
      <c r="G3638" s="106">
        <f t="shared" si="1174"/>
        <v>31</v>
      </c>
      <c r="H3638" s="104">
        <f t="shared" si="1164"/>
        <v>1</v>
      </c>
      <c r="I3638" s="104">
        <f t="shared" si="1165"/>
        <v>1.07934741</v>
      </c>
      <c r="J3638" s="104">
        <f t="shared" si="1157"/>
        <v>1.07934741</v>
      </c>
      <c r="K3638" s="104">
        <f t="shared" si="1158"/>
        <v>28574.312420530001</v>
      </c>
      <c r="L3638" s="107">
        <f t="shared" si="1167"/>
        <v>0</v>
      </c>
      <c r="M3638" s="105">
        <f t="shared" si="1168"/>
        <v>0</v>
      </c>
      <c r="N3638" s="104">
        <f t="shared" si="1169"/>
        <v>0</v>
      </c>
      <c r="O3638" s="113">
        <f t="shared" si="1166"/>
        <v>0.11</v>
      </c>
      <c r="P3638" s="108">
        <f t="shared" si="1156"/>
        <v>1.001965693</v>
      </c>
      <c r="Q3638" s="104">
        <f t="shared" si="1159"/>
        <v>56.168325899999999</v>
      </c>
      <c r="R3638" s="104">
        <f t="shared" si="1160"/>
        <v>56.168325899999999</v>
      </c>
      <c r="S3638" s="109" t="s">
        <v>52</v>
      </c>
      <c r="T3638" s="110">
        <f t="shared" si="1170"/>
        <v>43687</v>
      </c>
      <c r="U3638" s="111">
        <f t="shared" si="1171"/>
        <v>0</v>
      </c>
      <c r="V3638" s="22"/>
      <c r="AF3638" s="14"/>
    </row>
    <row r="3639" spans="1:32" x14ac:dyDescent="0.2">
      <c r="A3639" s="112">
        <f t="shared" si="1161"/>
        <v>43664</v>
      </c>
      <c r="B3639" s="104">
        <f t="shared" si="1173"/>
        <v>28638.513814310001</v>
      </c>
      <c r="C3639" s="104">
        <f t="shared" si="1162"/>
        <v>26473.69341492996</v>
      </c>
      <c r="D3639" s="132">
        <f t="shared" si="1163"/>
        <v>43657</v>
      </c>
      <c r="E3639" s="105">
        <f t="shared" si="1175"/>
        <v>0</v>
      </c>
      <c r="F3639" s="106">
        <f t="shared" si="1172"/>
        <v>8</v>
      </c>
      <c r="G3639" s="106">
        <f t="shared" si="1174"/>
        <v>31</v>
      </c>
      <c r="H3639" s="104">
        <f t="shared" si="1164"/>
        <v>1</v>
      </c>
      <c r="I3639" s="104">
        <f t="shared" si="1165"/>
        <v>1.07934741</v>
      </c>
      <c r="J3639" s="104">
        <f t="shared" si="1157"/>
        <v>1.07934741</v>
      </c>
      <c r="K3639" s="104">
        <f t="shared" si="1158"/>
        <v>28574.312420530001</v>
      </c>
      <c r="L3639" s="107">
        <f t="shared" si="1167"/>
        <v>0</v>
      </c>
      <c r="M3639" s="105">
        <f t="shared" si="1168"/>
        <v>0</v>
      </c>
      <c r="N3639" s="104">
        <f t="shared" si="1169"/>
        <v>0</v>
      </c>
      <c r="O3639" s="113">
        <f t="shared" si="1166"/>
        <v>0.11</v>
      </c>
      <c r="P3639" s="108">
        <f t="shared" si="1156"/>
        <v>1.002246822</v>
      </c>
      <c r="Q3639" s="104">
        <f t="shared" si="1159"/>
        <v>64.201393780000004</v>
      </c>
      <c r="R3639" s="104">
        <f t="shared" si="1160"/>
        <v>64.201393780000004</v>
      </c>
      <c r="S3639" s="109" t="s">
        <v>52</v>
      </c>
      <c r="T3639" s="110">
        <f t="shared" si="1170"/>
        <v>43687</v>
      </c>
      <c r="U3639" s="111">
        <f t="shared" si="1171"/>
        <v>0</v>
      </c>
      <c r="V3639" s="22"/>
      <c r="AF3639" s="14"/>
    </row>
    <row r="3640" spans="1:32" x14ac:dyDescent="0.2">
      <c r="A3640" s="112">
        <f t="shared" si="1161"/>
        <v>43665</v>
      </c>
      <c r="B3640" s="104">
        <f t="shared" si="1173"/>
        <v>28646.549110980002</v>
      </c>
      <c r="C3640" s="104">
        <f t="shared" si="1162"/>
        <v>26473.69341492996</v>
      </c>
      <c r="D3640" s="132">
        <f t="shared" si="1163"/>
        <v>43657</v>
      </c>
      <c r="E3640" s="105">
        <f t="shared" si="1175"/>
        <v>0</v>
      </c>
      <c r="F3640" s="106">
        <f t="shared" si="1172"/>
        <v>9</v>
      </c>
      <c r="G3640" s="106">
        <f t="shared" si="1174"/>
        <v>31</v>
      </c>
      <c r="H3640" s="104">
        <f t="shared" si="1164"/>
        <v>1</v>
      </c>
      <c r="I3640" s="104">
        <f t="shared" si="1165"/>
        <v>1.07934741</v>
      </c>
      <c r="J3640" s="104">
        <f t="shared" si="1157"/>
        <v>1.07934741</v>
      </c>
      <c r="K3640" s="104">
        <f t="shared" si="1158"/>
        <v>28574.312420530001</v>
      </c>
      <c r="L3640" s="107">
        <f t="shared" si="1167"/>
        <v>0</v>
      </c>
      <c r="M3640" s="105">
        <f t="shared" si="1168"/>
        <v>0</v>
      </c>
      <c r="N3640" s="104">
        <f t="shared" si="1169"/>
        <v>0</v>
      </c>
      <c r="O3640" s="113">
        <f t="shared" si="1166"/>
        <v>0.11</v>
      </c>
      <c r="P3640" s="108">
        <f t="shared" si="1156"/>
        <v>1.002528029</v>
      </c>
      <c r="Q3640" s="104">
        <f t="shared" si="1159"/>
        <v>72.236690449999998</v>
      </c>
      <c r="R3640" s="104">
        <f t="shared" si="1160"/>
        <v>72.236690449999998</v>
      </c>
      <c r="S3640" s="109" t="s">
        <v>52</v>
      </c>
      <c r="T3640" s="110">
        <f t="shared" si="1170"/>
        <v>43687</v>
      </c>
      <c r="U3640" s="111">
        <f t="shared" si="1171"/>
        <v>0</v>
      </c>
      <c r="V3640" s="22"/>
      <c r="AF3640" s="14"/>
    </row>
    <row r="3641" spans="1:32" x14ac:dyDescent="0.2">
      <c r="A3641" s="112">
        <f t="shared" si="1161"/>
        <v>43666</v>
      </c>
      <c r="B3641" s="104">
        <f t="shared" si="1173"/>
        <v>28654.586693600002</v>
      </c>
      <c r="C3641" s="104">
        <f t="shared" si="1162"/>
        <v>26473.69341492996</v>
      </c>
      <c r="D3641" s="132">
        <f t="shared" si="1163"/>
        <v>43657</v>
      </c>
      <c r="E3641" s="105">
        <f t="shared" si="1175"/>
        <v>0</v>
      </c>
      <c r="F3641" s="106">
        <f t="shared" si="1172"/>
        <v>10</v>
      </c>
      <c r="G3641" s="106">
        <f t="shared" si="1174"/>
        <v>31</v>
      </c>
      <c r="H3641" s="104">
        <f t="shared" si="1164"/>
        <v>1</v>
      </c>
      <c r="I3641" s="104">
        <f t="shared" si="1165"/>
        <v>1.07934741</v>
      </c>
      <c r="J3641" s="104">
        <f t="shared" si="1157"/>
        <v>1.07934741</v>
      </c>
      <c r="K3641" s="104">
        <f t="shared" si="1158"/>
        <v>28574.312420530001</v>
      </c>
      <c r="L3641" s="107">
        <f t="shared" si="1167"/>
        <v>0</v>
      </c>
      <c r="M3641" s="105">
        <f t="shared" si="1168"/>
        <v>0</v>
      </c>
      <c r="N3641" s="104">
        <f t="shared" si="1169"/>
        <v>0</v>
      </c>
      <c r="O3641" s="113">
        <f t="shared" si="1166"/>
        <v>0.11</v>
      </c>
      <c r="P3641" s="108">
        <f t="shared" si="1156"/>
        <v>1.002809316</v>
      </c>
      <c r="Q3641" s="104">
        <f t="shared" si="1159"/>
        <v>80.274273070000007</v>
      </c>
      <c r="R3641" s="104">
        <f t="shared" si="1160"/>
        <v>80.274273070000007</v>
      </c>
      <c r="S3641" s="109" t="s">
        <v>52</v>
      </c>
      <c r="T3641" s="110">
        <f t="shared" si="1170"/>
        <v>43687</v>
      </c>
      <c r="U3641" s="111">
        <f t="shared" si="1171"/>
        <v>0</v>
      </c>
      <c r="V3641" s="22"/>
      <c r="AF3641" s="14"/>
    </row>
    <row r="3642" spans="1:32" x14ac:dyDescent="0.2">
      <c r="A3642" s="112">
        <f t="shared" si="1161"/>
        <v>43667</v>
      </c>
      <c r="B3642" s="104">
        <f t="shared" si="1173"/>
        <v>28662.626505010001</v>
      </c>
      <c r="C3642" s="104">
        <f t="shared" si="1162"/>
        <v>26473.69341492996</v>
      </c>
      <c r="D3642" s="132">
        <f t="shared" si="1163"/>
        <v>43657</v>
      </c>
      <c r="E3642" s="105">
        <f t="shared" si="1175"/>
        <v>0</v>
      </c>
      <c r="F3642" s="106">
        <f t="shared" si="1172"/>
        <v>11</v>
      </c>
      <c r="G3642" s="106">
        <f t="shared" si="1174"/>
        <v>31</v>
      </c>
      <c r="H3642" s="104">
        <f t="shared" si="1164"/>
        <v>1</v>
      </c>
      <c r="I3642" s="104">
        <f t="shared" si="1165"/>
        <v>1.07934741</v>
      </c>
      <c r="J3642" s="104">
        <f t="shared" si="1157"/>
        <v>1.07934741</v>
      </c>
      <c r="K3642" s="104">
        <f t="shared" si="1158"/>
        <v>28574.312420530001</v>
      </c>
      <c r="L3642" s="107">
        <f t="shared" si="1167"/>
        <v>0</v>
      </c>
      <c r="M3642" s="105">
        <f t="shared" si="1168"/>
        <v>0</v>
      </c>
      <c r="N3642" s="104">
        <f t="shared" si="1169"/>
        <v>0</v>
      </c>
      <c r="O3642" s="113">
        <f t="shared" si="1166"/>
        <v>0.11</v>
      </c>
      <c r="P3642" s="108">
        <f t="shared" si="1156"/>
        <v>1.003090681</v>
      </c>
      <c r="Q3642" s="104">
        <f t="shared" si="1159"/>
        <v>88.314084480000005</v>
      </c>
      <c r="R3642" s="104">
        <f t="shared" si="1160"/>
        <v>88.314084480000005</v>
      </c>
      <c r="S3642" s="109" t="s">
        <v>52</v>
      </c>
      <c r="T3642" s="110">
        <f t="shared" si="1170"/>
        <v>43687</v>
      </c>
      <c r="U3642" s="111">
        <f t="shared" si="1171"/>
        <v>0</v>
      </c>
      <c r="V3642" s="22"/>
      <c r="AF3642" s="14"/>
    </row>
    <row r="3643" spans="1:32" x14ac:dyDescent="0.2">
      <c r="A3643" s="112">
        <f t="shared" si="1161"/>
        <v>43668</v>
      </c>
      <c r="B3643" s="104">
        <f t="shared" si="1173"/>
        <v>28670.668573800001</v>
      </c>
      <c r="C3643" s="104">
        <f t="shared" si="1162"/>
        <v>26473.69341492996</v>
      </c>
      <c r="D3643" s="132">
        <f t="shared" si="1163"/>
        <v>43657</v>
      </c>
      <c r="E3643" s="105">
        <f t="shared" si="1175"/>
        <v>0</v>
      </c>
      <c r="F3643" s="106">
        <f t="shared" si="1172"/>
        <v>12</v>
      </c>
      <c r="G3643" s="106">
        <f t="shared" si="1174"/>
        <v>31</v>
      </c>
      <c r="H3643" s="104">
        <f t="shared" si="1164"/>
        <v>1</v>
      </c>
      <c r="I3643" s="104">
        <f t="shared" si="1165"/>
        <v>1.07934741</v>
      </c>
      <c r="J3643" s="104">
        <f t="shared" si="1157"/>
        <v>1.07934741</v>
      </c>
      <c r="K3643" s="104">
        <f t="shared" si="1158"/>
        <v>28574.312420530001</v>
      </c>
      <c r="L3643" s="107">
        <f t="shared" si="1167"/>
        <v>0</v>
      </c>
      <c r="M3643" s="105">
        <f t="shared" si="1168"/>
        <v>0</v>
      </c>
      <c r="N3643" s="104">
        <f t="shared" si="1169"/>
        <v>0</v>
      </c>
      <c r="O3643" s="113">
        <f t="shared" si="1166"/>
        <v>0.11</v>
      </c>
      <c r="P3643" s="108">
        <f t="shared" si="1156"/>
        <v>1.0033721250000001</v>
      </c>
      <c r="Q3643" s="104">
        <f t="shared" si="1159"/>
        <v>96.356153269999993</v>
      </c>
      <c r="R3643" s="104">
        <f t="shared" si="1160"/>
        <v>96.356153269999993</v>
      </c>
      <c r="S3643" s="109" t="s">
        <v>52</v>
      </c>
      <c r="T3643" s="110">
        <f t="shared" si="1170"/>
        <v>43687</v>
      </c>
      <c r="U3643" s="111">
        <f t="shared" si="1171"/>
        <v>0</v>
      </c>
      <c r="V3643" s="22"/>
      <c r="AF3643" s="14"/>
    </row>
    <row r="3644" spans="1:32" x14ac:dyDescent="0.2">
      <c r="A3644" s="112">
        <f t="shared" si="1161"/>
        <v>43669</v>
      </c>
      <c r="B3644" s="104">
        <f t="shared" si="1173"/>
        <v>28678.712899950002</v>
      </c>
      <c r="C3644" s="104">
        <f t="shared" si="1162"/>
        <v>26473.69341492996</v>
      </c>
      <c r="D3644" s="132">
        <f t="shared" si="1163"/>
        <v>43657</v>
      </c>
      <c r="E3644" s="105">
        <f t="shared" si="1175"/>
        <v>0</v>
      </c>
      <c r="F3644" s="106">
        <f t="shared" si="1172"/>
        <v>13</v>
      </c>
      <c r="G3644" s="106">
        <f t="shared" si="1174"/>
        <v>31</v>
      </c>
      <c r="H3644" s="104">
        <f t="shared" si="1164"/>
        <v>1</v>
      </c>
      <c r="I3644" s="104">
        <f t="shared" si="1165"/>
        <v>1.07934741</v>
      </c>
      <c r="J3644" s="104">
        <f t="shared" si="1157"/>
        <v>1.07934741</v>
      </c>
      <c r="K3644" s="104">
        <f t="shared" si="1158"/>
        <v>28574.312420530001</v>
      </c>
      <c r="L3644" s="107">
        <f t="shared" si="1167"/>
        <v>0</v>
      </c>
      <c r="M3644" s="105">
        <f t="shared" si="1168"/>
        <v>0</v>
      </c>
      <c r="N3644" s="104">
        <f t="shared" si="1169"/>
        <v>0</v>
      </c>
      <c r="O3644" s="113">
        <f t="shared" si="1166"/>
        <v>0.11</v>
      </c>
      <c r="P3644" s="108">
        <f t="shared" si="1156"/>
        <v>1.003653648</v>
      </c>
      <c r="Q3644" s="104">
        <f t="shared" si="1159"/>
        <v>104.40047942</v>
      </c>
      <c r="R3644" s="104">
        <f t="shared" si="1160"/>
        <v>104.40047942</v>
      </c>
      <c r="S3644" s="109" t="s">
        <v>52</v>
      </c>
      <c r="T3644" s="110">
        <f t="shared" si="1170"/>
        <v>43687</v>
      </c>
      <c r="U3644" s="111">
        <f t="shared" si="1171"/>
        <v>0</v>
      </c>
      <c r="V3644" s="22"/>
      <c r="AF3644" s="14"/>
    </row>
    <row r="3645" spans="1:32" x14ac:dyDescent="0.2">
      <c r="A3645" s="112">
        <f t="shared" si="1161"/>
        <v>43670</v>
      </c>
      <c r="B3645" s="104">
        <f t="shared" si="1173"/>
        <v>28686.75948348</v>
      </c>
      <c r="C3645" s="104">
        <f t="shared" si="1162"/>
        <v>26473.69341492996</v>
      </c>
      <c r="D3645" s="132">
        <f t="shared" si="1163"/>
        <v>43657</v>
      </c>
      <c r="E3645" s="105">
        <f t="shared" si="1175"/>
        <v>0</v>
      </c>
      <c r="F3645" s="106">
        <f t="shared" si="1172"/>
        <v>14</v>
      </c>
      <c r="G3645" s="106">
        <f t="shared" si="1174"/>
        <v>31</v>
      </c>
      <c r="H3645" s="104">
        <f t="shared" si="1164"/>
        <v>1</v>
      </c>
      <c r="I3645" s="104">
        <f t="shared" si="1165"/>
        <v>1.07934741</v>
      </c>
      <c r="J3645" s="104">
        <f t="shared" si="1157"/>
        <v>1.07934741</v>
      </c>
      <c r="K3645" s="104">
        <f t="shared" si="1158"/>
        <v>28574.312420530001</v>
      </c>
      <c r="L3645" s="107">
        <f t="shared" si="1167"/>
        <v>0</v>
      </c>
      <c r="M3645" s="105">
        <f t="shared" si="1168"/>
        <v>0</v>
      </c>
      <c r="N3645" s="104">
        <f t="shared" si="1169"/>
        <v>0</v>
      </c>
      <c r="O3645" s="113">
        <f t="shared" si="1166"/>
        <v>0.11</v>
      </c>
      <c r="P3645" s="108">
        <f t="shared" si="1156"/>
        <v>1.0039352500000001</v>
      </c>
      <c r="Q3645" s="104">
        <f t="shared" si="1159"/>
        <v>112.44706295</v>
      </c>
      <c r="R3645" s="104">
        <f t="shared" si="1160"/>
        <v>112.44706295</v>
      </c>
      <c r="S3645" s="109" t="s">
        <v>52</v>
      </c>
      <c r="T3645" s="110">
        <f t="shared" si="1170"/>
        <v>43687</v>
      </c>
      <c r="U3645" s="111">
        <f t="shared" si="1171"/>
        <v>0</v>
      </c>
      <c r="V3645" s="22"/>
      <c r="AF3645" s="14"/>
    </row>
    <row r="3646" spans="1:32" x14ac:dyDescent="0.2">
      <c r="A3646" s="112">
        <f t="shared" si="1161"/>
        <v>43671</v>
      </c>
      <c r="B3646" s="104">
        <f t="shared" si="1173"/>
        <v>28694.808324370002</v>
      </c>
      <c r="C3646" s="104">
        <f t="shared" si="1162"/>
        <v>26473.69341492996</v>
      </c>
      <c r="D3646" s="132">
        <f t="shared" si="1163"/>
        <v>43657</v>
      </c>
      <c r="E3646" s="105">
        <f t="shared" si="1175"/>
        <v>0</v>
      </c>
      <c r="F3646" s="106">
        <f t="shared" si="1172"/>
        <v>15</v>
      </c>
      <c r="G3646" s="106">
        <f t="shared" si="1174"/>
        <v>31</v>
      </c>
      <c r="H3646" s="104">
        <f t="shared" si="1164"/>
        <v>1</v>
      </c>
      <c r="I3646" s="104">
        <f t="shared" si="1165"/>
        <v>1.07934741</v>
      </c>
      <c r="J3646" s="104">
        <f t="shared" si="1157"/>
        <v>1.07934741</v>
      </c>
      <c r="K3646" s="104">
        <f t="shared" si="1158"/>
        <v>28574.312420530001</v>
      </c>
      <c r="L3646" s="107">
        <f t="shared" si="1167"/>
        <v>0</v>
      </c>
      <c r="M3646" s="105">
        <f t="shared" si="1168"/>
        <v>0</v>
      </c>
      <c r="N3646" s="104">
        <f t="shared" si="1169"/>
        <v>0</v>
      </c>
      <c r="O3646" s="113">
        <f t="shared" si="1166"/>
        <v>0.11</v>
      </c>
      <c r="P3646" s="108">
        <f t="shared" si="1156"/>
        <v>1.004216931</v>
      </c>
      <c r="Q3646" s="104">
        <f t="shared" si="1159"/>
        <v>120.49590384</v>
      </c>
      <c r="R3646" s="104">
        <f t="shared" si="1160"/>
        <v>120.49590384</v>
      </c>
      <c r="S3646" s="109" t="s">
        <v>52</v>
      </c>
      <c r="T3646" s="110">
        <f t="shared" si="1170"/>
        <v>43687</v>
      </c>
      <c r="U3646" s="111">
        <f t="shared" si="1171"/>
        <v>0</v>
      </c>
      <c r="V3646" s="22"/>
      <c r="AF3646" s="14"/>
    </row>
    <row r="3647" spans="1:32" x14ac:dyDescent="0.2">
      <c r="A3647" s="112">
        <f t="shared" si="1161"/>
        <v>43672</v>
      </c>
      <c r="B3647" s="104">
        <f t="shared" si="1173"/>
        <v>28702.85945122</v>
      </c>
      <c r="C3647" s="104">
        <f t="shared" si="1162"/>
        <v>26473.69341492996</v>
      </c>
      <c r="D3647" s="132">
        <f t="shared" si="1163"/>
        <v>43657</v>
      </c>
      <c r="E3647" s="105">
        <f t="shared" si="1175"/>
        <v>0</v>
      </c>
      <c r="F3647" s="106">
        <f t="shared" si="1172"/>
        <v>16</v>
      </c>
      <c r="G3647" s="106">
        <f t="shared" si="1174"/>
        <v>31</v>
      </c>
      <c r="H3647" s="104">
        <f t="shared" si="1164"/>
        <v>1</v>
      </c>
      <c r="I3647" s="104">
        <f t="shared" si="1165"/>
        <v>1.07934741</v>
      </c>
      <c r="J3647" s="104">
        <f t="shared" si="1157"/>
        <v>1.07934741</v>
      </c>
      <c r="K3647" s="104">
        <f t="shared" si="1158"/>
        <v>28574.312420530001</v>
      </c>
      <c r="L3647" s="107">
        <f t="shared" si="1167"/>
        <v>0</v>
      </c>
      <c r="M3647" s="105">
        <f t="shared" si="1168"/>
        <v>0</v>
      </c>
      <c r="N3647" s="104">
        <f t="shared" si="1169"/>
        <v>0</v>
      </c>
      <c r="O3647" s="113">
        <f t="shared" si="1166"/>
        <v>0.11</v>
      </c>
      <c r="P3647" s="108">
        <f t="shared" si="1156"/>
        <v>1.0044986920000001</v>
      </c>
      <c r="Q3647" s="104">
        <f t="shared" si="1159"/>
        <v>128.54703069000001</v>
      </c>
      <c r="R3647" s="104">
        <f t="shared" si="1160"/>
        <v>128.54703069000001</v>
      </c>
      <c r="S3647" s="109" t="s">
        <v>52</v>
      </c>
      <c r="T3647" s="110">
        <f t="shared" si="1170"/>
        <v>43687</v>
      </c>
      <c r="U3647" s="111">
        <f t="shared" si="1171"/>
        <v>0</v>
      </c>
      <c r="V3647" s="22"/>
      <c r="AF3647" s="14"/>
    </row>
    <row r="3648" spans="1:32" x14ac:dyDescent="0.2">
      <c r="A3648" s="112">
        <f t="shared" si="1161"/>
        <v>43673</v>
      </c>
      <c r="B3648" s="104">
        <f t="shared" si="1173"/>
        <v>28710.91280686</v>
      </c>
      <c r="C3648" s="104">
        <f t="shared" si="1162"/>
        <v>26473.69341492996</v>
      </c>
      <c r="D3648" s="132">
        <f t="shared" si="1163"/>
        <v>43657</v>
      </c>
      <c r="E3648" s="105">
        <f t="shared" si="1175"/>
        <v>0</v>
      </c>
      <c r="F3648" s="106">
        <f t="shared" si="1172"/>
        <v>17</v>
      </c>
      <c r="G3648" s="106">
        <f t="shared" si="1174"/>
        <v>31</v>
      </c>
      <c r="H3648" s="104">
        <f t="shared" si="1164"/>
        <v>1</v>
      </c>
      <c r="I3648" s="104">
        <f t="shared" si="1165"/>
        <v>1.07934741</v>
      </c>
      <c r="J3648" s="104">
        <f t="shared" si="1157"/>
        <v>1.07934741</v>
      </c>
      <c r="K3648" s="104">
        <f t="shared" si="1158"/>
        <v>28574.312420530001</v>
      </c>
      <c r="L3648" s="107">
        <f t="shared" si="1167"/>
        <v>0</v>
      </c>
      <c r="M3648" s="105">
        <f t="shared" si="1168"/>
        <v>0</v>
      </c>
      <c r="N3648" s="104">
        <f t="shared" si="1169"/>
        <v>0</v>
      </c>
      <c r="O3648" s="113">
        <f t="shared" si="1166"/>
        <v>0.11</v>
      </c>
      <c r="P3648" s="108">
        <f t="shared" si="1156"/>
        <v>1.004780531</v>
      </c>
      <c r="Q3648" s="104">
        <f t="shared" si="1159"/>
        <v>136.60038632999999</v>
      </c>
      <c r="R3648" s="104">
        <f t="shared" si="1160"/>
        <v>136.60038632999999</v>
      </c>
      <c r="S3648" s="109" t="s">
        <v>52</v>
      </c>
      <c r="T3648" s="110">
        <f t="shared" si="1170"/>
        <v>43687</v>
      </c>
      <c r="U3648" s="111">
        <f t="shared" si="1171"/>
        <v>0</v>
      </c>
      <c r="V3648" s="22"/>
      <c r="AF3648" s="14"/>
    </row>
    <row r="3649" spans="1:32" x14ac:dyDescent="0.2">
      <c r="A3649" s="112">
        <f t="shared" si="1161"/>
        <v>43674</v>
      </c>
      <c r="B3649" s="104">
        <f t="shared" si="1173"/>
        <v>28718.968419860001</v>
      </c>
      <c r="C3649" s="104">
        <f t="shared" si="1162"/>
        <v>26473.69341492996</v>
      </c>
      <c r="D3649" s="132">
        <f t="shared" si="1163"/>
        <v>43657</v>
      </c>
      <c r="E3649" s="105">
        <f t="shared" si="1175"/>
        <v>0</v>
      </c>
      <c r="F3649" s="106">
        <f t="shared" si="1172"/>
        <v>18</v>
      </c>
      <c r="G3649" s="106">
        <f t="shared" si="1174"/>
        <v>31</v>
      </c>
      <c r="H3649" s="104">
        <f t="shared" si="1164"/>
        <v>1</v>
      </c>
      <c r="I3649" s="104">
        <f t="shared" si="1165"/>
        <v>1.07934741</v>
      </c>
      <c r="J3649" s="104">
        <f t="shared" si="1157"/>
        <v>1.07934741</v>
      </c>
      <c r="K3649" s="104">
        <f t="shared" si="1158"/>
        <v>28574.312420530001</v>
      </c>
      <c r="L3649" s="107">
        <f t="shared" si="1167"/>
        <v>0</v>
      </c>
      <c r="M3649" s="105">
        <f t="shared" si="1168"/>
        <v>0</v>
      </c>
      <c r="N3649" s="104">
        <f t="shared" si="1169"/>
        <v>0</v>
      </c>
      <c r="O3649" s="113">
        <f t="shared" si="1166"/>
        <v>0.11</v>
      </c>
      <c r="P3649" s="108">
        <f t="shared" si="1156"/>
        <v>1.005062449</v>
      </c>
      <c r="Q3649" s="104">
        <f t="shared" si="1159"/>
        <v>144.65599932999999</v>
      </c>
      <c r="R3649" s="104">
        <f t="shared" si="1160"/>
        <v>144.65599932999999</v>
      </c>
      <c r="S3649" s="109" t="s">
        <v>52</v>
      </c>
      <c r="T3649" s="110">
        <f t="shared" si="1170"/>
        <v>43687</v>
      </c>
      <c r="U3649" s="111">
        <f t="shared" si="1171"/>
        <v>0</v>
      </c>
      <c r="V3649" s="22"/>
      <c r="AF3649" s="14"/>
    </row>
    <row r="3650" spans="1:32" x14ac:dyDescent="0.2">
      <c r="A3650" s="112">
        <f t="shared" si="1161"/>
        <v>43675</v>
      </c>
      <c r="B3650" s="104">
        <f t="shared" si="1173"/>
        <v>28727.026318820001</v>
      </c>
      <c r="C3650" s="104">
        <f t="shared" si="1162"/>
        <v>26473.69341492996</v>
      </c>
      <c r="D3650" s="132">
        <f t="shared" si="1163"/>
        <v>43657</v>
      </c>
      <c r="E3650" s="105">
        <f t="shared" si="1175"/>
        <v>0</v>
      </c>
      <c r="F3650" s="106">
        <f t="shared" si="1172"/>
        <v>19</v>
      </c>
      <c r="G3650" s="106">
        <f t="shared" si="1174"/>
        <v>31</v>
      </c>
      <c r="H3650" s="104">
        <f t="shared" si="1164"/>
        <v>1</v>
      </c>
      <c r="I3650" s="104">
        <f t="shared" si="1165"/>
        <v>1.07934741</v>
      </c>
      <c r="J3650" s="104">
        <f t="shared" si="1157"/>
        <v>1.07934741</v>
      </c>
      <c r="K3650" s="104">
        <f t="shared" si="1158"/>
        <v>28574.312420530001</v>
      </c>
      <c r="L3650" s="107">
        <f t="shared" si="1167"/>
        <v>0</v>
      </c>
      <c r="M3650" s="105">
        <f t="shared" si="1168"/>
        <v>0</v>
      </c>
      <c r="N3650" s="104">
        <f t="shared" si="1169"/>
        <v>0</v>
      </c>
      <c r="O3650" s="113">
        <f t="shared" si="1166"/>
        <v>0.11</v>
      </c>
      <c r="P3650" s="108">
        <f t="shared" si="1156"/>
        <v>1.0053444469999999</v>
      </c>
      <c r="Q3650" s="104">
        <f t="shared" si="1159"/>
        <v>152.71389829</v>
      </c>
      <c r="R3650" s="104">
        <f t="shared" si="1160"/>
        <v>152.71389829</v>
      </c>
      <c r="S3650" s="109" t="s">
        <v>52</v>
      </c>
      <c r="T3650" s="110">
        <f t="shared" si="1170"/>
        <v>43687</v>
      </c>
      <c r="U3650" s="111">
        <f t="shared" si="1171"/>
        <v>0</v>
      </c>
      <c r="V3650" s="22"/>
      <c r="AF3650" s="14"/>
    </row>
    <row r="3651" spans="1:32" x14ac:dyDescent="0.2">
      <c r="A3651" s="112">
        <f t="shared" si="1161"/>
        <v>43676</v>
      </c>
      <c r="B3651" s="104">
        <f t="shared" si="1173"/>
        <v>28735.08644657</v>
      </c>
      <c r="C3651" s="104">
        <f t="shared" si="1162"/>
        <v>26473.69341492996</v>
      </c>
      <c r="D3651" s="132">
        <f t="shared" si="1163"/>
        <v>43657</v>
      </c>
      <c r="E3651" s="105">
        <f t="shared" si="1175"/>
        <v>0</v>
      </c>
      <c r="F3651" s="106">
        <f t="shared" si="1172"/>
        <v>20</v>
      </c>
      <c r="G3651" s="106">
        <f t="shared" si="1174"/>
        <v>31</v>
      </c>
      <c r="H3651" s="104">
        <f t="shared" si="1164"/>
        <v>1</v>
      </c>
      <c r="I3651" s="104">
        <f t="shared" si="1165"/>
        <v>1.07934741</v>
      </c>
      <c r="J3651" s="104">
        <f t="shared" si="1157"/>
        <v>1.07934741</v>
      </c>
      <c r="K3651" s="104">
        <f t="shared" si="1158"/>
        <v>28574.312420530001</v>
      </c>
      <c r="L3651" s="107">
        <f t="shared" si="1167"/>
        <v>0</v>
      </c>
      <c r="M3651" s="105">
        <f t="shared" si="1168"/>
        <v>0</v>
      </c>
      <c r="N3651" s="104">
        <f t="shared" si="1169"/>
        <v>0</v>
      </c>
      <c r="O3651" s="113">
        <f t="shared" si="1166"/>
        <v>0.11</v>
      </c>
      <c r="P3651" s="108">
        <f t="shared" si="1156"/>
        <v>1.0056265230000001</v>
      </c>
      <c r="Q3651" s="104">
        <f t="shared" si="1159"/>
        <v>160.77402604</v>
      </c>
      <c r="R3651" s="104">
        <f t="shared" si="1160"/>
        <v>160.77402604</v>
      </c>
      <c r="S3651" s="109" t="s">
        <v>52</v>
      </c>
      <c r="T3651" s="110">
        <f t="shared" si="1170"/>
        <v>43687</v>
      </c>
      <c r="U3651" s="111">
        <f t="shared" si="1171"/>
        <v>0</v>
      </c>
      <c r="V3651" s="22"/>
      <c r="AF3651" s="14"/>
    </row>
    <row r="3652" spans="1:32" x14ac:dyDescent="0.2">
      <c r="A3652" s="112">
        <f t="shared" si="1161"/>
        <v>43677</v>
      </c>
      <c r="B3652" s="104">
        <f t="shared" si="1173"/>
        <v>28743.14886026</v>
      </c>
      <c r="C3652" s="104">
        <f t="shared" si="1162"/>
        <v>26473.69341492996</v>
      </c>
      <c r="D3652" s="132">
        <f t="shared" si="1163"/>
        <v>43657</v>
      </c>
      <c r="E3652" s="105">
        <f t="shared" si="1175"/>
        <v>0</v>
      </c>
      <c r="F3652" s="106">
        <f t="shared" si="1172"/>
        <v>21</v>
      </c>
      <c r="G3652" s="106">
        <f t="shared" si="1174"/>
        <v>31</v>
      </c>
      <c r="H3652" s="104">
        <f t="shared" si="1164"/>
        <v>1</v>
      </c>
      <c r="I3652" s="104">
        <f t="shared" si="1165"/>
        <v>1.07934741</v>
      </c>
      <c r="J3652" s="104">
        <f t="shared" si="1157"/>
        <v>1.07934741</v>
      </c>
      <c r="K3652" s="104">
        <f t="shared" si="1158"/>
        <v>28574.312420530001</v>
      </c>
      <c r="L3652" s="107">
        <f t="shared" si="1167"/>
        <v>0</v>
      </c>
      <c r="M3652" s="105">
        <f t="shared" si="1168"/>
        <v>0</v>
      </c>
      <c r="N3652" s="104">
        <f t="shared" si="1169"/>
        <v>0</v>
      </c>
      <c r="O3652" s="113">
        <f t="shared" si="1166"/>
        <v>0.11</v>
      </c>
      <c r="P3652" s="108">
        <f t="shared" si="1156"/>
        <v>1.005908679</v>
      </c>
      <c r="Q3652" s="104">
        <f t="shared" si="1159"/>
        <v>168.83643973</v>
      </c>
      <c r="R3652" s="104">
        <f t="shared" si="1160"/>
        <v>168.83643973</v>
      </c>
      <c r="S3652" s="109" t="s">
        <v>52</v>
      </c>
      <c r="T3652" s="110">
        <f t="shared" si="1170"/>
        <v>43687</v>
      </c>
      <c r="U3652" s="111">
        <f t="shared" si="1171"/>
        <v>0</v>
      </c>
      <c r="V3652" s="22"/>
      <c r="AF3652" s="14"/>
    </row>
    <row r="3653" spans="1:32" x14ac:dyDescent="0.2">
      <c r="A3653" s="112">
        <f t="shared" si="1161"/>
        <v>43678</v>
      </c>
      <c r="B3653" s="104">
        <f t="shared" si="1173"/>
        <v>28751.213531330002</v>
      </c>
      <c r="C3653" s="104">
        <f t="shared" si="1162"/>
        <v>26473.69341492996</v>
      </c>
      <c r="D3653" s="132">
        <f t="shared" si="1163"/>
        <v>43657</v>
      </c>
      <c r="E3653" s="105">
        <f t="shared" si="1175"/>
        <v>0</v>
      </c>
      <c r="F3653" s="106">
        <f t="shared" si="1172"/>
        <v>22</v>
      </c>
      <c r="G3653" s="106">
        <f t="shared" si="1174"/>
        <v>31</v>
      </c>
      <c r="H3653" s="104">
        <f t="shared" si="1164"/>
        <v>1</v>
      </c>
      <c r="I3653" s="104">
        <f t="shared" si="1165"/>
        <v>1.07934741</v>
      </c>
      <c r="J3653" s="104">
        <f t="shared" si="1157"/>
        <v>1.07934741</v>
      </c>
      <c r="K3653" s="104">
        <f t="shared" si="1158"/>
        <v>28574.312420530001</v>
      </c>
      <c r="L3653" s="107">
        <f t="shared" si="1167"/>
        <v>0</v>
      </c>
      <c r="M3653" s="105">
        <f t="shared" si="1168"/>
        <v>0</v>
      </c>
      <c r="N3653" s="104">
        <f t="shared" si="1169"/>
        <v>0</v>
      </c>
      <c r="O3653" s="113">
        <f t="shared" si="1166"/>
        <v>0.11</v>
      </c>
      <c r="P3653" s="108">
        <f t="shared" si="1156"/>
        <v>1.006190914</v>
      </c>
      <c r="Q3653" s="104">
        <f t="shared" si="1159"/>
        <v>176.9011108</v>
      </c>
      <c r="R3653" s="104">
        <f t="shared" si="1160"/>
        <v>176.9011108</v>
      </c>
      <c r="S3653" s="109" t="s">
        <v>52</v>
      </c>
      <c r="T3653" s="110">
        <f t="shared" si="1170"/>
        <v>43687</v>
      </c>
      <c r="U3653" s="111">
        <f t="shared" si="1171"/>
        <v>0</v>
      </c>
      <c r="V3653" s="22"/>
      <c r="AF3653" s="14"/>
    </row>
    <row r="3654" spans="1:32" x14ac:dyDescent="0.2">
      <c r="A3654" s="112">
        <f t="shared" si="1161"/>
        <v>43679</v>
      </c>
      <c r="B3654" s="104">
        <f t="shared" si="1173"/>
        <v>28759.280459770001</v>
      </c>
      <c r="C3654" s="104">
        <f t="shared" si="1162"/>
        <v>26473.69341492996</v>
      </c>
      <c r="D3654" s="132">
        <f t="shared" si="1163"/>
        <v>43657</v>
      </c>
      <c r="E3654" s="105">
        <f t="shared" si="1175"/>
        <v>0</v>
      </c>
      <c r="F3654" s="106">
        <f t="shared" si="1172"/>
        <v>23</v>
      </c>
      <c r="G3654" s="106">
        <f t="shared" si="1174"/>
        <v>31</v>
      </c>
      <c r="H3654" s="104">
        <f t="shared" si="1164"/>
        <v>1</v>
      </c>
      <c r="I3654" s="104">
        <f t="shared" si="1165"/>
        <v>1.07934741</v>
      </c>
      <c r="J3654" s="104">
        <f t="shared" si="1157"/>
        <v>1.07934741</v>
      </c>
      <c r="K3654" s="104">
        <f t="shared" si="1158"/>
        <v>28574.312420530001</v>
      </c>
      <c r="L3654" s="107">
        <f t="shared" si="1167"/>
        <v>0</v>
      </c>
      <c r="M3654" s="105">
        <f t="shared" si="1168"/>
        <v>0</v>
      </c>
      <c r="N3654" s="104">
        <f t="shared" si="1169"/>
        <v>0</v>
      </c>
      <c r="O3654" s="113">
        <f t="shared" si="1166"/>
        <v>0.11</v>
      </c>
      <c r="P3654" s="108">
        <f t="shared" si="1156"/>
        <v>1.0064732279999999</v>
      </c>
      <c r="Q3654" s="104">
        <f t="shared" si="1159"/>
        <v>184.96803924</v>
      </c>
      <c r="R3654" s="104">
        <f t="shared" si="1160"/>
        <v>184.96803924</v>
      </c>
      <c r="S3654" s="109" t="s">
        <v>52</v>
      </c>
      <c r="T3654" s="110">
        <f t="shared" si="1170"/>
        <v>43687</v>
      </c>
      <c r="U3654" s="111">
        <f t="shared" si="1171"/>
        <v>0</v>
      </c>
      <c r="V3654" s="22"/>
      <c r="AF3654" s="14"/>
    </row>
    <row r="3655" spans="1:32" x14ac:dyDescent="0.2">
      <c r="A3655" s="112">
        <f t="shared" si="1161"/>
        <v>43680</v>
      </c>
      <c r="B3655" s="104">
        <f t="shared" si="1173"/>
        <v>28767.349645570001</v>
      </c>
      <c r="C3655" s="104">
        <f t="shared" si="1162"/>
        <v>26473.69341492996</v>
      </c>
      <c r="D3655" s="132">
        <f t="shared" si="1163"/>
        <v>43657</v>
      </c>
      <c r="E3655" s="105">
        <f t="shared" si="1175"/>
        <v>0</v>
      </c>
      <c r="F3655" s="106">
        <f t="shared" si="1172"/>
        <v>24</v>
      </c>
      <c r="G3655" s="106">
        <f t="shared" si="1174"/>
        <v>31</v>
      </c>
      <c r="H3655" s="104">
        <f t="shared" si="1164"/>
        <v>1</v>
      </c>
      <c r="I3655" s="104">
        <f t="shared" si="1165"/>
        <v>1.07934741</v>
      </c>
      <c r="J3655" s="104">
        <f t="shared" si="1157"/>
        <v>1.07934741</v>
      </c>
      <c r="K3655" s="104">
        <f t="shared" si="1158"/>
        <v>28574.312420530001</v>
      </c>
      <c r="L3655" s="107">
        <f t="shared" si="1167"/>
        <v>0</v>
      </c>
      <c r="M3655" s="105">
        <f t="shared" si="1168"/>
        <v>0</v>
      </c>
      <c r="N3655" s="104">
        <f t="shared" si="1169"/>
        <v>0</v>
      </c>
      <c r="O3655" s="113">
        <f t="shared" si="1166"/>
        <v>0.11</v>
      </c>
      <c r="P3655" s="108">
        <f t="shared" si="1156"/>
        <v>1.0067556209999999</v>
      </c>
      <c r="Q3655" s="104">
        <f t="shared" si="1159"/>
        <v>193.03722504000001</v>
      </c>
      <c r="R3655" s="104">
        <f t="shared" si="1160"/>
        <v>193.03722504000001</v>
      </c>
      <c r="S3655" s="109" t="s">
        <v>52</v>
      </c>
      <c r="T3655" s="110">
        <f t="shared" si="1170"/>
        <v>43687</v>
      </c>
      <c r="U3655" s="111">
        <f t="shared" si="1171"/>
        <v>0</v>
      </c>
      <c r="V3655" s="22"/>
      <c r="AF3655" s="14"/>
    </row>
    <row r="3656" spans="1:32" x14ac:dyDescent="0.2">
      <c r="A3656" s="112">
        <f t="shared" si="1161"/>
        <v>43681</v>
      </c>
      <c r="B3656" s="104">
        <f t="shared" si="1173"/>
        <v>28775.421117330003</v>
      </c>
      <c r="C3656" s="104">
        <f t="shared" si="1162"/>
        <v>26473.69341492996</v>
      </c>
      <c r="D3656" s="132">
        <f t="shared" si="1163"/>
        <v>43657</v>
      </c>
      <c r="E3656" s="105">
        <f t="shared" si="1175"/>
        <v>0</v>
      </c>
      <c r="F3656" s="106">
        <f t="shared" si="1172"/>
        <v>25</v>
      </c>
      <c r="G3656" s="106">
        <f t="shared" si="1174"/>
        <v>31</v>
      </c>
      <c r="H3656" s="104">
        <f t="shared" si="1164"/>
        <v>1</v>
      </c>
      <c r="I3656" s="104">
        <f t="shared" si="1165"/>
        <v>1.07934741</v>
      </c>
      <c r="J3656" s="104">
        <f t="shared" si="1157"/>
        <v>1.07934741</v>
      </c>
      <c r="K3656" s="104">
        <f t="shared" si="1158"/>
        <v>28574.312420530001</v>
      </c>
      <c r="L3656" s="107">
        <f t="shared" si="1167"/>
        <v>0</v>
      </c>
      <c r="M3656" s="105">
        <f t="shared" si="1168"/>
        <v>0</v>
      </c>
      <c r="N3656" s="104">
        <f t="shared" si="1169"/>
        <v>0</v>
      </c>
      <c r="O3656" s="113">
        <f t="shared" si="1166"/>
        <v>0.11</v>
      </c>
      <c r="P3656" s="108">
        <f t="shared" ref="P3656:P3719" si="1176">ROUND((1+O3656)^(30/360)^(F3656/G3656),9)</f>
        <v>1.0070380940000001</v>
      </c>
      <c r="Q3656" s="104">
        <f t="shared" si="1159"/>
        <v>201.10869679999999</v>
      </c>
      <c r="R3656" s="104">
        <f t="shared" si="1160"/>
        <v>201.10869679999999</v>
      </c>
      <c r="S3656" s="109" t="s">
        <v>52</v>
      </c>
      <c r="T3656" s="110">
        <f t="shared" si="1170"/>
        <v>43687</v>
      </c>
      <c r="U3656" s="111">
        <f t="shared" si="1171"/>
        <v>0</v>
      </c>
      <c r="V3656" s="22"/>
      <c r="AF3656" s="14"/>
    </row>
    <row r="3657" spans="1:32" x14ac:dyDescent="0.2">
      <c r="A3657" s="112">
        <f t="shared" si="1161"/>
        <v>43682</v>
      </c>
      <c r="B3657" s="104">
        <f t="shared" si="1173"/>
        <v>28783.49481787</v>
      </c>
      <c r="C3657" s="104">
        <f t="shared" si="1162"/>
        <v>26473.69341492996</v>
      </c>
      <c r="D3657" s="132">
        <f t="shared" si="1163"/>
        <v>43657</v>
      </c>
      <c r="E3657" s="105">
        <f t="shared" si="1175"/>
        <v>0</v>
      </c>
      <c r="F3657" s="106">
        <f t="shared" si="1172"/>
        <v>26</v>
      </c>
      <c r="G3657" s="106">
        <f t="shared" si="1174"/>
        <v>31</v>
      </c>
      <c r="H3657" s="104">
        <f t="shared" si="1164"/>
        <v>1</v>
      </c>
      <c r="I3657" s="104">
        <f t="shared" si="1165"/>
        <v>1.07934741</v>
      </c>
      <c r="J3657" s="104">
        <f t="shared" si="1157"/>
        <v>1.07934741</v>
      </c>
      <c r="K3657" s="104">
        <f t="shared" si="1158"/>
        <v>28574.312420530001</v>
      </c>
      <c r="L3657" s="107">
        <f t="shared" si="1167"/>
        <v>0</v>
      </c>
      <c r="M3657" s="105">
        <f t="shared" si="1168"/>
        <v>0</v>
      </c>
      <c r="N3657" s="104">
        <f t="shared" si="1169"/>
        <v>0</v>
      </c>
      <c r="O3657" s="113">
        <f t="shared" si="1166"/>
        <v>0.11</v>
      </c>
      <c r="P3657" s="108">
        <f t="shared" si="1176"/>
        <v>1.0073206450000001</v>
      </c>
      <c r="Q3657" s="104">
        <f t="shared" si="1159"/>
        <v>209.18239733999999</v>
      </c>
      <c r="R3657" s="104">
        <f t="shared" si="1160"/>
        <v>209.18239733999999</v>
      </c>
      <c r="S3657" s="109" t="s">
        <v>52</v>
      </c>
      <c r="T3657" s="110">
        <f t="shared" si="1170"/>
        <v>43687</v>
      </c>
      <c r="U3657" s="111">
        <f t="shared" si="1171"/>
        <v>0</v>
      </c>
      <c r="V3657" s="22"/>
      <c r="AF3657" s="14"/>
    </row>
    <row r="3658" spans="1:32" x14ac:dyDescent="0.2">
      <c r="A3658" s="112">
        <f t="shared" si="1161"/>
        <v>43683</v>
      </c>
      <c r="B3658" s="104">
        <f t="shared" si="1173"/>
        <v>28791.57080437</v>
      </c>
      <c r="C3658" s="104">
        <f t="shared" si="1162"/>
        <v>26473.69341492996</v>
      </c>
      <c r="D3658" s="132">
        <f t="shared" si="1163"/>
        <v>43657</v>
      </c>
      <c r="E3658" s="105">
        <f t="shared" si="1175"/>
        <v>0</v>
      </c>
      <c r="F3658" s="106">
        <f t="shared" si="1172"/>
        <v>27</v>
      </c>
      <c r="G3658" s="106">
        <f t="shared" si="1174"/>
        <v>31</v>
      </c>
      <c r="H3658" s="104">
        <f t="shared" si="1164"/>
        <v>1</v>
      </c>
      <c r="I3658" s="104">
        <f t="shared" si="1165"/>
        <v>1.07934741</v>
      </c>
      <c r="J3658" s="104">
        <f t="shared" ref="J3658:J3721" si="1177">TRUNC(H3658*I3658,8)</f>
        <v>1.07934741</v>
      </c>
      <c r="K3658" s="104">
        <f t="shared" ref="K3658:K3721" si="1178">TRUNC(C3658*J3658,8)</f>
        <v>28574.312420530001</v>
      </c>
      <c r="L3658" s="107">
        <f t="shared" si="1167"/>
        <v>0</v>
      </c>
      <c r="M3658" s="105">
        <f t="shared" si="1168"/>
        <v>0</v>
      </c>
      <c r="N3658" s="104">
        <f t="shared" si="1169"/>
        <v>0</v>
      </c>
      <c r="O3658" s="113">
        <f t="shared" si="1166"/>
        <v>0.11</v>
      </c>
      <c r="P3658" s="108">
        <f t="shared" si="1176"/>
        <v>1.007603276</v>
      </c>
      <c r="Q3658" s="104">
        <f t="shared" ref="Q3658:Q3721" si="1179">TRUNC((P3658-1)*K3658,8)</f>
        <v>217.25838383999999</v>
      </c>
      <c r="R3658" s="104">
        <f t="shared" ref="R3658:R3721" si="1180">(N3658+Q3658)</f>
        <v>217.25838383999999</v>
      </c>
      <c r="S3658" s="109" t="s">
        <v>52</v>
      </c>
      <c r="T3658" s="110">
        <f t="shared" si="1170"/>
        <v>43687</v>
      </c>
      <c r="U3658" s="111">
        <f t="shared" si="1171"/>
        <v>0</v>
      </c>
      <c r="V3658" s="22"/>
      <c r="AF3658" s="14"/>
    </row>
    <row r="3659" spans="1:32" x14ac:dyDescent="0.2">
      <c r="A3659" s="112">
        <f t="shared" ref="A3659:A3722" si="1181">(A3658+1)</f>
        <v>43684</v>
      </c>
      <c r="B3659" s="104">
        <f t="shared" si="1173"/>
        <v>28799.649076810001</v>
      </c>
      <c r="C3659" s="104">
        <f t="shared" ref="C3659:C3722" si="1182">IF(DAY(A3658)=$E$2,VLOOKUP(A3658,X$10:Y$148,2),C3658)</f>
        <v>26473.69341492996</v>
      </c>
      <c r="D3659" s="132">
        <f t="shared" ref="D3659:D3722" si="1183">IF(DAY(A3658)=$E$2,A3659,D3658)</f>
        <v>43657</v>
      </c>
      <c r="E3659" s="105">
        <f t="shared" si="1175"/>
        <v>0</v>
      </c>
      <c r="F3659" s="106">
        <f t="shared" si="1172"/>
        <v>28</v>
      </c>
      <c r="G3659" s="106">
        <f t="shared" si="1174"/>
        <v>31</v>
      </c>
      <c r="H3659" s="104">
        <f t="shared" ref="H3659:H3722" si="1184">TRUNC(((1+$E3659)^($F3659/$G3659)),8)</f>
        <v>1</v>
      </c>
      <c r="I3659" s="104">
        <f t="shared" ref="I3659:I3722" si="1185">IF(DAY(A3658)=E$2,J3658,I3658)</f>
        <v>1.07934741</v>
      </c>
      <c r="J3659" s="104">
        <f t="shared" si="1177"/>
        <v>1.07934741</v>
      </c>
      <c r="K3659" s="104">
        <f t="shared" si="1178"/>
        <v>28574.312420530001</v>
      </c>
      <c r="L3659" s="107">
        <f t="shared" si="1167"/>
        <v>0</v>
      </c>
      <c r="M3659" s="105">
        <f t="shared" si="1168"/>
        <v>0</v>
      </c>
      <c r="N3659" s="104">
        <f t="shared" si="1169"/>
        <v>0</v>
      </c>
      <c r="O3659" s="113">
        <f t="shared" ref="O3659:O3722" si="1186">(O3658)</f>
        <v>0.11</v>
      </c>
      <c r="P3659" s="108">
        <f t="shared" si="1176"/>
        <v>1.0078859870000001</v>
      </c>
      <c r="Q3659" s="104">
        <f t="shared" si="1179"/>
        <v>225.33665628</v>
      </c>
      <c r="R3659" s="104">
        <f t="shared" si="1180"/>
        <v>225.33665628</v>
      </c>
      <c r="S3659" s="109" t="s">
        <v>52</v>
      </c>
      <c r="T3659" s="110">
        <f t="shared" si="1170"/>
        <v>43687</v>
      </c>
      <c r="U3659" s="111">
        <f t="shared" si="1171"/>
        <v>0</v>
      </c>
      <c r="V3659" s="22"/>
      <c r="AF3659" s="14"/>
    </row>
    <row r="3660" spans="1:32" x14ac:dyDescent="0.2">
      <c r="A3660" s="112">
        <f t="shared" si="1181"/>
        <v>43685</v>
      </c>
      <c r="B3660" s="104">
        <f t="shared" si="1173"/>
        <v>28807.729578040002</v>
      </c>
      <c r="C3660" s="104">
        <f t="shared" si="1182"/>
        <v>26473.69341492996</v>
      </c>
      <c r="D3660" s="132">
        <f t="shared" si="1183"/>
        <v>43657</v>
      </c>
      <c r="E3660" s="105">
        <f t="shared" si="1175"/>
        <v>0</v>
      </c>
      <c r="F3660" s="106">
        <f t="shared" si="1172"/>
        <v>29</v>
      </c>
      <c r="G3660" s="106">
        <f t="shared" si="1174"/>
        <v>31</v>
      </c>
      <c r="H3660" s="104">
        <f t="shared" si="1184"/>
        <v>1</v>
      </c>
      <c r="I3660" s="104">
        <f t="shared" si="1185"/>
        <v>1.07934741</v>
      </c>
      <c r="J3660" s="104">
        <f t="shared" si="1177"/>
        <v>1.07934741</v>
      </c>
      <c r="K3660" s="104">
        <f t="shared" si="1178"/>
        <v>28574.312420530001</v>
      </c>
      <c r="L3660" s="107">
        <f t="shared" ref="L3660:L3723" si="1187">IF(DAY(A3660)=E$2,VLOOKUP(A3660,$X$10:$AE$196,7),0)</f>
        <v>0</v>
      </c>
      <c r="M3660" s="105">
        <f t="shared" ref="M3660:M3723" si="1188">IF(DAY(A3660)=E$2,VLOOKUP(A3660,$X$10:$AE$200,5),0)</f>
        <v>0</v>
      </c>
      <c r="N3660" s="104">
        <f t="shared" ref="N3660:N3723" si="1189">IF(M3660&gt;0,TRUNC((M3660*K3660),8),0)</f>
        <v>0</v>
      </c>
      <c r="O3660" s="113">
        <f t="shared" si="1186"/>
        <v>0.11</v>
      </c>
      <c r="P3660" s="108">
        <f t="shared" si="1176"/>
        <v>1.008168776</v>
      </c>
      <c r="Q3660" s="104">
        <f t="shared" si="1179"/>
        <v>233.41715751000001</v>
      </c>
      <c r="R3660" s="104">
        <f t="shared" si="1180"/>
        <v>233.41715751000001</v>
      </c>
      <c r="S3660" s="109" t="s">
        <v>52</v>
      </c>
      <c r="T3660" s="110">
        <f t="shared" ref="T3660:T3723" si="1190">IF(DAY(A3660)=E$2+1,VLOOKUP(A3659,$X$10:$AE$200,8),T3659)</f>
        <v>43687</v>
      </c>
      <c r="U3660" s="111">
        <f t="shared" ref="U3660:U3723" si="1191">IF(L3660&gt;0,K3660-N3660,0)</f>
        <v>0</v>
      </c>
      <c r="V3660" s="22"/>
      <c r="AF3660" s="14"/>
    </row>
    <row r="3661" spans="1:32" x14ac:dyDescent="0.2">
      <c r="A3661" s="112">
        <f t="shared" si="1181"/>
        <v>43686</v>
      </c>
      <c r="B3661" s="104">
        <f t="shared" si="1173"/>
        <v>28815.812365220001</v>
      </c>
      <c r="C3661" s="104">
        <f t="shared" si="1182"/>
        <v>26473.69341492996</v>
      </c>
      <c r="D3661" s="132">
        <f t="shared" si="1183"/>
        <v>43657</v>
      </c>
      <c r="E3661" s="105">
        <f t="shared" si="1175"/>
        <v>0</v>
      </c>
      <c r="F3661" s="106">
        <f t="shared" si="1172"/>
        <v>30</v>
      </c>
      <c r="G3661" s="106">
        <f t="shared" si="1174"/>
        <v>31</v>
      </c>
      <c r="H3661" s="104">
        <f t="shared" si="1184"/>
        <v>1</v>
      </c>
      <c r="I3661" s="104">
        <f t="shared" si="1185"/>
        <v>1.07934741</v>
      </c>
      <c r="J3661" s="104">
        <f t="shared" si="1177"/>
        <v>1.07934741</v>
      </c>
      <c r="K3661" s="104">
        <f t="shared" si="1178"/>
        <v>28574.312420530001</v>
      </c>
      <c r="L3661" s="107">
        <f t="shared" si="1187"/>
        <v>0</v>
      </c>
      <c r="M3661" s="105">
        <f t="shared" si="1188"/>
        <v>0</v>
      </c>
      <c r="N3661" s="104">
        <f t="shared" si="1189"/>
        <v>0</v>
      </c>
      <c r="O3661" s="113">
        <f t="shared" si="1186"/>
        <v>0.11</v>
      </c>
      <c r="P3661" s="108">
        <f t="shared" si="1176"/>
        <v>1.0084516450000001</v>
      </c>
      <c r="Q3661" s="104">
        <f t="shared" si="1179"/>
        <v>241.49994469000001</v>
      </c>
      <c r="R3661" s="104">
        <f t="shared" si="1180"/>
        <v>241.49994469000001</v>
      </c>
      <c r="S3661" s="109" t="s">
        <v>52</v>
      </c>
      <c r="T3661" s="110">
        <f t="shared" si="1190"/>
        <v>43687</v>
      </c>
      <c r="U3661" s="111">
        <f t="shared" si="1191"/>
        <v>0</v>
      </c>
      <c r="V3661" s="22"/>
      <c r="AF3661" s="14"/>
    </row>
    <row r="3662" spans="1:32" x14ac:dyDescent="0.2">
      <c r="A3662" s="112">
        <f t="shared" si="1181"/>
        <v>43687</v>
      </c>
      <c r="B3662" s="104">
        <f t="shared" si="1173"/>
        <v>28823.897438350003</v>
      </c>
      <c r="C3662" s="104">
        <f t="shared" si="1182"/>
        <v>26473.69341492996</v>
      </c>
      <c r="D3662" s="132">
        <f t="shared" si="1183"/>
        <v>43657</v>
      </c>
      <c r="E3662" s="105">
        <f t="shared" si="1175"/>
        <v>0</v>
      </c>
      <c r="F3662" s="106">
        <f t="shared" si="1172"/>
        <v>31</v>
      </c>
      <c r="G3662" s="106">
        <f t="shared" si="1174"/>
        <v>31</v>
      </c>
      <c r="H3662" s="104">
        <f t="shared" si="1184"/>
        <v>1</v>
      </c>
      <c r="I3662" s="104">
        <f t="shared" si="1185"/>
        <v>1.07934741</v>
      </c>
      <c r="J3662" s="104">
        <f t="shared" si="1177"/>
        <v>1.07934741</v>
      </c>
      <c r="K3662" s="104">
        <f t="shared" si="1178"/>
        <v>28574.312420530001</v>
      </c>
      <c r="L3662" s="107">
        <f t="shared" si="1187"/>
        <v>119</v>
      </c>
      <c r="M3662" s="105">
        <f t="shared" si="1188"/>
        <v>2.0109512524853872E-3</v>
      </c>
      <c r="N3662" s="104">
        <f t="shared" si="1189"/>
        <v>57.461549349999999</v>
      </c>
      <c r="O3662" s="113">
        <f t="shared" si="1186"/>
        <v>0.11</v>
      </c>
      <c r="P3662" s="108">
        <f t="shared" si="1176"/>
        <v>1.0087345940000001</v>
      </c>
      <c r="Q3662" s="104">
        <f t="shared" si="1179"/>
        <v>249.58501781999999</v>
      </c>
      <c r="R3662" s="104">
        <f t="shared" si="1180"/>
        <v>307.04656717</v>
      </c>
      <c r="S3662" s="109" t="s">
        <v>52</v>
      </c>
      <c r="T3662" s="110">
        <f t="shared" si="1190"/>
        <v>43687</v>
      </c>
      <c r="U3662" s="104">
        <f t="shared" si="1191"/>
        <v>28516.850871180002</v>
      </c>
      <c r="V3662" s="70"/>
      <c r="AF3662" s="14"/>
    </row>
    <row r="3663" spans="1:32" x14ac:dyDescent="0.2">
      <c r="A3663" s="112">
        <f t="shared" si="1181"/>
        <v>43688</v>
      </c>
      <c r="B3663" s="104">
        <f t="shared" si="1173"/>
        <v>28524.852043639999</v>
      </c>
      <c r="C3663" s="104">
        <f t="shared" si="1182"/>
        <v>26420.456107999958</v>
      </c>
      <c r="D3663" s="132">
        <f t="shared" si="1183"/>
        <v>43688</v>
      </c>
      <c r="E3663" s="105">
        <f t="shared" si="1175"/>
        <v>0</v>
      </c>
      <c r="F3663" s="106">
        <f t="shared" si="1172"/>
        <v>1</v>
      </c>
      <c r="G3663" s="106">
        <f t="shared" si="1174"/>
        <v>31</v>
      </c>
      <c r="H3663" s="104">
        <f t="shared" si="1184"/>
        <v>1</v>
      </c>
      <c r="I3663" s="104">
        <f t="shared" si="1185"/>
        <v>1.07934741</v>
      </c>
      <c r="J3663" s="104">
        <f t="shared" si="1177"/>
        <v>1.07934741</v>
      </c>
      <c r="K3663" s="104">
        <f t="shared" si="1178"/>
        <v>28516.850871179999</v>
      </c>
      <c r="L3663" s="107">
        <f t="shared" si="1187"/>
        <v>0</v>
      </c>
      <c r="M3663" s="105">
        <f t="shared" si="1188"/>
        <v>0</v>
      </c>
      <c r="N3663" s="104">
        <f t="shared" si="1189"/>
        <v>0</v>
      </c>
      <c r="O3663" s="113">
        <f t="shared" si="1186"/>
        <v>0.11</v>
      </c>
      <c r="P3663" s="108">
        <f t="shared" si="1176"/>
        <v>1.0002805770000001</v>
      </c>
      <c r="Q3663" s="104">
        <f t="shared" si="1179"/>
        <v>8.0011724599999994</v>
      </c>
      <c r="R3663" s="104">
        <f t="shared" si="1180"/>
        <v>8.0011724599999994</v>
      </c>
      <c r="S3663" s="109" t="s">
        <v>52</v>
      </c>
      <c r="T3663" s="110">
        <f t="shared" si="1190"/>
        <v>43718</v>
      </c>
      <c r="U3663" s="111">
        <f t="shared" si="1191"/>
        <v>0</v>
      </c>
      <c r="V3663" s="22"/>
      <c r="AF3663" s="14"/>
    </row>
    <row r="3664" spans="1:32" x14ac:dyDescent="0.2">
      <c r="A3664" s="112">
        <f t="shared" si="1181"/>
        <v>43689</v>
      </c>
      <c r="B3664" s="104">
        <f t="shared" si="1173"/>
        <v>28532.855468939997</v>
      </c>
      <c r="C3664" s="104">
        <f t="shared" si="1182"/>
        <v>26420.456107999958</v>
      </c>
      <c r="D3664" s="132">
        <f t="shared" si="1183"/>
        <v>43688</v>
      </c>
      <c r="E3664" s="105">
        <f t="shared" si="1175"/>
        <v>0</v>
      </c>
      <c r="F3664" s="106">
        <f t="shared" si="1172"/>
        <v>2</v>
      </c>
      <c r="G3664" s="106">
        <f t="shared" si="1174"/>
        <v>31</v>
      </c>
      <c r="H3664" s="104">
        <f t="shared" si="1184"/>
        <v>1</v>
      </c>
      <c r="I3664" s="104">
        <f t="shared" si="1185"/>
        <v>1.07934741</v>
      </c>
      <c r="J3664" s="104">
        <f t="shared" si="1177"/>
        <v>1.07934741</v>
      </c>
      <c r="K3664" s="104">
        <f t="shared" si="1178"/>
        <v>28516.850871179999</v>
      </c>
      <c r="L3664" s="107">
        <f t="shared" si="1187"/>
        <v>0</v>
      </c>
      <c r="M3664" s="105">
        <f t="shared" si="1188"/>
        <v>0</v>
      </c>
      <c r="N3664" s="104">
        <f t="shared" si="1189"/>
        <v>0</v>
      </c>
      <c r="O3664" s="113">
        <f t="shared" si="1186"/>
        <v>0.11</v>
      </c>
      <c r="P3664" s="108">
        <f t="shared" si="1176"/>
        <v>1.000561233</v>
      </c>
      <c r="Q3664" s="104">
        <f t="shared" si="1179"/>
        <v>16.004597759999999</v>
      </c>
      <c r="R3664" s="104">
        <f t="shared" si="1180"/>
        <v>16.004597759999999</v>
      </c>
      <c r="S3664" s="109" t="s">
        <v>52</v>
      </c>
      <c r="T3664" s="110">
        <f t="shared" si="1190"/>
        <v>43718</v>
      </c>
      <c r="U3664" s="111">
        <f t="shared" si="1191"/>
        <v>0</v>
      </c>
      <c r="V3664" s="22"/>
      <c r="AF3664" s="14"/>
    </row>
    <row r="3665" spans="1:32" x14ac:dyDescent="0.2">
      <c r="A3665" s="112">
        <f t="shared" si="1181"/>
        <v>43690</v>
      </c>
      <c r="B3665" s="104">
        <f t="shared" si="1173"/>
        <v>28540.861118549998</v>
      </c>
      <c r="C3665" s="104">
        <f t="shared" si="1182"/>
        <v>26420.456107999958</v>
      </c>
      <c r="D3665" s="132">
        <f t="shared" si="1183"/>
        <v>43688</v>
      </c>
      <c r="E3665" s="105">
        <f t="shared" si="1175"/>
        <v>0</v>
      </c>
      <c r="F3665" s="106">
        <f t="shared" si="1172"/>
        <v>3</v>
      </c>
      <c r="G3665" s="106">
        <f t="shared" si="1174"/>
        <v>31</v>
      </c>
      <c r="H3665" s="104">
        <f t="shared" si="1184"/>
        <v>1</v>
      </c>
      <c r="I3665" s="104">
        <f t="shared" si="1185"/>
        <v>1.07934741</v>
      </c>
      <c r="J3665" s="104">
        <f t="shared" si="1177"/>
        <v>1.07934741</v>
      </c>
      <c r="K3665" s="104">
        <f t="shared" si="1178"/>
        <v>28516.850871179999</v>
      </c>
      <c r="L3665" s="107">
        <f t="shared" si="1187"/>
        <v>0</v>
      </c>
      <c r="M3665" s="105">
        <f t="shared" si="1188"/>
        <v>0</v>
      </c>
      <c r="N3665" s="104">
        <f t="shared" si="1189"/>
        <v>0</v>
      </c>
      <c r="O3665" s="113">
        <f t="shared" si="1186"/>
        <v>0.11</v>
      </c>
      <c r="P3665" s="108">
        <f t="shared" si="1176"/>
        <v>1.0008419669999999</v>
      </c>
      <c r="Q3665" s="104">
        <f t="shared" si="1179"/>
        <v>24.010247369999998</v>
      </c>
      <c r="R3665" s="104">
        <f t="shared" si="1180"/>
        <v>24.010247369999998</v>
      </c>
      <c r="S3665" s="109" t="s">
        <v>52</v>
      </c>
      <c r="T3665" s="110">
        <f t="shared" si="1190"/>
        <v>43718</v>
      </c>
      <c r="U3665" s="111">
        <f t="shared" si="1191"/>
        <v>0</v>
      </c>
      <c r="V3665" s="22"/>
      <c r="AF3665" s="14"/>
    </row>
    <row r="3666" spans="1:32" x14ac:dyDescent="0.2">
      <c r="A3666" s="112">
        <f t="shared" si="1181"/>
        <v>43691</v>
      </c>
      <c r="B3666" s="104">
        <f t="shared" si="1173"/>
        <v>28548.869049509998</v>
      </c>
      <c r="C3666" s="104">
        <f t="shared" si="1182"/>
        <v>26420.456107999958</v>
      </c>
      <c r="D3666" s="132">
        <f t="shared" si="1183"/>
        <v>43688</v>
      </c>
      <c r="E3666" s="105">
        <f t="shared" si="1175"/>
        <v>0</v>
      </c>
      <c r="F3666" s="106">
        <f t="shared" si="1172"/>
        <v>4</v>
      </c>
      <c r="G3666" s="106">
        <f t="shared" si="1174"/>
        <v>31</v>
      </c>
      <c r="H3666" s="104">
        <f t="shared" si="1184"/>
        <v>1</v>
      </c>
      <c r="I3666" s="104">
        <f t="shared" si="1185"/>
        <v>1.07934741</v>
      </c>
      <c r="J3666" s="104">
        <f t="shared" si="1177"/>
        <v>1.07934741</v>
      </c>
      <c r="K3666" s="104">
        <f t="shared" si="1178"/>
        <v>28516.850871179999</v>
      </c>
      <c r="L3666" s="107">
        <f t="shared" si="1187"/>
        <v>0</v>
      </c>
      <c r="M3666" s="105">
        <f t="shared" si="1188"/>
        <v>0</v>
      </c>
      <c r="N3666" s="104">
        <f t="shared" si="1189"/>
        <v>0</v>
      </c>
      <c r="O3666" s="113">
        <f t="shared" si="1186"/>
        <v>0.11</v>
      </c>
      <c r="P3666" s="108">
        <f t="shared" si="1176"/>
        <v>1.0011227810000001</v>
      </c>
      <c r="Q3666" s="104">
        <f t="shared" si="1179"/>
        <v>32.018178329999998</v>
      </c>
      <c r="R3666" s="104">
        <f t="shared" si="1180"/>
        <v>32.018178329999998</v>
      </c>
      <c r="S3666" s="109" t="s">
        <v>52</v>
      </c>
      <c r="T3666" s="110">
        <f t="shared" si="1190"/>
        <v>43718</v>
      </c>
      <c r="U3666" s="111">
        <f t="shared" si="1191"/>
        <v>0</v>
      </c>
      <c r="V3666" s="22"/>
      <c r="AF3666" s="14"/>
    </row>
    <row r="3667" spans="1:32" x14ac:dyDescent="0.2">
      <c r="A3667" s="112">
        <f t="shared" si="1181"/>
        <v>43692</v>
      </c>
      <c r="B3667" s="104">
        <f t="shared" si="1173"/>
        <v>28556.879204789999</v>
      </c>
      <c r="C3667" s="104">
        <f t="shared" si="1182"/>
        <v>26420.456107999958</v>
      </c>
      <c r="D3667" s="132">
        <f t="shared" si="1183"/>
        <v>43688</v>
      </c>
      <c r="E3667" s="105">
        <f t="shared" si="1175"/>
        <v>0</v>
      </c>
      <c r="F3667" s="106">
        <f t="shared" si="1172"/>
        <v>5</v>
      </c>
      <c r="G3667" s="106">
        <f t="shared" si="1174"/>
        <v>31</v>
      </c>
      <c r="H3667" s="104">
        <f t="shared" si="1184"/>
        <v>1</v>
      </c>
      <c r="I3667" s="104">
        <f t="shared" si="1185"/>
        <v>1.07934741</v>
      </c>
      <c r="J3667" s="104">
        <f t="shared" si="1177"/>
        <v>1.07934741</v>
      </c>
      <c r="K3667" s="104">
        <f t="shared" si="1178"/>
        <v>28516.850871179999</v>
      </c>
      <c r="L3667" s="107">
        <f t="shared" si="1187"/>
        <v>0</v>
      </c>
      <c r="M3667" s="105">
        <f t="shared" si="1188"/>
        <v>0</v>
      </c>
      <c r="N3667" s="104">
        <f t="shared" si="1189"/>
        <v>0</v>
      </c>
      <c r="O3667" s="113">
        <f t="shared" si="1186"/>
        <v>0.11</v>
      </c>
      <c r="P3667" s="108">
        <f t="shared" si="1176"/>
        <v>1.001403673</v>
      </c>
      <c r="Q3667" s="104">
        <f t="shared" si="1179"/>
        <v>40.028333609999997</v>
      </c>
      <c r="R3667" s="104">
        <f t="shared" si="1180"/>
        <v>40.028333609999997</v>
      </c>
      <c r="S3667" s="109" t="s">
        <v>52</v>
      </c>
      <c r="T3667" s="110">
        <f t="shared" si="1190"/>
        <v>43718</v>
      </c>
      <c r="U3667" s="111">
        <f t="shared" si="1191"/>
        <v>0</v>
      </c>
      <c r="V3667" s="22"/>
      <c r="AF3667" s="14"/>
    </row>
    <row r="3668" spans="1:32" x14ac:dyDescent="0.2">
      <c r="A3668" s="112">
        <f t="shared" si="1181"/>
        <v>43693</v>
      </c>
      <c r="B3668" s="104">
        <f t="shared" si="1173"/>
        <v>28564.891584379999</v>
      </c>
      <c r="C3668" s="104">
        <f t="shared" si="1182"/>
        <v>26420.456107999958</v>
      </c>
      <c r="D3668" s="132">
        <f t="shared" si="1183"/>
        <v>43688</v>
      </c>
      <c r="E3668" s="105">
        <f t="shared" si="1175"/>
        <v>0</v>
      </c>
      <c r="F3668" s="106">
        <f t="shared" si="1172"/>
        <v>6</v>
      </c>
      <c r="G3668" s="106">
        <f t="shared" si="1174"/>
        <v>31</v>
      </c>
      <c r="H3668" s="104">
        <f t="shared" si="1184"/>
        <v>1</v>
      </c>
      <c r="I3668" s="104">
        <f t="shared" si="1185"/>
        <v>1.07934741</v>
      </c>
      <c r="J3668" s="104">
        <f t="shared" si="1177"/>
        <v>1.07934741</v>
      </c>
      <c r="K3668" s="104">
        <f t="shared" si="1178"/>
        <v>28516.850871179999</v>
      </c>
      <c r="L3668" s="107">
        <f t="shared" si="1187"/>
        <v>0</v>
      </c>
      <c r="M3668" s="105">
        <f t="shared" si="1188"/>
        <v>0</v>
      </c>
      <c r="N3668" s="104">
        <f t="shared" si="1189"/>
        <v>0</v>
      </c>
      <c r="O3668" s="113">
        <f t="shared" si="1186"/>
        <v>0.11</v>
      </c>
      <c r="P3668" s="108">
        <f t="shared" si="1176"/>
        <v>1.0016846429999999</v>
      </c>
      <c r="Q3668" s="104">
        <f t="shared" si="1179"/>
        <v>48.040713199999999</v>
      </c>
      <c r="R3668" s="104">
        <f t="shared" si="1180"/>
        <v>48.040713199999999</v>
      </c>
      <c r="S3668" s="109" t="s">
        <v>52</v>
      </c>
      <c r="T3668" s="110">
        <f t="shared" si="1190"/>
        <v>43718</v>
      </c>
      <c r="U3668" s="111">
        <f t="shared" si="1191"/>
        <v>0</v>
      </c>
      <c r="V3668" s="22"/>
      <c r="AF3668" s="14"/>
    </row>
    <row r="3669" spans="1:32" x14ac:dyDescent="0.2">
      <c r="A3669" s="112">
        <f t="shared" si="1181"/>
        <v>43694</v>
      </c>
      <c r="B3669" s="104">
        <f t="shared" si="1173"/>
        <v>28572.906245309998</v>
      </c>
      <c r="C3669" s="104">
        <f t="shared" si="1182"/>
        <v>26420.456107999958</v>
      </c>
      <c r="D3669" s="132">
        <f t="shared" si="1183"/>
        <v>43688</v>
      </c>
      <c r="E3669" s="105">
        <f t="shared" si="1175"/>
        <v>0</v>
      </c>
      <c r="F3669" s="106">
        <f t="shared" si="1172"/>
        <v>7</v>
      </c>
      <c r="G3669" s="106">
        <f t="shared" si="1174"/>
        <v>31</v>
      </c>
      <c r="H3669" s="104">
        <f t="shared" si="1184"/>
        <v>1</v>
      </c>
      <c r="I3669" s="104">
        <f t="shared" si="1185"/>
        <v>1.07934741</v>
      </c>
      <c r="J3669" s="104">
        <f t="shared" si="1177"/>
        <v>1.07934741</v>
      </c>
      <c r="K3669" s="104">
        <f t="shared" si="1178"/>
        <v>28516.850871179999</v>
      </c>
      <c r="L3669" s="107">
        <f t="shared" si="1187"/>
        <v>0</v>
      </c>
      <c r="M3669" s="105">
        <f t="shared" si="1188"/>
        <v>0</v>
      </c>
      <c r="N3669" s="104">
        <f t="shared" si="1189"/>
        <v>0</v>
      </c>
      <c r="O3669" s="113">
        <f t="shared" si="1186"/>
        <v>0.11</v>
      </c>
      <c r="P3669" s="108">
        <f t="shared" si="1176"/>
        <v>1.001965693</v>
      </c>
      <c r="Q3669" s="104">
        <f t="shared" si="1179"/>
        <v>56.055374129999997</v>
      </c>
      <c r="R3669" s="104">
        <f t="shared" si="1180"/>
        <v>56.055374129999997</v>
      </c>
      <c r="S3669" s="109" t="s">
        <v>52</v>
      </c>
      <c r="T3669" s="110">
        <f t="shared" si="1190"/>
        <v>43718</v>
      </c>
      <c r="U3669" s="111">
        <f t="shared" si="1191"/>
        <v>0</v>
      </c>
      <c r="V3669" s="22"/>
      <c r="AF3669" s="14"/>
    </row>
    <row r="3670" spans="1:32" x14ac:dyDescent="0.2">
      <c r="A3670" s="112">
        <f t="shared" si="1181"/>
        <v>43695</v>
      </c>
      <c r="B3670" s="104">
        <f t="shared" si="1173"/>
        <v>28580.923159079997</v>
      </c>
      <c r="C3670" s="104">
        <f t="shared" si="1182"/>
        <v>26420.456107999958</v>
      </c>
      <c r="D3670" s="132">
        <f t="shared" si="1183"/>
        <v>43688</v>
      </c>
      <c r="E3670" s="105">
        <f t="shared" si="1175"/>
        <v>0</v>
      </c>
      <c r="F3670" s="106">
        <f t="shared" si="1172"/>
        <v>8</v>
      </c>
      <c r="G3670" s="106">
        <f t="shared" si="1174"/>
        <v>31</v>
      </c>
      <c r="H3670" s="104">
        <f t="shared" si="1184"/>
        <v>1</v>
      </c>
      <c r="I3670" s="104">
        <f t="shared" si="1185"/>
        <v>1.07934741</v>
      </c>
      <c r="J3670" s="104">
        <f t="shared" si="1177"/>
        <v>1.07934741</v>
      </c>
      <c r="K3670" s="104">
        <f t="shared" si="1178"/>
        <v>28516.850871179999</v>
      </c>
      <c r="L3670" s="107">
        <f t="shared" si="1187"/>
        <v>0</v>
      </c>
      <c r="M3670" s="105">
        <f t="shared" si="1188"/>
        <v>0</v>
      </c>
      <c r="N3670" s="104">
        <f t="shared" si="1189"/>
        <v>0</v>
      </c>
      <c r="O3670" s="113">
        <f t="shared" si="1186"/>
        <v>0.11</v>
      </c>
      <c r="P3670" s="108">
        <f t="shared" si="1176"/>
        <v>1.002246822</v>
      </c>
      <c r="Q3670" s="104">
        <f t="shared" si="1179"/>
        <v>64.072287900000006</v>
      </c>
      <c r="R3670" s="104">
        <f t="shared" si="1180"/>
        <v>64.072287900000006</v>
      </c>
      <c r="S3670" s="109" t="s">
        <v>52</v>
      </c>
      <c r="T3670" s="110">
        <f t="shared" si="1190"/>
        <v>43718</v>
      </c>
      <c r="U3670" s="111">
        <f t="shared" si="1191"/>
        <v>0</v>
      </c>
      <c r="V3670" s="22"/>
      <c r="AF3670" s="14"/>
    </row>
    <row r="3671" spans="1:32" x14ac:dyDescent="0.2">
      <c r="A3671" s="112">
        <f t="shared" si="1181"/>
        <v>43696</v>
      </c>
      <c r="B3671" s="104">
        <f t="shared" si="1173"/>
        <v>28588.942297169997</v>
      </c>
      <c r="C3671" s="104">
        <f t="shared" si="1182"/>
        <v>26420.456107999958</v>
      </c>
      <c r="D3671" s="132">
        <f t="shared" si="1183"/>
        <v>43688</v>
      </c>
      <c r="E3671" s="105">
        <f t="shared" si="1175"/>
        <v>0</v>
      </c>
      <c r="F3671" s="106">
        <f t="shared" si="1172"/>
        <v>9</v>
      </c>
      <c r="G3671" s="106">
        <f t="shared" si="1174"/>
        <v>31</v>
      </c>
      <c r="H3671" s="104">
        <f t="shared" si="1184"/>
        <v>1</v>
      </c>
      <c r="I3671" s="104">
        <f t="shared" si="1185"/>
        <v>1.07934741</v>
      </c>
      <c r="J3671" s="104">
        <f t="shared" si="1177"/>
        <v>1.07934741</v>
      </c>
      <c r="K3671" s="104">
        <f t="shared" si="1178"/>
        <v>28516.850871179999</v>
      </c>
      <c r="L3671" s="107">
        <f t="shared" si="1187"/>
        <v>0</v>
      </c>
      <c r="M3671" s="105">
        <f t="shared" si="1188"/>
        <v>0</v>
      </c>
      <c r="N3671" s="104">
        <f t="shared" si="1189"/>
        <v>0</v>
      </c>
      <c r="O3671" s="113">
        <f t="shared" si="1186"/>
        <v>0.11</v>
      </c>
      <c r="P3671" s="108">
        <f t="shared" si="1176"/>
        <v>1.002528029</v>
      </c>
      <c r="Q3671" s="104">
        <f t="shared" si="1179"/>
        <v>72.091425990000005</v>
      </c>
      <c r="R3671" s="104">
        <f t="shared" si="1180"/>
        <v>72.091425990000005</v>
      </c>
      <c r="S3671" s="109" t="s">
        <v>52</v>
      </c>
      <c r="T3671" s="110">
        <f t="shared" si="1190"/>
        <v>43718</v>
      </c>
      <c r="U3671" s="111">
        <f t="shared" si="1191"/>
        <v>0</v>
      </c>
      <c r="V3671" s="22"/>
      <c r="AF3671" s="14"/>
    </row>
    <row r="3672" spans="1:32" x14ac:dyDescent="0.2">
      <c r="A3672" s="112">
        <f t="shared" si="1181"/>
        <v>43697</v>
      </c>
      <c r="B3672" s="104">
        <f t="shared" si="1173"/>
        <v>28596.963716599999</v>
      </c>
      <c r="C3672" s="104">
        <f t="shared" si="1182"/>
        <v>26420.456107999958</v>
      </c>
      <c r="D3672" s="132">
        <f t="shared" si="1183"/>
        <v>43688</v>
      </c>
      <c r="E3672" s="105">
        <f t="shared" si="1175"/>
        <v>0</v>
      </c>
      <c r="F3672" s="106">
        <f t="shared" si="1172"/>
        <v>10</v>
      </c>
      <c r="G3672" s="106">
        <f t="shared" si="1174"/>
        <v>31</v>
      </c>
      <c r="H3672" s="104">
        <f t="shared" si="1184"/>
        <v>1</v>
      </c>
      <c r="I3672" s="104">
        <f t="shared" si="1185"/>
        <v>1.07934741</v>
      </c>
      <c r="J3672" s="104">
        <f t="shared" si="1177"/>
        <v>1.07934741</v>
      </c>
      <c r="K3672" s="104">
        <f t="shared" si="1178"/>
        <v>28516.850871179999</v>
      </c>
      <c r="L3672" s="107">
        <f t="shared" si="1187"/>
        <v>0</v>
      </c>
      <c r="M3672" s="105">
        <f t="shared" si="1188"/>
        <v>0</v>
      </c>
      <c r="N3672" s="104">
        <f t="shared" si="1189"/>
        <v>0</v>
      </c>
      <c r="O3672" s="113">
        <f t="shared" si="1186"/>
        <v>0.11</v>
      </c>
      <c r="P3672" s="108">
        <f t="shared" si="1176"/>
        <v>1.002809316</v>
      </c>
      <c r="Q3672" s="104">
        <f t="shared" si="1179"/>
        <v>80.112845419999999</v>
      </c>
      <c r="R3672" s="104">
        <f t="shared" si="1180"/>
        <v>80.112845419999999</v>
      </c>
      <c r="S3672" s="109" t="s">
        <v>52</v>
      </c>
      <c r="T3672" s="110">
        <f t="shared" si="1190"/>
        <v>43718</v>
      </c>
      <c r="U3672" s="111">
        <f t="shared" si="1191"/>
        <v>0</v>
      </c>
      <c r="V3672" s="22"/>
      <c r="AF3672" s="14"/>
    </row>
    <row r="3673" spans="1:32" x14ac:dyDescent="0.2">
      <c r="A3673" s="112">
        <f t="shared" si="1181"/>
        <v>43698</v>
      </c>
      <c r="B3673" s="104">
        <f t="shared" si="1173"/>
        <v>28604.987360339997</v>
      </c>
      <c r="C3673" s="104">
        <f t="shared" si="1182"/>
        <v>26420.456107999958</v>
      </c>
      <c r="D3673" s="132">
        <f t="shared" si="1183"/>
        <v>43688</v>
      </c>
      <c r="E3673" s="105">
        <f t="shared" si="1175"/>
        <v>0</v>
      </c>
      <c r="F3673" s="106">
        <f t="shared" si="1172"/>
        <v>11</v>
      </c>
      <c r="G3673" s="106">
        <f t="shared" si="1174"/>
        <v>31</v>
      </c>
      <c r="H3673" s="104">
        <f t="shared" si="1184"/>
        <v>1</v>
      </c>
      <c r="I3673" s="104">
        <f t="shared" si="1185"/>
        <v>1.07934741</v>
      </c>
      <c r="J3673" s="104">
        <f t="shared" si="1177"/>
        <v>1.07934741</v>
      </c>
      <c r="K3673" s="104">
        <f t="shared" si="1178"/>
        <v>28516.850871179999</v>
      </c>
      <c r="L3673" s="107">
        <f t="shared" si="1187"/>
        <v>0</v>
      </c>
      <c r="M3673" s="105">
        <f t="shared" si="1188"/>
        <v>0</v>
      </c>
      <c r="N3673" s="104">
        <f t="shared" si="1189"/>
        <v>0</v>
      </c>
      <c r="O3673" s="113">
        <f t="shared" si="1186"/>
        <v>0.11</v>
      </c>
      <c r="P3673" s="108">
        <f t="shared" si="1176"/>
        <v>1.003090681</v>
      </c>
      <c r="Q3673" s="104">
        <f t="shared" si="1179"/>
        <v>88.136489159999996</v>
      </c>
      <c r="R3673" s="104">
        <f t="shared" si="1180"/>
        <v>88.136489159999996</v>
      </c>
      <c r="S3673" s="109" t="s">
        <v>52</v>
      </c>
      <c r="T3673" s="110">
        <f t="shared" si="1190"/>
        <v>43718</v>
      </c>
      <c r="U3673" s="111">
        <f t="shared" si="1191"/>
        <v>0</v>
      </c>
      <c r="V3673" s="22"/>
      <c r="AF3673" s="14"/>
    </row>
    <row r="3674" spans="1:32" x14ac:dyDescent="0.2">
      <c r="A3674" s="112">
        <f t="shared" si="1181"/>
        <v>43699</v>
      </c>
      <c r="B3674" s="104">
        <f t="shared" si="1173"/>
        <v>28613.01325692</v>
      </c>
      <c r="C3674" s="104">
        <f t="shared" si="1182"/>
        <v>26420.456107999958</v>
      </c>
      <c r="D3674" s="132">
        <f t="shared" si="1183"/>
        <v>43688</v>
      </c>
      <c r="E3674" s="105">
        <f t="shared" si="1175"/>
        <v>0</v>
      </c>
      <c r="F3674" s="106">
        <f t="shared" si="1172"/>
        <v>12</v>
      </c>
      <c r="G3674" s="106">
        <f t="shared" si="1174"/>
        <v>31</v>
      </c>
      <c r="H3674" s="104">
        <f t="shared" si="1184"/>
        <v>1</v>
      </c>
      <c r="I3674" s="104">
        <f t="shared" si="1185"/>
        <v>1.07934741</v>
      </c>
      <c r="J3674" s="104">
        <f t="shared" si="1177"/>
        <v>1.07934741</v>
      </c>
      <c r="K3674" s="104">
        <f t="shared" si="1178"/>
        <v>28516.850871179999</v>
      </c>
      <c r="L3674" s="107">
        <f t="shared" si="1187"/>
        <v>0</v>
      </c>
      <c r="M3674" s="105">
        <f t="shared" si="1188"/>
        <v>0</v>
      </c>
      <c r="N3674" s="104">
        <f t="shared" si="1189"/>
        <v>0</v>
      </c>
      <c r="O3674" s="113">
        <f t="shared" si="1186"/>
        <v>0.11</v>
      </c>
      <c r="P3674" s="108">
        <f t="shared" si="1176"/>
        <v>1.0033721250000001</v>
      </c>
      <c r="Q3674" s="104">
        <f t="shared" si="1179"/>
        <v>96.162385740000005</v>
      </c>
      <c r="R3674" s="104">
        <f t="shared" si="1180"/>
        <v>96.162385740000005</v>
      </c>
      <c r="S3674" s="109" t="s">
        <v>52</v>
      </c>
      <c r="T3674" s="110">
        <f t="shared" si="1190"/>
        <v>43718</v>
      </c>
      <c r="U3674" s="111">
        <f t="shared" si="1191"/>
        <v>0</v>
      </c>
      <c r="V3674" s="22"/>
      <c r="AF3674" s="14"/>
    </row>
    <row r="3675" spans="1:32" x14ac:dyDescent="0.2">
      <c r="A3675" s="112">
        <f t="shared" si="1181"/>
        <v>43700</v>
      </c>
      <c r="B3675" s="104">
        <f t="shared" si="1173"/>
        <v>28621.041406329998</v>
      </c>
      <c r="C3675" s="104">
        <f t="shared" si="1182"/>
        <v>26420.456107999958</v>
      </c>
      <c r="D3675" s="132">
        <f t="shared" si="1183"/>
        <v>43688</v>
      </c>
      <c r="E3675" s="105">
        <f t="shared" si="1175"/>
        <v>0</v>
      </c>
      <c r="F3675" s="106">
        <f t="shared" si="1172"/>
        <v>13</v>
      </c>
      <c r="G3675" s="106">
        <f t="shared" si="1174"/>
        <v>31</v>
      </c>
      <c r="H3675" s="104">
        <f t="shared" si="1184"/>
        <v>1</v>
      </c>
      <c r="I3675" s="104">
        <f t="shared" si="1185"/>
        <v>1.07934741</v>
      </c>
      <c r="J3675" s="104">
        <f t="shared" si="1177"/>
        <v>1.07934741</v>
      </c>
      <c r="K3675" s="104">
        <f t="shared" si="1178"/>
        <v>28516.850871179999</v>
      </c>
      <c r="L3675" s="107">
        <f t="shared" si="1187"/>
        <v>0</v>
      </c>
      <c r="M3675" s="105">
        <f t="shared" si="1188"/>
        <v>0</v>
      </c>
      <c r="N3675" s="104">
        <f t="shared" si="1189"/>
        <v>0</v>
      </c>
      <c r="O3675" s="113">
        <f t="shared" si="1186"/>
        <v>0.11</v>
      </c>
      <c r="P3675" s="108">
        <f t="shared" si="1176"/>
        <v>1.003653648</v>
      </c>
      <c r="Q3675" s="104">
        <f t="shared" si="1179"/>
        <v>104.19053515</v>
      </c>
      <c r="R3675" s="104">
        <f t="shared" si="1180"/>
        <v>104.19053515</v>
      </c>
      <c r="S3675" s="109" t="s">
        <v>52</v>
      </c>
      <c r="T3675" s="110">
        <f t="shared" si="1190"/>
        <v>43718</v>
      </c>
      <c r="U3675" s="111">
        <f t="shared" si="1191"/>
        <v>0</v>
      </c>
      <c r="V3675" s="22"/>
      <c r="AF3675" s="14"/>
    </row>
    <row r="3676" spans="1:32" x14ac:dyDescent="0.2">
      <c r="A3676" s="112">
        <f t="shared" si="1181"/>
        <v>43701</v>
      </c>
      <c r="B3676" s="104">
        <f t="shared" si="1173"/>
        <v>28629.071808569999</v>
      </c>
      <c r="C3676" s="104">
        <f t="shared" si="1182"/>
        <v>26420.456107999958</v>
      </c>
      <c r="D3676" s="132">
        <f t="shared" si="1183"/>
        <v>43688</v>
      </c>
      <c r="E3676" s="105">
        <f t="shared" si="1175"/>
        <v>0</v>
      </c>
      <c r="F3676" s="106">
        <f t="shared" si="1172"/>
        <v>14</v>
      </c>
      <c r="G3676" s="106">
        <f t="shared" si="1174"/>
        <v>31</v>
      </c>
      <c r="H3676" s="104">
        <f t="shared" si="1184"/>
        <v>1</v>
      </c>
      <c r="I3676" s="104">
        <f t="shared" si="1185"/>
        <v>1.07934741</v>
      </c>
      <c r="J3676" s="104">
        <f t="shared" si="1177"/>
        <v>1.07934741</v>
      </c>
      <c r="K3676" s="104">
        <f t="shared" si="1178"/>
        <v>28516.850871179999</v>
      </c>
      <c r="L3676" s="107">
        <f t="shared" si="1187"/>
        <v>0</v>
      </c>
      <c r="M3676" s="105">
        <f t="shared" si="1188"/>
        <v>0</v>
      </c>
      <c r="N3676" s="104">
        <f t="shared" si="1189"/>
        <v>0</v>
      </c>
      <c r="O3676" s="113">
        <f t="shared" si="1186"/>
        <v>0.11</v>
      </c>
      <c r="P3676" s="108">
        <f t="shared" si="1176"/>
        <v>1.0039352500000001</v>
      </c>
      <c r="Q3676" s="104">
        <f t="shared" si="1179"/>
        <v>112.22093739</v>
      </c>
      <c r="R3676" s="104">
        <f t="shared" si="1180"/>
        <v>112.22093739</v>
      </c>
      <c r="S3676" s="109" t="s">
        <v>52</v>
      </c>
      <c r="T3676" s="110">
        <f t="shared" si="1190"/>
        <v>43718</v>
      </c>
      <c r="U3676" s="111">
        <f t="shared" si="1191"/>
        <v>0</v>
      </c>
      <c r="V3676" s="22"/>
      <c r="AF3676" s="14"/>
    </row>
    <row r="3677" spans="1:32" x14ac:dyDescent="0.2">
      <c r="A3677" s="112">
        <f t="shared" si="1181"/>
        <v>43702</v>
      </c>
      <c r="B3677" s="104">
        <f t="shared" si="1173"/>
        <v>28637.10446364</v>
      </c>
      <c r="C3677" s="104">
        <f t="shared" si="1182"/>
        <v>26420.456107999958</v>
      </c>
      <c r="D3677" s="132">
        <f t="shared" si="1183"/>
        <v>43688</v>
      </c>
      <c r="E3677" s="105">
        <f t="shared" si="1175"/>
        <v>0</v>
      </c>
      <c r="F3677" s="106">
        <f t="shared" si="1172"/>
        <v>15</v>
      </c>
      <c r="G3677" s="106">
        <f t="shared" si="1174"/>
        <v>31</v>
      </c>
      <c r="H3677" s="104">
        <f t="shared" si="1184"/>
        <v>1</v>
      </c>
      <c r="I3677" s="104">
        <f t="shared" si="1185"/>
        <v>1.07934741</v>
      </c>
      <c r="J3677" s="104">
        <f t="shared" si="1177"/>
        <v>1.07934741</v>
      </c>
      <c r="K3677" s="104">
        <f t="shared" si="1178"/>
        <v>28516.850871179999</v>
      </c>
      <c r="L3677" s="107">
        <f t="shared" si="1187"/>
        <v>0</v>
      </c>
      <c r="M3677" s="105">
        <f t="shared" si="1188"/>
        <v>0</v>
      </c>
      <c r="N3677" s="104">
        <f t="shared" si="1189"/>
        <v>0</v>
      </c>
      <c r="O3677" s="113">
        <f t="shared" si="1186"/>
        <v>0.11</v>
      </c>
      <c r="P3677" s="108">
        <f t="shared" si="1176"/>
        <v>1.004216931</v>
      </c>
      <c r="Q3677" s="104">
        <f t="shared" si="1179"/>
        <v>120.25359245999999</v>
      </c>
      <c r="R3677" s="104">
        <f t="shared" si="1180"/>
        <v>120.25359245999999</v>
      </c>
      <c r="S3677" s="109" t="s">
        <v>52</v>
      </c>
      <c r="T3677" s="110">
        <f t="shared" si="1190"/>
        <v>43718</v>
      </c>
      <c r="U3677" s="111">
        <f t="shared" si="1191"/>
        <v>0</v>
      </c>
      <c r="V3677" s="22"/>
      <c r="AF3677" s="14"/>
    </row>
    <row r="3678" spans="1:32" x14ac:dyDescent="0.2">
      <c r="A3678" s="112">
        <f t="shared" si="1181"/>
        <v>43703</v>
      </c>
      <c r="B3678" s="104">
        <f t="shared" si="1173"/>
        <v>28645.13940005</v>
      </c>
      <c r="C3678" s="104">
        <f t="shared" si="1182"/>
        <v>26420.456107999958</v>
      </c>
      <c r="D3678" s="132">
        <f t="shared" si="1183"/>
        <v>43688</v>
      </c>
      <c r="E3678" s="105">
        <f t="shared" si="1175"/>
        <v>0</v>
      </c>
      <c r="F3678" s="106">
        <f t="shared" si="1172"/>
        <v>16</v>
      </c>
      <c r="G3678" s="106">
        <f t="shared" si="1174"/>
        <v>31</v>
      </c>
      <c r="H3678" s="104">
        <f t="shared" si="1184"/>
        <v>1</v>
      </c>
      <c r="I3678" s="104">
        <f t="shared" si="1185"/>
        <v>1.07934741</v>
      </c>
      <c r="J3678" s="104">
        <f t="shared" si="1177"/>
        <v>1.07934741</v>
      </c>
      <c r="K3678" s="104">
        <f t="shared" si="1178"/>
        <v>28516.850871179999</v>
      </c>
      <c r="L3678" s="107">
        <f t="shared" si="1187"/>
        <v>0</v>
      </c>
      <c r="M3678" s="105">
        <f t="shared" si="1188"/>
        <v>0</v>
      </c>
      <c r="N3678" s="104">
        <f t="shared" si="1189"/>
        <v>0</v>
      </c>
      <c r="O3678" s="113">
        <f t="shared" si="1186"/>
        <v>0.11</v>
      </c>
      <c r="P3678" s="108">
        <f t="shared" si="1176"/>
        <v>1.0044986920000001</v>
      </c>
      <c r="Q3678" s="104">
        <f t="shared" si="1179"/>
        <v>128.28852886999999</v>
      </c>
      <c r="R3678" s="104">
        <f t="shared" si="1180"/>
        <v>128.28852886999999</v>
      </c>
      <c r="S3678" s="109" t="s">
        <v>52</v>
      </c>
      <c r="T3678" s="110">
        <f t="shared" si="1190"/>
        <v>43718</v>
      </c>
      <c r="U3678" s="111">
        <f t="shared" si="1191"/>
        <v>0</v>
      </c>
      <c r="V3678" s="22"/>
      <c r="AF3678" s="14"/>
    </row>
    <row r="3679" spans="1:32" x14ac:dyDescent="0.2">
      <c r="A3679" s="112">
        <f t="shared" si="1181"/>
        <v>43704</v>
      </c>
      <c r="B3679" s="104">
        <f t="shared" si="1173"/>
        <v>28653.176560789998</v>
      </c>
      <c r="C3679" s="104">
        <f t="shared" si="1182"/>
        <v>26420.456107999958</v>
      </c>
      <c r="D3679" s="132">
        <f t="shared" si="1183"/>
        <v>43688</v>
      </c>
      <c r="E3679" s="105">
        <f t="shared" si="1175"/>
        <v>0</v>
      </c>
      <c r="F3679" s="106">
        <f t="shared" si="1172"/>
        <v>17</v>
      </c>
      <c r="G3679" s="106">
        <f t="shared" si="1174"/>
        <v>31</v>
      </c>
      <c r="H3679" s="104">
        <f t="shared" si="1184"/>
        <v>1</v>
      </c>
      <c r="I3679" s="104">
        <f t="shared" si="1185"/>
        <v>1.07934741</v>
      </c>
      <c r="J3679" s="104">
        <f t="shared" si="1177"/>
        <v>1.07934741</v>
      </c>
      <c r="K3679" s="104">
        <f t="shared" si="1178"/>
        <v>28516.850871179999</v>
      </c>
      <c r="L3679" s="107">
        <f t="shared" si="1187"/>
        <v>0</v>
      </c>
      <c r="M3679" s="105">
        <f t="shared" si="1188"/>
        <v>0</v>
      </c>
      <c r="N3679" s="104">
        <f t="shared" si="1189"/>
        <v>0</v>
      </c>
      <c r="O3679" s="113">
        <f t="shared" si="1186"/>
        <v>0.11</v>
      </c>
      <c r="P3679" s="108">
        <f t="shared" si="1176"/>
        <v>1.004780531</v>
      </c>
      <c r="Q3679" s="104">
        <f t="shared" si="1179"/>
        <v>136.32568961000001</v>
      </c>
      <c r="R3679" s="104">
        <f t="shared" si="1180"/>
        <v>136.32568961000001</v>
      </c>
      <c r="S3679" s="109" t="s">
        <v>52</v>
      </c>
      <c r="T3679" s="110">
        <f t="shared" si="1190"/>
        <v>43718</v>
      </c>
      <c r="U3679" s="111">
        <f t="shared" si="1191"/>
        <v>0</v>
      </c>
      <c r="V3679" s="22"/>
      <c r="AF3679" s="14"/>
    </row>
    <row r="3680" spans="1:32" x14ac:dyDescent="0.2">
      <c r="A3680" s="112">
        <f t="shared" si="1181"/>
        <v>43705</v>
      </c>
      <c r="B3680" s="104">
        <f t="shared" si="1173"/>
        <v>28661.215974349998</v>
      </c>
      <c r="C3680" s="104">
        <f t="shared" si="1182"/>
        <v>26420.456107999958</v>
      </c>
      <c r="D3680" s="132">
        <f t="shared" si="1183"/>
        <v>43688</v>
      </c>
      <c r="E3680" s="105">
        <f t="shared" si="1175"/>
        <v>0</v>
      </c>
      <c r="F3680" s="106">
        <f t="shared" si="1172"/>
        <v>18</v>
      </c>
      <c r="G3680" s="106">
        <f t="shared" si="1174"/>
        <v>31</v>
      </c>
      <c r="H3680" s="104">
        <f t="shared" si="1184"/>
        <v>1</v>
      </c>
      <c r="I3680" s="104">
        <f t="shared" si="1185"/>
        <v>1.07934741</v>
      </c>
      <c r="J3680" s="104">
        <f t="shared" si="1177"/>
        <v>1.07934741</v>
      </c>
      <c r="K3680" s="104">
        <f t="shared" si="1178"/>
        <v>28516.850871179999</v>
      </c>
      <c r="L3680" s="107">
        <f t="shared" si="1187"/>
        <v>0</v>
      </c>
      <c r="M3680" s="105">
        <f t="shared" si="1188"/>
        <v>0</v>
      </c>
      <c r="N3680" s="104">
        <f t="shared" si="1189"/>
        <v>0</v>
      </c>
      <c r="O3680" s="113">
        <f t="shared" si="1186"/>
        <v>0.11</v>
      </c>
      <c r="P3680" s="108">
        <f t="shared" si="1176"/>
        <v>1.005062449</v>
      </c>
      <c r="Q3680" s="104">
        <f t="shared" si="1179"/>
        <v>144.36510317</v>
      </c>
      <c r="R3680" s="104">
        <f t="shared" si="1180"/>
        <v>144.36510317</v>
      </c>
      <c r="S3680" s="109" t="s">
        <v>52</v>
      </c>
      <c r="T3680" s="110">
        <f t="shared" si="1190"/>
        <v>43718</v>
      </c>
      <c r="U3680" s="111">
        <f t="shared" si="1191"/>
        <v>0</v>
      </c>
      <c r="V3680" s="22"/>
      <c r="AF3680" s="14"/>
    </row>
    <row r="3681" spans="1:32" x14ac:dyDescent="0.2">
      <c r="A3681" s="112">
        <f t="shared" si="1181"/>
        <v>43706</v>
      </c>
      <c r="B3681" s="104">
        <f t="shared" si="1173"/>
        <v>28669.257669259998</v>
      </c>
      <c r="C3681" s="104">
        <f t="shared" si="1182"/>
        <v>26420.456107999958</v>
      </c>
      <c r="D3681" s="132">
        <f t="shared" si="1183"/>
        <v>43688</v>
      </c>
      <c r="E3681" s="105">
        <f t="shared" si="1175"/>
        <v>0</v>
      </c>
      <c r="F3681" s="106">
        <f t="shared" si="1172"/>
        <v>19</v>
      </c>
      <c r="G3681" s="106">
        <f t="shared" si="1174"/>
        <v>31</v>
      </c>
      <c r="H3681" s="104">
        <f t="shared" si="1184"/>
        <v>1</v>
      </c>
      <c r="I3681" s="104">
        <f t="shared" si="1185"/>
        <v>1.07934741</v>
      </c>
      <c r="J3681" s="104">
        <f t="shared" si="1177"/>
        <v>1.07934741</v>
      </c>
      <c r="K3681" s="104">
        <f t="shared" si="1178"/>
        <v>28516.850871179999</v>
      </c>
      <c r="L3681" s="107">
        <f t="shared" si="1187"/>
        <v>0</v>
      </c>
      <c r="M3681" s="105">
        <f t="shared" si="1188"/>
        <v>0</v>
      </c>
      <c r="N3681" s="104">
        <f t="shared" si="1189"/>
        <v>0</v>
      </c>
      <c r="O3681" s="113">
        <f t="shared" si="1186"/>
        <v>0.11</v>
      </c>
      <c r="P3681" s="108">
        <f t="shared" si="1176"/>
        <v>1.0053444469999999</v>
      </c>
      <c r="Q3681" s="104">
        <f t="shared" si="1179"/>
        <v>152.40679807999999</v>
      </c>
      <c r="R3681" s="104">
        <f t="shared" si="1180"/>
        <v>152.40679807999999</v>
      </c>
      <c r="S3681" s="109" t="s">
        <v>52</v>
      </c>
      <c r="T3681" s="110">
        <f t="shared" si="1190"/>
        <v>43718</v>
      </c>
      <c r="U3681" s="111">
        <f t="shared" si="1191"/>
        <v>0</v>
      </c>
      <c r="V3681" s="22"/>
      <c r="AF3681" s="14"/>
    </row>
    <row r="3682" spans="1:32" x14ac:dyDescent="0.2">
      <c r="A3682" s="112">
        <f t="shared" si="1181"/>
        <v>43707</v>
      </c>
      <c r="B3682" s="104">
        <f t="shared" si="1173"/>
        <v>28677.301588489998</v>
      </c>
      <c r="C3682" s="104">
        <f t="shared" si="1182"/>
        <v>26420.456107999958</v>
      </c>
      <c r="D3682" s="132">
        <f t="shared" si="1183"/>
        <v>43688</v>
      </c>
      <c r="E3682" s="105">
        <f t="shared" si="1175"/>
        <v>0</v>
      </c>
      <c r="F3682" s="106">
        <f t="shared" si="1172"/>
        <v>20</v>
      </c>
      <c r="G3682" s="106">
        <f t="shared" si="1174"/>
        <v>31</v>
      </c>
      <c r="H3682" s="104">
        <f t="shared" si="1184"/>
        <v>1</v>
      </c>
      <c r="I3682" s="104">
        <f t="shared" si="1185"/>
        <v>1.07934741</v>
      </c>
      <c r="J3682" s="104">
        <f t="shared" si="1177"/>
        <v>1.07934741</v>
      </c>
      <c r="K3682" s="104">
        <f t="shared" si="1178"/>
        <v>28516.850871179999</v>
      </c>
      <c r="L3682" s="107">
        <f t="shared" si="1187"/>
        <v>0</v>
      </c>
      <c r="M3682" s="105">
        <f t="shared" si="1188"/>
        <v>0</v>
      </c>
      <c r="N3682" s="104">
        <f t="shared" si="1189"/>
        <v>0</v>
      </c>
      <c r="O3682" s="113">
        <f t="shared" si="1186"/>
        <v>0.11</v>
      </c>
      <c r="P3682" s="108">
        <f t="shared" si="1176"/>
        <v>1.0056265230000001</v>
      </c>
      <c r="Q3682" s="104">
        <f t="shared" si="1179"/>
        <v>160.45071730999999</v>
      </c>
      <c r="R3682" s="104">
        <f t="shared" si="1180"/>
        <v>160.45071730999999</v>
      </c>
      <c r="S3682" s="109" t="s">
        <v>52</v>
      </c>
      <c r="T3682" s="110">
        <f t="shared" si="1190"/>
        <v>43718</v>
      </c>
      <c r="U3682" s="111">
        <f t="shared" si="1191"/>
        <v>0</v>
      </c>
      <c r="V3682" s="22"/>
      <c r="AF3682" s="14"/>
    </row>
    <row r="3683" spans="1:32" x14ac:dyDescent="0.2">
      <c r="A3683" s="112">
        <f t="shared" si="1181"/>
        <v>43708</v>
      </c>
      <c r="B3683" s="104">
        <f t="shared" si="1173"/>
        <v>28685.347789059997</v>
      </c>
      <c r="C3683" s="104">
        <f t="shared" si="1182"/>
        <v>26420.456107999958</v>
      </c>
      <c r="D3683" s="132">
        <f t="shared" si="1183"/>
        <v>43688</v>
      </c>
      <c r="E3683" s="105">
        <f t="shared" si="1175"/>
        <v>0</v>
      </c>
      <c r="F3683" s="106">
        <f t="shared" ref="F3683:F3746" si="1192">IF(DAY(A3683)=E$2+1,1,F3682+1)</f>
        <v>21</v>
      </c>
      <c r="G3683" s="106">
        <f t="shared" si="1174"/>
        <v>31</v>
      </c>
      <c r="H3683" s="104">
        <f t="shared" si="1184"/>
        <v>1</v>
      </c>
      <c r="I3683" s="104">
        <f t="shared" si="1185"/>
        <v>1.07934741</v>
      </c>
      <c r="J3683" s="104">
        <f t="shared" si="1177"/>
        <v>1.07934741</v>
      </c>
      <c r="K3683" s="104">
        <f t="shared" si="1178"/>
        <v>28516.850871179999</v>
      </c>
      <c r="L3683" s="107">
        <f t="shared" si="1187"/>
        <v>0</v>
      </c>
      <c r="M3683" s="105">
        <f t="shared" si="1188"/>
        <v>0</v>
      </c>
      <c r="N3683" s="104">
        <f t="shared" si="1189"/>
        <v>0</v>
      </c>
      <c r="O3683" s="113">
        <f t="shared" si="1186"/>
        <v>0.11</v>
      </c>
      <c r="P3683" s="108">
        <f t="shared" si="1176"/>
        <v>1.005908679</v>
      </c>
      <c r="Q3683" s="104">
        <f t="shared" si="1179"/>
        <v>168.49691788000001</v>
      </c>
      <c r="R3683" s="104">
        <f t="shared" si="1180"/>
        <v>168.49691788000001</v>
      </c>
      <c r="S3683" s="109" t="s">
        <v>52</v>
      </c>
      <c r="T3683" s="110">
        <f t="shared" si="1190"/>
        <v>43718</v>
      </c>
      <c r="U3683" s="111">
        <f t="shared" si="1191"/>
        <v>0</v>
      </c>
      <c r="V3683" s="22"/>
      <c r="AF3683" s="14"/>
    </row>
    <row r="3684" spans="1:32" x14ac:dyDescent="0.2">
      <c r="A3684" s="112">
        <f t="shared" si="1181"/>
        <v>43709</v>
      </c>
      <c r="B3684" s="104">
        <f t="shared" si="1173"/>
        <v>28693.39624247</v>
      </c>
      <c r="C3684" s="104">
        <f t="shared" si="1182"/>
        <v>26420.456107999958</v>
      </c>
      <c r="D3684" s="132">
        <f t="shared" si="1183"/>
        <v>43688</v>
      </c>
      <c r="E3684" s="105">
        <f t="shared" si="1175"/>
        <v>0</v>
      </c>
      <c r="F3684" s="106">
        <f t="shared" si="1192"/>
        <v>22</v>
      </c>
      <c r="G3684" s="106">
        <f t="shared" si="1174"/>
        <v>31</v>
      </c>
      <c r="H3684" s="104">
        <f t="shared" si="1184"/>
        <v>1</v>
      </c>
      <c r="I3684" s="104">
        <f t="shared" si="1185"/>
        <v>1.07934741</v>
      </c>
      <c r="J3684" s="104">
        <f t="shared" si="1177"/>
        <v>1.07934741</v>
      </c>
      <c r="K3684" s="104">
        <f t="shared" si="1178"/>
        <v>28516.850871179999</v>
      </c>
      <c r="L3684" s="107">
        <f t="shared" si="1187"/>
        <v>0</v>
      </c>
      <c r="M3684" s="105">
        <f t="shared" si="1188"/>
        <v>0</v>
      </c>
      <c r="N3684" s="104">
        <f t="shared" si="1189"/>
        <v>0</v>
      </c>
      <c r="O3684" s="113">
        <f t="shared" si="1186"/>
        <v>0.11</v>
      </c>
      <c r="P3684" s="108">
        <f t="shared" si="1176"/>
        <v>1.006190914</v>
      </c>
      <c r="Q3684" s="104">
        <f t="shared" si="1179"/>
        <v>176.54537128999999</v>
      </c>
      <c r="R3684" s="104">
        <f t="shared" si="1180"/>
        <v>176.54537128999999</v>
      </c>
      <c r="S3684" s="109" t="s">
        <v>52</v>
      </c>
      <c r="T3684" s="110">
        <f t="shared" si="1190"/>
        <v>43718</v>
      </c>
      <c r="U3684" s="111">
        <f t="shared" si="1191"/>
        <v>0</v>
      </c>
      <c r="V3684" s="22"/>
      <c r="AF3684" s="14"/>
    </row>
    <row r="3685" spans="1:32" x14ac:dyDescent="0.2">
      <c r="A3685" s="112">
        <f t="shared" si="1181"/>
        <v>43710</v>
      </c>
      <c r="B3685" s="104">
        <f t="shared" si="1173"/>
        <v>28701.44694871</v>
      </c>
      <c r="C3685" s="104">
        <f t="shared" si="1182"/>
        <v>26420.456107999958</v>
      </c>
      <c r="D3685" s="132">
        <f t="shared" si="1183"/>
        <v>43688</v>
      </c>
      <c r="E3685" s="105">
        <f t="shared" si="1175"/>
        <v>0</v>
      </c>
      <c r="F3685" s="106">
        <f t="shared" si="1192"/>
        <v>23</v>
      </c>
      <c r="G3685" s="106">
        <f t="shared" si="1174"/>
        <v>31</v>
      </c>
      <c r="H3685" s="104">
        <f t="shared" si="1184"/>
        <v>1</v>
      </c>
      <c r="I3685" s="104">
        <f t="shared" si="1185"/>
        <v>1.07934741</v>
      </c>
      <c r="J3685" s="104">
        <f t="shared" si="1177"/>
        <v>1.07934741</v>
      </c>
      <c r="K3685" s="104">
        <f t="shared" si="1178"/>
        <v>28516.850871179999</v>
      </c>
      <c r="L3685" s="107">
        <f t="shared" si="1187"/>
        <v>0</v>
      </c>
      <c r="M3685" s="105">
        <f t="shared" si="1188"/>
        <v>0</v>
      </c>
      <c r="N3685" s="104">
        <f t="shared" si="1189"/>
        <v>0</v>
      </c>
      <c r="O3685" s="113">
        <f t="shared" si="1186"/>
        <v>0.11</v>
      </c>
      <c r="P3685" s="108">
        <f t="shared" si="1176"/>
        <v>1.0064732279999999</v>
      </c>
      <c r="Q3685" s="104">
        <f t="shared" si="1179"/>
        <v>184.59607753</v>
      </c>
      <c r="R3685" s="104">
        <f t="shared" si="1180"/>
        <v>184.59607753</v>
      </c>
      <c r="S3685" s="109" t="s">
        <v>52</v>
      </c>
      <c r="T3685" s="110">
        <f t="shared" si="1190"/>
        <v>43718</v>
      </c>
      <c r="U3685" s="111">
        <f t="shared" si="1191"/>
        <v>0</v>
      </c>
      <c r="V3685" s="22"/>
      <c r="AF3685" s="14"/>
    </row>
    <row r="3686" spans="1:32" x14ac:dyDescent="0.2">
      <c r="A3686" s="112">
        <f t="shared" si="1181"/>
        <v>43711</v>
      </c>
      <c r="B3686" s="104">
        <f t="shared" si="1173"/>
        <v>28709.499907769998</v>
      </c>
      <c r="C3686" s="104">
        <f t="shared" si="1182"/>
        <v>26420.456107999958</v>
      </c>
      <c r="D3686" s="132">
        <f t="shared" si="1183"/>
        <v>43688</v>
      </c>
      <c r="E3686" s="105">
        <f t="shared" si="1175"/>
        <v>0</v>
      </c>
      <c r="F3686" s="106">
        <f t="shared" si="1192"/>
        <v>24</v>
      </c>
      <c r="G3686" s="106">
        <f t="shared" si="1174"/>
        <v>31</v>
      </c>
      <c r="H3686" s="104">
        <f t="shared" si="1184"/>
        <v>1</v>
      </c>
      <c r="I3686" s="104">
        <f t="shared" si="1185"/>
        <v>1.07934741</v>
      </c>
      <c r="J3686" s="104">
        <f t="shared" si="1177"/>
        <v>1.07934741</v>
      </c>
      <c r="K3686" s="104">
        <f t="shared" si="1178"/>
        <v>28516.850871179999</v>
      </c>
      <c r="L3686" s="107">
        <f t="shared" si="1187"/>
        <v>0</v>
      </c>
      <c r="M3686" s="105">
        <f t="shared" si="1188"/>
        <v>0</v>
      </c>
      <c r="N3686" s="104">
        <f t="shared" si="1189"/>
        <v>0</v>
      </c>
      <c r="O3686" s="113">
        <f t="shared" si="1186"/>
        <v>0.11</v>
      </c>
      <c r="P3686" s="108">
        <f t="shared" si="1176"/>
        <v>1.0067556209999999</v>
      </c>
      <c r="Q3686" s="104">
        <f t="shared" si="1179"/>
        <v>192.64903659000001</v>
      </c>
      <c r="R3686" s="104">
        <f t="shared" si="1180"/>
        <v>192.64903659000001</v>
      </c>
      <c r="S3686" s="109" t="s">
        <v>52</v>
      </c>
      <c r="T3686" s="110">
        <f t="shared" si="1190"/>
        <v>43718</v>
      </c>
      <c r="U3686" s="111">
        <f t="shared" si="1191"/>
        <v>0</v>
      </c>
      <c r="V3686" s="22"/>
      <c r="AF3686" s="14"/>
    </row>
    <row r="3687" spans="1:32" x14ac:dyDescent="0.2">
      <c r="A3687" s="112">
        <f t="shared" si="1181"/>
        <v>43712</v>
      </c>
      <c r="B3687" s="104">
        <f t="shared" ref="B3687:B3750" si="1193">IF(E3687&lt;0,"ND",(K3687+Q3687))</f>
        <v>28717.55514819</v>
      </c>
      <c r="C3687" s="104">
        <f t="shared" si="1182"/>
        <v>26420.456107999958</v>
      </c>
      <c r="D3687" s="132">
        <f t="shared" si="1183"/>
        <v>43688</v>
      </c>
      <c r="E3687" s="105">
        <f t="shared" si="1175"/>
        <v>0</v>
      </c>
      <c r="F3687" s="106">
        <f t="shared" si="1192"/>
        <v>25</v>
      </c>
      <c r="G3687" s="106">
        <f t="shared" ref="G3687:G3750" si="1194">IF(DAY(A3687)=E$2+1,DAY(EOMONTH(A3687,0)), IF(DAY(A3687)&lt;&gt;$E$2+1,G3686))</f>
        <v>31</v>
      </c>
      <c r="H3687" s="104">
        <f t="shared" si="1184"/>
        <v>1</v>
      </c>
      <c r="I3687" s="104">
        <f t="shared" si="1185"/>
        <v>1.07934741</v>
      </c>
      <c r="J3687" s="104">
        <f t="shared" si="1177"/>
        <v>1.07934741</v>
      </c>
      <c r="K3687" s="104">
        <f t="shared" si="1178"/>
        <v>28516.850871179999</v>
      </c>
      <c r="L3687" s="107">
        <f t="shared" si="1187"/>
        <v>0</v>
      </c>
      <c r="M3687" s="105">
        <f t="shared" si="1188"/>
        <v>0</v>
      </c>
      <c r="N3687" s="104">
        <f t="shared" si="1189"/>
        <v>0</v>
      </c>
      <c r="O3687" s="113">
        <f t="shared" si="1186"/>
        <v>0.11</v>
      </c>
      <c r="P3687" s="108">
        <f t="shared" si="1176"/>
        <v>1.0070380940000001</v>
      </c>
      <c r="Q3687" s="104">
        <f t="shared" si="1179"/>
        <v>200.70427701</v>
      </c>
      <c r="R3687" s="104">
        <f t="shared" si="1180"/>
        <v>200.70427701</v>
      </c>
      <c r="S3687" s="109" t="s">
        <v>52</v>
      </c>
      <c r="T3687" s="110">
        <f t="shared" si="1190"/>
        <v>43718</v>
      </c>
      <c r="U3687" s="111">
        <f t="shared" si="1191"/>
        <v>0</v>
      </c>
      <c r="V3687" s="22"/>
      <c r="AF3687" s="14"/>
    </row>
    <row r="3688" spans="1:32" x14ac:dyDescent="0.2">
      <c r="A3688" s="112">
        <f t="shared" si="1181"/>
        <v>43713</v>
      </c>
      <c r="B3688" s="104">
        <f t="shared" si="1193"/>
        <v>28725.612612919998</v>
      </c>
      <c r="C3688" s="104">
        <f t="shared" si="1182"/>
        <v>26420.456107999958</v>
      </c>
      <c r="D3688" s="132">
        <f t="shared" si="1183"/>
        <v>43688</v>
      </c>
      <c r="E3688" s="105">
        <f t="shared" si="1175"/>
        <v>0</v>
      </c>
      <c r="F3688" s="106">
        <f t="shared" si="1192"/>
        <v>26</v>
      </c>
      <c r="G3688" s="106">
        <f t="shared" si="1194"/>
        <v>31</v>
      </c>
      <c r="H3688" s="104">
        <f t="shared" si="1184"/>
        <v>1</v>
      </c>
      <c r="I3688" s="104">
        <f t="shared" si="1185"/>
        <v>1.07934741</v>
      </c>
      <c r="J3688" s="104">
        <f t="shared" si="1177"/>
        <v>1.07934741</v>
      </c>
      <c r="K3688" s="104">
        <f t="shared" si="1178"/>
        <v>28516.850871179999</v>
      </c>
      <c r="L3688" s="107">
        <f t="shared" si="1187"/>
        <v>0</v>
      </c>
      <c r="M3688" s="105">
        <f t="shared" si="1188"/>
        <v>0</v>
      </c>
      <c r="N3688" s="104">
        <f t="shared" si="1189"/>
        <v>0</v>
      </c>
      <c r="O3688" s="113">
        <f t="shared" si="1186"/>
        <v>0.11</v>
      </c>
      <c r="P3688" s="108">
        <f t="shared" si="1176"/>
        <v>1.0073206450000001</v>
      </c>
      <c r="Q3688" s="104">
        <f t="shared" si="1179"/>
        <v>208.76174173999999</v>
      </c>
      <c r="R3688" s="104">
        <f t="shared" si="1180"/>
        <v>208.76174173999999</v>
      </c>
      <c r="S3688" s="109" t="s">
        <v>52</v>
      </c>
      <c r="T3688" s="110">
        <f t="shared" si="1190"/>
        <v>43718</v>
      </c>
      <c r="U3688" s="111">
        <f t="shared" si="1191"/>
        <v>0</v>
      </c>
      <c r="V3688" s="22"/>
      <c r="AF3688" s="14"/>
    </row>
    <row r="3689" spans="1:32" x14ac:dyDescent="0.2">
      <c r="A3689" s="112">
        <f t="shared" si="1181"/>
        <v>43714</v>
      </c>
      <c r="B3689" s="104">
        <f t="shared" si="1193"/>
        <v>28733.672359</v>
      </c>
      <c r="C3689" s="104">
        <f t="shared" si="1182"/>
        <v>26420.456107999958</v>
      </c>
      <c r="D3689" s="132">
        <f t="shared" si="1183"/>
        <v>43688</v>
      </c>
      <c r="E3689" s="105">
        <f t="shared" si="1175"/>
        <v>0</v>
      </c>
      <c r="F3689" s="106">
        <f t="shared" si="1192"/>
        <v>27</v>
      </c>
      <c r="G3689" s="106">
        <f t="shared" si="1194"/>
        <v>31</v>
      </c>
      <c r="H3689" s="104">
        <f t="shared" si="1184"/>
        <v>1</v>
      </c>
      <c r="I3689" s="104">
        <f t="shared" si="1185"/>
        <v>1.07934741</v>
      </c>
      <c r="J3689" s="104">
        <f t="shared" si="1177"/>
        <v>1.07934741</v>
      </c>
      <c r="K3689" s="104">
        <f t="shared" si="1178"/>
        <v>28516.850871179999</v>
      </c>
      <c r="L3689" s="107">
        <f t="shared" si="1187"/>
        <v>0</v>
      </c>
      <c r="M3689" s="105">
        <f t="shared" si="1188"/>
        <v>0</v>
      </c>
      <c r="N3689" s="104">
        <f t="shared" si="1189"/>
        <v>0</v>
      </c>
      <c r="O3689" s="113">
        <f t="shared" si="1186"/>
        <v>0.11</v>
      </c>
      <c r="P3689" s="108">
        <f t="shared" si="1176"/>
        <v>1.007603276</v>
      </c>
      <c r="Q3689" s="104">
        <f t="shared" si="1179"/>
        <v>216.82148781999999</v>
      </c>
      <c r="R3689" s="104">
        <f t="shared" si="1180"/>
        <v>216.82148781999999</v>
      </c>
      <c r="S3689" s="109" t="s">
        <v>52</v>
      </c>
      <c r="T3689" s="110">
        <f t="shared" si="1190"/>
        <v>43718</v>
      </c>
      <c r="U3689" s="111">
        <f t="shared" si="1191"/>
        <v>0</v>
      </c>
      <c r="V3689" s="22"/>
      <c r="AF3689" s="14"/>
    </row>
    <row r="3690" spans="1:32" x14ac:dyDescent="0.2">
      <c r="A3690" s="112">
        <f t="shared" si="1181"/>
        <v>43715</v>
      </c>
      <c r="B3690" s="104">
        <f t="shared" si="1193"/>
        <v>28741.734386429998</v>
      </c>
      <c r="C3690" s="104">
        <f t="shared" si="1182"/>
        <v>26420.456107999958</v>
      </c>
      <c r="D3690" s="132">
        <f t="shared" si="1183"/>
        <v>43688</v>
      </c>
      <c r="E3690" s="105">
        <f t="shared" si="1175"/>
        <v>0</v>
      </c>
      <c r="F3690" s="106">
        <f t="shared" si="1192"/>
        <v>28</v>
      </c>
      <c r="G3690" s="106">
        <f t="shared" si="1194"/>
        <v>31</v>
      </c>
      <c r="H3690" s="104">
        <f t="shared" si="1184"/>
        <v>1</v>
      </c>
      <c r="I3690" s="104">
        <f t="shared" si="1185"/>
        <v>1.07934741</v>
      </c>
      <c r="J3690" s="104">
        <f t="shared" si="1177"/>
        <v>1.07934741</v>
      </c>
      <c r="K3690" s="104">
        <f t="shared" si="1178"/>
        <v>28516.850871179999</v>
      </c>
      <c r="L3690" s="107">
        <f t="shared" si="1187"/>
        <v>0</v>
      </c>
      <c r="M3690" s="105">
        <f t="shared" si="1188"/>
        <v>0</v>
      </c>
      <c r="N3690" s="104">
        <f t="shared" si="1189"/>
        <v>0</v>
      </c>
      <c r="O3690" s="113">
        <f t="shared" si="1186"/>
        <v>0.11</v>
      </c>
      <c r="P3690" s="108">
        <f t="shared" si="1176"/>
        <v>1.0078859870000001</v>
      </c>
      <c r="Q3690" s="104">
        <f t="shared" si="1179"/>
        <v>224.88351524999999</v>
      </c>
      <c r="R3690" s="104">
        <f t="shared" si="1180"/>
        <v>224.88351524999999</v>
      </c>
      <c r="S3690" s="109" t="s">
        <v>52</v>
      </c>
      <c r="T3690" s="110">
        <f t="shared" si="1190"/>
        <v>43718</v>
      </c>
      <c r="U3690" s="111">
        <f t="shared" si="1191"/>
        <v>0</v>
      </c>
      <c r="V3690" s="22"/>
      <c r="AF3690" s="14"/>
    </row>
    <row r="3691" spans="1:32" x14ac:dyDescent="0.2">
      <c r="A3691" s="112">
        <f t="shared" si="1181"/>
        <v>43716</v>
      </c>
      <c r="B3691" s="104">
        <f t="shared" si="1193"/>
        <v>28749.798638169999</v>
      </c>
      <c r="C3691" s="104">
        <f t="shared" si="1182"/>
        <v>26420.456107999958</v>
      </c>
      <c r="D3691" s="132">
        <f t="shared" si="1183"/>
        <v>43688</v>
      </c>
      <c r="E3691" s="105">
        <f t="shared" ref="E3691:E3754" si="1195">IF(DAY(A3690)=$E$2,VLOOKUP(A3690,$AG$10:$AH$200,2),E3690)</f>
        <v>0</v>
      </c>
      <c r="F3691" s="106">
        <f t="shared" si="1192"/>
        <v>29</v>
      </c>
      <c r="G3691" s="106">
        <f t="shared" si="1194"/>
        <v>31</v>
      </c>
      <c r="H3691" s="104">
        <f t="shared" si="1184"/>
        <v>1</v>
      </c>
      <c r="I3691" s="104">
        <f t="shared" si="1185"/>
        <v>1.07934741</v>
      </c>
      <c r="J3691" s="104">
        <f t="shared" si="1177"/>
        <v>1.07934741</v>
      </c>
      <c r="K3691" s="104">
        <f t="shared" si="1178"/>
        <v>28516.850871179999</v>
      </c>
      <c r="L3691" s="107">
        <f t="shared" si="1187"/>
        <v>0</v>
      </c>
      <c r="M3691" s="105">
        <f t="shared" si="1188"/>
        <v>0</v>
      </c>
      <c r="N3691" s="104">
        <f t="shared" si="1189"/>
        <v>0</v>
      </c>
      <c r="O3691" s="113">
        <f t="shared" si="1186"/>
        <v>0.11</v>
      </c>
      <c r="P3691" s="108">
        <f t="shared" si="1176"/>
        <v>1.008168776</v>
      </c>
      <c r="Q3691" s="104">
        <f t="shared" si="1179"/>
        <v>232.94776698999999</v>
      </c>
      <c r="R3691" s="104">
        <f t="shared" si="1180"/>
        <v>232.94776698999999</v>
      </c>
      <c r="S3691" s="109" t="s">
        <v>52</v>
      </c>
      <c r="T3691" s="110">
        <f t="shared" si="1190"/>
        <v>43718</v>
      </c>
      <c r="U3691" s="111">
        <f t="shared" si="1191"/>
        <v>0</v>
      </c>
      <c r="V3691" s="22"/>
      <c r="AF3691" s="14"/>
    </row>
    <row r="3692" spans="1:32" x14ac:dyDescent="0.2">
      <c r="A3692" s="112">
        <f t="shared" si="1181"/>
        <v>43717</v>
      </c>
      <c r="B3692" s="104">
        <f t="shared" si="1193"/>
        <v>28757.86517126</v>
      </c>
      <c r="C3692" s="104">
        <f t="shared" si="1182"/>
        <v>26420.456107999958</v>
      </c>
      <c r="D3692" s="132">
        <f t="shared" si="1183"/>
        <v>43688</v>
      </c>
      <c r="E3692" s="105">
        <f t="shared" si="1195"/>
        <v>0</v>
      </c>
      <c r="F3692" s="106">
        <f t="shared" si="1192"/>
        <v>30</v>
      </c>
      <c r="G3692" s="106">
        <f t="shared" si="1194"/>
        <v>31</v>
      </c>
      <c r="H3692" s="104">
        <f t="shared" si="1184"/>
        <v>1</v>
      </c>
      <c r="I3692" s="104">
        <f t="shared" si="1185"/>
        <v>1.07934741</v>
      </c>
      <c r="J3692" s="104">
        <f t="shared" si="1177"/>
        <v>1.07934741</v>
      </c>
      <c r="K3692" s="104">
        <f t="shared" si="1178"/>
        <v>28516.850871179999</v>
      </c>
      <c r="L3692" s="107">
        <f t="shared" si="1187"/>
        <v>0</v>
      </c>
      <c r="M3692" s="105">
        <f t="shared" si="1188"/>
        <v>0</v>
      </c>
      <c r="N3692" s="104">
        <f t="shared" si="1189"/>
        <v>0</v>
      </c>
      <c r="O3692" s="113">
        <f t="shared" si="1186"/>
        <v>0.11</v>
      </c>
      <c r="P3692" s="108">
        <f t="shared" si="1176"/>
        <v>1.0084516450000001</v>
      </c>
      <c r="Q3692" s="104">
        <f t="shared" si="1179"/>
        <v>241.01430008</v>
      </c>
      <c r="R3692" s="104">
        <f t="shared" si="1180"/>
        <v>241.01430008</v>
      </c>
      <c r="S3692" s="109" t="s">
        <v>52</v>
      </c>
      <c r="T3692" s="110">
        <f t="shared" si="1190"/>
        <v>43718</v>
      </c>
      <c r="U3692" s="111">
        <f t="shared" si="1191"/>
        <v>0</v>
      </c>
      <c r="V3692" s="22"/>
      <c r="AF3692" s="14"/>
    </row>
    <row r="3693" spans="1:32" x14ac:dyDescent="0.2">
      <c r="A3693" s="112">
        <f t="shared" si="1181"/>
        <v>43718</v>
      </c>
      <c r="B3693" s="104">
        <f t="shared" si="1193"/>
        <v>28765.933985689997</v>
      </c>
      <c r="C3693" s="104">
        <f t="shared" si="1182"/>
        <v>26420.456107999958</v>
      </c>
      <c r="D3693" s="132">
        <f t="shared" si="1183"/>
        <v>43688</v>
      </c>
      <c r="E3693" s="105">
        <f t="shared" si="1195"/>
        <v>0</v>
      </c>
      <c r="F3693" s="106">
        <f t="shared" si="1192"/>
        <v>31</v>
      </c>
      <c r="G3693" s="106">
        <f t="shared" si="1194"/>
        <v>31</v>
      </c>
      <c r="H3693" s="104">
        <f t="shared" si="1184"/>
        <v>1</v>
      </c>
      <c r="I3693" s="104">
        <f t="shared" si="1185"/>
        <v>1.07934741</v>
      </c>
      <c r="J3693" s="104">
        <f t="shared" si="1177"/>
        <v>1.07934741</v>
      </c>
      <c r="K3693" s="104">
        <f t="shared" si="1178"/>
        <v>28516.850871179999</v>
      </c>
      <c r="L3693" s="107">
        <f t="shared" si="1187"/>
        <v>120</v>
      </c>
      <c r="M3693" s="105">
        <f t="shared" si="1188"/>
        <v>1.6628503591723669E-2</v>
      </c>
      <c r="N3693" s="104">
        <f t="shared" si="1189"/>
        <v>474.19255713000001</v>
      </c>
      <c r="O3693" s="113">
        <f t="shared" si="1186"/>
        <v>0.11</v>
      </c>
      <c r="P3693" s="108">
        <f t="shared" si="1176"/>
        <v>1.0087345940000001</v>
      </c>
      <c r="Q3693" s="104">
        <f t="shared" si="1179"/>
        <v>249.08311451</v>
      </c>
      <c r="R3693" s="104">
        <f t="shared" si="1180"/>
        <v>723.27567164000004</v>
      </c>
      <c r="S3693" s="109" t="s">
        <v>52</v>
      </c>
      <c r="T3693" s="110">
        <f t="shared" si="1190"/>
        <v>43718</v>
      </c>
      <c r="U3693" s="104">
        <f t="shared" si="1191"/>
        <v>28042.658314049997</v>
      </c>
      <c r="V3693" s="70"/>
      <c r="AF3693" s="14"/>
    </row>
    <row r="3694" spans="1:32" x14ac:dyDescent="0.2">
      <c r="A3694" s="112">
        <f t="shared" si="1181"/>
        <v>43719</v>
      </c>
      <c r="B3694" s="104">
        <f t="shared" si="1193"/>
        <v>28050.788750010001</v>
      </c>
      <c r="C3694" s="104">
        <f t="shared" si="1182"/>
        <v>25981.123458719958</v>
      </c>
      <c r="D3694" s="132">
        <f t="shared" si="1183"/>
        <v>43719</v>
      </c>
      <c r="E3694" s="105">
        <f t="shared" si="1195"/>
        <v>0</v>
      </c>
      <c r="F3694" s="106">
        <f t="shared" si="1192"/>
        <v>1</v>
      </c>
      <c r="G3694" s="106">
        <f t="shared" si="1194"/>
        <v>30</v>
      </c>
      <c r="H3694" s="104">
        <f t="shared" si="1184"/>
        <v>1</v>
      </c>
      <c r="I3694" s="104">
        <f t="shared" si="1185"/>
        <v>1.07934741</v>
      </c>
      <c r="J3694" s="104">
        <f t="shared" si="1177"/>
        <v>1.07934741</v>
      </c>
      <c r="K3694" s="104">
        <f t="shared" si="1178"/>
        <v>28042.658314050001</v>
      </c>
      <c r="L3694" s="107">
        <f t="shared" si="1187"/>
        <v>0</v>
      </c>
      <c r="M3694" s="105">
        <f t="shared" si="1188"/>
        <v>0</v>
      </c>
      <c r="N3694" s="104">
        <f t="shared" si="1189"/>
        <v>0</v>
      </c>
      <c r="O3694" s="113">
        <f t="shared" si="1186"/>
        <v>0.11</v>
      </c>
      <c r="P3694" s="108">
        <f t="shared" si="1176"/>
        <v>1.000289931</v>
      </c>
      <c r="Q3694" s="104">
        <f t="shared" si="1179"/>
        <v>8.1304359599999998</v>
      </c>
      <c r="R3694" s="104">
        <f t="shared" si="1180"/>
        <v>8.1304359599999998</v>
      </c>
      <c r="S3694" s="109" t="s">
        <v>52</v>
      </c>
      <c r="T3694" s="110">
        <f t="shared" si="1190"/>
        <v>43748</v>
      </c>
      <c r="U3694" s="111">
        <f t="shared" si="1191"/>
        <v>0</v>
      </c>
      <c r="V3694" s="22"/>
      <c r="AF3694" s="14"/>
    </row>
    <row r="3695" spans="1:32" x14ac:dyDescent="0.2">
      <c r="A3695" s="112">
        <f t="shared" si="1181"/>
        <v>43720</v>
      </c>
      <c r="B3695" s="104">
        <f t="shared" si="1193"/>
        <v>28058.921541560001</v>
      </c>
      <c r="C3695" s="104">
        <f t="shared" si="1182"/>
        <v>25981.123458719958</v>
      </c>
      <c r="D3695" s="132">
        <f t="shared" si="1183"/>
        <v>43719</v>
      </c>
      <c r="E3695" s="105">
        <f t="shared" si="1195"/>
        <v>0</v>
      </c>
      <c r="F3695" s="106">
        <f t="shared" si="1192"/>
        <v>2</v>
      </c>
      <c r="G3695" s="106">
        <f t="shared" si="1194"/>
        <v>30</v>
      </c>
      <c r="H3695" s="104">
        <f t="shared" si="1184"/>
        <v>1</v>
      </c>
      <c r="I3695" s="104">
        <f t="shared" si="1185"/>
        <v>1.07934741</v>
      </c>
      <c r="J3695" s="104">
        <f t="shared" si="1177"/>
        <v>1.07934741</v>
      </c>
      <c r="K3695" s="104">
        <f t="shared" si="1178"/>
        <v>28042.658314050001</v>
      </c>
      <c r="L3695" s="107">
        <f t="shared" si="1187"/>
        <v>0</v>
      </c>
      <c r="M3695" s="105">
        <f t="shared" si="1188"/>
        <v>0</v>
      </c>
      <c r="N3695" s="104">
        <f t="shared" si="1189"/>
        <v>0</v>
      </c>
      <c r="O3695" s="113">
        <f t="shared" si="1186"/>
        <v>0.11</v>
      </c>
      <c r="P3695" s="108">
        <f t="shared" si="1176"/>
        <v>1.000579946</v>
      </c>
      <c r="Q3695" s="104">
        <f t="shared" si="1179"/>
        <v>16.26322751</v>
      </c>
      <c r="R3695" s="104">
        <f t="shared" si="1180"/>
        <v>16.26322751</v>
      </c>
      <c r="S3695" s="109" t="s">
        <v>52</v>
      </c>
      <c r="T3695" s="110">
        <f t="shared" si="1190"/>
        <v>43748</v>
      </c>
      <c r="U3695" s="111">
        <f t="shared" si="1191"/>
        <v>0</v>
      </c>
      <c r="V3695" s="22"/>
      <c r="AF3695" s="14"/>
    </row>
    <row r="3696" spans="1:32" x14ac:dyDescent="0.2">
      <c r="A3696" s="112">
        <f t="shared" si="1181"/>
        <v>43721</v>
      </c>
      <c r="B3696" s="104">
        <f t="shared" si="1193"/>
        <v>28067.056688700002</v>
      </c>
      <c r="C3696" s="104">
        <f t="shared" si="1182"/>
        <v>25981.123458719958</v>
      </c>
      <c r="D3696" s="132">
        <f t="shared" si="1183"/>
        <v>43719</v>
      </c>
      <c r="E3696" s="105">
        <f t="shared" si="1195"/>
        <v>0</v>
      </c>
      <c r="F3696" s="106">
        <f t="shared" si="1192"/>
        <v>3</v>
      </c>
      <c r="G3696" s="106">
        <f t="shared" si="1194"/>
        <v>30</v>
      </c>
      <c r="H3696" s="104">
        <f t="shared" si="1184"/>
        <v>1</v>
      </c>
      <c r="I3696" s="104">
        <f t="shared" si="1185"/>
        <v>1.07934741</v>
      </c>
      <c r="J3696" s="104">
        <f t="shared" si="1177"/>
        <v>1.07934741</v>
      </c>
      <c r="K3696" s="104">
        <f t="shared" si="1178"/>
        <v>28042.658314050001</v>
      </c>
      <c r="L3696" s="107">
        <f t="shared" si="1187"/>
        <v>0</v>
      </c>
      <c r="M3696" s="105">
        <f t="shared" si="1188"/>
        <v>0</v>
      </c>
      <c r="N3696" s="104">
        <f t="shared" si="1189"/>
        <v>0</v>
      </c>
      <c r="O3696" s="113">
        <f t="shared" si="1186"/>
        <v>0.11</v>
      </c>
      <c r="P3696" s="108">
        <f t="shared" si="1176"/>
        <v>1.0008700450000001</v>
      </c>
      <c r="Q3696" s="104">
        <f t="shared" si="1179"/>
        <v>24.398374650000001</v>
      </c>
      <c r="R3696" s="104">
        <f t="shared" si="1180"/>
        <v>24.398374650000001</v>
      </c>
      <c r="S3696" s="109" t="s">
        <v>52</v>
      </c>
      <c r="T3696" s="110">
        <f t="shared" si="1190"/>
        <v>43748</v>
      </c>
      <c r="U3696" s="111">
        <f t="shared" si="1191"/>
        <v>0</v>
      </c>
      <c r="V3696" s="22"/>
      <c r="AF3696" s="14"/>
    </row>
    <row r="3697" spans="1:32" x14ac:dyDescent="0.2">
      <c r="A3697" s="112">
        <f t="shared" si="1181"/>
        <v>43722</v>
      </c>
      <c r="B3697" s="104">
        <f t="shared" si="1193"/>
        <v>28075.19419142</v>
      </c>
      <c r="C3697" s="104">
        <f t="shared" si="1182"/>
        <v>25981.123458719958</v>
      </c>
      <c r="D3697" s="132">
        <f t="shared" si="1183"/>
        <v>43719</v>
      </c>
      <c r="E3697" s="105">
        <f t="shared" si="1195"/>
        <v>0</v>
      </c>
      <c r="F3697" s="106">
        <f t="shared" si="1192"/>
        <v>4</v>
      </c>
      <c r="G3697" s="106">
        <f t="shared" si="1194"/>
        <v>30</v>
      </c>
      <c r="H3697" s="104">
        <f t="shared" si="1184"/>
        <v>1</v>
      </c>
      <c r="I3697" s="104">
        <f t="shared" si="1185"/>
        <v>1.07934741</v>
      </c>
      <c r="J3697" s="104">
        <f t="shared" si="1177"/>
        <v>1.07934741</v>
      </c>
      <c r="K3697" s="104">
        <f t="shared" si="1178"/>
        <v>28042.658314050001</v>
      </c>
      <c r="L3697" s="107">
        <f t="shared" si="1187"/>
        <v>0</v>
      </c>
      <c r="M3697" s="105">
        <f t="shared" si="1188"/>
        <v>0</v>
      </c>
      <c r="N3697" s="104">
        <f t="shared" si="1189"/>
        <v>0</v>
      </c>
      <c r="O3697" s="113">
        <f t="shared" si="1186"/>
        <v>0.11</v>
      </c>
      <c r="P3697" s="108">
        <f t="shared" si="1176"/>
        <v>1.001160228</v>
      </c>
      <c r="Q3697" s="104">
        <f t="shared" si="1179"/>
        <v>32.535877370000001</v>
      </c>
      <c r="R3697" s="104">
        <f t="shared" si="1180"/>
        <v>32.535877370000001</v>
      </c>
      <c r="S3697" s="109" t="s">
        <v>52</v>
      </c>
      <c r="T3697" s="110">
        <f t="shared" si="1190"/>
        <v>43748</v>
      </c>
      <c r="U3697" s="111">
        <f t="shared" si="1191"/>
        <v>0</v>
      </c>
      <c r="V3697" s="22"/>
      <c r="AF3697" s="14"/>
    </row>
    <row r="3698" spans="1:32" x14ac:dyDescent="0.2">
      <c r="A3698" s="112">
        <f t="shared" si="1181"/>
        <v>43723</v>
      </c>
      <c r="B3698" s="104">
        <f t="shared" si="1193"/>
        <v>28083.334077760002</v>
      </c>
      <c r="C3698" s="104">
        <f t="shared" si="1182"/>
        <v>25981.123458719958</v>
      </c>
      <c r="D3698" s="132">
        <f t="shared" si="1183"/>
        <v>43719</v>
      </c>
      <c r="E3698" s="105">
        <f t="shared" si="1195"/>
        <v>0</v>
      </c>
      <c r="F3698" s="106">
        <f t="shared" si="1192"/>
        <v>5</v>
      </c>
      <c r="G3698" s="106">
        <f t="shared" si="1194"/>
        <v>30</v>
      </c>
      <c r="H3698" s="104">
        <f t="shared" si="1184"/>
        <v>1</v>
      </c>
      <c r="I3698" s="104">
        <f t="shared" si="1185"/>
        <v>1.07934741</v>
      </c>
      <c r="J3698" s="104">
        <f t="shared" si="1177"/>
        <v>1.07934741</v>
      </c>
      <c r="K3698" s="104">
        <f t="shared" si="1178"/>
        <v>28042.658314050001</v>
      </c>
      <c r="L3698" s="107">
        <f t="shared" si="1187"/>
        <v>0</v>
      </c>
      <c r="M3698" s="105">
        <f t="shared" si="1188"/>
        <v>0</v>
      </c>
      <c r="N3698" s="104">
        <f t="shared" si="1189"/>
        <v>0</v>
      </c>
      <c r="O3698" s="113">
        <f t="shared" si="1186"/>
        <v>0.11</v>
      </c>
      <c r="P3698" s="108">
        <f t="shared" si="1176"/>
        <v>1.0014504959999999</v>
      </c>
      <c r="Q3698" s="104">
        <f t="shared" si="1179"/>
        <v>40.675763709999998</v>
      </c>
      <c r="R3698" s="104">
        <f t="shared" si="1180"/>
        <v>40.675763709999998</v>
      </c>
      <c r="S3698" s="109" t="s">
        <v>52</v>
      </c>
      <c r="T3698" s="110">
        <f t="shared" si="1190"/>
        <v>43748</v>
      </c>
      <c r="U3698" s="111">
        <f t="shared" si="1191"/>
        <v>0</v>
      </c>
      <c r="V3698" s="22"/>
      <c r="AF3698" s="14"/>
    </row>
    <row r="3699" spans="1:32" x14ac:dyDescent="0.2">
      <c r="A3699" s="112">
        <f t="shared" si="1181"/>
        <v>43724</v>
      </c>
      <c r="B3699" s="104">
        <f t="shared" si="1193"/>
        <v>28091.47629164</v>
      </c>
      <c r="C3699" s="104">
        <f t="shared" si="1182"/>
        <v>25981.123458719958</v>
      </c>
      <c r="D3699" s="132">
        <f t="shared" si="1183"/>
        <v>43719</v>
      </c>
      <c r="E3699" s="105">
        <f t="shared" si="1195"/>
        <v>0</v>
      </c>
      <c r="F3699" s="106">
        <f t="shared" si="1192"/>
        <v>6</v>
      </c>
      <c r="G3699" s="106">
        <f t="shared" si="1194"/>
        <v>30</v>
      </c>
      <c r="H3699" s="104">
        <f t="shared" si="1184"/>
        <v>1</v>
      </c>
      <c r="I3699" s="104">
        <f t="shared" si="1185"/>
        <v>1.07934741</v>
      </c>
      <c r="J3699" s="104">
        <f t="shared" si="1177"/>
        <v>1.07934741</v>
      </c>
      <c r="K3699" s="104">
        <f t="shared" si="1178"/>
        <v>28042.658314050001</v>
      </c>
      <c r="L3699" s="107">
        <f t="shared" si="1187"/>
        <v>0</v>
      </c>
      <c r="M3699" s="105">
        <f t="shared" si="1188"/>
        <v>0</v>
      </c>
      <c r="N3699" s="104">
        <f t="shared" si="1189"/>
        <v>0</v>
      </c>
      <c r="O3699" s="113">
        <f t="shared" si="1186"/>
        <v>0.11</v>
      </c>
      <c r="P3699" s="108">
        <f t="shared" si="1176"/>
        <v>1.001740847</v>
      </c>
      <c r="Q3699" s="104">
        <f t="shared" si="1179"/>
        <v>48.817977589999998</v>
      </c>
      <c r="R3699" s="104">
        <f t="shared" si="1180"/>
        <v>48.817977589999998</v>
      </c>
      <c r="S3699" s="109" t="s">
        <v>52</v>
      </c>
      <c r="T3699" s="110">
        <f t="shared" si="1190"/>
        <v>43748</v>
      </c>
      <c r="U3699" s="111">
        <f t="shared" si="1191"/>
        <v>0</v>
      </c>
      <c r="V3699" s="22"/>
      <c r="AF3699" s="14"/>
    </row>
    <row r="3700" spans="1:32" x14ac:dyDescent="0.2">
      <c r="A3700" s="112">
        <f t="shared" si="1181"/>
        <v>43725</v>
      </c>
      <c r="B3700" s="104">
        <f t="shared" si="1193"/>
        <v>28099.620889149999</v>
      </c>
      <c r="C3700" s="104">
        <f t="shared" si="1182"/>
        <v>25981.123458719958</v>
      </c>
      <c r="D3700" s="132">
        <f t="shared" si="1183"/>
        <v>43719</v>
      </c>
      <c r="E3700" s="105">
        <f t="shared" si="1195"/>
        <v>0</v>
      </c>
      <c r="F3700" s="106">
        <f t="shared" si="1192"/>
        <v>7</v>
      </c>
      <c r="G3700" s="106">
        <f t="shared" si="1194"/>
        <v>30</v>
      </c>
      <c r="H3700" s="104">
        <f t="shared" si="1184"/>
        <v>1</v>
      </c>
      <c r="I3700" s="104">
        <f t="shared" si="1185"/>
        <v>1.07934741</v>
      </c>
      <c r="J3700" s="104">
        <f t="shared" si="1177"/>
        <v>1.07934741</v>
      </c>
      <c r="K3700" s="104">
        <f t="shared" si="1178"/>
        <v>28042.658314050001</v>
      </c>
      <c r="L3700" s="107">
        <f t="shared" si="1187"/>
        <v>0</v>
      </c>
      <c r="M3700" s="105">
        <f t="shared" si="1188"/>
        <v>0</v>
      </c>
      <c r="N3700" s="104">
        <f t="shared" si="1189"/>
        <v>0</v>
      </c>
      <c r="O3700" s="113">
        <f t="shared" si="1186"/>
        <v>0.11</v>
      </c>
      <c r="P3700" s="108">
        <f t="shared" si="1176"/>
        <v>1.002031283</v>
      </c>
      <c r="Q3700" s="104">
        <f t="shared" si="1179"/>
        <v>56.962575100000002</v>
      </c>
      <c r="R3700" s="104">
        <f t="shared" si="1180"/>
        <v>56.962575100000002</v>
      </c>
      <c r="S3700" s="109" t="s">
        <v>52</v>
      </c>
      <c r="T3700" s="110">
        <f t="shared" si="1190"/>
        <v>43748</v>
      </c>
      <c r="U3700" s="111">
        <f t="shared" si="1191"/>
        <v>0</v>
      </c>
      <c r="V3700" s="22"/>
      <c r="AF3700" s="14"/>
    </row>
    <row r="3701" spans="1:32" x14ac:dyDescent="0.2">
      <c r="A3701" s="112">
        <f t="shared" si="1181"/>
        <v>43726</v>
      </c>
      <c r="B3701" s="104">
        <f t="shared" si="1193"/>
        <v>28107.767842249999</v>
      </c>
      <c r="C3701" s="104">
        <f t="shared" si="1182"/>
        <v>25981.123458719958</v>
      </c>
      <c r="D3701" s="132">
        <f t="shared" si="1183"/>
        <v>43719</v>
      </c>
      <c r="E3701" s="105">
        <f t="shared" si="1195"/>
        <v>0</v>
      </c>
      <c r="F3701" s="106">
        <f t="shared" si="1192"/>
        <v>8</v>
      </c>
      <c r="G3701" s="106">
        <f t="shared" si="1194"/>
        <v>30</v>
      </c>
      <c r="H3701" s="104">
        <f t="shared" si="1184"/>
        <v>1</v>
      </c>
      <c r="I3701" s="104">
        <f t="shared" si="1185"/>
        <v>1.07934741</v>
      </c>
      <c r="J3701" s="104">
        <f t="shared" si="1177"/>
        <v>1.07934741</v>
      </c>
      <c r="K3701" s="104">
        <f t="shared" si="1178"/>
        <v>28042.658314050001</v>
      </c>
      <c r="L3701" s="107">
        <f t="shared" si="1187"/>
        <v>0</v>
      </c>
      <c r="M3701" s="105">
        <f t="shared" si="1188"/>
        <v>0</v>
      </c>
      <c r="N3701" s="104">
        <f t="shared" si="1189"/>
        <v>0</v>
      </c>
      <c r="O3701" s="113">
        <f t="shared" si="1186"/>
        <v>0.11</v>
      </c>
      <c r="P3701" s="108">
        <f t="shared" si="1176"/>
        <v>1.0023218030000001</v>
      </c>
      <c r="Q3701" s="104">
        <f t="shared" si="1179"/>
        <v>65.1095282</v>
      </c>
      <c r="R3701" s="104">
        <f t="shared" si="1180"/>
        <v>65.1095282</v>
      </c>
      <c r="S3701" s="109" t="s">
        <v>52</v>
      </c>
      <c r="T3701" s="110">
        <f t="shared" si="1190"/>
        <v>43748</v>
      </c>
      <c r="U3701" s="111">
        <f t="shared" si="1191"/>
        <v>0</v>
      </c>
      <c r="V3701" s="22"/>
      <c r="AF3701" s="14"/>
    </row>
    <row r="3702" spans="1:32" x14ac:dyDescent="0.2">
      <c r="A3702" s="112">
        <f t="shared" si="1181"/>
        <v>43727</v>
      </c>
      <c r="B3702" s="104">
        <f t="shared" si="1193"/>
        <v>28115.917150920002</v>
      </c>
      <c r="C3702" s="104">
        <f t="shared" si="1182"/>
        <v>25981.123458719958</v>
      </c>
      <c r="D3702" s="132">
        <f t="shared" si="1183"/>
        <v>43719</v>
      </c>
      <c r="E3702" s="105">
        <f t="shared" si="1195"/>
        <v>0</v>
      </c>
      <c r="F3702" s="106">
        <f t="shared" si="1192"/>
        <v>9</v>
      </c>
      <c r="G3702" s="106">
        <f t="shared" si="1194"/>
        <v>30</v>
      </c>
      <c r="H3702" s="104">
        <f t="shared" si="1184"/>
        <v>1</v>
      </c>
      <c r="I3702" s="104">
        <f t="shared" si="1185"/>
        <v>1.07934741</v>
      </c>
      <c r="J3702" s="104">
        <f t="shared" si="1177"/>
        <v>1.07934741</v>
      </c>
      <c r="K3702" s="104">
        <f t="shared" si="1178"/>
        <v>28042.658314050001</v>
      </c>
      <c r="L3702" s="107">
        <f t="shared" si="1187"/>
        <v>0</v>
      </c>
      <c r="M3702" s="105">
        <f t="shared" si="1188"/>
        <v>0</v>
      </c>
      <c r="N3702" s="104">
        <f t="shared" si="1189"/>
        <v>0</v>
      </c>
      <c r="O3702" s="113">
        <f t="shared" si="1186"/>
        <v>0.11</v>
      </c>
      <c r="P3702" s="108">
        <f t="shared" si="1176"/>
        <v>1.002612407</v>
      </c>
      <c r="Q3702" s="104">
        <f t="shared" si="1179"/>
        <v>73.258836869999996</v>
      </c>
      <c r="R3702" s="104">
        <f t="shared" si="1180"/>
        <v>73.258836869999996</v>
      </c>
      <c r="S3702" s="109" t="s">
        <v>52</v>
      </c>
      <c r="T3702" s="110">
        <f t="shared" si="1190"/>
        <v>43748</v>
      </c>
      <c r="U3702" s="111">
        <f t="shared" si="1191"/>
        <v>0</v>
      </c>
      <c r="V3702" s="22"/>
      <c r="AF3702" s="14"/>
    </row>
    <row r="3703" spans="1:32" x14ac:dyDescent="0.2">
      <c r="A3703" s="112">
        <f t="shared" si="1181"/>
        <v>43728</v>
      </c>
      <c r="B3703" s="104">
        <f t="shared" si="1193"/>
        <v>28124.068815180002</v>
      </c>
      <c r="C3703" s="104">
        <f t="shared" si="1182"/>
        <v>25981.123458719958</v>
      </c>
      <c r="D3703" s="132">
        <f t="shared" si="1183"/>
        <v>43719</v>
      </c>
      <c r="E3703" s="105">
        <f t="shared" si="1195"/>
        <v>0</v>
      </c>
      <c r="F3703" s="106">
        <f t="shared" si="1192"/>
        <v>10</v>
      </c>
      <c r="G3703" s="106">
        <f t="shared" si="1194"/>
        <v>30</v>
      </c>
      <c r="H3703" s="104">
        <f t="shared" si="1184"/>
        <v>1</v>
      </c>
      <c r="I3703" s="104">
        <f t="shared" si="1185"/>
        <v>1.07934741</v>
      </c>
      <c r="J3703" s="104">
        <f t="shared" si="1177"/>
        <v>1.07934741</v>
      </c>
      <c r="K3703" s="104">
        <f t="shared" si="1178"/>
        <v>28042.658314050001</v>
      </c>
      <c r="L3703" s="107">
        <f t="shared" si="1187"/>
        <v>0</v>
      </c>
      <c r="M3703" s="105">
        <f t="shared" si="1188"/>
        <v>0</v>
      </c>
      <c r="N3703" s="104">
        <f t="shared" si="1189"/>
        <v>0</v>
      </c>
      <c r="O3703" s="113">
        <f t="shared" si="1186"/>
        <v>0.11</v>
      </c>
      <c r="P3703" s="108">
        <f t="shared" si="1176"/>
        <v>1.002903095</v>
      </c>
      <c r="Q3703" s="104">
        <f t="shared" si="1179"/>
        <v>81.41050113</v>
      </c>
      <c r="R3703" s="104">
        <f t="shared" si="1180"/>
        <v>81.41050113</v>
      </c>
      <c r="S3703" s="109" t="s">
        <v>52</v>
      </c>
      <c r="T3703" s="110">
        <f t="shared" si="1190"/>
        <v>43748</v>
      </c>
      <c r="U3703" s="111">
        <f t="shared" si="1191"/>
        <v>0</v>
      </c>
      <c r="V3703" s="22"/>
      <c r="AF3703" s="14"/>
    </row>
    <row r="3704" spans="1:32" x14ac:dyDescent="0.2">
      <c r="A3704" s="112">
        <f t="shared" si="1181"/>
        <v>43729</v>
      </c>
      <c r="B3704" s="104">
        <f t="shared" si="1193"/>
        <v>28132.222863070001</v>
      </c>
      <c r="C3704" s="104">
        <f t="shared" si="1182"/>
        <v>25981.123458719958</v>
      </c>
      <c r="D3704" s="132">
        <f t="shared" si="1183"/>
        <v>43719</v>
      </c>
      <c r="E3704" s="105">
        <f t="shared" si="1195"/>
        <v>0</v>
      </c>
      <c r="F3704" s="106">
        <f t="shared" si="1192"/>
        <v>11</v>
      </c>
      <c r="G3704" s="106">
        <f t="shared" si="1194"/>
        <v>30</v>
      </c>
      <c r="H3704" s="104">
        <f t="shared" si="1184"/>
        <v>1</v>
      </c>
      <c r="I3704" s="104">
        <f t="shared" si="1185"/>
        <v>1.07934741</v>
      </c>
      <c r="J3704" s="104">
        <f t="shared" si="1177"/>
        <v>1.07934741</v>
      </c>
      <c r="K3704" s="104">
        <f t="shared" si="1178"/>
        <v>28042.658314050001</v>
      </c>
      <c r="L3704" s="107">
        <f t="shared" si="1187"/>
        <v>0</v>
      </c>
      <c r="M3704" s="105">
        <f t="shared" si="1188"/>
        <v>0</v>
      </c>
      <c r="N3704" s="104">
        <f t="shared" si="1189"/>
        <v>0</v>
      </c>
      <c r="O3704" s="113">
        <f t="shared" si="1186"/>
        <v>0.11</v>
      </c>
      <c r="P3704" s="108">
        <f t="shared" si="1176"/>
        <v>1.0031938680000001</v>
      </c>
      <c r="Q3704" s="104">
        <f t="shared" si="1179"/>
        <v>89.564549020000001</v>
      </c>
      <c r="R3704" s="104">
        <f t="shared" si="1180"/>
        <v>89.564549020000001</v>
      </c>
      <c r="S3704" s="109" t="s">
        <v>52</v>
      </c>
      <c r="T3704" s="110">
        <f t="shared" si="1190"/>
        <v>43748</v>
      </c>
      <c r="U3704" s="111">
        <f t="shared" si="1191"/>
        <v>0</v>
      </c>
      <c r="V3704" s="22"/>
      <c r="AF3704" s="14"/>
    </row>
    <row r="3705" spans="1:32" x14ac:dyDescent="0.2">
      <c r="A3705" s="112">
        <f t="shared" si="1181"/>
        <v>43730</v>
      </c>
      <c r="B3705" s="104">
        <f t="shared" si="1193"/>
        <v>28140.37926654</v>
      </c>
      <c r="C3705" s="104">
        <f t="shared" si="1182"/>
        <v>25981.123458719958</v>
      </c>
      <c r="D3705" s="132">
        <f t="shared" si="1183"/>
        <v>43719</v>
      </c>
      <c r="E3705" s="105">
        <f t="shared" si="1195"/>
        <v>0</v>
      </c>
      <c r="F3705" s="106">
        <f t="shared" si="1192"/>
        <v>12</v>
      </c>
      <c r="G3705" s="106">
        <f t="shared" si="1194"/>
        <v>30</v>
      </c>
      <c r="H3705" s="104">
        <f t="shared" si="1184"/>
        <v>1</v>
      </c>
      <c r="I3705" s="104">
        <f t="shared" si="1185"/>
        <v>1.07934741</v>
      </c>
      <c r="J3705" s="104">
        <f t="shared" si="1177"/>
        <v>1.07934741</v>
      </c>
      <c r="K3705" s="104">
        <f t="shared" si="1178"/>
        <v>28042.658314050001</v>
      </c>
      <c r="L3705" s="107">
        <f t="shared" si="1187"/>
        <v>0</v>
      </c>
      <c r="M3705" s="105">
        <f t="shared" si="1188"/>
        <v>0</v>
      </c>
      <c r="N3705" s="104">
        <f t="shared" si="1189"/>
        <v>0</v>
      </c>
      <c r="O3705" s="113">
        <f t="shared" si="1186"/>
        <v>0.11</v>
      </c>
      <c r="P3705" s="108">
        <f t="shared" si="1176"/>
        <v>1.0034847250000001</v>
      </c>
      <c r="Q3705" s="104">
        <f t="shared" si="1179"/>
        <v>97.720952490000002</v>
      </c>
      <c r="R3705" s="104">
        <f t="shared" si="1180"/>
        <v>97.720952490000002</v>
      </c>
      <c r="S3705" s="109" t="s">
        <v>52</v>
      </c>
      <c r="T3705" s="110">
        <f t="shared" si="1190"/>
        <v>43748</v>
      </c>
      <c r="U3705" s="111">
        <f t="shared" si="1191"/>
        <v>0</v>
      </c>
      <c r="V3705" s="22"/>
      <c r="AF3705" s="14"/>
    </row>
    <row r="3706" spans="1:32" x14ac:dyDescent="0.2">
      <c r="A3706" s="112">
        <f t="shared" si="1181"/>
        <v>43731</v>
      </c>
      <c r="B3706" s="104">
        <f t="shared" si="1193"/>
        <v>28148.538025590002</v>
      </c>
      <c r="C3706" s="104">
        <f t="shared" si="1182"/>
        <v>25981.123458719958</v>
      </c>
      <c r="D3706" s="132">
        <f t="shared" si="1183"/>
        <v>43719</v>
      </c>
      <c r="E3706" s="105">
        <f t="shared" si="1195"/>
        <v>0</v>
      </c>
      <c r="F3706" s="106">
        <f t="shared" si="1192"/>
        <v>13</v>
      </c>
      <c r="G3706" s="106">
        <f t="shared" si="1194"/>
        <v>30</v>
      </c>
      <c r="H3706" s="104">
        <f t="shared" si="1184"/>
        <v>1</v>
      </c>
      <c r="I3706" s="104">
        <f t="shared" si="1185"/>
        <v>1.07934741</v>
      </c>
      <c r="J3706" s="104">
        <f t="shared" si="1177"/>
        <v>1.07934741</v>
      </c>
      <c r="K3706" s="104">
        <f t="shared" si="1178"/>
        <v>28042.658314050001</v>
      </c>
      <c r="L3706" s="107">
        <f t="shared" si="1187"/>
        <v>0</v>
      </c>
      <c r="M3706" s="105">
        <f t="shared" si="1188"/>
        <v>0</v>
      </c>
      <c r="N3706" s="104">
        <f t="shared" si="1189"/>
        <v>0</v>
      </c>
      <c r="O3706" s="113">
        <f t="shared" si="1186"/>
        <v>0.11</v>
      </c>
      <c r="P3706" s="108">
        <f t="shared" si="1176"/>
        <v>1.0037756659999999</v>
      </c>
      <c r="Q3706" s="104">
        <f t="shared" si="1179"/>
        <v>105.87971154</v>
      </c>
      <c r="R3706" s="104">
        <f t="shared" si="1180"/>
        <v>105.87971154</v>
      </c>
      <c r="S3706" s="109" t="s">
        <v>52</v>
      </c>
      <c r="T3706" s="110">
        <f t="shared" si="1190"/>
        <v>43748</v>
      </c>
      <c r="U3706" s="111">
        <f t="shared" si="1191"/>
        <v>0</v>
      </c>
      <c r="V3706" s="22"/>
      <c r="AF3706" s="14"/>
    </row>
    <row r="3707" spans="1:32" x14ac:dyDescent="0.2">
      <c r="A3707" s="112">
        <f t="shared" si="1181"/>
        <v>43732</v>
      </c>
      <c r="B3707" s="104">
        <f t="shared" si="1193"/>
        <v>28156.699168269999</v>
      </c>
      <c r="C3707" s="104">
        <f t="shared" si="1182"/>
        <v>25981.123458719958</v>
      </c>
      <c r="D3707" s="132">
        <f t="shared" si="1183"/>
        <v>43719</v>
      </c>
      <c r="E3707" s="105">
        <f t="shared" si="1195"/>
        <v>0</v>
      </c>
      <c r="F3707" s="106">
        <f t="shared" si="1192"/>
        <v>14</v>
      </c>
      <c r="G3707" s="106">
        <f t="shared" si="1194"/>
        <v>30</v>
      </c>
      <c r="H3707" s="104">
        <f t="shared" si="1184"/>
        <v>1</v>
      </c>
      <c r="I3707" s="104">
        <f t="shared" si="1185"/>
        <v>1.07934741</v>
      </c>
      <c r="J3707" s="104">
        <f t="shared" si="1177"/>
        <v>1.07934741</v>
      </c>
      <c r="K3707" s="104">
        <f t="shared" si="1178"/>
        <v>28042.658314050001</v>
      </c>
      <c r="L3707" s="107">
        <f t="shared" si="1187"/>
        <v>0</v>
      </c>
      <c r="M3707" s="105">
        <f t="shared" si="1188"/>
        <v>0</v>
      </c>
      <c r="N3707" s="104">
        <f t="shared" si="1189"/>
        <v>0</v>
      </c>
      <c r="O3707" s="113">
        <f t="shared" si="1186"/>
        <v>0.11</v>
      </c>
      <c r="P3707" s="108">
        <f t="shared" si="1176"/>
        <v>1.0040666920000001</v>
      </c>
      <c r="Q3707" s="104">
        <f t="shared" si="1179"/>
        <v>114.04085422</v>
      </c>
      <c r="R3707" s="104">
        <f t="shared" si="1180"/>
        <v>114.04085422</v>
      </c>
      <c r="S3707" s="109" t="s">
        <v>52</v>
      </c>
      <c r="T3707" s="110">
        <f t="shared" si="1190"/>
        <v>43748</v>
      </c>
      <c r="U3707" s="111">
        <f t="shared" si="1191"/>
        <v>0</v>
      </c>
      <c r="V3707" s="22"/>
      <c r="AF3707" s="14"/>
    </row>
    <row r="3708" spans="1:32" x14ac:dyDescent="0.2">
      <c r="A3708" s="112">
        <f t="shared" si="1181"/>
        <v>43733</v>
      </c>
      <c r="B3708" s="104">
        <f t="shared" si="1193"/>
        <v>28164.86266653</v>
      </c>
      <c r="C3708" s="104">
        <f t="shared" si="1182"/>
        <v>25981.123458719958</v>
      </c>
      <c r="D3708" s="132">
        <f t="shared" si="1183"/>
        <v>43719</v>
      </c>
      <c r="E3708" s="105">
        <f t="shared" si="1195"/>
        <v>0</v>
      </c>
      <c r="F3708" s="106">
        <f t="shared" si="1192"/>
        <v>15</v>
      </c>
      <c r="G3708" s="106">
        <f t="shared" si="1194"/>
        <v>30</v>
      </c>
      <c r="H3708" s="104">
        <f t="shared" si="1184"/>
        <v>1</v>
      </c>
      <c r="I3708" s="104">
        <f t="shared" si="1185"/>
        <v>1.07934741</v>
      </c>
      <c r="J3708" s="104">
        <f t="shared" si="1177"/>
        <v>1.07934741</v>
      </c>
      <c r="K3708" s="104">
        <f t="shared" si="1178"/>
        <v>28042.658314050001</v>
      </c>
      <c r="L3708" s="107">
        <f t="shared" si="1187"/>
        <v>0</v>
      </c>
      <c r="M3708" s="105">
        <f t="shared" si="1188"/>
        <v>0</v>
      </c>
      <c r="N3708" s="104">
        <f t="shared" si="1189"/>
        <v>0</v>
      </c>
      <c r="O3708" s="113">
        <f t="shared" si="1186"/>
        <v>0.11</v>
      </c>
      <c r="P3708" s="108">
        <f t="shared" si="1176"/>
        <v>1.0043578019999999</v>
      </c>
      <c r="Q3708" s="104">
        <f t="shared" si="1179"/>
        <v>122.20435248</v>
      </c>
      <c r="R3708" s="104">
        <f t="shared" si="1180"/>
        <v>122.20435248</v>
      </c>
      <c r="S3708" s="109" t="s">
        <v>52</v>
      </c>
      <c r="T3708" s="110">
        <f t="shared" si="1190"/>
        <v>43748</v>
      </c>
      <c r="U3708" s="111">
        <f t="shared" si="1191"/>
        <v>0</v>
      </c>
      <c r="V3708" s="22"/>
      <c r="AF3708" s="14"/>
    </row>
    <row r="3709" spans="1:32" x14ac:dyDescent="0.2">
      <c r="A3709" s="112">
        <f t="shared" si="1181"/>
        <v>43734</v>
      </c>
      <c r="B3709" s="104">
        <f t="shared" si="1193"/>
        <v>28173.028520380001</v>
      </c>
      <c r="C3709" s="104">
        <f t="shared" si="1182"/>
        <v>25981.123458719958</v>
      </c>
      <c r="D3709" s="132">
        <f t="shared" si="1183"/>
        <v>43719</v>
      </c>
      <c r="E3709" s="105">
        <f t="shared" si="1195"/>
        <v>0</v>
      </c>
      <c r="F3709" s="106">
        <f t="shared" si="1192"/>
        <v>16</v>
      </c>
      <c r="G3709" s="106">
        <f t="shared" si="1194"/>
        <v>30</v>
      </c>
      <c r="H3709" s="104">
        <f t="shared" si="1184"/>
        <v>1</v>
      </c>
      <c r="I3709" s="104">
        <f t="shared" si="1185"/>
        <v>1.07934741</v>
      </c>
      <c r="J3709" s="104">
        <f t="shared" si="1177"/>
        <v>1.07934741</v>
      </c>
      <c r="K3709" s="104">
        <f t="shared" si="1178"/>
        <v>28042.658314050001</v>
      </c>
      <c r="L3709" s="107">
        <f t="shared" si="1187"/>
        <v>0</v>
      </c>
      <c r="M3709" s="105">
        <f t="shared" si="1188"/>
        <v>0</v>
      </c>
      <c r="N3709" s="104">
        <f t="shared" si="1189"/>
        <v>0</v>
      </c>
      <c r="O3709" s="113">
        <f t="shared" si="1186"/>
        <v>0.11</v>
      </c>
      <c r="P3709" s="108">
        <f t="shared" si="1176"/>
        <v>1.004648996</v>
      </c>
      <c r="Q3709" s="104">
        <f t="shared" si="1179"/>
        <v>130.37020633</v>
      </c>
      <c r="R3709" s="104">
        <f t="shared" si="1180"/>
        <v>130.37020633</v>
      </c>
      <c r="S3709" s="109" t="s">
        <v>52</v>
      </c>
      <c r="T3709" s="110">
        <f t="shared" si="1190"/>
        <v>43748</v>
      </c>
      <c r="U3709" s="111">
        <f t="shared" si="1191"/>
        <v>0</v>
      </c>
      <c r="V3709" s="22"/>
      <c r="AF3709" s="14"/>
    </row>
    <row r="3710" spans="1:32" x14ac:dyDescent="0.2">
      <c r="A3710" s="112">
        <f t="shared" si="1181"/>
        <v>43735</v>
      </c>
      <c r="B3710" s="104">
        <f t="shared" si="1193"/>
        <v>28181.196757850001</v>
      </c>
      <c r="C3710" s="104">
        <f t="shared" si="1182"/>
        <v>25981.123458719958</v>
      </c>
      <c r="D3710" s="132">
        <f t="shared" si="1183"/>
        <v>43719</v>
      </c>
      <c r="E3710" s="105">
        <f t="shared" si="1195"/>
        <v>0</v>
      </c>
      <c r="F3710" s="106">
        <f t="shared" si="1192"/>
        <v>17</v>
      </c>
      <c r="G3710" s="106">
        <f t="shared" si="1194"/>
        <v>30</v>
      </c>
      <c r="H3710" s="104">
        <f t="shared" si="1184"/>
        <v>1</v>
      </c>
      <c r="I3710" s="104">
        <f t="shared" si="1185"/>
        <v>1.07934741</v>
      </c>
      <c r="J3710" s="104">
        <f t="shared" si="1177"/>
        <v>1.07934741</v>
      </c>
      <c r="K3710" s="104">
        <f t="shared" si="1178"/>
        <v>28042.658314050001</v>
      </c>
      <c r="L3710" s="107">
        <f t="shared" si="1187"/>
        <v>0</v>
      </c>
      <c r="M3710" s="105">
        <f t="shared" si="1188"/>
        <v>0</v>
      </c>
      <c r="N3710" s="104">
        <f t="shared" si="1189"/>
        <v>0</v>
      </c>
      <c r="O3710" s="113">
        <f t="shared" si="1186"/>
        <v>0.11</v>
      </c>
      <c r="P3710" s="108">
        <f t="shared" si="1176"/>
        <v>1.004940275</v>
      </c>
      <c r="Q3710" s="104">
        <f t="shared" si="1179"/>
        <v>138.53844380000001</v>
      </c>
      <c r="R3710" s="104">
        <f t="shared" si="1180"/>
        <v>138.53844380000001</v>
      </c>
      <c r="S3710" s="109" t="s">
        <v>52</v>
      </c>
      <c r="T3710" s="110">
        <f t="shared" si="1190"/>
        <v>43748</v>
      </c>
      <c r="U3710" s="111">
        <f t="shared" si="1191"/>
        <v>0</v>
      </c>
      <c r="V3710" s="22"/>
      <c r="AF3710" s="14"/>
    </row>
    <row r="3711" spans="1:32" x14ac:dyDescent="0.2">
      <c r="A3711" s="112">
        <f t="shared" si="1181"/>
        <v>43736</v>
      </c>
      <c r="B3711" s="104">
        <f t="shared" si="1193"/>
        <v>28189.3673509</v>
      </c>
      <c r="C3711" s="104">
        <f t="shared" si="1182"/>
        <v>25981.123458719958</v>
      </c>
      <c r="D3711" s="132">
        <f t="shared" si="1183"/>
        <v>43719</v>
      </c>
      <c r="E3711" s="105">
        <f t="shared" si="1195"/>
        <v>0</v>
      </c>
      <c r="F3711" s="106">
        <f t="shared" si="1192"/>
        <v>18</v>
      </c>
      <c r="G3711" s="106">
        <f t="shared" si="1194"/>
        <v>30</v>
      </c>
      <c r="H3711" s="104">
        <f t="shared" si="1184"/>
        <v>1</v>
      </c>
      <c r="I3711" s="104">
        <f t="shared" si="1185"/>
        <v>1.07934741</v>
      </c>
      <c r="J3711" s="104">
        <f t="shared" si="1177"/>
        <v>1.07934741</v>
      </c>
      <c r="K3711" s="104">
        <f t="shared" si="1178"/>
        <v>28042.658314050001</v>
      </c>
      <c r="L3711" s="107">
        <f t="shared" si="1187"/>
        <v>0</v>
      </c>
      <c r="M3711" s="105">
        <f t="shared" si="1188"/>
        <v>0</v>
      </c>
      <c r="N3711" s="104">
        <f t="shared" si="1189"/>
        <v>0</v>
      </c>
      <c r="O3711" s="113">
        <f t="shared" si="1186"/>
        <v>0.11</v>
      </c>
      <c r="P3711" s="108">
        <f t="shared" si="1176"/>
        <v>1.0052316379999999</v>
      </c>
      <c r="Q3711" s="104">
        <f t="shared" si="1179"/>
        <v>146.70903684999999</v>
      </c>
      <c r="R3711" s="104">
        <f t="shared" si="1180"/>
        <v>146.70903684999999</v>
      </c>
      <c r="S3711" s="109" t="s">
        <v>52</v>
      </c>
      <c r="T3711" s="110">
        <f t="shared" si="1190"/>
        <v>43748</v>
      </c>
      <c r="U3711" s="111">
        <f t="shared" si="1191"/>
        <v>0</v>
      </c>
      <c r="V3711" s="22"/>
      <c r="AF3711" s="14"/>
    </row>
    <row r="3712" spans="1:32" x14ac:dyDescent="0.2">
      <c r="A3712" s="112">
        <f t="shared" si="1181"/>
        <v>43737</v>
      </c>
      <c r="B3712" s="104">
        <f t="shared" si="1193"/>
        <v>28197.540327580002</v>
      </c>
      <c r="C3712" s="104">
        <f t="shared" si="1182"/>
        <v>25981.123458719958</v>
      </c>
      <c r="D3712" s="132">
        <f t="shared" si="1183"/>
        <v>43719</v>
      </c>
      <c r="E3712" s="105">
        <f t="shared" si="1195"/>
        <v>0</v>
      </c>
      <c r="F3712" s="106">
        <f t="shared" si="1192"/>
        <v>19</v>
      </c>
      <c r="G3712" s="106">
        <f t="shared" si="1194"/>
        <v>30</v>
      </c>
      <c r="H3712" s="104">
        <f t="shared" si="1184"/>
        <v>1</v>
      </c>
      <c r="I3712" s="104">
        <f t="shared" si="1185"/>
        <v>1.07934741</v>
      </c>
      <c r="J3712" s="104">
        <f t="shared" si="1177"/>
        <v>1.07934741</v>
      </c>
      <c r="K3712" s="104">
        <f t="shared" si="1178"/>
        <v>28042.658314050001</v>
      </c>
      <c r="L3712" s="107">
        <f t="shared" si="1187"/>
        <v>0</v>
      </c>
      <c r="M3712" s="105">
        <f t="shared" si="1188"/>
        <v>0</v>
      </c>
      <c r="N3712" s="104">
        <f t="shared" si="1189"/>
        <v>0</v>
      </c>
      <c r="O3712" s="113">
        <f t="shared" si="1186"/>
        <v>0.11</v>
      </c>
      <c r="P3712" s="108">
        <f t="shared" si="1176"/>
        <v>1.005523086</v>
      </c>
      <c r="Q3712" s="104">
        <f t="shared" si="1179"/>
        <v>154.88201352999999</v>
      </c>
      <c r="R3712" s="104">
        <f t="shared" si="1180"/>
        <v>154.88201352999999</v>
      </c>
      <c r="S3712" s="109" t="s">
        <v>52</v>
      </c>
      <c r="T3712" s="110">
        <f t="shared" si="1190"/>
        <v>43748</v>
      </c>
      <c r="U3712" s="111">
        <f t="shared" si="1191"/>
        <v>0</v>
      </c>
      <c r="V3712" s="22"/>
      <c r="AF3712" s="14"/>
    </row>
    <row r="3713" spans="1:32" x14ac:dyDescent="0.2">
      <c r="A3713" s="112">
        <f t="shared" si="1181"/>
        <v>43738</v>
      </c>
      <c r="B3713" s="104">
        <f t="shared" si="1193"/>
        <v>28205.715659850001</v>
      </c>
      <c r="C3713" s="104">
        <f t="shared" si="1182"/>
        <v>25981.123458719958</v>
      </c>
      <c r="D3713" s="132">
        <f t="shared" si="1183"/>
        <v>43719</v>
      </c>
      <c r="E3713" s="105">
        <f t="shared" si="1195"/>
        <v>0</v>
      </c>
      <c r="F3713" s="106">
        <f t="shared" si="1192"/>
        <v>20</v>
      </c>
      <c r="G3713" s="106">
        <f t="shared" si="1194"/>
        <v>30</v>
      </c>
      <c r="H3713" s="104">
        <f t="shared" si="1184"/>
        <v>1</v>
      </c>
      <c r="I3713" s="104">
        <f t="shared" si="1185"/>
        <v>1.07934741</v>
      </c>
      <c r="J3713" s="104">
        <f t="shared" si="1177"/>
        <v>1.07934741</v>
      </c>
      <c r="K3713" s="104">
        <f t="shared" si="1178"/>
        <v>28042.658314050001</v>
      </c>
      <c r="L3713" s="107">
        <f t="shared" si="1187"/>
        <v>0</v>
      </c>
      <c r="M3713" s="105">
        <f t="shared" si="1188"/>
        <v>0</v>
      </c>
      <c r="N3713" s="104">
        <f t="shared" si="1189"/>
        <v>0</v>
      </c>
      <c r="O3713" s="113">
        <f t="shared" si="1186"/>
        <v>0.11</v>
      </c>
      <c r="P3713" s="108">
        <f t="shared" si="1176"/>
        <v>1.005814618</v>
      </c>
      <c r="Q3713" s="104">
        <f t="shared" si="1179"/>
        <v>163.05734580000001</v>
      </c>
      <c r="R3713" s="104">
        <f t="shared" si="1180"/>
        <v>163.05734580000001</v>
      </c>
      <c r="S3713" s="109" t="s">
        <v>52</v>
      </c>
      <c r="T3713" s="110">
        <f t="shared" si="1190"/>
        <v>43748</v>
      </c>
      <c r="U3713" s="111">
        <f t="shared" si="1191"/>
        <v>0</v>
      </c>
      <c r="V3713" s="22"/>
      <c r="AF3713" s="14"/>
    </row>
    <row r="3714" spans="1:32" x14ac:dyDescent="0.2">
      <c r="A3714" s="112">
        <f t="shared" si="1181"/>
        <v>43739</v>
      </c>
      <c r="B3714" s="104">
        <f t="shared" si="1193"/>
        <v>28213.893375740001</v>
      </c>
      <c r="C3714" s="104">
        <f t="shared" si="1182"/>
        <v>25981.123458719958</v>
      </c>
      <c r="D3714" s="132">
        <f t="shared" si="1183"/>
        <v>43719</v>
      </c>
      <c r="E3714" s="105">
        <f t="shared" si="1195"/>
        <v>0</v>
      </c>
      <c r="F3714" s="106">
        <f t="shared" si="1192"/>
        <v>21</v>
      </c>
      <c r="G3714" s="106">
        <f t="shared" si="1194"/>
        <v>30</v>
      </c>
      <c r="H3714" s="104">
        <f t="shared" si="1184"/>
        <v>1</v>
      </c>
      <c r="I3714" s="104">
        <f t="shared" si="1185"/>
        <v>1.07934741</v>
      </c>
      <c r="J3714" s="104">
        <f t="shared" si="1177"/>
        <v>1.07934741</v>
      </c>
      <c r="K3714" s="104">
        <f t="shared" si="1178"/>
        <v>28042.658314050001</v>
      </c>
      <c r="L3714" s="107">
        <f t="shared" si="1187"/>
        <v>0</v>
      </c>
      <c r="M3714" s="105">
        <f t="shared" si="1188"/>
        <v>0</v>
      </c>
      <c r="N3714" s="104">
        <f t="shared" si="1189"/>
        <v>0</v>
      </c>
      <c r="O3714" s="113">
        <f t="shared" si="1186"/>
        <v>0.11</v>
      </c>
      <c r="P3714" s="108">
        <f t="shared" si="1176"/>
        <v>1.0061062350000001</v>
      </c>
      <c r="Q3714" s="104">
        <f t="shared" si="1179"/>
        <v>171.23506169000001</v>
      </c>
      <c r="R3714" s="104">
        <f t="shared" si="1180"/>
        <v>171.23506169000001</v>
      </c>
      <c r="S3714" s="109" t="s">
        <v>52</v>
      </c>
      <c r="T3714" s="110">
        <f t="shared" si="1190"/>
        <v>43748</v>
      </c>
      <c r="U3714" s="111">
        <f t="shared" si="1191"/>
        <v>0</v>
      </c>
      <c r="V3714" s="22"/>
      <c r="AF3714" s="14"/>
    </row>
    <row r="3715" spans="1:32" x14ac:dyDescent="0.2">
      <c r="A3715" s="112">
        <f t="shared" si="1181"/>
        <v>43740</v>
      </c>
      <c r="B3715" s="104">
        <f t="shared" si="1193"/>
        <v>28222.073447210001</v>
      </c>
      <c r="C3715" s="104">
        <f t="shared" si="1182"/>
        <v>25981.123458719958</v>
      </c>
      <c r="D3715" s="132">
        <f t="shared" si="1183"/>
        <v>43719</v>
      </c>
      <c r="E3715" s="105">
        <f t="shared" si="1195"/>
        <v>0</v>
      </c>
      <c r="F3715" s="106">
        <f t="shared" si="1192"/>
        <v>22</v>
      </c>
      <c r="G3715" s="106">
        <f t="shared" si="1194"/>
        <v>30</v>
      </c>
      <c r="H3715" s="104">
        <f t="shared" si="1184"/>
        <v>1</v>
      </c>
      <c r="I3715" s="104">
        <f t="shared" si="1185"/>
        <v>1.07934741</v>
      </c>
      <c r="J3715" s="104">
        <f t="shared" si="1177"/>
        <v>1.07934741</v>
      </c>
      <c r="K3715" s="104">
        <f t="shared" si="1178"/>
        <v>28042.658314050001</v>
      </c>
      <c r="L3715" s="107">
        <f t="shared" si="1187"/>
        <v>0</v>
      </c>
      <c r="M3715" s="105">
        <f t="shared" si="1188"/>
        <v>0</v>
      </c>
      <c r="N3715" s="104">
        <f t="shared" si="1189"/>
        <v>0</v>
      </c>
      <c r="O3715" s="113">
        <f t="shared" si="1186"/>
        <v>0.11</v>
      </c>
      <c r="P3715" s="108">
        <f t="shared" si="1176"/>
        <v>1.0063979359999999</v>
      </c>
      <c r="Q3715" s="104">
        <f t="shared" si="1179"/>
        <v>179.41513316000001</v>
      </c>
      <c r="R3715" s="104">
        <f t="shared" si="1180"/>
        <v>179.41513316000001</v>
      </c>
      <c r="S3715" s="109" t="s">
        <v>52</v>
      </c>
      <c r="T3715" s="110">
        <f t="shared" si="1190"/>
        <v>43748</v>
      </c>
      <c r="U3715" s="111">
        <f t="shared" si="1191"/>
        <v>0</v>
      </c>
      <c r="V3715" s="22"/>
      <c r="AF3715" s="14"/>
    </row>
    <row r="3716" spans="1:32" x14ac:dyDescent="0.2">
      <c r="A3716" s="112">
        <f t="shared" si="1181"/>
        <v>43741</v>
      </c>
      <c r="B3716" s="104">
        <f t="shared" si="1193"/>
        <v>28230.25590231</v>
      </c>
      <c r="C3716" s="104">
        <f t="shared" si="1182"/>
        <v>25981.123458719958</v>
      </c>
      <c r="D3716" s="132">
        <f t="shared" si="1183"/>
        <v>43719</v>
      </c>
      <c r="E3716" s="105">
        <f t="shared" si="1195"/>
        <v>0</v>
      </c>
      <c r="F3716" s="106">
        <f t="shared" si="1192"/>
        <v>23</v>
      </c>
      <c r="G3716" s="106">
        <f t="shared" si="1194"/>
        <v>30</v>
      </c>
      <c r="H3716" s="104">
        <f t="shared" si="1184"/>
        <v>1</v>
      </c>
      <c r="I3716" s="104">
        <f t="shared" si="1185"/>
        <v>1.07934741</v>
      </c>
      <c r="J3716" s="104">
        <f t="shared" si="1177"/>
        <v>1.07934741</v>
      </c>
      <c r="K3716" s="104">
        <f t="shared" si="1178"/>
        <v>28042.658314050001</v>
      </c>
      <c r="L3716" s="107">
        <f t="shared" si="1187"/>
        <v>0</v>
      </c>
      <c r="M3716" s="105">
        <f t="shared" si="1188"/>
        <v>0</v>
      </c>
      <c r="N3716" s="104">
        <f t="shared" si="1189"/>
        <v>0</v>
      </c>
      <c r="O3716" s="113">
        <f t="shared" si="1186"/>
        <v>0.11</v>
      </c>
      <c r="P3716" s="108">
        <f t="shared" si="1176"/>
        <v>1.006689722</v>
      </c>
      <c r="Q3716" s="104">
        <f t="shared" si="1179"/>
        <v>187.59758826000001</v>
      </c>
      <c r="R3716" s="104">
        <f t="shared" si="1180"/>
        <v>187.59758826000001</v>
      </c>
      <c r="S3716" s="109" t="s">
        <v>52</v>
      </c>
      <c r="T3716" s="110">
        <f t="shared" si="1190"/>
        <v>43748</v>
      </c>
      <c r="U3716" s="111">
        <f t="shared" si="1191"/>
        <v>0</v>
      </c>
      <c r="V3716" s="22"/>
      <c r="AF3716" s="14"/>
    </row>
    <row r="3717" spans="1:32" x14ac:dyDescent="0.2">
      <c r="A3717" s="112">
        <f t="shared" si="1181"/>
        <v>43742</v>
      </c>
      <c r="B3717" s="104">
        <f t="shared" si="1193"/>
        <v>28238.440741030001</v>
      </c>
      <c r="C3717" s="104">
        <f t="shared" si="1182"/>
        <v>25981.123458719958</v>
      </c>
      <c r="D3717" s="132">
        <f t="shared" si="1183"/>
        <v>43719</v>
      </c>
      <c r="E3717" s="105">
        <f t="shared" si="1195"/>
        <v>0</v>
      </c>
      <c r="F3717" s="106">
        <f t="shared" si="1192"/>
        <v>24</v>
      </c>
      <c r="G3717" s="106">
        <f t="shared" si="1194"/>
        <v>30</v>
      </c>
      <c r="H3717" s="104">
        <f t="shared" si="1184"/>
        <v>1</v>
      </c>
      <c r="I3717" s="104">
        <f t="shared" si="1185"/>
        <v>1.07934741</v>
      </c>
      <c r="J3717" s="104">
        <f t="shared" si="1177"/>
        <v>1.07934741</v>
      </c>
      <c r="K3717" s="104">
        <f t="shared" si="1178"/>
        <v>28042.658314050001</v>
      </c>
      <c r="L3717" s="107">
        <f t="shared" si="1187"/>
        <v>0</v>
      </c>
      <c r="M3717" s="105">
        <f t="shared" si="1188"/>
        <v>0</v>
      </c>
      <c r="N3717" s="104">
        <f t="shared" si="1189"/>
        <v>0</v>
      </c>
      <c r="O3717" s="113">
        <f t="shared" si="1186"/>
        <v>0.11</v>
      </c>
      <c r="P3717" s="108">
        <f t="shared" si="1176"/>
        <v>1.0069815929999999</v>
      </c>
      <c r="Q3717" s="104">
        <f t="shared" si="1179"/>
        <v>195.78242698</v>
      </c>
      <c r="R3717" s="104">
        <f t="shared" si="1180"/>
        <v>195.78242698</v>
      </c>
      <c r="S3717" s="109" t="s">
        <v>52</v>
      </c>
      <c r="T3717" s="110">
        <f t="shared" si="1190"/>
        <v>43748</v>
      </c>
      <c r="U3717" s="111">
        <f t="shared" si="1191"/>
        <v>0</v>
      </c>
      <c r="V3717" s="22"/>
      <c r="AF3717" s="14"/>
    </row>
    <row r="3718" spans="1:32" x14ac:dyDescent="0.2">
      <c r="A3718" s="112">
        <f t="shared" si="1181"/>
        <v>43743</v>
      </c>
      <c r="B3718" s="104">
        <f t="shared" si="1193"/>
        <v>28246.627935340002</v>
      </c>
      <c r="C3718" s="104">
        <f t="shared" si="1182"/>
        <v>25981.123458719958</v>
      </c>
      <c r="D3718" s="132">
        <f t="shared" si="1183"/>
        <v>43719</v>
      </c>
      <c r="E3718" s="105">
        <f t="shared" si="1195"/>
        <v>0</v>
      </c>
      <c r="F3718" s="106">
        <f t="shared" si="1192"/>
        <v>25</v>
      </c>
      <c r="G3718" s="106">
        <f t="shared" si="1194"/>
        <v>30</v>
      </c>
      <c r="H3718" s="104">
        <f t="shared" si="1184"/>
        <v>1</v>
      </c>
      <c r="I3718" s="104">
        <f t="shared" si="1185"/>
        <v>1.07934741</v>
      </c>
      <c r="J3718" s="104">
        <f t="shared" si="1177"/>
        <v>1.07934741</v>
      </c>
      <c r="K3718" s="104">
        <f t="shared" si="1178"/>
        <v>28042.658314050001</v>
      </c>
      <c r="L3718" s="107">
        <f t="shared" si="1187"/>
        <v>0</v>
      </c>
      <c r="M3718" s="105">
        <f t="shared" si="1188"/>
        <v>0</v>
      </c>
      <c r="N3718" s="104">
        <f t="shared" si="1189"/>
        <v>0</v>
      </c>
      <c r="O3718" s="113">
        <f t="shared" si="1186"/>
        <v>0.11</v>
      </c>
      <c r="P3718" s="108">
        <f t="shared" si="1176"/>
        <v>1.0072735479999999</v>
      </c>
      <c r="Q3718" s="104">
        <f t="shared" si="1179"/>
        <v>203.96962128999999</v>
      </c>
      <c r="R3718" s="104">
        <f t="shared" si="1180"/>
        <v>203.96962128999999</v>
      </c>
      <c r="S3718" s="109" t="s">
        <v>52</v>
      </c>
      <c r="T3718" s="110">
        <f t="shared" si="1190"/>
        <v>43748</v>
      </c>
      <c r="U3718" s="111">
        <f t="shared" si="1191"/>
        <v>0</v>
      </c>
      <c r="V3718" s="22"/>
      <c r="AF3718" s="14"/>
    </row>
    <row r="3719" spans="1:32" x14ac:dyDescent="0.2">
      <c r="A3719" s="112">
        <f t="shared" si="1181"/>
        <v>43744</v>
      </c>
      <c r="B3719" s="104">
        <f t="shared" si="1193"/>
        <v>28254.817513270002</v>
      </c>
      <c r="C3719" s="104">
        <f t="shared" si="1182"/>
        <v>25981.123458719958</v>
      </c>
      <c r="D3719" s="132">
        <f t="shared" si="1183"/>
        <v>43719</v>
      </c>
      <c r="E3719" s="105">
        <f t="shared" si="1195"/>
        <v>0</v>
      </c>
      <c r="F3719" s="106">
        <f t="shared" si="1192"/>
        <v>26</v>
      </c>
      <c r="G3719" s="106">
        <f t="shared" si="1194"/>
        <v>30</v>
      </c>
      <c r="H3719" s="104">
        <f t="shared" si="1184"/>
        <v>1</v>
      </c>
      <c r="I3719" s="104">
        <f t="shared" si="1185"/>
        <v>1.07934741</v>
      </c>
      <c r="J3719" s="104">
        <f t="shared" si="1177"/>
        <v>1.07934741</v>
      </c>
      <c r="K3719" s="104">
        <f t="shared" si="1178"/>
        <v>28042.658314050001</v>
      </c>
      <c r="L3719" s="107">
        <f t="shared" si="1187"/>
        <v>0</v>
      </c>
      <c r="M3719" s="105">
        <f t="shared" si="1188"/>
        <v>0</v>
      </c>
      <c r="N3719" s="104">
        <f t="shared" si="1189"/>
        <v>0</v>
      </c>
      <c r="O3719" s="113">
        <f t="shared" si="1186"/>
        <v>0.11</v>
      </c>
      <c r="P3719" s="108">
        <f t="shared" si="1176"/>
        <v>1.0075655880000001</v>
      </c>
      <c r="Q3719" s="104">
        <f t="shared" si="1179"/>
        <v>212.15919922</v>
      </c>
      <c r="R3719" s="104">
        <f t="shared" si="1180"/>
        <v>212.15919922</v>
      </c>
      <c r="S3719" s="109" t="s">
        <v>52</v>
      </c>
      <c r="T3719" s="110">
        <f t="shared" si="1190"/>
        <v>43748</v>
      </c>
      <c r="U3719" s="111">
        <f t="shared" si="1191"/>
        <v>0</v>
      </c>
      <c r="V3719" s="22"/>
      <c r="AF3719" s="14"/>
    </row>
    <row r="3720" spans="1:32" x14ac:dyDescent="0.2">
      <c r="A3720" s="112">
        <f t="shared" si="1181"/>
        <v>43745</v>
      </c>
      <c r="B3720" s="104">
        <f t="shared" si="1193"/>
        <v>28263.009446790002</v>
      </c>
      <c r="C3720" s="104">
        <f t="shared" si="1182"/>
        <v>25981.123458719958</v>
      </c>
      <c r="D3720" s="132">
        <f t="shared" si="1183"/>
        <v>43719</v>
      </c>
      <c r="E3720" s="105">
        <f t="shared" si="1195"/>
        <v>0</v>
      </c>
      <c r="F3720" s="106">
        <f t="shared" si="1192"/>
        <v>27</v>
      </c>
      <c r="G3720" s="106">
        <f t="shared" si="1194"/>
        <v>30</v>
      </c>
      <c r="H3720" s="104">
        <f t="shared" si="1184"/>
        <v>1</v>
      </c>
      <c r="I3720" s="104">
        <f t="shared" si="1185"/>
        <v>1.07934741</v>
      </c>
      <c r="J3720" s="104">
        <f t="shared" si="1177"/>
        <v>1.07934741</v>
      </c>
      <c r="K3720" s="104">
        <f t="shared" si="1178"/>
        <v>28042.658314050001</v>
      </c>
      <c r="L3720" s="107">
        <f t="shared" si="1187"/>
        <v>0</v>
      </c>
      <c r="M3720" s="105">
        <f t="shared" si="1188"/>
        <v>0</v>
      </c>
      <c r="N3720" s="104">
        <f t="shared" si="1189"/>
        <v>0</v>
      </c>
      <c r="O3720" s="113">
        <f t="shared" si="1186"/>
        <v>0.11</v>
      </c>
      <c r="P3720" s="108">
        <f t="shared" ref="P3720:P3783" si="1196">ROUND((1+O3720)^(30/360)^(F3720/G3720),9)</f>
        <v>1.0078577120000001</v>
      </c>
      <c r="Q3720" s="104">
        <f t="shared" si="1179"/>
        <v>220.35113274</v>
      </c>
      <c r="R3720" s="104">
        <f t="shared" si="1180"/>
        <v>220.35113274</v>
      </c>
      <c r="S3720" s="109" t="s">
        <v>52</v>
      </c>
      <c r="T3720" s="110">
        <f t="shared" si="1190"/>
        <v>43748</v>
      </c>
      <c r="U3720" s="111">
        <f t="shared" si="1191"/>
        <v>0</v>
      </c>
      <c r="V3720" s="22"/>
      <c r="AF3720" s="14"/>
    </row>
    <row r="3721" spans="1:32" x14ac:dyDescent="0.2">
      <c r="A3721" s="112">
        <f t="shared" si="1181"/>
        <v>43746</v>
      </c>
      <c r="B3721" s="104">
        <f t="shared" si="1193"/>
        <v>28271.20376393</v>
      </c>
      <c r="C3721" s="104">
        <f t="shared" si="1182"/>
        <v>25981.123458719958</v>
      </c>
      <c r="D3721" s="132">
        <f t="shared" si="1183"/>
        <v>43719</v>
      </c>
      <c r="E3721" s="105">
        <f t="shared" si="1195"/>
        <v>0</v>
      </c>
      <c r="F3721" s="106">
        <f t="shared" si="1192"/>
        <v>28</v>
      </c>
      <c r="G3721" s="106">
        <f t="shared" si="1194"/>
        <v>30</v>
      </c>
      <c r="H3721" s="104">
        <f t="shared" si="1184"/>
        <v>1</v>
      </c>
      <c r="I3721" s="104">
        <f t="shared" si="1185"/>
        <v>1.07934741</v>
      </c>
      <c r="J3721" s="104">
        <f t="shared" si="1177"/>
        <v>1.07934741</v>
      </c>
      <c r="K3721" s="104">
        <f t="shared" si="1178"/>
        <v>28042.658314050001</v>
      </c>
      <c r="L3721" s="107">
        <f t="shared" si="1187"/>
        <v>0</v>
      </c>
      <c r="M3721" s="105">
        <f t="shared" si="1188"/>
        <v>0</v>
      </c>
      <c r="N3721" s="104">
        <f t="shared" si="1189"/>
        <v>0</v>
      </c>
      <c r="O3721" s="113">
        <f t="shared" si="1186"/>
        <v>0.11</v>
      </c>
      <c r="P3721" s="108">
        <f t="shared" si="1196"/>
        <v>1.008149921</v>
      </c>
      <c r="Q3721" s="104">
        <f t="shared" si="1179"/>
        <v>228.54544988000001</v>
      </c>
      <c r="R3721" s="104">
        <f t="shared" si="1180"/>
        <v>228.54544988000001</v>
      </c>
      <c r="S3721" s="109" t="s">
        <v>52</v>
      </c>
      <c r="T3721" s="110">
        <f t="shared" si="1190"/>
        <v>43748</v>
      </c>
      <c r="U3721" s="111">
        <f t="shared" si="1191"/>
        <v>0</v>
      </c>
      <c r="V3721" s="22"/>
      <c r="AF3721" s="14"/>
    </row>
    <row r="3722" spans="1:32" x14ac:dyDescent="0.2">
      <c r="A3722" s="112">
        <f t="shared" si="1181"/>
        <v>43747</v>
      </c>
      <c r="B3722" s="104">
        <f t="shared" si="1193"/>
        <v>28279.4004647</v>
      </c>
      <c r="C3722" s="104">
        <f t="shared" si="1182"/>
        <v>25981.123458719958</v>
      </c>
      <c r="D3722" s="132">
        <f t="shared" si="1183"/>
        <v>43719</v>
      </c>
      <c r="E3722" s="105">
        <f t="shared" si="1195"/>
        <v>0</v>
      </c>
      <c r="F3722" s="106">
        <f t="shared" si="1192"/>
        <v>29</v>
      </c>
      <c r="G3722" s="106">
        <f t="shared" si="1194"/>
        <v>30</v>
      </c>
      <c r="H3722" s="104">
        <f t="shared" si="1184"/>
        <v>1</v>
      </c>
      <c r="I3722" s="104">
        <f t="shared" si="1185"/>
        <v>1.07934741</v>
      </c>
      <c r="J3722" s="104">
        <f t="shared" ref="J3722:J3785" si="1197">TRUNC(H3722*I3722,8)</f>
        <v>1.07934741</v>
      </c>
      <c r="K3722" s="104">
        <f t="shared" ref="K3722:K3785" si="1198">TRUNC(C3722*J3722,8)</f>
        <v>28042.658314050001</v>
      </c>
      <c r="L3722" s="107">
        <f t="shared" si="1187"/>
        <v>0</v>
      </c>
      <c r="M3722" s="105">
        <f t="shared" si="1188"/>
        <v>0</v>
      </c>
      <c r="N3722" s="104">
        <f t="shared" si="1189"/>
        <v>0</v>
      </c>
      <c r="O3722" s="113">
        <f t="shared" si="1186"/>
        <v>0.11</v>
      </c>
      <c r="P3722" s="108">
        <f t="shared" si="1196"/>
        <v>1.0084422150000001</v>
      </c>
      <c r="Q3722" s="104">
        <f t="shared" ref="Q3722:Q3785" si="1199">TRUNC((P3722-1)*K3722,8)</f>
        <v>236.74215065000001</v>
      </c>
      <c r="R3722" s="104">
        <f t="shared" ref="R3722:R3785" si="1200">(N3722+Q3722)</f>
        <v>236.74215065000001</v>
      </c>
      <c r="S3722" s="109" t="s">
        <v>52</v>
      </c>
      <c r="T3722" s="110">
        <f t="shared" si="1190"/>
        <v>43748</v>
      </c>
      <c r="U3722" s="111">
        <f t="shared" si="1191"/>
        <v>0</v>
      </c>
      <c r="V3722" s="22"/>
      <c r="AF3722" s="14"/>
    </row>
    <row r="3723" spans="1:32" x14ac:dyDescent="0.2">
      <c r="A3723" s="112">
        <f t="shared" ref="A3723:A3786" si="1201">(A3722+1)</f>
        <v>43748</v>
      </c>
      <c r="B3723" s="104">
        <f t="shared" si="1193"/>
        <v>28287.599549099999</v>
      </c>
      <c r="C3723" s="104">
        <f t="shared" ref="C3723:C3786" si="1202">IF(DAY(A3722)=$E$2,VLOOKUP(A3722,X$10:Y$148,2),C3722)</f>
        <v>25981.123458719958</v>
      </c>
      <c r="D3723" s="132">
        <f t="shared" ref="D3723:D3786" si="1203">IF(DAY(A3722)=$E$2,A3723,D3722)</f>
        <v>43719</v>
      </c>
      <c r="E3723" s="105">
        <f t="shared" si="1195"/>
        <v>0</v>
      </c>
      <c r="F3723" s="106">
        <f t="shared" si="1192"/>
        <v>30</v>
      </c>
      <c r="G3723" s="106">
        <f t="shared" si="1194"/>
        <v>30</v>
      </c>
      <c r="H3723" s="104">
        <f t="shared" ref="H3723:H3786" si="1204">TRUNC(((1+$E3723)^($F3723/$G3723)),8)</f>
        <v>1</v>
      </c>
      <c r="I3723" s="104">
        <f t="shared" ref="I3723:I3786" si="1205">IF(DAY(A3722)=E$2,J3722,I3722)</f>
        <v>1.07934741</v>
      </c>
      <c r="J3723" s="104">
        <f t="shared" si="1197"/>
        <v>1.07934741</v>
      </c>
      <c r="K3723" s="104">
        <f t="shared" si="1198"/>
        <v>28042.658314050001</v>
      </c>
      <c r="L3723" s="107">
        <f t="shared" si="1187"/>
        <v>121</v>
      </c>
      <c r="M3723" s="105">
        <f t="shared" si="1188"/>
        <v>2.5323496795064855E-2</v>
      </c>
      <c r="N3723" s="104">
        <f t="shared" si="1189"/>
        <v>710.13816794000002</v>
      </c>
      <c r="O3723" s="113">
        <f t="shared" ref="O3723:O3786" si="1206">(O3722)</f>
        <v>0.11</v>
      </c>
      <c r="P3723" s="108">
        <f t="shared" si="1196"/>
        <v>1.0087345940000001</v>
      </c>
      <c r="Q3723" s="104">
        <f t="shared" si="1199"/>
        <v>244.94123504999999</v>
      </c>
      <c r="R3723" s="104">
        <f t="shared" si="1200"/>
        <v>955.07940299000006</v>
      </c>
      <c r="S3723" s="109" t="s">
        <v>52</v>
      </c>
      <c r="T3723" s="110">
        <f t="shared" si="1190"/>
        <v>43748</v>
      </c>
      <c r="U3723" s="104">
        <f t="shared" si="1191"/>
        <v>27332.52014611</v>
      </c>
      <c r="V3723" s="70"/>
      <c r="AF3723" s="14"/>
    </row>
    <row r="3724" spans="1:32" x14ac:dyDescent="0.2">
      <c r="A3724" s="112">
        <f t="shared" si="1201"/>
        <v>43749</v>
      </c>
      <c r="B3724" s="104">
        <f t="shared" si="1193"/>
        <v>27340.189022620001</v>
      </c>
      <c r="C3724" s="104">
        <f t="shared" si="1202"/>
        <v>25323.190562089956</v>
      </c>
      <c r="D3724" s="132">
        <f t="shared" si="1203"/>
        <v>43749</v>
      </c>
      <c r="E3724" s="105">
        <f t="shared" si="1195"/>
        <v>0</v>
      </c>
      <c r="F3724" s="106">
        <f t="shared" si="1192"/>
        <v>1</v>
      </c>
      <c r="G3724" s="106">
        <f t="shared" si="1194"/>
        <v>31</v>
      </c>
      <c r="H3724" s="104">
        <f t="shared" si="1204"/>
        <v>1</v>
      </c>
      <c r="I3724" s="104">
        <f t="shared" si="1205"/>
        <v>1.07934741</v>
      </c>
      <c r="J3724" s="104">
        <f t="shared" si="1197"/>
        <v>1.07934741</v>
      </c>
      <c r="K3724" s="104">
        <f t="shared" si="1198"/>
        <v>27332.520146120001</v>
      </c>
      <c r="L3724" s="107">
        <f t="shared" ref="L3724:L3787" si="1207">IF(DAY(A3724)=E$2,VLOOKUP(A3724,$X$10:$AE$196,7),0)</f>
        <v>0</v>
      </c>
      <c r="M3724" s="105">
        <f t="shared" ref="M3724:M3787" si="1208">IF(DAY(A3724)=E$2,VLOOKUP(A3724,$X$10:$AE$200,5),0)</f>
        <v>0</v>
      </c>
      <c r="N3724" s="104">
        <f t="shared" ref="N3724:N3787" si="1209">IF(M3724&gt;0,TRUNC((M3724*K3724),8),0)</f>
        <v>0</v>
      </c>
      <c r="O3724" s="113">
        <f t="shared" si="1206"/>
        <v>0.11</v>
      </c>
      <c r="P3724" s="108">
        <f t="shared" si="1196"/>
        <v>1.0002805770000001</v>
      </c>
      <c r="Q3724" s="104">
        <f t="shared" si="1199"/>
        <v>7.6688764999999997</v>
      </c>
      <c r="R3724" s="104">
        <f t="shared" si="1200"/>
        <v>7.6688764999999997</v>
      </c>
      <c r="S3724" s="109" t="s">
        <v>52</v>
      </c>
      <c r="T3724" s="110">
        <f t="shared" ref="T3724:T3787" si="1210">IF(DAY(A3724)=E$2+1,VLOOKUP(A3723,$X$10:$AE$200,8),T3723)</f>
        <v>43779</v>
      </c>
      <c r="U3724" s="111">
        <f t="shared" ref="U3724:U3787" si="1211">IF(L3724&gt;0,K3724-N3724,0)</f>
        <v>0</v>
      </c>
      <c r="V3724" s="22"/>
      <c r="AF3724" s="14"/>
    </row>
    <row r="3725" spans="1:32" x14ac:dyDescent="0.2">
      <c r="A3725" s="112">
        <f t="shared" si="1201"/>
        <v>43750</v>
      </c>
      <c r="B3725" s="104">
        <f t="shared" si="1193"/>
        <v>27347.860058390001</v>
      </c>
      <c r="C3725" s="104">
        <f t="shared" si="1202"/>
        <v>25323.190562089956</v>
      </c>
      <c r="D3725" s="132">
        <f t="shared" si="1203"/>
        <v>43749</v>
      </c>
      <c r="E3725" s="105">
        <f t="shared" si="1195"/>
        <v>0</v>
      </c>
      <c r="F3725" s="106">
        <f t="shared" si="1192"/>
        <v>2</v>
      </c>
      <c r="G3725" s="106">
        <f t="shared" si="1194"/>
        <v>31</v>
      </c>
      <c r="H3725" s="104">
        <f t="shared" si="1204"/>
        <v>1</v>
      </c>
      <c r="I3725" s="104">
        <f t="shared" si="1205"/>
        <v>1.07934741</v>
      </c>
      <c r="J3725" s="104">
        <f t="shared" si="1197"/>
        <v>1.07934741</v>
      </c>
      <c r="K3725" s="104">
        <f t="shared" si="1198"/>
        <v>27332.520146120001</v>
      </c>
      <c r="L3725" s="107">
        <f t="shared" si="1207"/>
        <v>0</v>
      </c>
      <c r="M3725" s="105">
        <f t="shared" si="1208"/>
        <v>0</v>
      </c>
      <c r="N3725" s="104">
        <f t="shared" si="1209"/>
        <v>0</v>
      </c>
      <c r="O3725" s="113">
        <f t="shared" si="1206"/>
        <v>0.11</v>
      </c>
      <c r="P3725" s="108">
        <f t="shared" si="1196"/>
        <v>1.000561233</v>
      </c>
      <c r="Q3725" s="104">
        <f t="shared" si="1199"/>
        <v>15.339912269999999</v>
      </c>
      <c r="R3725" s="104">
        <f t="shared" si="1200"/>
        <v>15.339912269999999</v>
      </c>
      <c r="S3725" s="109" t="s">
        <v>52</v>
      </c>
      <c r="T3725" s="110">
        <f t="shared" si="1210"/>
        <v>43779</v>
      </c>
      <c r="U3725" s="111">
        <f t="shared" si="1211"/>
        <v>0</v>
      </c>
      <c r="V3725" s="22"/>
      <c r="AF3725" s="14"/>
    </row>
    <row r="3726" spans="1:32" x14ac:dyDescent="0.2">
      <c r="A3726" s="112">
        <f t="shared" si="1201"/>
        <v>43751</v>
      </c>
      <c r="B3726" s="104">
        <f t="shared" si="1193"/>
        <v>27355.5332261</v>
      </c>
      <c r="C3726" s="104">
        <f t="shared" si="1202"/>
        <v>25323.190562089956</v>
      </c>
      <c r="D3726" s="132">
        <f t="shared" si="1203"/>
        <v>43749</v>
      </c>
      <c r="E3726" s="105">
        <f t="shared" si="1195"/>
        <v>0</v>
      </c>
      <c r="F3726" s="106">
        <f t="shared" si="1192"/>
        <v>3</v>
      </c>
      <c r="G3726" s="106">
        <f t="shared" si="1194"/>
        <v>31</v>
      </c>
      <c r="H3726" s="104">
        <f t="shared" si="1204"/>
        <v>1</v>
      </c>
      <c r="I3726" s="104">
        <f t="shared" si="1205"/>
        <v>1.07934741</v>
      </c>
      <c r="J3726" s="104">
        <f t="shared" si="1197"/>
        <v>1.07934741</v>
      </c>
      <c r="K3726" s="104">
        <f t="shared" si="1198"/>
        <v>27332.520146120001</v>
      </c>
      <c r="L3726" s="107">
        <f t="shared" si="1207"/>
        <v>0</v>
      </c>
      <c r="M3726" s="105">
        <f t="shared" si="1208"/>
        <v>0</v>
      </c>
      <c r="N3726" s="104">
        <f t="shared" si="1209"/>
        <v>0</v>
      </c>
      <c r="O3726" s="113">
        <f t="shared" si="1206"/>
        <v>0.11</v>
      </c>
      <c r="P3726" s="108">
        <f t="shared" si="1196"/>
        <v>1.0008419669999999</v>
      </c>
      <c r="Q3726" s="104">
        <f t="shared" si="1199"/>
        <v>23.013079980000001</v>
      </c>
      <c r="R3726" s="104">
        <f t="shared" si="1200"/>
        <v>23.013079980000001</v>
      </c>
      <c r="S3726" s="109" t="s">
        <v>52</v>
      </c>
      <c r="T3726" s="110">
        <f t="shared" si="1210"/>
        <v>43779</v>
      </c>
      <c r="U3726" s="111">
        <f t="shared" si="1211"/>
        <v>0</v>
      </c>
      <c r="V3726" s="22"/>
      <c r="AF3726" s="14"/>
    </row>
    <row r="3727" spans="1:32" x14ac:dyDescent="0.2">
      <c r="A3727" s="112">
        <f t="shared" si="1201"/>
        <v>43752</v>
      </c>
      <c r="B3727" s="104">
        <f t="shared" si="1193"/>
        <v>27363.20858042</v>
      </c>
      <c r="C3727" s="104">
        <f t="shared" si="1202"/>
        <v>25323.190562089956</v>
      </c>
      <c r="D3727" s="132">
        <f t="shared" si="1203"/>
        <v>43749</v>
      </c>
      <c r="E3727" s="105">
        <f t="shared" si="1195"/>
        <v>0</v>
      </c>
      <c r="F3727" s="106">
        <f t="shared" si="1192"/>
        <v>4</v>
      </c>
      <c r="G3727" s="106">
        <f t="shared" si="1194"/>
        <v>31</v>
      </c>
      <c r="H3727" s="104">
        <f t="shared" si="1204"/>
        <v>1</v>
      </c>
      <c r="I3727" s="104">
        <f t="shared" si="1205"/>
        <v>1.07934741</v>
      </c>
      <c r="J3727" s="104">
        <f t="shared" si="1197"/>
        <v>1.07934741</v>
      </c>
      <c r="K3727" s="104">
        <f t="shared" si="1198"/>
        <v>27332.520146120001</v>
      </c>
      <c r="L3727" s="107">
        <f t="shared" si="1207"/>
        <v>0</v>
      </c>
      <c r="M3727" s="105">
        <f t="shared" si="1208"/>
        <v>0</v>
      </c>
      <c r="N3727" s="104">
        <f t="shared" si="1209"/>
        <v>0</v>
      </c>
      <c r="O3727" s="113">
        <f t="shared" si="1206"/>
        <v>0.11</v>
      </c>
      <c r="P3727" s="108">
        <f t="shared" si="1196"/>
        <v>1.0011227810000001</v>
      </c>
      <c r="Q3727" s="104">
        <f t="shared" si="1199"/>
        <v>30.688434300000001</v>
      </c>
      <c r="R3727" s="104">
        <f t="shared" si="1200"/>
        <v>30.688434300000001</v>
      </c>
      <c r="S3727" s="109" t="s">
        <v>52</v>
      </c>
      <c r="T3727" s="110">
        <f t="shared" si="1210"/>
        <v>43779</v>
      </c>
      <c r="U3727" s="111">
        <f t="shared" si="1211"/>
        <v>0</v>
      </c>
      <c r="V3727" s="22"/>
      <c r="AF3727" s="14"/>
    </row>
    <row r="3728" spans="1:32" x14ac:dyDescent="0.2">
      <c r="A3728" s="112">
        <f t="shared" si="1201"/>
        <v>43753</v>
      </c>
      <c r="B3728" s="104">
        <f t="shared" si="1193"/>
        <v>27370.886066670002</v>
      </c>
      <c r="C3728" s="104">
        <f t="shared" si="1202"/>
        <v>25323.190562089956</v>
      </c>
      <c r="D3728" s="132">
        <f t="shared" si="1203"/>
        <v>43749</v>
      </c>
      <c r="E3728" s="105">
        <f t="shared" si="1195"/>
        <v>0</v>
      </c>
      <c r="F3728" s="106">
        <f t="shared" si="1192"/>
        <v>5</v>
      </c>
      <c r="G3728" s="106">
        <f t="shared" si="1194"/>
        <v>31</v>
      </c>
      <c r="H3728" s="104">
        <f t="shared" si="1204"/>
        <v>1</v>
      </c>
      <c r="I3728" s="104">
        <f t="shared" si="1205"/>
        <v>1.07934741</v>
      </c>
      <c r="J3728" s="104">
        <f t="shared" si="1197"/>
        <v>1.07934741</v>
      </c>
      <c r="K3728" s="104">
        <f t="shared" si="1198"/>
        <v>27332.520146120001</v>
      </c>
      <c r="L3728" s="107">
        <f t="shared" si="1207"/>
        <v>0</v>
      </c>
      <c r="M3728" s="105">
        <f t="shared" si="1208"/>
        <v>0</v>
      </c>
      <c r="N3728" s="104">
        <f t="shared" si="1209"/>
        <v>0</v>
      </c>
      <c r="O3728" s="113">
        <f t="shared" si="1206"/>
        <v>0.11</v>
      </c>
      <c r="P3728" s="108">
        <f t="shared" si="1196"/>
        <v>1.001403673</v>
      </c>
      <c r="Q3728" s="104">
        <f t="shared" si="1199"/>
        <v>38.365920549999998</v>
      </c>
      <c r="R3728" s="104">
        <f t="shared" si="1200"/>
        <v>38.365920549999998</v>
      </c>
      <c r="S3728" s="109" t="s">
        <v>52</v>
      </c>
      <c r="T3728" s="110">
        <f t="shared" si="1210"/>
        <v>43779</v>
      </c>
      <c r="U3728" s="111">
        <f t="shared" si="1211"/>
        <v>0</v>
      </c>
      <c r="V3728" s="22"/>
      <c r="AF3728" s="14"/>
    </row>
    <row r="3729" spans="1:32" x14ac:dyDescent="0.2">
      <c r="A3729" s="112">
        <f t="shared" si="1201"/>
        <v>43754</v>
      </c>
      <c r="B3729" s="104">
        <f t="shared" si="1193"/>
        <v>27378.56568485</v>
      </c>
      <c r="C3729" s="104">
        <f t="shared" si="1202"/>
        <v>25323.190562089956</v>
      </c>
      <c r="D3729" s="132">
        <f t="shared" si="1203"/>
        <v>43749</v>
      </c>
      <c r="E3729" s="105">
        <f t="shared" si="1195"/>
        <v>0</v>
      </c>
      <c r="F3729" s="106">
        <f t="shared" si="1192"/>
        <v>6</v>
      </c>
      <c r="G3729" s="106">
        <f t="shared" si="1194"/>
        <v>31</v>
      </c>
      <c r="H3729" s="104">
        <f t="shared" si="1204"/>
        <v>1</v>
      </c>
      <c r="I3729" s="104">
        <f t="shared" si="1205"/>
        <v>1.07934741</v>
      </c>
      <c r="J3729" s="104">
        <f t="shared" si="1197"/>
        <v>1.07934741</v>
      </c>
      <c r="K3729" s="104">
        <f t="shared" si="1198"/>
        <v>27332.520146120001</v>
      </c>
      <c r="L3729" s="107">
        <f t="shared" si="1207"/>
        <v>0</v>
      </c>
      <c r="M3729" s="105">
        <f t="shared" si="1208"/>
        <v>0</v>
      </c>
      <c r="N3729" s="104">
        <f t="shared" si="1209"/>
        <v>0</v>
      </c>
      <c r="O3729" s="113">
        <f t="shared" si="1206"/>
        <v>0.11</v>
      </c>
      <c r="P3729" s="108">
        <f t="shared" si="1196"/>
        <v>1.0016846429999999</v>
      </c>
      <c r="Q3729" s="104">
        <f t="shared" si="1199"/>
        <v>46.045538729999997</v>
      </c>
      <c r="R3729" s="104">
        <f t="shared" si="1200"/>
        <v>46.045538729999997</v>
      </c>
      <c r="S3729" s="109" t="s">
        <v>52</v>
      </c>
      <c r="T3729" s="110">
        <f t="shared" si="1210"/>
        <v>43779</v>
      </c>
      <c r="U3729" s="111">
        <f t="shared" si="1211"/>
        <v>0</v>
      </c>
      <c r="V3729" s="22"/>
      <c r="AF3729" s="14"/>
    </row>
    <row r="3730" spans="1:32" x14ac:dyDescent="0.2">
      <c r="A3730" s="112">
        <f t="shared" si="1201"/>
        <v>43755</v>
      </c>
      <c r="B3730" s="104">
        <f t="shared" si="1193"/>
        <v>27386.247489640002</v>
      </c>
      <c r="C3730" s="104">
        <f t="shared" si="1202"/>
        <v>25323.190562089956</v>
      </c>
      <c r="D3730" s="132">
        <f t="shared" si="1203"/>
        <v>43749</v>
      </c>
      <c r="E3730" s="105">
        <f t="shared" si="1195"/>
        <v>0</v>
      </c>
      <c r="F3730" s="106">
        <f t="shared" si="1192"/>
        <v>7</v>
      </c>
      <c r="G3730" s="106">
        <f t="shared" si="1194"/>
        <v>31</v>
      </c>
      <c r="H3730" s="104">
        <f t="shared" si="1204"/>
        <v>1</v>
      </c>
      <c r="I3730" s="104">
        <f t="shared" si="1205"/>
        <v>1.07934741</v>
      </c>
      <c r="J3730" s="104">
        <f t="shared" si="1197"/>
        <v>1.07934741</v>
      </c>
      <c r="K3730" s="104">
        <f t="shared" si="1198"/>
        <v>27332.520146120001</v>
      </c>
      <c r="L3730" s="107">
        <f t="shared" si="1207"/>
        <v>0</v>
      </c>
      <c r="M3730" s="105">
        <f t="shared" si="1208"/>
        <v>0</v>
      </c>
      <c r="N3730" s="104">
        <f t="shared" si="1209"/>
        <v>0</v>
      </c>
      <c r="O3730" s="113">
        <f t="shared" si="1206"/>
        <v>0.11</v>
      </c>
      <c r="P3730" s="108">
        <f t="shared" si="1196"/>
        <v>1.001965693</v>
      </c>
      <c r="Q3730" s="104">
        <f t="shared" si="1199"/>
        <v>53.727343519999998</v>
      </c>
      <c r="R3730" s="104">
        <f t="shared" si="1200"/>
        <v>53.727343519999998</v>
      </c>
      <c r="S3730" s="109" t="s">
        <v>52</v>
      </c>
      <c r="T3730" s="110">
        <f t="shared" si="1210"/>
        <v>43779</v>
      </c>
      <c r="U3730" s="111">
        <f t="shared" si="1211"/>
        <v>0</v>
      </c>
      <c r="V3730" s="22"/>
      <c r="AF3730" s="14"/>
    </row>
    <row r="3731" spans="1:32" x14ac:dyDescent="0.2">
      <c r="A3731" s="112">
        <f t="shared" si="1201"/>
        <v>43756</v>
      </c>
      <c r="B3731" s="104">
        <f t="shared" si="1193"/>
        <v>27393.931453690002</v>
      </c>
      <c r="C3731" s="104">
        <f t="shared" si="1202"/>
        <v>25323.190562089956</v>
      </c>
      <c r="D3731" s="132">
        <f t="shared" si="1203"/>
        <v>43749</v>
      </c>
      <c r="E3731" s="105">
        <f t="shared" si="1195"/>
        <v>0</v>
      </c>
      <c r="F3731" s="106">
        <f t="shared" si="1192"/>
        <v>8</v>
      </c>
      <c r="G3731" s="106">
        <f t="shared" si="1194"/>
        <v>31</v>
      </c>
      <c r="H3731" s="104">
        <f t="shared" si="1204"/>
        <v>1</v>
      </c>
      <c r="I3731" s="104">
        <f t="shared" si="1205"/>
        <v>1.07934741</v>
      </c>
      <c r="J3731" s="104">
        <f t="shared" si="1197"/>
        <v>1.07934741</v>
      </c>
      <c r="K3731" s="104">
        <f t="shared" si="1198"/>
        <v>27332.520146120001</v>
      </c>
      <c r="L3731" s="107">
        <f t="shared" si="1207"/>
        <v>0</v>
      </c>
      <c r="M3731" s="105">
        <f t="shared" si="1208"/>
        <v>0</v>
      </c>
      <c r="N3731" s="104">
        <f t="shared" si="1209"/>
        <v>0</v>
      </c>
      <c r="O3731" s="113">
        <f t="shared" si="1206"/>
        <v>0.11</v>
      </c>
      <c r="P3731" s="108">
        <f t="shared" si="1196"/>
        <v>1.002246822</v>
      </c>
      <c r="Q3731" s="104">
        <f t="shared" si="1199"/>
        <v>61.411307569999998</v>
      </c>
      <c r="R3731" s="104">
        <f t="shared" si="1200"/>
        <v>61.411307569999998</v>
      </c>
      <c r="S3731" s="109" t="s">
        <v>52</v>
      </c>
      <c r="T3731" s="110">
        <f t="shared" si="1210"/>
        <v>43779</v>
      </c>
      <c r="U3731" s="111">
        <f t="shared" si="1211"/>
        <v>0</v>
      </c>
      <c r="V3731" s="22"/>
      <c r="AF3731" s="14"/>
    </row>
    <row r="3732" spans="1:32" x14ac:dyDescent="0.2">
      <c r="A3732" s="112">
        <f t="shared" si="1201"/>
        <v>43757</v>
      </c>
      <c r="B3732" s="104">
        <f t="shared" si="1193"/>
        <v>27401.61754969</v>
      </c>
      <c r="C3732" s="104">
        <f t="shared" si="1202"/>
        <v>25323.190562089956</v>
      </c>
      <c r="D3732" s="132">
        <f t="shared" si="1203"/>
        <v>43749</v>
      </c>
      <c r="E3732" s="105">
        <f t="shared" si="1195"/>
        <v>0</v>
      </c>
      <c r="F3732" s="106">
        <f t="shared" si="1192"/>
        <v>9</v>
      </c>
      <c r="G3732" s="106">
        <f t="shared" si="1194"/>
        <v>31</v>
      </c>
      <c r="H3732" s="104">
        <f t="shared" si="1204"/>
        <v>1</v>
      </c>
      <c r="I3732" s="104">
        <f t="shared" si="1205"/>
        <v>1.07934741</v>
      </c>
      <c r="J3732" s="104">
        <f t="shared" si="1197"/>
        <v>1.07934741</v>
      </c>
      <c r="K3732" s="104">
        <f t="shared" si="1198"/>
        <v>27332.520146120001</v>
      </c>
      <c r="L3732" s="107">
        <f t="shared" si="1207"/>
        <v>0</v>
      </c>
      <c r="M3732" s="105">
        <f t="shared" si="1208"/>
        <v>0</v>
      </c>
      <c r="N3732" s="104">
        <f t="shared" si="1209"/>
        <v>0</v>
      </c>
      <c r="O3732" s="113">
        <f t="shared" si="1206"/>
        <v>0.11</v>
      </c>
      <c r="P3732" s="108">
        <f t="shared" si="1196"/>
        <v>1.002528029</v>
      </c>
      <c r="Q3732" s="104">
        <f t="shared" si="1199"/>
        <v>69.097403569999997</v>
      </c>
      <c r="R3732" s="104">
        <f t="shared" si="1200"/>
        <v>69.097403569999997</v>
      </c>
      <c r="S3732" s="109" t="s">
        <v>52</v>
      </c>
      <c r="T3732" s="110">
        <f t="shared" si="1210"/>
        <v>43779</v>
      </c>
      <c r="U3732" s="111">
        <f t="shared" si="1211"/>
        <v>0</v>
      </c>
      <c r="V3732" s="22"/>
      <c r="AF3732" s="14"/>
    </row>
    <row r="3733" spans="1:32" x14ac:dyDescent="0.2">
      <c r="A3733" s="112">
        <f t="shared" si="1201"/>
        <v>43758</v>
      </c>
      <c r="B3733" s="104">
        <f t="shared" si="1193"/>
        <v>27409.305832280003</v>
      </c>
      <c r="C3733" s="104">
        <f t="shared" si="1202"/>
        <v>25323.190562089956</v>
      </c>
      <c r="D3733" s="132">
        <f t="shared" si="1203"/>
        <v>43749</v>
      </c>
      <c r="E3733" s="105">
        <f t="shared" si="1195"/>
        <v>0</v>
      </c>
      <c r="F3733" s="106">
        <f t="shared" si="1192"/>
        <v>10</v>
      </c>
      <c r="G3733" s="106">
        <f t="shared" si="1194"/>
        <v>31</v>
      </c>
      <c r="H3733" s="104">
        <f t="shared" si="1204"/>
        <v>1</v>
      </c>
      <c r="I3733" s="104">
        <f t="shared" si="1205"/>
        <v>1.07934741</v>
      </c>
      <c r="J3733" s="104">
        <f t="shared" si="1197"/>
        <v>1.07934741</v>
      </c>
      <c r="K3733" s="104">
        <f t="shared" si="1198"/>
        <v>27332.520146120001</v>
      </c>
      <c r="L3733" s="107">
        <f t="shared" si="1207"/>
        <v>0</v>
      </c>
      <c r="M3733" s="105">
        <f t="shared" si="1208"/>
        <v>0</v>
      </c>
      <c r="N3733" s="104">
        <f t="shared" si="1209"/>
        <v>0</v>
      </c>
      <c r="O3733" s="113">
        <f t="shared" si="1206"/>
        <v>0.11</v>
      </c>
      <c r="P3733" s="108">
        <f t="shared" si="1196"/>
        <v>1.002809316</v>
      </c>
      <c r="Q3733" s="104">
        <f t="shared" si="1199"/>
        <v>76.785686159999997</v>
      </c>
      <c r="R3733" s="104">
        <f t="shared" si="1200"/>
        <v>76.785686159999997</v>
      </c>
      <c r="S3733" s="109" t="s">
        <v>52</v>
      </c>
      <c r="T3733" s="110">
        <f t="shared" si="1210"/>
        <v>43779</v>
      </c>
      <c r="U3733" s="111">
        <f t="shared" si="1211"/>
        <v>0</v>
      </c>
      <c r="V3733" s="22"/>
      <c r="AF3733" s="14"/>
    </row>
    <row r="3734" spans="1:32" x14ac:dyDescent="0.2">
      <c r="A3734" s="112">
        <f t="shared" si="1201"/>
        <v>43759</v>
      </c>
      <c r="B3734" s="104">
        <f t="shared" si="1193"/>
        <v>27416.996246810002</v>
      </c>
      <c r="C3734" s="104">
        <f t="shared" si="1202"/>
        <v>25323.190562089956</v>
      </c>
      <c r="D3734" s="132">
        <f t="shared" si="1203"/>
        <v>43749</v>
      </c>
      <c r="E3734" s="105">
        <f t="shared" si="1195"/>
        <v>0</v>
      </c>
      <c r="F3734" s="106">
        <f t="shared" si="1192"/>
        <v>11</v>
      </c>
      <c r="G3734" s="106">
        <f t="shared" si="1194"/>
        <v>31</v>
      </c>
      <c r="H3734" s="104">
        <f t="shared" si="1204"/>
        <v>1</v>
      </c>
      <c r="I3734" s="104">
        <f t="shared" si="1205"/>
        <v>1.07934741</v>
      </c>
      <c r="J3734" s="104">
        <f t="shared" si="1197"/>
        <v>1.07934741</v>
      </c>
      <c r="K3734" s="104">
        <f t="shared" si="1198"/>
        <v>27332.520146120001</v>
      </c>
      <c r="L3734" s="107">
        <f t="shared" si="1207"/>
        <v>0</v>
      </c>
      <c r="M3734" s="105">
        <f t="shared" si="1208"/>
        <v>0</v>
      </c>
      <c r="N3734" s="104">
        <f t="shared" si="1209"/>
        <v>0</v>
      </c>
      <c r="O3734" s="113">
        <f t="shared" si="1206"/>
        <v>0.11</v>
      </c>
      <c r="P3734" s="108">
        <f t="shared" si="1196"/>
        <v>1.003090681</v>
      </c>
      <c r="Q3734" s="104">
        <f t="shared" si="1199"/>
        <v>84.476100689999996</v>
      </c>
      <c r="R3734" s="104">
        <f t="shared" si="1200"/>
        <v>84.476100689999996</v>
      </c>
      <c r="S3734" s="109" t="s">
        <v>52</v>
      </c>
      <c r="T3734" s="110">
        <f t="shared" si="1210"/>
        <v>43779</v>
      </c>
      <c r="U3734" s="111">
        <f t="shared" si="1211"/>
        <v>0</v>
      </c>
      <c r="V3734" s="22"/>
      <c r="AF3734" s="14"/>
    </row>
    <row r="3735" spans="1:32" x14ac:dyDescent="0.2">
      <c r="A3735" s="112">
        <f t="shared" si="1201"/>
        <v>43760</v>
      </c>
      <c r="B3735" s="104">
        <f t="shared" si="1193"/>
        <v>27424.688820610001</v>
      </c>
      <c r="C3735" s="104">
        <f t="shared" si="1202"/>
        <v>25323.190562089956</v>
      </c>
      <c r="D3735" s="132">
        <f t="shared" si="1203"/>
        <v>43749</v>
      </c>
      <c r="E3735" s="105">
        <f t="shared" si="1195"/>
        <v>0</v>
      </c>
      <c r="F3735" s="106">
        <f t="shared" si="1192"/>
        <v>12</v>
      </c>
      <c r="G3735" s="106">
        <f t="shared" si="1194"/>
        <v>31</v>
      </c>
      <c r="H3735" s="104">
        <f t="shared" si="1204"/>
        <v>1</v>
      </c>
      <c r="I3735" s="104">
        <f t="shared" si="1205"/>
        <v>1.07934741</v>
      </c>
      <c r="J3735" s="104">
        <f t="shared" si="1197"/>
        <v>1.07934741</v>
      </c>
      <c r="K3735" s="104">
        <f t="shared" si="1198"/>
        <v>27332.520146120001</v>
      </c>
      <c r="L3735" s="107">
        <f t="shared" si="1207"/>
        <v>0</v>
      </c>
      <c r="M3735" s="105">
        <f t="shared" si="1208"/>
        <v>0</v>
      </c>
      <c r="N3735" s="104">
        <f t="shared" si="1209"/>
        <v>0</v>
      </c>
      <c r="O3735" s="113">
        <f t="shared" si="1206"/>
        <v>0.11</v>
      </c>
      <c r="P3735" s="108">
        <f t="shared" si="1196"/>
        <v>1.0033721250000001</v>
      </c>
      <c r="Q3735" s="104">
        <f t="shared" si="1199"/>
        <v>92.168674490000001</v>
      </c>
      <c r="R3735" s="104">
        <f t="shared" si="1200"/>
        <v>92.168674490000001</v>
      </c>
      <c r="S3735" s="109" t="s">
        <v>52</v>
      </c>
      <c r="T3735" s="110">
        <f t="shared" si="1210"/>
        <v>43779</v>
      </c>
      <c r="U3735" s="111">
        <f t="shared" si="1211"/>
        <v>0</v>
      </c>
      <c r="V3735" s="22"/>
      <c r="AF3735" s="14"/>
    </row>
    <row r="3736" spans="1:32" x14ac:dyDescent="0.2">
      <c r="A3736" s="112">
        <f t="shared" si="1201"/>
        <v>43761</v>
      </c>
      <c r="B3736" s="104">
        <f t="shared" si="1193"/>
        <v>27432.38355368</v>
      </c>
      <c r="C3736" s="104">
        <f t="shared" si="1202"/>
        <v>25323.190562089956</v>
      </c>
      <c r="D3736" s="132">
        <f t="shared" si="1203"/>
        <v>43749</v>
      </c>
      <c r="E3736" s="105">
        <f t="shared" si="1195"/>
        <v>0</v>
      </c>
      <c r="F3736" s="106">
        <f t="shared" si="1192"/>
        <v>13</v>
      </c>
      <c r="G3736" s="106">
        <f t="shared" si="1194"/>
        <v>31</v>
      </c>
      <c r="H3736" s="104">
        <f t="shared" si="1204"/>
        <v>1</v>
      </c>
      <c r="I3736" s="104">
        <f t="shared" si="1205"/>
        <v>1.07934741</v>
      </c>
      <c r="J3736" s="104">
        <f t="shared" si="1197"/>
        <v>1.07934741</v>
      </c>
      <c r="K3736" s="104">
        <f t="shared" si="1198"/>
        <v>27332.520146120001</v>
      </c>
      <c r="L3736" s="107">
        <f t="shared" si="1207"/>
        <v>0</v>
      </c>
      <c r="M3736" s="105">
        <f t="shared" si="1208"/>
        <v>0</v>
      </c>
      <c r="N3736" s="104">
        <f t="shared" si="1209"/>
        <v>0</v>
      </c>
      <c r="O3736" s="113">
        <f t="shared" si="1206"/>
        <v>0.11</v>
      </c>
      <c r="P3736" s="108">
        <f t="shared" si="1196"/>
        <v>1.003653648</v>
      </c>
      <c r="Q3736" s="104">
        <f t="shared" si="1199"/>
        <v>99.863407559999999</v>
      </c>
      <c r="R3736" s="104">
        <f t="shared" si="1200"/>
        <v>99.863407559999999</v>
      </c>
      <c r="S3736" s="109" t="s">
        <v>52</v>
      </c>
      <c r="T3736" s="110">
        <f t="shared" si="1210"/>
        <v>43779</v>
      </c>
      <c r="U3736" s="111">
        <f t="shared" si="1211"/>
        <v>0</v>
      </c>
      <c r="V3736" s="22"/>
      <c r="AF3736" s="14"/>
    </row>
    <row r="3737" spans="1:32" x14ac:dyDescent="0.2">
      <c r="A3737" s="112">
        <f t="shared" si="1201"/>
        <v>43762</v>
      </c>
      <c r="B3737" s="104">
        <f t="shared" si="1193"/>
        <v>27440.080446020002</v>
      </c>
      <c r="C3737" s="104">
        <f t="shared" si="1202"/>
        <v>25323.190562089956</v>
      </c>
      <c r="D3737" s="132">
        <f t="shared" si="1203"/>
        <v>43749</v>
      </c>
      <c r="E3737" s="105">
        <f t="shared" si="1195"/>
        <v>0</v>
      </c>
      <c r="F3737" s="106">
        <f t="shared" si="1192"/>
        <v>14</v>
      </c>
      <c r="G3737" s="106">
        <f t="shared" si="1194"/>
        <v>31</v>
      </c>
      <c r="H3737" s="104">
        <f t="shared" si="1204"/>
        <v>1</v>
      </c>
      <c r="I3737" s="104">
        <f t="shared" si="1205"/>
        <v>1.07934741</v>
      </c>
      <c r="J3737" s="104">
        <f t="shared" si="1197"/>
        <v>1.07934741</v>
      </c>
      <c r="K3737" s="104">
        <f t="shared" si="1198"/>
        <v>27332.520146120001</v>
      </c>
      <c r="L3737" s="107">
        <f t="shared" si="1207"/>
        <v>0</v>
      </c>
      <c r="M3737" s="105">
        <f t="shared" si="1208"/>
        <v>0</v>
      </c>
      <c r="N3737" s="104">
        <f t="shared" si="1209"/>
        <v>0</v>
      </c>
      <c r="O3737" s="113">
        <f t="shared" si="1206"/>
        <v>0.11</v>
      </c>
      <c r="P3737" s="108">
        <f t="shared" si="1196"/>
        <v>1.0039352500000001</v>
      </c>
      <c r="Q3737" s="104">
        <f t="shared" si="1199"/>
        <v>107.5602999</v>
      </c>
      <c r="R3737" s="104">
        <f t="shared" si="1200"/>
        <v>107.5602999</v>
      </c>
      <c r="S3737" s="109" t="s">
        <v>52</v>
      </c>
      <c r="T3737" s="110">
        <f t="shared" si="1210"/>
        <v>43779</v>
      </c>
      <c r="U3737" s="111">
        <f t="shared" si="1211"/>
        <v>0</v>
      </c>
      <c r="V3737" s="22"/>
      <c r="AF3737" s="14"/>
    </row>
    <row r="3738" spans="1:32" x14ac:dyDescent="0.2">
      <c r="A3738" s="112">
        <f t="shared" si="1201"/>
        <v>43763</v>
      </c>
      <c r="B3738" s="104">
        <f t="shared" si="1193"/>
        <v>27447.779497630003</v>
      </c>
      <c r="C3738" s="104">
        <f t="shared" si="1202"/>
        <v>25323.190562089956</v>
      </c>
      <c r="D3738" s="132">
        <f t="shared" si="1203"/>
        <v>43749</v>
      </c>
      <c r="E3738" s="105">
        <f t="shared" si="1195"/>
        <v>0</v>
      </c>
      <c r="F3738" s="106">
        <f t="shared" si="1192"/>
        <v>15</v>
      </c>
      <c r="G3738" s="106">
        <f t="shared" si="1194"/>
        <v>31</v>
      </c>
      <c r="H3738" s="104">
        <f t="shared" si="1204"/>
        <v>1</v>
      </c>
      <c r="I3738" s="104">
        <f t="shared" si="1205"/>
        <v>1.07934741</v>
      </c>
      <c r="J3738" s="104">
        <f t="shared" si="1197"/>
        <v>1.07934741</v>
      </c>
      <c r="K3738" s="104">
        <f t="shared" si="1198"/>
        <v>27332.520146120001</v>
      </c>
      <c r="L3738" s="107">
        <f t="shared" si="1207"/>
        <v>0</v>
      </c>
      <c r="M3738" s="105">
        <f t="shared" si="1208"/>
        <v>0</v>
      </c>
      <c r="N3738" s="104">
        <f t="shared" si="1209"/>
        <v>0</v>
      </c>
      <c r="O3738" s="113">
        <f t="shared" si="1206"/>
        <v>0.11</v>
      </c>
      <c r="P3738" s="108">
        <f t="shared" si="1196"/>
        <v>1.004216931</v>
      </c>
      <c r="Q3738" s="104">
        <f t="shared" si="1199"/>
        <v>115.25935151</v>
      </c>
      <c r="R3738" s="104">
        <f t="shared" si="1200"/>
        <v>115.25935151</v>
      </c>
      <c r="S3738" s="109" t="s">
        <v>52</v>
      </c>
      <c r="T3738" s="110">
        <f t="shared" si="1210"/>
        <v>43779</v>
      </c>
      <c r="U3738" s="111">
        <f t="shared" si="1211"/>
        <v>0</v>
      </c>
      <c r="V3738" s="22"/>
      <c r="AF3738" s="14"/>
    </row>
    <row r="3739" spans="1:32" x14ac:dyDescent="0.2">
      <c r="A3739" s="112">
        <f t="shared" si="1201"/>
        <v>43764</v>
      </c>
      <c r="B3739" s="104">
        <f t="shared" si="1193"/>
        <v>27455.480735840003</v>
      </c>
      <c r="C3739" s="104">
        <f t="shared" si="1202"/>
        <v>25323.190562089956</v>
      </c>
      <c r="D3739" s="132">
        <f t="shared" si="1203"/>
        <v>43749</v>
      </c>
      <c r="E3739" s="105">
        <f t="shared" si="1195"/>
        <v>0</v>
      </c>
      <c r="F3739" s="106">
        <f t="shared" si="1192"/>
        <v>16</v>
      </c>
      <c r="G3739" s="106">
        <f t="shared" si="1194"/>
        <v>31</v>
      </c>
      <c r="H3739" s="104">
        <f t="shared" si="1204"/>
        <v>1</v>
      </c>
      <c r="I3739" s="104">
        <f t="shared" si="1205"/>
        <v>1.07934741</v>
      </c>
      <c r="J3739" s="104">
        <f t="shared" si="1197"/>
        <v>1.07934741</v>
      </c>
      <c r="K3739" s="104">
        <f t="shared" si="1198"/>
        <v>27332.520146120001</v>
      </c>
      <c r="L3739" s="107">
        <f t="shared" si="1207"/>
        <v>0</v>
      </c>
      <c r="M3739" s="105">
        <f t="shared" si="1208"/>
        <v>0</v>
      </c>
      <c r="N3739" s="104">
        <f t="shared" si="1209"/>
        <v>0</v>
      </c>
      <c r="O3739" s="113">
        <f t="shared" si="1206"/>
        <v>0.11</v>
      </c>
      <c r="P3739" s="108">
        <f t="shared" si="1196"/>
        <v>1.0044986920000001</v>
      </c>
      <c r="Q3739" s="104">
        <f t="shared" si="1199"/>
        <v>122.96058972</v>
      </c>
      <c r="R3739" s="104">
        <f t="shared" si="1200"/>
        <v>122.96058972</v>
      </c>
      <c r="S3739" s="109" t="s">
        <v>52</v>
      </c>
      <c r="T3739" s="110">
        <f t="shared" si="1210"/>
        <v>43779</v>
      </c>
      <c r="U3739" s="111">
        <f t="shared" si="1211"/>
        <v>0</v>
      </c>
      <c r="V3739" s="22"/>
      <c r="AF3739" s="14"/>
    </row>
    <row r="3740" spans="1:32" x14ac:dyDescent="0.2">
      <c r="A3740" s="112">
        <f t="shared" si="1201"/>
        <v>43765</v>
      </c>
      <c r="B3740" s="104">
        <f t="shared" si="1193"/>
        <v>27463.184105980003</v>
      </c>
      <c r="C3740" s="104">
        <f t="shared" si="1202"/>
        <v>25323.190562089956</v>
      </c>
      <c r="D3740" s="132">
        <f t="shared" si="1203"/>
        <v>43749</v>
      </c>
      <c r="E3740" s="105">
        <f t="shared" si="1195"/>
        <v>0</v>
      </c>
      <c r="F3740" s="106">
        <f t="shared" si="1192"/>
        <v>17</v>
      </c>
      <c r="G3740" s="106">
        <f t="shared" si="1194"/>
        <v>31</v>
      </c>
      <c r="H3740" s="104">
        <f t="shared" si="1204"/>
        <v>1</v>
      </c>
      <c r="I3740" s="104">
        <f t="shared" si="1205"/>
        <v>1.07934741</v>
      </c>
      <c r="J3740" s="104">
        <f t="shared" si="1197"/>
        <v>1.07934741</v>
      </c>
      <c r="K3740" s="104">
        <f t="shared" si="1198"/>
        <v>27332.520146120001</v>
      </c>
      <c r="L3740" s="107">
        <f t="shared" si="1207"/>
        <v>0</v>
      </c>
      <c r="M3740" s="105">
        <f t="shared" si="1208"/>
        <v>0</v>
      </c>
      <c r="N3740" s="104">
        <f t="shared" si="1209"/>
        <v>0</v>
      </c>
      <c r="O3740" s="113">
        <f t="shared" si="1206"/>
        <v>0.11</v>
      </c>
      <c r="P3740" s="108">
        <f t="shared" si="1196"/>
        <v>1.004780531</v>
      </c>
      <c r="Q3740" s="104">
        <f t="shared" si="1199"/>
        <v>130.66395986000001</v>
      </c>
      <c r="R3740" s="104">
        <f t="shared" si="1200"/>
        <v>130.66395986000001</v>
      </c>
      <c r="S3740" s="109" t="s">
        <v>52</v>
      </c>
      <c r="T3740" s="110">
        <f t="shared" si="1210"/>
        <v>43779</v>
      </c>
      <c r="U3740" s="111">
        <f t="shared" si="1211"/>
        <v>0</v>
      </c>
      <c r="V3740" s="22"/>
      <c r="AF3740" s="14"/>
    </row>
    <row r="3741" spans="1:32" x14ac:dyDescent="0.2">
      <c r="A3741" s="112">
        <f t="shared" si="1201"/>
        <v>43766</v>
      </c>
      <c r="B3741" s="104">
        <f t="shared" si="1193"/>
        <v>27470.889635400003</v>
      </c>
      <c r="C3741" s="104">
        <f t="shared" si="1202"/>
        <v>25323.190562089956</v>
      </c>
      <c r="D3741" s="132">
        <f t="shared" si="1203"/>
        <v>43749</v>
      </c>
      <c r="E3741" s="105">
        <f t="shared" si="1195"/>
        <v>0</v>
      </c>
      <c r="F3741" s="106">
        <f t="shared" si="1192"/>
        <v>18</v>
      </c>
      <c r="G3741" s="106">
        <f t="shared" si="1194"/>
        <v>31</v>
      </c>
      <c r="H3741" s="104">
        <f t="shared" si="1204"/>
        <v>1</v>
      </c>
      <c r="I3741" s="104">
        <f t="shared" si="1205"/>
        <v>1.07934741</v>
      </c>
      <c r="J3741" s="104">
        <f t="shared" si="1197"/>
        <v>1.07934741</v>
      </c>
      <c r="K3741" s="104">
        <f t="shared" si="1198"/>
        <v>27332.520146120001</v>
      </c>
      <c r="L3741" s="107">
        <f t="shared" si="1207"/>
        <v>0</v>
      </c>
      <c r="M3741" s="105">
        <f t="shared" si="1208"/>
        <v>0</v>
      </c>
      <c r="N3741" s="104">
        <f t="shared" si="1209"/>
        <v>0</v>
      </c>
      <c r="O3741" s="113">
        <f t="shared" si="1206"/>
        <v>0.11</v>
      </c>
      <c r="P3741" s="108">
        <f t="shared" si="1196"/>
        <v>1.005062449</v>
      </c>
      <c r="Q3741" s="104">
        <f t="shared" si="1199"/>
        <v>138.36948928000001</v>
      </c>
      <c r="R3741" s="104">
        <f t="shared" si="1200"/>
        <v>138.36948928000001</v>
      </c>
      <c r="S3741" s="109" t="s">
        <v>52</v>
      </c>
      <c r="T3741" s="110">
        <f t="shared" si="1210"/>
        <v>43779</v>
      </c>
      <c r="U3741" s="111">
        <f t="shared" si="1211"/>
        <v>0</v>
      </c>
      <c r="V3741" s="22"/>
      <c r="AF3741" s="14"/>
    </row>
    <row r="3742" spans="1:32" x14ac:dyDescent="0.2">
      <c r="A3742" s="112">
        <f t="shared" si="1201"/>
        <v>43767</v>
      </c>
      <c r="B3742" s="104">
        <f t="shared" si="1193"/>
        <v>27478.597351410001</v>
      </c>
      <c r="C3742" s="104">
        <f t="shared" si="1202"/>
        <v>25323.190562089956</v>
      </c>
      <c r="D3742" s="132">
        <f t="shared" si="1203"/>
        <v>43749</v>
      </c>
      <c r="E3742" s="105">
        <f t="shared" si="1195"/>
        <v>0</v>
      </c>
      <c r="F3742" s="106">
        <f t="shared" si="1192"/>
        <v>19</v>
      </c>
      <c r="G3742" s="106">
        <f t="shared" si="1194"/>
        <v>31</v>
      </c>
      <c r="H3742" s="104">
        <f t="shared" si="1204"/>
        <v>1</v>
      </c>
      <c r="I3742" s="104">
        <f t="shared" si="1205"/>
        <v>1.07934741</v>
      </c>
      <c r="J3742" s="104">
        <f t="shared" si="1197"/>
        <v>1.07934741</v>
      </c>
      <c r="K3742" s="104">
        <f t="shared" si="1198"/>
        <v>27332.520146120001</v>
      </c>
      <c r="L3742" s="107">
        <f t="shared" si="1207"/>
        <v>0</v>
      </c>
      <c r="M3742" s="105">
        <f t="shared" si="1208"/>
        <v>0</v>
      </c>
      <c r="N3742" s="104">
        <f t="shared" si="1209"/>
        <v>0</v>
      </c>
      <c r="O3742" s="113">
        <f t="shared" si="1206"/>
        <v>0.11</v>
      </c>
      <c r="P3742" s="108">
        <f t="shared" si="1196"/>
        <v>1.0053444469999999</v>
      </c>
      <c r="Q3742" s="104">
        <f t="shared" si="1199"/>
        <v>146.07720528999999</v>
      </c>
      <c r="R3742" s="104">
        <f t="shared" si="1200"/>
        <v>146.07720528999999</v>
      </c>
      <c r="S3742" s="109" t="s">
        <v>52</v>
      </c>
      <c r="T3742" s="110">
        <f t="shared" si="1210"/>
        <v>43779</v>
      </c>
      <c r="U3742" s="111">
        <f t="shared" si="1211"/>
        <v>0</v>
      </c>
      <c r="V3742" s="22"/>
      <c r="AF3742" s="14"/>
    </row>
    <row r="3743" spans="1:32" x14ac:dyDescent="0.2">
      <c r="A3743" s="112">
        <f t="shared" si="1201"/>
        <v>43768</v>
      </c>
      <c r="B3743" s="104">
        <f t="shared" si="1193"/>
        <v>27486.30719937</v>
      </c>
      <c r="C3743" s="104">
        <f t="shared" si="1202"/>
        <v>25323.190562089956</v>
      </c>
      <c r="D3743" s="132">
        <f t="shared" si="1203"/>
        <v>43749</v>
      </c>
      <c r="E3743" s="105">
        <f t="shared" si="1195"/>
        <v>0</v>
      </c>
      <c r="F3743" s="106">
        <f t="shared" si="1192"/>
        <v>20</v>
      </c>
      <c r="G3743" s="106">
        <f t="shared" si="1194"/>
        <v>31</v>
      </c>
      <c r="H3743" s="104">
        <f t="shared" si="1204"/>
        <v>1</v>
      </c>
      <c r="I3743" s="104">
        <f t="shared" si="1205"/>
        <v>1.07934741</v>
      </c>
      <c r="J3743" s="104">
        <f t="shared" si="1197"/>
        <v>1.07934741</v>
      </c>
      <c r="K3743" s="104">
        <f t="shared" si="1198"/>
        <v>27332.520146120001</v>
      </c>
      <c r="L3743" s="107">
        <f t="shared" si="1207"/>
        <v>0</v>
      </c>
      <c r="M3743" s="105">
        <f t="shared" si="1208"/>
        <v>0</v>
      </c>
      <c r="N3743" s="104">
        <f t="shared" si="1209"/>
        <v>0</v>
      </c>
      <c r="O3743" s="113">
        <f t="shared" si="1206"/>
        <v>0.11</v>
      </c>
      <c r="P3743" s="108">
        <f t="shared" si="1196"/>
        <v>1.0056265230000001</v>
      </c>
      <c r="Q3743" s="104">
        <f t="shared" si="1199"/>
        <v>153.78705325000001</v>
      </c>
      <c r="R3743" s="104">
        <f t="shared" si="1200"/>
        <v>153.78705325000001</v>
      </c>
      <c r="S3743" s="109" t="s">
        <v>52</v>
      </c>
      <c r="T3743" s="110">
        <f t="shared" si="1210"/>
        <v>43779</v>
      </c>
      <c r="U3743" s="111">
        <f t="shared" si="1211"/>
        <v>0</v>
      </c>
      <c r="V3743" s="22"/>
      <c r="AF3743" s="14"/>
    </row>
    <row r="3744" spans="1:32" x14ac:dyDescent="0.2">
      <c r="A3744" s="112">
        <f t="shared" si="1201"/>
        <v>43769</v>
      </c>
      <c r="B3744" s="104">
        <f t="shared" si="1193"/>
        <v>27494.01923392</v>
      </c>
      <c r="C3744" s="104">
        <f t="shared" si="1202"/>
        <v>25323.190562089956</v>
      </c>
      <c r="D3744" s="132">
        <f t="shared" si="1203"/>
        <v>43749</v>
      </c>
      <c r="E3744" s="105">
        <f t="shared" si="1195"/>
        <v>0</v>
      </c>
      <c r="F3744" s="106">
        <f t="shared" si="1192"/>
        <v>21</v>
      </c>
      <c r="G3744" s="106">
        <f t="shared" si="1194"/>
        <v>31</v>
      </c>
      <c r="H3744" s="104">
        <f t="shared" si="1204"/>
        <v>1</v>
      </c>
      <c r="I3744" s="104">
        <f t="shared" si="1205"/>
        <v>1.07934741</v>
      </c>
      <c r="J3744" s="104">
        <f t="shared" si="1197"/>
        <v>1.07934741</v>
      </c>
      <c r="K3744" s="104">
        <f t="shared" si="1198"/>
        <v>27332.520146120001</v>
      </c>
      <c r="L3744" s="107">
        <f t="shared" si="1207"/>
        <v>0</v>
      </c>
      <c r="M3744" s="105">
        <f t="shared" si="1208"/>
        <v>0</v>
      </c>
      <c r="N3744" s="104">
        <f t="shared" si="1209"/>
        <v>0</v>
      </c>
      <c r="O3744" s="113">
        <f t="shared" si="1206"/>
        <v>0.11</v>
      </c>
      <c r="P3744" s="108">
        <f t="shared" si="1196"/>
        <v>1.005908679</v>
      </c>
      <c r="Q3744" s="104">
        <f t="shared" si="1199"/>
        <v>161.49908780000001</v>
      </c>
      <c r="R3744" s="104">
        <f t="shared" si="1200"/>
        <v>161.49908780000001</v>
      </c>
      <c r="S3744" s="109" t="s">
        <v>52</v>
      </c>
      <c r="T3744" s="110">
        <f t="shared" si="1210"/>
        <v>43779</v>
      </c>
      <c r="U3744" s="111">
        <f t="shared" si="1211"/>
        <v>0</v>
      </c>
      <c r="V3744" s="22"/>
      <c r="AF3744" s="14"/>
    </row>
    <row r="3745" spans="1:32" x14ac:dyDescent="0.2">
      <c r="A3745" s="112">
        <f t="shared" si="1201"/>
        <v>43770</v>
      </c>
      <c r="B3745" s="104">
        <f t="shared" si="1193"/>
        <v>27501.73342774</v>
      </c>
      <c r="C3745" s="104">
        <f t="shared" si="1202"/>
        <v>25323.190562089956</v>
      </c>
      <c r="D3745" s="132">
        <f t="shared" si="1203"/>
        <v>43749</v>
      </c>
      <c r="E3745" s="105">
        <f t="shared" si="1195"/>
        <v>0</v>
      </c>
      <c r="F3745" s="106">
        <f t="shared" si="1192"/>
        <v>22</v>
      </c>
      <c r="G3745" s="106">
        <f t="shared" si="1194"/>
        <v>31</v>
      </c>
      <c r="H3745" s="104">
        <f t="shared" si="1204"/>
        <v>1</v>
      </c>
      <c r="I3745" s="104">
        <f t="shared" si="1205"/>
        <v>1.07934741</v>
      </c>
      <c r="J3745" s="104">
        <f t="shared" si="1197"/>
        <v>1.07934741</v>
      </c>
      <c r="K3745" s="104">
        <f t="shared" si="1198"/>
        <v>27332.520146120001</v>
      </c>
      <c r="L3745" s="107">
        <f t="shared" si="1207"/>
        <v>0</v>
      </c>
      <c r="M3745" s="105">
        <f t="shared" si="1208"/>
        <v>0</v>
      </c>
      <c r="N3745" s="104">
        <f t="shared" si="1209"/>
        <v>0</v>
      </c>
      <c r="O3745" s="113">
        <f t="shared" si="1206"/>
        <v>0.11</v>
      </c>
      <c r="P3745" s="108">
        <f t="shared" si="1196"/>
        <v>1.006190914</v>
      </c>
      <c r="Q3745" s="104">
        <f t="shared" si="1199"/>
        <v>169.21328162</v>
      </c>
      <c r="R3745" s="104">
        <f t="shared" si="1200"/>
        <v>169.21328162</v>
      </c>
      <c r="S3745" s="109" t="s">
        <v>52</v>
      </c>
      <c r="T3745" s="110">
        <f t="shared" si="1210"/>
        <v>43779</v>
      </c>
      <c r="U3745" s="111">
        <f t="shared" si="1211"/>
        <v>0</v>
      </c>
      <c r="V3745" s="22"/>
      <c r="AF3745" s="14"/>
    </row>
    <row r="3746" spans="1:32" x14ac:dyDescent="0.2">
      <c r="A3746" s="112">
        <f t="shared" si="1201"/>
        <v>43771</v>
      </c>
      <c r="B3746" s="104">
        <f t="shared" si="1193"/>
        <v>27509.449780840001</v>
      </c>
      <c r="C3746" s="104">
        <f t="shared" si="1202"/>
        <v>25323.190562089956</v>
      </c>
      <c r="D3746" s="132">
        <f t="shared" si="1203"/>
        <v>43749</v>
      </c>
      <c r="E3746" s="105">
        <f t="shared" si="1195"/>
        <v>0</v>
      </c>
      <c r="F3746" s="106">
        <f t="shared" si="1192"/>
        <v>23</v>
      </c>
      <c r="G3746" s="106">
        <f t="shared" si="1194"/>
        <v>31</v>
      </c>
      <c r="H3746" s="104">
        <f t="shared" si="1204"/>
        <v>1</v>
      </c>
      <c r="I3746" s="104">
        <f t="shared" si="1205"/>
        <v>1.07934741</v>
      </c>
      <c r="J3746" s="104">
        <f t="shared" si="1197"/>
        <v>1.07934741</v>
      </c>
      <c r="K3746" s="104">
        <f t="shared" si="1198"/>
        <v>27332.520146120001</v>
      </c>
      <c r="L3746" s="107">
        <f t="shared" si="1207"/>
        <v>0</v>
      </c>
      <c r="M3746" s="105">
        <f t="shared" si="1208"/>
        <v>0</v>
      </c>
      <c r="N3746" s="104">
        <f t="shared" si="1209"/>
        <v>0</v>
      </c>
      <c r="O3746" s="113">
        <f t="shared" si="1206"/>
        <v>0.11</v>
      </c>
      <c r="P3746" s="108">
        <f t="shared" si="1196"/>
        <v>1.0064732279999999</v>
      </c>
      <c r="Q3746" s="104">
        <f t="shared" si="1199"/>
        <v>176.92963472</v>
      </c>
      <c r="R3746" s="104">
        <f t="shared" si="1200"/>
        <v>176.92963472</v>
      </c>
      <c r="S3746" s="109" t="s">
        <v>52</v>
      </c>
      <c r="T3746" s="110">
        <f t="shared" si="1210"/>
        <v>43779</v>
      </c>
      <c r="U3746" s="111">
        <f t="shared" si="1211"/>
        <v>0</v>
      </c>
      <c r="V3746" s="22"/>
      <c r="AF3746" s="14"/>
    </row>
    <row r="3747" spans="1:32" x14ac:dyDescent="0.2">
      <c r="A3747" s="112">
        <f t="shared" si="1201"/>
        <v>43772</v>
      </c>
      <c r="B3747" s="104">
        <f t="shared" si="1193"/>
        <v>27517.1682932</v>
      </c>
      <c r="C3747" s="104">
        <f t="shared" si="1202"/>
        <v>25323.190562089956</v>
      </c>
      <c r="D3747" s="132">
        <f t="shared" si="1203"/>
        <v>43749</v>
      </c>
      <c r="E3747" s="105">
        <f t="shared" si="1195"/>
        <v>0</v>
      </c>
      <c r="F3747" s="106">
        <f t="shared" ref="F3747:F3810" si="1212">IF(DAY(A3747)=E$2+1,1,F3746+1)</f>
        <v>24</v>
      </c>
      <c r="G3747" s="106">
        <f t="shared" si="1194"/>
        <v>31</v>
      </c>
      <c r="H3747" s="104">
        <f t="shared" si="1204"/>
        <v>1</v>
      </c>
      <c r="I3747" s="104">
        <f t="shared" si="1205"/>
        <v>1.07934741</v>
      </c>
      <c r="J3747" s="104">
        <f t="shared" si="1197"/>
        <v>1.07934741</v>
      </c>
      <c r="K3747" s="104">
        <f t="shared" si="1198"/>
        <v>27332.520146120001</v>
      </c>
      <c r="L3747" s="107">
        <f t="shared" si="1207"/>
        <v>0</v>
      </c>
      <c r="M3747" s="105">
        <f t="shared" si="1208"/>
        <v>0</v>
      </c>
      <c r="N3747" s="104">
        <f t="shared" si="1209"/>
        <v>0</v>
      </c>
      <c r="O3747" s="113">
        <f t="shared" si="1206"/>
        <v>0.11</v>
      </c>
      <c r="P3747" s="108">
        <f t="shared" si="1196"/>
        <v>1.0067556209999999</v>
      </c>
      <c r="Q3747" s="104">
        <f t="shared" si="1199"/>
        <v>184.64814708</v>
      </c>
      <c r="R3747" s="104">
        <f t="shared" si="1200"/>
        <v>184.64814708</v>
      </c>
      <c r="S3747" s="109" t="s">
        <v>52</v>
      </c>
      <c r="T3747" s="110">
        <f t="shared" si="1210"/>
        <v>43779</v>
      </c>
      <c r="U3747" s="111">
        <f t="shared" si="1211"/>
        <v>0</v>
      </c>
      <c r="V3747" s="22"/>
      <c r="AF3747" s="14"/>
    </row>
    <row r="3748" spans="1:32" x14ac:dyDescent="0.2">
      <c r="A3748" s="112">
        <f t="shared" si="1201"/>
        <v>43773</v>
      </c>
      <c r="B3748" s="104">
        <f t="shared" si="1193"/>
        <v>27524.888992160002</v>
      </c>
      <c r="C3748" s="104">
        <f t="shared" si="1202"/>
        <v>25323.190562089956</v>
      </c>
      <c r="D3748" s="132">
        <f t="shared" si="1203"/>
        <v>43749</v>
      </c>
      <c r="E3748" s="105">
        <f t="shared" si="1195"/>
        <v>0</v>
      </c>
      <c r="F3748" s="106">
        <f t="shared" si="1212"/>
        <v>25</v>
      </c>
      <c r="G3748" s="106">
        <f t="shared" si="1194"/>
        <v>31</v>
      </c>
      <c r="H3748" s="104">
        <f t="shared" si="1204"/>
        <v>1</v>
      </c>
      <c r="I3748" s="104">
        <f t="shared" si="1205"/>
        <v>1.07934741</v>
      </c>
      <c r="J3748" s="104">
        <f t="shared" si="1197"/>
        <v>1.07934741</v>
      </c>
      <c r="K3748" s="104">
        <f t="shared" si="1198"/>
        <v>27332.520146120001</v>
      </c>
      <c r="L3748" s="107">
        <f t="shared" si="1207"/>
        <v>0</v>
      </c>
      <c r="M3748" s="105">
        <f t="shared" si="1208"/>
        <v>0</v>
      </c>
      <c r="N3748" s="104">
        <f t="shared" si="1209"/>
        <v>0</v>
      </c>
      <c r="O3748" s="113">
        <f t="shared" si="1206"/>
        <v>0.11</v>
      </c>
      <c r="P3748" s="108">
        <f t="shared" si="1196"/>
        <v>1.0070380940000001</v>
      </c>
      <c r="Q3748" s="104">
        <f t="shared" si="1199"/>
        <v>192.36884603999999</v>
      </c>
      <c r="R3748" s="104">
        <f t="shared" si="1200"/>
        <v>192.36884603999999</v>
      </c>
      <c r="S3748" s="109" t="s">
        <v>52</v>
      </c>
      <c r="T3748" s="110">
        <f t="shared" si="1210"/>
        <v>43779</v>
      </c>
      <c r="U3748" s="111">
        <f t="shared" si="1211"/>
        <v>0</v>
      </c>
      <c r="V3748" s="22"/>
      <c r="AF3748" s="14"/>
    </row>
    <row r="3749" spans="1:32" x14ac:dyDescent="0.2">
      <c r="A3749" s="112">
        <f t="shared" si="1201"/>
        <v>43774</v>
      </c>
      <c r="B3749" s="104">
        <f t="shared" si="1193"/>
        <v>27532.61182306</v>
      </c>
      <c r="C3749" s="104">
        <f t="shared" si="1202"/>
        <v>25323.190562089956</v>
      </c>
      <c r="D3749" s="132">
        <f t="shared" si="1203"/>
        <v>43749</v>
      </c>
      <c r="E3749" s="105">
        <f t="shared" si="1195"/>
        <v>0</v>
      </c>
      <c r="F3749" s="106">
        <f t="shared" si="1212"/>
        <v>26</v>
      </c>
      <c r="G3749" s="106">
        <f t="shared" si="1194"/>
        <v>31</v>
      </c>
      <c r="H3749" s="104">
        <f t="shared" si="1204"/>
        <v>1</v>
      </c>
      <c r="I3749" s="104">
        <f t="shared" si="1205"/>
        <v>1.07934741</v>
      </c>
      <c r="J3749" s="104">
        <f t="shared" si="1197"/>
        <v>1.07934741</v>
      </c>
      <c r="K3749" s="104">
        <f t="shared" si="1198"/>
        <v>27332.520146120001</v>
      </c>
      <c r="L3749" s="107">
        <f t="shared" si="1207"/>
        <v>0</v>
      </c>
      <c r="M3749" s="105">
        <f t="shared" si="1208"/>
        <v>0</v>
      </c>
      <c r="N3749" s="104">
        <f t="shared" si="1209"/>
        <v>0</v>
      </c>
      <c r="O3749" s="113">
        <f t="shared" si="1206"/>
        <v>0.11</v>
      </c>
      <c r="P3749" s="108">
        <f t="shared" si="1196"/>
        <v>1.0073206450000001</v>
      </c>
      <c r="Q3749" s="104">
        <f t="shared" si="1199"/>
        <v>200.09167694000001</v>
      </c>
      <c r="R3749" s="104">
        <f t="shared" si="1200"/>
        <v>200.09167694000001</v>
      </c>
      <c r="S3749" s="109" t="s">
        <v>52</v>
      </c>
      <c r="T3749" s="110">
        <f t="shared" si="1210"/>
        <v>43779</v>
      </c>
      <c r="U3749" s="111">
        <f t="shared" si="1211"/>
        <v>0</v>
      </c>
      <c r="V3749" s="22"/>
      <c r="AF3749" s="14"/>
    </row>
    <row r="3750" spans="1:32" x14ac:dyDescent="0.2">
      <c r="A3750" s="112">
        <f t="shared" si="1201"/>
        <v>43775</v>
      </c>
      <c r="B3750" s="104">
        <f t="shared" si="1193"/>
        <v>27540.336840560001</v>
      </c>
      <c r="C3750" s="104">
        <f t="shared" si="1202"/>
        <v>25323.190562089956</v>
      </c>
      <c r="D3750" s="132">
        <f t="shared" si="1203"/>
        <v>43749</v>
      </c>
      <c r="E3750" s="105">
        <f t="shared" si="1195"/>
        <v>0</v>
      </c>
      <c r="F3750" s="106">
        <f t="shared" si="1212"/>
        <v>27</v>
      </c>
      <c r="G3750" s="106">
        <f t="shared" si="1194"/>
        <v>31</v>
      </c>
      <c r="H3750" s="104">
        <f t="shared" si="1204"/>
        <v>1</v>
      </c>
      <c r="I3750" s="104">
        <f t="shared" si="1205"/>
        <v>1.07934741</v>
      </c>
      <c r="J3750" s="104">
        <f t="shared" si="1197"/>
        <v>1.07934741</v>
      </c>
      <c r="K3750" s="104">
        <f t="shared" si="1198"/>
        <v>27332.520146120001</v>
      </c>
      <c r="L3750" s="107">
        <f t="shared" si="1207"/>
        <v>0</v>
      </c>
      <c r="M3750" s="105">
        <f t="shared" si="1208"/>
        <v>0</v>
      </c>
      <c r="N3750" s="104">
        <f t="shared" si="1209"/>
        <v>0</v>
      </c>
      <c r="O3750" s="113">
        <f t="shared" si="1206"/>
        <v>0.11</v>
      </c>
      <c r="P3750" s="108">
        <f t="shared" si="1196"/>
        <v>1.007603276</v>
      </c>
      <c r="Q3750" s="104">
        <f t="shared" si="1199"/>
        <v>207.81669443999999</v>
      </c>
      <c r="R3750" s="104">
        <f t="shared" si="1200"/>
        <v>207.81669443999999</v>
      </c>
      <c r="S3750" s="109" t="s">
        <v>52</v>
      </c>
      <c r="T3750" s="110">
        <f t="shared" si="1210"/>
        <v>43779</v>
      </c>
      <c r="U3750" s="111">
        <f t="shared" si="1211"/>
        <v>0</v>
      </c>
      <c r="V3750" s="22"/>
      <c r="AF3750" s="14"/>
    </row>
    <row r="3751" spans="1:32" x14ac:dyDescent="0.2">
      <c r="A3751" s="112">
        <f t="shared" si="1201"/>
        <v>43776</v>
      </c>
      <c r="B3751" s="104">
        <f t="shared" ref="B3751:B3814" si="1213">IF(E3751&lt;0,"ND",(K3751+Q3751))</f>
        <v>27548.064044660001</v>
      </c>
      <c r="C3751" s="104">
        <f t="shared" si="1202"/>
        <v>25323.190562089956</v>
      </c>
      <c r="D3751" s="132">
        <f t="shared" si="1203"/>
        <v>43749</v>
      </c>
      <c r="E3751" s="105">
        <f t="shared" si="1195"/>
        <v>0</v>
      </c>
      <c r="F3751" s="106">
        <f t="shared" si="1212"/>
        <v>28</v>
      </c>
      <c r="G3751" s="106">
        <f t="shared" ref="G3751:G3814" si="1214">IF(DAY(A3751)=E$2+1,DAY(EOMONTH(A3751,0)), IF(DAY(A3751)&lt;&gt;$E$2+1,G3750))</f>
        <v>31</v>
      </c>
      <c r="H3751" s="104">
        <f t="shared" si="1204"/>
        <v>1</v>
      </c>
      <c r="I3751" s="104">
        <f t="shared" si="1205"/>
        <v>1.07934741</v>
      </c>
      <c r="J3751" s="104">
        <f t="shared" si="1197"/>
        <v>1.07934741</v>
      </c>
      <c r="K3751" s="104">
        <f t="shared" si="1198"/>
        <v>27332.520146120001</v>
      </c>
      <c r="L3751" s="107">
        <f t="shared" si="1207"/>
        <v>0</v>
      </c>
      <c r="M3751" s="105">
        <f t="shared" si="1208"/>
        <v>0</v>
      </c>
      <c r="N3751" s="104">
        <f t="shared" si="1209"/>
        <v>0</v>
      </c>
      <c r="O3751" s="113">
        <f t="shared" si="1206"/>
        <v>0.11</v>
      </c>
      <c r="P3751" s="108">
        <f t="shared" si="1196"/>
        <v>1.0078859870000001</v>
      </c>
      <c r="Q3751" s="104">
        <f t="shared" si="1199"/>
        <v>215.54389853999999</v>
      </c>
      <c r="R3751" s="104">
        <f t="shared" si="1200"/>
        <v>215.54389853999999</v>
      </c>
      <c r="S3751" s="109" t="s">
        <v>52</v>
      </c>
      <c r="T3751" s="110">
        <f t="shared" si="1210"/>
        <v>43779</v>
      </c>
      <c r="U3751" s="111">
        <f t="shared" si="1211"/>
        <v>0</v>
      </c>
      <c r="V3751" s="22"/>
      <c r="AF3751" s="14"/>
    </row>
    <row r="3752" spans="1:32" x14ac:dyDescent="0.2">
      <c r="A3752" s="112">
        <f t="shared" si="1201"/>
        <v>43777</v>
      </c>
      <c r="B3752" s="104">
        <f t="shared" si="1213"/>
        <v>27555.793380700001</v>
      </c>
      <c r="C3752" s="104">
        <f t="shared" si="1202"/>
        <v>25323.190562089956</v>
      </c>
      <c r="D3752" s="132">
        <f t="shared" si="1203"/>
        <v>43749</v>
      </c>
      <c r="E3752" s="105">
        <f t="shared" si="1195"/>
        <v>0</v>
      </c>
      <c r="F3752" s="106">
        <f t="shared" si="1212"/>
        <v>29</v>
      </c>
      <c r="G3752" s="106">
        <f t="shared" si="1214"/>
        <v>31</v>
      </c>
      <c r="H3752" s="104">
        <f t="shared" si="1204"/>
        <v>1</v>
      </c>
      <c r="I3752" s="104">
        <f t="shared" si="1205"/>
        <v>1.07934741</v>
      </c>
      <c r="J3752" s="104">
        <f t="shared" si="1197"/>
        <v>1.07934741</v>
      </c>
      <c r="K3752" s="104">
        <f t="shared" si="1198"/>
        <v>27332.520146120001</v>
      </c>
      <c r="L3752" s="107">
        <f t="shared" si="1207"/>
        <v>0</v>
      </c>
      <c r="M3752" s="105">
        <f t="shared" si="1208"/>
        <v>0</v>
      </c>
      <c r="N3752" s="104">
        <f t="shared" si="1209"/>
        <v>0</v>
      </c>
      <c r="O3752" s="113">
        <f t="shared" si="1206"/>
        <v>0.11</v>
      </c>
      <c r="P3752" s="108">
        <f t="shared" si="1196"/>
        <v>1.008168776</v>
      </c>
      <c r="Q3752" s="104">
        <f t="shared" si="1199"/>
        <v>223.27323458000001</v>
      </c>
      <c r="R3752" s="104">
        <f t="shared" si="1200"/>
        <v>223.27323458000001</v>
      </c>
      <c r="S3752" s="109" t="s">
        <v>52</v>
      </c>
      <c r="T3752" s="110">
        <f t="shared" si="1210"/>
        <v>43779</v>
      </c>
      <c r="U3752" s="111">
        <f t="shared" si="1211"/>
        <v>0</v>
      </c>
      <c r="V3752" s="22"/>
      <c r="AF3752" s="14"/>
    </row>
    <row r="3753" spans="1:32" x14ac:dyDescent="0.2">
      <c r="A3753" s="112">
        <f t="shared" si="1201"/>
        <v>43778</v>
      </c>
      <c r="B3753" s="104">
        <f t="shared" si="1213"/>
        <v>27563.52490335</v>
      </c>
      <c r="C3753" s="104">
        <f t="shared" si="1202"/>
        <v>25323.190562089956</v>
      </c>
      <c r="D3753" s="132">
        <f t="shared" si="1203"/>
        <v>43749</v>
      </c>
      <c r="E3753" s="105">
        <f t="shared" si="1195"/>
        <v>0</v>
      </c>
      <c r="F3753" s="106">
        <f t="shared" si="1212"/>
        <v>30</v>
      </c>
      <c r="G3753" s="106">
        <f t="shared" si="1214"/>
        <v>31</v>
      </c>
      <c r="H3753" s="104">
        <f t="shared" si="1204"/>
        <v>1</v>
      </c>
      <c r="I3753" s="104">
        <f t="shared" si="1205"/>
        <v>1.07934741</v>
      </c>
      <c r="J3753" s="104">
        <f t="shared" si="1197"/>
        <v>1.07934741</v>
      </c>
      <c r="K3753" s="104">
        <f t="shared" si="1198"/>
        <v>27332.520146120001</v>
      </c>
      <c r="L3753" s="107">
        <f t="shared" si="1207"/>
        <v>0</v>
      </c>
      <c r="M3753" s="105">
        <f t="shared" si="1208"/>
        <v>0</v>
      </c>
      <c r="N3753" s="104">
        <f t="shared" si="1209"/>
        <v>0</v>
      </c>
      <c r="O3753" s="113">
        <f t="shared" si="1206"/>
        <v>0.11</v>
      </c>
      <c r="P3753" s="108">
        <f t="shared" si="1196"/>
        <v>1.0084516450000001</v>
      </c>
      <c r="Q3753" s="104">
        <f t="shared" si="1199"/>
        <v>231.00475723</v>
      </c>
      <c r="R3753" s="104">
        <f t="shared" si="1200"/>
        <v>231.00475723</v>
      </c>
      <c r="S3753" s="109" t="s">
        <v>52</v>
      </c>
      <c r="T3753" s="110">
        <f t="shared" si="1210"/>
        <v>43779</v>
      </c>
      <c r="U3753" s="111">
        <f t="shared" si="1211"/>
        <v>0</v>
      </c>
      <c r="V3753" s="22"/>
      <c r="AF3753" s="14"/>
    </row>
    <row r="3754" spans="1:32" x14ac:dyDescent="0.2">
      <c r="A3754" s="112">
        <f t="shared" si="1201"/>
        <v>43779</v>
      </c>
      <c r="B3754" s="104">
        <f t="shared" si="1213"/>
        <v>27571.258612590002</v>
      </c>
      <c r="C3754" s="104">
        <f t="shared" si="1202"/>
        <v>25323.190562089956</v>
      </c>
      <c r="D3754" s="132">
        <f t="shared" si="1203"/>
        <v>43749</v>
      </c>
      <c r="E3754" s="105">
        <f t="shared" si="1195"/>
        <v>0</v>
      </c>
      <c r="F3754" s="106">
        <f t="shared" si="1212"/>
        <v>31</v>
      </c>
      <c r="G3754" s="106">
        <f t="shared" si="1214"/>
        <v>31</v>
      </c>
      <c r="H3754" s="104">
        <f t="shared" si="1204"/>
        <v>1</v>
      </c>
      <c r="I3754" s="104">
        <f t="shared" si="1205"/>
        <v>1.07934741</v>
      </c>
      <c r="J3754" s="104">
        <f t="shared" si="1197"/>
        <v>1.07934741</v>
      </c>
      <c r="K3754" s="104">
        <f t="shared" si="1198"/>
        <v>27332.520146120001</v>
      </c>
      <c r="L3754" s="107">
        <f t="shared" si="1207"/>
        <v>122</v>
      </c>
      <c r="M3754" s="105">
        <f t="shared" si="1208"/>
        <v>6.6373194605027774E-3</v>
      </c>
      <c r="N3754" s="104">
        <f t="shared" si="1209"/>
        <v>181.41466786999999</v>
      </c>
      <c r="O3754" s="113">
        <f t="shared" si="1206"/>
        <v>0.11</v>
      </c>
      <c r="P3754" s="108">
        <f t="shared" si="1196"/>
        <v>1.0087345940000001</v>
      </c>
      <c r="Q3754" s="104">
        <f t="shared" si="1199"/>
        <v>238.73846646999999</v>
      </c>
      <c r="R3754" s="104">
        <f t="shared" si="1200"/>
        <v>420.15313433999995</v>
      </c>
      <c r="S3754" s="109" t="s">
        <v>52</v>
      </c>
      <c r="T3754" s="110">
        <f t="shared" si="1210"/>
        <v>43779</v>
      </c>
      <c r="U3754" s="104">
        <f t="shared" si="1211"/>
        <v>27151.10547825</v>
      </c>
      <c r="V3754" s="70"/>
      <c r="AF3754" s="14"/>
    </row>
    <row r="3755" spans="1:32" x14ac:dyDescent="0.2">
      <c r="A3755" s="112">
        <f t="shared" si="1201"/>
        <v>43780</v>
      </c>
      <c r="B3755" s="104">
        <f t="shared" si="1213"/>
        <v>27158.977425420002</v>
      </c>
      <c r="C3755" s="104">
        <f t="shared" si="1202"/>
        <v>25155.112456579955</v>
      </c>
      <c r="D3755" s="132">
        <f t="shared" si="1203"/>
        <v>43780</v>
      </c>
      <c r="E3755" s="105">
        <f t="shared" ref="E3755:E3818" si="1215">IF(DAY(A3754)=$E$2,VLOOKUP(A3754,$AG$10:$AH$200,2),E3754)</f>
        <v>0</v>
      </c>
      <c r="F3755" s="106">
        <f t="shared" si="1212"/>
        <v>1</v>
      </c>
      <c r="G3755" s="106">
        <f t="shared" si="1214"/>
        <v>30</v>
      </c>
      <c r="H3755" s="104">
        <f t="shared" si="1204"/>
        <v>1</v>
      </c>
      <c r="I3755" s="104">
        <f t="shared" si="1205"/>
        <v>1.07934741</v>
      </c>
      <c r="J3755" s="104">
        <f t="shared" si="1197"/>
        <v>1.07934741</v>
      </c>
      <c r="K3755" s="104">
        <f t="shared" si="1198"/>
        <v>27151.10547826</v>
      </c>
      <c r="L3755" s="107">
        <f t="shared" si="1207"/>
        <v>0</v>
      </c>
      <c r="M3755" s="105">
        <f t="shared" si="1208"/>
        <v>0</v>
      </c>
      <c r="N3755" s="104">
        <f t="shared" si="1209"/>
        <v>0</v>
      </c>
      <c r="O3755" s="113">
        <f t="shared" si="1206"/>
        <v>0.11</v>
      </c>
      <c r="P3755" s="108">
        <f t="shared" si="1196"/>
        <v>1.000289931</v>
      </c>
      <c r="Q3755" s="104">
        <f t="shared" si="1199"/>
        <v>7.8719471600000004</v>
      </c>
      <c r="R3755" s="104">
        <f t="shared" si="1200"/>
        <v>7.8719471600000004</v>
      </c>
      <c r="S3755" s="109" t="s">
        <v>52</v>
      </c>
      <c r="T3755" s="110">
        <f t="shared" si="1210"/>
        <v>43809</v>
      </c>
      <c r="U3755" s="111">
        <f t="shared" si="1211"/>
        <v>0</v>
      </c>
      <c r="V3755" s="22"/>
      <c r="AF3755" s="14"/>
    </row>
    <row r="3756" spans="1:32" x14ac:dyDescent="0.2">
      <c r="A3756" s="112">
        <f t="shared" si="1201"/>
        <v>43781</v>
      </c>
      <c r="B3756" s="104">
        <f t="shared" si="1213"/>
        <v>27166.851653270001</v>
      </c>
      <c r="C3756" s="104">
        <f t="shared" si="1202"/>
        <v>25155.112456579955</v>
      </c>
      <c r="D3756" s="132">
        <f t="shared" si="1203"/>
        <v>43780</v>
      </c>
      <c r="E3756" s="105">
        <f t="shared" si="1215"/>
        <v>0</v>
      </c>
      <c r="F3756" s="106">
        <f t="shared" si="1212"/>
        <v>2</v>
      </c>
      <c r="G3756" s="106">
        <f t="shared" si="1214"/>
        <v>30</v>
      </c>
      <c r="H3756" s="104">
        <f t="shared" si="1204"/>
        <v>1</v>
      </c>
      <c r="I3756" s="104">
        <f t="shared" si="1205"/>
        <v>1.07934741</v>
      </c>
      <c r="J3756" s="104">
        <f t="shared" si="1197"/>
        <v>1.07934741</v>
      </c>
      <c r="K3756" s="104">
        <f t="shared" si="1198"/>
        <v>27151.10547826</v>
      </c>
      <c r="L3756" s="107">
        <f t="shared" si="1207"/>
        <v>0</v>
      </c>
      <c r="M3756" s="105">
        <f t="shared" si="1208"/>
        <v>0</v>
      </c>
      <c r="N3756" s="104">
        <f t="shared" si="1209"/>
        <v>0</v>
      </c>
      <c r="O3756" s="113">
        <f t="shared" si="1206"/>
        <v>0.11</v>
      </c>
      <c r="P3756" s="108">
        <f t="shared" si="1196"/>
        <v>1.000579946</v>
      </c>
      <c r="Q3756" s="104">
        <f t="shared" si="1199"/>
        <v>15.74617501</v>
      </c>
      <c r="R3756" s="104">
        <f t="shared" si="1200"/>
        <v>15.74617501</v>
      </c>
      <c r="S3756" s="109" t="s">
        <v>52</v>
      </c>
      <c r="T3756" s="110">
        <f t="shared" si="1210"/>
        <v>43809</v>
      </c>
      <c r="U3756" s="111">
        <f t="shared" si="1211"/>
        <v>0</v>
      </c>
      <c r="V3756" s="22"/>
      <c r="AF3756" s="14"/>
    </row>
    <row r="3757" spans="1:32" x14ac:dyDescent="0.2">
      <c r="A3757" s="112">
        <f t="shared" si="1201"/>
        <v>43782</v>
      </c>
      <c r="B3757" s="104">
        <f t="shared" si="1213"/>
        <v>27174.72816182</v>
      </c>
      <c r="C3757" s="104">
        <f t="shared" si="1202"/>
        <v>25155.112456579955</v>
      </c>
      <c r="D3757" s="132">
        <f t="shared" si="1203"/>
        <v>43780</v>
      </c>
      <c r="E3757" s="105">
        <f t="shared" si="1215"/>
        <v>0</v>
      </c>
      <c r="F3757" s="106">
        <f t="shared" si="1212"/>
        <v>3</v>
      </c>
      <c r="G3757" s="106">
        <f t="shared" si="1214"/>
        <v>30</v>
      </c>
      <c r="H3757" s="104">
        <f t="shared" si="1204"/>
        <v>1</v>
      </c>
      <c r="I3757" s="104">
        <f t="shared" si="1205"/>
        <v>1.07934741</v>
      </c>
      <c r="J3757" s="104">
        <f t="shared" si="1197"/>
        <v>1.07934741</v>
      </c>
      <c r="K3757" s="104">
        <f t="shared" si="1198"/>
        <v>27151.10547826</v>
      </c>
      <c r="L3757" s="107">
        <f t="shared" si="1207"/>
        <v>0</v>
      </c>
      <c r="M3757" s="105">
        <f t="shared" si="1208"/>
        <v>0</v>
      </c>
      <c r="N3757" s="104">
        <f t="shared" si="1209"/>
        <v>0</v>
      </c>
      <c r="O3757" s="113">
        <f t="shared" si="1206"/>
        <v>0.11</v>
      </c>
      <c r="P3757" s="108">
        <f t="shared" si="1196"/>
        <v>1.0008700450000001</v>
      </c>
      <c r="Q3757" s="104">
        <f t="shared" si="1199"/>
        <v>23.622683559999999</v>
      </c>
      <c r="R3757" s="104">
        <f t="shared" si="1200"/>
        <v>23.622683559999999</v>
      </c>
      <c r="S3757" s="109" t="s">
        <v>52</v>
      </c>
      <c r="T3757" s="110">
        <f t="shared" si="1210"/>
        <v>43809</v>
      </c>
      <c r="U3757" s="111">
        <f t="shared" si="1211"/>
        <v>0</v>
      </c>
      <c r="V3757" s="22"/>
      <c r="AF3757" s="14"/>
    </row>
    <row r="3758" spans="1:32" x14ac:dyDescent="0.2">
      <c r="A3758" s="112">
        <f t="shared" si="1201"/>
        <v>43783</v>
      </c>
      <c r="B3758" s="104">
        <f t="shared" si="1213"/>
        <v>27182.606951059999</v>
      </c>
      <c r="C3758" s="104">
        <f t="shared" si="1202"/>
        <v>25155.112456579955</v>
      </c>
      <c r="D3758" s="132">
        <f t="shared" si="1203"/>
        <v>43780</v>
      </c>
      <c r="E3758" s="105">
        <f t="shared" si="1215"/>
        <v>0</v>
      </c>
      <c r="F3758" s="106">
        <f t="shared" si="1212"/>
        <v>4</v>
      </c>
      <c r="G3758" s="106">
        <f t="shared" si="1214"/>
        <v>30</v>
      </c>
      <c r="H3758" s="104">
        <f t="shared" si="1204"/>
        <v>1</v>
      </c>
      <c r="I3758" s="104">
        <f t="shared" si="1205"/>
        <v>1.07934741</v>
      </c>
      <c r="J3758" s="104">
        <f t="shared" si="1197"/>
        <v>1.07934741</v>
      </c>
      <c r="K3758" s="104">
        <f t="shared" si="1198"/>
        <v>27151.10547826</v>
      </c>
      <c r="L3758" s="107">
        <f t="shared" si="1207"/>
        <v>0</v>
      </c>
      <c r="M3758" s="105">
        <f t="shared" si="1208"/>
        <v>0</v>
      </c>
      <c r="N3758" s="104">
        <f t="shared" si="1209"/>
        <v>0</v>
      </c>
      <c r="O3758" s="113">
        <f t="shared" si="1206"/>
        <v>0.11</v>
      </c>
      <c r="P3758" s="108">
        <f t="shared" si="1196"/>
        <v>1.001160228</v>
      </c>
      <c r="Q3758" s="104">
        <f t="shared" si="1199"/>
        <v>31.501472799999998</v>
      </c>
      <c r="R3758" s="104">
        <f t="shared" si="1200"/>
        <v>31.501472799999998</v>
      </c>
      <c r="S3758" s="109" t="s">
        <v>52</v>
      </c>
      <c r="T3758" s="110">
        <f t="shared" si="1210"/>
        <v>43809</v>
      </c>
      <c r="U3758" s="111">
        <f t="shared" si="1211"/>
        <v>0</v>
      </c>
      <c r="V3758" s="22"/>
      <c r="AF3758" s="14"/>
    </row>
    <row r="3759" spans="1:32" x14ac:dyDescent="0.2">
      <c r="A3759" s="112">
        <f t="shared" si="1201"/>
        <v>43784</v>
      </c>
      <c r="B3759" s="104">
        <f t="shared" si="1213"/>
        <v>27190.48804815</v>
      </c>
      <c r="C3759" s="104">
        <f t="shared" si="1202"/>
        <v>25155.112456579955</v>
      </c>
      <c r="D3759" s="132">
        <f t="shared" si="1203"/>
        <v>43780</v>
      </c>
      <c r="E3759" s="105">
        <f t="shared" si="1215"/>
        <v>0</v>
      </c>
      <c r="F3759" s="106">
        <f t="shared" si="1212"/>
        <v>5</v>
      </c>
      <c r="G3759" s="106">
        <f t="shared" si="1214"/>
        <v>30</v>
      </c>
      <c r="H3759" s="104">
        <f t="shared" si="1204"/>
        <v>1</v>
      </c>
      <c r="I3759" s="104">
        <f t="shared" si="1205"/>
        <v>1.07934741</v>
      </c>
      <c r="J3759" s="104">
        <f t="shared" si="1197"/>
        <v>1.07934741</v>
      </c>
      <c r="K3759" s="104">
        <f t="shared" si="1198"/>
        <v>27151.10547826</v>
      </c>
      <c r="L3759" s="107">
        <f t="shared" si="1207"/>
        <v>0</v>
      </c>
      <c r="M3759" s="105">
        <f t="shared" si="1208"/>
        <v>0</v>
      </c>
      <c r="N3759" s="104">
        <f t="shared" si="1209"/>
        <v>0</v>
      </c>
      <c r="O3759" s="113">
        <f t="shared" si="1206"/>
        <v>0.11</v>
      </c>
      <c r="P3759" s="108">
        <f t="shared" si="1196"/>
        <v>1.0014504959999999</v>
      </c>
      <c r="Q3759" s="104">
        <f t="shared" si="1199"/>
        <v>39.382569889999999</v>
      </c>
      <c r="R3759" s="104">
        <f t="shared" si="1200"/>
        <v>39.382569889999999</v>
      </c>
      <c r="S3759" s="109" t="s">
        <v>52</v>
      </c>
      <c r="T3759" s="110">
        <f t="shared" si="1210"/>
        <v>43809</v>
      </c>
      <c r="U3759" s="111">
        <f t="shared" si="1211"/>
        <v>0</v>
      </c>
      <c r="V3759" s="22"/>
      <c r="AF3759" s="14"/>
    </row>
    <row r="3760" spans="1:32" x14ac:dyDescent="0.2">
      <c r="A3760" s="112">
        <f t="shared" si="1201"/>
        <v>43785</v>
      </c>
      <c r="B3760" s="104">
        <f t="shared" si="1213"/>
        <v>27198.371398769999</v>
      </c>
      <c r="C3760" s="104">
        <f t="shared" si="1202"/>
        <v>25155.112456579955</v>
      </c>
      <c r="D3760" s="132">
        <f t="shared" si="1203"/>
        <v>43780</v>
      </c>
      <c r="E3760" s="105">
        <f t="shared" si="1215"/>
        <v>0</v>
      </c>
      <c r="F3760" s="106">
        <f t="shared" si="1212"/>
        <v>6</v>
      </c>
      <c r="G3760" s="106">
        <f t="shared" si="1214"/>
        <v>30</v>
      </c>
      <c r="H3760" s="104">
        <f t="shared" si="1204"/>
        <v>1</v>
      </c>
      <c r="I3760" s="104">
        <f t="shared" si="1205"/>
        <v>1.07934741</v>
      </c>
      <c r="J3760" s="104">
        <f t="shared" si="1197"/>
        <v>1.07934741</v>
      </c>
      <c r="K3760" s="104">
        <f t="shared" si="1198"/>
        <v>27151.10547826</v>
      </c>
      <c r="L3760" s="107">
        <f t="shared" si="1207"/>
        <v>0</v>
      </c>
      <c r="M3760" s="105">
        <f t="shared" si="1208"/>
        <v>0</v>
      </c>
      <c r="N3760" s="104">
        <f t="shared" si="1209"/>
        <v>0</v>
      </c>
      <c r="O3760" s="113">
        <f t="shared" si="1206"/>
        <v>0.11</v>
      </c>
      <c r="P3760" s="108">
        <f t="shared" si="1196"/>
        <v>1.001740847</v>
      </c>
      <c r="Q3760" s="104">
        <f t="shared" si="1199"/>
        <v>47.265920510000001</v>
      </c>
      <c r="R3760" s="104">
        <f t="shared" si="1200"/>
        <v>47.265920510000001</v>
      </c>
      <c r="S3760" s="109" t="s">
        <v>52</v>
      </c>
      <c r="T3760" s="110">
        <f t="shared" si="1210"/>
        <v>43809</v>
      </c>
      <c r="U3760" s="111">
        <f t="shared" si="1211"/>
        <v>0</v>
      </c>
      <c r="V3760" s="22"/>
      <c r="AF3760" s="14"/>
    </row>
    <row r="3761" spans="1:32" x14ac:dyDescent="0.2">
      <c r="A3761" s="112">
        <f t="shared" si="1201"/>
        <v>43786</v>
      </c>
      <c r="B3761" s="104">
        <f t="shared" si="1213"/>
        <v>27206.25705724</v>
      </c>
      <c r="C3761" s="104">
        <f t="shared" si="1202"/>
        <v>25155.112456579955</v>
      </c>
      <c r="D3761" s="132">
        <f t="shared" si="1203"/>
        <v>43780</v>
      </c>
      <c r="E3761" s="105">
        <f t="shared" si="1215"/>
        <v>0</v>
      </c>
      <c r="F3761" s="106">
        <f t="shared" si="1212"/>
        <v>7</v>
      </c>
      <c r="G3761" s="106">
        <f t="shared" si="1214"/>
        <v>30</v>
      </c>
      <c r="H3761" s="104">
        <f t="shared" si="1204"/>
        <v>1</v>
      </c>
      <c r="I3761" s="104">
        <f t="shared" si="1205"/>
        <v>1.07934741</v>
      </c>
      <c r="J3761" s="104">
        <f t="shared" si="1197"/>
        <v>1.07934741</v>
      </c>
      <c r="K3761" s="104">
        <f t="shared" si="1198"/>
        <v>27151.10547826</v>
      </c>
      <c r="L3761" s="107">
        <f t="shared" si="1207"/>
        <v>0</v>
      </c>
      <c r="M3761" s="105">
        <f t="shared" si="1208"/>
        <v>0</v>
      </c>
      <c r="N3761" s="104">
        <f t="shared" si="1209"/>
        <v>0</v>
      </c>
      <c r="O3761" s="113">
        <f t="shared" si="1206"/>
        <v>0.11</v>
      </c>
      <c r="P3761" s="108">
        <f t="shared" si="1196"/>
        <v>1.002031283</v>
      </c>
      <c r="Q3761" s="104">
        <f t="shared" si="1199"/>
        <v>55.151578979999996</v>
      </c>
      <c r="R3761" s="104">
        <f t="shared" si="1200"/>
        <v>55.151578979999996</v>
      </c>
      <c r="S3761" s="109" t="s">
        <v>52</v>
      </c>
      <c r="T3761" s="110">
        <f t="shared" si="1210"/>
        <v>43809</v>
      </c>
      <c r="U3761" s="111">
        <f t="shared" si="1211"/>
        <v>0</v>
      </c>
      <c r="V3761" s="22"/>
      <c r="AF3761" s="14"/>
    </row>
    <row r="3762" spans="1:32" x14ac:dyDescent="0.2">
      <c r="A3762" s="112">
        <f t="shared" si="1201"/>
        <v>43787</v>
      </c>
      <c r="B3762" s="104">
        <f t="shared" si="1213"/>
        <v>27214.144996409999</v>
      </c>
      <c r="C3762" s="104">
        <f t="shared" si="1202"/>
        <v>25155.112456579955</v>
      </c>
      <c r="D3762" s="132">
        <f t="shared" si="1203"/>
        <v>43780</v>
      </c>
      <c r="E3762" s="105">
        <f t="shared" si="1215"/>
        <v>0</v>
      </c>
      <c r="F3762" s="106">
        <f t="shared" si="1212"/>
        <v>8</v>
      </c>
      <c r="G3762" s="106">
        <f t="shared" si="1214"/>
        <v>30</v>
      </c>
      <c r="H3762" s="104">
        <f t="shared" si="1204"/>
        <v>1</v>
      </c>
      <c r="I3762" s="104">
        <f t="shared" si="1205"/>
        <v>1.07934741</v>
      </c>
      <c r="J3762" s="104">
        <f t="shared" si="1197"/>
        <v>1.07934741</v>
      </c>
      <c r="K3762" s="104">
        <f t="shared" si="1198"/>
        <v>27151.10547826</v>
      </c>
      <c r="L3762" s="107">
        <f t="shared" si="1207"/>
        <v>0</v>
      </c>
      <c r="M3762" s="105">
        <f t="shared" si="1208"/>
        <v>0</v>
      </c>
      <c r="N3762" s="104">
        <f t="shared" si="1209"/>
        <v>0</v>
      </c>
      <c r="O3762" s="113">
        <f t="shared" si="1206"/>
        <v>0.11</v>
      </c>
      <c r="P3762" s="108">
        <f t="shared" si="1196"/>
        <v>1.0023218030000001</v>
      </c>
      <c r="Q3762" s="104">
        <f t="shared" si="1199"/>
        <v>63.039518149999999</v>
      </c>
      <c r="R3762" s="104">
        <f t="shared" si="1200"/>
        <v>63.039518149999999</v>
      </c>
      <c r="S3762" s="109" t="s">
        <v>52</v>
      </c>
      <c r="T3762" s="110">
        <f t="shared" si="1210"/>
        <v>43809</v>
      </c>
      <c r="U3762" s="111">
        <f t="shared" si="1211"/>
        <v>0</v>
      </c>
      <c r="V3762" s="22"/>
      <c r="AF3762" s="14"/>
    </row>
    <row r="3763" spans="1:32" x14ac:dyDescent="0.2">
      <c r="A3763" s="112">
        <f t="shared" si="1201"/>
        <v>43788</v>
      </c>
      <c r="B3763" s="104">
        <f t="shared" si="1213"/>
        <v>27222.035216259999</v>
      </c>
      <c r="C3763" s="104">
        <f t="shared" si="1202"/>
        <v>25155.112456579955</v>
      </c>
      <c r="D3763" s="132">
        <f t="shared" si="1203"/>
        <v>43780</v>
      </c>
      <c r="E3763" s="105">
        <f t="shared" si="1215"/>
        <v>0</v>
      </c>
      <c r="F3763" s="106">
        <f t="shared" si="1212"/>
        <v>9</v>
      </c>
      <c r="G3763" s="106">
        <f t="shared" si="1214"/>
        <v>30</v>
      </c>
      <c r="H3763" s="104">
        <f t="shared" si="1204"/>
        <v>1</v>
      </c>
      <c r="I3763" s="104">
        <f t="shared" si="1205"/>
        <v>1.07934741</v>
      </c>
      <c r="J3763" s="104">
        <f t="shared" si="1197"/>
        <v>1.07934741</v>
      </c>
      <c r="K3763" s="104">
        <f t="shared" si="1198"/>
        <v>27151.10547826</v>
      </c>
      <c r="L3763" s="107">
        <f t="shared" si="1207"/>
        <v>0</v>
      </c>
      <c r="M3763" s="105">
        <f t="shared" si="1208"/>
        <v>0</v>
      </c>
      <c r="N3763" s="104">
        <f t="shared" si="1209"/>
        <v>0</v>
      </c>
      <c r="O3763" s="113">
        <f t="shared" si="1206"/>
        <v>0.11</v>
      </c>
      <c r="P3763" s="108">
        <f t="shared" si="1196"/>
        <v>1.002612407</v>
      </c>
      <c r="Q3763" s="104">
        <f t="shared" si="1199"/>
        <v>70.929738</v>
      </c>
      <c r="R3763" s="104">
        <f t="shared" si="1200"/>
        <v>70.929738</v>
      </c>
      <c r="S3763" s="109" t="s">
        <v>52</v>
      </c>
      <c r="T3763" s="110">
        <f t="shared" si="1210"/>
        <v>43809</v>
      </c>
      <c r="U3763" s="111">
        <f t="shared" si="1211"/>
        <v>0</v>
      </c>
      <c r="V3763" s="22"/>
      <c r="AF3763" s="14"/>
    </row>
    <row r="3764" spans="1:32" x14ac:dyDescent="0.2">
      <c r="A3764" s="112">
        <f t="shared" si="1201"/>
        <v>43789</v>
      </c>
      <c r="B3764" s="104">
        <f t="shared" si="1213"/>
        <v>27229.927716810002</v>
      </c>
      <c r="C3764" s="104">
        <f t="shared" si="1202"/>
        <v>25155.112456579955</v>
      </c>
      <c r="D3764" s="132">
        <f t="shared" si="1203"/>
        <v>43780</v>
      </c>
      <c r="E3764" s="105">
        <f t="shared" si="1215"/>
        <v>0</v>
      </c>
      <c r="F3764" s="106">
        <f t="shared" si="1212"/>
        <v>10</v>
      </c>
      <c r="G3764" s="106">
        <f t="shared" si="1214"/>
        <v>30</v>
      </c>
      <c r="H3764" s="104">
        <f t="shared" si="1204"/>
        <v>1</v>
      </c>
      <c r="I3764" s="104">
        <f t="shared" si="1205"/>
        <v>1.07934741</v>
      </c>
      <c r="J3764" s="104">
        <f t="shared" si="1197"/>
        <v>1.07934741</v>
      </c>
      <c r="K3764" s="104">
        <f t="shared" si="1198"/>
        <v>27151.10547826</v>
      </c>
      <c r="L3764" s="107">
        <f t="shared" si="1207"/>
        <v>0</v>
      </c>
      <c r="M3764" s="105">
        <f t="shared" si="1208"/>
        <v>0</v>
      </c>
      <c r="N3764" s="104">
        <f t="shared" si="1209"/>
        <v>0</v>
      </c>
      <c r="O3764" s="113">
        <f t="shared" si="1206"/>
        <v>0.11</v>
      </c>
      <c r="P3764" s="108">
        <f t="shared" si="1196"/>
        <v>1.002903095</v>
      </c>
      <c r="Q3764" s="104">
        <f t="shared" si="1199"/>
        <v>78.822238549999994</v>
      </c>
      <c r="R3764" s="104">
        <f t="shared" si="1200"/>
        <v>78.822238549999994</v>
      </c>
      <c r="S3764" s="109" t="s">
        <v>52</v>
      </c>
      <c r="T3764" s="110">
        <f t="shared" si="1210"/>
        <v>43809</v>
      </c>
      <c r="U3764" s="111">
        <f t="shared" si="1211"/>
        <v>0</v>
      </c>
      <c r="V3764" s="22"/>
      <c r="AF3764" s="14"/>
    </row>
    <row r="3765" spans="1:32" x14ac:dyDescent="0.2">
      <c r="A3765" s="112">
        <f t="shared" si="1201"/>
        <v>43790</v>
      </c>
      <c r="B3765" s="104">
        <f t="shared" si="1213"/>
        <v>27237.822525210002</v>
      </c>
      <c r="C3765" s="104">
        <f t="shared" si="1202"/>
        <v>25155.112456579955</v>
      </c>
      <c r="D3765" s="132">
        <f t="shared" si="1203"/>
        <v>43780</v>
      </c>
      <c r="E3765" s="105">
        <f t="shared" si="1215"/>
        <v>0</v>
      </c>
      <c r="F3765" s="106">
        <f t="shared" si="1212"/>
        <v>11</v>
      </c>
      <c r="G3765" s="106">
        <f t="shared" si="1214"/>
        <v>30</v>
      </c>
      <c r="H3765" s="104">
        <f t="shared" si="1204"/>
        <v>1</v>
      </c>
      <c r="I3765" s="104">
        <f t="shared" si="1205"/>
        <v>1.07934741</v>
      </c>
      <c r="J3765" s="104">
        <f t="shared" si="1197"/>
        <v>1.07934741</v>
      </c>
      <c r="K3765" s="104">
        <f t="shared" si="1198"/>
        <v>27151.10547826</v>
      </c>
      <c r="L3765" s="107">
        <f t="shared" si="1207"/>
        <v>0</v>
      </c>
      <c r="M3765" s="105">
        <f t="shared" si="1208"/>
        <v>0</v>
      </c>
      <c r="N3765" s="104">
        <f t="shared" si="1209"/>
        <v>0</v>
      </c>
      <c r="O3765" s="113">
        <f t="shared" si="1206"/>
        <v>0.11</v>
      </c>
      <c r="P3765" s="108">
        <f t="shared" si="1196"/>
        <v>1.0031938680000001</v>
      </c>
      <c r="Q3765" s="104">
        <f t="shared" si="1199"/>
        <v>86.717046949999997</v>
      </c>
      <c r="R3765" s="104">
        <f t="shared" si="1200"/>
        <v>86.717046949999997</v>
      </c>
      <c r="S3765" s="109" t="s">
        <v>52</v>
      </c>
      <c r="T3765" s="110">
        <f t="shared" si="1210"/>
        <v>43809</v>
      </c>
      <c r="U3765" s="111">
        <f t="shared" si="1211"/>
        <v>0</v>
      </c>
      <c r="V3765" s="22"/>
      <c r="AF3765" s="14"/>
    </row>
    <row r="3766" spans="1:32" x14ac:dyDescent="0.2">
      <c r="A3766" s="112">
        <f t="shared" si="1201"/>
        <v>43791</v>
      </c>
      <c r="B3766" s="104">
        <f t="shared" si="1213"/>
        <v>27245.719614289999</v>
      </c>
      <c r="C3766" s="104">
        <f t="shared" si="1202"/>
        <v>25155.112456579955</v>
      </c>
      <c r="D3766" s="132">
        <f t="shared" si="1203"/>
        <v>43780</v>
      </c>
      <c r="E3766" s="105">
        <f t="shared" si="1215"/>
        <v>0</v>
      </c>
      <c r="F3766" s="106">
        <f t="shared" si="1212"/>
        <v>12</v>
      </c>
      <c r="G3766" s="106">
        <f t="shared" si="1214"/>
        <v>30</v>
      </c>
      <c r="H3766" s="104">
        <f t="shared" si="1204"/>
        <v>1</v>
      </c>
      <c r="I3766" s="104">
        <f t="shared" si="1205"/>
        <v>1.07934741</v>
      </c>
      <c r="J3766" s="104">
        <f t="shared" si="1197"/>
        <v>1.07934741</v>
      </c>
      <c r="K3766" s="104">
        <f t="shared" si="1198"/>
        <v>27151.10547826</v>
      </c>
      <c r="L3766" s="107">
        <f t="shared" si="1207"/>
        <v>0</v>
      </c>
      <c r="M3766" s="105">
        <f t="shared" si="1208"/>
        <v>0</v>
      </c>
      <c r="N3766" s="104">
        <f t="shared" si="1209"/>
        <v>0</v>
      </c>
      <c r="O3766" s="113">
        <f t="shared" si="1206"/>
        <v>0.11</v>
      </c>
      <c r="P3766" s="108">
        <f t="shared" si="1196"/>
        <v>1.0034847250000001</v>
      </c>
      <c r="Q3766" s="104">
        <f t="shared" si="1199"/>
        <v>94.614136029999997</v>
      </c>
      <c r="R3766" s="104">
        <f t="shared" si="1200"/>
        <v>94.614136029999997</v>
      </c>
      <c r="S3766" s="109" t="s">
        <v>52</v>
      </c>
      <c r="T3766" s="110">
        <f t="shared" si="1210"/>
        <v>43809</v>
      </c>
      <c r="U3766" s="111">
        <f t="shared" si="1211"/>
        <v>0</v>
      </c>
      <c r="V3766" s="22"/>
      <c r="AF3766" s="14"/>
    </row>
    <row r="3767" spans="1:32" x14ac:dyDescent="0.2">
      <c r="A3767" s="112">
        <f t="shared" si="1201"/>
        <v>43792</v>
      </c>
      <c r="B3767" s="104">
        <f t="shared" si="1213"/>
        <v>27253.618984069999</v>
      </c>
      <c r="C3767" s="104">
        <f t="shared" si="1202"/>
        <v>25155.112456579955</v>
      </c>
      <c r="D3767" s="132">
        <f t="shared" si="1203"/>
        <v>43780</v>
      </c>
      <c r="E3767" s="105">
        <f t="shared" si="1215"/>
        <v>0</v>
      </c>
      <c r="F3767" s="106">
        <f t="shared" si="1212"/>
        <v>13</v>
      </c>
      <c r="G3767" s="106">
        <f t="shared" si="1214"/>
        <v>30</v>
      </c>
      <c r="H3767" s="104">
        <f t="shared" si="1204"/>
        <v>1</v>
      </c>
      <c r="I3767" s="104">
        <f t="shared" si="1205"/>
        <v>1.07934741</v>
      </c>
      <c r="J3767" s="104">
        <f t="shared" si="1197"/>
        <v>1.07934741</v>
      </c>
      <c r="K3767" s="104">
        <f t="shared" si="1198"/>
        <v>27151.10547826</v>
      </c>
      <c r="L3767" s="107">
        <f t="shared" si="1207"/>
        <v>0</v>
      </c>
      <c r="M3767" s="105">
        <f t="shared" si="1208"/>
        <v>0</v>
      </c>
      <c r="N3767" s="104">
        <f t="shared" si="1209"/>
        <v>0</v>
      </c>
      <c r="O3767" s="113">
        <f t="shared" si="1206"/>
        <v>0.11</v>
      </c>
      <c r="P3767" s="108">
        <f t="shared" si="1196"/>
        <v>1.0037756659999999</v>
      </c>
      <c r="Q3767" s="104">
        <f t="shared" si="1199"/>
        <v>102.51350581</v>
      </c>
      <c r="R3767" s="104">
        <f t="shared" si="1200"/>
        <v>102.51350581</v>
      </c>
      <c r="S3767" s="109" t="s">
        <v>52</v>
      </c>
      <c r="T3767" s="110">
        <f t="shared" si="1210"/>
        <v>43809</v>
      </c>
      <c r="U3767" s="111">
        <f t="shared" si="1211"/>
        <v>0</v>
      </c>
      <c r="V3767" s="22"/>
      <c r="AF3767" s="14"/>
    </row>
    <row r="3768" spans="1:32" x14ac:dyDescent="0.2">
      <c r="A3768" s="112">
        <f t="shared" si="1201"/>
        <v>43793</v>
      </c>
      <c r="B3768" s="104">
        <f t="shared" si="1213"/>
        <v>27261.52066169</v>
      </c>
      <c r="C3768" s="104">
        <f t="shared" si="1202"/>
        <v>25155.112456579955</v>
      </c>
      <c r="D3768" s="132">
        <f t="shared" si="1203"/>
        <v>43780</v>
      </c>
      <c r="E3768" s="105">
        <f t="shared" si="1215"/>
        <v>0</v>
      </c>
      <c r="F3768" s="106">
        <f t="shared" si="1212"/>
        <v>14</v>
      </c>
      <c r="G3768" s="106">
        <f t="shared" si="1214"/>
        <v>30</v>
      </c>
      <c r="H3768" s="104">
        <f t="shared" si="1204"/>
        <v>1</v>
      </c>
      <c r="I3768" s="104">
        <f t="shared" si="1205"/>
        <v>1.07934741</v>
      </c>
      <c r="J3768" s="104">
        <f t="shared" si="1197"/>
        <v>1.07934741</v>
      </c>
      <c r="K3768" s="104">
        <f t="shared" si="1198"/>
        <v>27151.10547826</v>
      </c>
      <c r="L3768" s="107">
        <f t="shared" si="1207"/>
        <v>0</v>
      </c>
      <c r="M3768" s="105">
        <f t="shared" si="1208"/>
        <v>0</v>
      </c>
      <c r="N3768" s="104">
        <f t="shared" si="1209"/>
        <v>0</v>
      </c>
      <c r="O3768" s="113">
        <f t="shared" si="1206"/>
        <v>0.11</v>
      </c>
      <c r="P3768" s="108">
        <f t="shared" si="1196"/>
        <v>1.0040666920000001</v>
      </c>
      <c r="Q3768" s="104">
        <f t="shared" si="1199"/>
        <v>110.41518343</v>
      </c>
      <c r="R3768" s="104">
        <f t="shared" si="1200"/>
        <v>110.41518343</v>
      </c>
      <c r="S3768" s="109" t="s">
        <v>52</v>
      </c>
      <c r="T3768" s="110">
        <f t="shared" si="1210"/>
        <v>43809</v>
      </c>
      <c r="U3768" s="111">
        <f t="shared" si="1211"/>
        <v>0</v>
      </c>
      <c r="V3768" s="22"/>
      <c r="AF3768" s="14"/>
    </row>
    <row r="3769" spans="1:32" x14ac:dyDescent="0.2">
      <c r="A3769" s="112">
        <f t="shared" si="1201"/>
        <v>43794</v>
      </c>
      <c r="B3769" s="104">
        <f t="shared" si="1213"/>
        <v>27269.424620009999</v>
      </c>
      <c r="C3769" s="104">
        <f t="shared" si="1202"/>
        <v>25155.112456579955</v>
      </c>
      <c r="D3769" s="132">
        <f t="shared" si="1203"/>
        <v>43780</v>
      </c>
      <c r="E3769" s="105">
        <f t="shared" si="1215"/>
        <v>0</v>
      </c>
      <c r="F3769" s="106">
        <f t="shared" si="1212"/>
        <v>15</v>
      </c>
      <c r="G3769" s="106">
        <f t="shared" si="1214"/>
        <v>30</v>
      </c>
      <c r="H3769" s="104">
        <f t="shared" si="1204"/>
        <v>1</v>
      </c>
      <c r="I3769" s="104">
        <f t="shared" si="1205"/>
        <v>1.07934741</v>
      </c>
      <c r="J3769" s="104">
        <f t="shared" si="1197"/>
        <v>1.07934741</v>
      </c>
      <c r="K3769" s="104">
        <f t="shared" si="1198"/>
        <v>27151.10547826</v>
      </c>
      <c r="L3769" s="107">
        <f t="shared" si="1207"/>
        <v>0</v>
      </c>
      <c r="M3769" s="105">
        <f t="shared" si="1208"/>
        <v>0</v>
      </c>
      <c r="N3769" s="104">
        <f t="shared" si="1209"/>
        <v>0</v>
      </c>
      <c r="O3769" s="113">
        <f t="shared" si="1206"/>
        <v>0.11</v>
      </c>
      <c r="P3769" s="108">
        <f t="shared" si="1196"/>
        <v>1.0043578019999999</v>
      </c>
      <c r="Q3769" s="104">
        <f t="shared" si="1199"/>
        <v>118.31914175</v>
      </c>
      <c r="R3769" s="104">
        <f t="shared" si="1200"/>
        <v>118.31914175</v>
      </c>
      <c r="S3769" s="109" t="s">
        <v>52</v>
      </c>
      <c r="T3769" s="110">
        <f t="shared" si="1210"/>
        <v>43809</v>
      </c>
      <c r="U3769" s="111">
        <f t="shared" si="1211"/>
        <v>0</v>
      </c>
      <c r="V3769" s="22"/>
      <c r="AF3769" s="14"/>
    </row>
    <row r="3770" spans="1:32" x14ac:dyDescent="0.2">
      <c r="A3770" s="112">
        <f t="shared" si="1201"/>
        <v>43795</v>
      </c>
      <c r="B3770" s="104">
        <f t="shared" si="1213"/>
        <v>27277.330859019999</v>
      </c>
      <c r="C3770" s="104">
        <f t="shared" si="1202"/>
        <v>25155.112456579955</v>
      </c>
      <c r="D3770" s="132">
        <f t="shared" si="1203"/>
        <v>43780</v>
      </c>
      <c r="E3770" s="105">
        <f t="shared" si="1215"/>
        <v>0</v>
      </c>
      <c r="F3770" s="106">
        <f t="shared" si="1212"/>
        <v>16</v>
      </c>
      <c r="G3770" s="106">
        <f t="shared" si="1214"/>
        <v>30</v>
      </c>
      <c r="H3770" s="104">
        <f t="shared" si="1204"/>
        <v>1</v>
      </c>
      <c r="I3770" s="104">
        <f t="shared" si="1205"/>
        <v>1.07934741</v>
      </c>
      <c r="J3770" s="104">
        <f t="shared" si="1197"/>
        <v>1.07934741</v>
      </c>
      <c r="K3770" s="104">
        <f t="shared" si="1198"/>
        <v>27151.10547826</v>
      </c>
      <c r="L3770" s="107">
        <f t="shared" si="1207"/>
        <v>0</v>
      </c>
      <c r="M3770" s="105">
        <f t="shared" si="1208"/>
        <v>0</v>
      </c>
      <c r="N3770" s="104">
        <f t="shared" si="1209"/>
        <v>0</v>
      </c>
      <c r="O3770" s="113">
        <f t="shared" si="1206"/>
        <v>0.11</v>
      </c>
      <c r="P3770" s="108">
        <f t="shared" si="1196"/>
        <v>1.004648996</v>
      </c>
      <c r="Q3770" s="104">
        <f t="shared" si="1199"/>
        <v>126.22538075999999</v>
      </c>
      <c r="R3770" s="104">
        <f t="shared" si="1200"/>
        <v>126.22538075999999</v>
      </c>
      <c r="S3770" s="109" t="s">
        <v>52</v>
      </c>
      <c r="T3770" s="110">
        <f t="shared" si="1210"/>
        <v>43809</v>
      </c>
      <c r="U3770" s="111">
        <f t="shared" si="1211"/>
        <v>0</v>
      </c>
      <c r="V3770" s="22"/>
      <c r="AF3770" s="14"/>
    </row>
    <row r="3771" spans="1:32" x14ac:dyDescent="0.2">
      <c r="A3771" s="112">
        <f t="shared" si="1201"/>
        <v>43796</v>
      </c>
      <c r="B3771" s="104">
        <f t="shared" si="1213"/>
        <v>27285.239405870001</v>
      </c>
      <c r="C3771" s="104">
        <f t="shared" si="1202"/>
        <v>25155.112456579955</v>
      </c>
      <c r="D3771" s="132">
        <f t="shared" si="1203"/>
        <v>43780</v>
      </c>
      <c r="E3771" s="105">
        <f t="shared" si="1215"/>
        <v>0</v>
      </c>
      <c r="F3771" s="106">
        <f t="shared" si="1212"/>
        <v>17</v>
      </c>
      <c r="G3771" s="106">
        <f t="shared" si="1214"/>
        <v>30</v>
      </c>
      <c r="H3771" s="104">
        <f t="shared" si="1204"/>
        <v>1</v>
      </c>
      <c r="I3771" s="104">
        <f t="shared" si="1205"/>
        <v>1.07934741</v>
      </c>
      <c r="J3771" s="104">
        <f t="shared" si="1197"/>
        <v>1.07934741</v>
      </c>
      <c r="K3771" s="104">
        <f t="shared" si="1198"/>
        <v>27151.10547826</v>
      </c>
      <c r="L3771" s="107">
        <f t="shared" si="1207"/>
        <v>0</v>
      </c>
      <c r="M3771" s="105">
        <f t="shared" si="1208"/>
        <v>0</v>
      </c>
      <c r="N3771" s="104">
        <f t="shared" si="1209"/>
        <v>0</v>
      </c>
      <c r="O3771" s="113">
        <f t="shared" si="1206"/>
        <v>0.11</v>
      </c>
      <c r="P3771" s="108">
        <f t="shared" si="1196"/>
        <v>1.004940275</v>
      </c>
      <c r="Q3771" s="104">
        <f t="shared" si="1199"/>
        <v>134.13392761</v>
      </c>
      <c r="R3771" s="104">
        <f t="shared" si="1200"/>
        <v>134.13392761</v>
      </c>
      <c r="S3771" s="109" t="s">
        <v>52</v>
      </c>
      <c r="T3771" s="110">
        <f t="shared" si="1210"/>
        <v>43809</v>
      </c>
      <c r="U3771" s="111">
        <f t="shared" si="1211"/>
        <v>0</v>
      </c>
      <c r="V3771" s="22"/>
      <c r="AF3771" s="14"/>
    </row>
    <row r="3772" spans="1:32" x14ac:dyDescent="0.2">
      <c r="A3772" s="112">
        <f t="shared" si="1201"/>
        <v>43797</v>
      </c>
      <c r="B3772" s="104">
        <f t="shared" si="1213"/>
        <v>27293.150233420001</v>
      </c>
      <c r="C3772" s="104">
        <f t="shared" si="1202"/>
        <v>25155.112456579955</v>
      </c>
      <c r="D3772" s="132">
        <f t="shared" si="1203"/>
        <v>43780</v>
      </c>
      <c r="E3772" s="105">
        <f t="shared" si="1215"/>
        <v>0</v>
      </c>
      <c r="F3772" s="106">
        <f t="shared" si="1212"/>
        <v>18</v>
      </c>
      <c r="G3772" s="106">
        <f t="shared" si="1214"/>
        <v>30</v>
      </c>
      <c r="H3772" s="104">
        <f t="shared" si="1204"/>
        <v>1</v>
      </c>
      <c r="I3772" s="104">
        <f t="shared" si="1205"/>
        <v>1.07934741</v>
      </c>
      <c r="J3772" s="104">
        <f t="shared" si="1197"/>
        <v>1.07934741</v>
      </c>
      <c r="K3772" s="104">
        <f t="shared" si="1198"/>
        <v>27151.10547826</v>
      </c>
      <c r="L3772" s="107">
        <f t="shared" si="1207"/>
        <v>0</v>
      </c>
      <c r="M3772" s="105">
        <f t="shared" si="1208"/>
        <v>0</v>
      </c>
      <c r="N3772" s="104">
        <f t="shared" si="1209"/>
        <v>0</v>
      </c>
      <c r="O3772" s="113">
        <f t="shared" si="1206"/>
        <v>0.11</v>
      </c>
      <c r="P3772" s="108">
        <f t="shared" si="1196"/>
        <v>1.0052316379999999</v>
      </c>
      <c r="Q3772" s="104">
        <f t="shared" si="1199"/>
        <v>142.04475515999999</v>
      </c>
      <c r="R3772" s="104">
        <f t="shared" si="1200"/>
        <v>142.04475515999999</v>
      </c>
      <c r="S3772" s="109" t="s">
        <v>52</v>
      </c>
      <c r="T3772" s="110">
        <f t="shared" si="1210"/>
        <v>43809</v>
      </c>
      <c r="U3772" s="111">
        <f t="shared" si="1211"/>
        <v>0</v>
      </c>
      <c r="V3772" s="22"/>
      <c r="AF3772" s="14"/>
    </row>
    <row r="3773" spans="1:32" x14ac:dyDescent="0.2">
      <c r="A3773" s="112">
        <f t="shared" si="1201"/>
        <v>43798</v>
      </c>
      <c r="B3773" s="104">
        <f t="shared" si="1213"/>
        <v>27301.063368809999</v>
      </c>
      <c r="C3773" s="104">
        <f t="shared" si="1202"/>
        <v>25155.112456579955</v>
      </c>
      <c r="D3773" s="132">
        <f t="shared" si="1203"/>
        <v>43780</v>
      </c>
      <c r="E3773" s="105">
        <f t="shared" si="1215"/>
        <v>0</v>
      </c>
      <c r="F3773" s="106">
        <f t="shared" si="1212"/>
        <v>19</v>
      </c>
      <c r="G3773" s="106">
        <f t="shared" si="1214"/>
        <v>30</v>
      </c>
      <c r="H3773" s="104">
        <f t="shared" si="1204"/>
        <v>1</v>
      </c>
      <c r="I3773" s="104">
        <f t="shared" si="1205"/>
        <v>1.07934741</v>
      </c>
      <c r="J3773" s="104">
        <f t="shared" si="1197"/>
        <v>1.07934741</v>
      </c>
      <c r="K3773" s="104">
        <f t="shared" si="1198"/>
        <v>27151.10547826</v>
      </c>
      <c r="L3773" s="107">
        <f t="shared" si="1207"/>
        <v>0</v>
      </c>
      <c r="M3773" s="105">
        <f t="shared" si="1208"/>
        <v>0</v>
      </c>
      <c r="N3773" s="104">
        <f t="shared" si="1209"/>
        <v>0</v>
      </c>
      <c r="O3773" s="113">
        <f t="shared" si="1206"/>
        <v>0.11</v>
      </c>
      <c r="P3773" s="108">
        <f t="shared" si="1196"/>
        <v>1.005523086</v>
      </c>
      <c r="Q3773" s="104">
        <f t="shared" si="1199"/>
        <v>149.95789055</v>
      </c>
      <c r="R3773" s="104">
        <f t="shared" si="1200"/>
        <v>149.95789055</v>
      </c>
      <c r="S3773" s="109" t="s">
        <v>52</v>
      </c>
      <c r="T3773" s="110">
        <f t="shared" si="1210"/>
        <v>43809</v>
      </c>
      <c r="U3773" s="111">
        <f t="shared" si="1211"/>
        <v>0</v>
      </c>
      <c r="V3773" s="22"/>
      <c r="AF3773" s="14"/>
    </row>
    <row r="3774" spans="1:32" x14ac:dyDescent="0.2">
      <c r="A3774" s="112">
        <f t="shared" si="1201"/>
        <v>43799</v>
      </c>
      <c r="B3774" s="104">
        <f t="shared" si="1213"/>
        <v>27308.978784890001</v>
      </c>
      <c r="C3774" s="104">
        <f t="shared" si="1202"/>
        <v>25155.112456579955</v>
      </c>
      <c r="D3774" s="132">
        <f t="shared" si="1203"/>
        <v>43780</v>
      </c>
      <c r="E3774" s="105">
        <f t="shared" si="1215"/>
        <v>0</v>
      </c>
      <c r="F3774" s="106">
        <f t="shared" si="1212"/>
        <v>20</v>
      </c>
      <c r="G3774" s="106">
        <f t="shared" si="1214"/>
        <v>30</v>
      </c>
      <c r="H3774" s="104">
        <f t="shared" si="1204"/>
        <v>1</v>
      </c>
      <c r="I3774" s="104">
        <f t="shared" si="1205"/>
        <v>1.07934741</v>
      </c>
      <c r="J3774" s="104">
        <f t="shared" si="1197"/>
        <v>1.07934741</v>
      </c>
      <c r="K3774" s="104">
        <f t="shared" si="1198"/>
        <v>27151.10547826</v>
      </c>
      <c r="L3774" s="107">
        <f t="shared" si="1207"/>
        <v>0</v>
      </c>
      <c r="M3774" s="105">
        <f t="shared" si="1208"/>
        <v>0</v>
      </c>
      <c r="N3774" s="104">
        <f t="shared" si="1209"/>
        <v>0</v>
      </c>
      <c r="O3774" s="113">
        <f t="shared" si="1206"/>
        <v>0.11</v>
      </c>
      <c r="P3774" s="108">
        <f t="shared" si="1196"/>
        <v>1.005814618</v>
      </c>
      <c r="Q3774" s="104">
        <f t="shared" si="1199"/>
        <v>157.87330663</v>
      </c>
      <c r="R3774" s="104">
        <f t="shared" si="1200"/>
        <v>157.87330663</v>
      </c>
      <c r="S3774" s="109" t="s">
        <v>52</v>
      </c>
      <c r="T3774" s="110">
        <f t="shared" si="1210"/>
        <v>43809</v>
      </c>
      <c r="U3774" s="111">
        <f t="shared" si="1211"/>
        <v>0</v>
      </c>
      <c r="V3774" s="22"/>
      <c r="AF3774" s="14"/>
    </row>
    <row r="3775" spans="1:32" x14ac:dyDescent="0.2">
      <c r="A3775" s="112">
        <f t="shared" si="1201"/>
        <v>43800</v>
      </c>
      <c r="B3775" s="104">
        <f t="shared" si="1213"/>
        <v>27316.896508820002</v>
      </c>
      <c r="C3775" s="104">
        <f t="shared" si="1202"/>
        <v>25155.112456579955</v>
      </c>
      <c r="D3775" s="132">
        <f t="shared" si="1203"/>
        <v>43780</v>
      </c>
      <c r="E3775" s="105">
        <f t="shared" si="1215"/>
        <v>0</v>
      </c>
      <c r="F3775" s="106">
        <f t="shared" si="1212"/>
        <v>21</v>
      </c>
      <c r="G3775" s="106">
        <f t="shared" si="1214"/>
        <v>30</v>
      </c>
      <c r="H3775" s="104">
        <f t="shared" si="1204"/>
        <v>1</v>
      </c>
      <c r="I3775" s="104">
        <f t="shared" si="1205"/>
        <v>1.07934741</v>
      </c>
      <c r="J3775" s="104">
        <f t="shared" si="1197"/>
        <v>1.07934741</v>
      </c>
      <c r="K3775" s="104">
        <f t="shared" si="1198"/>
        <v>27151.10547826</v>
      </c>
      <c r="L3775" s="107">
        <f t="shared" si="1207"/>
        <v>0</v>
      </c>
      <c r="M3775" s="105">
        <f t="shared" si="1208"/>
        <v>0</v>
      </c>
      <c r="N3775" s="104">
        <f t="shared" si="1209"/>
        <v>0</v>
      </c>
      <c r="O3775" s="113">
        <f t="shared" si="1206"/>
        <v>0.11</v>
      </c>
      <c r="P3775" s="108">
        <f t="shared" si="1196"/>
        <v>1.0061062350000001</v>
      </c>
      <c r="Q3775" s="104">
        <f t="shared" si="1199"/>
        <v>165.79103056</v>
      </c>
      <c r="R3775" s="104">
        <f t="shared" si="1200"/>
        <v>165.79103056</v>
      </c>
      <c r="S3775" s="109" t="s">
        <v>52</v>
      </c>
      <c r="T3775" s="110">
        <f t="shared" si="1210"/>
        <v>43809</v>
      </c>
      <c r="U3775" s="111">
        <f t="shared" si="1211"/>
        <v>0</v>
      </c>
      <c r="V3775" s="22"/>
      <c r="AF3775" s="14"/>
    </row>
    <row r="3776" spans="1:32" x14ac:dyDescent="0.2">
      <c r="A3776" s="112">
        <f t="shared" si="1201"/>
        <v>43801</v>
      </c>
      <c r="B3776" s="104">
        <f t="shared" si="1213"/>
        <v>27324.81651343</v>
      </c>
      <c r="C3776" s="104">
        <f t="shared" si="1202"/>
        <v>25155.112456579955</v>
      </c>
      <c r="D3776" s="132">
        <f t="shared" si="1203"/>
        <v>43780</v>
      </c>
      <c r="E3776" s="105">
        <f t="shared" si="1215"/>
        <v>0</v>
      </c>
      <c r="F3776" s="106">
        <f t="shared" si="1212"/>
        <v>22</v>
      </c>
      <c r="G3776" s="106">
        <f t="shared" si="1214"/>
        <v>30</v>
      </c>
      <c r="H3776" s="104">
        <f t="shared" si="1204"/>
        <v>1</v>
      </c>
      <c r="I3776" s="104">
        <f t="shared" si="1205"/>
        <v>1.07934741</v>
      </c>
      <c r="J3776" s="104">
        <f t="shared" si="1197"/>
        <v>1.07934741</v>
      </c>
      <c r="K3776" s="104">
        <f t="shared" si="1198"/>
        <v>27151.10547826</v>
      </c>
      <c r="L3776" s="107">
        <f t="shared" si="1207"/>
        <v>0</v>
      </c>
      <c r="M3776" s="105">
        <f t="shared" si="1208"/>
        <v>0</v>
      </c>
      <c r="N3776" s="104">
        <f t="shared" si="1209"/>
        <v>0</v>
      </c>
      <c r="O3776" s="113">
        <f t="shared" si="1206"/>
        <v>0.11</v>
      </c>
      <c r="P3776" s="108">
        <f t="shared" si="1196"/>
        <v>1.0063979359999999</v>
      </c>
      <c r="Q3776" s="104">
        <f t="shared" si="1199"/>
        <v>173.71103517</v>
      </c>
      <c r="R3776" s="104">
        <f t="shared" si="1200"/>
        <v>173.71103517</v>
      </c>
      <c r="S3776" s="109" t="s">
        <v>52</v>
      </c>
      <c r="T3776" s="110">
        <f t="shared" si="1210"/>
        <v>43809</v>
      </c>
      <c r="U3776" s="111">
        <f t="shared" si="1211"/>
        <v>0</v>
      </c>
      <c r="V3776" s="22"/>
      <c r="AF3776" s="14"/>
    </row>
    <row r="3777" spans="1:32" x14ac:dyDescent="0.2">
      <c r="A3777" s="112">
        <f t="shared" si="1201"/>
        <v>43802</v>
      </c>
      <c r="B3777" s="104">
        <f t="shared" si="1213"/>
        <v>27332.7388259</v>
      </c>
      <c r="C3777" s="104">
        <f t="shared" si="1202"/>
        <v>25155.112456579955</v>
      </c>
      <c r="D3777" s="132">
        <f t="shared" si="1203"/>
        <v>43780</v>
      </c>
      <c r="E3777" s="105">
        <f t="shared" si="1215"/>
        <v>0</v>
      </c>
      <c r="F3777" s="106">
        <f t="shared" si="1212"/>
        <v>23</v>
      </c>
      <c r="G3777" s="106">
        <f t="shared" si="1214"/>
        <v>30</v>
      </c>
      <c r="H3777" s="104">
        <f t="shared" si="1204"/>
        <v>1</v>
      </c>
      <c r="I3777" s="104">
        <f t="shared" si="1205"/>
        <v>1.07934741</v>
      </c>
      <c r="J3777" s="104">
        <f t="shared" si="1197"/>
        <v>1.07934741</v>
      </c>
      <c r="K3777" s="104">
        <f t="shared" si="1198"/>
        <v>27151.10547826</v>
      </c>
      <c r="L3777" s="107">
        <f t="shared" si="1207"/>
        <v>0</v>
      </c>
      <c r="M3777" s="105">
        <f t="shared" si="1208"/>
        <v>0</v>
      </c>
      <c r="N3777" s="104">
        <f t="shared" si="1209"/>
        <v>0</v>
      </c>
      <c r="O3777" s="113">
        <f t="shared" si="1206"/>
        <v>0.11</v>
      </c>
      <c r="P3777" s="108">
        <f t="shared" si="1196"/>
        <v>1.006689722</v>
      </c>
      <c r="Q3777" s="104">
        <f t="shared" si="1199"/>
        <v>181.63334764000001</v>
      </c>
      <c r="R3777" s="104">
        <f t="shared" si="1200"/>
        <v>181.63334764000001</v>
      </c>
      <c r="S3777" s="109" t="s">
        <v>52</v>
      </c>
      <c r="T3777" s="110">
        <f t="shared" si="1210"/>
        <v>43809</v>
      </c>
      <c r="U3777" s="111">
        <f t="shared" si="1211"/>
        <v>0</v>
      </c>
      <c r="V3777" s="22"/>
      <c r="AF3777" s="14"/>
    </row>
    <row r="3778" spans="1:32" x14ac:dyDescent="0.2">
      <c r="A3778" s="112">
        <f t="shared" si="1201"/>
        <v>43803</v>
      </c>
      <c r="B3778" s="104">
        <f t="shared" si="1213"/>
        <v>27340.6634462</v>
      </c>
      <c r="C3778" s="104">
        <f t="shared" si="1202"/>
        <v>25155.112456579955</v>
      </c>
      <c r="D3778" s="132">
        <f t="shared" si="1203"/>
        <v>43780</v>
      </c>
      <c r="E3778" s="105">
        <f t="shared" si="1215"/>
        <v>0</v>
      </c>
      <c r="F3778" s="106">
        <f t="shared" si="1212"/>
        <v>24</v>
      </c>
      <c r="G3778" s="106">
        <f t="shared" si="1214"/>
        <v>30</v>
      </c>
      <c r="H3778" s="104">
        <f t="shared" si="1204"/>
        <v>1</v>
      </c>
      <c r="I3778" s="104">
        <f t="shared" si="1205"/>
        <v>1.07934741</v>
      </c>
      <c r="J3778" s="104">
        <f t="shared" si="1197"/>
        <v>1.07934741</v>
      </c>
      <c r="K3778" s="104">
        <f t="shared" si="1198"/>
        <v>27151.10547826</v>
      </c>
      <c r="L3778" s="107">
        <f t="shared" si="1207"/>
        <v>0</v>
      </c>
      <c r="M3778" s="105">
        <f t="shared" si="1208"/>
        <v>0</v>
      </c>
      <c r="N3778" s="104">
        <f t="shared" si="1209"/>
        <v>0</v>
      </c>
      <c r="O3778" s="113">
        <f t="shared" si="1206"/>
        <v>0.11</v>
      </c>
      <c r="P3778" s="108">
        <f t="shared" si="1196"/>
        <v>1.0069815929999999</v>
      </c>
      <c r="Q3778" s="104">
        <f t="shared" si="1199"/>
        <v>189.55796794</v>
      </c>
      <c r="R3778" s="104">
        <f t="shared" si="1200"/>
        <v>189.55796794</v>
      </c>
      <c r="S3778" s="109" t="s">
        <v>52</v>
      </c>
      <c r="T3778" s="110">
        <f t="shared" si="1210"/>
        <v>43809</v>
      </c>
      <c r="U3778" s="111">
        <f t="shared" si="1211"/>
        <v>0</v>
      </c>
      <c r="V3778" s="22"/>
      <c r="AF3778" s="14"/>
    </row>
    <row r="3779" spans="1:32" x14ac:dyDescent="0.2">
      <c r="A3779" s="112">
        <f t="shared" si="1201"/>
        <v>43804</v>
      </c>
      <c r="B3779" s="104">
        <f t="shared" si="1213"/>
        <v>27348.590347199999</v>
      </c>
      <c r="C3779" s="104">
        <f t="shared" si="1202"/>
        <v>25155.112456579955</v>
      </c>
      <c r="D3779" s="132">
        <f t="shared" si="1203"/>
        <v>43780</v>
      </c>
      <c r="E3779" s="105">
        <f t="shared" si="1215"/>
        <v>0</v>
      </c>
      <c r="F3779" s="106">
        <f t="shared" si="1212"/>
        <v>25</v>
      </c>
      <c r="G3779" s="106">
        <f t="shared" si="1214"/>
        <v>30</v>
      </c>
      <c r="H3779" s="104">
        <f t="shared" si="1204"/>
        <v>1</v>
      </c>
      <c r="I3779" s="104">
        <f t="shared" si="1205"/>
        <v>1.07934741</v>
      </c>
      <c r="J3779" s="104">
        <f t="shared" si="1197"/>
        <v>1.07934741</v>
      </c>
      <c r="K3779" s="104">
        <f t="shared" si="1198"/>
        <v>27151.10547826</v>
      </c>
      <c r="L3779" s="107">
        <f t="shared" si="1207"/>
        <v>0</v>
      </c>
      <c r="M3779" s="105">
        <f t="shared" si="1208"/>
        <v>0</v>
      </c>
      <c r="N3779" s="104">
        <f t="shared" si="1209"/>
        <v>0</v>
      </c>
      <c r="O3779" s="113">
        <f t="shared" si="1206"/>
        <v>0.11</v>
      </c>
      <c r="P3779" s="108">
        <f t="shared" si="1196"/>
        <v>1.0072735479999999</v>
      </c>
      <c r="Q3779" s="104">
        <f t="shared" si="1199"/>
        <v>197.48486894000001</v>
      </c>
      <c r="R3779" s="104">
        <f t="shared" si="1200"/>
        <v>197.48486894000001</v>
      </c>
      <c r="S3779" s="109" t="s">
        <v>52</v>
      </c>
      <c r="T3779" s="110">
        <f t="shared" si="1210"/>
        <v>43809</v>
      </c>
      <c r="U3779" s="111">
        <f t="shared" si="1211"/>
        <v>0</v>
      </c>
      <c r="V3779" s="22"/>
      <c r="AF3779" s="14"/>
    </row>
    <row r="3780" spans="1:32" x14ac:dyDescent="0.2">
      <c r="A3780" s="112">
        <f t="shared" si="1201"/>
        <v>43805</v>
      </c>
      <c r="B3780" s="104">
        <f t="shared" si="1213"/>
        <v>27356.51955605</v>
      </c>
      <c r="C3780" s="104">
        <f t="shared" si="1202"/>
        <v>25155.112456579955</v>
      </c>
      <c r="D3780" s="132">
        <f t="shared" si="1203"/>
        <v>43780</v>
      </c>
      <c r="E3780" s="105">
        <f t="shared" si="1215"/>
        <v>0</v>
      </c>
      <c r="F3780" s="106">
        <f t="shared" si="1212"/>
        <v>26</v>
      </c>
      <c r="G3780" s="106">
        <f t="shared" si="1214"/>
        <v>30</v>
      </c>
      <c r="H3780" s="104">
        <f t="shared" si="1204"/>
        <v>1</v>
      </c>
      <c r="I3780" s="104">
        <f t="shared" si="1205"/>
        <v>1.07934741</v>
      </c>
      <c r="J3780" s="104">
        <f t="shared" si="1197"/>
        <v>1.07934741</v>
      </c>
      <c r="K3780" s="104">
        <f t="shared" si="1198"/>
        <v>27151.10547826</v>
      </c>
      <c r="L3780" s="107">
        <f t="shared" si="1207"/>
        <v>0</v>
      </c>
      <c r="M3780" s="105">
        <f t="shared" si="1208"/>
        <v>0</v>
      </c>
      <c r="N3780" s="104">
        <f t="shared" si="1209"/>
        <v>0</v>
      </c>
      <c r="O3780" s="113">
        <f t="shared" si="1206"/>
        <v>0.11</v>
      </c>
      <c r="P3780" s="108">
        <f t="shared" si="1196"/>
        <v>1.0075655880000001</v>
      </c>
      <c r="Q3780" s="104">
        <f t="shared" si="1199"/>
        <v>205.41407778999999</v>
      </c>
      <c r="R3780" s="104">
        <f t="shared" si="1200"/>
        <v>205.41407778999999</v>
      </c>
      <c r="S3780" s="109" t="s">
        <v>52</v>
      </c>
      <c r="T3780" s="110">
        <f t="shared" si="1210"/>
        <v>43809</v>
      </c>
      <c r="U3780" s="111">
        <f t="shared" si="1211"/>
        <v>0</v>
      </c>
      <c r="V3780" s="22"/>
      <c r="AF3780" s="14"/>
    </row>
    <row r="3781" spans="1:32" x14ac:dyDescent="0.2">
      <c r="A3781" s="112">
        <f t="shared" si="1201"/>
        <v>43806</v>
      </c>
      <c r="B3781" s="104">
        <f t="shared" si="1213"/>
        <v>27364.451045580001</v>
      </c>
      <c r="C3781" s="104">
        <f t="shared" si="1202"/>
        <v>25155.112456579955</v>
      </c>
      <c r="D3781" s="132">
        <f t="shared" si="1203"/>
        <v>43780</v>
      </c>
      <c r="E3781" s="105">
        <f t="shared" si="1215"/>
        <v>0</v>
      </c>
      <c r="F3781" s="106">
        <f t="shared" si="1212"/>
        <v>27</v>
      </c>
      <c r="G3781" s="106">
        <f t="shared" si="1214"/>
        <v>30</v>
      </c>
      <c r="H3781" s="104">
        <f t="shared" si="1204"/>
        <v>1</v>
      </c>
      <c r="I3781" s="104">
        <f t="shared" si="1205"/>
        <v>1.07934741</v>
      </c>
      <c r="J3781" s="104">
        <f t="shared" si="1197"/>
        <v>1.07934741</v>
      </c>
      <c r="K3781" s="104">
        <f t="shared" si="1198"/>
        <v>27151.10547826</v>
      </c>
      <c r="L3781" s="107">
        <f t="shared" si="1207"/>
        <v>0</v>
      </c>
      <c r="M3781" s="105">
        <f t="shared" si="1208"/>
        <v>0</v>
      </c>
      <c r="N3781" s="104">
        <f t="shared" si="1209"/>
        <v>0</v>
      </c>
      <c r="O3781" s="113">
        <f t="shared" si="1206"/>
        <v>0.11</v>
      </c>
      <c r="P3781" s="108">
        <f t="shared" si="1196"/>
        <v>1.0078577120000001</v>
      </c>
      <c r="Q3781" s="104">
        <f t="shared" si="1199"/>
        <v>213.34556731999999</v>
      </c>
      <c r="R3781" s="104">
        <f t="shared" si="1200"/>
        <v>213.34556731999999</v>
      </c>
      <c r="S3781" s="109" t="s">
        <v>52</v>
      </c>
      <c r="T3781" s="110">
        <f t="shared" si="1210"/>
        <v>43809</v>
      </c>
      <c r="U3781" s="111">
        <f t="shared" si="1211"/>
        <v>0</v>
      </c>
      <c r="V3781" s="22"/>
      <c r="AF3781" s="14"/>
    </row>
    <row r="3782" spans="1:32" x14ac:dyDescent="0.2">
      <c r="A3782" s="112">
        <f t="shared" si="1201"/>
        <v>43807</v>
      </c>
      <c r="B3782" s="104">
        <f t="shared" si="1213"/>
        <v>27372.384842970001</v>
      </c>
      <c r="C3782" s="104">
        <f t="shared" si="1202"/>
        <v>25155.112456579955</v>
      </c>
      <c r="D3782" s="132">
        <f t="shared" si="1203"/>
        <v>43780</v>
      </c>
      <c r="E3782" s="105">
        <f t="shared" si="1215"/>
        <v>0</v>
      </c>
      <c r="F3782" s="106">
        <f t="shared" si="1212"/>
        <v>28</v>
      </c>
      <c r="G3782" s="106">
        <f t="shared" si="1214"/>
        <v>30</v>
      </c>
      <c r="H3782" s="104">
        <f t="shared" si="1204"/>
        <v>1</v>
      </c>
      <c r="I3782" s="104">
        <f t="shared" si="1205"/>
        <v>1.07934741</v>
      </c>
      <c r="J3782" s="104">
        <f t="shared" si="1197"/>
        <v>1.07934741</v>
      </c>
      <c r="K3782" s="104">
        <f t="shared" si="1198"/>
        <v>27151.10547826</v>
      </c>
      <c r="L3782" s="107">
        <f t="shared" si="1207"/>
        <v>0</v>
      </c>
      <c r="M3782" s="105">
        <f t="shared" si="1208"/>
        <v>0</v>
      </c>
      <c r="N3782" s="104">
        <f t="shared" si="1209"/>
        <v>0</v>
      </c>
      <c r="O3782" s="113">
        <f t="shared" si="1206"/>
        <v>0.11</v>
      </c>
      <c r="P3782" s="108">
        <f t="shared" si="1196"/>
        <v>1.008149921</v>
      </c>
      <c r="Q3782" s="104">
        <f t="shared" si="1199"/>
        <v>221.27936471000001</v>
      </c>
      <c r="R3782" s="104">
        <f t="shared" si="1200"/>
        <v>221.27936471000001</v>
      </c>
      <c r="S3782" s="109" t="s">
        <v>52</v>
      </c>
      <c r="T3782" s="110">
        <f t="shared" si="1210"/>
        <v>43809</v>
      </c>
      <c r="U3782" s="111">
        <f t="shared" si="1211"/>
        <v>0</v>
      </c>
      <c r="V3782" s="22"/>
      <c r="AF3782" s="14"/>
    </row>
    <row r="3783" spans="1:32" x14ac:dyDescent="0.2">
      <c r="A3783" s="112">
        <f t="shared" si="1201"/>
        <v>43808</v>
      </c>
      <c r="B3783" s="104">
        <f t="shared" si="1213"/>
        <v>27380.320948190001</v>
      </c>
      <c r="C3783" s="104">
        <f t="shared" si="1202"/>
        <v>25155.112456579955</v>
      </c>
      <c r="D3783" s="132">
        <f t="shared" si="1203"/>
        <v>43780</v>
      </c>
      <c r="E3783" s="105">
        <f t="shared" si="1215"/>
        <v>0</v>
      </c>
      <c r="F3783" s="106">
        <f t="shared" si="1212"/>
        <v>29</v>
      </c>
      <c r="G3783" s="106">
        <f t="shared" si="1214"/>
        <v>30</v>
      </c>
      <c r="H3783" s="104">
        <f t="shared" si="1204"/>
        <v>1</v>
      </c>
      <c r="I3783" s="104">
        <f t="shared" si="1205"/>
        <v>1.07934741</v>
      </c>
      <c r="J3783" s="104">
        <f t="shared" si="1197"/>
        <v>1.07934741</v>
      </c>
      <c r="K3783" s="104">
        <f t="shared" si="1198"/>
        <v>27151.10547826</v>
      </c>
      <c r="L3783" s="107">
        <f t="shared" si="1207"/>
        <v>0</v>
      </c>
      <c r="M3783" s="105">
        <f t="shared" si="1208"/>
        <v>0</v>
      </c>
      <c r="N3783" s="104">
        <f t="shared" si="1209"/>
        <v>0</v>
      </c>
      <c r="O3783" s="113">
        <f t="shared" si="1206"/>
        <v>0.11</v>
      </c>
      <c r="P3783" s="108">
        <f t="shared" si="1196"/>
        <v>1.0084422150000001</v>
      </c>
      <c r="Q3783" s="104">
        <f t="shared" si="1199"/>
        <v>229.21546993000001</v>
      </c>
      <c r="R3783" s="104">
        <f t="shared" si="1200"/>
        <v>229.21546993000001</v>
      </c>
      <c r="S3783" s="109" t="s">
        <v>52</v>
      </c>
      <c r="T3783" s="110">
        <f t="shared" si="1210"/>
        <v>43809</v>
      </c>
      <c r="U3783" s="111">
        <f t="shared" si="1211"/>
        <v>0</v>
      </c>
      <c r="V3783" s="22"/>
      <c r="AF3783" s="14"/>
    </row>
    <row r="3784" spans="1:32" x14ac:dyDescent="0.2">
      <c r="A3784" s="112">
        <f t="shared" si="1201"/>
        <v>43809</v>
      </c>
      <c r="B3784" s="104">
        <f t="shared" si="1213"/>
        <v>27388.259361259999</v>
      </c>
      <c r="C3784" s="104">
        <f t="shared" si="1202"/>
        <v>25155.112456579955</v>
      </c>
      <c r="D3784" s="132">
        <f t="shared" si="1203"/>
        <v>43780</v>
      </c>
      <c r="E3784" s="105">
        <f t="shared" si="1215"/>
        <v>0</v>
      </c>
      <c r="F3784" s="106">
        <f t="shared" si="1212"/>
        <v>30</v>
      </c>
      <c r="G3784" s="106">
        <f t="shared" si="1214"/>
        <v>30</v>
      </c>
      <c r="H3784" s="104">
        <f t="shared" si="1204"/>
        <v>1</v>
      </c>
      <c r="I3784" s="104">
        <f t="shared" si="1205"/>
        <v>1.07934741</v>
      </c>
      <c r="J3784" s="104">
        <f t="shared" si="1197"/>
        <v>1.07934741</v>
      </c>
      <c r="K3784" s="104">
        <f t="shared" si="1198"/>
        <v>27151.10547826</v>
      </c>
      <c r="L3784" s="107">
        <f t="shared" si="1207"/>
        <v>123</v>
      </c>
      <c r="M3784" s="105">
        <f t="shared" si="1208"/>
        <v>7.2082990718215667E-2</v>
      </c>
      <c r="N3784" s="104">
        <f t="shared" si="1209"/>
        <v>1957.1328841699999</v>
      </c>
      <c r="O3784" s="113">
        <f t="shared" si="1206"/>
        <v>0.11</v>
      </c>
      <c r="P3784" s="108">
        <f t="shared" ref="P3784:P3847" si="1216">ROUND((1+O3784)^(30/360)^(F3784/G3784),9)</f>
        <v>1.0087345940000001</v>
      </c>
      <c r="Q3784" s="104">
        <f t="shared" si="1199"/>
        <v>237.15388300000001</v>
      </c>
      <c r="R3784" s="104">
        <f t="shared" si="1200"/>
        <v>2194.2867671700001</v>
      </c>
      <c r="S3784" s="109" t="s">
        <v>52</v>
      </c>
      <c r="T3784" s="110">
        <f t="shared" si="1210"/>
        <v>43809</v>
      </c>
      <c r="U3784" s="111">
        <f t="shared" si="1211"/>
        <v>25193.972594089999</v>
      </c>
      <c r="V3784" s="71"/>
      <c r="AF3784" s="14"/>
    </row>
    <row r="3785" spans="1:32" x14ac:dyDescent="0.2">
      <c r="A3785" s="112">
        <f t="shared" si="1201"/>
        <v>43810</v>
      </c>
      <c r="B3785" s="104">
        <f t="shared" si="1213"/>
        <v>25201.041443329999</v>
      </c>
      <c r="C3785" s="104">
        <f t="shared" si="1202"/>
        <v>23341.856718859955</v>
      </c>
      <c r="D3785" s="132">
        <f t="shared" si="1203"/>
        <v>43810</v>
      </c>
      <c r="E3785" s="105">
        <f t="shared" si="1215"/>
        <v>0</v>
      </c>
      <c r="F3785" s="106">
        <f t="shared" si="1212"/>
        <v>1</v>
      </c>
      <c r="G3785" s="106">
        <f t="shared" si="1214"/>
        <v>31</v>
      </c>
      <c r="H3785" s="104">
        <f t="shared" si="1204"/>
        <v>1</v>
      </c>
      <c r="I3785" s="104">
        <f t="shared" si="1205"/>
        <v>1.07934741</v>
      </c>
      <c r="J3785" s="104">
        <f t="shared" si="1197"/>
        <v>1.07934741</v>
      </c>
      <c r="K3785" s="104">
        <f t="shared" si="1198"/>
        <v>25193.972594089999</v>
      </c>
      <c r="L3785" s="107">
        <f t="shared" si="1207"/>
        <v>0</v>
      </c>
      <c r="M3785" s="105">
        <f t="shared" si="1208"/>
        <v>0</v>
      </c>
      <c r="N3785" s="104">
        <f t="shared" si="1209"/>
        <v>0</v>
      </c>
      <c r="O3785" s="113">
        <f t="shared" si="1206"/>
        <v>0.11</v>
      </c>
      <c r="P3785" s="108">
        <f t="shared" si="1216"/>
        <v>1.0002805770000001</v>
      </c>
      <c r="Q3785" s="104">
        <f t="shared" si="1199"/>
        <v>7.0688492399999996</v>
      </c>
      <c r="R3785" s="104">
        <f t="shared" si="1200"/>
        <v>7.0688492399999996</v>
      </c>
      <c r="S3785" s="109" t="s">
        <v>52</v>
      </c>
      <c r="T3785" s="110">
        <f t="shared" si="1210"/>
        <v>43840</v>
      </c>
      <c r="U3785" s="111">
        <f t="shared" si="1211"/>
        <v>0</v>
      </c>
      <c r="V3785" s="22"/>
      <c r="AF3785" s="14"/>
    </row>
    <row r="3786" spans="1:32" x14ac:dyDescent="0.2">
      <c r="A3786" s="112">
        <f t="shared" si="1201"/>
        <v>43811</v>
      </c>
      <c r="B3786" s="104">
        <f t="shared" si="1213"/>
        <v>25208.112282909999</v>
      </c>
      <c r="C3786" s="104">
        <f t="shared" si="1202"/>
        <v>23341.856718859955</v>
      </c>
      <c r="D3786" s="132">
        <f t="shared" si="1203"/>
        <v>43810</v>
      </c>
      <c r="E3786" s="105">
        <f t="shared" si="1215"/>
        <v>0</v>
      </c>
      <c r="F3786" s="106">
        <f t="shared" si="1212"/>
        <v>2</v>
      </c>
      <c r="G3786" s="106">
        <f t="shared" si="1214"/>
        <v>31</v>
      </c>
      <c r="H3786" s="104">
        <f t="shared" si="1204"/>
        <v>1</v>
      </c>
      <c r="I3786" s="104">
        <f t="shared" si="1205"/>
        <v>1.07934741</v>
      </c>
      <c r="J3786" s="104">
        <f t="shared" ref="J3786:J3849" si="1217">TRUNC(H3786*I3786,8)</f>
        <v>1.07934741</v>
      </c>
      <c r="K3786" s="104">
        <f t="shared" ref="K3786:K3849" si="1218">TRUNC(C3786*J3786,8)</f>
        <v>25193.972594089999</v>
      </c>
      <c r="L3786" s="107">
        <f t="shared" si="1207"/>
        <v>0</v>
      </c>
      <c r="M3786" s="105">
        <f t="shared" si="1208"/>
        <v>0</v>
      </c>
      <c r="N3786" s="104">
        <f t="shared" si="1209"/>
        <v>0</v>
      </c>
      <c r="O3786" s="113">
        <f t="shared" si="1206"/>
        <v>0.11</v>
      </c>
      <c r="P3786" s="108">
        <f t="shared" si="1216"/>
        <v>1.000561233</v>
      </c>
      <c r="Q3786" s="104">
        <f t="shared" ref="Q3786:Q3849" si="1219">TRUNC((P3786-1)*K3786,8)</f>
        <v>14.13968882</v>
      </c>
      <c r="R3786" s="104">
        <f t="shared" ref="R3786:R3849" si="1220">(N3786+Q3786)</f>
        <v>14.13968882</v>
      </c>
      <c r="S3786" s="109" t="s">
        <v>52</v>
      </c>
      <c r="T3786" s="110">
        <f t="shared" si="1210"/>
        <v>43840</v>
      </c>
      <c r="U3786" s="111">
        <f t="shared" si="1211"/>
        <v>0</v>
      </c>
      <c r="V3786" s="22"/>
      <c r="AF3786" s="14"/>
    </row>
    <row r="3787" spans="1:32" x14ac:dyDescent="0.2">
      <c r="A3787" s="112">
        <f t="shared" ref="A3787:A3850" si="1221">(A3786+1)</f>
        <v>43812</v>
      </c>
      <c r="B3787" s="104">
        <f t="shared" si="1213"/>
        <v>25215.18508761</v>
      </c>
      <c r="C3787" s="104">
        <f t="shared" ref="C3787:C3850" si="1222">IF(DAY(A3786)=$E$2,VLOOKUP(A3786,X$10:Y$148,2),C3786)</f>
        <v>23341.856718859955</v>
      </c>
      <c r="D3787" s="132">
        <f t="shared" ref="D3787:D3850" si="1223">IF(DAY(A3786)=$E$2,A3787,D3786)</f>
        <v>43810</v>
      </c>
      <c r="E3787" s="105">
        <f t="shared" si="1215"/>
        <v>0</v>
      </c>
      <c r="F3787" s="106">
        <f t="shared" si="1212"/>
        <v>3</v>
      </c>
      <c r="G3787" s="106">
        <f t="shared" si="1214"/>
        <v>31</v>
      </c>
      <c r="H3787" s="104">
        <f t="shared" ref="H3787:H3850" si="1224">TRUNC(((1+$E3787)^($F3787/$G3787)),8)</f>
        <v>1</v>
      </c>
      <c r="I3787" s="104">
        <f t="shared" ref="I3787:I3850" si="1225">IF(DAY(A3786)=E$2,J3786,I3786)</f>
        <v>1.07934741</v>
      </c>
      <c r="J3787" s="104">
        <f t="shared" si="1217"/>
        <v>1.07934741</v>
      </c>
      <c r="K3787" s="104">
        <f t="shared" si="1218"/>
        <v>25193.972594089999</v>
      </c>
      <c r="L3787" s="107">
        <f t="shared" si="1207"/>
        <v>0</v>
      </c>
      <c r="M3787" s="105">
        <f t="shared" si="1208"/>
        <v>0</v>
      </c>
      <c r="N3787" s="104">
        <f t="shared" si="1209"/>
        <v>0</v>
      </c>
      <c r="O3787" s="113">
        <f t="shared" ref="O3787:O3850" si="1226">(O3786)</f>
        <v>0.11</v>
      </c>
      <c r="P3787" s="108">
        <f t="shared" si="1216"/>
        <v>1.0008419669999999</v>
      </c>
      <c r="Q3787" s="104">
        <f t="shared" si="1219"/>
        <v>21.212493519999999</v>
      </c>
      <c r="R3787" s="104">
        <f t="shared" si="1220"/>
        <v>21.212493519999999</v>
      </c>
      <c r="S3787" s="109" t="s">
        <v>52</v>
      </c>
      <c r="T3787" s="110">
        <f t="shared" si="1210"/>
        <v>43840</v>
      </c>
      <c r="U3787" s="111">
        <f t="shared" si="1211"/>
        <v>0</v>
      </c>
      <c r="V3787" s="22"/>
      <c r="AF3787" s="14"/>
    </row>
    <row r="3788" spans="1:32" x14ac:dyDescent="0.2">
      <c r="A3788" s="112">
        <f t="shared" si="1221"/>
        <v>43813</v>
      </c>
      <c r="B3788" s="104">
        <f t="shared" si="1213"/>
        <v>25222.259907829997</v>
      </c>
      <c r="C3788" s="104">
        <f t="shared" si="1222"/>
        <v>23341.856718859955</v>
      </c>
      <c r="D3788" s="132">
        <f t="shared" si="1223"/>
        <v>43810</v>
      </c>
      <c r="E3788" s="105">
        <f t="shared" si="1215"/>
        <v>0</v>
      </c>
      <c r="F3788" s="106">
        <f t="shared" si="1212"/>
        <v>4</v>
      </c>
      <c r="G3788" s="106">
        <f t="shared" si="1214"/>
        <v>31</v>
      </c>
      <c r="H3788" s="104">
        <f t="shared" si="1224"/>
        <v>1</v>
      </c>
      <c r="I3788" s="104">
        <f t="shared" si="1225"/>
        <v>1.07934741</v>
      </c>
      <c r="J3788" s="104">
        <f t="shared" si="1217"/>
        <v>1.07934741</v>
      </c>
      <c r="K3788" s="104">
        <f t="shared" si="1218"/>
        <v>25193.972594089999</v>
      </c>
      <c r="L3788" s="107">
        <f t="shared" ref="L3788:L3851" si="1227">IF(DAY(A3788)=E$2,VLOOKUP(A3788,$X$10:$AE$196,7),0)</f>
        <v>0</v>
      </c>
      <c r="M3788" s="105">
        <f t="shared" ref="M3788:M3851" si="1228">IF(DAY(A3788)=E$2,VLOOKUP(A3788,$X$10:$AE$200,5),0)</f>
        <v>0</v>
      </c>
      <c r="N3788" s="104">
        <f t="shared" ref="N3788:N3851" si="1229">IF(M3788&gt;0,TRUNC((M3788*K3788),8),0)</f>
        <v>0</v>
      </c>
      <c r="O3788" s="113">
        <f t="shared" si="1226"/>
        <v>0.11</v>
      </c>
      <c r="P3788" s="108">
        <f t="shared" si="1216"/>
        <v>1.0011227810000001</v>
      </c>
      <c r="Q3788" s="104">
        <f t="shared" si="1219"/>
        <v>28.287313739999998</v>
      </c>
      <c r="R3788" s="104">
        <f t="shared" si="1220"/>
        <v>28.287313739999998</v>
      </c>
      <c r="S3788" s="109" t="s">
        <v>52</v>
      </c>
      <c r="T3788" s="110">
        <f t="shared" ref="T3788:T3851" si="1230">IF(DAY(A3788)=E$2+1,VLOOKUP(A3787,$X$10:$AE$200,8),T3787)</f>
        <v>43840</v>
      </c>
      <c r="U3788" s="111">
        <f t="shared" ref="U3788:U3851" si="1231">IF(L3788&gt;0,K3788-N3788,0)</f>
        <v>0</v>
      </c>
      <c r="V3788" s="22"/>
      <c r="AF3788" s="14"/>
    </row>
    <row r="3789" spans="1:32" x14ac:dyDescent="0.2">
      <c r="A3789" s="112">
        <f t="shared" si="1221"/>
        <v>43814</v>
      </c>
      <c r="B3789" s="104">
        <f t="shared" si="1213"/>
        <v>25229.336693179997</v>
      </c>
      <c r="C3789" s="104">
        <f t="shared" si="1222"/>
        <v>23341.856718859955</v>
      </c>
      <c r="D3789" s="132">
        <f t="shared" si="1223"/>
        <v>43810</v>
      </c>
      <c r="E3789" s="105">
        <f t="shared" si="1215"/>
        <v>0</v>
      </c>
      <c r="F3789" s="106">
        <f t="shared" si="1212"/>
        <v>5</v>
      </c>
      <c r="G3789" s="106">
        <f t="shared" si="1214"/>
        <v>31</v>
      </c>
      <c r="H3789" s="104">
        <f t="shared" si="1224"/>
        <v>1</v>
      </c>
      <c r="I3789" s="104">
        <f t="shared" si="1225"/>
        <v>1.07934741</v>
      </c>
      <c r="J3789" s="104">
        <f t="shared" si="1217"/>
        <v>1.07934741</v>
      </c>
      <c r="K3789" s="104">
        <f t="shared" si="1218"/>
        <v>25193.972594089999</v>
      </c>
      <c r="L3789" s="107">
        <f t="shared" si="1227"/>
        <v>0</v>
      </c>
      <c r="M3789" s="105">
        <f t="shared" si="1228"/>
        <v>0</v>
      </c>
      <c r="N3789" s="104">
        <f t="shared" si="1229"/>
        <v>0</v>
      </c>
      <c r="O3789" s="113">
        <f t="shared" si="1226"/>
        <v>0.11</v>
      </c>
      <c r="P3789" s="108">
        <f t="shared" si="1216"/>
        <v>1.001403673</v>
      </c>
      <c r="Q3789" s="104">
        <f t="shared" si="1219"/>
        <v>35.364099090000003</v>
      </c>
      <c r="R3789" s="104">
        <f t="shared" si="1220"/>
        <v>35.364099090000003</v>
      </c>
      <c r="S3789" s="109" t="s">
        <v>52</v>
      </c>
      <c r="T3789" s="110">
        <f t="shared" si="1230"/>
        <v>43840</v>
      </c>
      <c r="U3789" s="111">
        <f t="shared" si="1231"/>
        <v>0</v>
      </c>
      <c r="V3789" s="22"/>
      <c r="AF3789" s="14"/>
    </row>
    <row r="3790" spans="1:32" x14ac:dyDescent="0.2">
      <c r="A3790" s="112">
        <f t="shared" si="1221"/>
        <v>43815</v>
      </c>
      <c r="B3790" s="104">
        <f t="shared" si="1213"/>
        <v>25236.41544366</v>
      </c>
      <c r="C3790" s="104">
        <f t="shared" si="1222"/>
        <v>23341.856718859955</v>
      </c>
      <c r="D3790" s="132">
        <f t="shared" si="1223"/>
        <v>43810</v>
      </c>
      <c r="E3790" s="105">
        <f t="shared" si="1215"/>
        <v>0</v>
      </c>
      <c r="F3790" s="106">
        <f t="shared" si="1212"/>
        <v>6</v>
      </c>
      <c r="G3790" s="106">
        <f t="shared" si="1214"/>
        <v>31</v>
      </c>
      <c r="H3790" s="104">
        <f t="shared" si="1224"/>
        <v>1</v>
      </c>
      <c r="I3790" s="104">
        <f t="shared" si="1225"/>
        <v>1.07934741</v>
      </c>
      <c r="J3790" s="104">
        <f t="shared" si="1217"/>
        <v>1.07934741</v>
      </c>
      <c r="K3790" s="104">
        <f t="shared" si="1218"/>
        <v>25193.972594089999</v>
      </c>
      <c r="L3790" s="107">
        <f t="shared" si="1227"/>
        <v>0</v>
      </c>
      <c r="M3790" s="105">
        <f t="shared" si="1228"/>
        <v>0</v>
      </c>
      <c r="N3790" s="104">
        <f t="shared" si="1229"/>
        <v>0</v>
      </c>
      <c r="O3790" s="113">
        <f t="shared" si="1226"/>
        <v>0.11</v>
      </c>
      <c r="P3790" s="108">
        <f t="shared" si="1216"/>
        <v>1.0016846429999999</v>
      </c>
      <c r="Q3790" s="104">
        <f t="shared" si="1219"/>
        <v>42.44284957</v>
      </c>
      <c r="R3790" s="104">
        <f t="shared" si="1220"/>
        <v>42.44284957</v>
      </c>
      <c r="S3790" s="109" t="s">
        <v>52</v>
      </c>
      <c r="T3790" s="110">
        <f t="shared" si="1230"/>
        <v>43840</v>
      </c>
      <c r="U3790" s="111">
        <f t="shared" si="1231"/>
        <v>0</v>
      </c>
      <c r="V3790" s="22"/>
      <c r="AF3790" s="14"/>
    </row>
    <row r="3791" spans="1:32" x14ac:dyDescent="0.2">
      <c r="A3791" s="112">
        <f t="shared" si="1221"/>
        <v>43816</v>
      </c>
      <c r="B3791" s="104">
        <f t="shared" si="1213"/>
        <v>25243.496209659999</v>
      </c>
      <c r="C3791" s="104">
        <f t="shared" si="1222"/>
        <v>23341.856718859955</v>
      </c>
      <c r="D3791" s="132">
        <f t="shared" si="1223"/>
        <v>43810</v>
      </c>
      <c r="E3791" s="105">
        <f t="shared" si="1215"/>
        <v>0</v>
      </c>
      <c r="F3791" s="106">
        <f t="shared" si="1212"/>
        <v>7</v>
      </c>
      <c r="G3791" s="106">
        <f t="shared" si="1214"/>
        <v>31</v>
      </c>
      <c r="H3791" s="104">
        <f t="shared" si="1224"/>
        <v>1</v>
      </c>
      <c r="I3791" s="104">
        <f t="shared" si="1225"/>
        <v>1.07934741</v>
      </c>
      <c r="J3791" s="104">
        <f t="shared" si="1217"/>
        <v>1.07934741</v>
      </c>
      <c r="K3791" s="104">
        <f t="shared" si="1218"/>
        <v>25193.972594089999</v>
      </c>
      <c r="L3791" s="107">
        <f t="shared" si="1227"/>
        <v>0</v>
      </c>
      <c r="M3791" s="105">
        <f t="shared" si="1228"/>
        <v>0</v>
      </c>
      <c r="N3791" s="104">
        <f t="shared" si="1229"/>
        <v>0</v>
      </c>
      <c r="O3791" s="113">
        <f t="shared" si="1226"/>
        <v>0.11</v>
      </c>
      <c r="P3791" s="108">
        <f t="shared" si="1216"/>
        <v>1.001965693</v>
      </c>
      <c r="Q3791" s="104">
        <f t="shared" si="1219"/>
        <v>49.523615569999997</v>
      </c>
      <c r="R3791" s="104">
        <f t="shared" si="1220"/>
        <v>49.523615569999997</v>
      </c>
      <c r="S3791" s="109" t="s">
        <v>52</v>
      </c>
      <c r="T3791" s="110">
        <f t="shared" si="1230"/>
        <v>43840</v>
      </c>
      <c r="U3791" s="111">
        <f t="shared" si="1231"/>
        <v>0</v>
      </c>
      <c r="V3791" s="22"/>
      <c r="AF3791" s="14"/>
    </row>
    <row r="3792" spans="1:32" x14ac:dyDescent="0.2">
      <c r="A3792" s="112">
        <f t="shared" si="1221"/>
        <v>43817</v>
      </c>
      <c r="B3792" s="104">
        <f t="shared" si="1213"/>
        <v>25250.578965979999</v>
      </c>
      <c r="C3792" s="104">
        <f t="shared" si="1222"/>
        <v>23341.856718859955</v>
      </c>
      <c r="D3792" s="132">
        <f t="shared" si="1223"/>
        <v>43810</v>
      </c>
      <c r="E3792" s="105">
        <f t="shared" si="1215"/>
        <v>0</v>
      </c>
      <c r="F3792" s="106">
        <f t="shared" si="1212"/>
        <v>8</v>
      </c>
      <c r="G3792" s="106">
        <f t="shared" si="1214"/>
        <v>31</v>
      </c>
      <c r="H3792" s="104">
        <f t="shared" si="1224"/>
        <v>1</v>
      </c>
      <c r="I3792" s="104">
        <f t="shared" si="1225"/>
        <v>1.07934741</v>
      </c>
      <c r="J3792" s="104">
        <f t="shared" si="1217"/>
        <v>1.07934741</v>
      </c>
      <c r="K3792" s="104">
        <f t="shared" si="1218"/>
        <v>25193.972594089999</v>
      </c>
      <c r="L3792" s="107">
        <f t="shared" si="1227"/>
        <v>0</v>
      </c>
      <c r="M3792" s="105">
        <f t="shared" si="1228"/>
        <v>0</v>
      </c>
      <c r="N3792" s="104">
        <f t="shared" si="1229"/>
        <v>0</v>
      </c>
      <c r="O3792" s="113">
        <f t="shared" si="1226"/>
        <v>0.11</v>
      </c>
      <c r="P3792" s="108">
        <f t="shared" si="1216"/>
        <v>1.002246822</v>
      </c>
      <c r="Q3792" s="104">
        <f t="shared" si="1219"/>
        <v>56.606371889999998</v>
      </c>
      <c r="R3792" s="104">
        <f t="shared" si="1220"/>
        <v>56.606371889999998</v>
      </c>
      <c r="S3792" s="109" t="s">
        <v>52</v>
      </c>
      <c r="T3792" s="110">
        <f t="shared" si="1230"/>
        <v>43840</v>
      </c>
      <c r="U3792" s="111">
        <f t="shared" si="1231"/>
        <v>0</v>
      </c>
      <c r="V3792" s="22"/>
      <c r="AF3792" s="14"/>
    </row>
    <row r="3793" spans="1:32" x14ac:dyDescent="0.2">
      <c r="A3793" s="112">
        <f t="shared" si="1221"/>
        <v>43818</v>
      </c>
      <c r="B3793" s="104">
        <f t="shared" si="1213"/>
        <v>25257.663687429998</v>
      </c>
      <c r="C3793" s="104">
        <f t="shared" si="1222"/>
        <v>23341.856718859955</v>
      </c>
      <c r="D3793" s="132">
        <f t="shared" si="1223"/>
        <v>43810</v>
      </c>
      <c r="E3793" s="105">
        <f t="shared" si="1215"/>
        <v>0</v>
      </c>
      <c r="F3793" s="106">
        <f t="shared" si="1212"/>
        <v>9</v>
      </c>
      <c r="G3793" s="106">
        <f t="shared" si="1214"/>
        <v>31</v>
      </c>
      <c r="H3793" s="104">
        <f t="shared" si="1224"/>
        <v>1</v>
      </c>
      <c r="I3793" s="104">
        <f t="shared" si="1225"/>
        <v>1.07934741</v>
      </c>
      <c r="J3793" s="104">
        <f t="shared" si="1217"/>
        <v>1.07934741</v>
      </c>
      <c r="K3793" s="104">
        <f t="shared" si="1218"/>
        <v>25193.972594089999</v>
      </c>
      <c r="L3793" s="107">
        <f t="shared" si="1227"/>
        <v>0</v>
      </c>
      <c r="M3793" s="105">
        <f t="shared" si="1228"/>
        <v>0</v>
      </c>
      <c r="N3793" s="104">
        <f t="shared" si="1229"/>
        <v>0</v>
      </c>
      <c r="O3793" s="113">
        <f t="shared" si="1226"/>
        <v>0.11</v>
      </c>
      <c r="P3793" s="108">
        <f t="shared" si="1216"/>
        <v>1.002528029</v>
      </c>
      <c r="Q3793" s="104">
        <f t="shared" si="1219"/>
        <v>63.691093340000002</v>
      </c>
      <c r="R3793" s="104">
        <f t="shared" si="1220"/>
        <v>63.691093340000002</v>
      </c>
      <c r="S3793" s="109" t="s">
        <v>52</v>
      </c>
      <c r="T3793" s="110">
        <f t="shared" si="1230"/>
        <v>43840</v>
      </c>
      <c r="U3793" s="111">
        <f t="shared" si="1231"/>
        <v>0</v>
      </c>
      <c r="V3793" s="22"/>
      <c r="AF3793" s="14"/>
    </row>
    <row r="3794" spans="1:32" x14ac:dyDescent="0.2">
      <c r="A3794" s="112">
        <f t="shared" si="1221"/>
        <v>43819</v>
      </c>
      <c r="B3794" s="104">
        <f t="shared" si="1213"/>
        <v>25264.750424399997</v>
      </c>
      <c r="C3794" s="104">
        <f t="shared" si="1222"/>
        <v>23341.856718859955</v>
      </c>
      <c r="D3794" s="132">
        <f t="shared" si="1223"/>
        <v>43810</v>
      </c>
      <c r="E3794" s="105">
        <f t="shared" si="1215"/>
        <v>0</v>
      </c>
      <c r="F3794" s="106">
        <f t="shared" si="1212"/>
        <v>10</v>
      </c>
      <c r="G3794" s="106">
        <f t="shared" si="1214"/>
        <v>31</v>
      </c>
      <c r="H3794" s="104">
        <f t="shared" si="1224"/>
        <v>1</v>
      </c>
      <c r="I3794" s="104">
        <f t="shared" si="1225"/>
        <v>1.07934741</v>
      </c>
      <c r="J3794" s="104">
        <f t="shared" si="1217"/>
        <v>1.07934741</v>
      </c>
      <c r="K3794" s="104">
        <f t="shared" si="1218"/>
        <v>25193.972594089999</v>
      </c>
      <c r="L3794" s="107">
        <f t="shared" si="1227"/>
        <v>0</v>
      </c>
      <c r="M3794" s="105">
        <f t="shared" si="1228"/>
        <v>0</v>
      </c>
      <c r="N3794" s="104">
        <f t="shared" si="1229"/>
        <v>0</v>
      </c>
      <c r="O3794" s="113">
        <f t="shared" si="1226"/>
        <v>0.11</v>
      </c>
      <c r="P3794" s="108">
        <f t="shared" si="1216"/>
        <v>1.002809316</v>
      </c>
      <c r="Q3794" s="104">
        <f t="shared" si="1219"/>
        <v>70.777830309999999</v>
      </c>
      <c r="R3794" s="104">
        <f t="shared" si="1220"/>
        <v>70.777830309999999</v>
      </c>
      <c r="S3794" s="109" t="s">
        <v>52</v>
      </c>
      <c r="T3794" s="110">
        <f t="shared" si="1230"/>
        <v>43840</v>
      </c>
      <c r="U3794" s="111">
        <f t="shared" si="1231"/>
        <v>0</v>
      </c>
      <c r="V3794" s="22"/>
      <c r="AF3794" s="14"/>
    </row>
    <row r="3795" spans="1:32" x14ac:dyDescent="0.2">
      <c r="A3795" s="112">
        <f t="shared" si="1221"/>
        <v>43820</v>
      </c>
      <c r="B3795" s="104">
        <f t="shared" si="1213"/>
        <v>25271.839126499999</v>
      </c>
      <c r="C3795" s="104">
        <f t="shared" si="1222"/>
        <v>23341.856718859955</v>
      </c>
      <c r="D3795" s="132">
        <f t="shared" si="1223"/>
        <v>43810</v>
      </c>
      <c r="E3795" s="105">
        <f t="shared" si="1215"/>
        <v>0</v>
      </c>
      <c r="F3795" s="106">
        <f t="shared" si="1212"/>
        <v>11</v>
      </c>
      <c r="G3795" s="106">
        <f t="shared" si="1214"/>
        <v>31</v>
      </c>
      <c r="H3795" s="104">
        <f t="shared" si="1224"/>
        <v>1</v>
      </c>
      <c r="I3795" s="104">
        <f t="shared" si="1225"/>
        <v>1.07934741</v>
      </c>
      <c r="J3795" s="104">
        <f t="shared" si="1217"/>
        <v>1.07934741</v>
      </c>
      <c r="K3795" s="104">
        <f t="shared" si="1218"/>
        <v>25193.972594089999</v>
      </c>
      <c r="L3795" s="107">
        <f t="shared" si="1227"/>
        <v>0</v>
      </c>
      <c r="M3795" s="105">
        <f t="shared" si="1228"/>
        <v>0</v>
      </c>
      <c r="N3795" s="104">
        <f t="shared" si="1229"/>
        <v>0</v>
      </c>
      <c r="O3795" s="113">
        <f t="shared" si="1226"/>
        <v>0.11</v>
      </c>
      <c r="P3795" s="108">
        <f t="shared" si="1216"/>
        <v>1.003090681</v>
      </c>
      <c r="Q3795" s="104">
        <f t="shared" si="1219"/>
        <v>77.866532410000005</v>
      </c>
      <c r="R3795" s="104">
        <f t="shared" si="1220"/>
        <v>77.866532410000005</v>
      </c>
      <c r="S3795" s="109" t="s">
        <v>52</v>
      </c>
      <c r="T3795" s="110">
        <f t="shared" si="1230"/>
        <v>43840</v>
      </c>
      <c r="U3795" s="111">
        <f t="shared" si="1231"/>
        <v>0</v>
      </c>
      <c r="V3795" s="22"/>
      <c r="AF3795" s="14"/>
    </row>
    <row r="3796" spans="1:32" x14ac:dyDescent="0.2">
      <c r="A3796" s="112">
        <f t="shared" si="1221"/>
        <v>43821</v>
      </c>
      <c r="B3796" s="104">
        <f t="shared" si="1213"/>
        <v>25278.929818919998</v>
      </c>
      <c r="C3796" s="104">
        <f t="shared" si="1222"/>
        <v>23341.856718859955</v>
      </c>
      <c r="D3796" s="132">
        <f t="shared" si="1223"/>
        <v>43810</v>
      </c>
      <c r="E3796" s="105">
        <f t="shared" si="1215"/>
        <v>0</v>
      </c>
      <c r="F3796" s="106">
        <f t="shared" si="1212"/>
        <v>12</v>
      </c>
      <c r="G3796" s="106">
        <f t="shared" si="1214"/>
        <v>31</v>
      </c>
      <c r="H3796" s="104">
        <f t="shared" si="1224"/>
        <v>1</v>
      </c>
      <c r="I3796" s="104">
        <f t="shared" si="1225"/>
        <v>1.07934741</v>
      </c>
      <c r="J3796" s="104">
        <f t="shared" si="1217"/>
        <v>1.07934741</v>
      </c>
      <c r="K3796" s="104">
        <f t="shared" si="1218"/>
        <v>25193.972594089999</v>
      </c>
      <c r="L3796" s="107">
        <f t="shared" si="1227"/>
        <v>0</v>
      </c>
      <c r="M3796" s="105">
        <f t="shared" si="1228"/>
        <v>0</v>
      </c>
      <c r="N3796" s="104">
        <f t="shared" si="1229"/>
        <v>0</v>
      </c>
      <c r="O3796" s="113">
        <f t="shared" si="1226"/>
        <v>0.11</v>
      </c>
      <c r="P3796" s="108">
        <f t="shared" si="1216"/>
        <v>1.0033721250000001</v>
      </c>
      <c r="Q3796" s="104">
        <f t="shared" si="1219"/>
        <v>84.957224830000001</v>
      </c>
      <c r="R3796" s="104">
        <f t="shared" si="1220"/>
        <v>84.957224830000001</v>
      </c>
      <c r="S3796" s="109" t="s">
        <v>52</v>
      </c>
      <c r="T3796" s="110">
        <f t="shared" si="1230"/>
        <v>43840</v>
      </c>
      <c r="U3796" s="111">
        <f t="shared" si="1231"/>
        <v>0</v>
      </c>
      <c r="V3796" s="22"/>
      <c r="AF3796" s="14"/>
    </row>
    <row r="3797" spans="1:32" x14ac:dyDescent="0.2">
      <c r="A3797" s="112">
        <f t="shared" si="1221"/>
        <v>43822</v>
      </c>
      <c r="B3797" s="104">
        <f t="shared" si="1213"/>
        <v>25286.022501669999</v>
      </c>
      <c r="C3797" s="104">
        <f t="shared" si="1222"/>
        <v>23341.856718859955</v>
      </c>
      <c r="D3797" s="132">
        <f t="shared" si="1223"/>
        <v>43810</v>
      </c>
      <c r="E3797" s="105">
        <f t="shared" si="1215"/>
        <v>0</v>
      </c>
      <c r="F3797" s="106">
        <f t="shared" si="1212"/>
        <v>13</v>
      </c>
      <c r="G3797" s="106">
        <f t="shared" si="1214"/>
        <v>31</v>
      </c>
      <c r="H3797" s="104">
        <f t="shared" si="1224"/>
        <v>1</v>
      </c>
      <c r="I3797" s="104">
        <f t="shared" si="1225"/>
        <v>1.07934741</v>
      </c>
      <c r="J3797" s="104">
        <f t="shared" si="1217"/>
        <v>1.07934741</v>
      </c>
      <c r="K3797" s="104">
        <f t="shared" si="1218"/>
        <v>25193.972594089999</v>
      </c>
      <c r="L3797" s="107">
        <f t="shared" si="1227"/>
        <v>0</v>
      </c>
      <c r="M3797" s="105">
        <f t="shared" si="1228"/>
        <v>0</v>
      </c>
      <c r="N3797" s="104">
        <f t="shared" si="1229"/>
        <v>0</v>
      </c>
      <c r="O3797" s="113">
        <f t="shared" si="1226"/>
        <v>0.11</v>
      </c>
      <c r="P3797" s="108">
        <f t="shared" si="1216"/>
        <v>1.003653648</v>
      </c>
      <c r="Q3797" s="104">
        <f t="shared" si="1219"/>
        <v>92.049907579999996</v>
      </c>
      <c r="R3797" s="104">
        <f t="shared" si="1220"/>
        <v>92.049907579999996</v>
      </c>
      <c r="S3797" s="109" t="s">
        <v>52</v>
      </c>
      <c r="T3797" s="110">
        <f t="shared" si="1230"/>
        <v>43840</v>
      </c>
      <c r="U3797" s="111">
        <f t="shared" si="1231"/>
        <v>0</v>
      </c>
      <c r="V3797" s="22"/>
      <c r="AF3797" s="14"/>
    </row>
    <row r="3798" spans="1:32" x14ac:dyDescent="0.2">
      <c r="A3798" s="112">
        <f t="shared" si="1221"/>
        <v>43823</v>
      </c>
      <c r="B3798" s="104">
        <f t="shared" si="1213"/>
        <v>25293.11717474</v>
      </c>
      <c r="C3798" s="104">
        <f t="shared" si="1222"/>
        <v>23341.856718859955</v>
      </c>
      <c r="D3798" s="132">
        <f t="shared" si="1223"/>
        <v>43810</v>
      </c>
      <c r="E3798" s="105">
        <f t="shared" si="1215"/>
        <v>0</v>
      </c>
      <c r="F3798" s="106">
        <f t="shared" si="1212"/>
        <v>14</v>
      </c>
      <c r="G3798" s="106">
        <f t="shared" si="1214"/>
        <v>31</v>
      </c>
      <c r="H3798" s="104">
        <f t="shared" si="1224"/>
        <v>1</v>
      </c>
      <c r="I3798" s="104">
        <f t="shared" si="1225"/>
        <v>1.07934741</v>
      </c>
      <c r="J3798" s="104">
        <f t="shared" si="1217"/>
        <v>1.07934741</v>
      </c>
      <c r="K3798" s="104">
        <f t="shared" si="1218"/>
        <v>25193.972594089999</v>
      </c>
      <c r="L3798" s="107">
        <f t="shared" si="1227"/>
        <v>0</v>
      </c>
      <c r="M3798" s="105">
        <f t="shared" si="1228"/>
        <v>0</v>
      </c>
      <c r="N3798" s="104">
        <f t="shared" si="1229"/>
        <v>0</v>
      </c>
      <c r="O3798" s="113">
        <f t="shared" si="1226"/>
        <v>0.11</v>
      </c>
      <c r="P3798" s="108">
        <f t="shared" si="1216"/>
        <v>1.0039352500000001</v>
      </c>
      <c r="Q3798" s="104">
        <f t="shared" si="1219"/>
        <v>99.144580649999995</v>
      </c>
      <c r="R3798" s="104">
        <f t="shared" si="1220"/>
        <v>99.144580649999995</v>
      </c>
      <c r="S3798" s="109" t="s">
        <v>52</v>
      </c>
      <c r="T3798" s="110">
        <f t="shared" si="1230"/>
        <v>43840</v>
      </c>
      <c r="U3798" s="111">
        <f t="shared" si="1231"/>
        <v>0</v>
      </c>
      <c r="V3798" s="22"/>
      <c r="AF3798" s="14"/>
    </row>
    <row r="3799" spans="1:32" x14ac:dyDescent="0.2">
      <c r="A3799" s="112">
        <f t="shared" si="1221"/>
        <v>43824</v>
      </c>
      <c r="B3799" s="104">
        <f t="shared" si="1213"/>
        <v>25300.213838129999</v>
      </c>
      <c r="C3799" s="104">
        <f t="shared" si="1222"/>
        <v>23341.856718859955</v>
      </c>
      <c r="D3799" s="132">
        <f t="shared" si="1223"/>
        <v>43810</v>
      </c>
      <c r="E3799" s="105">
        <f t="shared" si="1215"/>
        <v>0</v>
      </c>
      <c r="F3799" s="106">
        <f t="shared" si="1212"/>
        <v>15</v>
      </c>
      <c r="G3799" s="106">
        <f t="shared" si="1214"/>
        <v>31</v>
      </c>
      <c r="H3799" s="104">
        <f t="shared" si="1224"/>
        <v>1</v>
      </c>
      <c r="I3799" s="104">
        <f t="shared" si="1225"/>
        <v>1.07934741</v>
      </c>
      <c r="J3799" s="104">
        <f t="shared" si="1217"/>
        <v>1.07934741</v>
      </c>
      <c r="K3799" s="104">
        <f t="shared" si="1218"/>
        <v>25193.972594089999</v>
      </c>
      <c r="L3799" s="107">
        <f t="shared" si="1227"/>
        <v>0</v>
      </c>
      <c r="M3799" s="105">
        <f t="shared" si="1228"/>
        <v>0</v>
      </c>
      <c r="N3799" s="104">
        <f t="shared" si="1229"/>
        <v>0</v>
      </c>
      <c r="O3799" s="113">
        <f t="shared" si="1226"/>
        <v>0.11</v>
      </c>
      <c r="P3799" s="108">
        <f t="shared" si="1216"/>
        <v>1.004216931</v>
      </c>
      <c r="Q3799" s="104">
        <f t="shared" si="1219"/>
        <v>106.24124404</v>
      </c>
      <c r="R3799" s="104">
        <f t="shared" si="1220"/>
        <v>106.24124404</v>
      </c>
      <c r="S3799" s="109" t="s">
        <v>52</v>
      </c>
      <c r="T3799" s="110">
        <f t="shared" si="1230"/>
        <v>43840</v>
      </c>
      <c r="U3799" s="111">
        <f t="shared" si="1231"/>
        <v>0</v>
      </c>
      <c r="V3799" s="22"/>
      <c r="AF3799" s="14"/>
    </row>
    <row r="3800" spans="1:32" x14ac:dyDescent="0.2">
      <c r="A3800" s="112">
        <f t="shared" si="1221"/>
        <v>43825</v>
      </c>
      <c r="B3800" s="104">
        <f t="shared" si="1213"/>
        <v>25307.312517039998</v>
      </c>
      <c r="C3800" s="104">
        <f t="shared" si="1222"/>
        <v>23341.856718859955</v>
      </c>
      <c r="D3800" s="132">
        <f t="shared" si="1223"/>
        <v>43810</v>
      </c>
      <c r="E3800" s="105">
        <f t="shared" si="1215"/>
        <v>0</v>
      </c>
      <c r="F3800" s="106">
        <f t="shared" si="1212"/>
        <v>16</v>
      </c>
      <c r="G3800" s="106">
        <f t="shared" si="1214"/>
        <v>31</v>
      </c>
      <c r="H3800" s="104">
        <f t="shared" si="1224"/>
        <v>1</v>
      </c>
      <c r="I3800" s="104">
        <f t="shared" si="1225"/>
        <v>1.07934741</v>
      </c>
      <c r="J3800" s="104">
        <f t="shared" si="1217"/>
        <v>1.07934741</v>
      </c>
      <c r="K3800" s="104">
        <f t="shared" si="1218"/>
        <v>25193.972594089999</v>
      </c>
      <c r="L3800" s="107">
        <f t="shared" si="1227"/>
        <v>0</v>
      </c>
      <c r="M3800" s="105">
        <f t="shared" si="1228"/>
        <v>0</v>
      </c>
      <c r="N3800" s="104">
        <f t="shared" si="1229"/>
        <v>0</v>
      </c>
      <c r="O3800" s="113">
        <f t="shared" si="1226"/>
        <v>0.11</v>
      </c>
      <c r="P3800" s="108">
        <f t="shared" si="1216"/>
        <v>1.0044986920000001</v>
      </c>
      <c r="Q3800" s="104">
        <f t="shared" si="1219"/>
        <v>113.33992295</v>
      </c>
      <c r="R3800" s="104">
        <f t="shared" si="1220"/>
        <v>113.33992295</v>
      </c>
      <c r="S3800" s="109" t="s">
        <v>52</v>
      </c>
      <c r="T3800" s="110">
        <f t="shared" si="1230"/>
        <v>43840</v>
      </c>
      <c r="U3800" s="111">
        <f t="shared" si="1231"/>
        <v>0</v>
      </c>
      <c r="V3800" s="22"/>
      <c r="AF3800" s="14"/>
    </row>
    <row r="3801" spans="1:32" x14ac:dyDescent="0.2">
      <c r="A3801" s="112">
        <f t="shared" si="1221"/>
        <v>43826</v>
      </c>
      <c r="B3801" s="104">
        <f t="shared" si="1213"/>
        <v>25314.41316108</v>
      </c>
      <c r="C3801" s="104">
        <f t="shared" si="1222"/>
        <v>23341.856718859955</v>
      </c>
      <c r="D3801" s="132">
        <f t="shared" si="1223"/>
        <v>43810</v>
      </c>
      <c r="E3801" s="105">
        <f t="shared" si="1215"/>
        <v>0</v>
      </c>
      <c r="F3801" s="106">
        <f t="shared" si="1212"/>
        <v>17</v>
      </c>
      <c r="G3801" s="106">
        <f t="shared" si="1214"/>
        <v>31</v>
      </c>
      <c r="H3801" s="104">
        <f t="shared" si="1224"/>
        <v>1</v>
      </c>
      <c r="I3801" s="104">
        <f t="shared" si="1225"/>
        <v>1.07934741</v>
      </c>
      <c r="J3801" s="104">
        <f t="shared" si="1217"/>
        <v>1.07934741</v>
      </c>
      <c r="K3801" s="104">
        <f t="shared" si="1218"/>
        <v>25193.972594089999</v>
      </c>
      <c r="L3801" s="107">
        <f t="shared" si="1227"/>
        <v>0</v>
      </c>
      <c r="M3801" s="105">
        <f t="shared" si="1228"/>
        <v>0</v>
      </c>
      <c r="N3801" s="104">
        <f t="shared" si="1229"/>
        <v>0</v>
      </c>
      <c r="O3801" s="113">
        <f t="shared" si="1226"/>
        <v>0.11</v>
      </c>
      <c r="P3801" s="108">
        <f t="shared" si="1216"/>
        <v>1.004780531</v>
      </c>
      <c r="Q3801" s="104">
        <f t="shared" si="1219"/>
        <v>120.44056698999999</v>
      </c>
      <c r="R3801" s="104">
        <f t="shared" si="1220"/>
        <v>120.44056698999999</v>
      </c>
      <c r="S3801" s="109" t="s">
        <v>52</v>
      </c>
      <c r="T3801" s="110">
        <f t="shared" si="1230"/>
        <v>43840</v>
      </c>
      <c r="U3801" s="111">
        <f t="shared" si="1231"/>
        <v>0</v>
      </c>
      <c r="V3801" s="22"/>
      <c r="AF3801" s="14"/>
    </row>
    <row r="3802" spans="1:32" x14ac:dyDescent="0.2">
      <c r="A3802" s="112">
        <f t="shared" si="1221"/>
        <v>43827</v>
      </c>
      <c r="B3802" s="104">
        <f t="shared" si="1213"/>
        <v>25321.515795449999</v>
      </c>
      <c r="C3802" s="104">
        <f t="shared" si="1222"/>
        <v>23341.856718859955</v>
      </c>
      <c r="D3802" s="132">
        <f t="shared" si="1223"/>
        <v>43810</v>
      </c>
      <c r="E3802" s="105">
        <f t="shared" si="1215"/>
        <v>0</v>
      </c>
      <c r="F3802" s="106">
        <f t="shared" si="1212"/>
        <v>18</v>
      </c>
      <c r="G3802" s="106">
        <f t="shared" si="1214"/>
        <v>31</v>
      </c>
      <c r="H3802" s="104">
        <f t="shared" si="1224"/>
        <v>1</v>
      </c>
      <c r="I3802" s="104">
        <f t="shared" si="1225"/>
        <v>1.07934741</v>
      </c>
      <c r="J3802" s="104">
        <f t="shared" si="1217"/>
        <v>1.07934741</v>
      </c>
      <c r="K3802" s="104">
        <f t="shared" si="1218"/>
        <v>25193.972594089999</v>
      </c>
      <c r="L3802" s="107">
        <f t="shared" si="1227"/>
        <v>0</v>
      </c>
      <c r="M3802" s="105">
        <f t="shared" si="1228"/>
        <v>0</v>
      </c>
      <c r="N3802" s="104">
        <f t="shared" si="1229"/>
        <v>0</v>
      </c>
      <c r="O3802" s="113">
        <f t="shared" si="1226"/>
        <v>0.11</v>
      </c>
      <c r="P3802" s="108">
        <f t="shared" si="1216"/>
        <v>1.005062449</v>
      </c>
      <c r="Q3802" s="104">
        <f t="shared" si="1219"/>
        <v>127.54320136</v>
      </c>
      <c r="R3802" s="104">
        <f t="shared" si="1220"/>
        <v>127.54320136</v>
      </c>
      <c r="S3802" s="109" t="s">
        <v>52</v>
      </c>
      <c r="T3802" s="110">
        <f t="shared" si="1230"/>
        <v>43840</v>
      </c>
      <c r="U3802" s="111">
        <f t="shared" si="1231"/>
        <v>0</v>
      </c>
      <c r="V3802" s="22"/>
      <c r="AF3802" s="14"/>
    </row>
    <row r="3803" spans="1:32" x14ac:dyDescent="0.2">
      <c r="A3803" s="112">
        <f t="shared" si="1221"/>
        <v>43828</v>
      </c>
      <c r="B3803" s="104">
        <f t="shared" si="1213"/>
        <v>25328.620445329998</v>
      </c>
      <c r="C3803" s="104">
        <f t="shared" si="1222"/>
        <v>23341.856718859955</v>
      </c>
      <c r="D3803" s="132">
        <f t="shared" si="1223"/>
        <v>43810</v>
      </c>
      <c r="E3803" s="105">
        <f t="shared" si="1215"/>
        <v>0</v>
      </c>
      <c r="F3803" s="106">
        <f t="shared" si="1212"/>
        <v>19</v>
      </c>
      <c r="G3803" s="106">
        <f t="shared" si="1214"/>
        <v>31</v>
      </c>
      <c r="H3803" s="104">
        <f t="shared" si="1224"/>
        <v>1</v>
      </c>
      <c r="I3803" s="104">
        <f t="shared" si="1225"/>
        <v>1.07934741</v>
      </c>
      <c r="J3803" s="104">
        <f t="shared" si="1217"/>
        <v>1.07934741</v>
      </c>
      <c r="K3803" s="104">
        <f t="shared" si="1218"/>
        <v>25193.972594089999</v>
      </c>
      <c r="L3803" s="107">
        <f t="shared" si="1227"/>
        <v>0</v>
      </c>
      <c r="M3803" s="105">
        <f t="shared" si="1228"/>
        <v>0</v>
      </c>
      <c r="N3803" s="104">
        <f t="shared" si="1229"/>
        <v>0</v>
      </c>
      <c r="O3803" s="113">
        <f t="shared" si="1226"/>
        <v>0.11</v>
      </c>
      <c r="P3803" s="108">
        <f t="shared" si="1216"/>
        <v>1.0053444469999999</v>
      </c>
      <c r="Q3803" s="104">
        <f t="shared" si="1219"/>
        <v>134.64785123999999</v>
      </c>
      <c r="R3803" s="104">
        <f t="shared" si="1220"/>
        <v>134.64785123999999</v>
      </c>
      <c r="S3803" s="109" t="s">
        <v>52</v>
      </c>
      <c r="T3803" s="110">
        <f t="shared" si="1230"/>
        <v>43840</v>
      </c>
      <c r="U3803" s="111">
        <f t="shared" si="1231"/>
        <v>0</v>
      </c>
      <c r="V3803" s="22"/>
      <c r="AF3803" s="14"/>
    </row>
    <row r="3804" spans="1:32" x14ac:dyDescent="0.2">
      <c r="A3804" s="112">
        <f t="shared" si="1221"/>
        <v>43829</v>
      </c>
      <c r="B3804" s="104">
        <f t="shared" si="1213"/>
        <v>25335.72706035</v>
      </c>
      <c r="C3804" s="104">
        <f t="shared" si="1222"/>
        <v>23341.856718859955</v>
      </c>
      <c r="D3804" s="132">
        <f t="shared" si="1223"/>
        <v>43810</v>
      </c>
      <c r="E3804" s="105">
        <f t="shared" si="1215"/>
        <v>0</v>
      </c>
      <c r="F3804" s="106">
        <f t="shared" si="1212"/>
        <v>20</v>
      </c>
      <c r="G3804" s="106">
        <f t="shared" si="1214"/>
        <v>31</v>
      </c>
      <c r="H3804" s="104">
        <f t="shared" si="1224"/>
        <v>1</v>
      </c>
      <c r="I3804" s="104">
        <f t="shared" si="1225"/>
        <v>1.07934741</v>
      </c>
      <c r="J3804" s="104">
        <f t="shared" si="1217"/>
        <v>1.07934741</v>
      </c>
      <c r="K3804" s="104">
        <f t="shared" si="1218"/>
        <v>25193.972594089999</v>
      </c>
      <c r="L3804" s="107">
        <f t="shared" si="1227"/>
        <v>0</v>
      </c>
      <c r="M3804" s="105">
        <f t="shared" si="1228"/>
        <v>0</v>
      </c>
      <c r="N3804" s="104">
        <f t="shared" si="1229"/>
        <v>0</v>
      </c>
      <c r="O3804" s="113">
        <f t="shared" si="1226"/>
        <v>0.11</v>
      </c>
      <c r="P3804" s="108">
        <f t="shared" si="1216"/>
        <v>1.0056265230000001</v>
      </c>
      <c r="Q3804" s="104">
        <f t="shared" si="1219"/>
        <v>141.75446625999999</v>
      </c>
      <c r="R3804" s="104">
        <f t="shared" si="1220"/>
        <v>141.75446625999999</v>
      </c>
      <c r="S3804" s="109" t="s">
        <v>52</v>
      </c>
      <c r="T3804" s="110">
        <f t="shared" si="1230"/>
        <v>43840</v>
      </c>
      <c r="U3804" s="111">
        <f t="shared" si="1231"/>
        <v>0</v>
      </c>
      <c r="V3804" s="22"/>
      <c r="AF3804" s="14"/>
    </row>
    <row r="3805" spans="1:32" x14ac:dyDescent="0.2">
      <c r="A3805" s="112">
        <f t="shared" si="1221"/>
        <v>43830</v>
      </c>
      <c r="B3805" s="104">
        <f t="shared" si="1213"/>
        <v>25342.835690879998</v>
      </c>
      <c r="C3805" s="104">
        <f t="shared" si="1222"/>
        <v>23341.856718859955</v>
      </c>
      <c r="D3805" s="132">
        <f t="shared" si="1223"/>
        <v>43810</v>
      </c>
      <c r="E3805" s="105">
        <f t="shared" si="1215"/>
        <v>0</v>
      </c>
      <c r="F3805" s="106">
        <f t="shared" si="1212"/>
        <v>21</v>
      </c>
      <c r="G3805" s="106">
        <f t="shared" si="1214"/>
        <v>31</v>
      </c>
      <c r="H3805" s="104">
        <f t="shared" si="1224"/>
        <v>1</v>
      </c>
      <c r="I3805" s="104">
        <f t="shared" si="1225"/>
        <v>1.07934741</v>
      </c>
      <c r="J3805" s="104">
        <f t="shared" si="1217"/>
        <v>1.07934741</v>
      </c>
      <c r="K3805" s="104">
        <f t="shared" si="1218"/>
        <v>25193.972594089999</v>
      </c>
      <c r="L3805" s="107">
        <f t="shared" si="1227"/>
        <v>0</v>
      </c>
      <c r="M3805" s="105">
        <f t="shared" si="1228"/>
        <v>0</v>
      </c>
      <c r="N3805" s="104">
        <f t="shared" si="1229"/>
        <v>0</v>
      </c>
      <c r="O3805" s="113">
        <f t="shared" si="1226"/>
        <v>0.11</v>
      </c>
      <c r="P3805" s="108">
        <f t="shared" si="1216"/>
        <v>1.005908679</v>
      </c>
      <c r="Q3805" s="104">
        <f t="shared" si="1219"/>
        <v>148.86309678999999</v>
      </c>
      <c r="R3805" s="104">
        <f t="shared" si="1220"/>
        <v>148.86309678999999</v>
      </c>
      <c r="S3805" s="109" t="s">
        <v>52</v>
      </c>
      <c r="T3805" s="110">
        <f t="shared" si="1230"/>
        <v>43840</v>
      </c>
      <c r="U3805" s="111">
        <f t="shared" si="1231"/>
        <v>0</v>
      </c>
      <c r="V3805" s="22"/>
      <c r="AF3805" s="14"/>
    </row>
    <row r="3806" spans="1:32" x14ac:dyDescent="0.2">
      <c r="A3806" s="112">
        <f t="shared" si="1221"/>
        <v>43831</v>
      </c>
      <c r="B3806" s="104">
        <f t="shared" si="1213"/>
        <v>25349.94631173</v>
      </c>
      <c r="C3806" s="104">
        <f t="shared" si="1222"/>
        <v>23341.856718859955</v>
      </c>
      <c r="D3806" s="132">
        <f t="shared" si="1223"/>
        <v>43810</v>
      </c>
      <c r="E3806" s="105">
        <f t="shared" si="1215"/>
        <v>0</v>
      </c>
      <c r="F3806" s="106">
        <f t="shared" si="1212"/>
        <v>22</v>
      </c>
      <c r="G3806" s="106">
        <f t="shared" si="1214"/>
        <v>31</v>
      </c>
      <c r="H3806" s="104">
        <f t="shared" si="1224"/>
        <v>1</v>
      </c>
      <c r="I3806" s="104">
        <f t="shared" si="1225"/>
        <v>1.07934741</v>
      </c>
      <c r="J3806" s="104">
        <f t="shared" si="1217"/>
        <v>1.07934741</v>
      </c>
      <c r="K3806" s="104">
        <f t="shared" si="1218"/>
        <v>25193.972594089999</v>
      </c>
      <c r="L3806" s="107">
        <f t="shared" si="1227"/>
        <v>0</v>
      </c>
      <c r="M3806" s="105">
        <f t="shared" si="1228"/>
        <v>0</v>
      </c>
      <c r="N3806" s="104">
        <f t="shared" si="1229"/>
        <v>0</v>
      </c>
      <c r="O3806" s="113">
        <f t="shared" si="1226"/>
        <v>0.11</v>
      </c>
      <c r="P3806" s="108">
        <f t="shared" si="1216"/>
        <v>1.006190914</v>
      </c>
      <c r="Q3806" s="104">
        <f t="shared" si="1219"/>
        <v>155.97371763999999</v>
      </c>
      <c r="R3806" s="104">
        <f t="shared" si="1220"/>
        <v>155.97371763999999</v>
      </c>
      <c r="S3806" s="109" t="s">
        <v>52</v>
      </c>
      <c r="T3806" s="110">
        <f t="shared" si="1230"/>
        <v>43840</v>
      </c>
      <c r="U3806" s="111">
        <f t="shared" si="1231"/>
        <v>0</v>
      </c>
      <c r="V3806" s="22"/>
      <c r="AF3806" s="14"/>
    </row>
    <row r="3807" spans="1:32" x14ac:dyDescent="0.2">
      <c r="A3807" s="112">
        <f t="shared" si="1221"/>
        <v>43832</v>
      </c>
      <c r="B3807" s="104">
        <f t="shared" si="1213"/>
        <v>25357.058922910001</v>
      </c>
      <c r="C3807" s="104">
        <f t="shared" si="1222"/>
        <v>23341.856718859955</v>
      </c>
      <c r="D3807" s="132">
        <f t="shared" si="1223"/>
        <v>43810</v>
      </c>
      <c r="E3807" s="105">
        <f t="shared" si="1215"/>
        <v>0</v>
      </c>
      <c r="F3807" s="106">
        <f t="shared" si="1212"/>
        <v>23</v>
      </c>
      <c r="G3807" s="106">
        <f t="shared" si="1214"/>
        <v>31</v>
      </c>
      <c r="H3807" s="104">
        <f t="shared" si="1224"/>
        <v>1</v>
      </c>
      <c r="I3807" s="104">
        <f t="shared" si="1225"/>
        <v>1.07934741</v>
      </c>
      <c r="J3807" s="104">
        <f t="shared" si="1217"/>
        <v>1.07934741</v>
      </c>
      <c r="K3807" s="104">
        <f t="shared" si="1218"/>
        <v>25193.972594089999</v>
      </c>
      <c r="L3807" s="107">
        <f t="shared" si="1227"/>
        <v>0</v>
      </c>
      <c r="M3807" s="105">
        <f t="shared" si="1228"/>
        <v>0</v>
      </c>
      <c r="N3807" s="104">
        <f t="shared" si="1229"/>
        <v>0</v>
      </c>
      <c r="O3807" s="113">
        <f t="shared" si="1226"/>
        <v>0.11</v>
      </c>
      <c r="P3807" s="108">
        <f t="shared" si="1216"/>
        <v>1.0064732279999999</v>
      </c>
      <c r="Q3807" s="104">
        <f t="shared" si="1219"/>
        <v>163.08632882000001</v>
      </c>
      <c r="R3807" s="104">
        <f t="shared" si="1220"/>
        <v>163.08632882000001</v>
      </c>
      <c r="S3807" s="109" t="s">
        <v>52</v>
      </c>
      <c r="T3807" s="110">
        <f t="shared" si="1230"/>
        <v>43840</v>
      </c>
      <c r="U3807" s="111">
        <f t="shared" si="1231"/>
        <v>0</v>
      </c>
      <c r="V3807" s="22"/>
      <c r="AF3807" s="14"/>
    </row>
    <row r="3808" spans="1:32" x14ac:dyDescent="0.2">
      <c r="A3808" s="112">
        <f t="shared" si="1221"/>
        <v>43833</v>
      </c>
      <c r="B3808" s="104">
        <f t="shared" si="1213"/>
        <v>25364.173524419999</v>
      </c>
      <c r="C3808" s="104">
        <f t="shared" si="1222"/>
        <v>23341.856718859955</v>
      </c>
      <c r="D3808" s="132">
        <f t="shared" si="1223"/>
        <v>43810</v>
      </c>
      <c r="E3808" s="105">
        <f t="shared" si="1215"/>
        <v>0</v>
      </c>
      <c r="F3808" s="106">
        <f t="shared" si="1212"/>
        <v>24</v>
      </c>
      <c r="G3808" s="106">
        <f t="shared" si="1214"/>
        <v>31</v>
      </c>
      <c r="H3808" s="104">
        <f t="shared" si="1224"/>
        <v>1</v>
      </c>
      <c r="I3808" s="104">
        <f t="shared" si="1225"/>
        <v>1.07934741</v>
      </c>
      <c r="J3808" s="104">
        <f t="shared" si="1217"/>
        <v>1.07934741</v>
      </c>
      <c r="K3808" s="104">
        <f t="shared" si="1218"/>
        <v>25193.972594089999</v>
      </c>
      <c r="L3808" s="107">
        <f t="shared" si="1227"/>
        <v>0</v>
      </c>
      <c r="M3808" s="105">
        <f t="shared" si="1228"/>
        <v>0</v>
      </c>
      <c r="N3808" s="104">
        <f t="shared" si="1229"/>
        <v>0</v>
      </c>
      <c r="O3808" s="113">
        <f t="shared" si="1226"/>
        <v>0.11</v>
      </c>
      <c r="P3808" s="108">
        <f t="shared" si="1216"/>
        <v>1.0067556209999999</v>
      </c>
      <c r="Q3808" s="104">
        <f t="shared" si="1219"/>
        <v>170.20093033000001</v>
      </c>
      <c r="R3808" s="104">
        <f t="shared" si="1220"/>
        <v>170.20093033000001</v>
      </c>
      <c r="S3808" s="109" t="s">
        <v>52</v>
      </c>
      <c r="T3808" s="110">
        <f t="shared" si="1230"/>
        <v>43840</v>
      </c>
      <c r="U3808" s="111">
        <f t="shared" si="1231"/>
        <v>0</v>
      </c>
      <c r="V3808" s="22"/>
      <c r="AF3808" s="14"/>
    </row>
    <row r="3809" spans="1:32" x14ac:dyDescent="0.2">
      <c r="A3809" s="112">
        <f t="shared" si="1221"/>
        <v>43834</v>
      </c>
      <c r="B3809" s="104">
        <f t="shared" si="1213"/>
        <v>25371.29014144</v>
      </c>
      <c r="C3809" s="104">
        <f t="shared" si="1222"/>
        <v>23341.856718859955</v>
      </c>
      <c r="D3809" s="132">
        <f t="shared" si="1223"/>
        <v>43810</v>
      </c>
      <c r="E3809" s="105">
        <f t="shared" si="1215"/>
        <v>0</v>
      </c>
      <c r="F3809" s="106">
        <f t="shared" si="1212"/>
        <v>25</v>
      </c>
      <c r="G3809" s="106">
        <f t="shared" si="1214"/>
        <v>31</v>
      </c>
      <c r="H3809" s="104">
        <f t="shared" si="1224"/>
        <v>1</v>
      </c>
      <c r="I3809" s="104">
        <f t="shared" si="1225"/>
        <v>1.07934741</v>
      </c>
      <c r="J3809" s="104">
        <f t="shared" si="1217"/>
        <v>1.07934741</v>
      </c>
      <c r="K3809" s="104">
        <f t="shared" si="1218"/>
        <v>25193.972594089999</v>
      </c>
      <c r="L3809" s="107">
        <f t="shared" si="1227"/>
        <v>0</v>
      </c>
      <c r="M3809" s="105">
        <f t="shared" si="1228"/>
        <v>0</v>
      </c>
      <c r="N3809" s="104">
        <f t="shared" si="1229"/>
        <v>0</v>
      </c>
      <c r="O3809" s="113">
        <f t="shared" si="1226"/>
        <v>0.11</v>
      </c>
      <c r="P3809" s="108">
        <f t="shared" si="1216"/>
        <v>1.0070380940000001</v>
      </c>
      <c r="Q3809" s="104">
        <f t="shared" si="1219"/>
        <v>177.31754735000001</v>
      </c>
      <c r="R3809" s="104">
        <f t="shared" si="1220"/>
        <v>177.31754735000001</v>
      </c>
      <c r="S3809" s="109" t="s">
        <v>52</v>
      </c>
      <c r="T3809" s="110">
        <f t="shared" si="1230"/>
        <v>43840</v>
      </c>
      <c r="U3809" s="111">
        <f t="shared" si="1231"/>
        <v>0</v>
      </c>
      <c r="V3809" s="22"/>
      <c r="AF3809" s="14"/>
    </row>
    <row r="3810" spans="1:32" x14ac:dyDescent="0.2">
      <c r="A3810" s="112">
        <f t="shared" si="1221"/>
        <v>43835</v>
      </c>
      <c r="B3810" s="104">
        <f t="shared" si="1213"/>
        <v>25378.408723590001</v>
      </c>
      <c r="C3810" s="104">
        <f t="shared" si="1222"/>
        <v>23341.856718859955</v>
      </c>
      <c r="D3810" s="132">
        <f t="shared" si="1223"/>
        <v>43810</v>
      </c>
      <c r="E3810" s="105">
        <f t="shared" si="1215"/>
        <v>0</v>
      </c>
      <c r="F3810" s="106">
        <f t="shared" si="1212"/>
        <v>26</v>
      </c>
      <c r="G3810" s="106">
        <f t="shared" si="1214"/>
        <v>31</v>
      </c>
      <c r="H3810" s="104">
        <f t="shared" si="1224"/>
        <v>1</v>
      </c>
      <c r="I3810" s="104">
        <f t="shared" si="1225"/>
        <v>1.07934741</v>
      </c>
      <c r="J3810" s="104">
        <f t="shared" si="1217"/>
        <v>1.07934741</v>
      </c>
      <c r="K3810" s="104">
        <f t="shared" si="1218"/>
        <v>25193.972594089999</v>
      </c>
      <c r="L3810" s="107">
        <f t="shared" si="1227"/>
        <v>0</v>
      </c>
      <c r="M3810" s="105">
        <f t="shared" si="1228"/>
        <v>0</v>
      </c>
      <c r="N3810" s="104">
        <f t="shared" si="1229"/>
        <v>0</v>
      </c>
      <c r="O3810" s="113">
        <f t="shared" si="1226"/>
        <v>0.11</v>
      </c>
      <c r="P3810" s="108">
        <f t="shared" si="1216"/>
        <v>1.0073206450000001</v>
      </c>
      <c r="Q3810" s="104">
        <f t="shared" si="1219"/>
        <v>184.43612949999999</v>
      </c>
      <c r="R3810" s="104">
        <f t="shared" si="1220"/>
        <v>184.43612949999999</v>
      </c>
      <c r="S3810" s="109" t="s">
        <v>52</v>
      </c>
      <c r="T3810" s="110">
        <f t="shared" si="1230"/>
        <v>43840</v>
      </c>
      <c r="U3810" s="111">
        <f t="shared" si="1231"/>
        <v>0</v>
      </c>
      <c r="V3810" s="22"/>
      <c r="AF3810" s="14"/>
    </row>
    <row r="3811" spans="1:32" x14ac:dyDescent="0.2">
      <c r="A3811" s="112">
        <f t="shared" si="1221"/>
        <v>43836</v>
      </c>
      <c r="B3811" s="104">
        <f t="shared" si="1213"/>
        <v>25385.52932125</v>
      </c>
      <c r="C3811" s="104">
        <f t="shared" si="1222"/>
        <v>23341.856718859955</v>
      </c>
      <c r="D3811" s="132">
        <f t="shared" si="1223"/>
        <v>43810</v>
      </c>
      <c r="E3811" s="105">
        <f t="shared" si="1215"/>
        <v>0</v>
      </c>
      <c r="F3811" s="106">
        <f t="shared" ref="F3811:F3874" si="1232">IF(DAY(A3811)=E$2+1,1,F3810+1)</f>
        <v>27</v>
      </c>
      <c r="G3811" s="106">
        <f t="shared" si="1214"/>
        <v>31</v>
      </c>
      <c r="H3811" s="104">
        <f t="shared" si="1224"/>
        <v>1</v>
      </c>
      <c r="I3811" s="104">
        <f t="shared" si="1225"/>
        <v>1.07934741</v>
      </c>
      <c r="J3811" s="104">
        <f t="shared" si="1217"/>
        <v>1.07934741</v>
      </c>
      <c r="K3811" s="104">
        <f t="shared" si="1218"/>
        <v>25193.972594089999</v>
      </c>
      <c r="L3811" s="107">
        <f t="shared" si="1227"/>
        <v>0</v>
      </c>
      <c r="M3811" s="105">
        <f t="shared" si="1228"/>
        <v>0</v>
      </c>
      <c r="N3811" s="104">
        <f t="shared" si="1229"/>
        <v>0</v>
      </c>
      <c r="O3811" s="113">
        <f t="shared" si="1226"/>
        <v>0.11</v>
      </c>
      <c r="P3811" s="108">
        <f t="shared" si="1216"/>
        <v>1.007603276</v>
      </c>
      <c r="Q3811" s="104">
        <f t="shared" si="1219"/>
        <v>191.55672716000001</v>
      </c>
      <c r="R3811" s="104">
        <f t="shared" si="1220"/>
        <v>191.55672716000001</v>
      </c>
      <c r="S3811" s="109" t="s">
        <v>52</v>
      </c>
      <c r="T3811" s="110">
        <f t="shared" si="1230"/>
        <v>43840</v>
      </c>
      <c r="U3811" s="111">
        <f t="shared" si="1231"/>
        <v>0</v>
      </c>
      <c r="V3811" s="22"/>
      <c r="AF3811" s="14"/>
    </row>
    <row r="3812" spans="1:32" x14ac:dyDescent="0.2">
      <c r="A3812" s="112">
        <f t="shared" si="1221"/>
        <v>43837</v>
      </c>
      <c r="B3812" s="104">
        <f t="shared" si="1213"/>
        <v>25392.65193444</v>
      </c>
      <c r="C3812" s="104">
        <f t="shared" si="1222"/>
        <v>23341.856718859955</v>
      </c>
      <c r="D3812" s="132">
        <f t="shared" si="1223"/>
        <v>43810</v>
      </c>
      <c r="E3812" s="105">
        <f t="shared" si="1215"/>
        <v>0</v>
      </c>
      <c r="F3812" s="106">
        <f t="shared" si="1232"/>
        <v>28</v>
      </c>
      <c r="G3812" s="106">
        <f t="shared" si="1214"/>
        <v>31</v>
      </c>
      <c r="H3812" s="104">
        <f t="shared" si="1224"/>
        <v>1</v>
      </c>
      <c r="I3812" s="104">
        <f t="shared" si="1225"/>
        <v>1.07934741</v>
      </c>
      <c r="J3812" s="104">
        <f t="shared" si="1217"/>
        <v>1.07934741</v>
      </c>
      <c r="K3812" s="104">
        <f t="shared" si="1218"/>
        <v>25193.972594089999</v>
      </c>
      <c r="L3812" s="107">
        <f t="shared" si="1227"/>
        <v>0</v>
      </c>
      <c r="M3812" s="105">
        <f t="shared" si="1228"/>
        <v>0</v>
      </c>
      <c r="N3812" s="104">
        <f t="shared" si="1229"/>
        <v>0</v>
      </c>
      <c r="O3812" s="113">
        <f t="shared" si="1226"/>
        <v>0.11</v>
      </c>
      <c r="P3812" s="108">
        <f t="shared" si="1216"/>
        <v>1.0078859870000001</v>
      </c>
      <c r="Q3812" s="104">
        <f t="shared" si="1219"/>
        <v>198.67934034999999</v>
      </c>
      <c r="R3812" s="104">
        <f t="shared" si="1220"/>
        <v>198.67934034999999</v>
      </c>
      <c r="S3812" s="109" t="s">
        <v>52</v>
      </c>
      <c r="T3812" s="110">
        <f t="shared" si="1230"/>
        <v>43840</v>
      </c>
      <c r="U3812" s="111">
        <f t="shared" si="1231"/>
        <v>0</v>
      </c>
      <c r="V3812" s="22"/>
      <c r="AF3812" s="14"/>
    </row>
    <row r="3813" spans="1:32" x14ac:dyDescent="0.2">
      <c r="A3813" s="112">
        <f t="shared" si="1221"/>
        <v>43838</v>
      </c>
      <c r="B3813" s="104">
        <f t="shared" si="1213"/>
        <v>25399.77651276</v>
      </c>
      <c r="C3813" s="104">
        <f t="shared" si="1222"/>
        <v>23341.856718859955</v>
      </c>
      <c r="D3813" s="132">
        <f t="shared" si="1223"/>
        <v>43810</v>
      </c>
      <c r="E3813" s="105">
        <f t="shared" si="1215"/>
        <v>0</v>
      </c>
      <c r="F3813" s="106">
        <f t="shared" si="1232"/>
        <v>29</v>
      </c>
      <c r="G3813" s="106">
        <f t="shared" si="1214"/>
        <v>31</v>
      </c>
      <c r="H3813" s="104">
        <f t="shared" si="1224"/>
        <v>1</v>
      </c>
      <c r="I3813" s="104">
        <f t="shared" si="1225"/>
        <v>1.07934741</v>
      </c>
      <c r="J3813" s="104">
        <f t="shared" si="1217"/>
        <v>1.07934741</v>
      </c>
      <c r="K3813" s="104">
        <f t="shared" si="1218"/>
        <v>25193.972594089999</v>
      </c>
      <c r="L3813" s="107">
        <f t="shared" si="1227"/>
        <v>0</v>
      </c>
      <c r="M3813" s="105">
        <f t="shared" si="1228"/>
        <v>0</v>
      </c>
      <c r="N3813" s="104">
        <f t="shared" si="1229"/>
        <v>0</v>
      </c>
      <c r="O3813" s="113">
        <f t="shared" si="1226"/>
        <v>0.11</v>
      </c>
      <c r="P3813" s="108">
        <f t="shared" si="1216"/>
        <v>1.008168776</v>
      </c>
      <c r="Q3813" s="104">
        <f t="shared" si="1219"/>
        <v>205.80391867</v>
      </c>
      <c r="R3813" s="104">
        <f t="shared" si="1220"/>
        <v>205.80391867</v>
      </c>
      <c r="S3813" s="109" t="s">
        <v>52</v>
      </c>
      <c r="T3813" s="110">
        <f t="shared" si="1230"/>
        <v>43840</v>
      </c>
      <c r="U3813" s="111">
        <f t="shared" si="1231"/>
        <v>0</v>
      </c>
      <c r="V3813" s="22"/>
      <c r="AF3813" s="14"/>
    </row>
    <row r="3814" spans="1:32" x14ac:dyDescent="0.2">
      <c r="A3814" s="112">
        <f t="shared" si="1221"/>
        <v>43839</v>
      </c>
      <c r="B3814" s="104">
        <f t="shared" si="1213"/>
        <v>25406.903106589998</v>
      </c>
      <c r="C3814" s="104">
        <f t="shared" si="1222"/>
        <v>23341.856718859955</v>
      </c>
      <c r="D3814" s="132">
        <f t="shared" si="1223"/>
        <v>43810</v>
      </c>
      <c r="E3814" s="105">
        <f t="shared" si="1215"/>
        <v>0</v>
      </c>
      <c r="F3814" s="106">
        <f t="shared" si="1232"/>
        <v>30</v>
      </c>
      <c r="G3814" s="106">
        <f t="shared" si="1214"/>
        <v>31</v>
      </c>
      <c r="H3814" s="104">
        <f t="shared" si="1224"/>
        <v>1</v>
      </c>
      <c r="I3814" s="104">
        <f t="shared" si="1225"/>
        <v>1.07934741</v>
      </c>
      <c r="J3814" s="104">
        <f t="shared" si="1217"/>
        <v>1.07934741</v>
      </c>
      <c r="K3814" s="104">
        <f t="shared" si="1218"/>
        <v>25193.972594089999</v>
      </c>
      <c r="L3814" s="107">
        <f t="shared" si="1227"/>
        <v>0</v>
      </c>
      <c r="M3814" s="105">
        <f t="shared" si="1228"/>
        <v>0</v>
      </c>
      <c r="N3814" s="104">
        <f t="shared" si="1229"/>
        <v>0</v>
      </c>
      <c r="O3814" s="113">
        <f t="shared" si="1226"/>
        <v>0.11</v>
      </c>
      <c r="P3814" s="108">
        <f t="shared" si="1216"/>
        <v>1.0084516450000001</v>
      </c>
      <c r="Q3814" s="104">
        <f t="shared" si="1219"/>
        <v>212.93051249999999</v>
      </c>
      <c r="R3814" s="104">
        <f t="shared" si="1220"/>
        <v>212.93051249999999</v>
      </c>
      <c r="S3814" s="109" t="s">
        <v>52</v>
      </c>
      <c r="T3814" s="110">
        <f t="shared" si="1230"/>
        <v>43840</v>
      </c>
      <c r="U3814" s="111">
        <f t="shared" si="1231"/>
        <v>0</v>
      </c>
      <c r="V3814" s="22"/>
      <c r="AF3814" s="14"/>
    </row>
    <row r="3815" spans="1:32" x14ac:dyDescent="0.2">
      <c r="A3815" s="112">
        <f t="shared" si="1221"/>
        <v>43840</v>
      </c>
      <c r="B3815" s="104">
        <f t="shared" ref="B3815:B3878" si="1233">IF(E3815&lt;0,"ND",(K3815+Q3815))</f>
        <v>25414.03171594</v>
      </c>
      <c r="C3815" s="104">
        <f t="shared" si="1222"/>
        <v>23341.856718859955</v>
      </c>
      <c r="D3815" s="132">
        <f t="shared" si="1223"/>
        <v>43810</v>
      </c>
      <c r="E3815" s="105">
        <f t="shared" si="1215"/>
        <v>0</v>
      </c>
      <c r="F3815" s="106">
        <f t="shared" si="1232"/>
        <v>31</v>
      </c>
      <c r="G3815" s="106">
        <f t="shared" ref="G3815:G3878" si="1234">IF(DAY(A3815)=E$2+1,DAY(EOMONTH(A3815,0)), IF(DAY(A3815)&lt;&gt;$E$2+1,G3814))</f>
        <v>31</v>
      </c>
      <c r="H3815" s="104">
        <f t="shared" si="1224"/>
        <v>1</v>
      </c>
      <c r="I3815" s="104">
        <f t="shared" si="1225"/>
        <v>1.07934741</v>
      </c>
      <c r="J3815" s="104">
        <f t="shared" si="1217"/>
        <v>1.07934741</v>
      </c>
      <c r="K3815" s="104">
        <f t="shared" si="1218"/>
        <v>25193.972594089999</v>
      </c>
      <c r="L3815" s="107">
        <f t="shared" si="1227"/>
        <v>124</v>
      </c>
      <c r="M3815" s="105">
        <f t="shared" si="1228"/>
        <v>4.1365863461508182E-2</v>
      </c>
      <c r="N3815" s="104">
        <f t="shared" si="1229"/>
        <v>1042.17043038</v>
      </c>
      <c r="O3815" s="113">
        <f t="shared" si="1226"/>
        <v>0.11</v>
      </c>
      <c r="P3815" s="108">
        <f t="shared" si="1216"/>
        <v>1.0087345940000001</v>
      </c>
      <c r="Q3815" s="104">
        <f t="shared" si="1219"/>
        <v>220.05912185</v>
      </c>
      <c r="R3815" s="104">
        <f t="shared" si="1220"/>
        <v>1262.2295522300001</v>
      </c>
      <c r="S3815" s="109" t="s">
        <v>52</v>
      </c>
      <c r="T3815" s="110">
        <f t="shared" si="1230"/>
        <v>43840</v>
      </c>
      <c r="U3815" s="111">
        <f t="shared" si="1231"/>
        <v>24151.802163709999</v>
      </c>
      <c r="V3815" s="71"/>
      <c r="AF3815" s="14"/>
    </row>
    <row r="3816" spans="1:32" x14ac:dyDescent="0.2">
      <c r="A3816" s="112">
        <f t="shared" si="1221"/>
        <v>43841</v>
      </c>
      <c r="B3816" s="104">
        <f t="shared" si="1233"/>
        <v>24158.578603899998</v>
      </c>
      <c r="C3816" s="104">
        <f t="shared" si="1222"/>
        <v>22376.300660889956</v>
      </c>
      <c r="D3816" s="132">
        <f t="shared" si="1223"/>
        <v>43841</v>
      </c>
      <c r="E3816" s="105">
        <f t="shared" si="1215"/>
        <v>0</v>
      </c>
      <c r="F3816" s="106">
        <f t="shared" si="1232"/>
        <v>1</v>
      </c>
      <c r="G3816" s="106">
        <f t="shared" si="1234"/>
        <v>31</v>
      </c>
      <c r="H3816" s="104">
        <f t="shared" si="1224"/>
        <v>1</v>
      </c>
      <c r="I3816" s="104">
        <f t="shared" si="1225"/>
        <v>1.07934741</v>
      </c>
      <c r="J3816" s="104">
        <f t="shared" si="1217"/>
        <v>1.07934741</v>
      </c>
      <c r="K3816" s="104">
        <f t="shared" si="1218"/>
        <v>24151.802163709999</v>
      </c>
      <c r="L3816" s="107">
        <f t="shared" si="1227"/>
        <v>0</v>
      </c>
      <c r="M3816" s="105">
        <f t="shared" si="1228"/>
        <v>0</v>
      </c>
      <c r="N3816" s="104">
        <f t="shared" si="1229"/>
        <v>0</v>
      </c>
      <c r="O3816" s="113">
        <f t="shared" si="1226"/>
        <v>0.11</v>
      </c>
      <c r="P3816" s="108">
        <f t="shared" si="1216"/>
        <v>1.0002805770000001</v>
      </c>
      <c r="Q3816" s="104">
        <f t="shared" si="1219"/>
        <v>6.7764401899999998</v>
      </c>
      <c r="R3816" s="104">
        <f t="shared" si="1220"/>
        <v>6.7764401899999998</v>
      </c>
      <c r="S3816" s="109" t="s">
        <v>52</v>
      </c>
      <c r="T3816" s="110">
        <f t="shared" si="1230"/>
        <v>43871</v>
      </c>
      <c r="U3816" s="111">
        <f t="shared" si="1231"/>
        <v>0</v>
      </c>
      <c r="V3816" s="22"/>
      <c r="AF3816" s="14"/>
    </row>
    <row r="3817" spans="1:32" x14ac:dyDescent="0.2">
      <c r="A3817" s="112">
        <f t="shared" si="1221"/>
        <v>43842</v>
      </c>
      <c r="B3817" s="104">
        <f t="shared" si="1233"/>
        <v>24165.356952089998</v>
      </c>
      <c r="C3817" s="104">
        <f t="shared" si="1222"/>
        <v>22376.300660889956</v>
      </c>
      <c r="D3817" s="132">
        <f t="shared" si="1223"/>
        <v>43841</v>
      </c>
      <c r="E3817" s="105">
        <f t="shared" si="1215"/>
        <v>0</v>
      </c>
      <c r="F3817" s="106">
        <f t="shared" si="1232"/>
        <v>2</v>
      </c>
      <c r="G3817" s="106">
        <f t="shared" si="1234"/>
        <v>31</v>
      </c>
      <c r="H3817" s="104">
        <f t="shared" si="1224"/>
        <v>1</v>
      </c>
      <c r="I3817" s="104">
        <f t="shared" si="1225"/>
        <v>1.07934741</v>
      </c>
      <c r="J3817" s="104">
        <f t="shared" si="1217"/>
        <v>1.07934741</v>
      </c>
      <c r="K3817" s="104">
        <f t="shared" si="1218"/>
        <v>24151.802163709999</v>
      </c>
      <c r="L3817" s="107">
        <f t="shared" si="1227"/>
        <v>0</v>
      </c>
      <c r="M3817" s="105">
        <f t="shared" si="1228"/>
        <v>0</v>
      </c>
      <c r="N3817" s="104">
        <f t="shared" si="1229"/>
        <v>0</v>
      </c>
      <c r="O3817" s="113">
        <f t="shared" si="1226"/>
        <v>0.11</v>
      </c>
      <c r="P3817" s="108">
        <f t="shared" si="1216"/>
        <v>1.000561233</v>
      </c>
      <c r="Q3817" s="104">
        <f t="shared" si="1219"/>
        <v>13.55478838</v>
      </c>
      <c r="R3817" s="104">
        <f t="shared" si="1220"/>
        <v>13.55478838</v>
      </c>
      <c r="S3817" s="109" t="s">
        <v>52</v>
      </c>
      <c r="T3817" s="110">
        <f t="shared" si="1230"/>
        <v>43871</v>
      </c>
      <c r="U3817" s="111">
        <f t="shared" si="1231"/>
        <v>0</v>
      </c>
      <c r="V3817" s="22"/>
      <c r="AF3817" s="14"/>
    </row>
    <row r="3818" spans="1:32" x14ac:dyDescent="0.2">
      <c r="A3818" s="112">
        <f t="shared" si="1221"/>
        <v>43843</v>
      </c>
      <c r="B3818" s="104">
        <f t="shared" si="1233"/>
        <v>24172.137184119998</v>
      </c>
      <c r="C3818" s="104">
        <f t="shared" si="1222"/>
        <v>22376.300660889956</v>
      </c>
      <c r="D3818" s="132">
        <f t="shared" si="1223"/>
        <v>43841</v>
      </c>
      <c r="E3818" s="105">
        <f t="shared" si="1215"/>
        <v>0</v>
      </c>
      <c r="F3818" s="106">
        <f t="shared" si="1232"/>
        <v>3</v>
      </c>
      <c r="G3818" s="106">
        <f t="shared" si="1234"/>
        <v>31</v>
      </c>
      <c r="H3818" s="104">
        <f t="shared" si="1224"/>
        <v>1</v>
      </c>
      <c r="I3818" s="104">
        <f t="shared" si="1225"/>
        <v>1.07934741</v>
      </c>
      <c r="J3818" s="104">
        <f t="shared" si="1217"/>
        <v>1.07934741</v>
      </c>
      <c r="K3818" s="104">
        <f t="shared" si="1218"/>
        <v>24151.802163709999</v>
      </c>
      <c r="L3818" s="107">
        <f t="shared" si="1227"/>
        <v>0</v>
      </c>
      <c r="M3818" s="105">
        <f t="shared" si="1228"/>
        <v>0</v>
      </c>
      <c r="N3818" s="104">
        <f t="shared" si="1229"/>
        <v>0</v>
      </c>
      <c r="O3818" s="113">
        <f t="shared" si="1226"/>
        <v>0.11</v>
      </c>
      <c r="P3818" s="108">
        <f t="shared" si="1216"/>
        <v>1.0008419669999999</v>
      </c>
      <c r="Q3818" s="104">
        <f t="shared" si="1219"/>
        <v>20.335020409999998</v>
      </c>
      <c r="R3818" s="104">
        <f t="shared" si="1220"/>
        <v>20.335020409999998</v>
      </c>
      <c r="S3818" s="109" t="s">
        <v>52</v>
      </c>
      <c r="T3818" s="110">
        <f t="shared" si="1230"/>
        <v>43871</v>
      </c>
      <c r="U3818" s="111">
        <f t="shared" si="1231"/>
        <v>0</v>
      </c>
      <c r="V3818" s="22"/>
      <c r="AF3818" s="14"/>
    </row>
    <row r="3819" spans="1:32" x14ac:dyDescent="0.2">
      <c r="A3819" s="112">
        <f t="shared" si="1221"/>
        <v>43844</v>
      </c>
      <c r="B3819" s="104">
        <f t="shared" si="1233"/>
        <v>24178.919348290001</v>
      </c>
      <c r="C3819" s="104">
        <f t="shared" si="1222"/>
        <v>22376.300660889956</v>
      </c>
      <c r="D3819" s="132">
        <f t="shared" si="1223"/>
        <v>43841</v>
      </c>
      <c r="E3819" s="105">
        <f t="shared" ref="E3819:E3882" si="1235">IF(DAY(A3818)=$E$2,VLOOKUP(A3818,$AG$10:$AH$200,2),E3818)</f>
        <v>0</v>
      </c>
      <c r="F3819" s="106">
        <f t="shared" si="1232"/>
        <v>4</v>
      </c>
      <c r="G3819" s="106">
        <f t="shared" si="1234"/>
        <v>31</v>
      </c>
      <c r="H3819" s="104">
        <f t="shared" si="1224"/>
        <v>1</v>
      </c>
      <c r="I3819" s="104">
        <f t="shared" si="1225"/>
        <v>1.07934741</v>
      </c>
      <c r="J3819" s="104">
        <f t="shared" si="1217"/>
        <v>1.07934741</v>
      </c>
      <c r="K3819" s="104">
        <f t="shared" si="1218"/>
        <v>24151.802163709999</v>
      </c>
      <c r="L3819" s="107">
        <f t="shared" si="1227"/>
        <v>0</v>
      </c>
      <c r="M3819" s="105">
        <f t="shared" si="1228"/>
        <v>0</v>
      </c>
      <c r="N3819" s="104">
        <f t="shared" si="1229"/>
        <v>0</v>
      </c>
      <c r="O3819" s="113">
        <f t="shared" si="1226"/>
        <v>0.11</v>
      </c>
      <c r="P3819" s="108">
        <f t="shared" si="1216"/>
        <v>1.0011227810000001</v>
      </c>
      <c r="Q3819" s="104">
        <f t="shared" si="1219"/>
        <v>27.11718458</v>
      </c>
      <c r="R3819" s="104">
        <f t="shared" si="1220"/>
        <v>27.11718458</v>
      </c>
      <c r="S3819" s="109" t="s">
        <v>52</v>
      </c>
      <c r="T3819" s="110">
        <f t="shared" si="1230"/>
        <v>43871</v>
      </c>
      <c r="U3819" s="111">
        <f t="shared" si="1231"/>
        <v>0</v>
      </c>
      <c r="V3819" s="22"/>
      <c r="AF3819" s="14"/>
    </row>
    <row r="3820" spans="1:32" x14ac:dyDescent="0.2">
      <c r="A3820" s="112">
        <f t="shared" si="1221"/>
        <v>43845</v>
      </c>
      <c r="B3820" s="104">
        <f t="shared" si="1233"/>
        <v>24185.703396299999</v>
      </c>
      <c r="C3820" s="104">
        <f t="shared" si="1222"/>
        <v>22376.300660889956</v>
      </c>
      <c r="D3820" s="132">
        <f t="shared" si="1223"/>
        <v>43841</v>
      </c>
      <c r="E3820" s="105">
        <f t="shared" si="1235"/>
        <v>0</v>
      </c>
      <c r="F3820" s="106">
        <f t="shared" si="1232"/>
        <v>5</v>
      </c>
      <c r="G3820" s="106">
        <f t="shared" si="1234"/>
        <v>31</v>
      </c>
      <c r="H3820" s="104">
        <f t="shared" si="1224"/>
        <v>1</v>
      </c>
      <c r="I3820" s="104">
        <f t="shared" si="1225"/>
        <v>1.07934741</v>
      </c>
      <c r="J3820" s="104">
        <f t="shared" si="1217"/>
        <v>1.07934741</v>
      </c>
      <c r="K3820" s="104">
        <f t="shared" si="1218"/>
        <v>24151.802163709999</v>
      </c>
      <c r="L3820" s="107">
        <f t="shared" si="1227"/>
        <v>0</v>
      </c>
      <c r="M3820" s="105">
        <f t="shared" si="1228"/>
        <v>0</v>
      </c>
      <c r="N3820" s="104">
        <f t="shared" si="1229"/>
        <v>0</v>
      </c>
      <c r="O3820" s="113">
        <f t="shared" si="1226"/>
        <v>0.11</v>
      </c>
      <c r="P3820" s="108">
        <f t="shared" si="1216"/>
        <v>1.001403673</v>
      </c>
      <c r="Q3820" s="104">
        <f t="shared" si="1219"/>
        <v>33.901232589999999</v>
      </c>
      <c r="R3820" s="104">
        <f t="shared" si="1220"/>
        <v>33.901232589999999</v>
      </c>
      <c r="S3820" s="109" t="s">
        <v>52</v>
      </c>
      <c r="T3820" s="110">
        <f t="shared" si="1230"/>
        <v>43871</v>
      </c>
      <c r="U3820" s="111">
        <f t="shared" si="1231"/>
        <v>0</v>
      </c>
      <c r="V3820" s="22"/>
      <c r="AF3820" s="14"/>
    </row>
    <row r="3821" spans="1:32" x14ac:dyDescent="0.2">
      <c r="A3821" s="112">
        <f t="shared" si="1221"/>
        <v>43846</v>
      </c>
      <c r="B3821" s="104">
        <f t="shared" si="1233"/>
        <v>24192.489328159998</v>
      </c>
      <c r="C3821" s="104">
        <f t="shared" si="1222"/>
        <v>22376.300660889956</v>
      </c>
      <c r="D3821" s="132">
        <f t="shared" si="1223"/>
        <v>43841</v>
      </c>
      <c r="E3821" s="105">
        <f t="shared" si="1235"/>
        <v>0</v>
      </c>
      <c r="F3821" s="106">
        <f t="shared" si="1232"/>
        <v>6</v>
      </c>
      <c r="G3821" s="106">
        <f t="shared" si="1234"/>
        <v>31</v>
      </c>
      <c r="H3821" s="104">
        <f t="shared" si="1224"/>
        <v>1</v>
      </c>
      <c r="I3821" s="104">
        <f t="shared" si="1225"/>
        <v>1.07934741</v>
      </c>
      <c r="J3821" s="104">
        <f t="shared" si="1217"/>
        <v>1.07934741</v>
      </c>
      <c r="K3821" s="104">
        <f t="shared" si="1218"/>
        <v>24151.802163709999</v>
      </c>
      <c r="L3821" s="107">
        <f t="shared" si="1227"/>
        <v>0</v>
      </c>
      <c r="M3821" s="105">
        <f t="shared" si="1228"/>
        <v>0</v>
      </c>
      <c r="N3821" s="104">
        <f t="shared" si="1229"/>
        <v>0</v>
      </c>
      <c r="O3821" s="113">
        <f t="shared" si="1226"/>
        <v>0.11</v>
      </c>
      <c r="P3821" s="108">
        <f t="shared" si="1216"/>
        <v>1.0016846429999999</v>
      </c>
      <c r="Q3821" s="104">
        <f t="shared" si="1219"/>
        <v>40.687164449999997</v>
      </c>
      <c r="R3821" s="104">
        <f t="shared" si="1220"/>
        <v>40.687164449999997</v>
      </c>
      <c r="S3821" s="109" t="s">
        <v>52</v>
      </c>
      <c r="T3821" s="110">
        <f t="shared" si="1230"/>
        <v>43871</v>
      </c>
      <c r="U3821" s="111">
        <f t="shared" si="1231"/>
        <v>0</v>
      </c>
      <c r="V3821" s="22"/>
      <c r="AF3821" s="14"/>
    </row>
    <row r="3822" spans="1:32" x14ac:dyDescent="0.2">
      <c r="A3822" s="112">
        <f t="shared" si="1221"/>
        <v>43847</v>
      </c>
      <c r="B3822" s="104">
        <f t="shared" si="1233"/>
        <v>24199.27719216</v>
      </c>
      <c r="C3822" s="104">
        <f t="shared" si="1222"/>
        <v>22376.300660889956</v>
      </c>
      <c r="D3822" s="132">
        <f t="shared" si="1223"/>
        <v>43841</v>
      </c>
      <c r="E3822" s="105">
        <f t="shared" si="1235"/>
        <v>0</v>
      </c>
      <c r="F3822" s="106">
        <f t="shared" si="1232"/>
        <v>7</v>
      </c>
      <c r="G3822" s="106">
        <f t="shared" si="1234"/>
        <v>31</v>
      </c>
      <c r="H3822" s="104">
        <f t="shared" si="1224"/>
        <v>1</v>
      </c>
      <c r="I3822" s="104">
        <f t="shared" si="1225"/>
        <v>1.07934741</v>
      </c>
      <c r="J3822" s="104">
        <f t="shared" si="1217"/>
        <v>1.07934741</v>
      </c>
      <c r="K3822" s="104">
        <f t="shared" si="1218"/>
        <v>24151.802163709999</v>
      </c>
      <c r="L3822" s="107">
        <f t="shared" si="1227"/>
        <v>0</v>
      </c>
      <c r="M3822" s="105">
        <f t="shared" si="1228"/>
        <v>0</v>
      </c>
      <c r="N3822" s="104">
        <f t="shared" si="1229"/>
        <v>0</v>
      </c>
      <c r="O3822" s="113">
        <f t="shared" si="1226"/>
        <v>0.11</v>
      </c>
      <c r="P3822" s="108">
        <f t="shared" si="1216"/>
        <v>1.001965693</v>
      </c>
      <c r="Q3822" s="104">
        <f t="shared" si="1219"/>
        <v>47.475028450000003</v>
      </c>
      <c r="R3822" s="104">
        <f t="shared" si="1220"/>
        <v>47.475028450000003</v>
      </c>
      <c r="S3822" s="109" t="s">
        <v>52</v>
      </c>
      <c r="T3822" s="110">
        <f t="shared" si="1230"/>
        <v>43871</v>
      </c>
      <c r="U3822" s="111">
        <f t="shared" si="1231"/>
        <v>0</v>
      </c>
      <c r="V3822" s="22"/>
      <c r="AF3822" s="14"/>
    </row>
    <row r="3823" spans="1:32" x14ac:dyDescent="0.2">
      <c r="A3823" s="112">
        <f t="shared" si="1221"/>
        <v>43848</v>
      </c>
      <c r="B3823" s="104">
        <f t="shared" si="1233"/>
        <v>24206.066964149999</v>
      </c>
      <c r="C3823" s="104">
        <f t="shared" si="1222"/>
        <v>22376.300660889956</v>
      </c>
      <c r="D3823" s="132">
        <f t="shared" si="1223"/>
        <v>43841</v>
      </c>
      <c r="E3823" s="105">
        <f t="shared" si="1235"/>
        <v>0</v>
      </c>
      <c r="F3823" s="106">
        <f t="shared" si="1232"/>
        <v>8</v>
      </c>
      <c r="G3823" s="106">
        <f t="shared" si="1234"/>
        <v>31</v>
      </c>
      <c r="H3823" s="104">
        <f t="shared" si="1224"/>
        <v>1</v>
      </c>
      <c r="I3823" s="104">
        <f t="shared" si="1225"/>
        <v>1.07934741</v>
      </c>
      <c r="J3823" s="104">
        <f t="shared" si="1217"/>
        <v>1.07934741</v>
      </c>
      <c r="K3823" s="104">
        <f t="shared" si="1218"/>
        <v>24151.802163709999</v>
      </c>
      <c r="L3823" s="107">
        <f t="shared" si="1227"/>
        <v>0</v>
      </c>
      <c r="M3823" s="105">
        <f t="shared" si="1228"/>
        <v>0</v>
      </c>
      <c r="N3823" s="104">
        <f t="shared" si="1229"/>
        <v>0</v>
      </c>
      <c r="O3823" s="113">
        <f t="shared" si="1226"/>
        <v>0.11</v>
      </c>
      <c r="P3823" s="108">
        <f t="shared" si="1216"/>
        <v>1.002246822</v>
      </c>
      <c r="Q3823" s="104">
        <f t="shared" si="1219"/>
        <v>54.264800440000002</v>
      </c>
      <c r="R3823" s="104">
        <f t="shared" si="1220"/>
        <v>54.264800440000002</v>
      </c>
      <c r="S3823" s="109" t="s">
        <v>52</v>
      </c>
      <c r="T3823" s="110">
        <f t="shared" si="1230"/>
        <v>43871</v>
      </c>
      <c r="U3823" s="111">
        <f t="shared" si="1231"/>
        <v>0</v>
      </c>
      <c r="V3823" s="22"/>
      <c r="AF3823" s="14"/>
    </row>
    <row r="3824" spans="1:32" x14ac:dyDescent="0.2">
      <c r="A3824" s="112">
        <f t="shared" si="1221"/>
        <v>43849</v>
      </c>
      <c r="B3824" s="104">
        <f t="shared" si="1233"/>
        <v>24212.858619979997</v>
      </c>
      <c r="C3824" s="104">
        <f t="shared" si="1222"/>
        <v>22376.300660889956</v>
      </c>
      <c r="D3824" s="132">
        <f t="shared" si="1223"/>
        <v>43841</v>
      </c>
      <c r="E3824" s="105">
        <f t="shared" si="1235"/>
        <v>0</v>
      </c>
      <c r="F3824" s="106">
        <f t="shared" si="1232"/>
        <v>9</v>
      </c>
      <c r="G3824" s="106">
        <f t="shared" si="1234"/>
        <v>31</v>
      </c>
      <c r="H3824" s="104">
        <f t="shared" si="1224"/>
        <v>1</v>
      </c>
      <c r="I3824" s="104">
        <f t="shared" si="1225"/>
        <v>1.07934741</v>
      </c>
      <c r="J3824" s="104">
        <f t="shared" si="1217"/>
        <v>1.07934741</v>
      </c>
      <c r="K3824" s="104">
        <f t="shared" si="1218"/>
        <v>24151.802163709999</v>
      </c>
      <c r="L3824" s="107">
        <f t="shared" si="1227"/>
        <v>0</v>
      </c>
      <c r="M3824" s="105">
        <f t="shared" si="1228"/>
        <v>0</v>
      </c>
      <c r="N3824" s="104">
        <f t="shared" si="1229"/>
        <v>0</v>
      </c>
      <c r="O3824" s="113">
        <f t="shared" si="1226"/>
        <v>0.11</v>
      </c>
      <c r="P3824" s="108">
        <f t="shared" si="1216"/>
        <v>1.002528029</v>
      </c>
      <c r="Q3824" s="104">
        <f t="shared" si="1219"/>
        <v>61.056456269999998</v>
      </c>
      <c r="R3824" s="104">
        <f t="shared" si="1220"/>
        <v>61.056456269999998</v>
      </c>
      <c r="S3824" s="109" t="s">
        <v>52</v>
      </c>
      <c r="T3824" s="110">
        <f t="shared" si="1230"/>
        <v>43871</v>
      </c>
      <c r="U3824" s="111">
        <f t="shared" si="1231"/>
        <v>0</v>
      </c>
      <c r="V3824" s="22"/>
      <c r="AF3824" s="14"/>
    </row>
    <row r="3825" spans="1:32" x14ac:dyDescent="0.2">
      <c r="A3825" s="112">
        <f t="shared" si="1221"/>
        <v>43850</v>
      </c>
      <c r="B3825" s="104">
        <f t="shared" si="1233"/>
        <v>24219.652207949999</v>
      </c>
      <c r="C3825" s="104">
        <f t="shared" si="1222"/>
        <v>22376.300660889956</v>
      </c>
      <c r="D3825" s="132">
        <f t="shared" si="1223"/>
        <v>43841</v>
      </c>
      <c r="E3825" s="105">
        <f t="shared" si="1235"/>
        <v>0</v>
      </c>
      <c r="F3825" s="106">
        <f t="shared" si="1232"/>
        <v>10</v>
      </c>
      <c r="G3825" s="106">
        <f t="shared" si="1234"/>
        <v>31</v>
      </c>
      <c r="H3825" s="104">
        <f t="shared" si="1224"/>
        <v>1</v>
      </c>
      <c r="I3825" s="104">
        <f t="shared" si="1225"/>
        <v>1.07934741</v>
      </c>
      <c r="J3825" s="104">
        <f t="shared" si="1217"/>
        <v>1.07934741</v>
      </c>
      <c r="K3825" s="104">
        <f t="shared" si="1218"/>
        <v>24151.802163709999</v>
      </c>
      <c r="L3825" s="107">
        <f t="shared" si="1227"/>
        <v>0</v>
      </c>
      <c r="M3825" s="105">
        <f t="shared" si="1228"/>
        <v>0</v>
      </c>
      <c r="N3825" s="104">
        <f t="shared" si="1229"/>
        <v>0</v>
      </c>
      <c r="O3825" s="113">
        <f t="shared" si="1226"/>
        <v>0.11</v>
      </c>
      <c r="P3825" s="108">
        <f t="shared" si="1216"/>
        <v>1.002809316</v>
      </c>
      <c r="Q3825" s="104">
        <f t="shared" si="1219"/>
        <v>67.850044240000003</v>
      </c>
      <c r="R3825" s="104">
        <f t="shared" si="1220"/>
        <v>67.850044240000003</v>
      </c>
      <c r="S3825" s="109" t="s">
        <v>52</v>
      </c>
      <c r="T3825" s="110">
        <f t="shared" si="1230"/>
        <v>43871</v>
      </c>
      <c r="U3825" s="111">
        <f t="shared" si="1231"/>
        <v>0</v>
      </c>
      <c r="V3825" s="22"/>
      <c r="AF3825" s="14"/>
    </row>
    <row r="3826" spans="1:32" x14ac:dyDescent="0.2">
      <c r="A3826" s="112">
        <f t="shared" si="1221"/>
        <v>43851</v>
      </c>
      <c r="B3826" s="104">
        <f t="shared" si="1233"/>
        <v>24226.447679770001</v>
      </c>
      <c r="C3826" s="104">
        <f t="shared" si="1222"/>
        <v>22376.300660889956</v>
      </c>
      <c r="D3826" s="132">
        <f t="shared" si="1223"/>
        <v>43841</v>
      </c>
      <c r="E3826" s="105">
        <f t="shared" si="1235"/>
        <v>0</v>
      </c>
      <c r="F3826" s="106">
        <f t="shared" si="1232"/>
        <v>11</v>
      </c>
      <c r="G3826" s="106">
        <f t="shared" si="1234"/>
        <v>31</v>
      </c>
      <c r="H3826" s="104">
        <f t="shared" si="1224"/>
        <v>1</v>
      </c>
      <c r="I3826" s="104">
        <f t="shared" si="1225"/>
        <v>1.07934741</v>
      </c>
      <c r="J3826" s="104">
        <f t="shared" si="1217"/>
        <v>1.07934741</v>
      </c>
      <c r="K3826" s="104">
        <f t="shared" si="1218"/>
        <v>24151.802163709999</v>
      </c>
      <c r="L3826" s="107">
        <f t="shared" si="1227"/>
        <v>0</v>
      </c>
      <c r="M3826" s="105">
        <f t="shared" si="1228"/>
        <v>0</v>
      </c>
      <c r="N3826" s="104">
        <f t="shared" si="1229"/>
        <v>0</v>
      </c>
      <c r="O3826" s="113">
        <f t="shared" si="1226"/>
        <v>0.11</v>
      </c>
      <c r="P3826" s="108">
        <f t="shared" si="1216"/>
        <v>1.003090681</v>
      </c>
      <c r="Q3826" s="104">
        <f t="shared" si="1219"/>
        <v>74.645516060000006</v>
      </c>
      <c r="R3826" s="104">
        <f t="shared" si="1220"/>
        <v>74.645516060000006</v>
      </c>
      <c r="S3826" s="109" t="s">
        <v>52</v>
      </c>
      <c r="T3826" s="110">
        <f t="shared" si="1230"/>
        <v>43871</v>
      </c>
      <c r="U3826" s="111">
        <f t="shared" si="1231"/>
        <v>0</v>
      </c>
      <c r="V3826" s="22"/>
      <c r="AF3826" s="14"/>
    </row>
    <row r="3827" spans="1:32" x14ac:dyDescent="0.2">
      <c r="A3827" s="112">
        <f t="shared" si="1221"/>
        <v>43852</v>
      </c>
      <c r="B3827" s="104">
        <f t="shared" si="1233"/>
        <v>24233.24505958</v>
      </c>
      <c r="C3827" s="104">
        <f t="shared" si="1222"/>
        <v>22376.300660889956</v>
      </c>
      <c r="D3827" s="132">
        <f t="shared" si="1223"/>
        <v>43841</v>
      </c>
      <c r="E3827" s="105">
        <f t="shared" si="1235"/>
        <v>0</v>
      </c>
      <c r="F3827" s="106">
        <f t="shared" si="1232"/>
        <v>12</v>
      </c>
      <c r="G3827" s="106">
        <f t="shared" si="1234"/>
        <v>31</v>
      </c>
      <c r="H3827" s="104">
        <f t="shared" si="1224"/>
        <v>1</v>
      </c>
      <c r="I3827" s="104">
        <f t="shared" si="1225"/>
        <v>1.07934741</v>
      </c>
      <c r="J3827" s="104">
        <f t="shared" si="1217"/>
        <v>1.07934741</v>
      </c>
      <c r="K3827" s="104">
        <f t="shared" si="1218"/>
        <v>24151.802163709999</v>
      </c>
      <c r="L3827" s="107">
        <f t="shared" si="1227"/>
        <v>0</v>
      </c>
      <c r="M3827" s="105">
        <f t="shared" si="1228"/>
        <v>0</v>
      </c>
      <c r="N3827" s="104">
        <f t="shared" si="1229"/>
        <v>0</v>
      </c>
      <c r="O3827" s="113">
        <f t="shared" si="1226"/>
        <v>0.11</v>
      </c>
      <c r="P3827" s="108">
        <f t="shared" si="1216"/>
        <v>1.0033721250000001</v>
      </c>
      <c r="Q3827" s="104">
        <f t="shared" si="1219"/>
        <v>81.442895870000001</v>
      </c>
      <c r="R3827" s="104">
        <f t="shared" si="1220"/>
        <v>81.442895870000001</v>
      </c>
      <c r="S3827" s="109" t="s">
        <v>52</v>
      </c>
      <c r="T3827" s="110">
        <f t="shared" si="1230"/>
        <v>43871</v>
      </c>
      <c r="U3827" s="111">
        <f t="shared" si="1231"/>
        <v>0</v>
      </c>
      <c r="V3827" s="22"/>
      <c r="AF3827" s="14"/>
    </row>
    <row r="3828" spans="1:32" x14ac:dyDescent="0.2">
      <c r="A3828" s="112">
        <f t="shared" si="1221"/>
        <v>43853</v>
      </c>
      <c r="B3828" s="104">
        <f t="shared" si="1233"/>
        <v>24240.044347380001</v>
      </c>
      <c r="C3828" s="104">
        <f t="shared" si="1222"/>
        <v>22376.300660889956</v>
      </c>
      <c r="D3828" s="132">
        <f t="shared" si="1223"/>
        <v>43841</v>
      </c>
      <c r="E3828" s="105">
        <f t="shared" si="1235"/>
        <v>0</v>
      </c>
      <c r="F3828" s="106">
        <f t="shared" si="1232"/>
        <v>13</v>
      </c>
      <c r="G3828" s="106">
        <f t="shared" si="1234"/>
        <v>31</v>
      </c>
      <c r="H3828" s="104">
        <f t="shared" si="1224"/>
        <v>1</v>
      </c>
      <c r="I3828" s="104">
        <f t="shared" si="1225"/>
        <v>1.07934741</v>
      </c>
      <c r="J3828" s="104">
        <f t="shared" si="1217"/>
        <v>1.07934741</v>
      </c>
      <c r="K3828" s="104">
        <f t="shared" si="1218"/>
        <v>24151.802163709999</v>
      </c>
      <c r="L3828" s="107">
        <f t="shared" si="1227"/>
        <v>0</v>
      </c>
      <c r="M3828" s="105">
        <f t="shared" si="1228"/>
        <v>0</v>
      </c>
      <c r="N3828" s="104">
        <f t="shared" si="1229"/>
        <v>0</v>
      </c>
      <c r="O3828" s="113">
        <f t="shared" si="1226"/>
        <v>0.11</v>
      </c>
      <c r="P3828" s="108">
        <f t="shared" si="1216"/>
        <v>1.003653648</v>
      </c>
      <c r="Q3828" s="104">
        <f t="shared" si="1219"/>
        <v>88.242183670000003</v>
      </c>
      <c r="R3828" s="104">
        <f t="shared" si="1220"/>
        <v>88.242183670000003</v>
      </c>
      <c r="S3828" s="109" t="s">
        <v>52</v>
      </c>
      <c r="T3828" s="110">
        <f t="shared" si="1230"/>
        <v>43871</v>
      </c>
      <c r="U3828" s="111">
        <f t="shared" si="1231"/>
        <v>0</v>
      </c>
      <c r="V3828" s="22"/>
      <c r="AF3828" s="14"/>
    </row>
    <row r="3829" spans="1:32" x14ac:dyDescent="0.2">
      <c r="A3829" s="112">
        <f t="shared" si="1221"/>
        <v>43854</v>
      </c>
      <c r="B3829" s="104">
        <f t="shared" si="1233"/>
        <v>24246.845543169999</v>
      </c>
      <c r="C3829" s="104">
        <f t="shared" si="1222"/>
        <v>22376.300660889956</v>
      </c>
      <c r="D3829" s="132">
        <f t="shared" si="1223"/>
        <v>43841</v>
      </c>
      <c r="E3829" s="105">
        <f t="shared" si="1235"/>
        <v>0</v>
      </c>
      <c r="F3829" s="106">
        <f t="shared" si="1232"/>
        <v>14</v>
      </c>
      <c r="G3829" s="106">
        <f t="shared" si="1234"/>
        <v>31</v>
      </c>
      <c r="H3829" s="104">
        <f t="shared" si="1224"/>
        <v>1</v>
      </c>
      <c r="I3829" s="104">
        <f t="shared" si="1225"/>
        <v>1.07934741</v>
      </c>
      <c r="J3829" s="104">
        <f t="shared" si="1217"/>
        <v>1.07934741</v>
      </c>
      <c r="K3829" s="104">
        <f t="shared" si="1218"/>
        <v>24151.802163709999</v>
      </c>
      <c r="L3829" s="107">
        <f t="shared" si="1227"/>
        <v>0</v>
      </c>
      <c r="M3829" s="105">
        <f t="shared" si="1228"/>
        <v>0</v>
      </c>
      <c r="N3829" s="104">
        <f t="shared" si="1229"/>
        <v>0</v>
      </c>
      <c r="O3829" s="113">
        <f t="shared" si="1226"/>
        <v>0.11</v>
      </c>
      <c r="P3829" s="108">
        <f t="shared" si="1216"/>
        <v>1.0039352500000001</v>
      </c>
      <c r="Q3829" s="104">
        <f t="shared" si="1219"/>
        <v>95.043379459999997</v>
      </c>
      <c r="R3829" s="104">
        <f t="shared" si="1220"/>
        <v>95.043379459999997</v>
      </c>
      <c r="S3829" s="109" t="s">
        <v>52</v>
      </c>
      <c r="T3829" s="110">
        <f t="shared" si="1230"/>
        <v>43871</v>
      </c>
      <c r="U3829" s="111">
        <f t="shared" si="1231"/>
        <v>0</v>
      </c>
      <c r="V3829" s="22"/>
      <c r="AF3829" s="14"/>
    </row>
    <row r="3830" spans="1:32" x14ac:dyDescent="0.2">
      <c r="A3830" s="112">
        <f t="shared" si="1221"/>
        <v>43855</v>
      </c>
      <c r="B3830" s="104">
        <f t="shared" si="1233"/>
        <v>24253.648646959999</v>
      </c>
      <c r="C3830" s="104">
        <f t="shared" si="1222"/>
        <v>22376.300660889956</v>
      </c>
      <c r="D3830" s="132">
        <f t="shared" si="1223"/>
        <v>43841</v>
      </c>
      <c r="E3830" s="105">
        <f t="shared" si="1235"/>
        <v>0</v>
      </c>
      <c r="F3830" s="106">
        <f t="shared" si="1232"/>
        <v>15</v>
      </c>
      <c r="G3830" s="106">
        <f t="shared" si="1234"/>
        <v>31</v>
      </c>
      <c r="H3830" s="104">
        <f t="shared" si="1224"/>
        <v>1</v>
      </c>
      <c r="I3830" s="104">
        <f t="shared" si="1225"/>
        <v>1.07934741</v>
      </c>
      <c r="J3830" s="104">
        <f t="shared" si="1217"/>
        <v>1.07934741</v>
      </c>
      <c r="K3830" s="104">
        <f t="shared" si="1218"/>
        <v>24151.802163709999</v>
      </c>
      <c r="L3830" s="107">
        <f t="shared" si="1227"/>
        <v>0</v>
      </c>
      <c r="M3830" s="105">
        <f t="shared" si="1228"/>
        <v>0</v>
      </c>
      <c r="N3830" s="104">
        <f t="shared" si="1229"/>
        <v>0</v>
      </c>
      <c r="O3830" s="113">
        <f t="shared" si="1226"/>
        <v>0.11</v>
      </c>
      <c r="P3830" s="108">
        <f t="shared" si="1216"/>
        <v>1.004216931</v>
      </c>
      <c r="Q3830" s="104">
        <f t="shared" si="1219"/>
        <v>101.84648325000001</v>
      </c>
      <c r="R3830" s="104">
        <f t="shared" si="1220"/>
        <v>101.84648325000001</v>
      </c>
      <c r="S3830" s="109" t="s">
        <v>52</v>
      </c>
      <c r="T3830" s="110">
        <f t="shared" si="1230"/>
        <v>43871</v>
      </c>
      <c r="U3830" s="111">
        <f t="shared" si="1231"/>
        <v>0</v>
      </c>
      <c r="V3830" s="22"/>
      <c r="AF3830" s="14"/>
    </row>
    <row r="3831" spans="1:32" x14ac:dyDescent="0.2">
      <c r="A3831" s="112">
        <f t="shared" si="1221"/>
        <v>43856</v>
      </c>
      <c r="B3831" s="104">
        <f t="shared" si="1233"/>
        <v>24260.453682879997</v>
      </c>
      <c r="C3831" s="104">
        <f t="shared" si="1222"/>
        <v>22376.300660889956</v>
      </c>
      <c r="D3831" s="132">
        <f t="shared" si="1223"/>
        <v>43841</v>
      </c>
      <c r="E3831" s="105">
        <f t="shared" si="1235"/>
        <v>0</v>
      </c>
      <c r="F3831" s="106">
        <f t="shared" si="1232"/>
        <v>16</v>
      </c>
      <c r="G3831" s="106">
        <f t="shared" si="1234"/>
        <v>31</v>
      </c>
      <c r="H3831" s="104">
        <f t="shared" si="1224"/>
        <v>1</v>
      </c>
      <c r="I3831" s="104">
        <f t="shared" si="1225"/>
        <v>1.07934741</v>
      </c>
      <c r="J3831" s="104">
        <f t="shared" si="1217"/>
        <v>1.07934741</v>
      </c>
      <c r="K3831" s="104">
        <f t="shared" si="1218"/>
        <v>24151.802163709999</v>
      </c>
      <c r="L3831" s="107">
        <f t="shared" si="1227"/>
        <v>0</v>
      </c>
      <c r="M3831" s="105">
        <f t="shared" si="1228"/>
        <v>0</v>
      </c>
      <c r="N3831" s="104">
        <f t="shared" si="1229"/>
        <v>0</v>
      </c>
      <c r="O3831" s="113">
        <f t="shared" si="1226"/>
        <v>0.11</v>
      </c>
      <c r="P3831" s="108">
        <f t="shared" si="1216"/>
        <v>1.0044986920000001</v>
      </c>
      <c r="Q3831" s="104">
        <f t="shared" si="1219"/>
        <v>108.65151917</v>
      </c>
      <c r="R3831" s="104">
        <f t="shared" si="1220"/>
        <v>108.65151917</v>
      </c>
      <c r="S3831" s="109" t="s">
        <v>52</v>
      </c>
      <c r="T3831" s="110">
        <f t="shared" si="1230"/>
        <v>43871</v>
      </c>
      <c r="U3831" s="111">
        <f t="shared" si="1231"/>
        <v>0</v>
      </c>
      <c r="V3831" s="22"/>
      <c r="AF3831" s="14"/>
    </row>
    <row r="3832" spans="1:32" x14ac:dyDescent="0.2">
      <c r="A3832" s="112">
        <f t="shared" si="1221"/>
        <v>43857</v>
      </c>
      <c r="B3832" s="104">
        <f t="shared" si="1233"/>
        <v>24267.26060265</v>
      </c>
      <c r="C3832" s="104">
        <f t="shared" si="1222"/>
        <v>22376.300660889956</v>
      </c>
      <c r="D3832" s="132">
        <f t="shared" si="1223"/>
        <v>43841</v>
      </c>
      <c r="E3832" s="105">
        <f t="shared" si="1235"/>
        <v>0</v>
      </c>
      <c r="F3832" s="106">
        <f t="shared" si="1232"/>
        <v>17</v>
      </c>
      <c r="G3832" s="106">
        <f t="shared" si="1234"/>
        <v>31</v>
      </c>
      <c r="H3832" s="104">
        <f t="shared" si="1224"/>
        <v>1</v>
      </c>
      <c r="I3832" s="104">
        <f t="shared" si="1225"/>
        <v>1.07934741</v>
      </c>
      <c r="J3832" s="104">
        <f t="shared" si="1217"/>
        <v>1.07934741</v>
      </c>
      <c r="K3832" s="104">
        <f t="shared" si="1218"/>
        <v>24151.802163709999</v>
      </c>
      <c r="L3832" s="107">
        <f t="shared" si="1227"/>
        <v>0</v>
      </c>
      <c r="M3832" s="105">
        <f t="shared" si="1228"/>
        <v>0</v>
      </c>
      <c r="N3832" s="104">
        <f t="shared" si="1229"/>
        <v>0</v>
      </c>
      <c r="O3832" s="113">
        <f t="shared" si="1226"/>
        <v>0.11</v>
      </c>
      <c r="P3832" s="108">
        <f t="shared" si="1216"/>
        <v>1.004780531</v>
      </c>
      <c r="Q3832" s="104">
        <f t="shared" si="1219"/>
        <v>115.45843893999999</v>
      </c>
      <c r="R3832" s="104">
        <f t="shared" si="1220"/>
        <v>115.45843893999999</v>
      </c>
      <c r="S3832" s="109" t="s">
        <v>52</v>
      </c>
      <c r="T3832" s="110">
        <f t="shared" si="1230"/>
        <v>43871</v>
      </c>
      <c r="U3832" s="111">
        <f t="shared" si="1231"/>
        <v>0</v>
      </c>
      <c r="V3832" s="22"/>
      <c r="AF3832" s="14"/>
    </row>
    <row r="3833" spans="1:32" x14ac:dyDescent="0.2">
      <c r="A3833" s="112">
        <f t="shared" si="1221"/>
        <v>43858</v>
      </c>
      <c r="B3833" s="104">
        <f t="shared" si="1233"/>
        <v>24274.069430420001</v>
      </c>
      <c r="C3833" s="104">
        <f t="shared" si="1222"/>
        <v>22376.300660889956</v>
      </c>
      <c r="D3833" s="132">
        <f t="shared" si="1223"/>
        <v>43841</v>
      </c>
      <c r="E3833" s="105">
        <f t="shared" si="1235"/>
        <v>0</v>
      </c>
      <c r="F3833" s="106">
        <f t="shared" si="1232"/>
        <v>18</v>
      </c>
      <c r="G3833" s="106">
        <f t="shared" si="1234"/>
        <v>31</v>
      </c>
      <c r="H3833" s="104">
        <f t="shared" si="1224"/>
        <v>1</v>
      </c>
      <c r="I3833" s="104">
        <f t="shared" si="1225"/>
        <v>1.07934741</v>
      </c>
      <c r="J3833" s="104">
        <f t="shared" si="1217"/>
        <v>1.07934741</v>
      </c>
      <c r="K3833" s="104">
        <f t="shared" si="1218"/>
        <v>24151.802163709999</v>
      </c>
      <c r="L3833" s="107">
        <f t="shared" si="1227"/>
        <v>0</v>
      </c>
      <c r="M3833" s="105">
        <f t="shared" si="1228"/>
        <v>0</v>
      </c>
      <c r="N3833" s="104">
        <f t="shared" si="1229"/>
        <v>0</v>
      </c>
      <c r="O3833" s="113">
        <f t="shared" si="1226"/>
        <v>0.11</v>
      </c>
      <c r="P3833" s="108">
        <f t="shared" si="1216"/>
        <v>1.005062449</v>
      </c>
      <c r="Q3833" s="104">
        <f t="shared" si="1219"/>
        <v>122.26726671</v>
      </c>
      <c r="R3833" s="104">
        <f t="shared" si="1220"/>
        <v>122.26726671</v>
      </c>
      <c r="S3833" s="109" t="s">
        <v>52</v>
      </c>
      <c r="T3833" s="110">
        <f t="shared" si="1230"/>
        <v>43871</v>
      </c>
      <c r="U3833" s="111">
        <f t="shared" si="1231"/>
        <v>0</v>
      </c>
      <c r="V3833" s="22"/>
      <c r="AF3833" s="14"/>
    </row>
    <row r="3834" spans="1:32" x14ac:dyDescent="0.2">
      <c r="A3834" s="112">
        <f t="shared" si="1221"/>
        <v>43859</v>
      </c>
      <c r="B3834" s="104">
        <f t="shared" si="1233"/>
        <v>24280.88019032</v>
      </c>
      <c r="C3834" s="104">
        <f t="shared" si="1222"/>
        <v>22376.300660889956</v>
      </c>
      <c r="D3834" s="132">
        <f t="shared" si="1223"/>
        <v>43841</v>
      </c>
      <c r="E3834" s="105">
        <f t="shared" si="1235"/>
        <v>0</v>
      </c>
      <c r="F3834" s="106">
        <f t="shared" si="1232"/>
        <v>19</v>
      </c>
      <c r="G3834" s="106">
        <f t="shared" si="1234"/>
        <v>31</v>
      </c>
      <c r="H3834" s="104">
        <f t="shared" si="1224"/>
        <v>1</v>
      </c>
      <c r="I3834" s="104">
        <f t="shared" si="1225"/>
        <v>1.07934741</v>
      </c>
      <c r="J3834" s="104">
        <f t="shared" si="1217"/>
        <v>1.07934741</v>
      </c>
      <c r="K3834" s="104">
        <f t="shared" si="1218"/>
        <v>24151.802163709999</v>
      </c>
      <c r="L3834" s="107">
        <f t="shared" si="1227"/>
        <v>0</v>
      </c>
      <c r="M3834" s="105">
        <f t="shared" si="1228"/>
        <v>0</v>
      </c>
      <c r="N3834" s="104">
        <f t="shared" si="1229"/>
        <v>0</v>
      </c>
      <c r="O3834" s="113">
        <f t="shared" si="1226"/>
        <v>0.11</v>
      </c>
      <c r="P3834" s="108">
        <f t="shared" si="1216"/>
        <v>1.0053444469999999</v>
      </c>
      <c r="Q3834" s="104">
        <f t="shared" si="1219"/>
        <v>129.07802660999999</v>
      </c>
      <c r="R3834" s="104">
        <f t="shared" si="1220"/>
        <v>129.07802660999999</v>
      </c>
      <c r="S3834" s="109" t="s">
        <v>52</v>
      </c>
      <c r="T3834" s="110">
        <f t="shared" si="1230"/>
        <v>43871</v>
      </c>
      <c r="U3834" s="111">
        <f t="shared" si="1231"/>
        <v>0</v>
      </c>
      <c r="V3834" s="22"/>
      <c r="AF3834" s="14"/>
    </row>
    <row r="3835" spans="1:32" x14ac:dyDescent="0.2">
      <c r="A3835" s="112">
        <f t="shared" si="1221"/>
        <v>43860</v>
      </c>
      <c r="B3835" s="104">
        <f t="shared" si="1233"/>
        <v>24287.69283407</v>
      </c>
      <c r="C3835" s="104">
        <f t="shared" si="1222"/>
        <v>22376.300660889956</v>
      </c>
      <c r="D3835" s="132">
        <f t="shared" si="1223"/>
        <v>43841</v>
      </c>
      <c r="E3835" s="105">
        <f t="shared" si="1235"/>
        <v>0</v>
      </c>
      <c r="F3835" s="106">
        <f t="shared" si="1232"/>
        <v>20</v>
      </c>
      <c r="G3835" s="106">
        <f t="shared" si="1234"/>
        <v>31</v>
      </c>
      <c r="H3835" s="104">
        <f t="shared" si="1224"/>
        <v>1</v>
      </c>
      <c r="I3835" s="104">
        <f t="shared" si="1225"/>
        <v>1.07934741</v>
      </c>
      <c r="J3835" s="104">
        <f t="shared" si="1217"/>
        <v>1.07934741</v>
      </c>
      <c r="K3835" s="104">
        <f t="shared" si="1218"/>
        <v>24151.802163709999</v>
      </c>
      <c r="L3835" s="107">
        <f t="shared" si="1227"/>
        <v>0</v>
      </c>
      <c r="M3835" s="105">
        <f t="shared" si="1228"/>
        <v>0</v>
      </c>
      <c r="N3835" s="104">
        <f t="shared" si="1229"/>
        <v>0</v>
      </c>
      <c r="O3835" s="113">
        <f t="shared" si="1226"/>
        <v>0.11</v>
      </c>
      <c r="P3835" s="108">
        <f t="shared" si="1216"/>
        <v>1.0056265230000001</v>
      </c>
      <c r="Q3835" s="104">
        <f t="shared" si="1219"/>
        <v>135.89067036</v>
      </c>
      <c r="R3835" s="104">
        <f t="shared" si="1220"/>
        <v>135.89067036</v>
      </c>
      <c r="S3835" s="109" t="s">
        <v>52</v>
      </c>
      <c r="T3835" s="110">
        <f t="shared" si="1230"/>
        <v>43871</v>
      </c>
      <c r="U3835" s="111">
        <f t="shared" si="1231"/>
        <v>0</v>
      </c>
      <c r="V3835" s="22"/>
      <c r="AF3835" s="14"/>
    </row>
    <row r="3836" spans="1:32" x14ac:dyDescent="0.2">
      <c r="A3836" s="112">
        <f t="shared" si="1221"/>
        <v>43861</v>
      </c>
      <c r="B3836" s="104">
        <f t="shared" si="1233"/>
        <v>24294.507409959999</v>
      </c>
      <c r="C3836" s="104">
        <f t="shared" si="1222"/>
        <v>22376.300660889956</v>
      </c>
      <c r="D3836" s="132">
        <f t="shared" si="1223"/>
        <v>43841</v>
      </c>
      <c r="E3836" s="105">
        <f t="shared" si="1235"/>
        <v>0</v>
      </c>
      <c r="F3836" s="106">
        <f t="shared" si="1232"/>
        <v>21</v>
      </c>
      <c r="G3836" s="106">
        <f t="shared" si="1234"/>
        <v>31</v>
      </c>
      <c r="H3836" s="104">
        <f t="shared" si="1224"/>
        <v>1</v>
      </c>
      <c r="I3836" s="104">
        <f t="shared" si="1225"/>
        <v>1.07934741</v>
      </c>
      <c r="J3836" s="104">
        <f t="shared" si="1217"/>
        <v>1.07934741</v>
      </c>
      <c r="K3836" s="104">
        <f t="shared" si="1218"/>
        <v>24151.802163709999</v>
      </c>
      <c r="L3836" s="107">
        <f t="shared" si="1227"/>
        <v>0</v>
      </c>
      <c r="M3836" s="105">
        <f t="shared" si="1228"/>
        <v>0</v>
      </c>
      <c r="N3836" s="104">
        <f t="shared" si="1229"/>
        <v>0</v>
      </c>
      <c r="O3836" s="113">
        <f t="shared" si="1226"/>
        <v>0.11</v>
      </c>
      <c r="P3836" s="108">
        <f t="shared" si="1216"/>
        <v>1.005908679</v>
      </c>
      <c r="Q3836" s="104">
        <f t="shared" si="1219"/>
        <v>142.70524624999999</v>
      </c>
      <c r="R3836" s="104">
        <f t="shared" si="1220"/>
        <v>142.70524624999999</v>
      </c>
      <c r="S3836" s="109" t="s">
        <v>52</v>
      </c>
      <c r="T3836" s="110">
        <f t="shared" si="1230"/>
        <v>43871</v>
      </c>
      <c r="U3836" s="111">
        <f t="shared" si="1231"/>
        <v>0</v>
      </c>
      <c r="V3836" s="22"/>
      <c r="AF3836" s="14"/>
    </row>
    <row r="3837" spans="1:32" x14ac:dyDescent="0.2">
      <c r="A3837" s="112">
        <f t="shared" si="1221"/>
        <v>43862</v>
      </c>
      <c r="B3837" s="104">
        <f t="shared" si="1233"/>
        <v>24301.32389385</v>
      </c>
      <c r="C3837" s="104">
        <f t="shared" si="1222"/>
        <v>22376.300660889956</v>
      </c>
      <c r="D3837" s="132">
        <f t="shared" si="1223"/>
        <v>43841</v>
      </c>
      <c r="E3837" s="105">
        <f t="shared" si="1235"/>
        <v>0</v>
      </c>
      <c r="F3837" s="106">
        <f t="shared" si="1232"/>
        <v>22</v>
      </c>
      <c r="G3837" s="106">
        <f t="shared" si="1234"/>
        <v>31</v>
      </c>
      <c r="H3837" s="104">
        <f t="shared" si="1224"/>
        <v>1</v>
      </c>
      <c r="I3837" s="104">
        <f t="shared" si="1225"/>
        <v>1.07934741</v>
      </c>
      <c r="J3837" s="104">
        <f t="shared" si="1217"/>
        <v>1.07934741</v>
      </c>
      <c r="K3837" s="104">
        <f t="shared" si="1218"/>
        <v>24151.802163709999</v>
      </c>
      <c r="L3837" s="107">
        <f t="shared" si="1227"/>
        <v>0</v>
      </c>
      <c r="M3837" s="105">
        <f t="shared" si="1228"/>
        <v>0</v>
      </c>
      <c r="N3837" s="104">
        <f t="shared" si="1229"/>
        <v>0</v>
      </c>
      <c r="O3837" s="113">
        <f t="shared" si="1226"/>
        <v>0.11</v>
      </c>
      <c r="P3837" s="108">
        <f t="shared" si="1216"/>
        <v>1.006190914</v>
      </c>
      <c r="Q3837" s="104">
        <f t="shared" si="1219"/>
        <v>149.52173013999999</v>
      </c>
      <c r="R3837" s="104">
        <f t="shared" si="1220"/>
        <v>149.52173013999999</v>
      </c>
      <c r="S3837" s="109" t="s">
        <v>52</v>
      </c>
      <c r="T3837" s="110">
        <f t="shared" si="1230"/>
        <v>43871</v>
      </c>
      <c r="U3837" s="111">
        <f t="shared" si="1231"/>
        <v>0</v>
      </c>
      <c r="V3837" s="22"/>
      <c r="AF3837" s="14"/>
    </row>
    <row r="3838" spans="1:32" x14ac:dyDescent="0.2">
      <c r="A3838" s="112">
        <f t="shared" si="1221"/>
        <v>43863</v>
      </c>
      <c r="B3838" s="104">
        <f t="shared" si="1233"/>
        <v>24308.142285719998</v>
      </c>
      <c r="C3838" s="104">
        <f t="shared" si="1222"/>
        <v>22376.300660889956</v>
      </c>
      <c r="D3838" s="132">
        <f t="shared" si="1223"/>
        <v>43841</v>
      </c>
      <c r="E3838" s="105">
        <f t="shared" si="1235"/>
        <v>0</v>
      </c>
      <c r="F3838" s="106">
        <f t="shared" si="1232"/>
        <v>23</v>
      </c>
      <c r="G3838" s="106">
        <f t="shared" si="1234"/>
        <v>31</v>
      </c>
      <c r="H3838" s="104">
        <f t="shared" si="1224"/>
        <v>1</v>
      </c>
      <c r="I3838" s="104">
        <f t="shared" si="1225"/>
        <v>1.07934741</v>
      </c>
      <c r="J3838" s="104">
        <f t="shared" si="1217"/>
        <v>1.07934741</v>
      </c>
      <c r="K3838" s="104">
        <f t="shared" si="1218"/>
        <v>24151.802163709999</v>
      </c>
      <c r="L3838" s="107">
        <f t="shared" si="1227"/>
        <v>0</v>
      </c>
      <c r="M3838" s="105">
        <f t="shared" si="1228"/>
        <v>0</v>
      </c>
      <c r="N3838" s="104">
        <f t="shared" si="1229"/>
        <v>0</v>
      </c>
      <c r="O3838" s="113">
        <f t="shared" si="1226"/>
        <v>0.11</v>
      </c>
      <c r="P3838" s="108">
        <f t="shared" si="1216"/>
        <v>1.0064732279999999</v>
      </c>
      <c r="Q3838" s="104">
        <f t="shared" si="1219"/>
        <v>156.34012200999999</v>
      </c>
      <c r="R3838" s="104">
        <f t="shared" si="1220"/>
        <v>156.34012200999999</v>
      </c>
      <c r="S3838" s="109" t="s">
        <v>52</v>
      </c>
      <c r="T3838" s="110">
        <f t="shared" si="1230"/>
        <v>43871</v>
      </c>
      <c r="U3838" s="111">
        <f t="shared" si="1231"/>
        <v>0</v>
      </c>
      <c r="V3838" s="22"/>
      <c r="AF3838" s="14"/>
    </row>
    <row r="3839" spans="1:32" x14ac:dyDescent="0.2">
      <c r="A3839" s="112">
        <f t="shared" si="1221"/>
        <v>43864</v>
      </c>
      <c r="B3839" s="104">
        <f t="shared" si="1233"/>
        <v>24314.962585589998</v>
      </c>
      <c r="C3839" s="104">
        <f t="shared" si="1222"/>
        <v>22376.300660889956</v>
      </c>
      <c r="D3839" s="132">
        <f t="shared" si="1223"/>
        <v>43841</v>
      </c>
      <c r="E3839" s="105">
        <f t="shared" si="1235"/>
        <v>0</v>
      </c>
      <c r="F3839" s="106">
        <f t="shared" si="1232"/>
        <v>24</v>
      </c>
      <c r="G3839" s="106">
        <f t="shared" si="1234"/>
        <v>31</v>
      </c>
      <c r="H3839" s="104">
        <f t="shared" si="1224"/>
        <v>1</v>
      </c>
      <c r="I3839" s="104">
        <f t="shared" si="1225"/>
        <v>1.07934741</v>
      </c>
      <c r="J3839" s="104">
        <f t="shared" si="1217"/>
        <v>1.07934741</v>
      </c>
      <c r="K3839" s="104">
        <f t="shared" si="1218"/>
        <v>24151.802163709999</v>
      </c>
      <c r="L3839" s="107">
        <f t="shared" si="1227"/>
        <v>0</v>
      </c>
      <c r="M3839" s="105">
        <f t="shared" si="1228"/>
        <v>0</v>
      </c>
      <c r="N3839" s="104">
        <f t="shared" si="1229"/>
        <v>0</v>
      </c>
      <c r="O3839" s="113">
        <f t="shared" si="1226"/>
        <v>0.11</v>
      </c>
      <c r="P3839" s="108">
        <f t="shared" si="1216"/>
        <v>1.0067556209999999</v>
      </c>
      <c r="Q3839" s="104">
        <f t="shared" si="1219"/>
        <v>163.16042188</v>
      </c>
      <c r="R3839" s="104">
        <f t="shared" si="1220"/>
        <v>163.16042188</v>
      </c>
      <c r="S3839" s="109" t="s">
        <v>52</v>
      </c>
      <c r="T3839" s="110">
        <f t="shared" si="1230"/>
        <v>43871</v>
      </c>
      <c r="U3839" s="111">
        <f t="shared" si="1231"/>
        <v>0</v>
      </c>
      <c r="V3839" s="22"/>
      <c r="AF3839" s="14"/>
    </row>
    <row r="3840" spans="1:32" x14ac:dyDescent="0.2">
      <c r="A3840" s="112">
        <f t="shared" si="1221"/>
        <v>43865</v>
      </c>
      <c r="B3840" s="104">
        <f t="shared" si="1233"/>
        <v>24321.784817600001</v>
      </c>
      <c r="C3840" s="104">
        <f t="shared" si="1222"/>
        <v>22376.300660889956</v>
      </c>
      <c r="D3840" s="132">
        <f t="shared" si="1223"/>
        <v>43841</v>
      </c>
      <c r="E3840" s="105">
        <f t="shared" si="1235"/>
        <v>0</v>
      </c>
      <c r="F3840" s="106">
        <f t="shared" si="1232"/>
        <v>25</v>
      </c>
      <c r="G3840" s="106">
        <f t="shared" si="1234"/>
        <v>31</v>
      </c>
      <c r="H3840" s="104">
        <f t="shared" si="1224"/>
        <v>1</v>
      </c>
      <c r="I3840" s="104">
        <f t="shared" si="1225"/>
        <v>1.07934741</v>
      </c>
      <c r="J3840" s="104">
        <f t="shared" si="1217"/>
        <v>1.07934741</v>
      </c>
      <c r="K3840" s="104">
        <f t="shared" si="1218"/>
        <v>24151.802163709999</v>
      </c>
      <c r="L3840" s="107">
        <f t="shared" si="1227"/>
        <v>0</v>
      </c>
      <c r="M3840" s="105">
        <f t="shared" si="1228"/>
        <v>0</v>
      </c>
      <c r="N3840" s="104">
        <f t="shared" si="1229"/>
        <v>0</v>
      </c>
      <c r="O3840" s="113">
        <f t="shared" si="1226"/>
        <v>0.11</v>
      </c>
      <c r="P3840" s="108">
        <f t="shared" si="1216"/>
        <v>1.0070380940000001</v>
      </c>
      <c r="Q3840" s="104">
        <f t="shared" si="1219"/>
        <v>169.98265388999999</v>
      </c>
      <c r="R3840" s="104">
        <f t="shared" si="1220"/>
        <v>169.98265388999999</v>
      </c>
      <c r="S3840" s="109" t="s">
        <v>52</v>
      </c>
      <c r="T3840" s="110">
        <f t="shared" si="1230"/>
        <v>43871</v>
      </c>
      <c r="U3840" s="111">
        <f t="shared" si="1231"/>
        <v>0</v>
      </c>
      <c r="V3840" s="22"/>
      <c r="AF3840" s="14"/>
    </row>
    <row r="3841" spans="1:32" x14ac:dyDescent="0.2">
      <c r="A3841" s="112">
        <f t="shared" si="1221"/>
        <v>43866</v>
      </c>
      <c r="B3841" s="104">
        <f t="shared" si="1233"/>
        <v>24328.60893346</v>
      </c>
      <c r="C3841" s="104">
        <f t="shared" si="1222"/>
        <v>22376.300660889956</v>
      </c>
      <c r="D3841" s="132">
        <f t="shared" si="1223"/>
        <v>43841</v>
      </c>
      <c r="E3841" s="105">
        <f t="shared" si="1235"/>
        <v>0</v>
      </c>
      <c r="F3841" s="106">
        <f t="shared" si="1232"/>
        <v>26</v>
      </c>
      <c r="G3841" s="106">
        <f t="shared" si="1234"/>
        <v>31</v>
      </c>
      <c r="H3841" s="104">
        <f t="shared" si="1224"/>
        <v>1</v>
      </c>
      <c r="I3841" s="104">
        <f t="shared" si="1225"/>
        <v>1.07934741</v>
      </c>
      <c r="J3841" s="104">
        <f t="shared" si="1217"/>
        <v>1.07934741</v>
      </c>
      <c r="K3841" s="104">
        <f t="shared" si="1218"/>
        <v>24151.802163709999</v>
      </c>
      <c r="L3841" s="107">
        <f t="shared" si="1227"/>
        <v>0</v>
      </c>
      <c r="M3841" s="105">
        <f t="shared" si="1228"/>
        <v>0</v>
      </c>
      <c r="N3841" s="104">
        <f t="shared" si="1229"/>
        <v>0</v>
      </c>
      <c r="O3841" s="113">
        <f t="shared" si="1226"/>
        <v>0.11</v>
      </c>
      <c r="P3841" s="108">
        <f t="shared" si="1216"/>
        <v>1.0073206450000001</v>
      </c>
      <c r="Q3841" s="104">
        <f t="shared" si="1219"/>
        <v>176.80676975</v>
      </c>
      <c r="R3841" s="104">
        <f t="shared" si="1220"/>
        <v>176.80676975</v>
      </c>
      <c r="S3841" s="109" t="s">
        <v>52</v>
      </c>
      <c r="T3841" s="110">
        <f t="shared" si="1230"/>
        <v>43871</v>
      </c>
      <c r="U3841" s="111">
        <f t="shared" si="1231"/>
        <v>0</v>
      </c>
      <c r="V3841" s="22"/>
      <c r="AF3841" s="14"/>
    </row>
    <row r="3842" spans="1:32" x14ac:dyDescent="0.2">
      <c r="A3842" s="112">
        <f t="shared" si="1221"/>
        <v>43867</v>
      </c>
      <c r="B3842" s="104">
        <f t="shared" si="1233"/>
        <v>24335.434981449998</v>
      </c>
      <c r="C3842" s="104">
        <f t="shared" si="1222"/>
        <v>22376.300660889956</v>
      </c>
      <c r="D3842" s="132">
        <f t="shared" si="1223"/>
        <v>43841</v>
      </c>
      <c r="E3842" s="105">
        <f t="shared" si="1235"/>
        <v>0</v>
      </c>
      <c r="F3842" s="106">
        <f t="shared" si="1232"/>
        <v>27</v>
      </c>
      <c r="G3842" s="106">
        <f t="shared" si="1234"/>
        <v>31</v>
      </c>
      <c r="H3842" s="104">
        <f t="shared" si="1224"/>
        <v>1</v>
      </c>
      <c r="I3842" s="104">
        <f t="shared" si="1225"/>
        <v>1.07934741</v>
      </c>
      <c r="J3842" s="104">
        <f t="shared" si="1217"/>
        <v>1.07934741</v>
      </c>
      <c r="K3842" s="104">
        <f t="shared" si="1218"/>
        <v>24151.802163709999</v>
      </c>
      <c r="L3842" s="107">
        <f t="shared" si="1227"/>
        <v>0</v>
      </c>
      <c r="M3842" s="105">
        <f t="shared" si="1228"/>
        <v>0</v>
      </c>
      <c r="N3842" s="104">
        <f t="shared" si="1229"/>
        <v>0</v>
      </c>
      <c r="O3842" s="113">
        <f t="shared" si="1226"/>
        <v>0.11</v>
      </c>
      <c r="P3842" s="108">
        <f t="shared" si="1216"/>
        <v>1.007603276</v>
      </c>
      <c r="Q3842" s="104">
        <f t="shared" si="1219"/>
        <v>183.63281774000001</v>
      </c>
      <c r="R3842" s="104">
        <f t="shared" si="1220"/>
        <v>183.63281774000001</v>
      </c>
      <c r="S3842" s="109" t="s">
        <v>52</v>
      </c>
      <c r="T3842" s="110">
        <f t="shared" si="1230"/>
        <v>43871</v>
      </c>
      <c r="U3842" s="111">
        <f t="shared" si="1231"/>
        <v>0</v>
      </c>
      <c r="V3842" s="22"/>
      <c r="AF3842" s="14"/>
    </row>
    <row r="3843" spans="1:32" x14ac:dyDescent="0.2">
      <c r="A3843" s="112">
        <f t="shared" si="1221"/>
        <v>43868</v>
      </c>
      <c r="B3843" s="104">
        <f t="shared" si="1233"/>
        <v>24342.26296159</v>
      </c>
      <c r="C3843" s="104">
        <f t="shared" si="1222"/>
        <v>22376.300660889956</v>
      </c>
      <c r="D3843" s="132">
        <f t="shared" si="1223"/>
        <v>43841</v>
      </c>
      <c r="E3843" s="105">
        <f t="shared" si="1235"/>
        <v>0</v>
      </c>
      <c r="F3843" s="106">
        <f t="shared" si="1232"/>
        <v>28</v>
      </c>
      <c r="G3843" s="106">
        <f t="shared" si="1234"/>
        <v>31</v>
      </c>
      <c r="H3843" s="104">
        <f t="shared" si="1224"/>
        <v>1</v>
      </c>
      <c r="I3843" s="104">
        <f t="shared" si="1225"/>
        <v>1.07934741</v>
      </c>
      <c r="J3843" s="104">
        <f t="shared" si="1217"/>
        <v>1.07934741</v>
      </c>
      <c r="K3843" s="104">
        <f t="shared" si="1218"/>
        <v>24151.802163709999</v>
      </c>
      <c r="L3843" s="107">
        <f t="shared" si="1227"/>
        <v>0</v>
      </c>
      <c r="M3843" s="105">
        <f t="shared" si="1228"/>
        <v>0</v>
      </c>
      <c r="N3843" s="104">
        <f t="shared" si="1229"/>
        <v>0</v>
      </c>
      <c r="O3843" s="113">
        <f t="shared" si="1226"/>
        <v>0.11</v>
      </c>
      <c r="P3843" s="108">
        <f t="shared" si="1216"/>
        <v>1.0078859870000001</v>
      </c>
      <c r="Q3843" s="104">
        <f t="shared" si="1219"/>
        <v>190.46079788</v>
      </c>
      <c r="R3843" s="104">
        <f t="shared" si="1220"/>
        <v>190.46079788</v>
      </c>
      <c r="S3843" s="109" t="s">
        <v>52</v>
      </c>
      <c r="T3843" s="110">
        <f t="shared" si="1230"/>
        <v>43871</v>
      </c>
      <c r="U3843" s="111">
        <f t="shared" si="1231"/>
        <v>0</v>
      </c>
      <c r="V3843" s="22"/>
      <c r="AF3843" s="14"/>
    </row>
    <row r="3844" spans="1:32" x14ac:dyDescent="0.2">
      <c r="A3844" s="112">
        <f t="shared" si="1221"/>
        <v>43869</v>
      </c>
      <c r="B3844" s="104">
        <f t="shared" si="1233"/>
        <v>24349.092825579999</v>
      </c>
      <c r="C3844" s="104">
        <f t="shared" si="1222"/>
        <v>22376.300660889956</v>
      </c>
      <c r="D3844" s="132">
        <f t="shared" si="1223"/>
        <v>43841</v>
      </c>
      <c r="E3844" s="105">
        <f t="shared" si="1235"/>
        <v>0</v>
      </c>
      <c r="F3844" s="106">
        <f t="shared" si="1232"/>
        <v>29</v>
      </c>
      <c r="G3844" s="106">
        <f t="shared" si="1234"/>
        <v>31</v>
      </c>
      <c r="H3844" s="104">
        <f t="shared" si="1224"/>
        <v>1</v>
      </c>
      <c r="I3844" s="104">
        <f t="shared" si="1225"/>
        <v>1.07934741</v>
      </c>
      <c r="J3844" s="104">
        <f t="shared" si="1217"/>
        <v>1.07934741</v>
      </c>
      <c r="K3844" s="104">
        <f t="shared" si="1218"/>
        <v>24151.802163709999</v>
      </c>
      <c r="L3844" s="107">
        <f t="shared" si="1227"/>
        <v>0</v>
      </c>
      <c r="M3844" s="105">
        <f t="shared" si="1228"/>
        <v>0</v>
      </c>
      <c r="N3844" s="104">
        <f t="shared" si="1229"/>
        <v>0</v>
      </c>
      <c r="O3844" s="113">
        <f t="shared" si="1226"/>
        <v>0.11</v>
      </c>
      <c r="P3844" s="108">
        <f t="shared" si="1216"/>
        <v>1.008168776</v>
      </c>
      <c r="Q3844" s="104">
        <f t="shared" si="1219"/>
        <v>197.29066187000001</v>
      </c>
      <c r="R3844" s="104">
        <f t="shared" si="1220"/>
        <v>197.29066187000001</v>
      </c>
      <c r="S3844" s="109" t="s">
        <v>52</v>
      </c>
      <c r="T3844" s="110">
        <f t="shared" si="1230"/>
        <v>43871</v>
      </c>
      <c r="U3844" s="111">
        <f t="shared" si="1231"/>
        <v>0</v>
      </c>
      <c r="V3844" s="22"/>
      <c r="AF3844" s="14"/>
    </row>
    <row r="3845" spans="1:32" x14ac:dyDescent="0.2">
      <c r="A3845" s="112">
        <f t="shared" si="1221"/>
        <v>43870</v>
      </c>
      <c r="B3845" s="104">
        <f t="shared" si="1233"/>
        <v>24355.9246217</v>
      </c>
      <c r="C3845" s="104">
        <f t="shared" si="1222"/>
        <v>22376.300660889956</v>
      </c>
      <c r="D3845" s="132">
        <f t="shared" si="1223"/>
        <v>43841</v>
      </c>
      <c r="E3845" s="105">
        <f t="shared" si="1235"/>
        <v>0</v>
      </c>
      <c r="F3845" s="106">
        <f t="shared" si="1232"/>
        <v>30</v>
      </c>
      <c r="G3845" s="106">
        <f t="shared" si="1234"/>
        <v>31</v>
      </c>
      <c r="H3845" s="104">
        <f t="shared" si="1224"/>
        <v>1</v>
      </c>
      <c r="I3845" s="104">
        <f t="shared" si="1225"/>
        <v>1.07934741</v>
      </c>
      <c r="J3845" s="104">
        <f t="shared" si="1217"/>
        <v>1.07934741</v>
      </c>
      <c r="K3845" s="104">
        <f t="shared" si="1218"/>
        <v>24151.802163709999</v>
      </c>
      <c r="L3845" s="107">
        <f t="shared" si="1227"/>
        <v>0</v>
      </c>
      <c r="M3845" s="105">
        <f t="shared" si="1228"/>
        <v>0</v>
      </c>
      <c r="N3845" s="104">
        <f t="shared" si="1229"/>
        <v>0</v>
      </c>
      <c r="O3845" s="113">
        <f t="shared" si="1226"/>
        <v>0.11</v>
      </c>
      <c r="P3845" s="108">
        <f t="shared" si="1216"/>
        <v>1.0084516450000001</v>
      </c>
      <c r="Q3845" s="104">
        <f t="shared" si="1219"/>
        <v>204.12245798999999</v>
      </c>
      <c r="R3845" s="104">
        <f t="shared" si="1220"/>
        <v>204.12245798999999</v>
      </c>
      <c r="S3845" s="109" t="s">
        <v>52</v>
      </c>
      <c r="T3845" s="110">
        <f t="shared" si="1230"/>
        <v>43871</v>
      </c>
      <c r="U3845" s="111">
        <f t="shared" si="1231"/>
        <v>0</v>
      </c>
      <c r="V3845" s="22"/>
      <c r="AF3845" s="14"/>
    </row>
    <row r="3846" spans="1:32" x14ac:dyDescent="0.2">
      <c r="A3846" s="112">
        <f t="shared" si="1221"/>
        <v>43871</v>
      </c>
      <c r="B3846" s="104">
        <f t="shared" si="1233"/>
        <v>24362.758349969998</v>
      </c>
      <c r="C3846" s="104">
        <f t="shared" si="1222"/>
        <v>22376.300660889956</v>
      </c>
      <c r="D3846" s="132">
        <f t="shared" si="1223"/>
        <v>43841</v>
      </c>
      <c r="E3846" s="105">
        <f t="shared" si="1235"/>
        <v>0</v>
      </c>
      <c r="F3846" s="106">
        <f t="shared" si="1232"/>
        <v>31</v>
      </c>
      <c r="G3846" s="106">
        <f t="shared" si="1234"/>
        <v>31</v>
      </c>
      <c r="H3846" s="104">
        <f t="shared" si="1224"/>
        <v>1</v>
      </c>
      <c r="I3846" s="104">
        <f t="shared" si="1225"/>
        <v>1.07934741</v>
      </c>
      <c r="J3846" s="104">
        <f t="shared" si="1217"/>
        <v>1.07934741</v>
      </c>
      <c r="K3846" s="104">
        <f t="shared" si="1218"/>
        <v>24151.802163709999</v>
      </c>
      <c r="L3846" s="107">
        <f t="shared" si="1227"/>
        <v>125</v>
      </c>
      <c r="M3846" s="105">
        <f t="shared" si="1228"/>
        <v>4.0262225358870078E-3</v>
      </c>
      <c r="N3846" s="104">
        <f t="shared" si="1229"/>
        <v>97.240530149999998</v>
      </c>
      <c r="O3846" s="113">
        <f t="shared" si="1226"/>
        <v>0.11</v>
      </c>
      <c r="P3846" s="108">
        <f t="shared" si="1216"/>
        <v>1.0087345940000001</v>
      </c>
      <c r="Q3846" s="104">
        <f t="shared" si="1219"/>
        <v>210.95618626000001</v>
      </c>
      <c r="R3846" s="104">
        <f t="shared" si="1220"/>
        <v>308.19671641000002</v>
      </c>
      <c r="S3846" s="109" t="s">
        <v>52</v>
      </c>
      <c r="T3846" s="110">
        <f t="shared" si="1230"/>
        <v>43871</v>
      </c>
      <c r="U3846" s="111">
        <f t="shared" si="1231"/>
        <v>24054.561633559999</v>
      </c>
      <c r="V3846" s="22"/>
      <c r="AF3846" s="14"/>
    </row>
    <row r="3847" spans="1:32" x14ac:dyDescent="0.2">
      <c r="A3847" s="112">
        <f t="shared" si="1221"/>
        <v>43872</v>
      </c>
      <c r="B3847" s="104">
        <f t="shared" si="1233"/>
        <v>24061.776318220003</v>
      </c>
      <c r="C3847" s="104">
        <f t="shared" si="1222"/>
        <v>22286.208694899957</v>
      </c>
      <c r="D3847" s="132">
        <f t="shared" si="1223"/>
        <v>43872</v>
      </c>
      <c r="E3847" s="105">
        <f t="shared" si="1235"/>
        <v>0</v>
      </c>
      <c r="F3847" s="106">
        <f t="shared" si="1232"/>
        <v>1</v>
      </c>
      <c r="G3847" s="106">
        <f t="shared" si="1234"/>
        <v>29</v>
      </c>
      <c r="H3847" s="104">
        <f t="shared" si="1224"/>
        <v>1</v>
      </c>
      <c r="I3847" s="104">
        <f t="shared" si="1225"/>
        <v>1.07934741</v>
      </c>
      <c r="J3847" s="104">
        <f t="shared" si="1217"/>
        <v>1.07934741</v>
      </c>
      <c r="K3847" s="104">
        <f t="shared" si="1218"/>
        <v>24054.561633550002</v>
      </c>
      <c r="L3847" s="107">
        <f t="shared" si="1227"/>
        <v>0</v>
      </c>
      <c r="M3847" s="105">
        <f t="shared" si="1228"/>
        <v>0</v>
      </c>
      <c r="N3847" s="104">
        <f t="shared" si="1229"/>
        <v>0</v>
      </c>
      <c r="O3847" s="113">
        <f t="shared" si="1226"/>
        <v>0.11</v>
      </c>
      <c r="P3847" s="108">
        <f t="shared" si="1216"/>
        <v>1.0002999299999999</v>
      </c>
      <c r="Q3847" s="104">
        <f t="shared" si="1219"/>
        <v>7.2146846699999996</v>
      </c>
      <c r="R3847" s="104">
        <f t="shared" si="1220"/>
        <v>7.2146846699999996</v>
      </c>
      <c r="S3847" s="109" t="s">
        <v>52</v>
      </c>
      <c r="T3847" s="110">
        <f t="shared" si="1230"/>
        <v>43900</v>
      </c>
      <c r="U3847" s="111">
        <f t="shared" si="1231"/>
        <v>0</v>
      </c>
      <c r="V3847" s="22"/>
      <c r="AF3847" s="14"/>
    </row>
    <row r="3848" spans="1:32" x14ac:dyDescent="0.2">
      <c r="A3848" s="112">
        <f t="shared" si="1221"/>
        <v>43873</v>
      </c>
      <c r="B3848" s="104">
        <f t="shared" si="1233"/>
        <v>24068.993167800003</v>
      </c>
      <c r="C3848" s="104">
        <f t="shared" si="1222"/>
        <v>22286.208694899957</v>
      </c>
      <c r="D3848" s="132">
        <f t="shared" si="1223"/>
        <v>43872</v>
      </c>
      <c r="E3848" s="105">
        <f t="shared" si="1235"/>
        <v>0</v>
      </c>
      <c r="F3848" s="106">
        <f t="shared" si="1232"/>
        <v>2</v>
      </c>
      <c r="G3848" s="106">
        <f t="shared" si="1234"/>
        <v>29</v>
      </c>
      <c r="H3848" s="104">
        <f t="shared" si="1224"/>
        <v>1</v>
      </c>
      <c r="I3848" s="104">
        <f t="shared" si="1225"/>
        <v>1.07934741</v>
      </c>
      <c r="J3848" s="104">
        <f t="shared" si="1217"/>
        <v>1.07934741</v>
      </c>
      <c r="K3848" s="104">
        <f t="shared" si="1218"/>
        <v>24054.561633550002</v>
      </c>
      <c r="L3848" s="107">
        <f t="shared" si="1227"/>
        <v>0</v>
      </c>
      <c r="M3848" s="105">
        <f t="shared" si="1228"/>
        <v>0</v>
      </c>
      <c r="N3848" s="104">
        <f t="shared" si="1229"/>
        <v>0</v>
      </c>
      <c r="O3848" s="113">
        <f t="shared" si="1226"/>
        <v>0.11</v>
      </c>
      <c r="P3848" s="108">
        <f t="shared" ref="P3848:P3911" si="1236">ROUND((1+O3848)^(30/360)^(F3848/G3848),9)</f>
        <v>1.00059995</v>
      </c>
      <c r="Q3848" s="104">
        <f t="shared" si="1219"/>
        <v>14.43153425</v>
      </c>
      <c r="R3848" s="104">
        <f t="shared" si="1220"/>
        <v>14.43153425</v>
      </c>
      <c r="S3848" s="109" t="s">
        <v>52</v>
      </c>
      <c r="T3848" s="110">
        <f t="shared" si="1230"/>
        <v>43900</v>
      </c>
      <c r="U3848" s="111">
        <f t="shared" si="1231"/>
        <v>0</v>
      </c>
      <c r="V3848" s="22"/>
      <c r="AF3848" s="14"/>
    </row>
    <row r="3849" spans="1:32" x14ac:dyDescent="0.2">
      <c r="A3849" s="112">
        <f t="shared" si="1221"/>
        <v>43874</v>
      </c>
      <c r="B3849" s="104">
        <f t="shared" si="1233"/>
        <v>24076.212182290001</v>
      </c>
      <c r="C3849" s="104">
        <f t="shared" si="1222"/>
        <v>22286.208694899957</v>
      </c>
      <c r="D3849" s="132">
        <f t="shared" si="1223"/>
        <v>43872</v>
      </c>
      <c r="E3849" s="105">
        <f t="shared" si="1235"/>
        <v>0</v>
      </c>
      <c r="F3849" s="106">
        <f t="shared" si="1232"/>
        <v>3</v>
      </c>
      <c r="G3849" s="106">
        <f t="shared" si="1234"/>
        <v>29</v>
      </c>
      <c r="H3849" s="104">
        <f t="shared" si="1224"/>
        <v>1</v>
      </c>
      <c r="I3849" s="104">
        <f t="shared" si="1225"/>
        <v>1.07934741</v>
      </c>
      <c r="J3849" s="104">
        <f t="shared" si="1217"/>
        <v>1.07934741</v>
      </c>
      <c r="K3849" s="104">
        <f t="shared" si="1218"/>
        <v>24054.561633550002</v>
      </c>
      <c r="L3849" s="107">
        <f t="shared" si="1227"/>
        <v>0</v>
      </c>
      <c r="M3849" s="105">
        <f t="shared" si="1228"/>
        <v>0</v>
      </c>
      <c r="N3849" s="104">
        <f t="shared" si="1229"/>
        <v>0</v>
      </c>
      <c r="O3849" s="113">
        <f t="shared" si="1226"/>
        <v>0.11</v>
      </c>
      <c r="P3849" s="108">
        <f t="shared" si="1236"/>
        <v>1.00090006</v>
      </c>
      <c r="Q3849" s="104">
        <f t="shared" si="1219"/>
        <v>21.650548740000001</v>
      </c>
      <c r="R3849" s="104">
        <f t="shared" si="1220"/>
        <v>21.650548740000001</v>
      </c>
      <c r="S3849" s="109" t="s">
        <v>52</v>
      </c>
      <c r="T3849" s="110">
        <f t="shared" si="1230"/>
        <v>43900</v>
      </c>
      <c r="U3849" s="111">
        <f t="shared" si="1231"/>
        <v>0</v>
      </c>
      <c r="V3849" s="22"/>
      <c r="AF3849" s="14"/>
    </row>
    <row r="3850" spans="1:32" x14ac:dyDescent="0.2">
      <c r="A3850" s="112">
        <f t="shared" si="1221"/>
        <v>43875</v>
      </c>
      <c r="B3850" s="104">
        <f t="shared" si="1233"/>
        <v>24083.43336169</v>
      </c>
      <c r="C3850" s="104">
        <f t="shared" si="1222"/>
        <v>22286.208694899957</v>
      </c>
      <c r="D3850" s="132">
        <f t="shared" si="1223"/>
        <v>43872</v>
      </c>
      <c r="E3850" s="105">
        <f t="shared" si="1235"/>
        <v>0</v>
      </c>
      <c r="F3850" s="106">
        <f t="shared" si="1232"/>
        <v>4</v>
      </c>
      <c r="G3850" s="106">
        <f t="shared" si="1234"/>
        <v>29</v>
      </c>
      <c r="H3850" s="104">
        <f t="shared" si="1224"/>
        <v>1</v>
      </c>
      <c r="I3850" s="104">
        <f t="shared" si="1225"/>
        <v>1.07934741</v>
      </c>
      <c r="J3850" s="104">
        <f t="shared" ref="J3850:J3913" si="1237">TRUNC(H3850*I3850,8)</f>
        <v>1.07934741</v>
      </c>
      <c r="K3850" s="104">
        <f t="shared" ref="K3850:K3913" si="1238">TRUNC(C3850*J3850,8)</f>
        <v>24054.561633550002</v>
      </c>
      <c r="L3850" s="107">
        <f t="shared" si="1227"/>
        <v>0</v>
      </c>
      <c r="M3850" s="105">
        <f t="shared" si="1228"/>
        <v>0</v>
      </c>
      <c r="N3850" s="104">
        <f t="shared" si="1229"/>
        <v>0</v>
      </c>
      <c r="O3850" s="113">
        <f t="shared" si="1226"/>
        <v>0.11</v>
      </c>
      <c r="P3850" s="108">
        <f t="shared" si="1236"/>
        <v>1.0012002600000001</v>
      </c>
      <c r="Q3850" s="104">
        <f t="shared" ref="Q3850:Q3913" si="1239">TRUNC((P3850-1)*K3850,8)</f>
        <v>28.871728139999998</v>
      </c>
      <c r="R3850" s="104">
        <f t="shared" ref="R3850:R3913" si="1240">(N3850+Q3850)</f>
        <v>28.871728139999998</v>
      </c>
      <c r="S3850" s="109" t="s">
        <v>52</v>
      </c>
      <c r="T3850" s="110">
        <f t="shared" si="1230"/>
        <v>43900</v>
      </c>
      <c r="U3850" s="111">
        <f t="shared" si="1231"/>
        <v>0</v>
      </c>
      <c r="V3850" s="22"/>
      <c r="AF3850" s="14"/>
    </row>
    <row r="3851" spans="1:32" x14ac:dyDescent="0.2">
      <c r="A3851" s="112">
        <f t="shared" ref="A3851:A3914" si="1241">(A3850+1)</f>
        <v>43876</v>
      </c>
      <c r="B3851" s="104">
        <f t="shared" si="1233"/>
        <v>24090.656706000002</v>
      </c>
      <c r="C3851" s="104">
        <f t="shared" ref="C3851:C3914" si="1242">IF(DAY(A3850)=$E$2,VLOOKUP(A3850,X$10:Y$148,2),C3850)</f>
        <v>22286.208694899957</v>
      </c>
      <c r="D3851" s="132">
        <f t="shared" ref="D3851:D3914" si="1243">IF(DAY(A3850)=$E$2,A3851,D3850)</f>
        <v>43872</v>
      </c>
      <c r="E3851" s="105">
        <f t="shared" si="1235"/>
        <v>0</v>
      </c>
      <c r="F3851" s="106">
        <f t="shared" si="1232"/>
        <v>5</v>
      </c>
      <c r="G3851" s="106">
        <f t="shared" si="1234"/>
        <v>29</v>
      </c>
      <c r="H3851" s="104">
        <f t="shared" ref="H3851:H3914" si="1244">TRUNC(((1+$E3851)^($F3851/$G3851)),8)</f>
        <v>1</v>
      </c>
      <c r="I3851" s="104">
        <f t="shared" ref="I3851:I3914" si="1245">IF(DAY(A3850)=E$2,J3850,I3850)</f>
        <v>1.07934741</v>
      </c>
      <c r="J3851" s="104">
        <f t="shared" si="1237"/>
        <v>1.07934741</v>
      </c>
      <c r="K3851" s="104">
        <f t="shared" si="1238"/>
        <v>24054.561633550002</v>
      </c>
      <c r="L3851" s="107">
        <f t="shared" si="1227"/>
        <v>0</v>
      </c>
      <c r="M3851" s="105">
        <f t="shared" si="1228"/>
        <v>0</v>
      </c>
      <c r="N3851" s="104">
        <f t="shared" si="1229"/>
        <v>0</v>
      </c>
      <c r="O3851" s="113">
        <f t="shared" ref="O3851:O3914" si="1246">(O3850)</f>
        <v>0.11</v>
      </c>
      <c r="P3851" s="108">
        <f t="shared" si="1236"/>
        <v>1.00150055</v>
      </c>
      <c r="Q3851" s="104">
        <f t="shared" si="1239"/>
        <v>36.095072450000004</v>
      </c>
      <c r="R3851" s="104">
        <f t="shared" si="1240"/>
        <v>36.095072450000004</v>
      </c>
      <c r="S3851" s="109" t="s">
        <v>52</v>
      </c>
      <c r="T3851" s="110">
        <f t="shared" si="1230"/>
        <v>43900</v>
      </c>
      <c r="U3851" s="111">
        <f t="shared" si="1231"/>
        <v>0</v>
      </c>
      <c r="V3851" s="22"/>
      <c r="AF3851" s="14"/>
    </row>
    <row r="3852" spans="1:32" x14ac:dyDescent="0.2">
      <c r="A3852" s="112">
        <f t="shared" si="1241"/>
        <v>43877</v>
      </c>
      <c r="B3852" s="104">
        <f t="shared" si="1233"/>
        <v>24097.882215230002</v>
      </c>
      <c r="C3852" s="104">
        <f t="shared" si="1242"/>
        <v>22286.208694899957</v>
      </c>
      <c r="D3852" s="132">
        <f t="shared" si="1243"/>
        <v>43872</v>
      </c>
      <c r="E3852" s="105">
        <f t="shared" si="1235"/>
        <v>0</v>
      </c>
      <c r="F3852" s="106">
        <f t="shared" si="1232"/>
        <v>6</v>
      </c>
      <c r="G3852" s="106">
        <f t="shared" si="1234"/>
        <v>29</v>
      </c>
      <c r="H3852" s="104">
        <f t="shared" si="1244"/>
        <v>1</v>
      </c>
      <c r="I3852" s="104">
        <f t="shared" si="1245"/>
        <v>1.07934741</v>
      </c>
      <c r="J3852" s="104">
        <f t="shared" si="1237"/>
        <v>1.07934741</v>
      </c>
      <c r="K3852" s="104">
        <f t="shared" si="1238"/>
        <v>24054.561633550002</v>
      </c>
      <c r="L3852" s="107">
        <f t="shared" ref="L3852:L3915" si="1247">IF(DAY(A3852)=E$2,VLOOKUP(A3852,$X$10:$AE$196,7),0)</f>
        <v>0</v>
      </c>
      <c r="M3852" s="105">
        <f t="shared" ref="M3852:M3915" si="1248">IF(DAY(A3852)=E$2,VLOOKUP(A3852,$X$10:$AE$200,5),0)</f>
        <v>0</v>
      </c>
      <c r="N3852" s="104">
        <f t="shared" ref="N3852:N3915" si="1249">IF(M3852&gt;0,TRUNC((M3852*K3852),8),0)</f>
        <v>0</v>
      </c>
      <c r="O3852" s="113">
        <f t="shared" si="1246"/>
        <v>0.11</v>
      </c>
      <c r="P3852" s="108">
        <f t="shared" si="1236"/>
        <v>1.0018009299999999</v>
      </c>
      <c r="Q3852" s="104">
        <f t="shared" si="1239"/>
        <v>43.320581679999997</v>
      </c>
      <c r="R3852" s="104">
        <f t="shared" si="1240"/>
        <v>43.320581679999997</v>
      </c>
      <c r="S3852" s="109" t="s">
        <v>52</v>
      </c>
      <c r="T3852" s="110">
        <f t="shared" ref="T3852:T3915" si="1250">IF(DAY(A3852)=E$2+1,VLOOKUP(A3851,$X$10:$AE$200,8),T3851)</f>
        <v>43900</v>
      </c>
      <c r="U3852" s="111">
        <f t="shared" ref="U3852:U3915" si="1251">IF(L3852&gt;0,K3852-N3852,0)</f>
        <v>0</v>
      </c>
      <c r="V3852" s="22"/>
      <c r="AF3852" s="14"/>
    </row>
    <row r="3853" spans="1:32" x14ac:dyDescent="0.2">
      <c r="A3853" s="112">
        <f t="shared" si="1241"/>
        <v>43878</v>
      </c>
      <c r="B3853" s="104">
        <f t="shared" si="1233"/>
        <v>24105.109913420001</v>
      </c>
      <c r="C3853" s="104">
        <f t="shared" si="1242"/>
        <v>22286.208694899957</v>
      </c>
      <c r="D3853" s="132">
        <f t="shared" si="1243"/>
        <v>43872</v>
      </c>
      <c r="E3853" s="105">
        <f t="shared" si="1235"/>
        <v>0</v>
      </c>
      <c r="F3853" s="106">
        <f t="shared" si="1232"/>
        <v>7</v>
      </c>
      <c r="G3853" s="106">
        <f t="shared" si="1234"/>
        <v>29</v>
      </c>
      <c r="H3853" s="104">
        <f t="shared" si="1244"/>
        <v>1</v>
      </c>
      <c r="I3853" s="104">
        <f t="shared" si="1245"/>
        <v>1.07934741</v>
      </c>
      <c r="J3853" s="104">
        <f t="shared" si="1237"/>
        <v>1.07934741</v>
      </c>
      <c r="K3853" s="104">
        <f t="shared" si="1238"/>
        <v>24054.561633550002</v>
      </c>
      <c r="L3853" s="107">
        <f t="shared" si="1247"/>
        <v>0</v>
      </c>
      <c r="M3853" s="105">
        <f t="shared" si="1248"/>
        <v>0</v>
      </c>
      <c r="N3853" s="104">
        <f t="shared" si="1249"/>
        <v>0</v>
      </c>
      <c r="O3853" s="113">
        <f t="shared" si="1246"/>
        <v>0.11</v>
      </c>
      <c r="P3853" s="108">
        <f t="shared" si="1236"/>
        <v>1.002101401</v>
      </c>
      <c r="Q3853" s="104">
        <f t="shared" si="1239"/>
        <v>50.548279870000002</v>
      </c>
      <c r="R3853" s="104">
        <f t="shared" si="1240"/>
        <v>50.548279870000002</v>
      </c>
      <c r="S3853" s="109" t="s">
        <v>52</v>
      </c>
      <c r="T3853" s="110">
        <f t="shared" si="1250"/>
        <v>43900</v>
      </c>
      <c r="U3853" s="111">
        <f t="shared" si="1251"/>
        <v>0</v>
      </c>
      <c r="V3853" s="22"/>
      <c r="AF3853" s="14"/>
    </row>
    <row r="3854" spans="1:32" x14ac:dyDescent="0.2">
      <c r="A3854" s="112">
        <f t="shared" si="1241"/>
        <v>43879</v>
      </c>
      <c r="B3854" s="104">
        <f t="shared" si="1233"/>
        <v>24112.33975246</v>
      </c>
      <c r="C3854" s="104">
        <f t="shared" si="1242"/>
        <v>22286.208694899957</v>
      </c>
      <c r="D3854" s="132">
        <f t="shared" si="1243"/>
        <v>43872</v>
      </c>
      <c r="E3854" s="105">
        <f t="shared" si="1235"/>
        <v>0</v>
      </c>
      <c r="F3854" s="106">
        <f t="shared" si="1232"/>
        <v>8</v>
      </c>
      <c r="G3854" s="106">
        <f t="shared" si="1234"/>
        <v>29</v>
      </c>
      <c r="H3854" s="104">
        <f t="shared" si="1244"/>
        <v>1</v>
      </c>
      <c r="I3854" s="104">
        <f t="shared" si="1245"/>
        <v>1.07934741</v>
      </c>
      <c r="J3854" s="104">
        <f t="shared" si="1237"/>
        <v>1.07934741</v>
      </c>
      <c r="K3854" s="104">
        <f t="shared" si="1238"/>
        <v>24054.561633550002</v>
      </c>
      <c r="L3854" s="107">
        <f t="shared" si="1247"/>
        <v>0</v>
      </c>
      <c r="M3854" s="105">
        <f t="shared" si="1248"/>
        <v>0</v>
      </c>
      <c r="N3854" s="104">
        <f t="shared" si="1249"/>
        <v>0</v>
      </c>
      <c r="O3854" s="113">
        <f t="shared" si="1246"/>
        <v>0.11</v>
      </c>
      <c r="P3854" s="108">
        <f t="shared" si="1236"/>
        <v>1.0024019609999999</v>
      </c>
      <c r="Q3854" s="104">
        <f t="shared" si="1239"/>
        <v>57.778118910000003</v>
      </c>
      <c r="R3854" s="104">
        <f t="shared" si="1240"/>
        <v>57.778118910000003</v>
      </c>
      <c r="S3854" s="109" t="s">
        <v>52</v>
      </c>
      <c r="T3854" s="110">
        <f t="shared" si="1250"/>
        <v>43900</v>
      </c>
      <c r="U3854" s="111">
        <f t="shared" si="1251"/>
        <v>0</v>
      </c>
      <c r="V3854" s="22"/>
      <c r="AF3854" s="14"/>
    </row>
    <row r="3855" spans="1:32" x14ac:dyDescent="0.2">
      <c r="A3855" s="112">
        <f t="shared" si="1241"/>
        <v>43880</v>
      </c>
      <c r="B3855" s="104">
        <f t="shared" si="1233"/>
        <v>24119.571756420002</v>
      </c>
      <c r="C3855" s="104">
        <f t="shared" si="1242"/>
        <v>22286.208694899957</v>
      </c>
      <c r="D3855" s="132">
        <f t="shared" si="1243"/>
        <v>43872</v>
      </c>
      <c r="E3855" s="105">
        <f t="shared" si="1235"/>
        <v>0</v>
      </c>
      <c r="F3855" s="106">
        <f t="shared" si="1232"/>
        <v>9</v>
      </c>
      <c r="G3855" s="106">
        <f t="shared" si="1234"/>
        <v>29</v>
      </c>
      <c r="H3855" s="104">
        <f t="shared" si="1244"/>
        <v>1</v>
      </c>
      <c r="I3855" s="104">
        <f t="shared" si="1245"/>
        <v>1.07934741</v>
      </c>
      <c r="J3855" s="104">
        <f t="shared" si="1237"/>
        <v>1.07934741</v>
      </c>
      <c r="K3855" s="104">
        <f t="shared" si="1238"/>
        <v>24054.561633550002</v>
      </c>
      <c r="L3855" s="107">
        <f t="shared" si="1247"/>
        <v>0</v>
      </c>
      <c r="M3855" s="105">
        <f t="shared" si="1248"/>
        <v>0</v>
      </c>
      <c r="N3855" s="104">
        <f t="shared" si="1249"/>
        <v>0</v>
      </c>
      <c r="O3855" s="113">
        <f t="shared" si="1246"/>
        <v>0.11</v>
      </c>
      <c r="P3855" s="108">
        <f t="shared" si="1236"/>
        <v>1.0027026109999999</v>
      </c>
      <c r="Q3855" s="104">
        <f t="shared" si="1239"/>
        <v>65.010122870000004</v>
      </c>
      <c r="R3855" s="104">
        <f t="shared" si="1240"/>
        <v>65.010122870000004</v>
      </c>
      <c r="S3855" s="109" t="s">
        <v>52</v>
      </c>
      <c r="T3855" s="110">
        <f t="shared" si="1250"/>
        <v>43900</v>
      </c>
      <c r="U3855" s="111">
        <f t="shared" si="1251"/>
        <v>0</v>
      </c>
      <c r="V3855" s="22"/>
      <c r="AF3855" s="14"/>
    </row>
    <row r="3856" spans="1:32" x14ac:dyDescent="0.2">
      <c r="A3856" s="112">
        <f t="shared" si="1241"/>
        <v>43881</v>
      </c>
      <c r="B3856" s="104">
        <f t="shared" si="1233"/>
        <v>24126.805949340003</v>
      </c>
      <c r="C3856" s="104">
        <f t="shared" si="1242"/>
        <v>22286.208694899957</v>
      </c>
      <c r="D3856" s="132">
        <f t="shared" si="1243"/>
        <v>43872</v>
      </c>
      <c r="E3856" s="105">
        <f t="shared" si="1235"/>
        <v>0</v>
      </c>
      <c r="F3856" s="106">
        <f t="shared" si="1232"/>
        <v>10</v>
      </c>
      <c r="G3856" s="106">
        <f t="shared" si="1234"/>
        <v>29</v>
      </c>
      <c r="H3856" s="104">
        <f t="shared" si="1244"/>
        <v>1</v>
      </c>
      <c r="I3856" s="104">
        <f t="shared" si="1245"/>
        <v>1.07934741</v>
      </c>
      <c r="J3856" s="104">
        <f t="shared" si="1237"/>
        <v>1.07934741</v>
      </c>
      <c r="K3856" s="104">
        <f t="shared" si="1238"/>
        <v>24054.561633550002</v>
      </c>
      <c r="L3856" s="107">
        <f t="shared" si="1247"/>
        <v>0</v>
      </c>
      <c r="M3856" s="105">
        <f t="shared" si="1248"/>
        <v>0</v>
      </c>
      <c r="N3856" s="104">
        <f t="shared" si="1249"/>
        <v>0</v>
      </c>
      <c r="O3856" s="113">
        <f t="shared" si="1246"/>
        <v>0.11</v>
      </c>
      <c r="P3856" s="108">
        <f t="shared" si="1236"/>
        <v>1.0030033519999999</v>
      </c>
      <c r="Q3856" s="104">
        <f t="shared" si="1239"/>
        <v>72.244315790000002</v>
      </c>
      <c r="R3856" s="104">
        <f t="shared" si="1240"/>
        <v>72.244315790000002</v>
      </c>
      <c r="S3856" s="109" t="s">
        <v>52</v>
      </c>
      <c r="T3856" s="110">
        <f t="shared" si="1250"/>
        <v>43900</v>
      </c>
      <c r="U3856" s="111">
        <f t="shared" si="1251"/>
        <v>0</v>
      </c>
      <c r="V3856" s="22"/>
      <c r="AF3856" s="14"/>
    </row>
    <row r="3857" spans="1:32" x14ac:dyDescent="0.2">
      <c r="A3857" s="112">
        <f t="shared" si="1241"/>
        <v>43882</v>
      </c>
      <c r="B3857" s="104">
        <f t="shared" si="1233"/>
        <v>24134.042307170002</v>
      </c>
      <c r="C3857" s="104">
        <f t="shared" si="1242"/>
        <v>22286.208694899957</v>
      </c>
      <c r="D3857" s="132">
        <f t="shared" si="1243"/>
        <v>43872</v>
      </c>
      <c r="E3857" s="105">
        <f t="shared" si="1235"/>
        <v>0</v>
      </c>
      <c r="F3857" s="106">
        <f t="shared" si="1232"/>
        <v>11</v>
      </c>
      <c r="G3857" s="106">
        <f t="shared" si="1234"/>
        <v>29</v>
      </c>
      <c r="H3857" s="104">
        <f t="shared" si="1244"/>
        <v>1</v>
      </c>
      <c r="I3857" s="104">
        <f t="shared" si="1245"/>
        <v>1.07934741</v>
      </c>
      <c r="J3857" s="104">
        <f t="shared" si="1237"/>
        <v>1.07934741</v>
      </c>
      <c r="K3857" s="104">
        <f t="shared" si="1238"/>
        <v>24054.561633550002</v>
      </c>
      <c r="L3857" s="107">
        <f t="shared" si="1247"/>
        <v>0</v>
      </c>
      <c r="M3857" s="105">
        <f t="shared" si="1248"/>
        <v>0</v>
      </c>
      <c r="N3857" s="104">
        <f t="shared" si="1249"/>
        <v>0</v>
      </c>
      <c r="O3857" s="113">
        <f t="shared" si="1246"/>
        <v>0.11</v>
      </c>
      <c r="P3857" s="108">
        <f t="shared" si="1236"/>
        <v>1.003304183</v>
      </c>
      <c r="Q3857" s="104">
        <f t="shared" si="1239"/>
        <v>79.480673620000005</v>
      </c>
      <c r="R3857" s="104">
        <f t="shared" si="1240"/>
        <v>79.480673620000005</v>
      </c>
      <c r="S3857" s="109" t="s">
        <v>52</v>
      </c>
      <c r="T3857" s="110">
        <f t="shared" si="1250"/>
        <v>43900</v>
      </c>
      <c r="U3857" s="111">
        <f t="shared" si="1251"/>
        <v>0</v>
      </c>
      <c r="V3857" s="22"/>
      <c r="AF3857" s="14"/>
    </row>
    <row r="3858" spans="1:32" x14ac:dyDescent="0.2">
      <c r="A3858" s="112">
        <f t="shared" si="1241"/>
        <v>43883</v>
      </c>
      <c r="B3858" s="104">
        <f t="shared" si="1233"/>
        <v>24141.280829910003</v>
      </c>
      <c r="C3858" s="104">
        <f t="shared" si="1242"/>
        <v>22286.208694899957</v>
      </c>
      <c r="D3858" s="132">
        <f t="shared" si="1243"/>
        <v>43872</v>
      </c>
      <c r="E3858" s="105">
        <f t="shared" si="1235"/>
        <v>0</v>
      </c>
      <c r="F3858" s="106">
        <f t="shared" si="1232"/>
        <v>12</v>
      </c>
      <c r="G3858" s="106">
        <f t="shared" si="1234"/>
        <v>29</v>
      </c>
      <c r="H3858" s="104">
        <f t="shared" si="1244"/>
        <v>1</v>
      </c>
      <c r="I3858" s="104">
        <f t="shared" si="1245"/>
        <v>1.07934741</v>
      </c>
      <c r="J3858" s="104">
        <f t="shared" si="1237"/>
        <v>1.07934741</v>
      </c>
      <c r="K3858" s="104">
        <f t="shared" si="1238"/>
        <v>24054.561633550002</v>
      </c>
      <c r="L3858" s="107">
        <f t="shared" si="1247"/>
        <v>0</v>
      </c>
      <c r="M3858" s="105">
        <f t="shared" si="1248"/>
        <v>0</v>
      </c>
      <c r="N3858" s="104">
        <f t="shared" si="1249"/>
        <v>0</v>
      </c>
      <c r="O3858" s="113">
        <f t="shared" si="1246"/>
        <v>0.11</v>
      </c>
      <c r="P3858" s="108">
        <f t="shared" si="1236"/>
        <v>1.003605104</v>
      </c>
      <c r="Q3858" s="104">
        <f t="shared" si="1239"/>
        <v>86.719196359999998</v>
      </c>
      <c r="R3858" s="104">
        <f t="shared" si="1240"/>
        <v>86.719196359999998</v>
      </c>
      <c r="S3858" s="109" t="s">
        <v>52</v>
      </c>
      <c r="T3858" s="110">
        <f t="shared" si="1250"/>
        <v>43900</v>
      </c>
      <c r="U3858" s="111">
        <f t="shared" si="1251"/>
        <v>0</v>
      </c>
      <c r="V3858" s="22"/>
      <c r="AF3858" s="14"/>
    </row>
    <row r="3859" spans="1:32" x14ac:dyDescent="0.2">
      <c r="A3859" s="112">
        <f t="shared" si="1241"/>
        <v>43884</v>
      </c>
      <c r="B3859" s="104">
        <f t="shared" si="1233"/>
        <v>24148.521517560002</v>
      </c>
      <c r="C3859" s="104">
        <f t="shared" si="1242"/>
        <v>22286.208694899957</v>
      </c>
      <c r="D3859" s="132">
        <f t="shared" si="1243"/>
        <v>43872</v>
      </c>
      <c r="E3859" s="105">
        <f t="shared" si="1235"/>
        <v>0</v>
      </c>
      <c r="F3859" s="106">
        <f t="shared" si="1232"/>
        <v>13</v>
      </c>
      <c r="G3859" s="106">
        <f t="shared" si="1234"/>
        <v>29</v>
      </c>
      <c r="H3859" s="104">
        <f t="shared" si="1244"/>
        <v>1</v>
      </c>
      <c r="I3859" s="104">
        <f t="shared" si="1245"/>
        <v>1.07934741</v>
      </c>
      <c r="J3859" s="104">
        <f t="shared" si="1237"/>
        <v>1.07934741</v>
      </c>
      <c r="K3859" s="104">
        <f t="shared" si="1238"/>
        <v>24054.561633550002</v>
      </c>
      <c r="L3859" s="107">
        <f t="shared" si="1247"/>
        <v>0</v>
      </c>
      <c r="M3859" s="105">
        <f t="shared" si="1248"/>
        <v>0</v>
      </c>
      <c r="N3859" s="104">
        <f t="shared" si="1249"/>
        <v>0</v>
      </c>
      <c r="O3859" s="113">
        <f t="shared" si="1246"/>
        <v>0.11</v>
      </c>
      <c r="P3859" s="108">
        <f t="shared" si="1236"/>
        <v>1.0039061149999999</v>
      </c>
      <c r="Q3859" s="104">
        <f t="shared" si="1239"/>
        <v>93.959884009999996</v>
      </c>
      <c r="R3859" s="104">
        <f t="shared" si="1240"/>
        <v>93.959884009999996</v>
      </c>
      <c r="S3859" s="109" t="s">
        <v>52</v>
      </c>
      <c r="T3859" s="110">
        <f t="shared" si="1250"/>
        <v>43900</v>
      </c>
      <c r="U3859" s="111">
        <f t="shared" si="1251"/>
        <v>0</v>
      </c>
      <c r="V3859" s="22"/>
      <c r="AF3859" s="14"/>
    </row>
    <row r="3860" spans="1:32" x14ac:dyDescent="0.2">
      <c r="A3860" s="112">
        <f t="shared" si="1241"/>
        <v>43885</v>
      </c>
      <c r="B3860" s="104">
        <f t="shared" si="1233"/>
        <v>24155.764394180002</v>
      </c>
      <c r="C3860" s="104">
        <f t="shared" si="1242"/>
        <v>22286.208694899957</v>
      </c>
      <c r="D3860" s="132">
        <f t="shared" si="1243"/>
        <v>43872</v>
      </c>
      <c r="E3860" s="105">
        <f t="shared" si="1235"/>
        <v>0</v>
      </c>
      <c r="F3860" s="106">
        <f t="shared" si="1232"/>
        <v>14</v>
      </c>
      <c r="G3860" s="106">
        <f t="shared" si="1234"/>
        <v>29</v>
      </c>
      <c r="H3860" s="104">
        <f t="shared" si="1244"/>
        <v>1</v>
      </c>
      <c r="I3860" s="104">
        <f t="shared" si="1245"/>
        <v>1.07934741</v>
      </c>
      <c r="J3860" s="104">
        <f t="shared" si="1237"/>
        <v>1.07934741</v>
      </c>
      <c r="K3860" s="104">
        <f t="shared" si="1238"/>
        <v>24054.561633550002</v>
      </c>
      <c r="L3860" s="107">
        <f t="shared" si="1247"/>
        <v>0</v>
      </c>
      <c r="M3860" s="105">
        <f t="shared" si="1248"/>
        <v>0</v>
      </c>
      <c r="N3860" s="104">
        <f t="shared" si="1249"/>
        <v>0</v>
      </c>
      <c r="O3860" s="113">
        <f t="shared" si="1246"/>
        <v>0.11</v>
      </c>
      <c r="P3860" s="108">
        <f t="shared" si="1236"/>
        <v>1.004207217</v>
      </c>
      <c r="Q3860" s="104">
        <f t="shared" si="1239"/>
        <v>101.20276063</v>
      </c>
      <c r="R3860" s="104">
        <f t="shared" si="1240"/>
        <v>101.20276063</v>
      </c>
      <c r="S3860" s="109" t="s">
        <v>52</v>
      </c>
      <c r="T3860" s="110">
        <f t="shared" si="1250"/>
        <v>43900</v>
      </c>
      <c r="U3860" s="111">
        <f t="shared" si="1251"/>
        <v>0</v>
      </c>
      <c r="V3860" s="22"/>
      <c r="AF3860" s="14"/>
    </row>
    <row r="3861" spans="1:32" x14ac:dyDescent="0.2">
      <c r="A3861" s="112">
        <f t="shared" si="1241"/>
        <v>43886</v>
      </c>
      <c r="B3861" s="104">
        <f t="shared" si="1233"/>
        <v>24163.009435700002</v>
      </c>
      <c r="C3861" s="104">
        <f t="shared" si="1242"/>
        <v>22286.208694899957</v>
      </c>
      <c r="D3861" s="132">
        <f t="shared" si="1243"/>
        <v>43872</v>
      </c>
      <c r="E3861" s="105">
        <f t="shared" si="1235"/>
        <v>0</v>
      </c>
      <c r="F3861" s="106">
        <f t="shared" si="1232"/>
        <v>15</v>
      </c>
      <c r="G3861" s="106">
        <f t="shared" si="1234"/>
        <v>29</v>
      </c>
      <c r="H3861" s="104">
        <f t="shared" si="1244"/>
        <v>1</v>
      </c>
      <c r="I3861" s="104">
        <f t="shared" si="1245"/>
        <v>1.07934741</v>
      </c>
      <c r="J3861" s="104">
        <f t="shared" si="1237"/>
        <v>1.07934741</v>
      </c>
      <c r="K3861" s="104">
        <f t="shared" si="1238"/>
        <v>24054.561633550002</v>
      </c>
      <c r="L3861" s="107">
        <f t="shared" si="1247"/>
        <v>0</v>
      </c>
      <c r="M3861" s="105">
        <f t="shared" si="1248"/>
        <v>0</v>
      </c>
      <c r="N3861" s="104">
        <f t="shared" si="1249"/>
        <v>0</v>
      </c>
      <c r="O3861" s="113">
        <f t="shared" si="1246"/>
        <v>0.11</v>
      </c>
      <c r="P3861" s="108">
        <f t="shared" si="1236"/>
        <v>1.004508409</v>
      </c>
      <c r="Q3861" s="104">
        <f t="shared" si="1239"/>
        <v>108.44780215</v>
      </c>
      <c r="R3861" s="104">
        <f t="shared" si="1240"/>
        <v>108.44780215</v>
      </c>
      <c r="S3861" s="109" t="s">
        <v>52</v>
      </c>
      <c r="T3861" s="110">
        <f t="shared" si="1250"/>
        <v>43900</v>
      </c>
      <c r="U3861" s="111">
        <f t="shared" si="1251"/>
        <v>0</v>
      </c>
      <c r="V3861" s="22"/>
      <c r="AF3861" s="14"/>
    </row>
    <row r="3862" spans="1:32" x14ac:dyDescent="0.2">
      <c r="A3862" s="112">
        <f t="shared" si="1241"/>
        <v>43887</v>
      </c>
      <c r="B3862" s="104">
        <f t="shared" si="1233"/>
        <v>24170.256642140001</v>
      </c>
      <c r="C3862" s="104">
        <f t="shared" si="1242"/>
        <v>22286.208694899957</v>
      </c>
      <c r="D3862" s="132">
        <f t="shared" si="1243"/>
        <v>43872</v>
      </c>
      <c r="E3862" s="105">
        <f t="shared" si="1235"/>
        <v>0</v>
      </c>
      <c r="F3862" s="106">
        <f t="shared" si="1232"/>
        <v>16</v>
      </c>
      <c r="G3862" s="106">
        <f t="shared" si="1234"/>
        <v>29</v>
      </c>
      <c r="H3862" s="104">
        <f t="shared" si="1244"/>
        <v>1</v>
      </c>
      <c r="I3862" s="104">
        <f t="shared" si="1245"/>
        <v>1.07934741</v>
      </c>
      <c r="J3862" s="104">
        <f t="shared" si="1237"/>
        <v>1.07934741</v>
      </c>
      <c r="K3862" s="104">
        <f t="shared" si="1238"/>
        <v>24054.561633550002</v>
      </c>
      <c r="L3862" s="107">
        <f t="shared" si="1247"/>
        <v>0</v>
      </c>
      <c r="M3862" s="105">
        <f t="shared" si="1248"/>
        <v>0</v>
      </c>
      <c r="N3862" s="104">
        <f t="shared" si="1249"/>
        <v>0</v>
      </c>
      <c r="O3862" s="113">
        <f t="shared" si="1246"/>
        <v>0.11</v>
      </c>
      <c r="P3862" s="108">
        <f t="shared" si="1236"/>
        <v>1.0048096909999999</v>
      </c>
      <c r="Q3862" s="104">
        <f t="shared" si="1239"/>
        <v>115.69500859</v>
      </c>
      <c r="R3862" s="104">
        <f t="shared" si="1240"/>
        <v>115.69500859</v>
      </c>
      <c r="S3862" s="109" t="s">
        <v>52</v>
      </c>
      <c r="T3862" s="110">
        <f t="shared" si="1250"/>
        <v>43900</v>
      </c>
      <c r="U3862" s="111">
        <f t="shared" si="1251"/>
        <v>0</v>
      </c>
      <c r="V3862" s="22"/>
      <c r="AF3862" s="14"/>
    </row>
    <row r="3863" spans="1:32" x14ac:dyDescent="0.2">
      <c r="A3863" s="112">
        <f t="shared" si="1241"/>
        <v>43888</v>
      </c>
      <c r="B3863" s="104">
        <f t="shared" si="1233"/>
        <v>24177.506037550003</v>
      </c>
      <c r="C3863" s="104">
        <f t="shared" si="1242"/>
        <v>22286.208694899957</v>
      </c>
      <c r="D3863" s="132">
        <f t="shared" si="1243"/>
        <v>43872</v>
      </c>
      <c r="E3863" s="105">
        <f t="shared" si="1235"/>
        <v>0</v>
      </c>
      <c r="F3863" s="106">
        <f t="shared" si="1232"/>
        <v>17</v>
      </c>
      <c r="G3863" s="106">
        <f t="shared" si="1234"/>
        <v>29</v>
      </c>
      <c r="H3863" s="104">
        <f t="shared" si="1244"/>
        <v>1</v>
      </c>
      <c r="I3863" s="104">
        <f t="shared" si="1245"/>
        <v>1.07934741</v>
      </c>
      <c r="J3863" s="104">
        <f t="shared" si="1237"/>
        <v>1.07934741</v>
      </c>
      <c r="K3863" s="104">
        <f t="shared" si="1238"/>
        <v>24054.561633550002</v>
      </c>
      <c r="L3863" s="107">
        <f t="shared" si="1247"/>
        <v>0</v>
      </c>
      <c r="M3863" s="105">
        <f t="shared" si="1248"/>
        <v>0</v>
      </c>
      <c r="N3863" s="104">
        <f t="shared" si="1249"/>
        <v>0</v>
      </c>
      <c r="O3863" s="113">
        <f t="shared" si="1246"/>
        <v>0.11</v>
      </c>
      <c r="P3863" s="108">
        <f t="shared" si="1236"/>
        <v>1.0051110640000001</v>
      </c>
      <c r="Q3863" s="104">
        <f t="shared" si="1239"/>
        <v>122.94440400000001</v>
      </c>
      <c r="R3863" s="104">
        <f t="shared" si="1240"/>
        <v>122.94440400000001</v>
      </c>
      <c r="S3863" s="109" t="s">
        <v>52</v>
      </c>
      <c r="T3863" s="110">
        <f t="shared" si="1250"/>
        <v>43900</v>
      </c>
      <c r="U3863" s="111">
        <f t="shared" si="1251"/>
        <v>0</v>
      </c>
      <c r="V3863" s="22"/>
      <c r="AF3863" s="14"/>
    </row>
    <row r="3864" spans="1:32" x14ac:dyDescent="0.2">
      <c r="A3864" s="112">
        <f t="shared" si="1241"/>
        <v>43889</v>
      </c>
      <c r="B3864" s="104">
        <f t="shared" si="1233"/>
        <v>24184.757597860003</v>
      </c>
      <c r="C3864" s="104">
        <f t="shared" si="1242"/>
        <v>22286.208694899957</v>
      </c>
      <c r="D3864" s="132">
        <f t="shared" si="1243"/>
        <v>43872</v>
      </c>
      <c r="E3864" s="105">
        <f t="shared" si="1235"/>
        <v>0</v>
      </c>
      <c r="F3864" s="106">
        <f t="shared" si="1232"/>
        <v>18</v>
      </c>
      <c r="G3864" s="106">
        <f t="shared" si="1234"/>
        <v>29</v>
      </c>
      <c r="H3864" s="104">
        <f t="shared" si="1244"/>
        <v>1</v>
      </c>
      <c r="I3864" s="104">
        <f t="shared" si="1245"/>
        <v>1.07934741</v>
      </c>
      <c r="J3864" s="104">
        <f t="shared" si="1237"/>
        <v>1.07934741</v>
      </c>
      <c r="K3864" s="104">
        <f t="shared" si="1238"/>
        <v>24054.561633550002</v>
      </c>
      <c r="L3864" s="107">
        <f t="shared" si="1247"/>
        <v>0</v>
      </c>
      <c r="M3864" s="105">
        <f t="shared" si="1248"/>
        <v>0</v>
      </c>
      <c r="N3864" s="104">
        <f t="shared" si="1249"/>
        <v>0</v>
      </c>
      <c r="O3864" s="113">
        <f t="shared" si="1246"/>
        <v>0.11</v>
      </c>
      <c r="P3864" s="108">
        <f t="shared" si="1236"/>
        <v>1.0054125270000001</v>
      </c>
      <c r="Q3864" s="104">
        <f t="shared" si="1239"/>
        <v>130.19596430999999</v>
      </c>
      <c r="R3864" s="104">
        <f t="shared" si="1240"/>
        <v>130.19596430999999</v>
      </c>
      <c r="S3864" s="109" t="s">
        <v>52</v>
      </c>
      <c r="T3864" s="110">
        <f t="shared" si="1250"/>
        <v>43900</v>
      </c>
      <c r="U3864" s="111">
        <f t="shared" si="1251"/>
        <v>0</v>
      </c>
      <c r="V3864" s="22"/>
      <c r="AF3864" s="14"/>
    </row>
    <row r="3865" spans="1:32" x14ac:dyDescent="0.2">
      <c r="A3865" s="112">
        <f t="shared" si="1241"/>
        <v>43890</v>
      </c>
      <c r="B3865" s="104">
        <f t="shared" si="1233"/>
        <v>24192.011323080002</v>
      </c>
      <c r="C3865" s="104">
        <f t="shared" si="1242"/>
        <v>22286.208694899957</v>
      </c>
      <c r="D3865" s="132">
        <f t="shared" si="1243"/>
        <v>43872</v>
      </c>
      <c r="E3865" s="105">
        <f t="shared" si="1235"/>
        <v>0</v>
      </c>
      <c r="F3865" s="106">
        <f t="shared" si="1232"/>
        <v>19</v>
      </c>
      <c r="G3865" s="106">
        <f t="shared" si="1234"/>
        <v>29</v>
      </c>
      <c r="H3865" s="104">
        <f t="shared" si="1244"/>
        <v>1</v>
      </c>
      <c r="I3865" s="104">
        <f t="shared" si="1245"/>
        <v>1.07934741</v>
      </c>
      <c r="J3865" s="104">
        <f t="shared" si="1237"/>
        <v>1.07934741</v>
      </c>
      <c r="K3865" s="104">
        <f t="shared" si="1238"/>
        <v>24054.561633550002</v>
      </c>
      <c r="L3865" s="107">
        <f t="shared" si="1247"/>
        <v>0</v>
      </c>
      <c r="M3865" s="105">
        <f t="shared" si="1248"/>
        <v>0</v>
      </c>
      <c r="N3865" s="104">
        <f t="shared" si="1249"/>
        <v>0</v>
      </c>
      <c r="O3865" s="113">
        <f t="shared" si="1246"/>
        <v>0.11</v>
      </c>
      <c r="P3865" s="108">
        <f t="shared" si="1236"/>
        <v>1.00571408</v>
      </c>
      <c r="Q3865" s="104">
        <f t="shared" si="1239"/>
        <v>137.44968953</v>
      </c>
      <c r="R3865" s="104">
        <f t="shared" si="1240"/>
        <v>137.44968953</v>
      </c>
      <c r="S3865" s="109" t="s">
        <v>52</v>
      </c>
      <c r="T3865" s="110">
        <f t="shared" si="1250"/>
        <v>43900</v>
      </c>
      <c r="U3865" s="111">
        <f t="shared" si="1251"/>
        <v>0</v>
      </c>
      <c r="V3865" s="22"/>
      <c r="AF3865" s="14"/>
    </row>
    <row r="3866" spans="1:32" x14ac:dyDescent="0.2">
      <c r="A3866" s="112">
        <f t="shared" si="1241"/>
        <v>43891</v>
      </c>
      <c r="B3866" s="104">
        <f t="shared" si="1233"/>
        <v>24199.267237270004</v>
      </c>
      <c r="C3866" s="104">
        <f t="shared" si="1242"/>
        <v>22286.208694899957</v>
      </c>
      <c r="D3866" s="132">
        <f t="shared" si="1243"/>
        <v>43872</v>
      </c>
      <c r="E3866" s="105">
        <f t="shared" si="1235"/>
        <v>0</v>
      </c>
      <c r="F3866" s="106">
        <f t="shared" si="1232"/>
        <v>20</v>
      </c>
      <c r="G3866" s="106">
        <f t="shared" si="1234"/>
        <v>29</v>
      </c>
      <c r="H3866" s="104">
        <f t="shared" si="1244"/>
        <v>1</v>
      </c>
      <c r="I3866" s="104">
        <f t="shared" si="1245"/>
        <v>1.07934741</v>
      </c>
      <c r="J3866" s="104">
        <f t="shared" si="1237"/>
        <v>1.07934741</v>
      </c>
      <c r="K3866" s="104">
        <f t="shared" si="1238"/>
        <v>24054.561633550002</v>
      </c>
      <c r="L3866" s="107">
        <f t="shared" si="1247"/>
        <v>0</v>
      </c>
      <c r="M3866" s="105">
        <f t="shared" si="1248"/>
        <v>0</v>
      </c>
      <c r="N3866" s="104">
        <f t="shared" si="1249"/>
        <v>0</v>
      </c>
      <c r="O3866" s="113">
        <f t="shared" si="1246"/>
        <v>0.11</v>
      </c>
      <c r="P3866" s="108">
        <f t="shared" si="1236"/>
        <v>1.0060157240000001</v>
      </c>
      <c r="Q3866" s="104">
        <f t="shared" si="1239"/>
        <v>144.70560372</v>
      </c>
      <c r="R3866" s="104">
        <f t="shared" si="1240"/>
        <v>144.70560372</v>
      </c>
      <c r="S3866" s="109" t="s">
        <v>52</v>
      </c>
      <c r="T3866" s="110">
        <f t="shared" si="1250"/>
        <v>43900</v>
      </c>
      <c r="U3866" s="111">
        <f t="shared" si="1251"/>
        <v>0</v>
      </c>
      <c r="V3866" s="22"/>
      <c r="AF3866" s="14"/>
    </row>
    <row r="3867" spans="1:32" x14ac:dyDescent="0.2">
      <c r="A3867" s="112">
        <f t="shared" si="1241"/>
        <v>43892</v>
      </c>
      <c r="B3867" s="104">
        <f t="shared" si="1233"/>
        <v>24206.525340430002</v>
      </c>
      <c r="C3867" s="104">
        <f t="shared" si="1242"/>
        <v>22286.208694899957</v>
      </c>
      <c r="D3867" s="132">
        <f t="shared" si="1243"/>
        <v>43872</v>
      </c>
      <c r="E3867" s="105">
        <f t="shared" si="1235"/>
        <v>0</v>
      </c>
      <c r="F3867" s="106">
        <f t="shared" si="1232"/>
        <v>21</v>
      </c>
      <c r="G3867" s="106">
        <f t="shared" si="1234"/>
        <v>29</v>
      </c>
      <c r="H3867" s="104">
        <f t="shared" si="1244"/>
        <v>1</v>
      </c>
      <c r="I3867" s="104">
        <f t="shared" si="1245"/>
        <v>1.07934741</v>
      </c>
      <c r="J3867" s="104">
        <f t="shared" si="1237"/>
        <v>1.07934741</v>
      </c>
      <c r="K3867" s="104">
        <f t="shared" si="1238"/>
        <v>24054.561633550002</v>
      </c>
      <c r="L3867" s="107">
        <f t="shared" si="1247"/>
        <v>0</v>
      </c>
      <c r="M3867" s="105">
        <f t="shared" si="1248"/>
        <v>0</v>
      </c>
      <c r="N3867" s="104">
        <f t="shared" si="1249"/>
        <v>0</v>
      </c>
      <c r="O3867" s="113">
        <f t="shared" si="1246"/>
        <v>0.11</v>
      </c>
      <c r="P3867" s="108">
        <f t="shared" si="1236"/>
        <v>1.0063174589999999</v>
      </c>
      <c r="Q3867" s="104">
        <f t="shared" si="1239"/>
        <v>151.96370687999999</v>
      </c>
      <c r="R3867" s="104">
        <f t="shared" si="1240"/>
        <v>151.96370687999999</v>
      </c>
      <c r="S3867" s="109" t="s">
        <v>52</v>
      </c>
      <c r="T3867" s="110">
        <f t="shared" si="1250"/>
        <v>43900</v>
      </c>
      <c r="U3867" s="111">
        <f t="shared" si="1251"/>
        <v>0</v>
      </c>
      <c r="V3867" s="22"/>
      <c r="AF3867" s="14"/>
    </row>
    <row r="3868" spans="1:32" x14ac:dyDescent="0.2">
      <c r="A3868" s="112">
        <f t="shared" si="1241"/>
        <v>43893</v>
      </c>
      <c r="B3868" s="104">
        <f t="shared" si="1233"/>
        <v>24213.78558444</v>
      </c>
      <c r="C3868" s="104">
        <f t="shared" si="1242"/>
        <v>22286.208694899957</v>
      </c>
      <c r="D3868" s="132">
        <f t="shared" si="1243"/>
        <v>43872</v>
      </c>
      <c r="E3868" s="105">
        <f t="shared" si="1235"/>
        <v>0</v>
      </c>
      <c r="F3868" s="106">
        <f t="shared" si="1232"/>
        <v>22</v>
      </c>
      <c r="G3868" s="106">
        <f t="shared" si="1234"/>
        <v>29</v>
      </c>
      <c r="H3868" s="104">
        <f t="shared" si="1244"/>
        <v>1</v>
      </c>
      <c r="I3868" s="104">
        <f t="shared" si="1245"/>
        <v>1.07934741</v>
      </c>
      <c r="J3868" s="104">
        <f t="shared" si="1237"/>
        <v>1.07934741</v>
      </c>
      <c r="K3868" s="104">
        <f t="shared" si="1238"/>
        <v>24054.561633550002</v>
      </c>
      <c r="L3868" s="107">
        <f t="shared" si="1247"/>
        <v>0</v>
      </c>
      <c r="M3868" s="105">
        <f t="shared" si="1248"/>
        <v>0</v>
      </c>
      <c r="N3868" s="104">
        <f t="shared" si="1249"/>
        <v>0</v>
      </c>
      <c r="O3868" s="113">
        <f t="shared" si="1246"/>
        <v>0.11</v>
      </c>
      <c r="P3868" s="108">
        <f t="shared" si="1236"/>
        <v>1.006619283</v>
      </c>
      <c r="Q3868" s="104">
        <f t="shared" si="1239"/>
        <v>159.22395089</v>
      </c>
      <c r="R3868" s="104">
        <f t="shared" si="1240"/>
        <v>159.22395089</v>
      </c>
      <c r="S3868" s="109" t="s">
        <v>52</v>
      </c>
      <c r="T3868" s="110">
        <f t="shared" si="1250"/>
        <v>43900</v>
      </c>
      <c r="U3868" s="111">
        <f t="shared" si="1251"/>
        <v>0</v>
      </c>
      <c r="V3868" s="22"/>
      <c r="AF3868" s="14"/>
    </row>
    <row r="3869" spans="1:32" x14ac:dyDescent="0.2">
      <c r="A3869" s="112">
        <f t="shared" si="1241"/>
        <v>43894</v>
      </c>
      <c r="B3869" s="104">
        <f t="shared" si="1233"/>
        <v>24221.048041470003</v>
      </c>
      <c r="C3869" s="104">
        <f t="shared" si="1242"/>
        <v>22286.208694899957</v>
      </c>
      <c r="D3869" s="132">
        <f t="shared" si="1243"/>
        <v>43872</v>
      </c>
      <c r="E3869" s="105">
        <f t="shared" si="1235"/>
        <v>0</v>
      </c>
      <c r="F3869" s="106">
        <f t="shared" si="1232"/>
        <v>23</v>
      </c>
      <c r="G3869" s="106">
        <f t="shared" si="1234"/>
        <v>29</v>
      </c>
      <c r="H3869" s="104">
        <f t="shared" si="1244"/>
        <v>1</v>
      </c>
      <c r="I3869" s="104">
        <f t="shared" si="1245"/>
        <v>1.07934741</v>
      </c>
      <c r="J3869" s="104">
        <f t="shared" si="1237"/>
        <v>1.07934741</v>
      </c>
      <c r="K3869" s="104">
        <f t="shared" si="1238"/>
        <v>24054.561633550002</v>
      </c>
      <c r="L3869" s="107">
        <f t="shared" si="1247"/>
        <v>0</v>
      </c>
      <c r="M3869" s="105">
        <f t="shared" si="1248"/>
        <v>0</v>
      </c>
      <c r="N3869" s="104">
        <f t="shared" si="1249"/>
        <v>0</v>
      </c>
      <c r="O3869" s="113">
        <f t="shared" si="1246"/>
        <v>0.11</v>
      </c>
      <c r="P3869" s="108">
        <f t="shared" si="1236"/>
        <v>1.006921199</v>
      </c>
      <c r="Q3869" s="104">
        <f t="shared" si="1239"/>
        <v>166.48640792</v>
      </c>
      <c r="R3869" s="104">
        <f t="shared" si="1240"/>
        <v>166.48640792</v>
      </c>
      <c r="S3869" s="109" t="s">
        <v>52</v>
      </c>
      <c r="T3869" s="110">
        <f t="shared" si="1250"/>
        <v>43900</v>
      </c>
      <c r="U3869" s="111">
        <f t="shared" si="1251"/>
        <v>0</v>
      </c>
      <c r="V3869" s="22"/>
      <c r="AF3869" s="14"/>
    </row>
    <row r="3870" spans="1:32" x14ac:dyDescent="0.2">
      <c r="A3870" s="112">
        <f t="shared" si="1241"/>
        <v>43895</v>
      </c>
      <c r="B3870" s="104">
        <f t="shared" si="1233"/>
        <v>24228.312663410001</v>
      </c>
      <c r="C3870" s="104">
        <f t="shared" si="1242"/>
        <v>22286.208694899957</v>
      </c>
      <c r="D3870" s="132">
        <f t="shared" si="1243"/>
        <v>43872</v>
      </c>
      <c r="E3870" s="105">
        <f t="shared" si="1235"/>
        <v>0</v>
      </c>
      <c r="F3870" s="106">
        <f t="shared" si="1232"/>
        <v>24</v>
      </c>
      <c r="G3870" s="106">
        <f t="shared" si="1234"/>
        <v>29</v>
      </c>
      <c r="H3870" s="104">
        <f t="shared" si="1244"/>
        <v>1</v>
      </c>
      <c r="I3870" s="104">
        <f t="shared" si="1245"/>
        <v>1.07934741</v>
      </c>
      <c r="J3870" s="104">
        <f t="shared" si="1237"/>
        <v>1.07934741</v>
      </c>
      <c r="K3870" s="104">
        <f t="shared" si="1238"/>
        <v>24054.561633550002</v>
      </c>
      <c r="L3870" s="107">
        <f t="shared" si="1247"/>
        <v>0</v>
      </c>
      <c r="M3870" s="105">
        <f t="shared" si="1248"/>
        <v>0</v>
      </c>
      <c r="N3870" s="104">
        <f t="shared" si="1249"/>
        <v>0</v>
      </c>
      <c r="O3870" s="113">
        <f t="shared" si="1246"/>
        <v>0.11</v>
      </c>
      <c r="P3870" s="108">
        <f t="shared" si="1236"/>
        <v>1.0072232050000001</v>
      </c>
      <c r="Q3870" s="104">
        <f t="shared" si="1239"/>
        <v>173.75102985999999</v>
      </c>
      <c r="R3870" s="104">
        <f t="shared" si="1240"/>
        <v>173.75102985999999</v>
      </c>
      <c r="S3870" s="109" t="s">
        <v>52</v>
      </c>
      <c r="T3870" s="110">
        <f t="shared" si="1250"/>
        <v>43900</v>
      </c>
      <c r="U3870" s="111">
        <f t="shared" si="1251"/>
        <v>0</v>
      </c>
      <c r="V3870" s="22"/>
      <c r="AF3870" s="14"/>
    </row>
    <row r="3871" spans="1:32" x14ac:dyDescent="0.2">
      <c r="A3871" s="112">
        <f t="shared" si="1241"/>
        <v>43896</v>
      </c>
      <c r="B3871" s="104">
        <f t="shared" si="1233"/>
        <v>24235.57945026</v>
      </c>
      <c r="C3871" s="104">
        <f t="shared" si="1242"/>
        <v>22286.208694899957</v>
      </c>
      <c r="D3871" s="132">
        <f t="shared" si="1243"/>
        <v>43872</v>
      </c>
      <c r="E3871" s="105">
        <f t="shared" si="1235"/>
        <v>0</v>
      </c>
      <c r="F3871" s="106">
        <f t="shared" si="1232"/>
        <v>25</v>
      </c>
      <c r="G3871" s="106">
        <f t="shared" si="1234"/>
        <v>29</v>
      </c>
      <c r="H3871" s="104">
        <f t="shared" si="1244"/>
        <v>1</v>
      </c>
      <c r="I3871" s="104">
        <f t="shared" si="1245"/>
        <v>1.07934741</v>
      </c>
      <c r="J3871" s="104">
        <f t="shared" si="1237"/>
        <v>1.07934741</v>
      </c>
      <c r="K3871" s="104">
        <f t="shared" si="1238"/>
        <v>24054.561633550002</v>
      </c>
      <c r="L3871" s="107">
        <f t="shared" si="1247"/>
        <v>0</v>
      </c>
      <c r="M3871" s="105">
        <f t="shared" si="1248"/>
        <v>0</v>
      </c>
      <c r="N3871" s="104">
        <f t="shared" si="1249"/>
        <v>0</v>
      </c>
      <c r="O3871" s="113">
        <f t="shared" si="1246"/>
        <v>0.11</v>
      </c>
      <c r="P3871" s="108">
        <f t="shared" si="1236"/>
        <v>1.007525301</v>
      </c>
      <c r="Q3871" s="104">
        <f t="shared" si="1239"/>
        <v>181.01781671000001</v>
      </c>
      <c r="R3871" s="104">
        <f t="shared" si="1240"/>
        <v>181.01781671000001</v>
      </c>
      <c r="S3871" s="109" t="s">
        <v>52</v>
      </c>
      <c r="T3871" s="110">
        <f t="shared" si="1250"/>
        <v>43900</v>
      </c>
      <c r="U3871" s="111">
        <f t="shared" si="1251"/>
        <v>0</v>
      </c>
      <c r="V3871" s="22"/>
      <c r="AF3871" s="14"/>
    </row>
    <row r="3872" spans="1:32" x14ac:dyDescent="0.2">
      <c r="A3872" s="112">
        <f t="shared" si="1241"/>
        <v>43897</v>
      </c>
      <c r="B3872" s="104">
        <f t="shared" si="1233"/>
        <v>24242.848426080003</v>
      </c>
      <c r="C3872" s="104">
        <f t="shared" si="1242"/>
        <v>22286.208694899957</v>
      </c>
      <c r="D3872" s="132">
        <f t="shared" si="1243"/>
        <v>43872</v>
      </c>
      <c r="E3872" s="105">
        <f t="shared" si="1235"/>
        <v>0</v>
      </c>
      <c r="F3872" s="106">
        <f t="shared" si="1232"/>
        <v>26</v>
      </c>
      <c r="G3872" s="106">
        <f t="shared" si="1234"/>
        <v>29</v>
      </c>
      <c r="H3872" s="104">
        <f t="shared" si="1244"/>
        <v>1</v>
      </c>
      <c r="I3872" s="104">
        <f t="shared" si="1245"/>
        <v>1.07934741</v>
      </c>
      <c r="J3872" s="104">
        <f t="shared" si="1237"/>
        <v>1.07934741</v>
      </c>
      <c r="K3872" s="104">
        <f t="shared" si="1238"/>
        <v>24054.561633550002</v>
      </c>
      <c r="L3872" s="107">
        <f t="shared" si="1247"/>
        <v>0</v>
      </c>
      <c r="M3872" s="105">
        <f t="shared" si="1248"/>
        <v>0</v>
      </c>
      <c r="N3872" s="104">
        <f t="shared" si="1249"/>
        <v>0</v>
      </c>
      <c r="O3872" s="113">
        <f t="shared" si="1246"/>
        <v>0.11</v>
      </c>
      <c r="P3872" s="108">
        <f t="shared" si="1236"/>
        <v>1.007827488</v>
      </c>
      <c r="Q3872" s="104">
        <f t="shared" si="1239"/>
        <v>188.28679253000001</v>
      </c>
      <c r="R3872" s="104">
        <f t="shared" si="1240"/>
        <v>188.28679253000001</v>
      </c>
      <c r="S3872" s="109" t="s">
        <v>52</v>
      </c>
      <c r="T3872" s="110">
        <f t="shared" si="1250"/>
        <v>43900</v>
      </c>
      <c r="U3872" s="111">
        <f t="shared" si="1251"/>
        <v>0</v>
      </c>
      <c r="V3872" s="22"/>
      <c r="AF3872" s="14"/>
    </row>
    <row r="3873" spans="1:32" x14ac:dyDescent="0.2">
      <c r="A3873" s="112">
        <f t="shared" si="1241"/>
        <v>43898</v>
      </c>
      <c r="B3873" s="104">
        <f t="shared" si="1233"/>
        <v>24250.119590860002</v>
      </c>
      <c r="C3873" s="104">
        <f t="shared" si="1242"/>
        <v>22286.208694899957</v>
      </c>
      <c r="D3873" s="132">
        <f t="shared" si="1243"/>
        <v>43872</v>
      </c>
      <c r="E3873" s="105">
        <f t="shared" si="1235"/>
        <v>0</v>
      </c>
      <c r="F3873" s="106">
        <f t="shared" si="1232"/>
        <v>27</v>
      </c>
      <c r="G3873" s="106">
        <f t="shared" si="1234"/>
        <v>29</v>
      </c>
      <c r="H3873" s="104">
        <f t="shared" si="1244"/>
        <v>1</v>
      </c>
      <c r="I3873" s="104">
        <f t="shared" si="1245"/>
        <v>1.07934741</v>
      </c>
      <c r="J3873" s="104">
        <f t="shared" si="1237"/>
        <v>1.07934741</v>
      </c>
      <c r="K3873" s="104">
        <f t="shared" si="1238"/>
        <v>24054.561633550002</v>
      </c>
      <c r="L3873" s="107">
        <f t="shared" si="1247"/>
        <v>0</v>
      </c>
      <c r="M3873" s="105">
        <f t="shared" si="1248"/>
        <v>0</v>
      </c>
      <c r="N3873" s="104">
        <f t="shared" si="1249"/>
        <v>0</v>
      </c>
      <c r="O3873" s="113">
        <f t="shared" si="1246"/>
        <v>0.11</v>
      </c>
      <c r="P3873" s="108">
        <f t="shared" si="1236"/>
        <v>1.0081297659999999</v>
      </c>
      <c r="Q3873" s="104">
        <f t="shared" si="1239"/>
        <v>195.55795731000001</v>
      </c>
      <c r="R3873" s="104">
        <f t="shared" si="1240"/>
        <v>195.55795731000001</v>
      </c>
      <c r="S3873" s="109" t="s">
        <v>52</v>
      </c>
      <c r="T3873" s="110">
        <f t="shared" si="1250"/>
        <v>43900</v>
      </c>
      <c r="U3873" s="111">
        <f t="shared" si="1251"/>
        <v>0</v>
      </c>
      <c r="V3873" s="22"/>
      <c r="AF3873" s="14"/>
    </row>
    <row r="3874" spans="1:32" x14ac:dyDescent="0.2">
      <c r="A3874" s="112">
        <f t="shared" si="1241"/>
        <v>43899</v>
      </c>
      <c r="B3874" s="104">
        <f t="shared" si="1233"/>
        <v>24257.3929446</v>
      </c>
      <c r="C3874" s="104">
        <f t="shared" si="1242"/>
        <v>22286.208694899957</v>
      </c>
      <c r="D3874" s="132">
        <f t="shared" si="1243"/>
        <v>43872</v>
      </c>
      <c r="E3874" s="105">
        <f t="shared" si="1235"/>
        <v>0</v>
      </c>
      <c r="F3874" s="106">
        <f t="shared" si="1232"/>
        <v>28</v>
      </c>
      <c r="G3874" s="106">
        <f t="shared" si="1234"/>
        <v>29</v>
      </c>
      <c r="H3874" s="104">
        <f t="shared" si="1244"/>
        <v>1</v>
      </c>
      <c r="I3874" s="104">
        <f t="shared" si="1245"/>
        <v>1.07934741</v>
      </c>
      <c r="J3874" s="104">
        <f t="shared" si="1237"/>
        <v>1.07934741</v>
      </c>
      <c r="K3874" s="104">
        <f t="shared" si="1238"/>
        <v>24054.561633550002</v>
      </c>
      <c r="L3874" s="107">
        <f t="shared" si="1247"/>
        <v>0</v>
      </c>
      <c r="M3874" s="105">
        <f t="shared" si="1248"/>
        <v>0</v>
      </c>
      <c r="N3874" s="104">
        <f t="shared" si="1249"/>
        <v>0</v>
      </c>
      <c r="O3874" s="113">
        <f t="shared" si="1246"/>
        <v>0.11</v>
      </c>
      <c r="P3874" s="108">
        <f t="shared" si="1236"/>
        <v>1.0084321350000001</v>
      </c>
      <c r="Q3874" s="104">
        <f t="shared" si="1239"/>
        <v>202.83131105000001</v>
      </c>
      <c r="R3874" s="104">
        <f t="shared" si="1240"/>
        <v>202.83131105000001</v>
      </c>
      <c r="S3874" s="109" t="s">
        <v>52</v>
      </c>
      <c r="T3874" s="110">
        <f t="shared" si="1250"/>
        <v>43900</v>
      </c>
      <c r="U3874" s="111">
        <f t="shared" si="1251"/>
        <v>0</v>
      </c>
      <c r="V3874" s="22"/>
      <c r="AF3874" s="14"/>
    </row>
    <row r="3875" spans="1:32" x14ac:dyDescent="0.2">
      <c r="A3875" s="112">
        <f t="shared" si="1241"/>
        <v>43900</v>
      </c>
      <c r="B3875" s="104">
        <f t="shared" si="1233"/>
        <v>24264.668463260001</v>
      </c>
      <c r="C3875" s="104">
        <f t="shared" si="1242"/>
        <v>22286.208694899957</v>
      </c>
      <c r="D3875" s="132">
        <f t="shared" si="1243"/>
        <v>43872</v>
      </c>
      <c r="E3875" s="105">
        <f t="shared" si="1235"/>
        <v>0</v>
      </c>
      <c r="F3875" s="106">
        <f t="shared" ref="F3875:F3938" si="1252">IF(DAY(A3875)=E$2+1,1,F3874+1)</f>
        <v>29</v>
      </c>
      <c r="G3875" s="106">
        <f t="shared" si="1234"/>
        <v>29</v>
      </c>
      <c r="H3875" s="104">
        <f t="shared" si="1244"/>
        <v>1</v>
      </c>
      <c r="I3875" s="104">
        <f t="shared" si="1245"/>
        <v>1.07934741</v>
      </c>
      <c r="J3875" s="104">
        <f t="shared" si="1237"/>
        <v>1.07934741</v>
      </c>
      <c r="K3875" s="104">
        <f t="shared" si="1238"/>
        <v>24054.561633550002</v>
      </c>
      <c r="L3875" s="107">
        <f t="shared" si="1247"/>
        <v>126</v>
      </c>
      <c r="M3875" s="105">
        <f t="shared" si="1248"/>
        <v>1.5222688992136343E-2</v>
      </c>
      <c r="N3875" s="104">
        <f t="shared" si="1249"/>
        <v>366.17511058000002</v>
      </c>
      <c r="O3875" s="113">
        <f t="shared" si="1246"/>
        <v>0.11</v>
      </c>
      <c r="P3875" s="108">
        <f t="shared" si="1236"/>
        <v>1.0087345940000001</v>
      </c>
      <c r="Q3875" s="104">
        <f t="shared" si="1239"/>
        <v>210.10682971</v>
      </c>
      <c r="R3875" s="104">
        <f t="shared" si="1240"/>
        <v>576.28194028999997</v>
      </c>
      <c r="S3875" s="109" t="s">
        <v>52</v>
      </c>
      <c r="T3875" s="110">
        <f t="shared" si="1250"/>
        <v>43900</v>
      </c>
      <c r="U3875" s="111">
        <f t="shared" si="1251"/>
        <v>23688.386522970002</v>
      </c>
      <c r="V3875" s="22"/>
      <c r="AF3875" s="14"/>
    </row>
    <row r="3876" spans="1:32" x14ac:dyDescent="0.2">
      <c r="A3876" s="112">
        <f t="shared" si="1241"/>
        <v>43901</v>
      </c>
      <c r="B3876" s="104">
        <f t="shared" si="1233"/>
        <v>23695.032939389999</v>
      </c>
      <c r="C3876" s="104">
        <f t="shared" si="1242"/>
        <v>21946.952671129955</v>
      </c>
      <c r="D3876" s="132">
        <f t="shared" si="1243"/>
        <v>43901</v>
      </c>
      <c r="E3876" s="105">
        <f t="shared" si="1235"/>
        <v>0</v>
      </c>
      <c r="F3876" s="106">
        <f t="shared" si="1252"/>
        <v>1</v>
      </c>
      <c r="G3876" s="106">
        <f t="shared" si="1234"/>
        <v>31</v>
      </c>
      <c r="H3876" s="104">
        <f t="shared" si="1244"/>
        <v>1</v>
      </c>
      <c r="I3876" s="104">
        <f t="shared" si="1245"/>
        <v>1.07934741</v>
      </c>
      <c r="J3876" s="104">
        <f t="shared" si="1237"/>
        <v>1.07934741</v>
      </c>
      <c r="K3876" s="104">
        <f t="shared" si="1238"/>
        <v>23688.386522969999</v>
      </c>
      <c r="L3876" s="107">
        <f t="shared" si="1247"/>
        <v>0</v>
      </c>
      <c r="M3876" s="105">
        <f t="shared" si="1248"/>
        <v>0</v>
      </c>
      <c r="N3876" s="104">
        <f t="shared" si="1249"/>
        <v>0</v>
      </c>
      <c r="O3876" s="113">
        <f t="shared" si="1246"/>
        <v>0.11</v>
      </c>
      <c r="P3876" s="108">
        <f t="shared" si="1236"/>
        <v>1.0002805770000001</v>
      </c>
      <c r="Q3876" s="104">
        <f t="shared" si="1239"/>
        <v>6.6464164200000004</v>
      </c>
      <c r="R3876" s="104">
        <f t="shared" si="1240"/>
        <v>6.6464164200000004</v>
      </c>
      <c r="S3876" s="109" t="s">
        <v>52</v>
      </c>
      <c r="T3876" s="110">
        <f t="shared" si="1250"/>
        <v>43931</v>
      </c>
      <c r="U3876" s="111">
        <f t="shared" si="1251"/>
        <v>0</v>
      </c>
      <c r="V3876" s="22"/>
      <c r="AF3876" s="14"/>
    </row>
    <row r="3877" spans="1:32" x14ac:dyDescent="0.2">
      <c r="A3877" s="112">
        <f t="shared" si="1241"/>
        <v>43902</v>
      </c>
      <c r="B3877" s="104">
        <f t="shared" si="1233"/>
        <v>23701.681227199999</v>
      </c>
      <c r="C3877" s="104">
        <f t="shared" si="1242"/>
        <v>21946.952671129955</v>
      </c>
      <c r="D3877" s="132">
        <f t="shared" si="1243"/>
        <v>43901</v>
      </c>
      <c r="E3877" s="105">
        <f t="shared" si="1235"/>
        <v>0</v>
      </c>
      <c r="F3877" s="106">
        <f t="shared" si="1252"/>
        <v>2</v>
      </c>
      <c r="G3877" s="106">
        <f t="shared" si="1234"/>
        <v>31</v>
      </c>
      <c r="H3877" s="104">
        <f t="shared" si="1244"/>
        <v>1</v>
      </c>
      <c r="I3877" s="104">
        <f t="shared" si="1245"/>
        <v>1.07934741</v>
      </c>
      <c r="J3877" s="104">
        <f t="shared" si="1237"/>
        <v>1.07934741</v>
      </c>
      <c r="K3877" s="104">
        <f t="shared" si="1238"/>
        <v>23688.386522969999</v>
      </c>
      <c r="L3877" s="107">
        <f t="shared" si="1247"/>
        <v>0</v>
      </c>
      <c r="M3877" s="105">
        <f t="shared" si="1248"/>
        <v>0</v>
      </c>
      <c r="N3877" s="104">
        <f t="shared" si="1249"/>
        <v>0</v>
      </c>
      <c r="O3877" s="113">
        <f t="shared" si="1246"/>
        <v>0.11</v>
      </c>
      <c r="P3877" s="108">
        <f t="shared" si="1236"/>
        <v>1.000561233</v>
      </c>
      <c r="Q3877" s="104">
        <f t="shared" si="1239"/>
        <v>13.294704230000001</v>
      </c>
      <c r="R3877" s="104">
        <f t="shared" si="1240"/>
        <v>13.294704230000001</v>
      </c>
      <c r="S3877" s="109" t="s">
        <v>52</v>
      </c>
      <c r="T3877" s="110">
        <f t="shared" si="1250"/>
        <v>43931</v>
      </c>
      <c r="U3877" s="111">
        <f t="shared" si="1251"/>
        <v>0</v>
      </c>
      <c r="V3877" s="22"/>
      <c r="AF3877" s="14"/>
    </row>
    <row r="3878" spans="1:32" x14ac:dyDescent="0.2">
      <c r="A3878" s="112">
        <f t="shared" si="1241"/>
        <v>43903</v>
      </c>
      <c r="B3878" s="104">
        <f t="shared" si="1233"/>
        <v>23708.331362699999</v>
      </c>
      <c r="C3878" s="104">
        <f t="shared" si="1242"/>
        <v>21946.952671129955</v>
      </c>
      <c r="D3878" s="132">
        <f t="shared" si="1243"/>
        <v>43901</v>
      </c>
      <c r="E3878" s="105">
        <f t="shared" si="1235"/>
        <v>0</v>
      </c>
      <c r="F3878" s="106">
        <f t="shared" si="1252"/>
        <v>3</v>
      </c>
      <c r="G3878" s="106">
        <f t="shared" si="1234"/>
        <v>31</v>
      </c>
      <c r="H3878" s="104">
        <f t="shared" si="1244"/>
        <v>1</v>
      </c>
      <c r="I3878" s="104">
        <f t="shared" si="1245"/>
        <v>1.07934741</v>
      </c>
      <c r="J3878" s="104">
        <f t="shared" si="1237"/>
        <v>1.07934741</v>
      </c>
      <c r="K3878" s="104">
        <f t="shared" si="1238"/>
        <v>23688.386522969999</v>
      </c>
      <c r="L3878" s="107">
        <f t="shared" si="1247"/>
        <v>0</v>
      </c>
      <c r="M3878" s="105">
        <f t="shared" si="1248"/>
        <v>0</v>
      </c>
      <c r="N3878" s="104">
        <f t="shared" si="1249"/>
        <v>0</v>
      </c>
      <c r="O3878" s="113">
        <f t="shared" si="1246"/>
        <v>0.11</v>
      </c>
      <c r="P3878" s="108">
        <f t="shared" si="1236"/>
        <v>1.0008419669999999</v>
      </c>
      <c r="Q3878" s="104">
        <f t="shared" si="1239"/>
        <v>19.944839730000002</v>
      </c>
      <c r="R3878" s="104">
        <f t="shared" si="1240"/>
        <v>19.944839730000002</v>
      </c>
      <c r="S3878" s="109" t="s">
        <v>52</v>
      </c>
      <c r="T3878" s="110">
        <f t="shared" si="1250"/>
        <v>43931</v>
      </c>
      <c r="U3878" s="111">
        <f t="shared" si="1251"/>
        <v>0</v>
      </c>
      <c r="V3878" s="22"/>
      <c r="AF3878" s="14"/>
    </row>
    <row r="3879" spans="1:32" x14ac:dyDescent="0.2">
      <c r="A3879" s="112">
        <f t="shared" si="1241"/>
        <v>43904</v>
      </c>
      <c r="B3879" s="104">
        <f t="shared" ref="B3879:B3942" si="1253">IF(E3879&lt;0,"ND",(K3879+Q3879))</f>
        <v>23714.983393269998</v>
      </c>
      <c r="C3879" s="104">
        <f t="shared" si="1242"/>
        <v>21946.952671129955</v>
      </c>
      <c r="D3879" s="132">
        <f t="shared" si="1243"/>
        <v>43901</v>
      </c>
      <c r="E3879" s="105">
        <f t="shared" si="1235"/>
        <v>0</v>
      </c>
      <c r="F3879" s="106">
        <f t="shared" si="1252"/>
        <v>4</v>
      </c>
      <c r="G3879" s="106">
        <f t="shared" ref="G3879:G3942" si="1254">IF(DAY(A3879)=E$2+1,DAY(EOMONTH(A3879,0)), IF(DAY(A3879)&lt;&gt;$E$2+1,G3878))</f>
        <v>31</v>
      </c>
      <c r="H3879" s="104">
        <f t="shared" si="1244"/>
        <v>1</v>
      </c>
      <c r="I3879" s="104">
        <f t="shared" si="1245"/>
        <v>1.07934741</v>
      </c>
      <c r="J3879" s="104">
        <f t="shared" si="1237"/>
        <v>1.07934741</v>
      </c>
      <c r="K3879" s="104">
        <f t="shared" si="1238"/>
        <v>23688.386522969999</v>
      </c>
      <c r="L3879" s="107">
        <f t="shared" si="1247"/>
        <v>0</v>
      </c>
      <c r="M3879" s="105">
        <f t="shared" si="1248"/>
        <v>0</v>
      </c>
      <c r="N3879" s="104">
        <f t="shared" si="1249"/>
        <v>0</v>
      </c>
      <c r="O3879" s="113">
        <f t="shared" si="1246"/>
        <v>0.11</v>
      </c>
      <c r="P3879" s="108">
        <f t="shared" si="1236"/>
        <v>1.0011227810000001</v>
      </c>
      <c r="Q3879" s="104">
        <f t="shared" si="1239"/>
        <v>26.596870299999999</v>
      </c>
      <c r="R3879" s="104">
        <f t="shared" si="1240"/>
        <v>26.596870299999999</v>
      </c>
      <c r="S3879" s="109" t="s">
        <v>52</v>
      </c>
      <c r="T3879" s="110">
        <f t="shared" si="1250"/>
        <v>43931</v>
      </c>
      <c r="U3879" s="111">
        <f t="shared" si="1251"/>
        <v>0</v>
      </c>
      <c r="V3879" s="22"/>
      <c r="AF3879" s="14"/>
    </row>
    <row r="3880" spans="1:32" x14ac:dyDescent="0.2">
      <c r="A3880" s="112">
        <f t="shared" si="1241"/>
        <v>43905</v>
      </c>
      <c r="B3880" s="104">
        <f t="shared" si="1253"/>
        <v>23721.637271539999</v>
      </c>
      <c r="C3880" s="104">
        <f t="shared" si="1242"/>
        <v>21946.952671129955</v>
      </c>
      <c r="D3880" s="132">
        <f t="shared" si="1243"/>
        <v>43901</v>
      </c>
      <c r="E3880" s="105">
        <f t="shared" si="1235"/>
        <v>0</v>
      </c>
      <c r="F3880" s="106">
        <f t="shared" si="1252"/>
        <v>5</v>
      </c>
      <c r="G3880" s="106">
        <f t="shared" si="1254"/>
        <v>31</v>
      </c>
      <c r="H3880" s="104">
        <f t="shared" si="1244"/>
        <v>1</v>
      </c>
      <c r="I3880" s="104">
        <f t="shared" si="1245"/>
        <v>1.07934741</v>
      </c>
      <c r="J3880" s="104">
        <f t="shared" si="1237"/>
        <v>1.07934741</v>
      </c>
      <c r="K3880" s="104">
        <f t="shared" si="1238"/>
        <v>23688.386522969999</v>
      </c>
      <c r="L3880" s="107">
        <f t="shared" si="1247"/>
        <v>0</v>
      </c>
      <c r="M3880" s="105">
        <f t="shared" si="1248"/>
        <v>0</v>
      </c>
      <c r="N3880" s="104">
        <f t="shared" si="1249"/>
        <v>0</v>
      </c>
      <c r="O3880" s="113">
        <f t="shared" si="1246"/>
        <v>0.11</v>
      </c>
      <c r="P3880" s="108">
        <f t="shared" si="1236"/>
        <v>1.001403673</v>
      </c>
      <c r="Q3880" s="104">
        <f t="shared" si="1239"/>
        <v>33.250748569999999</v>
      </c>
      <c r="R3880" s="104">
        <f t="shared" si="1240"/>
        <v>33.250748569999999</v>
      </c>
      <c r="S3880" s="109" t="s">
        <v>52</v>
      </c>
      <c r="T3880" s="110">
        <f t="shared" si="1250"/>
        <v>43931</v>
      </c>
      <c r="U3880" s="111">
        <f t="shared" si="1251"/>
        <v>0</v>
      </c>
      <c r="V3880" s="22"/>
      <c r="AF3880" s="14"/>
    </row>
    <row r="3881" spans="1:32" x14ac:dyDescent="0.2">
      <c r="A3881" s="112">
        <f t="shared" si="1241"/>
        <v>43906</v>
      </c>
      <c r="B3881" s="104">
        <f t="shared" si="1253"/>
        <v>23728.292997499997</v>
      </c>
      <c r="C3881" s="104">
        <f t="shared" si="1242"/>
        <v>21946.952671129955</v>
      </c>
      <c r="D3881" s="132">
        <f t="shared" si="1243"/>
        <v>43901</v>
      </c>
      <c r="E3881" s="105">
        <f t="shared" si="1235"/>
        <v>0</v>
      </c>
      <c r="F3881" s="106">
        <f t="shared" si="1252"/>
        <v>6</v>
      </c>
      <c r="G3881" s="106">
        <f t="shared" si="1254"/>
        <v>31</v>
      </c>
      <c r="H3881" s="104">
        <f t="shared" si="1244"/>
        <v>1</v>
      </c>
      <c r="I3881" s="104">
        <f t="shared" si="1245"/>
        <v>1.07934741</v>
      </c>
      <c r="J3881" s="104">
        <f t="shared" si="1237"/>
        <v>1.07934741</v>
      </c>
      <c r="K3881" s="104">
        <f t="shared" si="1238"/>
        <v>23688.386522969999</v>
      </c>
      <c r="L3881" s="107">
        <f t="shared" si="1247"/>
        <v>0</v>
      </c>
      <c r="M3881" s="105">
        <f t="shared" si="1248"/>
        <v>0</v>
      </c>
      <c r="N3881" s="104">
        <f t="shared" si="1249"/>
        <v>0</v>
      </c>
      <c r="O3881" s="113">
        <f t="shared" si="1246"/>
        <v>0.11</v>
      </c>
      <c r="P3881" s="108">
        <f t="shared" si="1236"/>
        <v>1.0016846429999999</v>
      </c>
      <c r="Q3881" s="104">
        <f t="shared" si="1239"/>
        <v>39.906474529999997</v>
      </c>
      <c r="R3881" s="104">
        <f t="shared" si="1240"/>
        <v>39.906474529999997</v>
      </c>
      <c r="S3881" s="109" t="s">
        <v>52</v>
      </c>
      <c r="T3881" s="110">
        <f t="shared" si="1250"/>
        <v>43931</v>
      </c>
      <c r="U3881" s="111">
        <f t="shared" si="1251"/>
        <v>0</v>
      </c>
      <c r="V3881" s="22"/>
      <c r="AF3881" s="14"/>
    </row>
    <row r="3882" spans="1:32" x14ac:dyDescent="0.2">
      <c r="A3882" s="112">
        <f t="shared" si="1241"/>
        <v>43907</v>
      </c>
      <c r="B3882" s="104">
        <f t="shared" si="1253"/>
        <v>23734.950618529998</v>
      </c>
      <c r="C3882" s="104">
        <f t="shared" si="1242"/>
        <v>21946.952671129955</v>
      </c>
      <c r="D3882" s="132">
        <f t="shared" si="1243"/>
        <v>43901</v>
      </c>
      <c r="E3882" s="105">
        <f t="shared" si="1235"/>
        <v>0</v>
      </c>
      <c r="F3882" s="106">
        <f t="shared" si="1252"/>
        <v>7</v>
      </c>
      <c r="G3882" s="106">
        <f t="shared" si="1254"/>
        <v>31</v>
      </c>
      <c r="H3882" s="104">
        <f t="shared" si="1244"/>
        <v>1</v>
      </c>
      <c r="I3882" s="104">
        <f t="shared" si="1245"/>
        <v>1.07934741</v>
      </c>
      <c r="J3882" s="104">
        <f t="shared" si="1237"/>
        <v>1.07934741</v>
      </c>
      <c r="K3882" s="104">
        <f t="shared" si="1238"/>
        <v>23688.386522969999</v>
      </c>
      <c r="L3882" s="107">
        <f t="shared" si="1247"/>
        <v>0</v>
      </c>
      <c r="M3882" s="105">
        <f t="shared" si="1248"/>
        <v>0</v>
      </c>
      <c r="N3882" s="104">
        <f t="shared" si="1249"/>
        <v>0</v>
      </c>
      <c r="O3882" s="113">
        <f t="shared" si="1246"/>
        <v>0.11</v>
      </c>
      <c r="P3882" s="108">
        <f t="shared" si="1236"/>
        <v>1.001965693</v>
      </c>
      <c r="Q3882" s="104">
        <f t="shared" si="1239"/>
        <v>46.564095559999998</v>
      </c>
      <c r="R3882" s="104">
        <f t="shared" si="1240"/>
        <v>46.564095559999998</v>
      </c>
      <c r="S3882" s="109" t="s">
        <v>52</v>
      </c>
      <c r="T3882" s="110">
        <f t="shared" si="1250"/>
        <v>43931</v>
      </c>
      <c r="U3882" s="111">
        <f t="shared" si="1251"/>
        <v>0</v>
      </c>
      <c r="V3882" s="22"/>
      <c r="AF3882" s="14"/>
    </row>
    <row r="3883" spans="1:32" x14ac:dyDescent="0.2">
      <c r="A3883" s="112">
        <f t="shared" si="1241"/>
        <v>43908</v>
      </c>
      <c r="B3883" s="104">
        <f t="shared" si="1253"/>
        <v>23741.610110949998</v>
      </c>
      <c r="C3883" s="104">
        <f t="shared" si="1242"/>
        <v>21946.952671129955</v>
      </c>
      <c r="D3883" s="132">
        <f t="shared" si="1243"/>
        <v>43901</v>
      </c>
      <c r="E3883" s="105">
        <f t="shared" ref="E3883:E3946" si="1255">IF(DAY(A3882)=$E$2,VLOOKUP(A3882,$AG$10:$AH$200,2),E3882)</f>
        <v>0</v>
      </c>
      <c r="F3883" s="106">
        <f t="shared" si="1252"/>
        <v>8</v>
      </c>
      <c r="G3883" s="106">
        <f t="shared" si="1254"/>
        <v>31</v>
      </c>
      <c r="H3883" s="104">
        <f t="shared" si="1244"/>
        <v>1</v>
      </c>
      <c r="I3883" s="104">
        <f t="shared" si="1245"/>
        <v>1.07934741</v>
      </c>
      <c r="J3883" s="104">
        <f t="shared" si="1237"/>
        <v>1.07934741</v>
      </c>
      <c r="K3883" s="104">
        <f t="shared" si="1238"/>
        <v>23688.386522969999</v>
      </c>
      <c r="L3883" s="107">
        <f t="shared" si="1247"/>
        <v>0</v>
      </c>
      <c r="M3883" s="105">
        <f t="shared" si="1248"/>
        <v>0</v>
      </c>
      <c r="N3883" s="104">
        <f t="shared" si="1249"/>
        <v>0</v>
      </c>
      <c r="O3883" s="113">
        <f t="shared" si="1246"/>
        <v>0.11</v>
      </c>
      <c r="P3883" s="108">
        <f t="shared" si="1236"/>
        <v>1.002246822</v>
      </c>
      <c r="Q3883" s="104">
        <f t="shared" si="1239"/>
        <v>53.223587979999998</v>
      </c>
      <c r="R3883" s="104">
        <f t="shared" si="1240"/>
        <v>53.223587979999998</v>
      </c>
      <c r="S3883" s="109" t="s">
        <v>52</v>
      </c>
      <c r="T3883" s="110">
        <f t="shared" si="1250"/>
        <v>43931</v>
      </c>
      <c r="U3883" s="111">
        <f t="shared" si="1251"/>
        <v>0</v>
      </c>
      <c r="V3883" s="22"/>
      <c r="AF3883" s="14"/>
    </row>
    <row r="3884" spans="1:32" x14ac:dyDescent="0.2">
      <c r="A3884" s="112">
        <f t="shared" si="1241"/>
        <v>43909</v>
      </c>
      <c r="B3884" s="104">
        <f t="shared" si="1253"/>
        <v>23748.271451059998</v>
      </c>
      <c r="C3884" s="104">
        <f t="shared" si="1242"/>
        <v>21946.952671129955</v>
      </c>
      <c r="D3884" s="132">
        <f t="shared" si="1243"/>
        <v>43901</v>
      </c>
      <c r="E3884" s="105">
        <f t="shared" si="1255"/>
        <v>0</v>
      </c>
      <c r="F3884" s="106">
        <f t="shared" si="1252"/>
        <v>9</v>
      </c>
      <c r="G3884" s="106">
        <f t="shared" si="1254"/>
        <v>31</v>
      </c>
      <c r="H3884" s="104">
        <f t="shared" si="1244"/>
        <v>1</v>
      </c>
      <c r="I3884" s="104">
        <f t="shared" si="1245"/>
        <v>1.07934741</v>
      </c>
      <c r="J3884" s="104">
        <f t="shared" si="1237"/>
        <v>1.07934741</v>
      </c>
      <c r="K3884" s="104">
        <f t="shared" si="1238"/>
        <v>23688.386522969999</v>
      </c>
      <c r="L3884" s="107">
        <f t="shared" si="1247"/>
        <v>0</v>
      </c>
      <c r="M3884" s="105">
        <f t="shared" si="1248"/>
        <v>0</v>
      </c>
      <c r="N3884" s="104">
        <f t="shared" si="1249"/>
        <v>0</v>
      </c>
      <c r="O3884" s="113">
        <f t="shared" si="1246"/>
        <v>0.11</v>
      </c>
      <c r="P3884" s="108">
        <f t="shared" si="1236"/>
        <v>1.002528029</v>
      </c>
      <c r="Q3884" s="104">
        <f t="shared" si="1239"/>
        <v>59.884928090000002</v>
      </c>
      <c r="R3884" s="104">
        <f t="shared" si="1240"/>
        <v>59.884928090000002</v>
      </c>
      <c r="S3884" s="109" t="s">
        <v>52</v>
      </c>
      <c r="T3884" s="110">
        <f t="shared" si="1250"/>
        <v>43931</v>
      </c>
      <c r="U3884" s="111">
        <f t="shared" si="1251"/>
        <v>0</v>
      </c>
      <c r="V3884" s="22"/>
      <c r="AF3884" s="14"/>
    </row>
    <row r="3885" spans="1:32" x14ac:dyDescent="0.2">
      <c r="A3885" s="112">
        <f t="shared" si="1241"/>
        <v>43910</v>
      </c>
      <c r="B3885" s="104">
        <f t="shared" si="1253"/>
        <v>23754.934686239998</v>
      </c>
      <c r="C3885" s="104">
        <f t="shared" si="1242"/>
        <v>21946.952671129955</v>
      </c>
      <c r="D3885" s="132">
        <f t="shared" si="1243"/>
        <v>43901</v>
      </c>
      <c r="E3885" s="105">
        <f t="shared" si="1255"/>
        <v>0</v>
      </c>
      <c r="F3885" s="106">
        <f t="shared" si="1252"/>
        <v>10</v>
      </c>
      <c r="G3885" s="106">
        <f t="shared" si="1254"/>
        <v>31</v>
      </c>
      <c r="H3885" s="104">
        <f t="shared" si="1244"/>
        <v>1</v>
      </c>
      <c r="I3885" s="104">
        <f t="shared" si="1245"/>
        <v>1.07934741</v>
      </c>
      <c r="J3885" s="104">
        <f t="shared" si="1237"/>
        <v>1.07934741</v>
      </c>
      <c r="K3885" s="104">
        <f t="shared" si="1238"/>
        <v>23688.386522969999</v>
      </c>
      <c r="L3885" s="107">
        <f t="shared" si="1247"/>
        <v>0</v>
      </c>
      <c r="M3885" s="105">
        <f t="shared" si="1248"/>
        <v>0</v>
      </c>
      <c r="N3885" s="104">
        <f t="shared" si="1249"/>
        <v>0</v>
      </c>
      <c r="O3885" s="113">
        <f t="shared" si="1246"/>
        <v>0.11</v>
      </c>
      <c r="P3885" s="108">
        <f t="shared" si="1236"/>
        <v>1.002809316</v>
      </c>
      <c r="Q3885" s="104">
        <f t="shared" si="1239"/>
        <v>66.548163270000003</v>
      </c>
      <c r="R3885" s="104">
        <f t="shared" si="1240"/>
        <v>66.548163270000003</v>
      </c>
      <c r="S3885" s="109" t="s">
        <v>52</v>
      </c>
      <c r="T3885" s="110">
        <f t="shared" si="1250"/>
        <v>43931</v>
      </c>
      <c r="U3885" s="111">
        <f t="shared" si="1251"/>
        <v>0</v>
      </c>
      <c r="V3885" s="22"/>
      <c r="AF3885" s="14"/>
    </row>
    <row r="3886" spans="1:32" x14ac:dyDescent="0.2">
      <c r="A3886" s="112">
        <f t="shared" si="1241"/>
        <v>43911</v>
      </c>
      <c r="B3886" s="104">
        <f t="shared" si="1253"/>
        <v>23761.599769109998</v>
      </c>
      <c r="C3886" s="104">
        <f t="shared" si="1242"/>
        <v>21946.952671129955</v>
      </c>
      <c r="D3886" s="132">
        <f t="shared" si="1243"/>
        <v>43901</v>
      </c>
      <c r="E3886" s="105">
        <f t="shared" si="1255"/>
        <v>0</v>
      </c>
      <c r="F3886" s="106">
        <f t="shared" si="1252"/>
        <v>11</v>
      </c>
      <c r="G3886" s="106">
        <f t="shared" si="1254"/>
        <v>31</v>
      </c>
      <c r="H3886" s="104">
        <f t="shared" si="1244"/>
        <v>1</v>
      </c>
      <c r="I3886" s="104">
        <f t="shared" si="1245"/>
        <v>1.07934741</v>
      </c>
      <c r="J3886" s="104">
        <f t="shared" si="1237"/>
        <v>1.07934741</v>
      </c>
      <c r="K3886" s="104">
        <f t="shared" si="1238"/>
        <v>23688.386522969999</v>
      </c>
      <c r="L3886" s="107">
        <f t="shared" si="1247"/>
        <v>0</v>
      </c>
      <c r="M3886" s="105">
        <f t="shared" si="1248"/>
        <v>0</v>
      </c>
      <c r="N3886" s="104">
        <f t="shared" si="1249"/>
        <v>0</v>
      </c>
      <c r="O3886" s="113">
        <f t="shared" si="1246"/>
        <v>0.11</v>
      </c>
      <c r="P3886" s="108">
        <f t="shared" si="1236"/>
        <v>1.003090681</v>
      </c>
      <c r="Q3886" s="104">
        <f t="shared" si="1239"/>
        <v>73.213246139999995</v>
      </c>
      <c r="R3886" s="104">
        <f t="shared" si="1240"/>
        <v>73.213246139999995</v>
      </c>
      <c r="S3886" s="109" t="s">
        <v>52</v>
      </c>
      <c r="T3886" s="110">
        <f t="shared" si="1250"/>
        <v>43931</v>
      </c>
      <c r="U3886" s="111">
        <f t="shared" si="1251"/>
        <v>0</v>
      </c>
      <c r="V3886" s="22"/>
      <c r="AF3886" s="14"/>
    </row>
    <row r="3887" spans="1:32" x14ac:dyDescent="0.2">
      <c r="A3887" s="112">
        <f t="shared" si="1241"/>
        <v>43912</v>
      </c>
      <c r="B3887" s="104">
        <f t="shared" si="1253"/>
        <v>23768.266723369998</v>
      </c>
      <c r="C3887" s="104">
        <f t="shared" si="1242"/>
        <v>21946.952671129955</v>
      </c>
      <c r="D3887" s="132">
        <f t="shared" si="1243"/>
        <v>43901</v>
      </c>
      <c r="E3887" s="105">
        <f t="shared" si="1255"/>
        <v>0</v>
      </c>
      <c r="F3887" s="106">
        <f t="shared" si="1252"/>
        <v>12</v>
      </c>
      <c r="G3887" s="106">
        <f t="shared" si="1254"/>
        <v>31</v>
      </c>
      <c r="H3887" s="104">
        <f t="shared" si="1244"/>
        <v>1</v>
      </c>
      <c r="I3887" s="104">
        <f t="shared" si="1245"/>
        <v>1.07934741</v>
      </c>
      <c r="J3887" s="104">
        <f t="shared" si="1237"/>
        <v>1.07934741</v>
      </c>
      <c r="K3887" s="104">
        <f t="shared" si="1238"/>
        <v>23688.386522969999</v>
      </c>
      <c r="L3887" s="107">
        <f t="shared" si="1247"/>
        <v>0</v>
      </c>
      <c r="M3887" s="105">
        <f t="shared" si="1248"/>
        <v>0</v>
      </c>
      <c r="N3887" s="104">
        <f t="shared" si="1249"/>
        <v>0</v>
      </c>
      <c r="O3887" s="113">
        <f t="shared" si="1246"/>
        <v>0.11</v>
      </c>
      <c r="P3887" s="108">
        <f t="shared" si="1236"/>
        <v>1.0033721250000001</v>
      </c>
      <c r="Q3887" s="104">
        <f t="shared" si="1239"/>
        <v>79.880200400000007</v>
      </c>
      <c r="R3887" s="104">
        <f t="shared" si="1240"/>
        <v>79.880200400000007</v>
      </c>
      <c r="S3887" s="109" t="s">
        <v>52</v>
      </c>
      <c r="T3887" s="110">
        <f t="shared" si="1250"/>
        <v>43931</v>
      </c>
      <c r="U3887" s="111">
        <f t="shared" si="1251"/>
        <v>0</v>
      </c>
      <c r="V3887" s="22"/>
      <c r="AF3887" s="14"/>
    </row>
    <row r="3888" spans="1:32" x14ac:dyDescent="0.2">
      <c r="A3888" s="112">
        <f t="shared" si="1241"/>
        <v>43913</v>
      </c>
      <c r="B3888" s="104">
        <f t="shared" si="1253"/>
        <v>23774.935549009999</v>
      </c>
      <c r="C3888" s="104">
        <f t="shared" si="1242"/>
        <v>21946.952671129955</v>
      </c>
      <c r="D3888" s="132">
        <f t="shared" si="1243"/>
        <v>43901</v>
      </c>
      <c r="E3888" s="105">
        <f t="shared" si="1255"/>
        <v>0</v>
      </c>
      <c r="F3888" s="106">
        <f t="shared" si="1252"/>
        <v>13</v>
      </c>
      <c r="G3888" s="106">
        <f t="shared" si="1254"/>
        <v>31</v>
      </c>
      <c r="H3888" s="104">
        <f t="shared" si="1244"/>
        <v>1</v>
      </c>
      <c r="I3888" s="104">
        <f t="shared" si="1245"/>
        <v>1.07934741</v>
      </c>
      <c r="J3888" s="104">
        <f t="shared" si="1237"/>
        <v>1.07934741</v>
      </c>
      <c r="K3888" s="104">
        <f t="shared" si="1238"/>
        <v>23688.386522969999</v>
      </c>
      <c r="L3888" s="107">
        <f t="shared" si="1247"/>
        <v>0</v>
      </c>
      <c r="M3888" s="105">
        <f t="shared" si="1248"/>
        <v>0</v>
      </c>
      <c r="N3888" s="104">
        <f t="shared" si="1249"/>
        <v>0</v>
      </c>
      <c r="O3888" s="113">
        <f t="shared" si="1246"/>
        <v>0.11</v>
      </c>
      <c r="P3888" s="108">
        <f t="shared" si="1236"/>
        <v>1.003653648</v>
      </c>
      <c r="Q3888" s="104">
        <f t="shared" si="1239"/>
        <v>86.549026040000001</v>
      </c>
      <c r="R3888" s="104">
        <f t="shared" si="1240"/>
        <v>86.549026040000001</v>
      </c>
      <c r="S3888" s="109" t="s">
        <v>52</v>
      </c>
      <c r="T3888" s="110">
        <f t="shared" si="1250"/>
        <v>43931</v>
      </c>
      <c r="U3888" s="111">
        <f t="shared" si="1251"/>
        <v>0</v>
      </c>
      <c r="V3888" s="22"/>
      <c r="AF3888" s="14"/>
    </row>
    <row r="3889" spans="1:32" x14ac:dyDescent="0.2">
      <c r="A3889" s="112">
        <f t="shared" si="1241"/>
        <v>43914</v>
      </c>
      <c r="B3889" s="104">
        <f t="shared" si="1253"/>
        <v>23781.606246029998</v>
      </c>
      <c r="C3889" s="104">
        <f t="shared" si="1242"/>
        <v>21946.952671129955</v>
      </c>
      <c r="D3889" s="132">
        <f t="shared" si="1243"/>
        <v>43901</v>
      </c>
      <c r="E3889" s="105">
        <f t="shared" si="1255"/>
        <v>0</v>
      </c>
      <c r="F3889" s="106">
        <f t="shared" si="1252"/>
        <v>14</v>
      </c>
      <c r="G3889" s="106">
        <f t="shared" si="1254"/>
        <v>31</v>
      </c>
      <c r="H3889" s="104">
        <f t="shared" si="1244"/>
        <v>1</v>
      </c>
      <c r="I3889" s="104">
        <f t="shared" si="1245"/>
        <v>1.07934741</v>
      </c>
      <c r="J3889" s="104">
        <f t="shared" si="1237"/>
        <v>1.07934741</v>
      </c>
      <c r="K3889" s="104">
        <f t="shared" si="1238"/>
        <v>23688.386522969999</v>
      </c>
      <c r="L3889" s="107">
        <f t="shared" si="1247"/>
        <v>0</v>
      </c>
      <c r="M3889" s="105">
        <f t="shared" si="1248"/>
        <v>0</v>
      </c>
      <c r="N3889" s="104">
        <f t="shared" si="1249"/>
        <v>0</v>
      </c>
      <c r="O3889" s="113">
        <f t="shared" si="1246"/>
        <v>0.11</v>
      </c>
      <c r="P3889" s="108">
        <f t="shared" si="1236"/>
        <v>1.0039352500000001</v>
      </c>
      <c r="Q3889" s="104">
        <f t="shared" si="1239"/>
        <v>93.219723060000007</v>
      </c>
      <c r="R3889" s="104">
        <f t="shared" si="1240"/>
        <v>93.219723060000007</v>
      </c>
      <c r="S3889" s="109" t="s">
        <v>52</v>
      </c>
      <c r="T3889" s="110">
        <f t="shared" si="1250"/>
        <v>43931</v>
      </c>
      <c r="U3889" s="111">
        <f t="shared" si="1251"/>
        <v>0</v>
      </c>
      <c r="V3889" s="22"/>
      <c r="AF3889" s="14"/>
    </row>
    <row r="3890" spans="1:32" x14ac:dyDescent="0.2">
      <c r="A3890" s="112">
        <f t="shared" si="1241"/>
        <v>43915</v>
      </c>
      <c r="B3890" s="104">
        <f t="shared" si="1253"/>
        <v>23788.278814429999</v>
      </c>
      <c r="C3890" s="104">
        <f t="shared" si="1242"/>
        <v>21946.952671129955</v>
      </c>
      <c r="D3890" s="132">
        <f t="shared" si="1243"/>
        <v>43901</v>
      </c>
      <c r="E3890" s="105">
        <f t="shared" si="1255"/>
        <v>0</v>
      </c>
      <c r="F3890" s="106">
        <f t="shared" si="1252"/>
        <v>15</v>
      </c>
      <c r="G3890" s="106">
        <f t="shared" si="1254"/>
        <v>31</v>
      </c>
      <c r="H3890" s="104">
        <f t="shared" si="1244"/>
        <v>1</v>
      </c>
      <c r="I3890" s="104">
        <f t="shared" si="1245"/>
        <v>1.07934741</v>
      </c>
      <c r="J3890" s="104">
        <f t="shared" si="1237"/>
        <v>1.07934741</v>
      </c>
      <c r="K3890" s="104">
        <f t="shared" si="1238"/>
        <v>23688.386522969999</v>
      </c>
      <c r="L3890" s="107">
        <f t="shared" si="1247"/>
        <v>0</v>
      </c>
      <c r="M3890" s="105">
        <f t="shared" si="1248"/>
        <v>0</v>
      </c>
      <c r="N3890" s="104">
        <f t="shared" si="1249"/>
        <v>0</v>
      </c>
      <c r="O3890" s="113">
        <f t="shared" si="1246"/>
        <v>0.11</v>
      </c>
      <c r="P3890" s="108">
        <f t="shared" si="1236"/>
        <v>1.004216931</v>
      </c>
      <c r="Q3890" s="104">
        <f t="shared" si="1239"/>
        <v>99.892291459999996</v>
      </c>
      <c r="R3890" s="104">
        <f t="shared" si="1240"/>
        <v>99.892291459999996</v>
      </c>
      <c r="S3890" s="109" t="s">
        <v>52</v>
      </c>
      <c r="T3890" s="110">
        <f t="shared" si="1250"/>
        <v>43931</v>
      </c>
      <c r="U3890" s="111">
        <f t="shared" si="1251"/>
        <v>0</v>
      </c>
      <c r="V3890" s="22"/>
      <c r="AF3890" s="14"/>
    </row>
    <row r="3891" spans="1:32" x14ac:dyDescent="0.2">
      <c r="A3891" s="112">
        <f t="shared" si="1241"/>
        <v>43916</v>
      </c>
      <c r="B3891" s="104">
        <f t="shared" si="1253"/>
        <v>23794.953277909997</v>
      </c>
      <c r="C3891" s="104">
        <f t="shared" si="1242"/>
        <v>21946.952671129955</v>
      </c>
      <c r="D3891" s="132">
        <f t="shared" si="1243"/>
        <v>43901</v>
      </c>
      <c r="E3891" s="105">
        <f t="shared" si="1255"/>
        <v>0</v>
      </c>
      <c r="F3891" s="106">
        <f t="shared" si="1252"/>
        <v>16</v>
      </c>
      <c r="G3891" s="106">
        <f t="shared" si="1254"/>
        <v>31</v>
      </c>
      <c r="H3891" s="104">
        <f t="shared" si="1244"/>
        <v>1</v>
      </c>
      <c r="I3891" s="104">
        <f t="shared" si="1245"/>
        <v>1.07934741</v>
      </c>
      <c r="J3891" s="104">
        <f t="shared" si="1237"/>
        <v>1.07934741</v>
      </c>
      <c r="K3891" s="104">
        <f t="shared" si="1238"/>
        <v>23688.386522969999</v>
      </c>
      <c r="L3891" s="107">
        <f t="shared" si="1247"/>
        <v>0</v>
      </c>
      <c r="M3891" s="105">
        <f t="shared" si="1248"/>
        <v>0</v>
      </c>
      <c r="N3891" s="104">
        <f t="shared" si="1249"/>
        <v>0</v>
      </c>
      <c r="O3891" s="113">
        <f t="shared" si="1246"/>
        <v>0.11</v>
      </c>
      <c r="P3891" s="108">
        <f t="shared" si="1236"/>
        <v>1.0044986920000001</v>
      </c>
      <c r="Q3891" s="104">
        <f t="shared" si="1239"/>
        <v>106.56675494</v>
      </c>
      <c r="R3891" s="104">
        <f t="shared" si="1240"/>
        <v>106.56675494</v>
      </c>
      <c r="S3891" s="109" t="s">
        <v>52</v>
      </c>
      <c r="T3891" s="110">
        <f t="shared" si="1250"/>
        <v>43931</v>
      </c>
      <c r="U3891" s="111">
        <f t="shared" si="1251"/>
        <v>0</v>
      </c>
      <c r="V3891" s="22"/>
      <c r="AF3891" s="14"/>
    </row>
    <row r="3892" spans="1:32" x14ac:dyDescent="0.2">
      <c r="A3892" s="112">
        <f t="shared" si="1241"/>
        <v>43917</v>
      </c>
      <c r="B3892" s="104">
        <f t="shared" si="1253"/>
        <v>23801.629589079999</v>
      </c>
      <c r="C3892" s="104">
        <f t="shared" si="1242"/>
        <v>21946.952671129955</v>
      </c>
      <c r="D3892" s="132">
        <f t="shared" si="1243"/>
        <v>43901</v>
      </c>
      <c r="E3892" s="105">
        <f t="shared" si="1255"/>
        <v>0</v>
      </c>
      <c r="F3892" s="106">
        <f t="shared" si="1252"/>
        <v>17</v>
      </c>
      <c r="G3892" s="106">
        <f t="shared" si="1254"/>
        <v>31</v>
      </c>
      <c r="H3892" s="104">
        <f t="shared" si="1244"/>
        <v>1</v>
      </c>
      <c r="I3892" s="104">
        <f t="shared" si="1245"/>
        <v>1.07934741</v>
      </c>
      <c r="J3892" s="104">
        <f t="shared" si="1237"/>
        <v>1.07934741</v>
      </c>
      <c r="K3892" s="104">
        <f t="shared" si="1238"/>
        <v>23688.386522969999</v>
      </c>
      <c r="L3892" s="107">
        <f t="shared" si="1247"/>
        <v>0</v>
      </c>
      <c r="M3892" s="105">
        <f t="shared" si="1248"/>
        <v>0</v>
      </c>
      <c r="N3892" s="104">
        <f t="shared" si="1249"/>
        <v>0</v>
      </c>
      <c r="O3892" s="113">
        <f t="shared" si="1246"/>
        <v>0.11</v>
      </c>
      <c r="P3892" s="108">
        <f t="shared" si="1236"/>
        <v>1.004780531</v>
      </c>
      <c r="Q3892" s="104">
        <f t="shared" si="1239"/>
        <v>113.24306611</v>
      </c>
      <c r="R3892" s="104">
        <f t="shared" si="1240"/>
        <v>113.24306611</v>
      </c>
      <c r="S3892" s="109" t="s">
        <v>52</v>
      </c>
      <c r="T3892" s="110">
        <f t="shared" si="1250"/>
        <v>43931</v>
      </c>
      <c r="U3892" s="111">
        <f t="shared" si="1251"/>
        <v>0</v>
      </c>
      <c r="V3892" s="22"/>
      <c r="AF3892" s="14"/>
    </row>
    <row r="3893" spans="1:32" x14ac:dyDescent="0.2">
      <c r="A3893" s="112">
        <f t="shared" si="1241"/>
        <v>43918</v>
      </c>
      <c r="B3893" s="104">
        <f t="shared" si="1253"/>
        <v>23808.307771629999</v>
      </c>
      <c r="C3893" s="104">
        <f t="shared" si="1242"/>
        <v>21946.952671129955</v>
      </c>
      <c r="D3893" s="132">
        <f t="shared" si="1243"/>
        <v>43901</v>
      </c>
      <c r="E3893" s="105">
        <f t="shared" si="1255"/>
        <v>0</v>
      </c>
      <c r="F3893" s="106">
        <f t="shared" si="1252"/>
        <v>18</v>
      </c>
      <c r="G3893" s="106">
        <f t="shared" si="1254"/>
        <v>31</v>
      </c>
      <c r="H3893" s="104">
        <f t="shared" si="1244"/>
        <v>1</v>
      </c>
      <c r="I3893" s="104">
        <f t="shared" si="1245"/>
        <v>1.07934741</v>
      </c>
      <c r="J3893" s="104">
        <f t="shared" si="1237"/>
        <v>1.07934741</v>
      </c>
      <c r="K3893" s="104">
        <f t="shared" si="1238"/>
        <v>23688.386522969999</v>
      </c>
      <c r="L3893" s="107">
        <f t="shared" si="1247"/>
        <v>0</v>
      </c>
      <c r="M3893" s="105">
        <f t="shared" si="1248"/>
        <v>0</v>
      </c>
      <c r="N3893" s="104">
        <f t="shared" si="1249"/>
        <v>0</v>
      </c>
      <c r="O3893" s="113">
        <f t="shared" si="1246"/>
        <v>0.11</v>
      </c>
      <c r="P3893" s="108">
        <f t="shared" si="1236"/>
        <v>1.005062449</v>
      </c>
      <c r="Q3893" s="104">
        <f t="shared" si="1239"/>
        <v>119.92124866</v>
      </c>
      <c r="R3893" s="104">
        <f t="shared" si="1240"/>
        <v>119.92124866</v>
      </c>
      <c r="S3893" s="109" t="s">
        <v>52</v>
      </c>
      <c r="T3893" s="110">
        <f t="shared" si="1250"/>
        <v>43931</v>
      </c>
      <c r="U3893" s="111">
        <f t="shared" si="1251"/>
        <v>0</v>
      </c>
      <c r="V3893" s="22"/>
      <c r="AF3893" s="14"/>
    </row>
    <row r="3894" spans="1:32" x14ac:dyDescent="0.2">
      <c r="A3894" s="112">
        <f t="shared" si="1241"/>
        <v>43919</v>
      </c>
      <c r="B3894" s="104">
        <f t="shared" si="1253"/>
        <v>23814.987849249999</v>
      </c>
      <c r="C3894" s="104">
        <f t="shared" si="1242"/>
        <v>21946.952671129955</v>
      </c>
      <c r="D3894" s="132">
        <f t="shared" si="1243"/>
        <v>43901</v>
      </c>
      <c r="E3894" s="105">
        <f t="shared" si="1255"/>
        <v>0</v>
      </c>
      <c r="F3894" s="106">
        <f t="shared" si="1252"/>
        <v>19</v>
      </c>
      <c r="G3894" s="106">
        <f t="shared" si="1254"/>
        <v>31</v>
      </c>
      <c r="H3894" s="104">
        <f t="shared" si="1244"/>
        <v>1</v>
      </c>
      <c r="I3894" s="104">
        <f t="shared" si="1245"/>
        <v>1.07934741</v>
      </c>
      <c r="J3894" s="104">
        <f t="shared" si="1237"/>
        <v>1.07934741</v>
      </c>
      <c r="K3894" s="104">
        <f t="shared" si="1238"/>
        <v>23688.386522969999</v>
      </c>
      <c r="L3894" s="107">
        <f t="shared" si="1247"/>
        <v>0</v>
      </c>
      <c r="M3894" s="105">
        <f t="shared" si="1248"/>
        <v>0</v>
      </c>
      <c r="N3894" s="104">
        <f t="shared" si="1249"/>
        <v>0</v>
      </c>
      <c r="O3894" s="113">
        <f t="shared" si="1246"/>
        <v>0.11</v>
      </c>
      <c r="P3894" s="108">
        <f t="shared" si="1236"/>
        <v>1.0053444469999999</v>
      </c>
      <c r="Q3894" s="104">
        <f t="shared" si="1239"/>
        <v>126.60132627999999</v>
      </c>
      <c r="R3894" s="104">
        <f t="shared" si="1240"/>
        <v>126.60132627999999</v>
      </c>
      <c r="S3894" s="109" t="s">
        <v>52</v>
      </c>
      <c r="T3894" s="110">
        <f t="shared" si="1250"/>
        <v>43931</v>
      </c>
      <c r="U3894" s="111">
        <f t="shared" si="1251"/>
        <v>0</v>
      </c>
      <c r="V3894" s="22"/>
      <c r="AF3894" s="14"/>
    </row>
    <row r="3895" spans="1:32" x14ac:dyDescent="0.2">
      <c r="A3895" s="112">
        <f t="shared" si="1241"/>
        <v>43920</v>
      </c>
      <c r="B3895" s="104">
        <f t="shared" si="1253"/>
        <v>23821.66977457</v>
      </c>
      <c r="C3895" s="104">
        <f t="shared" si="1242"/>
        <v>21946.952671129955</v>
      </c>
      <c r="D3895" s="132">
        <f t="shared" si="1243"/>
        <v>43901</v>
      </c>
      <c r="E3895" s="105">
        <f t="shared" si="1255"/>
        <v>0</v>
      </c>
      <c r="F3895" s="106">
        <f t="shared" si="1252"/>
        <v>20</v>
      </c>
      <c r="G3895" s="106">
        <f t="shared" si="1254"/>
        <v>31</v>
      </c>
      <c r="H3895" s="104">
        <f t="shared" si="1244"/>
        <v>1</v>
      </c>
      <c r="I3895" s="104">
        <f t="shared" si="1245"/>
        <v>1.07934741</v>
      </c>
      <c r="J3895" s="104">
        <f t="shared" si="1237"/>
        <v>1.07934741</v>
      </c>
      <c r="K3895" s="104">
        <f t="shared" si="1238"/>
        <v>23688.386522969999</v>
      </c>
      <c r="L3895" s="107">
        <f t="shared" si="1247"/>
        <v>0</v>
      </c>
      <c r="M3895" s="105">
        <f t="shared" si="1248"/>
        <v>0</v>
      </c>
      <c r="N3895" s="104">
        <f t="shared" si="1249"/>
        <v>0</v>
      </c>
      <c r="O3895" s="113">
        <f t="shared" si="1246"/>
        <v>0.11</v>
      </c>
      <c r="P3895" s="108">
        <f t="shared" si="1236"/>
        <v>1.0056265230000001</v>
      </c>
      <c r="Q3895" s="104">
        <f t="shared" si="1239"/>
        <v>133.2832516</v>
      </c>
      <c r="R3895" s="104">
        <f t="shared" si="1240"/>
        <v>133.2832516</v>
      </c>
      <c r="S3895" s="109" t="s">
        <v>52</v>
      </c>
      <c r="T3895" s="110">
        <f t="shared" si="1250"/>
        <v>43931</v>
      </c>
      <c r="U3895" s="111">
        <f t="shared" si="1251"/>
        <v>0</v>
      </c>
      <c r="V3895" s="22"/>
      <c r="AF3895" s="14"/>
    </row>
    <row r="3896" spans="1:32" x14ac:dyDescent="0.2">
      <c r="A3896" s="112">
        <f t="shared" si="1241"/>
        <v>43921</v>
      </c>
      <c r="B3896" s="104">
        <f t="shared" si="1253"/>
        <v>23828.353594959997</v>
      </c>
      <c r="C3896" s="104">
        <f t="shared" si="1242"/>
        <v>21946.952671129955</v>
      </c>
      <c r="D3896" s="132">
        <f t="shared" si="1243"/>
        <v>43901</v>
      </c>
      <c r="E3896" s="105">
        <f t="shared" si="1255"/>
        <v>0</v>
      </c>
      <c r="F3896" s="106">
        <f t="shared" si="1252"/>
        <v>21</v>
      </c>
      <c r="G3896" s="106">
        <f t="shared" si="1254"/>
        <v>31</v>
      </c>
      <c r="H3896" s="104">
        <f t="shared" si="1244"/>
        <v>1</v>
      </c>
      <c r="I3896" s="104">
        <f t="shared" si="1245"/>
        <v>1.07934741</v>
      </c>
      <c r="J3896" s="104">
        <f t="shared" si="1237"/>
        <v>1.07934741</v>
      </c>
      <c r="K3896" s="104">
        <f t="shared" si="1238"/>
        <v>23688.386522969999</v>
      </c>
      <c r="L3896" s="107">
        <f t="shared" si="1247"/>
        <v>0</v>
      </c>
      <c r="M3896" s="105">
        <f t="shared" si="1248"/>
        <v>0</v>
      </c>
      <c r="N3896" s="104">
        <f t="shared" si="1249"/>
        <v>0</v>
      </c>
      <c r="O3896" s="113">
        <f t="shared" si="1246"/>
        <v>0.11</v>
      </c>
      <c r="P3896" s="108">
        <f t="shared" si="1236"/>
        <v>1.005908679</v>
      </c>
      <c r="Q3896" s="104">
        <f t="shared" si="1239"/>
        <v>139.96707198999999</v>
      </c>
      <c r="R3896" s="104">
        <f t="shared" si="1240"/>
        <v>139.96707198999999</v>
      </c>
      <c r="S3896" s="109" t="s">
        <v>52</v>
      </c>
      <c r="T3896" s="110">
        <f t="shared" si="1250"/>
        <v>43931</v>
      </c>
      <c r="U3896" s="111">
        <f t="shared" si="1251"/>
        <v>0</v>
      </c>
      <c r="V3896" s="22"/>
      <c r="AF3896" s="14"/>
    </row>
    <row r="3897" spans="1:32" x14ac:dyDescent="0.2">
      <c r="A3897" s="112">
        <f t="shared" si="1241"/>
        <v>43922</v>
      </c>
      <c r="B3897" s="104">
        <f t="shared" si="1253"/>
        <v>23835.03928673</v>
      </c>
      <c r="C3897" s="104">
        <f t="shared" si="1242"/>
        <v>21946.952671129955</v>
      </c>
      <c r="D3897" s="132">
        <f t="shared" si="1243"/>
        <v>43901</v>
      </c>
      <c r="E3897" s="105">
        <f t="shared" si="1255"/>
        <v>0</v>
      </c>
      <c r="F3897" s="106">
        <f t="shared" si="1252"/>
        <v>22</v>
      </c>
      <c r="G3897" s="106">
        <f t="shared" si="1254"/>
        <v>31</v>
      </c>
      <c r="H3897" s="104">
        <f t="shared" si="1244"/>
        <v>1</v>
      </c>
      <c r="I3897" s="104">
        <f t="shared" si="1245"/>
        <v>1.07934741</v>
      </c>
      <c r="J3897" s="104">
        <f t="shared" si="1237"/>
        <v>1.07934741</v>
      </c>
      <c r="K3897" s="104">
        <f t="shared" si="1238"/>
        <v>23688.386522969999</v>
      </c>
      <c r="L3897" s="107">
        <f t="shared" si="1247"/>
        <v>0</v>
      </c>
      <c r="M3897" s="105">
        <f t="shared" si="1248"/>
        <v>0</v>
      </c>
      <c r="N3897" s="104">
        <f t="shared" si="1249"/>
        <v>0</v>
      </c>
      <c r="O3897" s="113">
        <f t="shared" si="1246"/>
        <v>0.11</v>
      </c>
      <c r="P3897" s="108">
        <f t="shared" si="1236"/>
        <v>1.006190914</v>
      </c>
      <c r="Q3897" s="104">
        <f t="shared" si="1239"/>
        <v>146.65276376</v>
      </c>
      <c r="R3897" s="104">
        <f t="shared" si="1240"/>
        <v>146.65276376</v>
      </c>
      <c r="S3897" s="109" t="s">
        <v>52</v>
      </c>
      <c r="T3897" s="110">
        <f t="shared" si="1250"/>
        <v>43931</v>
      </c>
      <c r="U3897" s="111">
        <f t="shared" si="1251"/>
        <v>0</v>
      </c>
      <c r="V3897" s="22"/>
      <c r="AF3897" s="14"/>
    </row>
    <row r="3898" spans="1:32" x14ac:dyDescent="0.2">
      <c r="A3898" s="112">
        <f t="shared" si="1241"/>
        <v>43923</v>
      </c>
      <c r="B3898" s="104">
        <f t="shared" si="1253"/>
        <v>23841.72684988</v>
      </c>
      <c r="C3898" s="104">
        <f t="shared" si="1242"/>
        <v>21946.952671129955</v>
      </c>
      <c r="D3898" s="132">
        <f t="shared" si="1243"/>
        <v>43901</v>
      </c>
      <c r="E3898" s="105">
        <f t="shared" si="1255"/>
        <v>0</v>
      </c>
      <c r="F3898" s="106">
        <f t="shared" si="1252"/>
        <v>23</v>
      </c>
      <c r="G3898" s="106">
        <f t="shared" si="1254"/>
        <v>31</v>
      </c>
      <c r="H3898" s="104">
        <f t="shared" si="1244"/>
        <v>1</v>
      </c>
      <c r="I3898" s="104">
        <f t="shared" si="1245"/>
        <v>1.07934741</v>
      </c>
      <c r="J3898" s="104">
        <f t="shared" si="1237"/>
        <v>1.07934741</v>
      </c>
      <c r="K3898" s="104">
        <f t="shared" si="1238"/>
        <v>23688.386522969999</v>
      </c>
      <c r="L3898" s="107">
        <f t="shared" si="1247"/>
        <v>0</v>
      </c>
      <c r="M3898" s="105">
        <f t="shared" si="1248"/>
        <v>0</v>
      </c>
      <c r="N3898" s="104">
        <f t="shared" si="1249"/>
        <v>0</v>
      </c>
      <c r="O3898" s="113">
        <f t="shared" si="1246"/>
        <v>0.11</v>
      </c>
      <c r="P3898" s="108">
        <f t="shared" si="1236"/>
        <v>1.0064732279999999</v>
      </c>
      <c r="Q3898" s="104">
        <f t="shared" si="1239"/>
        <v>153.34032690999999</v>
      </c>
      <c r="R3898" s="104">
        <f t="shared" si="1240"/>
        <v>153.34032690999999</v>
      </c>
      <c r="S3898" s="109" t="s">
        <v>52</v>
      </c>
      <c r="T3898" s="110">
        <f t="shared" si="1250"/>
        <v>43931</v>
      </c>
      <c r="U3898" s="111">
        <f t="shared" si="1251"/>
        <v>0</v>
      </c>
      <c r="V3898" s="22"/>
      <c r="AF3898" s="14"/>
    </row>
    <row r="3899" spans="1:32" x14ac:dyDescent="0.2">
      <c r="A3899" s="112">
        <f t="shared" si="1241"/>
        <v>43924</v>
      </c>
      <c r="B3899" s="104">
        <f t="shared" si="1253"/>
        <v>23848.41628442</v>
      </c>
      <c r="C3899" s="104">
        <f t="shared" si="1242"/>
        <v>21946.952671129955</v>
      </c>
      <c r="D3899" s="132">
        <f t="shared" si="1243"/>
        <v>43901</v>
      </c>
      <c r="E3899" s="105">
        <f t="shared" si="1255"/>
        <v>0</v>
      </c>
      <c r="F3899" s="106">
        <f t="shared" si="1252"/>
        <v>24</v>
      </c>
      <c r="G3899" s="106">
        <f t="shared" si="1254"/>
        <v>31</v>
      </c>
      <c r="H3899" s="104">
        <f t="shared" si="1244"/>
        <v>1</v>
      </c>
      <c r="I3899" s="104">
        <f t="shared" si="1245"/>
        <v>1.07934741</v>
      </c>
      <c r="J3899" s="104">
        <f t="shared" si="1237"/>
        <v>1.07934741</v>
      </c>
      <c r="K3899" s="104">
        <f t="shared" si="1238"/>
        <v>23688.386522969999</v>
      </c>
      <c r="L3899" s="107">
        <f t="shared" si="1247"/>
        <v>0</v>
      </c>
      <c r="M3899" s="105">
        <f t="shared" si="1248"/>
        <v>0</v>
      </c>
      <c r="N3899" s="104">
        <f t="shared" si="1249"/>
        <v>0</v>
      </c>
      <c r="O3899" s="113">
        <f t="shared" si="1246"/>
        <v>0.11</v>
      </c>
      <c r="P3899" s="108">
        <f t="shared" si="1236"/>
        <v>1.0067556209999999</v>
      </c>
      <c r="Q3899" s="104">
        <f t="shared" si="1239"/>
        <v>160.02976145</v>
      </c>
      <c r="R3899" s="104">
        <f t="shared" si="1240"/>
        <v>160.02976145</v>
      </c>
      <c r="S3899" s="109" t="s">
        <v>52</v>
      </c>
      <c r="T3899" s="110">
        <f t="shared" si="1250"/>
        <v>43931</v>
      </c>
      <c r="U3899" s="111">
        <f t="shared" si="1251"/>
        <v>0</v>
      </c>
      <c r="V3899" s="22"/>
      <c r="AF3899" s="14"/>
    </row>
    <row r="3900" spans="1:32" x14ac:dyDescent="0.2">
      <c r="A3900" s="112">
        <f t="shared" si="1241"/>
        <v>43925</v>
      </c>
      <c r="B3900" s="104">
        <f t="shared" si="1253"/>
        <v>23855.107614019998</v>
      </c>
      <c r="C3900" s="104">
        <f t="shared" si="1242"/>
        <v>21946.952671129955</v>
      </c>
      <c r="D3900" s="132">
        <f t="shared" si="1243"/>
        <v>43901</v>
      </c>
      <c r="E3900" s="105">
        <f t="shared" si="1255"/>
        <v>0</v>
      </c>
      <c r="F3900" s="106">
        <f t="shared" si="1252"/>
        <v>25</v>
      </c>
      <c r="G3900" s="106">
        <f t="shared" si="1254"/>
        <v>31</v>
      </c>
      <c r="H3900" s="104">
        <f t="shared" si="1244"/>
        <v>1</v>
      </c>
      <c r="I3900" s="104">
        <f t="shared" si="1245"/>
        <v>1.07934741</v>
      </c>
      <c r="J3900" s="104">
        <f t="shared" si="1237"/>
        <v>1.07934741</v>
      </c>
      <c r="K3900" s="104">
        <f t="shared" si="1238"/>
        <v>23688.386522969999</v>
      </c>
      <c r="L3900" s="107">
        <f t="shared" si="1247"/>
        <v>0</v>
      </c>
      <c r="M3900" s="105">
        <f t="shared" si="1248"/>
        <v>0</v>
      </c>
      <c r="N3900" s="104">
        <f t="shared" si="1249"/>
        <v>0</v>
      </c>
      <c r="O3900" s="113">
        <f t="shared" si="1246"/>
        <v>0.11</v>
      </c>
      <c r="P3900" s="108">
        <f t="shared" si="1236"/>
        <v>1.0070380940000001</v>
      </c>
      <c r="Q3900" s="104">
        <f t="shared" si="1239"/>
        <v>166.72109105000001</v>
      </c>
      <c r="R3900" s="104">
        <f t="shared" si="1240"/>
        <v>166.72109105000001</v>
      </c>
      <c r="S3900" s="109" t="s">
        <v>52</v>
      </c>
      <c r="T3900" s="110">
        <f t="shared" si="1250"/>
        <v>43931</v>
      </c>
      <c r="U3900" s="111">
        <f t="shared" si="1251"/>
        <v>0</v>
      </c>
      <c r="V3900" s="22"/>
      <c r="AF3900" s="14"/>
    </row>
    <row r="3901" spans="1:32" x14ac:dyDescent="0.2">
      <c r="A3901" s="112">
        <f t="shared" si="1241"/>
        <v>43926</v>
      </c>
      <c r="B3901" s="104">
        <f t="shared" si="1253"/>
        <v>23861.800791319998</v>
      </c>
      <c r="C3901" s="104">
        <f t="shared" si="1242"/>
        <v>21946.952671129955</v>
      </c>
      <c r="D3901" s="132">
        <f t="shared" si="1243"/>
        <v>43901</v>
      </c>
      <c r="E3901" s="105">
        <f t="shared" si="1255"/>
        <v>0</v>
      </c>
      <c r="F3901" s="106">
        <f t="shared" si="1252"/>
        <v>26</v>
      </c>
      <c r="G3901" s="106">
        <f t="shared" si="1254"/>
        <v>31</v>
      </c>
      <c r="H3901" s="104">
        <f t="shared" si="1244"/>
        <v>1</v>
      </c>
      <c r="I3901" s="104">
        <f t="shared" si="1245"/>
        <v>1.07934741</v>
      </c>
      <c r="J3901" s="104">
        <f t="shared" si="1237"/>
        <v>1.07934741</v>
      </c>
      <c r="K3901" s="104">
        <f t="shared" si="1238"/>
        <v>23688.386522969999</v>
      </c>
      <c r="L3901" s="107">
        <f t="shared" si="1247"/>
        <v>0</v>
      </c>
      <c r="M3901" s="105">
        <f t="shared" si="1248"/>
        <v>0</v>
      </c>
      <c r="N3901" s="104">
        <f t="shared" si="1249"/>
        <v>0</v>
      </c>
      <c r="O3901" s="113">
        <f t="shared" si="1246"/>
        <v>0.11</v>
      </c>
      <c r="P3901" s="108">
        <f t="shared" si="1236"/>
        <v>1.0073206450000001</v>
      </c>
      <c r="Q3901" s="104">
        <f t="shared" si="1239"/>
        <v>173.41426834999999</v>
      </c>
      <c r="R3901" s="104">
        <f t="shared" si="1240"/>
        <v>173.41426834999999</v>
      </c>
      <c r="S3901" s="109" t="s">
        <v>52</v>
      </c>
      <c r="T3901" s="110">
        <f t="shared" si="1250"/>
        <v>43931</v>
      </c>
      <c r="U3901" s="111">
        <f t="shared" si="1251"/>
        <v>0</v>
      </c>
      <c r="V3901" s="22"/>
      <c r="AF3901" s="14"/>
    </row>
    <row r="3902" spans="1:32" x14ac:dyDescent="0.2">
      <c r="A3902" s="112">
        <f t="shared" si="1241"/>
        <v>43927</v>
      </c>
      <c r="B3902" s="104">
        <f t="shared" si="1253"/>
        <v>23868.495863689997</v>
      </c>
      <c r="C3902" s="104">
        <f t="shared" si="1242"/>
        <v>21946.952671129955</v>
      </c>
      <c r="D3902" s="132">
        <f t="shared" si="1243"/>
        <v>43901</v>
      </c>
      <c r="E3902" s="105">
        <f t="shared" si="1255"/>
        <v>0</v>
      </c>
      <c r="F3902" s="106">
        <f t="shared" si="1252"/>
        <v>27</v>
      </c>
      <c r="G3902" s="106">
        <f t="shared" si="1254"/>
        <v>31</v>
      </c>
      <c r="H3902" s="104">
        <f t="shared" si="1244"/>
        <v>1</v>
      </c>
      <c r="I3902" s="104">
        <f t="shared" si="1245"/>
        <v>1.07934741</v>
      </c>
      <c r="J3902" s="104">
        <f t="shared" si="1237"/>
        <v>1.07934741</v>
      </c>
      <c r="K3902" s="104">
        <f t="shared" si="1238"/>
        <v>23688.386522969999</v>
      </c>
      <c r="L3902" s="107">
        <f t="shared" si="1247"/>
        <v>0</v>
      </c>
      <c r="M3902" s="105">
        <f t="shared" si="1248"/>
        <v>0</v>
      </c>
      <c r="N3902" s="104">
        <f t="shared" si="1249"/>
        <v>0</v>
      </c>
      <c r="O3902" s="113">
        <f t="shared" si="1246"/>
        <v>0.11</v>
      </c>
      <c r="P3902" s="108">
        <f t="shared" si="1236"/>
        <v>1.007603276</v>
      </c>
      <c r="Q3902" s="104">
        <f t="shared" si="1239"/>
        <v>180.10934072000001</v>
      </c>
      <c r="R3902" s="104">
        <f t="shared" si="1240"/>
        <v>180.10934072000001</v>
      </c>
      <c r="S3902" s="109" t="s">
        <v>52</v>
      </c>
      <c r="T3902" s="110">
        <f t="shared" si="1250"/>
        <v>43931</v>
      </c>
      <c r="U3902" s="111">
        <f t="shared" si="1251"/>
        <v>0</v>
      </c>
      <c r="V3902" s="22"/>
      <c r="AF3902" s="14"/>
    </row>
    <row r="3903" spans="1:32" x14ac:dyDescent="0.2">
      <c r="A3903" s="112">
        <f t="shared" si="1241"/>
        <v>43928</v>
      </c>
      <c r="B3903" s="104">
        <f t="shared" si="1253"/>
        <v>23875.192831139997</v>
      </c>
      <c r="C3903" s="104">
        <f t="shared" si="1242"/>
        <v>21946.952671129955</v>
      </c>
      <c r="D3903" s="132">
        <f t="shared" si="1243"/>
        <v>43901</v>
      </c>
      <c r="E3903" s="105">
        <f t="shared" si="1255"/>
        <v>0</v>
      </c>
      <c r="F3903" s="106">
        <f t="shared" si="1252"/>
        <v>28</v>
      </c>
      <c r="G3903" s="106">
        <f t="shared" si="1254"/>
        <v>31</v>
      </c>
      <c r="H3903" s="104">
        <f t="shared" si="1244"/>
        <v>1</v>
      </c>
      <c r="I3903" s="104">
        <f t="shared" si="1245"/>
        <v>1.07934741</v>
      </c>
      <c r="J3903" s="104">
        <f t="shared" si="1237"/>
        <v>1.07934741</v>
      </c>
      <c r="K3903" s="104">
        <f t="shared" si="1238"/>
        <v>23688.386522969999</v>
      </c>
      <c r="L3903" s="107">
        <f t="shared" si="1247"/>
        <v>0</v>
      </c>
      <c r="M3903" s="105">
        <f t="shared" si="1248"/>
        <v>0</v>
      </c>
      <c r="N3903" s="104">
        <f t="shared" si="1249"/>
        <v>0</v>
      </c>
      <c r="O3903" s="113">
        <f t="shared" si="1246"/>
        <v>0.11</v>
      </c>
      <c r="P3903" s="108">
        <f t="shared" si="1236"/>
        <v>1.0078859870000001</v>
      </c>
      <c r="Q3903" s="104">
        <f t="shared" si="1239"/>
        <v>186.80630816999999</v>
      </c>
      <c r="R3903" s="104">
        <f t="shared" si="1240"/>
        <v>186.80630816999999</v>
      </c>
      <c r="S3903" s="109" t="s">
        <v>52</v>
      </c>
      <c r="T3903" s="110">
        <f t="shared" si="1250"/>
        <v>43931</v>
      </c>
      <c r="U3903" s="111">
        <f t="shared" si="1251"/>
        <v>0</v>
      </c>
      <c r="V3903" s="22"/>
      <c r="AF3903" s="14"/>
    </row>
    <row r="3904" spans="1:32" x14ac:dyDescent="0.2">
      <c r="A3904" s="112">
        <f t="shared" si="1241"/>
        <v>43929</v>
      </c>
      <c r="B3904" s="104">
        <f t="shared" si="1253"/>
        <v>23881.89164627</v>
      </c>
      <c r="C3904" s="104">
        <f t="shared" si="1242"/>
        <v>21946.952671129955</v>
      </c>
      <c r="D3904" s="132">
        <f t="shared" si="1243"/>
        <v>43901</v>
      </c>
      <c r="E3904" s="105">
        <f t="shared" si="1255"/>
        <v>0</v>
      </c>
      <c r="F3904" s="106">
        <f t="shared" si="1252"/>
        <v>29</v>
      </c>
      <c r="G3904" s="106">
        <f t="shared" si="1254"/>
        <v>31</v>
      </c>
      <c r="H3904" s="104">
        <f t="shared" si="1244"/>
        <v>1</v>
      </c>
      <c r="I3904" s="104">
        <f t="shared" si="1245"/>
        <v>1.07934741</v>
      </c>
      <c r="J3904" s="104">
        <f t="shared" si="1237"/>
        <v>1.07934741</v>
      </c>
      <c r="K3904" s="104">
        <f t="shared" si="1238"/>
        <v>23688.386522969999</v>
      </c>
      <c r="L3904" s="107">
        <f t="shared" si="1247"/>
        <v>0</v>
      </c>
      <c r="M3904" s="105">
        <f t="shared" si="1248"/>
        <v>0</v>
      </c>
      <c r="N3904" s="104">
        <f t="shared" si="1249"/>
        <v>0</v>
      </c>
      <c r="O3904" s="113">
        <f t="shared" si="1246"/>
        <v>0.11</v>
      </c>
      <c r="P3904" s="108">
        <f t="shared" si="1236"/>
        <v>1.008168776</v>
      </c>
      <c r="Q3904" s="104">
        <f t="shared" si="1239"/>
        <v>193.50512330000001</v>
      </c>
      <c r="R3904" s="104">
        <f t="shared" si="1240"/>
        <v>193.50512330000001</v>
      </c>
      <c r="S3904" s="109" t="s">
        <v>52</v>
      </c>
      <c r="T3904" s="110">
        <f t="shared" si="1250"/>
        <v>43931</v>
      </c>
      <c r="U3904" s="111">
        <f t="shared" si="1251"/>
        <v>0</v>
      </c>
      <c r="V3904" s="22"/>
      <c r="AF3904" s="14"/>
    </row>
    <row r="3905" spans="1:32" x14ac:dyDescent="0.2">
      <c r="A3905" s="112">
        <f t="shared" si="1241"/>
        <v>43930</v>
      </c>
      <c r="B3905" s="104">
        <f t="shared" si="1253"/>
        <v>23888.59235648</v>
      </c>
      <c r="C3905" s="104">
        <f t="shared" si="1242"/>
        <v>21946.952671129955</v>
      </c>
      <c r="D3905" s="132">
        <f t="shared" si="1243"/>
        <v>43901</v>
      </c>
      <c r="E3905" s="105">
        <f t="shared" si="1255"/>
        <v>0</v>
      </c>
      <c r="F3905" s="106">
        <f t="shared" si="1252"/>
        <v>30</v>
      </c>
      <c r="G3905" s="106">
        <f t="shared" si="1254"/>
        <v>31</v>
      </c>
      <c r="H3905" s="104">
        <f t="shared" si="1244"/>
        <v>1</v>
      </c>
      <c r="I3905" s="104">
        <f t="shared" si="1245"/>
        <v>1.07934741</v>
      </c>
      <c r="J3905" s="104">
        <f t="shared" si="1237"/>
        <v>1.07934741</v>
      </c>
      <c r="K3905" s="104">
        <f t="shared" si="1238"/>
        <v>23688.386522969999</v>
      </c>
      <c r="L3905" s="107">
        <f t="shared" si="1247"/>
        <v>0</v>
      </c>
      <c r="M3905" s="105">
        <f t="shared" si="1248"/>
        <v>0</v>
      </c>
      <c r="N3905" s="104">
        <f t="shared" si="1249"/>
        <v>0</v>
      </c>
      <c r="O3905" s="113">
        <f t="shared" si="1246"/>
        <v>0.11</v>
      </c>
      <c r="P3905" s="108">
        <f t="shared" si="1236"/>
        <v>1.0084516450000001</v>
      </c>
      <c r="Q3905" s="104">
        <f t="shared" si="1239"/>
        <v>200.20583350999999</v>
      </c>
      <c r="R3905" s="104">
        <f t="shared" si="1240"/>
        <v>200.20583350999999</v>
      </c>
      <c r="S3905" s="109" t="s">
        <v>52</v>
      </c>
      <c r="T3905" s="110">
        <f t="shared" si="1250"/>
        <v>43931</v>
      </c>
      <c r="U3905" s="111">
        <f t="shared" si="1251"/>
        <v>0</v>
      </c>
      <c r="V3905" s="22"/>
      <c r="AF3905" s="14"/>
    </row>
    <row r="3906" spans="1:32" x14ac:dyDescent="0.2">
      <c r="A3906" s="112">
        <f t="shared" si="1241"/>
        <v>43931</v>
      </c>
      <c r="B3906" s="104">
        <f t="shared" si="1253"/>
        <v>23895.294961759999</v>
      </c>
      <c r="C3906" s="104">
        <f t="shared" si="1242"/>
        <v>21946.952671129955</v>
      </c>
      <c r="D3906" s="132">
        <f t="shared" si="1243"/>
        <v>43901</v>
      </c>
      <c r="E3906" s="105">
        <f t="shared" si="1255"/>
        <v>0</v>
      </c>
      <c r="F3906" s="106">
        <f t="shared" si="1252"/>
        <v>31</v>
      </c>
      <c r="G3906" s="106">
        <f t="shared" si="1254"/>
        <v>31</v>
      </c>
      <c r="H3906" s="104">
        <f t="shared" si="1244"/>
        <v>1</v>
      </c>
      <c r="I3906" s="104">
        <f t="shared" si="1245"/>
        <v>1.07934741</v>
      </c>
      <c r="J3906" s="104">
        <f t="shared" si="1237"/>
        <v>1.07934741</v>
      </c>
      <c r="K3906" s="104">
        <f t="shared" si="1238"/>
        <v>23688.386522969999</v>
      </c>
      <c r="L3906" s="107">
        <f t="shared" si="1247"/>
        <v>127</v>
      </c>
      <c r="M3906" s="105">
        <f t="shared" si="1248"/>
        <v>0.12351344592252111</v>
      </c>
      <c r="N3906" s="104">
        <f t="shared" si="1249"/>
        <v>2925.8342477900001</v>
      </c>
      <c r="O3906" s="113">
        <f t="shared" si="1246"/>
        <v>0.11</v>
      </c>
      <c r="P3906" s="108">
        <f t="shared" si="1236"/>
        <v>1.0087345940000001</v>
      </c>
      <c r="Q3906" s="104">
        <f t="shared" si="1239"/>
        <v>206.90843878999999</v>
      </c>
      <c r="R3906" s="104">
        <f t="shared" si="1240"/>
        <v>3132.7426865799998</v>
      </c>
      <c r="S3906" s="109" t="s">
        <v>52</v>
      </c>
      <c r="T3906" s="110">
        <f t="shared" si="1250"/>
        <v>43931</v>
      </c>
      <c r="U3906" s="111">
        <f t="shared" si="1251"/>
        <v>20762.552275179998</v>
      </c>
      <c r="V3906" s="73"/>
      <c r="W3906" s="25">
        <v>1948.6159343500001</v>
      </c>
      <c r="AF3906" s="14"/>
    </row>
    <row r="3907" spans="1:32" x14ac:dyDescent="0.2">
      <c r="A3907" s="112">
        <f t="shared" si="1241"/>
        <v>43932</v>
      </c>
      <c r="B3907" s="104">
        <f t="shared" si="1253"/>
        <v>20768.571982720001</v>
      </c>
      <c r="C3907" s="104">
        <f t="shared" si="1242"/>
        <v>19236.208919229954</v>
      </c>
      <c r="D3907" s="132">
        <f t="shared" si="1243"/>
        <v>43932</v>
      </c>
      <c r="E3907" s="105">
        <f t="shared" si="1255"/>
        <v>0</v>
      </c>
      <c r="F3907" s="106">
        <f t="shared" si="1252"/>
        <v>1</v>
      </c>
      <c r="G3907" s="106">
        <f t="shared" si="1254"/>
        <v>30</v>
      </c>
      <c r="H3907" s="104">
        <f t="shared" si="1244"/>
        <v>1</v>
      </c>
      <c r="I3907" s="104">
        <f t="shared" si="1245"/>
        <v>1.07934741</v>
      </c>
      <c r="J3907" s="104">
        <f t="shared" si="1237"/>
        <v>1.07934741</v>
      </c>
      <c r="K3907" s="104">
        <f t="shared" si="1238"/>
        <v>20762.552275180002</v>
      </c>
      <c r="L3907" s="107">
        <f t="shared" si="1247"/>
        <v>0</v>
      </c>
      <c r="M3907" s="105">
        <f t="shared" si="1248"/>
        <v>0</v>
      </c>
      <c r="N3907" s="104">
        <f t="shared" si="1249"/>
        <v>0</v>
      </c>
      <c r="O3907" s="113">
        <f t="shared" si="1246"/>
        <v>0.11</v>
      </c>
      <c r="P3907" s="108">
        <f t="shared" si="1236"/>
        <v>1.000289931</v>
      </c>
      <c r="Q3907" s="104">
        <f t="shared" si="1239"/>
        <v>6.0197075399999997</v>
      </c>
      <c r="R3907" s="104">
        <f t="shared" si="1240"/>
        <v>6.0197075399999997</v>
      </c>
      <c r="S3907" s="109" t="s">
        <v>52</v>
      </c>
      <c r="T3907" s="110">
        <f t="shared" si="1250"/>
        <v>43961</v>
      </c>
      <c r="U3907" s="111">
        <f t="shared" si="1251"/>
        <v>0</v>
      </c>
      <c r="V3907" s="22"/>
      <c r="W3907" s="13">
        <v>977.21831342999997</v>
      </c>
      <c r="AF3907" s="14"/>
    </row>
    <row r="3908" spans="1:32" x14ac:dyDescent="0.2">
      <c r="A3908" s="112">
        <f t="shared" si="1241"/>
        <v>43933</v>
      </c>
      <c r="B3908" s="104">
        <f t="shared" si="1253"/>
        <v>20774.593434320002</v>
      </c>
      <c r="C3908" s="104">
        <f t="shared" si="1242"/>
        <v>19236.208919229954</v>
      </c>
      <c r="D3908" s="132">
        <f t="shared" si="1243"/>
        <v>43932</v>
      </c>
      <c r="E3908" s="105">
        <f t="shared" si="1255"/>
        <v>0</v>
      </c>
      <c r="F3908" s="106">
        <f t="shared" si="1252"/>
        <v>2</v>
      </c>
      <c r="G3908" s="106">
        <f t="shared" si="1254"/>
        <v>30</v>
      </c>
      <c r="H3908" s="104">
        <f t="shared" si="1244"/>
        <v>1</v>
      </c>
      <c r="I3908" s="104">
        <f t="shared" si="1245"/>
        <v>1.07934741</v>
      </c>
      <c r="J3908" s="104">
        <f t="shared" si="1237"/>
        <v>1.07934741</v>
      </c>
      <c r="K3908" s="104">
        <f t="shared" si="1238"/>
        <v>20762.552275180002</v>
      </c>
      <c r="L3908" s="107">
        <f t="shared" si="1247"/>
        <v>0</v>
      </c>
      <c r="M3908" s="105">
        <f t="shared" si="1248"/>
        <v>0</v>
      </c>
      <c r="N3908" s="104">
        <f t="shared" si="1249"/>
        <v>0</v>
      </c>
      <c r="O3908" s="113">
        <f t="shared" si="1246"/>
        <v>0.11</v>
      </c>
      <c r="P3908" s="108">
        <f t="shared" si="1236"/>
        <v>1.000579946</v>
      </c>
      <c r="Q3908" s="104">
        <f t="shared" si="1239"/>
        <v>12.04115914</v>
      </c>
      <c r="R3908" s="104">
        <f t="shared" si="1240"/>
        <v>12.04115914</v>
      </c>
      <c r="S3908" s="109" t="s">
        <v>52</v>
      </c>
      <c r="T3908" s="110">
        <f t="shared" si="1250"/>
        <v>43961</v>
      </c>
      <c r="U3908" s="111">
        <f t="shared" si="1251"/>
        <v>0</v>
      </c>
      <c r="V3908" s="22"/>
      <c r="W3908" s="25">
        <v>2925.8342477800002</v>
      </c>
      <c r="AF3908" s="14"/>
    </row>
    <row r="3909" spans="1:32" x14ac:dyDescent="0.2">
      <c r="A3909" s="112">
        <f t="shared" si="1241"/>
        <v>43934</v>
      </c>
      <c r="B3909" s="104">
        <f t="shared" si="1253"/>
        <v>20780.616629970002</v>
      </c>
      <c r="C3909" s="104">
        <f t="shared" si="1242"/>
        <v>19236.208919229954</v>
      </c>
      <c r="D3909" s="132">
        <f t="shared" si="1243"/>
        <v>43932</v>
      </c>
      <c r="E3909" s="105">
        <f t="shared" si="1255"/>
        <v>0</v>
      </c>
      <c r="F3909" s="106">
        <f t="shared" si="1252"/>
        <v>3</v>
      </c>
      <c r="G3909" s="106">
        <f t="shared" si="1254"/>
        <v>30</v>
      </c>
      <c r="H3909" s="104">
        <f t="shared" si="1244"/>
        <v>1</v>
      </c>
      <c r="I3909" s="104">
        <f t="shared" si="1245"/>
        <v>1.07934741</v>
      </c>
      <c r="J3909" s="104">
        <f t="shared" si="1237"/>
        <v>1.07934741</v>
      </c>
      <c r="K3909" s="104">
        <f t="shared" si="1238"/>
        <v>20762.552275180002</v>
      </c>
      <c r="L3909" s="107">
        <f t="shared" si="1247"/>
        <v>0</v>
      </c>
      <c r="M3909" s="105">
        <f t="shared" si="1248"/>
        <v>0</v>
      </c>
      <c r="N3909" s="104">
        <f t="shared" si="1249"/>
        <v>0</v>
      </c>
      <c r="O3909" s="113">
        <f t="shared" si="1246"/>
        <v>0.11</v>
      </c>
      <c r="P3909" s="108">
        <f t="shared" si="1236"/>
        <v>1.0008700450000001</v>
      </c>
      <c r="Q3909" s="104">
        <f t="shared" si="1239"/>
        <v>18.064354789999999</v>
      </c>
      <c r="R3909" s="104">
        <f t="shared" si="1240"/>
        <v>18.064354789999999</v>
      </c>
      <c r="S3909" s="109" t="s">
        <v>52</v>
      </c>
      <c r="T3909" s="110">
        <f t="shared" si="1250"/>
        <v>43961</v>
      </c>
      <c r="U3909" s="111">
        <f t="shared" si="1251"/>
        <v>0</v>
      </c>
      <c r="V3909" s="22"/>
      <c r="AF3909" s="14"/>
    </row>
    <row r="3910" spans="1:32" x14ac:dyDescent="0.2">
      <c r="A3910" s="112">
        <f t="shared" si="1241"/>
        <v>43935</v>
      </c>
      <c r="B3910" s="104">
        <f t="shared" si="1253"/>
        <v>20786.641569680003</v>
      </c>
      <c r="C3910" s="104">
        <f t="shared" si="1242"/>
        <v>19236.208919229954</v>
      </c>
      <c r="D3910" s="132">
        <f t="shared" si="1243"/>
        <v>43932</v>
      </c>
      <c r="E3910" s="105">
        <f t="shared" si="1255"/>
        <v>0</v>
      </c>
      <c r="F3910" s="106">
        <f t="shared" si="1252"/>
        <v>4</v>
      </c>
      <c r="G3910" s="106">
        <f t="shared" si="1254"/>
        <v>30</v>
      </c>
      <c r="H3910" s="104">
        <f t="shared" si="1244"/>
        <v>1</v>
      </c>
      <c r="I3910" s="104">
        <f t="shared" si="1245"/>
        <v>1.07934741</v>
      </c>
      <c r="J3910" s="104">
        <f t="shared" si="1237"/>
        <v>1.07934741</v>
      </c>
      <c r="K3910" s="104">
        <f t="shared" si="1238"/>
        <v>20762.552275180002</v>
      </c>
      <c r="L3910" s="107">
        <f t="shared" si="1247"/>
        <v>0</v>
      </c>
      <c r="M3910" s="105">
        <f t="shared" si="1248"/>
        <v>0</v>
      </c>
      <c r="N3910" s="104">
        <f t="shared" si="1249"/>
        <v>0</v>
      </c>
      <c r="O3910" s="113">
        <f t="shared" si="1246"/>
        <v>0.11</v>
      </c>
      <c r="P3910" s="108">
        <f t="shared" si="1236"/>
        <v>1.001160228</v>
      </c>
      <c r="Q3910" s="104">
        <f t="shared" si="1239"/>
        <v>24.089294500000001</v>
      </c>
      <c r="R3910" s="104">
        <f t="shared" si="1240"/>
        <v>24.089294500000001</v>
      </c>
      <c r="S3910" s="109" t="s">
        <v>52</v>
      </c>
      <c r="T3910" s="110">
        <f t="shared" si="1250"/>
        <v>43961</v>
      </c>
      <c r="U3910" s="111">
        <f t="shared" si="1251"/>
        <v>0</v>
      </c>
      <c r="V3910" s="22"/>
      <c r="AF3910" s="14"/>
    </row>
    <row r="3911" spans="1:32" x14ac:dyDescent="0.2">
      <c r="A3911" s="112">
        <f t="shared" si="1241"/>
        <v>43936</v>
      </c>
      <c r="B3911" s="104">
        <f t="shared" si="1253"/>
        <v>20792.668274200001</v>
      </c>
      <c r="C3911" s="104">
        <f t="shared" si="1242"/>
        <v>19236.208919229954</v>
      </c>
      <c r="D3911" s="132">
        <f t="shared" si="1243"/>
        <v>43932</v>
      </c>
      <c r="E3911" s="105">
        <f t="shared" si="1255"/>
        <v>0</v>
      </c>
      <c r="F3911" s="106">
        <f t="shared" si="1252"/>
        <v>5</v>
      </c>
      <c r="G3911" s="106">
        <f t="shared" si="1254"/>
        <v>30</v>
      </c>
      <c r="H3911" s="104">
        <f t="shared" si="1244"/>
        <v>1</v>
      </c>
      <c r="I3911" s="104">
        <f t="shared" si="1245"/>
        <v>1.07934741</v>
      </c>
      <c r="J3911" s="104">
        <f t="shared" si="1237"/>
        <v>1.07934741</v>
      </c>
      <c r="K3911" s="104">
        <f t="shared" si="1238"/>
        <v>20762.552275180002</v>
      </c>
      <c r="L3911" s="107">
        <f t="shared" si="1247"/>
        <v>0</v>
      </c>
      <c r="M3911" s="105">
        <f t="shared" si="1248"/>
        <v>0</v>
      </c>
      <c r="N3911" s="104">
        <f t="shared" si="1249"/>
        <v>0</v>
      </c>
      <c r="O3911" s="113">
        <f t="shared" si="1246"/>
        <v>0.11</v>
      </c>
      <c r="P3911" s="108">
        <f t="shared" si="1236"/>
        <v>1.0014504959999999</v>
      </c>
      <c r="Q3911" s="104">
        <f t="shared" si="1239"/>
        <v>30.11599902</v>
      </c>
      <c r="R3911" s="104">
        <f t="shared" si="1240"/>
        <v>30.11599902</v>
      </c>
      <c r="S3911" s="109" t="s">
        <v>52</v>
      </c>
      <c r="T3911" s="110">
        <f t="shared" si="1250"/>
        <v>43961</v>
      </c>
      <c r="U3911" s="111">
        <f t="shared" si="1251"/>
        <v>0</v>
      </c>
      <c r="V3911" s="22"/>
      <c r="AF3911" s="14"/>
    </row>
    <row r="3912" spans="1:32" x14ac:dyDescent="0.2">
      <c r="A3912" s="112">
        <f t="shared" si="1241"/>
        <v>43937</v>
      </c>
      <c r="B3912" s="104">
        <f t="shared" si="1253"/>
        <v>20798.696702020003</v>
      </c>
      <c r="C3912" s="104">
        <f t="shared" si="1242"/>
        <v>19236.208919229954</v>
      </c>
      <c r="D3912" s="132">
        <f t="shared" si="1243"/>
        <v>43932</v>
      </c>
      <c r="E3912" s="105">
        <f t="shared" si="1255"/>
        <v>0</v>
      </c>
      <c r="F3912" s="106">
        <f t="shared" si="1252"/>
        <v>6</v>
      </c>
      <c r="G3912" s="106">
        <f t="shared" si="1254"/>
        <v>30</v>
      </c>
      <c r="H3912" s="104">
        <f t="shared" si="1244"/>
        <v>1</v>
      </c>
      <c r="I3912" s="104">
        <f t="shared" si="1245"/>
        <v>1.07934741</v>
      </c>
      <c r="J3912" s="104">
        <f t="shared" si="1237"/>
        <v>1.07934741</v>
      </c>
      <c r="K3912" s="104">
        <f t="shared" si="1238"/>
        <v>20762.552275180002</v>
      </c>
      <c r="L3912" s="107">
        <f t="shared" si="1247"/>
        <v>0</v>
      </c>
      <c r="M3912" s="105">
        <f t="shared" si="1248"/>
        <v>0</v>
      </c>
      <c r="N3912" s="104">
        <f t="shared" si="1249"/>
        <v>0</v>
      </c>
      <c r="O3912" s="113">
        <f t="shared" si="1246"/>
        <v>0.11</v>
      </c>
      <c r="P3912" s="108">
        <f t="shared" ref="P3912:P3975" si="1256">ROUND((1+O3912)^(30/360)^(F3912/G3912),9)</f>
        <v>1.001740847</v>
      </c>
      <c r="Q3912" s="104">
        <f t="shared" si="1239"/>
        <v>36.144426840000001</v>
      </c>
      <c r="R3912" s="104">
        <f t="shared" si="1240"/>
        <v>36.144426840000001</v>
      </c>
      <c r="S3912" s="109" t="s">
        <v>52</v>
      </c>
      <c r="T3912" s="110">
        <f t="shared" si="1250"/>
        <v>43961</v>
      </c>
      <c r="U3912" s="111">
        <f t="shared" si="1251"/>
        <v>0</v>
      </c>
      <c r="V3912" s="22"/>
      <c r="AF3912" s="14"/>
    </row>
    <row r="3913" spans="1:32" x14ac:dyDescent="0.2">
      <c r="A3913" s="112">
        <f t="shared" si="1241"/>
        <v>43938</v>
      </c>
      <c r="B3913" s="104">
        <f t="shared" si="1253"/>
        <v>20804.726894650001</v>
      </c>
      <c r="C3913" s="104">
        <f t="shared" si="1242"/>
        <v>19236.208919229954</v>
      </c>
      <c r="D3913" s="132">
        <f t="shared" si="1243"/>
        <v>43932</v>
      </c>
      <c r="E3913" s="105">
        <f t="shared" si="1255"/>
        <v>0</v>
      </c>
      <c r="F3913" s="106">
        <f t="shared" si="1252"/>
        <v>7</v>
      </c>
      <c r="G3913" s="106">
        <f t="shared" si="1254"/>
        <v>30</v>
      </c>
      <c r="H3913" s="104">
        <f t="shared" si="1244"/>
        <v>1</v>
      </c>
      <c r="I3913" s="104">
        <f t="shared" si="1245"/>
        <v>1.07934741</v>
      </c>
      <c r="J3913" s="104">
        <f t="shared" si="1237"/>
        <v>1.07934741</v>
      </c>
      <c r="K3913" s="104">
        <f t="shared" si="1238"/>
        <v>20762.552275180002</v>
      </c>
      <c r="L3913" s="107">
        <f t="shared" si="1247"/>
        <v>0</v>
      </c>
      <c r="M3913" s="105">
        <f t="shared" si="1248"/>
        <v>0</v>
      </c>
      <c r="N3913" s="104">
        <f t="shared" si="1249"/>
        <v>0</v>
      </c>
      <c r="O3913" s="113">
        <f t="shared" si="1246"/>
        <v>0.11</v>
      </c>
      <c r="P3913" s="108">
        <f t="shared" si="1256"/>
        <v>1.002031283</v>
      </c>
      <c r="Q3913" s="104">
        <f t="shared" si="1239"/>
        <v>42.174619470000003</v>
      </c>
      <c r="R3913" s="104">
        <f t="shared" si="1240"/>
        <v>42.174619470000003</v>
      </c>
      <c r="S3913" s="109" t="s">
        <v>52</v>
      </c>
      <c r="T3913" s="110">
        <f t="shared" si="1250"/>
        <v>43961</v>
      </c>
      <c r="U3913" s="111">
        <f t="shared" si="1251"/>
        <v>0</v>
      </c>
      <c r="V3913" s="22"/>
      <c r="AF3913" s="14"/>
    </row>
    <row r="3914" spans="1:32" x14ac:dyDescent="0.2">
      <c r="A3914" s="112">
        <f t="shared" si="1241"/>
        <v>43939</v>
      </c>
      <c r="B3914" s="104">
        <f t="shared" si="1253"/>
        <v>20810.758831340001</v>
      </c>
      <c r="C3914" s="104">
        <f t="shared" si="1242"/>
        <v>19236.208919229954</v>
      </c>
      <c r="D3914" s="132">
        <f t="shared" si="1243"/>
        <v>43932</v>
      </c>
      <c r="E3914" s="105">
        <f t="shared" si="1255"/>
        <v>0</v>
      </c>
      <c r="F3914" s="106">
        <f t="shared" si="1252"/>
        <v>8</v>
      </c>
      <c r="G3914" s="106">
        <f t="shared" si="1254"/>
        <v>30</v>
      </c>
      <c r="H3914" s="104">
        <f t="shared" si="1244"/>
        <v>1</v>
      </c>
      <c r="I3914" s="104">
        <f t="shared" si="1245"/>
        <v>1.07934741</v>
      </c>
      <c r="J3914" s="104">
        <f t="shared" ref="J3914:J3977" si="1257">TRUNC(H3914*I3914,8)</f>
        <v>1.07934741</v>
      </c>
      <c r="K3914" s="104">
        <f t="shared" ref="K3914:K3977" si="1258">TRUNC(C3914*J3914,8)</f>
        <v>20762.552275180002</v>
      </c>
      <c r="L3914" s="107">
        <f t="shared" si="1247"/>
        <v>0</v>
      </c>
      <c r="M3914" s="105">
        <f t="shared" si="1248"/>
        <v>0</v>
      </c>
      <c r="N3914" s="104">
        <f t="shared" si="1249"/>
        <v>0</v>
      </c>
      <c r="O3914" s="113">
        <f t="shared" si="1246"/>
        <v>0.11</v>
      </c>
      <c r="P3914" s="108">
        <f t="shared" si="1256"/>
        <v>1.0023218030000001</v>
      </c>
      <c r="Q3914" s="104">
        <f t="shared" ref="Q3914:Q3977" si="1259">TRUNC((P3914-1)*K3914,8)</f>
        <v>48.206556159999998</v>
      </c>
      <c r="R3914" s="104">
        <f t="shared" ref="R3914:R3977" si="1260">(N3914+Q3914)</f>
        <v>48.206556159999998</v>
      </c>
      <c r="S3914" s="109" t="s">
        <v>52</v>
      </c>
      <c r="T3914" s="110">
        <f t="shared" si="1250"/>
        <v>43961</v>
      </c>
      <c r="U3914" s="111">
        <f t="shared" si="1251"/>
        <v>0</v>
      </c>
      <c r="V3914" s="22"/>
      <c r="AF3914" s="14"/>
    </row>
    <row r="3915" spans="1:32" x14ac:dyDescent="0.2">
      <c r="A3915" s="112">
        <f t="shared" ref="A3915:A3978" si="1261">(A3914+1)</f>
        <v>43940</v>
      </c>
      <c r="B3915" s="104">
        <f t="shared" si="1253"/>
        <v>20816.792512080003</v>
      </c>
      <c r="C3915" s="104">
        <f t="shared" ref="C3915:C3978" si="1262">IF(DAY(A3914)=$E$2,VLOOKUP(A3914,X$10:Y$148,2),C3914)</f>
        <v>19236.208919229954</v>
      </c>
      <c r="D3915" s="132">
        <f t="shared" ref="D3915:D3978" si="1263">IF(DAY(A3914)=$E$2,A3915,D3914)</f>
        <v>43932</v>
      </c>
      <c r="E3915" s="105">
        <f t="shared" si="1255"/>
        <v>0</v>
      </c>
      <c r="F3915" s="106">
        <f t="shared" si="1252"/>
        <v>9</v>
      </c>
      <c r="G3915" s="106">
        <f t="shared" si="1254"/>
        <v>30</v>
      </c>
      <c r="H3915" s="104">
        <f t="shared" ref="H3915:H3978" si="1264">TRUNC(((1+$E3915)^($F3915/$G3915)),8)</f>
        <v>1</v>
      </c>
      <c r="I3915" s="104">
        <f t="shared" ref="I3915:I3978" si="1265">IF(DAY(A3914)=E$2,J3914,I3914)</f>
        <v>1.07934741</v>
      </c>
      <c r="J3915" s="104">
        <f t="shared" si="1257"/>
        <v>1.07934741</v>
      </c>
      <c r="K3915" s="104">
        <f t="shared" si="1258"/>
        <v>20762.552275180002</v>
      </c>
      <c r="L3915" s="107">
        <f t="shared" si="1247"/>
        <v>0</v>
      </c>
      <c r="M3915" s="105">
        <f t="shared" si="1248"/>
        <v>0</v>
      </c>
      <c r="N3915" s="104">
        <f t="shared" si="1249"/>
        <v>0</v>
      </c>
      <c r="O3915" s="113">
        <f t="shared" ref="O3915:O3978" si="1266">(O3914)</f>
        <v>0.11</v>
      </c>
      <c r="P3915" s="108">
        <f t="shared" si="1256"/>
        <v>1.002612407</v>
      </c>
      <c r="Q3915" s="104">
        <f t="shared" si="1259"/>
        <v>54.240236899999999</v>
      </c>
      <c r="R3915" s="104">
        <f t="shared" si="1260"/>
        <v>54.240236899999999</v>
      </c>
      <c r="S3915" s="109" t="s">
        <v>52</v>
      </c>
      <c r="T3915" s="110">
        <f t="shared" si="1250"/>
        <v>43961</v>
      </c>
      <c r="U3915" s="111">
        <f t="shared" si="1251"/>
        <v>0</v>
      </c>
      <c r="V3915" s="22"/>
      <c r="AF3915" s="14"/>
    </row>
    <row r="3916" spans="1:32" x14ac:dyDescent="0.2">
      <c r="A3916" s="112">
        <f t="shared" si="1261"/>
        <v>43941</v>
      </c>
      <c r="B3916" s="104">
        <f t="shared" si="1253"/>
        <v>20822.827936870002</v>
      </c>
      <c r="C3916" s="104">
        <f t="shared" si="1262"/>
        <v>19236.208919229954</v>
      </c>
      <c r="D3916" s="132">
        <f t="shared" si="1263"/>
        <v>43932</v>
      </c>
      <c r="E3916" s="105">
        <f t="shared" si="1255"/>
        <v>0</v>
      </c>
      <c r="F3916" s="106">
        <f t="shared" si="1252"/>
        <v>10</v>
      </c>
      <c r="G3916" s="106">
        <f t="shared" si="1254"/>
        <v>30</v>
      </c>
      <c r="H3916" s="104">
        <f t="shared" si="1264"/>
        <v>1</v>
      </c>
      <c r="I3916" s="104">
        <f t="shared" si="1265"/>
        <v>1.07934741</v>
      </c>
      <c r="J3916" s="104">
        <f t="shared" si="1257"/>
        <v>1.07934741</v>
      </c>
      <c r="K3916" s="104">
        <f t="shared" si="1258"/>
        <v>20762.552275180002</v>
      </c>
      <c r="L3916" s="107">
        <f t="shared" ref="L3916:L3979" si="1267">IF(DAY(A3916)=E$2,VLOOKUP(A3916,$X$10:$AE$196,7),0)</f>
        <v>0</v>
      </c>
      <c r="M3916" s="105">
        <f t="shared" ref="M3916:M3979" si="1268">IF(DAY(A3916)=E$2,VLOOKUP(A3916,$X$10:$AE$200,5),0)</f>
        <v>0</v>
      </c>
      <c r="N3916" s="104">
        <f t="shared" ref="N3916:N3979" si="1269">IF(M3916&gt;0,TRUNC((M3916*K3916),8),0)</f>
        <v>0</v>
      </c>
      <c r="O3916" s="113">
        <f t="shared" si="1266"/>
        <v>0.11</v>
      </c>
      <c r="P3916" s="108">
        <f t="shared" si="1256"/>
        <v>1.002903095</v>
      </c>
      <c r="Q3916" s="104">
        <f t="shared" si="1259"/>
        <v>60.27566169</v>
      </c>
      <c r="R3916" s="104">
        <f t="shared" si="1260"/>
        <v>60.27566169</v>
      </c>
      <c r="S3916" s="109" t="s">
        <v>52</v>
      </c>
      <c r="T3916" s="110">
        <f t="shared" ref="T3916:T3979" si="1270">IF(DAY(A3916)=E$2+1,VLOOKUP(A3915,$X$10:$AE$200,8),T3915)</f>
        <v>43961</v>
      </c>
      <c r="U3916" s="111">
        <f t="shared" ref="U3916:U3979" si="1271">IF(L3916&gt;0,K3916-N3916,0)</f>
        <v>0</v>
      </c>
      <c r="V3916" s="22"/>
      <c r="AF3916" s="14"/>
    </row>
    <row r="3917" spans="1:32" x14ac:dyDescent="0.2">
      <c r="A3917" s="112">
        <f t="shared" si="1261"/>
        <v>43942</v>
      </c>
      <c r="B3917" s="104">
        <f t="shared" si="1253"/>
        <v>20828.86512649</v>
      </c>
      <c r="C3917" s="104">
        <f t="shared" si="1262"/>
        <v>19236.208919229954</v>
      </c>
      <c r="D3917" s="132">
        <f t="shared" si="1263"/>
        <v>43932</v>
      </c>
      <c r="E3917" s="105">
        <f t="shared" si="1255"/>
        <v>0</v>
      </c>
      <c r="F3917" s="106">
        <f t="shared" si="1252"/>
        <v>11</v>
      </c>
      <c r="G3917" s="106">
        <f t="shared" si="1254"/>
        <v>30</v>
      </c>
      <c r="H3917" s="104">
        <f t="shared" si="1264"/>
        <v>1</v>
      </c>
      <c r="I3917" s="104">
        <f t="shared" si="1265"/>
        <v>1.07934741</v>
      </c>
      <c r="J3917" s="104">
        <f t="shared" si="1257"/>
        <v>1.07934741</v>
      </c>
      <c r="K3917" s="104">
        <f t="shared" si="1258"/>
        <v>20762.552275180002</v>
      </c>
      <c r="L3917" s="107">
        <f t="shared" si="1267"/>
        <v>0</v>
      </c>
      <c r="M3917" s="105">
        <f t="shared" si="1268"/>
        <v>0</v>
      </c>
      <c r="N3917" s="104">
        <f t="shared" si="1269"/>
        <v>0</v>
      </c>
      <c r="O3917" s="113">
        <f t="shared" si="1266"/>
        <v>0.11</v>
      </c>
      <c r="P3917" s="108">
        <f t="shared" si="1256"/>
        <v>1.0031938680000001</v>
      </c>
      <c r="Q3917" s="104">
        <f t="shared" si="1259"/>
        <v>66.312851309999999</v>
      </c>
      <c r="R3917" s="104">
        <f t="shared" si="1260"/>
        <v>66.312851309999999</v>
      </c>
      <c r="S3917" s="109" t="s">
        <v>52</v>
      </c>
      <c r="T3917" s="110">
        <f t="shared" si="1270"/>
        <v>43961</v>
      </c>
      <c r="U3917" s="111">
        <f t="shared" si="1271"/>
        <v>0</v>
      </c>
      <c r="V3917" s="22"/>
      <c r="AF3917" s="14"/>
    </row>
    <row r="3918" spans="1:32" x14ac:dyDescent="0.2">
      <c r="A3918" s="112">
        <f t="shared" si="1261"/>
        <v>43943</v>
      </c>
      <c r="B3918" s="104">
        <f t="shared" si="1253"/>
        <v>20834.904060150002</v>
      </c>
      <c r="C3918" s="104">
        <f t="shared" si="1262"/>
        <v>19236.208919229954</v>
      </c>
      <c r="D3918" s="132">
        <f t="shared" si="1263"/>
        <v>43932</v>
      </c>
      <c r="E3918" s="105">
        <f t="shared" si="1255"/>
        <v>0</v>
      </c>
      <c r="F3918" s="106">
        <f t="shared" si="1252"/>
        <v>12</v>
      </c>
      <c r="G3918" s="106">
        <f t="shared" si="1254"/>
        <v>30</v>
      </c>
      <c r="H3918" s="104">
        <f t="shared" si="1264"/>
        <v>1</v>
      </c>
      <c r="I3918" s="104">
        <f t="shared" si="1265"/>
        <v>1.07934741</v>
      </c>
      <c r="J3918" s="104">
        <f t="shared" si="1257"/>
        <v>1.07934741</v>
      </c>
      <c r="K3918" s="104">
        <f t="shared" si="1258"/>
        <v>20762.552275180002</v>
      </c>
      <c r="L3918" s="107">
        <f t="shared" si="1267"/>
        <v>0</v>
      </c>
      <c r="M3918" s="105">
        <f t="shared" si="1268"/>
        <v>0</v>
      </c>
      <c r="N3918" s="104">
        <f t="shared" si="1269"/>
        <v>0</v>
      </c>
      <c r="O3918" s="113">
        <f t="shared" si="1266"/>
        <v>0.11</v>
      </c>
      <c r="P3918" s="108">
        <f t="shared" si="1256"/>
        <v>1.0034847250000001</v>
      </c>
      <c r="Q3918" s="104">
        <f t="shared" si="1259"/>
        <v>72.351784969999997</v>
      </c>
      <c r="R3918" s="104">
        <f t="shared" si="1260"/>
        <v>72.351784969999997</v>
      </c>
      <c r="S3918" s="109" t="s">
        <v>52</v>
      </c>
      <c r="T3918" s="110">
        <f t="shared" si="1270"/>
        <v>43961</v>
      </c>
      <c r="U3918" s="111">
        <f t="shared" si="1271"/>
        <v>0</v>
      </c>
      <c r="V3918" s="22"/>
      <c r="AF3918" s="14"/>
    </row>
    <row r="3919" spans="1:32" x14ac:dyDescent="0.2">
      <c r="A3919" s="112">
        <f t="shared" si="1261"/>
        <v>43944</v>
      </c>
      <c r="B3919" s="104">
        <f t="shared" si="1253"/>
        <v>20840.944737870002</v>
      </c>
      <c r="C3919" s="104">
        <f t="shared" si="1262"/>
        <v>19236.208919229954</v>
      </c>
      <c r="D3919" s="132">
        <f t="shared" si="1263"/>
        <v>43932</v>
      </c>
      <c r="E3919" s="105">
        <f t="shared" si="1255"/>
        <v>0</v>
      </c>
      <c r="F3919" s="106">
        <f t="shared" si="1252"/>
        <v>13</v>
      </c>
      <c r="G3919" s="106">
        <f t="shared" si="1254"/>
        <v>30</v>
      </c>
      <c r="H3919" s="104">
        <f t="shared" si="1264"/>
        <v>1</v>
      </c>
      <c r="I3919" s="104">
        <f t="shared" si="1265"/>
        <v>1.07934741</v>
      </c>
      <c r="J3919" s="104">
        <f t="shared" si="1257"/>
        <v>1.07934741</v>
      </c>
      <c r="K3919" s="104">
        <f t="shared" si="1258"/>
        <v>20762.552275180002</v>
      </c>
      <c r="L3919" s="107">
        <f t="shared" si="1267"/>
        <v>0</v>
      </c>
      <c r="M3919" s="105">
        <f t="shared" si="1268"/>
        <v>0</v>
      </c>
      <c r="N3919" s="104">
        <f t="shared" si="1269"/>
        <v>0</v>
      </c>
      <c r="O3919" s="113">
        <f t="shared" si="1266"/>
        <v>0.11</v>
      </c>
      <c r="P3919" s="108">
        <f t="shared" si="1256"/>
        <v>1.0037756659999999</v>
      </c>
      <c r="Q3919" s="104">
        <f t="shared" si="1259"/>
        <v>78.392462690000002</v>
      </c>
      <c r="R3919" s="104">
        <f t="shared" si="1260"/>
        <v>78.392462690000002</v>
      </c>
      <c r="S3919" s="109" t="s">
        <v>52</v>
      </c>
      <c r="T3919" s="110">
        <f t="shared" si="1270"/>
        <v>43961</v>
      </c>
      <c r="U3919" s="111">
        <f t="shared" si="1271"/>
        <v>0</v>
      </c>
      <c r="V3919" s="22"/>
      <c r="AF3919" s="14"/>
    </row>
    <row r="3920" spans="1:32" x14ac:dyDescent="0.2">
      <c r="A3920" s="112">
        <f t="shared" si="1261"/>
        <v>43945</v>
      </c>
      <c r="B3920" s="104">
        <f t="shared" si="1253"/>
        <v>20846.98718041</v>
      </c>
      <c r="C3920" s="104">
        <f t="shared" si="1262"/>
        <v>19236.208919229954</v>
      </c>
      <c r="D3920" s="132">
        <f t="shared" si="1263"/>
        <v>43932</v>
      </c>
      <c r="E3920" s="105">
        <f t="shared" si="1255"/>
        <v>0</v>
      </c>
      <c r="F3920" s="106">
        <f t="shared" si="1252"/>
        <v>14</v>
      </c>
      <c r="G3920" s="106">
        <f t="shared" si="1254"/>
        <v>30</v>
      </c>
      <c r="H3920" s="104">
        <f t="shared" si="1264"/>
        <v>1</v>
      </c>
      <c r="I3920" s="104">
        <f t="shared" si="1265"/>
        <v>1.07934741</v>
      </c>
      <c r="J3920" s="104">
        <f t="shared" si="1257"/>
        <v>1.07934741</v>
      </c>
      <c r="K3920" s="104">
        <f t="shared" si="1258"/>
        <v>20762.552275180002</v>
      </c>
      <c r="L3920" s="107">
        <f t="shared" si="1267"/>
        <v>0</v>
      </c>
      <c r="M3920" s="105">
        <f t="shared" si="1268"/>
        <v>0</v>
      </c>
      <c r="N3920" s="104">
        <f t="shared" si="1269"/>
        <v>0</v>
      </c>
      <c r="O3920" s="113">
        <f t="shared" si="1266"/>
        <v>0.11</v>
      </c>
      <c r="P3920" s="108">
        <f t="shared" si="1256"/>
        <v>1.0040666920000001</v>
      </c>
      <c r="Q3920" s="104">
        <f t="shared" si="1259"/>
        <v>84.434905229999998</v>
      </c>
      <c r="R3920" s="104">
        <f t="shared" si="1260"/>
        <v>84.434905229999998</v>
      </c>
      <c r="S3920" s="109" t="s">
        <v>52</v>
      </c>
      <c r="T3920" s="110">
        <f t="shared" si="1270"/>
        <v>43961</v>
      </c>
      <c r="U3920" s="111">
        <f t="shared" si="1271"/>
        <v>0</v>
      </c>
      <c r="V3920" s="22"/>
      <c r="AF3920" s="14"/>
    </row>
    <row r="3921" spans="1:32" x14ac:dyDescent="0.2">
      <c r="A3921" s="112">
        <f t="shared" si="1261"/>
        <v>43946</v>
      </c>
      <c r="B3921" s="104">
        <f t="shared" si="1253"/>
        <v>20853.031367000003</v>
      </c>
      <c r="C3921" s="104">
        <f t="shared" si="1262"/>
        <v>19236.208919229954</v>
      </c>
      <c r="D3921" s="132">
        <f t="shared" si="1263"/>
        <v>43932</v>
      </c>
      <c r="E3921" s="105">
        <f t="shared" si="1255"/>
        <v>0</v>
      </c>
      <c r="F3921" s="106">
        <f t="shared" si="1252"/>
        <v>15</v>
      </c>
      <c r="G3921" s="106">
        <f t="shared" si="1254"/>
        <v>30</v>
      </c>
      <c r="H3921" s="104">
        <f t="shared" si="1264"/>
        <v>1</v>
      </c>
      <c r="I3921" s="104">
        <f t="shared" si="1265"/>
        <v>1.07934741</v>
      </c>
      <c r="J3921" s="104">
        <f t="shared" si="1257"/>
        <v>1.07934741</v>
      </c>
      <c r="K3921" s="104">
        <f t="shared" si="1258"/>
        <v>20762.552275180002</v>
      </c>
      <c r="L3921" s="107">
        <f t="shared" si="1267"/>
        <v>0</v>
      </c>
      <c r="M3921" s="105">
        <f t="shared" si="1268"/>
        <v>0</v>
      </c>
      <c r="N3921" s="104">
        <f t="shared" si="1269"/>
        <v>0</v>
      </c>
      <c r="O3921" s="113">
        <f t="shared" si="1266"/>
        <v>0.11</v>
      </c>
      <c r="P3921" s="108">
        <f t="shared" si="1256"/>
        <v>1.0043578019999999</v>
      </c>
      <c r="Q3921" s="104">
        <f t="shared" si="1259"/>
        <v>90.479091819999994</v>
      </c>
      <c r="R3921" s="104">
        <f t="shared" si="1260"/>
        <v>90.479091819999994</v>
      </c>
      <c r="S3921" s="109" t="s">
        <v>52</v>
      </c>
      <c r="T3921" s="110">
        <f t="shared" si="1270"/>
        <v>43961</v>
      </c>
      <c r="U3921" s="111">
        <f t="shared" si="1271"/>
        <v>0</v>
      </c>
      <c r="V3921" s="22"/>
      <c r="AF3921" s="14"/>
    </row>
    <row r="3922" spans="1:32" x14ac:dyDescent="0.2">
      <c r="A3922" s="112">
        <f t="shared" si="1261"/>
        <v>43947</v>
      </c>
      <c r="B3922" s="104">
        <f t="shared" si="1253"/>
        <v>20859.077297650001</v>
      </c>
      <c r="C3922" s="104">
        <f t="shared" si="1262"/>
        <v>19236.208919229954</v>
      </c>
      <c r="D3922" s="132">
        <f t="shared" si="1263"/>
        <v>43932</v>
      </c>
      <c r="E3922" s="105">
        <f t="shared" si="1255"/>
        <v>0</v>
      </c>
      <c r="F3922" s="106">
        <f t="shared" si="1252"/>
        <v>16</v>
      </c>
      <c r="G3922" s="106">
        <f t="shared" si="1254"/>
        <v>30</v>
      </c>
      <c r="H3922" s="104">
        <f t="shared" si="1264"/>
        <v>1</v>
      </c>
      <c r="I3922" s="104">
        <f t="shared" si="1265"/>
        <v>1.07934741</v>
      </c>
      <c r="J3922" s="104">
        <f t="shared" si="1257"/>
        <v>1.07934741</v>
      </c>
      <c r="K3922" s="104">
        <f t="shared" si="1258"/>
        <v>20762.552275180002</v>
      </c>
      <c r="L3922" s="107">
        <f t="shared" si="1267"/>
        <v>0</v>
      </c>
      <c r="M3922" s="105">
        <f t="shared" si="1268"/>
        <v>0</v>
      </c>
      <c r="N3922" s="104">
        <f t="shared" si="1269"/>
        <v>0</v>
      </c>
      <c r="O3922" s="113">
        <f t="shared" si="1266"/>
        <v>0.11</v>
      </c>
      <c r="P3922" s="108">
        <f t="shared" si="1256"/>
        <v>1.004648996</v>
      </c>
      <c r="Q3922" s="104">
        <f t="shared" si="1259"/>
        <v>96.525022469999996</v>
      </c>
      <c r="R3922" s="104">
        <f t="shared" si="1260"/>
        <v>96.525022469999996</v>
      </c>
      <c r="S3922" s="109" t="s">
        <v>52</v>
      </c>
      <c r="T3922" s="110">
        <f t="shared" si="1270"/>
        <v>43961</v>
      </c>
      <c r="U3922" s="111">
        <f t="shared" si="1271"/>
        <v>0</v>
      </c>
      <c r="V3922" s="22"/>
      <c r="AF3922" s="14"/>
    </row>
    <row r="3923" spans="1:32" x14ac:dyDescent="0.2">
      <c r="A3923" s="112">
        <f t="shared" si="1261"/>
        <v>43948</v>
      </c>
      <c r="B3923" s="104">
        <f t="shared" si="1253"/>
        <v>20865.12499312</v>
      </c>
      <c r="C3923" s="104">
        <f t="shared" si="1262"/>
        <v>19236.208919229954</v>
      </c>
      <c r="D3923" s="132">
        <f t="shared" si="1263"/>
        <v>43932</v>
      </c>
      <c r="E3923" s="105">
        <f t="shared" si="1255"/>
        <v>0</v>
      </c>
      <c r="F3923" s="106">
        <f t="shared" si="1252"/>
        <v>17</v>
      </c>
      <c r="G3923" s="106">
        <f t="shared" si="1254"/>
        <v>30</v>
      </c>
      <c r="H3923" s="104">
        <f t="shared" si="1264"/>
        <v>1</v>
      </c>
      <c r="I3923" s="104">
        <f t="shared" si="1265"/>
        <v>1.07934741</v>
      </c>
      <c r="J3923" s="104">
        <f t="shared" si="1257"/>
        <v>1.07934741</v>
      </c>
      <c r="K3923" s="104">
        <f t="shared" si="1258"/>
        <v>20762.552275180002</v>
      </c>
      <c r="L3923" s="107">
        <f t="shared" si="1267"/>
        <v>0</v>
      </c>
      <c r="M3923" s="105">
        <f t="shared" si="1268"/>
        <v>0</v>
      </c>
      <c r="N3923" s="104">
        <f t="shared" si="1269"/>
        <v>0</v>
      </c>
      <c r="O3923" s="113">
        <f t="shared" si="1266"/>
        <v>0.11</v>
      </c>
      <c r="P3923" s="108">
        <f t="shared" si="1256"/>
        <v>1.004940275</v>
      </c>
      <c r="Q3923" s="104">
        <f t="shared" si="1259"/>
        <v>102.57271794</v>
      </c>
      <c r="R3923" s="104">
        <f t="shared" si="1260"/>
        <v>102.57271794</v>
      </c>
      <c r="S3923" s="109" t="s">
        <v>52</v>
      </c>
      <c r="T3923" s="110">
        <f t="shared" si="1270"/>
        <v>43961</v>
      </c>
      <c r="U3923" s="111">
        <f t="shared" si="1271"/>
        <v>0</v>
      </c>
      <c r="V3923" s="22"/>
      <c r="AF3923" s="14"/>
    </row>
    <row r="3924" spans="1:32" x14ac:dyDescent="0.2">
      <c r="A3924" s="112">
        <f t="shared" si="1261"/>
        <v>43949</v>
      </c>
      <c r="B3924" s="104">
        <f t="shared" si="1253"/>
        <v>20871.174432630003</v>
      </c>
      <c r="C3924" s="104">
        <f t="shared" si="1262"/>
        <v>19236.208919229954</v>
      </c>
      <c r="D3924" s="132">
        <f t="shared" si="1263"/>
        <v>43932</v>
      </c>
      <c r="E3924" s="105">
        <f t="shared" si="1255"/>
        <v>0</v>
      </c>
      <c r="F3924" s="106">
        <f t="shared" si="1252"/>
        <v>18</v>
      </c>
      <c r="G3924" s="106">
        <f t="shared" si="1254"/>
        <v>30</v>
      </c>
      <c r="H3924" s="104">
        <f t="shared" si="1264"/>
        <v>1</v>
      </c>
      <c r="I3924" s="104">
        <f t="shared" si="1265"/>
        <v>1.07934741</v>
      </c>
      <c r="J3924" s="104">
        <f t="shared" si="1257"/>
        <v>1.07934741</v>
      </c>
      <c r="K3924" s="104">
        <f t="shared" si="1258"/>
        <v>20762.552275180002</v>
      </c>
      <c r="L3924" s="107">
        <f t="shared" si="1267"/>
        <v>0</v>
      </c>
      <c r="M3924" s="105">
        <f t="shared" si="1268"/>
        <v>0</v>
      </c>
      <c r="N3924" s="104">
        <f t="shared" si="1269"/>
        <v>0</v>
      </c>
      <c r="O3924" s="113">
        <f t="shared" si="1266"/>
        <v>0.11</v>
      </c>
      <c r="P3924" s="108">
        <f t="shared" si="1256"/>
        <v>1.0052316379999999</v>
      </c>
      <c r="Q3924" s="104">
        <f t="shared" si="1259"/>
        <v>108.62215745</v>
      </c>
      <c r="R3924" s="104">
        <f t="shared" si="1260"/>
        <v>108.62215745</v>
      </c>
      <c r="S3924" s="109" t="s">
        <v>52</v>
      </c>
      <c r="T3924" s="110">
        <f t="shared" si="1270"/>
        <v>43961</v>
      </c>
      <c r="U3924" s="111">
        <f t="shared" si="1271"/>
        <v>0</v>
      </c>
      <c r="V3924" s="22"/>
      <c r="AF3924" s="14"/>
    </row>
    <row r="3925" spans="1:32" x14ac:dyDescent="0.2">
      <c r="A3925" s="112">
        <f t="shared" si="1261"/>
        <v>43950</v>
      </c>
      <c r="B3925" s="104">
        <f t="shared" si="1253"/>
        <v>20877.225636970001</v>
      </c>
      <c r="C3925" s="104">
        <f t="shared" si="1262"/>
        <v>19236.208919229954</v>
      </c>
      <c r="D3925" s="132">
        <f t="shared" si="1263"/>
        <v>43932</v>
      </c>
      <c r="E3925" s="105">
        <f t="shared" si="1255"/>
        <v>0</v>
      </c>
      <c r="F3925" s="106">
        <f t="shared" si="1252"/>
        <v>19</v>
      </c>
      <c r="G3925" s="106">
        <f t="shared" si="1254"/>
        <v>30</v>
      </c>
      <c r="H3925" s="104">
        <f t="shared" si="1264"/>
        <v>1</v>
      </c>
      <c r="I3925" s="104">
        <f t="shared" si="1265"/>
        <v>1.07934741</v>
      </c>
      <c r="J3925" s="104">
        <f t="shared" si="1257"/>
        <v>1.07934741</v>
      </c>
      <c r="K3925" s="104">
        <f t="shared" si="1258"/>
        <v>20762.552275180002</v>
      </c>
      <c r="L3925" s="107">
        <f t="shared" si="1267"/>
        <v>0</v>
      </c>
      <c r="M3925" s="105">
        <f t="shared" si="1268"/>
        <v>0</v>
      </c>
      <c r="N3925" s="104">
        <f t="shared" si="1269"/>
        <v>0</v>
      </c>
      <c r="O3925" s="113">
        <f t="shared" si="1266"/>
        <v>0.11</v>
      </c>
      <c r="P3925" s="108">
        <f t="shared" si="1256"/>
        <v>1.005523086</v>
      </c>
      <c r="Q3925" s="104">
        <f t="shared" si="1259"/>
        <v>114.67336179</v>
      </c>
      <c r="R3925" s="104">
        <f t="shared" si="1260"/>
        <v>114.67336179</v>
      </c>
      <c r="S3925" s="109" t="s">
        <v>52</v>
      </c>
      <c r="T3925" s="110">
        <f t="shared" si="1270"/>
        <v>43961</v>
      </c>
      <c r="U3925" s="111">
        <f t="shared" si="1271"/>
        <v>0</v>
      </c>
      <c r="V3925" s="22"/>
      <c r="AF3925" s="14"/>
    </row>
    <row r="3926" spans="1:32" x14ac:dyDescent="0.2">
      <c r="A3926" s="112">
        <f t="shared" si="1261"/>
        <v>43951</v>
      </c>
      <c r="B3926" s="104">
        <f t="shared" si="1253"/>
        <v>20883.278585360003</v>
      </c>
      <c r="C3926" s="104">
        <f t="shared" si="1262"/>
        <v>19236.208919229954</v>
      </c>
      <c r="D3926" s="132">
        <f t="shared" si="1263"/>
        <v>43932</v>
      </c>
      <c r="E3926" s="105">
        <f t="shared" si="1255"/>
        <v>0</v>
      </c>
      <c r="F3926" s="106">
        <f t="shared" si="1252"/>
        <v>20</v>
      </c>
      <c r="G3926" s="106">
        <f t="shared" si="1254"/>
        <v>30</v>
      </c>
      <c r="H3926" s="104">
        <f t="shared" si="1264"/>
        <v>1</v>
      </c>
      <c r="I3926" s="104">
        <f t="shared" si="1265"/>
        <v>1.07934741</v>
      </c>
      <c r="J3926" s="104">
        <f t="shared" si="1257"/>
        <v>1.07934741</v>
      </c>
      <c r="K3926" s="104">
        <f t="shared" si="1258"/>
        <v>20762.552275180002</v>
      </c>
      <c r="L3926" s="107">
        <f t="shared" si="1267"/>
        <v>0</v>
      </c>
      <c r="M3926" s="105">
        <f t="shared" si="1268"/>
        <v>0</v>
      </c>
      <c r="N3926" s="104">
        <f t="shared" si="1269"/>
        <v>0</v>
      </c>
      <c r="O3926" s="113">
        <f t="shared" si="1266"/>
        <v>0.11</v>
      </c>
      <c r="P3926" s="108">
        <f t="shared" si="1256"/>
        <v>1.005814618</v>
      </c>
      <c r="Q3926" s="104">
        <f t="shared" si="1259"/>
        <v>120.72631018</v>
      </c>
      <c r="R3926" s="104">
        <f t="shared" si="1260"/>
        <v>120.72631018</v>
      </c>
      <c r="S3926" s="109" t="s">
        <v>52</v>
      </c>
      <c r="T3926" s="110">
        <f t="shared" si="1270"/>
        <v>43961</v>
      </c>
      <c r="U3926" s="111">
        <f t="shared" si="1271"/>
        <v>0</v>
      </c>
      <c r="V3926" s="22"/>
      <c r="AF3926" s="14"/>
    </row>
    <row r="3927" spans="1:32" x14ac:dyDescent="0.2">
      <c r="A3927" s="112">
        <f t="shared" si="1261"/>
        <v>43952</v>
      </c>
      <c r="B3927" s="104">
        <f t="shared" si="1253"/>
        <v>20889.333298570004</v>
      </c>
      <c r="C3927" s="104">
        <f t="shared" si="1262"/>
        <v>19236.208919229954</v>
      </c>
      <c r="D3927" s="132">
        <f t="shared" si="1263"/>
        <v>43932</v>
      </c>
      <c r="E3927" s="105">
        <f t="shared" si="1255"/>
        <v>0</v>
      </c>
      <c r="F3927" s="106">
        <f t="shared" si="1252"/>
        <v>21</v>
      </c>
      <c r="G3927" s="106">
        <f t="shared" si="1254"/>
        <v>30</v>
      </c>
      <c r="H3927" s="104">
        <f t="shared" si="1264"/>
        <v>1</v>
      </c>
      <c r="I3927" s="104">
        <f t="shared" si="1265"/>
        <v>1.07934741</v>
      </c>
      <c r="J3927" s="104">
        <f t="shared" si="1257"/>
        <v>1.07934741</v>
      </c>
      <c r="K3927" s="104">
        <f t="shared" si="1258"/>
        <v>20762.552275180002</v>
      </c>
      <c r="L3927" s="107">
        <f t="shared" si="1267"/>
        <v>0</v>
      </c>
      <c r="M3927" s="105">
        <f t="shared" si="1268"/>
        <v>0</v>
      </c>
      <c r="N3927" s="104">
        <f t="shared" si="1269"/>
        <v>0</v>
      </c>
      <c r="O3927" s="113">
        <f t="shared" si="1266"/>
        <v>0.11</v>
      </c>
      <c r="P3927" s="108">
        <f t="shared" si="1256"/>
        <v>1.0061062350000001</v>
      </c>
      <c r="Q3927" s="104">
        <f t="shared" si="1259"/>
        <v>126.78102339</v>
      </c>
      <c r="R3927" s="104">
        <f t="shared" si="1260"/>
        <v>126.78102339</v>
      </c>
      <c r="S3927" s="109" t="s">
        <v>52</v>
      </c>
      <c r="T3927" s="110">
        <f t="shared" si="1270"/>
        <v>43961</v>
      </c>
      <c r="U3927" s="111">
        <f t="shared" si="1271"/>
        <v>0</v>
      </c>
      <c r="V3927" s="22"/>
      <c r="AF3927" s="14"/>
    </row>
    <row r="3928" spans="1:32" x14ac:dyDescent="0.2">
      <c r="A3928" s="112">
        <f t="shared" si="1261"/>
        <v>43953</v>
      </c>
      <c r="B3928" s="104">
        <f t="shared" si="1253"/>
        <v>20895.389755830001</v>
      </c>
      <c r="C3928" s="104">
        <f t="shared" si="1262"/>
        <v>19236.208919229954</v>
      </c>
      <c r="D3928" s="132">
        <f t="shared" si="1263"/>
        <v>43932</v>
      </c>
      <c r="E3928" s="105">
        <f t="shared" si="1255"/>
        <v>0</v>
      </c>
      <c r="F3928" s="106">
        <f t="shared" si="1252"/>
        <v>22</v>
      </c>
      <c r="G3928" s="106">
        <f t="shared" si="1254"/>
        <v>30</v>
      </c>
      <c r="H3928" s="104">
        <f t="shared" si="1264"/>
        <v>1</v>
      </c>
      <c r="I3928" s="104">
        <f t="shared" si="1265"/>
        <v>1.07934741</v>
      </c>
      <c r="J3928" s="104">
        <f t="shared" si="1257"/>
        <v>1.07934741</v>
      </c>
      <c r="K3928" s="104">
        <f t="shared" si="1258"/>
        <v>20762.552275180002</v>
      </c>
      <c r="L3928" s="107">
        <f t="shared" si="1267"/>
        <v>0</v>
      </c>
      <c r="M3928" s="105">
        <f t="shared" si="1268"/>
        <v>0</v>
      </c>
      <c r="N3928" s="104">
        <f t="shared" si="1269"/>
        <v>0</v>
      </c>
      <c r="O3928" s="113">
        <f t="shared" si="1266"/>
        <v>0.11</v>
      </c>
      <c r="P3928" s="108">
        <f t="shared" si="1256"/>
        <v>1.0063979359999999</v>
      </c>
      <c r="Q3928" s="104">
        <f t="shared" si="1259"/>
        <v>132.83748065</v>
      </c>
      <c r="R3928" s="104">
        <f t="shared" si="1260"/>
        <v>132.83748065</v>
      </c>
      <c r="S3928" s="109" t="s">
        <v>52</v>
      </c>
      <c r="T3928" s="110">
        <f t="shared" si="1270"/>
        <v>43961</v>
      </c>
      <c r="U3928" s="111">
        <f t="shared" si="1271"/>
        <v>0</v>
      </c>
      <c r="V3928" s="22"/>
      <c r="AF3928" s="14"/>
    </row>
    <row r="3929" spans="1:32" x14ac:dyDescent="0.2">
      <c r="A3929" s="112">
        <f t="shared" si="1261"/>
        <v>43954</v>
      </c>
      <c r="B3929" s="104">
        <f t="shared" si="1253"/>
        <v>20901.44797791</v>
      </c>
      <c r="C3929" s="104">
        <f t="shared" si="1262"/>
        <v>19236.208919229954</v>
      </c>
      <c r="D3929" s="132">
        <f t="shared" si="1263"/>
        <v>43932</v>
      </c>
      <c r="E3929" s="105">
        <f t="shared" si="1255"/>
        <v>0</v>
      </c>
      <c r="F3929" s="106">
        <f t="shared" si="1252"/>
        <v>23</v>
      </c>
      <c r="G3929" s="106">
        <f t="shared" si="1254"/>
        <v>30</v>
      </c>
      <c r="H3929" s="104">
        <f t="shared" si="1264"/>
        <v>1</v>
      </c>
      <c r="I3929" s="104">
        <f t="shared" si="1265"/>
        <v>1.07934741</v>
      </c>
      <c r="J3929" s="104">
        <f t="shared" si="1257"/>
        <v>1.07934741</v>
      </c>
      <c r="K3929" s="104">
        <f t="shared" si="1258"/>
        <v>20762.552275180002</v>
      </c>
      <c r="L3929" s="107">
        <f t="shared" si="1267"/>
        <v>0</v>
      </c>
      <c r="M3929" s="105">
        <f t="shared" si="1268"/>
        <v>0</v>
      </c>
      <c r="N3929" s="104">
        <f t="shared" si="1269"/>
        <v>0</v>
      </c>
      <c r="O3929" s="113">
        <f t="shared" si="1266"/>
        <v>0.11</v>
      </c>
      <c r="P3929" s="108">
        <f t="shared" si="1256"/>
        <v>1.006689722</v>
      </c>
      <c r="Q3929" s="104">
        <f t="shared" si="1259"/>
        <v>138.89570273000001</v>
      </c>
      <c r="R3929" s="104">
        <f t="shared" si="1260"/>
        <v>138.89570273000001</v>
      </c>
      <c r="S3929" s="109" t="s">
        <v>52</v>
      </c>
      <c r="T3929" s="110">
        <f t="shared" si="1270"/>
        <v>43961</v>
      </c>
      <c r="U3929" s="111">
        <f t="shared" si="1271"/>
        <v>0</v>
      </c>
      <c r="V3929" s="22"/>
      <c r="AF3929" s="14"/>
    </row>
    <row r="3930" spans="1:32" x14ac:dyDescent="0.2">
      <c r="A3930" s="112">
        <f t="shared" si="1261"/>
        <v>43955</v>
      </c>
      <c r="B3930" s="104">
        <f t="shared" si="1253"/>
        <v>20907.507964800003</v>
      </c>
      <c r="C3930" s="104">
        <f t="shared" si="1262"/>
        <v>19236.208919229954</v>
      </c>
      <c r="D3930" s="132">
        <f t="shared" si="1263"/>
        <v>43932</v>
      </c>
      <c r="E3930" s="105">
        <f t="shared" si="1255"/>
        <v>0</v>
      </c>
      <c r="F3930" s="106">
        <f t="shared" si="1252"/>
        <v>24</v>
      </c>
      <c r="G3930" s="106">
        <f t="shared" si="1254"/>
        <v>30</v>
      </c>
      <c r="H3930" s="104">
        <f t="shared" si="1264"/>
        <v>1</v>
      </c>
      <c r="I3930" s="104">
        <f t="shared" si="1265"/>
        <v>1.07934741</v>
      </c>
      <c r="J3930" s="104">
        <f t="shared" si="1257"/>
        <v>1.07934741</v>
      </c>
      <c r="K3930" s="104">
        <f t="shared" si="1258"/>
        <v>20762.552275180002</v>
      </c>
      <c r="L3930" s="107">
        <f t="shared" si="1267"/>
        <v>0</v>
      </c>
      <c r="M3930" s="105">
        <f t="shared" si="1268"/>
        <v>0</v>
      </c>
      <c r="N3930" s="104">
        <f t="shared" si="1269"/>
        <v>0</v>
      </c>
      <c r="O3930" s="113">
        <f t="shared" si="1266"/>
        <v>0.11</v>
      </c>
      <c r="P3930" s="108">
        <f t="shared" si="1256"/>
        <v>1.0069815929999999</v>
      </c>
      <c r="Q3930" s="104">
        <f t="shared" si="1259"/>
        <v>144.95568961999999</v>
      </c>
      <c r="R3930" s="104">
        <f t="shared" si="1260"/>
        <v>144.95568961999999</v>
      </c>
      <c r="S3930" s="109" t="s">
        <v>52</v>
      </c>
      <c r="T3930" s="110">
        <f t="shared" si="1270"/>
        <v>43961</v>
      </c>
      <c r="U3930" s="111">
        <f t="shared" si="1271"/>
        <v>0</v>
      </c>
      <c r="V3930" s="22"/>
      <c r="AF3930" s="14"/>
    </row>
    <row r="3931" spans="1:32" x14ac:dyDescent="0.2">
      <c r="A3931" s="112">
        <f t="shared" si="1261"/>
        <v>43956</v>
      </c>
      <c r="B3931" s="104">
        <f t="shared" si="1253"/>
        <v>20913.56969575</v>
      </c>
      <c r="C3931" s="104">
        <f t="shared" si="1262"/>
        <v>19236.208919229954</v>
      </c>
      <c r="D3931" s="132">
        <f t="shared" si="1263"/>
        <v>43932</v>
      </c>
      <c r="E3931" s="105">
        <f t="shared" si="1255"/>
        <v>0</v>
      </c>
      <c r="F3931" s="106">
        <f t="shared" si="1252"/>
        <v>25</v>
      </c>
      <c r="G3931" s="106">
        <f t="shared" si="1254"/>
        <v>30</v>
      </c>
      <c r="H3931" s="104">
        <f t="shared" si="1264"/>
        <v>1</v>
      </c>
      <c r="I3931" s="104">
        <f t="shared" si="1265"/>
        <v>1.07934741</v>
      </c>
      <c r="J3931" s="104">
        <f t="shared" si="1257"/>
        <v>1.07934741</v>
      </c>
      <c r="K3931" s="104">
        <f t="shared" si="1258"/>
        <v>20762.552275180002</v>
      </c>
      <c r="L3931" s="107">
        <f t="shared" si="1267"/>
        <v>0</v>
      </c>
      <c r="M3931" s="105">
        <f t="shared" si="1268"/>
        <v>0</v>
      </c>
      <c r="N3931" s="104">
        <f t="shared" si="1269"/>
        <v>0</v>
      </c>
      <c r="O3931" s="113">
        <f t="shared" si="1266"/>
        <v>0.11</v>
      </c>
      <c r="P3931" s="108">
        <f t="shared" si="1256"/>
        <v>1.0072735479999999</v>
      </c>
      <c r="Q3931" s="104">
        <f t="shared" si="1259"/>
        <v>151.01742057000001</v>
      </c>
      <c r="R3931" s="104">
        <f t="shared" si="1260"/>
        <v>151.01742057000001</v>
      </c>
      <c r="S3931" s="109" t="s">
        <v>52</v>
      </c>
      <c r="T3931" s="110">
        <f t="shared" si="1270"/>
        <v>43961</v>
      </c>
      <c r="U3931" s="111">
        <f t="shared" si="1271"/>
        <v>0</v>
      </c>
      <c r="V3931" s="22"/>
      <c r="AF3931" s="14"/>
    </row>
    <row r="3932" spans="1:32" x14ac:dyDescent="0.2">
      <c r="A3932" s="112">
        <f t="shared" si="1261"/>
        <v>43957</v>
      </c>
      <c r="B3932" s="104">
        <f t="shared" si="1253"/>
        <v>20919.633191520003</v>
      </c>
      <c r="C3932" s="104">
        <f t="shared" si="1262"/>
        <v>19236.208919229954</v>
      </c>
      <c r="D3932" s="132">
        <f t="shared" si="1263"/>
        <v>43932</v>
      </c>
      <c r="E3932" s="105">
        <f t="shared" si="1255"/>
        <v>0</v>
      </c>
      <c r="F3932" s="106">
        <f t="shared" si="1252"/>
        <v>26</v>
      </c>
      <c r="G3932" s="106">
        <f t="shared" si="1254"/>
        <v>30</v>
      </c>
      <c r="H3932" s="104">
        <f t="shared" si="1264"/>
        <v>1</v>
      </c>
      <c r="I3932" s="104">
        <f t="shared" si="1265"/>
        <v>1.07934741</v>
      </c>
      <c r="J3932" s="104">
        <f t="shared" si="1257"/>
        <v>1.07934741</v>
      </c>
      <c r="K3932" s="104">
        <f t="shared" si="1258"/>
        <v>20762.552275180002</v>
      </c>
      <c r="L3932" s="107">
        <f t="shared" si="1267"/>
        <v>0</v>
      </c>
      <c r="M3932" s="105">
        <f t="shared" si="1268"/>
        <v>0</v>
      </c>
      <c r="N3932" s="104">
        <f t="shared" si="1269"/>
        <v>0</v>
      </c>
      <c r="O3932" s="113">
        <f t="shared" si="1266"/>
        <v>0.11</v>
      </c>
      <c r="P3932" s="108">
        <f t="shared" si="1256"/>
        <v>1.0075655880000001</v>
      </c>
      <c r="Q3932" s="104">
        <f t="shared" si="1259"/>
        <v>157.08091633999999</v>
      </c>
      <c r="R3932" s="104">
        <f t="shared" si="1260"/>
        <v>157.08091633999999</v>
      </c>
      <c r="S3932" s="109" t="s">
        <v>52</v>
      </c>
      <c r="T3932" s="110">
        <f t="shared" si="1270"/>
        <v>43961</v>
      </c>
      <c r="U3932" s="111">
        <f t="shared" si="1271"/>
        <v>0</v>
      </c>
      <c r="V3932" s="22"/>
      <c r="AF3932" s="14"/>
    </row>
    <row r="3933" spans="1:32" x14ac:dyDescent="0.2">
      <c r="A3933" s="112">
        <f t="shared" si="1261"/>
        <v>43958</v>
      </c>
      <c r="B3933" s="104">
        <f t="shared" si="1253"/>
        <v>20925.698431340003</v>
      </c>
      <c r="C3933" s="104">
        <f t="shared" si="1262"/>
        <v>19236.208919229954</v>
      </c>
      <c r="D3933" s="132">
        <f t="shared" si="1263"/>
        <v>43932</v>
      </c>
      <c r="E3933" s="105">
        <f t="shared" si="1255"/>
        <v>0</v>
      </c>
      <c r="F3933" s="106">
        <f t="shared" si="1252"/>
        <v>27</v>
      </c>
      <c r="G3933" s="106">
        <f t="shared" si="1254"/>
        <v>30</v>
      </c>
      <c r="H3933" s="104">
        <f t="shared" si="1264"/>
        <v>1</v>
      </c>
      <c r="I3933" s="104">
        <f t="shared" si="1265"/>
        <v>1.07934741</v>
      </c>
      <c r="J3933" s="104">
        <f t="shared" si="1257"/>
        <v>1.07934741</v>
      </c>
      <c r="K3933" s="104">
        <f t="shared" si="1258"/>
        <v>20762.552275180002</v>
      </c>
      <c r="L3933" s="107">
        <f t="shared" si="1267"/>
        <v>0</v>
      </c>
      <c r="M3933" s="105">
        <f t="shared" si="1268"/>
        <v>0</v>
      </c>
      <c r="N3933" s="104">
        <f t="shared" si="1269"/>
        <v>0</v>
      </c>
      <c r="O3933" s="113">
        <f t="shared" si="1266"/>
        <v>0.11</v>
      </c>
      <c r="P3933" s="108">
        <f t="shared" si="1256"/>
        <v>1.0078577120000001</v>
      </c>
      <c r="Q3933" s="104">
        <f t="shared" si="1259"/>
        <v>163.14615616</v>
      </c>
      <c r="R3933" s="104">
        <f t="shared" si="1260"/>
        <v>163.14615616</v>
      </c>
      <c r="S3933" s="109" t="s">
        <v>52</v>
      </c>
      <c r="T3933" s="110">
        <f t="shared" si="1270"/>
        <v>43961</v>
      </c>
      <c r="U3933" s="111">
        <f t="shared" si="1271"/>
        <v>0</v>
      </c>
      <c r="V3933" s="22"/>
      <c r="AF3933" s="14"/>
    </row>
    <row r="3934" spans="1:32" x14ac:dyDescent="0.2">
      <c r="A3934" s="112">
        <f t="shared" si="1261"/>
        <v>43959</v>
      </c>
      <c r="B3934" s="104">
        <f t="shared" si="1253"/>
        <v>20931.765435980004</v>
      </c>
      <c r="C3934" s="104">
        <f t="shared" si="1262"/>
        <v>19236.208919229954</v>
      </c>
      <c r="D3934" s="132">
        <f t="shared" si="1263"/>
        <v>43932</v>
      </c>
      <c r="E3934" s="105">
        <f t="shared" si="1255"/>
        <v>0</v>
      </c>
      <c r="F3934" s="106">
        <f t="shared" si="1252"/>
        <v>28</v>
      </c>
      <c r="G3934" s="106">
        <f t="shared" si="1254"/>
        <v>30</v>
      </c>
      <c r="H3934" s="104">
        <f t="shared" si="1264"/>
        <v>1</v>
      </c>
      <c r="I3934" s="104">
        <f t="shared" si="1265"/>
        <v>1.07934741</v>
      </c>
      <c r="J3934" s="104">
        <f t="shared" si="1257"/>
        <v>1.07934741</v>
      </c>
      <c r="K3934" s="104">
        <f t="shared" si="1258"/>
        <v>20762.552275180002</v>
      </c>
      <c r="L3934" s="107">
        <f t="shared" si="1267"/>
        <v>0</v>
      </c>
      <c r="M3934" s="105">
        <f t="shared" si="1268"/>
        <v>0</v>
      </c>
      <c r="N3934" s="104">
        <f t="shared" si="1269"/>
        <v>0</v>
      </c>
      <c r="O3934" s="113">
        <f t="shared" si="1266"/>
        <v>0.11</v>
      </c>
      <c r="P3934" s="108">
        <f t="shared" si="1256"/>
        <v>1.008149921</v>
      </c>
      <c r="Q3934" s="104">
        <f t="shared" si="1259"/>
        <v>169.2131608</v>
      </c>
      <c r="R3934" s="104">
        <f t="shared" si="1260"/>
        <v>169.2131608</v>
      </c>
      <c r="S3934" s="109" t="s">
        <v>52</v>
      </c>
      <c r="T3934" s="110">
        <f t="shared" si="1270"/>
        <v>43961</v>
      </c>
      <c r="U3934" s="111">
        <f t="shared" si="1271"/>
        <v>0</v>
      </c>
      <c r="V3934" s="22"/>
      <c r="AF3934" s="14"/>
    </row>
    <row r="3935" spans="1:32" x14ac:dyDescent="0.2">
      <c r="A3935" s="112">
        <f t="shared" si="1261"/>
        <v>43960</v>
      </c>
      <c r="B3935" s="104">
        <f t="shared" si="1253"/>
        <v>20937.834205430001</v>
      </c>
      <c r="C3935" s="104">
        <f t="shared" si="1262"/>
        <v>19236.208919229954</v>
      </c>
      <c r="D3935" s="132">
        <f t="shared" si="1263"/>
        <v>43932</v>
      </c>
      <c r="E3935" s="105">
        <f t="shared" si="1255"/>
        <v>0</v>
      </c>
      <c r="F3935" s="106">
        <f t="shared" si="1252"/>
        <v>29</v>
      </c>
      <c r="G3935" s="106">
        <f t="shared" si="1254"/>
        <v>30</v>
      </c>
      <c r="H3935" s="104">
        <f t="shared" si="1264"/>
        <v>1</v>
      </c>
      <c r="I3935" s="104">
        <f t="shared" si="1265"/>
        <v>1.07934741</v>
      </c>
      <c r="J3935" s="104">
        <f t="shared" si="1257"/>
        <v>1.07934741</v>
      </c>
      <c r="K3935" s="104">
        <f t="shared" si="1258"/>
        <v>20762.552275180002</v>
      </c>
      <c r="L3935" s="107">
        <f t="shared" si="1267"/>
        <v>0</v>
      </c>
      <c r="M3935" s="105">
        <f t="shared" si="1268"/>
        <v>0</v>
      </c>
      <c r="N3935" s="104">
        <f t="shared" si="1269"/>
        <v>0</v>
      </c>
      <c r="O3935" s="113">
        <f t="shared" si="1266"/>
        <v>0.11</v>
      </c>
      <c r="P3935" s="108">
        <f t="shared" si="1256"/>
        <v>1.0084422150000001</v>
      </c>
      <c r="Q3935" s="104">
        <f t="shared" si="1259"/>
        <v>175.28193024999999</v>
      </c>
      <c r="R3935" s="104">
        <f t="shared" si="1260"/>
        <v>175.28193024999999</v>
      </c>
      <c r="S3935" s="109" t="s">
        <v>52</v>
      </c>
      <c r="T3935" s="110">
        <f t="shared" si="1270"/>
        <v>43961</v>
      </c>
      <c r="U3935" s="111">
        <f t="shared" si="1271"/>
        <v>0</v>
      </c>
      <c r="V3935" s="22"/>
      <c r="AF3935" s="14"/>
    </row>
    <row r="3936" spans="1:32" x14ac:dyDescent="0.2">
      <c r="A3936" s="112">
        <f t="shared" si="1261"/>
        <v>43961</v>
      </c>
      <c r="B3936" s="104">
        <f t="shared" si="1253"/>
        <v>20943.904739700003</v>
      </c>
      <c r="C3936" s="104">
        <f t="shared" si="1262"/>
        <v>19236.208919229954</v>
      </c>
      <c r="D3936" s="132">
        <f t="shared" si="1263"/>
        <v>43932</v>
      </c>
      <c r="E3936" s="105">
        <f t="shared" si="1255"/>
        <v>0</v>
      </c>
      <c r="F3936" s="106">
        <f t="shared" si="1252"/>
        <v>30</v>
      </c>
      <c r="G3936" s="106">
        <f t="shared" si="1254"/>
        <v>30</v>
      </c>
      <c r="H3936" s="104">
        <f t="shared" si="1264"/>
        <v>1</v>
      </c>
      <c r="I3936" s="104">
        <f t="shared" si="1265"/>
        <v>1.07934741</v>
      </c>
      <c r="J3936" s="104">
        <f t="shared" si="1257"/>
        <v>1.07934741</v>
      </c>
      <c r="K3936" s="104">
        <f t="shared" si="1258"/>
        <v>20762.552275180002</v>
      </c>
      <c r="L3936" s="107">
        <f t="shared" si="1267"/>
        <v>128</v>
      </c>
      <c r="M3936" s="105">
        <f t="shared" si="1268"/>
        <v>4.5205255994919487E-2</v>
      </c>
      <c r="N3936" s="104">
        <f t="shared" si="1269"/>
        <v>938.57649070000002</v>
      </c>
      <c r="O3936" s="113">
        <f t="shared" si="1266"/>
        <v>0.11</v>
      </c>
      <c r="P3936" s="108">
        <f t="shared" si="1256"/>
        <v>1.0087345940000001</v>
      </c>
      <c r="Q3936" s="104">
        <f t="shared" si="1259"/>
        <v>181.35246452000001</v>
      </c>
      <c r="R3936" s="104">
        <f t="shared" si="1260"/>
        <v>1119.92895522</v>
      </c>
      <c r="S3936" s="109" t="s">
        <v>52</v>
      </c>
      <c r="T3936" s="110">
        <f t="shared" si="1270"/>
        <v>43961</v>
      </c>
      <c r="U3936" s="111">
        <f t="shared" si="1271"/>
        <v>19823.975784480001</v>
      </c>
      <c r="V3936" s="71"/>
      <c r="AF3936" s="14"/>
    </row>
    <row r="3937" spans="1:32" x14ac:dyDescent="0.2">
      <c r="A3937" s="112">
        <f t="shared" si="1261"/>
        <v>43962</v>
      </c>
      <c r="B3937" s="104">
        <f t="shared" si="1253"/>
        <v>19829.53793613</v>
      </c>
      <c r="C3937" s="104">
        <f t="shared" si="1262"/>
        <v>18366.631170669953</v>
      </c>
      <c r="D3937" s="132">
        <f t="shared" si="1263"/>
        <v>43962</v>
      </c>
      <c r="E3937" s="105">
        <f t="shared" si="1255"/>
        <v>0</v>
      </c>
      <c r="F3937" s="106">
        <f t="shared" si="1252"/>
        <v>1</v>
      </c>
      <c r="G3937" s="106">
        <f t="shared" si="1254"/>
        <v>31</v>
      </c>
      <c r="H3937" s="104">
        <f t="shared" si="1264"/>
        <v>1</v>
      </c>
      <c r="I3937" s="104">
        <f t="shared" si="1265"/>
        <v>1.07934741</v>
      </c>
      <c r="J3937" s="104">
        <f t="shared" si="1257"/>
        <v>1.07934741</v>
      </c>
      <c r="K3937" s="104">
        <f t="shared" si="1258"/>
        <v>19823.975784480001</v>
      </c>
      <c r="L3937" s="107">
        <f t="shared" si="1267"/>
        <v>0</v>
      </c>
      <c r="M3937" s="105">
        <f t="shared" si="1268"/>
        <v>0</v>
      </c>
      <c r="N3937" s="104">
        <f t="shared" si="1269"/>
        <v>0</v>
      </c>
      <c r="O3937" s="113">
        <f t="shared" si="1266"/>
        <v>0.11</v>
      </c>
      <c r="P3937" s="108">
        <f t="shared" si="1256"/>
        <v>1.0002805770000001</v>
      </c>
      <c r="Q3937" s="104">
        <f t="shared" si="1259"/>
        <v>5.5621516499999997</v>
      </c>
      <c r="R3937" s="104">
        <f t="shared" si="1260"/>
        <v>5.5621516499999997</v>
      </c>
      <c r="S3937" s="109" t="s">
        <v>52</v>
      </c>
      <c r="T3937" s="110">
        <f t="shared" si="1270"/>
        <v>43992</v>
      </c>
      <c r="U3937" s="111">
        <f t="shared" si="1271"/>
        <v>0</v>
      </c>
      <c r="V3937" s="22"/>
      <c r="AF3937" s="14"/>
    </row>
    <row r="3938" spans="1:32" x14ac:dyDescent="0.2">
      <c r="A3938" s="112">
        <f t="shared" si="1261"/>
        <v>43963</v>
      </c>
      <c r="B3938" s="104">
        <f t="shared" si="1253"/>
        <v>19835.10165388</v>
      </c>
      <c r="C3938" s="104">
        <f t="shared" si="1262"/>
        <v>18366.631170669953</v>
      </c>
      <c r="D3938" s="132">
        <f t="shared" si="1263"/>
        <v>43962</v>
      </c>
      <c r="E3938" s="105">
        <f t="shared" si="1255"/>
        <v>0</v>
      </c>
      <c r="F3938" s="106">
        <f t="shared" si="1252"/>
        <v>2</v>
      </c>
      <c r="G3938" s="106">
        <f t="shared" si="1254"/>
        <v>31</v>
      </c>
      <c r="H3938" s="104">
        <f t="shared" si="1264"/>
        <v>1</v>
      </c>
      <c r="I3938" s="104">
        <f t="shared" si="1265"/>
        <v>1.07934741</v>
      </c>
      <c r="J3938" s="104">
        <f t="shared" si="1257"/>
        <v>1.07934741</v>
      </c>
      <c r="K3938" s="104">
        <f t="shared" si="1258"/>
        <v>19823.975784480001</v>
      </c>
      <c r="L3938" s="107">
        <f t="shared" si="1267"/>
        <v>0</v>
      </c>
      <c r="M3938" s="105">
        <f t="shared" si="1268"/>
        <v>0</v>
      </c>
      <c r="N3938" s="104">
        <f t="shared" si="1269"/>
        <v>0</v>
      </c>
      <c r="O3938" s="113">
        <f t="shared" si="1266"/>
        <v>0.11</v>
      </c>
      <c r="P3938" s="108">
        <f t="shared" si="1256"/>
        <v>1.000561233</v>
      </c>
      <c r="Q3938" s="104">
        <f t="shared" si="1259"/>
        <v>11.125869399999999</v>
      </c>
      <c r="R3938" s="104">
        <f t="shared" si="1260"/>
        <v>11.125869399999999</v>
      </c>
      <c r="S3938" s="109" t="s">
        <v>52</v>
      </c>
      <c r="T3938" s="110">
        <f t="shared" si="1270"/>
        <v>43992</v>
      </c>
      <c r="U3938" s="111">
        <f t="shared" si="1271"/>
        <v>0</v>
      </c>
      <c r="V3938" s="22"/>
      <c r="AF3938" s="14"/>
    </row>
    <row r="3939" spans="1:32" x14ac:dyDescent="0.2">
      <c r="A3939" s="112">
        <f t="shared" si="1261"/>
        <v>43964</v>
      </c>
      <c r="B3939" s="104">
        <f t="shared" si="1253"/>
        <v>19840.666917890001</v>
      </c>
      <c r="C3939" s="104">
        <f t="shared" si="1262"/>
        <v>18366.631170669953</v>
      </c>
      <c r="D3939" s="132">
        <f t="shared" si="1263"/>
        <v>43962</v>
      </c>
      <c r="E3939" s="105">
        <f t="shared" si="1255"/>
        <v>0</v>
      </c>
      <c r="F3939" s="106">
        <f t="shared" ref="F3939:F4002" si="1272">IF(DAY(A3939)=E$2+1,1,F3938+1)</f>
        <v>3</v>
      </c>
      <c r="G3939" s="106">
        <f t="shared" si="1254"/>
        <v>31</v>
      </c>
      <c r="H3939" s="104">
        <f t="shared" si="1264"/>
        <v>1</v>
      </c>
      <c r="I3939" s="104">
        <f t="shared" si="1265"/>
        <v>1.07934741</v>
      </c>
      <c r="J3939" s="104">
        <f t="shared" si="1257"/>
        <v>1.07934741</v>
      </c>
      <c r="K3939" s="104">
        <f t="shared" si="1258"/>
        <v>19823.975784480001</v>
      </c>
      <c r="L3939" s="107">
        <f t="shared" si="1267"/>
        <v>0</v>
      </c>
      <c r="M3939" s="105">
        <f t="shared" si="1268"/>
        <v>0</v>
      </c>
      <c r="N3939" s="104">
        <f t="shared" si="1269"/>
        <v>0</v>
      </c>
      <c r="O3939" s="113">
        <f t="shared" si="1266"/>
        <v>0.11</v>
      </c>
      <c r="P3939" s="108">
        <f t="shared" si="1256"/>
        <v>1.0008419669999999</v>
      </c>
      <c r="Q3939" s="104">
        <f t="shared" si="1259"/>
        <v>16.691133409999999</v>
      </c>
      <c r="R3939" s="104">
        <f t="shared" si="1260"/>
        <v>16.691133409999999</v>
      </c>
      <c r="S3939" s="109" t="s">
        <v>52</v>
      </c>
      <c r="T3939" s="110">
        <f t="shared" si="1270"/>
        <v>43992</v>
      </c>
      <c r="U3939" s="111">
        <f t="shared" si="1271"/>
        <v>0</v>
      </c>
      <c r="V3939" s="22"/>
      <c r="AF3939" s="14"/>
    </row>
    <row r="3940" spans="1:32" x14ac:dyDescent="0.2">
      <c r="A3940" s="112">
        <f t="shared" si="1261"/>
        <v>43965</v>
      </c>
      <c r="B3940" s="104">
        <f t="shared" si="1253"/>
        <v>19846.233767829999</v>
      </c>
      <c r="C3940" s="104">
        <f t="shared" si="1262"/>
        <v>18366.631170669953</v>
      </c>
      <c r="D3940" s="132">
        <f t="shared" si="1263"/>
        <v>43962</v>
      </c>
      <c r="E3940" s="105">
        <f t="shared" si="1255"/>
        <v>0</v>
      </c>
      <c r="F3940" s="106">
        <f t="shared" si="1272"/>
        <v>4</v>
      </c>
      <c r="G3940" s="106">
        <f t="shared" si="1254"/>
        <v>31</v>
      </c>
      <c r="H3940" s="104">
        <f t="shared" si="1264"/>
        <v>1</v>
      </c>
      <c r="I3940" s="104">
        <f t="shared" si="1265"/>
        <v>1.07934741</v>
      </c>
      <c r="J3940" s="104">
        <f t="shared" si="1257"/>
        <v>1.07934741</v>
      </c>
      <c r="K3940" s="104">
        <f t="shared" si="1258"/>
        <v>19823.975784480001</v>
      </c>
      <c r="L3940" s="107">
        <f t="shared" si="1267"/>
        <v>0</v>
      </c>
      <c r="M3940" s="105">
        <f t="shared" si="1268"/>
        <v>0</v>
      </c>
      <c r="N3940" s="104">
        <f t="shared" si="1269"/>
        <v>0</v>
      </c>
      <c r="O3940" s="113">
        <f t="shared" si="1266"/>
        <v>0.11</v>
      </c>
      <c r="P3940" s="108">
        <f t="shared" si="1256"/>
        <v>1.0011227810000001</v>
      </c>
      <c r="Q3940" s="104">
        <f t="shared" si="1259"/>
        <v>22.25798335</v>
      </c>
      <c r="R3940" s="104">
        <f t="shared" si="1260"/>
        <v>22.25798335</v>
      </c>
      <c r="S3940" s="109" t="s">
        <v>52</v>
      </c>
      <c r="T3940" s="110">
        <f t="shared" si="1270"/>
        <v>43992</v>
      </c>
      <c r="U3940" s="111">
        <f t="shared" si="1271"/>
        <v>0</v>
      </c>
      <c r="V3940" s="22"/>
      <c r="AF3940" s="14"/>
    </row>
    <row r="3941" spans="1:32" x14ac:dyDescent="0.2">
      <c r="A3941" s="112">
        <f t="shared" si="1261"/>
        <v>43966</v>
      </c>
      <c r="B3941" s="104">
        <f t="shared" si="1253"/>
        <v>19851.80216404</v>
      </c>
      <c r="C3941" s="104">
        <f t="shared" si="1262"/>
        <v>18366.631170669953</v>
      </c>
      <c r="D3941" s="132">
        <f t="shared" si="1263"/>
        <v>43962</v>
      </c>
      <c r="E3941" s="105">
        <f t="shared" si="1255"/>
        <v>0</v>
      </c>
      <c r="F3941" s="106">
        <f t="shared" si="1272"/>
        <v>5</v>
      </c>
      <c r="G3941" s="106">
        <f t="shared" si="1254"/>
        <v>31</v>
      </c>
      <c r="H3941" s="104">
        <f t="shared" si="1264"/>
        <v>1</v>
      </c>
      <c r="I3941" s="104">
        <f t="shared" si="1265"/>
        <v>1.07934741</v>
      </c>
      <c r="J3941" s="104">
        <f t="shared" si="1257"/>
        <v>1.07934741</v>
      </c>
      <c r="K3941" s="104">
        <f t="shared" si="1258"/>
        <v>19823.975784480001</v>
      </c>
      <c r="L3941" s="107">
        <f t="shared" si="1267"/>
        <v>0</v>
      </c>
      <c r="M3941" s="105">
        <f t="shared" si="1268"/>
        <v>0</v>
      </c>
      <c r="N3941" s="104">
        <f t="shared" si="1269"/>
        <v>0</v>
      </c>
      <c r="O3941" s="113">
        <f t="shared" si="1266"/>
        <v>0.11</v>
      </c>
      <c r="P3941" s="108">
        <f t="shared" si="1256"/>
        <v>1.001403673</v>
      </c>
      <c r="Q3941" s="104">
        <f t="shared" si="1259"/>
        <v>27.826379559999999</v>
      </c>
      <c r="R3941" s="104">
        <f t="shared" si="1260"/>
        <v>27.826379559999999</v>
      </c>
      <c r="S3941" s="109" t="s">
        <v>52</v>
      </c>
      <c r="T3941" s="110">
        <f t="shared" si="1270"/>
        <v>43992</v>
      </c>
      <c r="U3941" s="111">
        <f t="shared" si="1271"/>
        <v>0</v>
      </c>
      <c r="V3941" s="22"/>
      <c r="AF3941" s="14"/>
    </row>
    <row r="3942" spans="1:32" x14ac:dyDescent="0.2">
      <c r="A3942" s="112">
        <f t="shared" si="1261"/>
        <v>43967</v>
      </c>
      <c r="B3942" s="104">
        <f t="shared" si="1253"/>
        <v>19857.37210651</v>
      </c>
      <c r="C3942" s="104">
        <f t="shared" si="1262"/>
        <v>18366.631170669953</v>
      </c>
      <c r="D3942" s="132">
        <f t="shared" si="1263"/>
        <v>43962</v>
      </c>
      <c r="E3942" s="105">
        <f t="shared" si="1255"/>
        <v>0</v>
      </c>
      <c r="F3942" s="106">
        <f t="shared" si="1272"/>
        <v>6</v>
      </c>
      <c r="G3942" s="106">
        <f t="shared" si="1254"/>
        <v>31</v>
      </c>
      <c r="H3942" s="104">
        <f t="shared" si="1264"/>
        <v>1</v>
      </c>
      <c r="I3942" s="104">
        <f t="shared" si="1265"/>
        <v>1.07934741</v>
      </c>
      <c r="J3942" s="104">
        <f t="shared" si="1257"/>
        <v>1.07934741</v>
      </c>
      <c r="K3942" s="104">
        <f t="shared" si="1258"/>
        <v>19823.975784480001</v>
      </c>
      <c r="L3942" s="107">
        <f t="shared" si="1267"/>
        <v>0</v>
      </c>
      <c r="M3942" s="105">
        <f t="shared" si="1268"/>
        <v>0</v>
      </c>
      <c r="N3942" s="104">
        <f t="shared" si="1269"/>
        <v>0</v>
      </c>
      <c r="O3942" s="113">
        <f t="shared" si="1266"/>
        <v>0.11</v>
      </c>
      <c r="P3942" s="108">
        <f t="shared" si="1256"/>
        <v>1.0016846429999999</v>
      </c>
      <c r="Q3942" s="104">
        <f t="shared" si="1259"/>
        <v>33.39632203</v>
      </c>
      <c r="R3942" s="104">
        <f t="shared" si="1260"/>
        <v>33.39632203</v>
      </c>
      <c r="S3942" s="109" t="s">
        <v>52</v>
      </c>
      <c r="T3942" s="110">
        <f t="shared" si="1270"/>
        <v>43992</v>
      </c>
      <c r="U3942" s="111">
        <f t="shared" si="1271"/>
        <v>0</v>
      </c>
      <c r="V3942" s="22"/>
      <c r="AF3942" s="14"/>
    </row>
    <row r="3943" spans="1:32" x14ac:dyDescent="0.2">
      <c r="A3943" s="112">
        <f t="shared" si="1261"/>
        <v>43968</v>
      </c>
      <c r="B3943" s="104">
        <f t="shared" ref="B3943:B4006" si="1273">IF(E3943&lt;0,"ND",(K3943+Q3943))</f>
        <v>19862.94363491</v>
      </c>
      <c r="C3943" s="104">
        <f t="shared" si="1262"/>
        <v>18366.631170669953</v>
      </c>
      <c r="D3943" s="132">
        <f t="shared" si="1263"/>
        <v>43962</v>
      </c>
      <c r="E3943" s="105">
        <f t="shared" si="1255"/>
        <v>0</v>
      </c>
      <c r="F3943" s="106">
        <f t="shared" si="1272"/>
        <v>7</v>
      </c>
      <c r="G3943" s="106">
        <f t="shared" ref="G3943:G4006" si="1274">IF(DAY(A3943)=E$2+1,DAY(EOMONTH(A3943,0)), IF(DAY(A3943)&lt;&gt;$E$2+1,G3942))</f>
        <v>31</v>
      </c>
      <c r="H3943" s="104">
        <f t="shared" si="1264"/>
        <v>1</v>
      </c>
      <c r="I3943" s="104">
        <f t="shared" si="1265"/>
        <v>1.07934741</v>
      </c>
      <c r="J3943" s="104">
        <f t="shared" si="1257"/>
        <v>1.07934741</v>
      </c>
      <c r="K3943" s="104">
        <f t="shared" si="1258"/>
        <v>19823.975784480001</v>
      </c>
      <c r="L3943" s="107">
        <f t="shared" si="1267"/>
        <v>0</v>
      </c>
      <c r="M3943" s="105">
        <f t="shared" si="1268"/>
        <v>0</v>
      </c>
      <c r="N3943" s="104">
        <f t="shared" si="1269"/>
        <v>0</v>
      </c>
      <c r="O3943" s="113">
        <f t="shared" si="1266"/>
        <v>0.11</v>
      </c>
      <c r="P3943" s="108">
        <f t="shared" si="1256"/>
        <v>1.001965693</v>
      </c>
      <c r="Q3943" s="104">
        <f t="shared" si="1259"/>
        <v>38.967850429999999</v>
      </c>
      <c r="R3943" s="104">
        <f t="shared" si="1260"/>
        <v>38.967850429999999</v>
      </c>
      <c r="S3943" s="109" t="s">
        <v>52</v>
      </c>
      <c r="T3943" s="110">
        <f t="shared" si="1270"/>
        <v>43992</v>
      </c>
      <c r="U3943" s="111">
        <f t="shared" si="1271"/>
        <v>0</v>
      </c>
      <c r="V3943" s="22"/>
      <c r="AF3943" s="14"/>
    </row>
    <row r="3944" spans="1:32" x14ac:dyDescent="0.2">
      <c r="A3944" s="112">
        <f t="shared" si="1261"/>
        <v>43969</v>
      </c>
      <c r="B3944" s="104">
        <f t="shared" si="1273"/>
        <v>19868.516729400002</v>
      </c>
      <c r="C3944" s="104">
        <f t="shared" si="1262"/>
        <v>18366.631170669953</v>
      </c>
      <c r="D3944" s="132">
        <f t="shared" si="1263"/>
        <v>43962</v>
      </c>
      <c r="E3944" s="105">
        <f t="shared" si="1255"/>
        <v>0</v>
      </c>
      <c r="F3944" s="106">
        <f t="shared" si="1272"/>
        <v>8</v>
      </c>
      <c r="G3944" s="106">
        <f t="shared" si="1274"/>
        <v>31</v>
      </c>
      <c r="H3944" s="104">
        <f t="shared" si="1264"/>
        <v>1</v>
      </c>
      <c r="I3944" s="104">
        <f t="shared" si="1265"/>
        <v>1.07934741</v>
      </c>
      <c r="J3944" s="104">
        <f t="shared" si="1257"/>
        <v>1.07934741</v>
      </c>
      <c r="K3944" s="104">
        <f t="shared" si="1258"/>
        <v>19823.975784480001</v>
      </c>
      <c r="L3944" s="107">
        <f t="shared" si="1267"/>
        <v>0</v>
      </c>
      <c r="M3944" s="105">
        <f t="shared" si="1268"/>
        <v>0</v>
      </c>
      <c r="N3944" s="104">
        <f t="shared" si="1269"/>
        <v>0</v>
      </c>
      <c r="O3944" s="113">
        <f t="shared" si="1266"/>
        <v>0.11</v>
      </c>
      <c r="P3944" s="108">
        <f t="shared" si="1256"/>
        <v>1.002246822</v>
      </c>
      <c r="Q3944" s="104">
        <f t="shared" si="1259"/>
        <v>44.540944920000001</v>
      </c>
      <c r="R3944" s="104">
        <f t="shared" si="1260"/>
        <v>44.540944920000001</v>
      </c>
      <c r="S3944" s="109" t="s">
        <v>52</v>
      </c>
      <c r="T3944" s="110">
        <f t="shared" si="1270"/>
        <v>43992</v>
      </c>
      <c r="U3944" s="111">
        <f t="shared" si="1271"/>
        <v>0</v>
      </c>
      <c r="V3944" s="22"/>
      <c r="AF3944" s="14"/>
    </row>
    <row r="3945" spans="1:32" x14ac:dyDescent="0.2">
      <c r="A3945" s="112">
        <f t="shared" si="1261"/>
        <v>43970</v>
      </c>
      <c r="B3945" s="104">
        <f t="shared" si="1273"/>
        <v>19874.091370149999</v>
      </c>
      <c r="C3945" s="104">
        <f t="shared" si="1262"/>
        <v>18366.631170669953</v>
      </c>
      <c r="D3945" s="132">
        <f t="shared" si="1263"/>
        <v>43962</v>
      </c>
      <c r="E3945" s="105">
        <f t="shared" si="1255"/>
        <v>0</v>
      </c>
      <c r="F3945" s="106">
        <f t="shared" si="1272"/>
        <v>9</v>
      </c>
      <c r="G3945" s="106">
        <f t="shared" si="1274"/>
        <v>31</v>
      </c>
      <c r="H3945" s="104">
        <f t="shared" si="1264"/>
        <v>1</v>
      </c>
      <c r="I3945" s="104">
        <f t="shared" si="1265"/>
        <v>1.07934741</v>
      </c>
      <c r="J3945" s="104">
        <f t="shared" si="1257"/>
        <v>1.07934741</v>
      </c>
      <c r="K3945" s="104">
        <f t="shared" si="1258"/>
        <v>19823.975784480001</v>
      </c>
      <c r="L3945" s="107">
        <f t="shared" si="1267"/>
        <v>0</v>
      </c>
      <c r="M3945" s="105">
        <f t="shared" si="1268"/>
        <v>0</v>
      </c>
      <c r="N3945" s="104">
        <f t="shared" si="1269"/>
        <v>0</v>
      </c>
      <c r="O3945" s="113">
        <f t="shared" si="1266"/>
        <v>0.11</v>
      </c>
      <c r="P3945" s="108">
        <f t="shared" si="1256"/>
        <v>1.002528029</v>
      </c>
      <c r="Q3945" s="104">
        <f t="shared" si="1259"/>
        <v>50.115585670000002</v>
      </c>
      <c r="R3945" s="104">
        <f t="shared" si="1260"/>
        <v>50.115585670000002</v>
      </c>
      <c r="S3945" s="109" t="s">
        <v>52</v>
      </c>
      <c r="T3945" s="110">
        <f t="shared" si="1270"/>
        <v>43992</v>
      </c>
      <c r="U3945" s="111">
        <f t="shared" si="1271"/>
        <v>0</v>
      </c>
      <c r="V3945" s="22"/>
      <c r="AF3945" s="14"/>
    </row>
    <row r="3946" spans="1:32" x14ac:dyDescent="0.2">
      <c r="A3946" s="112">
        <f t="shared" si="1261"/>
        <v>43971</v>
      </c>
      <c r="B3946" s="104">
        <f t="shared" si="1273"/>
        <v>19879.667596830001</v>
      </c>
      <c r="C3946" s="104">
        <f t="shared" si="1262"/>
        <v>18366.631170669953</v>
      </c>
      <c r="D3946" s="132">
        <f t="shared" si="1263"/>
        <v>43962</v>
      </c>
      <c r="E3946" s="105">
        <f t="shared" si="1255"/>
        <v>0</v>
      </c>
      <c r="F3946" s="106">
        <f t="shared" si="1272"/>
        <v>10</v>
      </c>
      <c r="G3946" s="106">
        <f t="shared" si="1274"/>
        <v>31</v>
      </c>
      <c r="H3946" s="104">
        <f t="shared" si="1264"/>
        <v>1</v>
      </c>
      <c r="I3946" s="104">
        <f t="shared" si="1265"/>
        <v>1.07934741</v>
      </c>
      <c r="J3946" s="104">
        <f t="shared" si="1257"/>
        <v>1.07934741</v>
      </c>
      <c r="K3946" s="104">
        <f t="shared" si="1258"/>
        <v>19823.975784480001</v>
      </c>
      <c r="L3946" s="107">
        <f t="shared" si="1267"/>
        <v>0</v>
      </c>
      <c r="M3946" s="105">
        <f t="shared" si="1268"/>
        <v>0</v>
      </c>
      <c r="N3946" s="104">
        <f t="shared" si="1269"/>
        <v>0</v>
      </c>
      <c r="O3946" s="113">
        <f t="shared" si="1266"/>
        <v>0.11</v>
      </c>
      <c r="P3946" s="108">
        <f t="shared" si="1256"/>
        <v>1.002809316</v>
      </c>
      <c r="Q3946" s="104">
        <f t="shared" si="1259"/>
        <v>55.691812349999999</v>
      </c>
      <c r="R3946" s="104">
        <f t="shared" si="1260"/>
        <v>55.691812349999999</v>
      </c>
      <c r="S3946" s="109" t="s">
        <v>52</v>
      </c>
      <c r="T3946" s="110">
        <f t="shared" si="1270"/>
        <v>43992</v>
      </c>
      <c r="U3946" s="111">
        <f t="shared" si="1271"/>
        <v>0</v>
      </c>
      <c r="V3946" s="22"/>
      <c r="AF3946" s="14"/>
    </row>
    <row r="3947" spans="1:32" x14ac:dyDescent="0.2">
      <c r="A3947" s="112">
        <f t="shared" si="1261"/>
        <v>43972</v>
      </c>
      <c r="B3947" s="104">
        <f t="shared" si="1273"/>
        <v>19885.245369780001</v>
      </c>
      <c r="C3947" s="104">
        <f t="shared" si="1262"/>
        <v>18366.631170669953</v>
      </c>
      <c r="D3947" s="132">
        <f t="shared" si="1263"/>
        <v>43962</v>
      </c>
      <c r="E3947" s="105">
        <f t="shared" ref="E3947:E4010" si="1275">IF(DAY(A3946)=$E$2,VLOOKUP(A3946,$AG$10:$AH$200,2),E3946)</f>
        <v>0</v>
      </c>
      <c r="F3947" s="106">
        <f t="shared" si="1272"/>
        <v>11</v>
      </c>
      <c r="G3947" s="106">
        <f t="shared" si="1274"/>
        <v>31</v>
      </c>
      <c r="H3947" s="104">
        <f t="shared" si="1264"/>
        <v>1</v>
      </c>
      <c r="I3947" s="104">
        <f t="shared" si="1265"/>
        <v>1.07934741</v>
      </c>
      <c r="J3947" s="104">
        <f t="shared" si="1257"/>
        <v>1.07934741</v>
      </c>
      <c r="K3947" s="104">
        <f t="shared" si="1258"/>
        <v>19823.975784480001</v>
      </c>
      <c r="L3947" s="107">
        <f t="shared" si="1267"/>
        <v>0</v>
      </c>
      <c r="M3947" s="105">
        <f t="shared" si="1268"/>
        <v>0</v>
      </c>
      <c r="N3947" s="104">
        <f t="shared" si="1269"/>
        <v>0</v>
      </c>
      <c r="O3947" s="113">
        <f t="shared" si="1266"/>
        <v>0.11</v>
      </c>
      <c r="P3947" s="108">
        <f t="shared" si="1256"/>
        <v>1.003090681</v>
      </c>
      <c r="Q3947" s="104">
        <f t="shared" si="1259"/>
        <v>61.269585300000003</v>
      </c>
      <c r="R3947" s="104">
        <f t="shared" si="1260"/>
        <v>61.269585300000003</v>
      </c>
      <c r="S3947" s="109" t="s">
        <v>52</v>
      </c>
      <c r="T3947" s="110">
        <f t="shared" si="1270"/>
        <v>43992</v>
      </c>
      <c r="U3947" s="111">
        <f t="shared" si="1271"/>
        <v>0</v>
      </c>
      <c r="V3947" s="22"/>
      <c r="AF3947" s="14"/>
    </row>
    <row r="3948" spans="1:32" x14ac:dyDescent="0.2">
      <c r="A3948" s="112">
        <f t="shared" si="1261"/>
        <v>43973</v>
      </c>
      <c r="B3948" s="104">
        <f t="shared" si="1273"/>
        <v>19890.824708820001</v>
      </c>
      <c r="C3948" s="104">
        <f t="shared" si="1262"/>
        <v>18366.631170669953</v>
      </c>
      <c r="D3948" s="132">
        <f t="shared" si="1263"/>
        <v>43962</v>
      </c>
      <c r="E3948" s="105">
        <f t="shared" si="1275"/>
        <v>0</v>
      </c>
      <c r="F3948" s="106">
        <f t="shared" si="1272"/>
        <v>12</v>
      </c>
      <c r="G3948" s="106">
        <f t="shared" si="1274"/>
        <v>31</v>
      </c>
      <c r="H3948" s="104">
        <f t="shared" si="1264"/>
        <v>1</v>
      </c>
      <c r="I3948" s="104">
        <f t="shared" si="1265"/>
        <v>1.07934741</v>
      </c>
      <c r="J3948" s="104">
        <f t="shared" si="1257"/>
        <v>1.07934741</v>
      </c>
      <c r="K3948" s="104">
        <f t="shared" si="1258"/>
        <v>19823.975784480001</v>
      </c>
      <c r="L3948" s="107">
        <f t="shared" si="1267"/>
        <v>0</v>
      </c>
      <c r="M3948" s="105">
        <f t="shared" si="1268"/>
        <v>0</v>
      </c>
      <c r="N3948" s="104">
        <f t="shared" si="1269"/>
        <v>0</v>
      </c>
      <c r="O3948" s="113">
        <f t="shared" si="1266"/>
        <v>0.11</v>
      </c>
      <c r="P3948" s="108">
        <f t="shared" si="1256"/>
        <v>1.0033721250000001</v>
      </c>
      <c r="Q3948" s="104">
        <f t="shared" si="1259"/>
        <v>66.848924339999996</v>
      </c>
      <c r="R3948" s="104">
        <f t="shared" si="1260"/>
        <v>66.848924339999996</v>
      </c>
      <c r="S3948" s="109" t="s">
        <v>52</v>
      </c>
      <c r="T3948" s="110">
        <f t="shared" si="1270"/>
        <v>43992</v>
      </c>
      <c r="U3948" s="111">
        <f t="shared" si="1271"/>
        <v>0</v>
      </c>
      <c r="V3948" s="22"/>
      <c r="AF3948" s="14"/>
    </row>
    <row r="3949" spans="1:32" x14ac:dyDescent="0.2">
      <c r="A3949" s="112">
        <f t="shared" si="1261"/>
        <v>43974</v>
      </c>
      <c r="B3949" s="104">
        <f t="shared" si="1273"/>
        <v>19896.405613949999</v>
      </c>
      <c r="C3949" s="104">
        <f t="shared" si="1262"/>
        <v>18366.631170669953</v>
      </c>
      <c r="D3949" s="132">
        <f t="shared" si="1263"/>
        <v>43962</v>
      </c>
      <c r="E3949" s="105">
        <f t="shared" si="1275"/>
        <v>0</v>
      </c>
      <c r="F3949" s="106">
        <f t="shared" si="1272"/>
        <v>13</v>
      </c>
      <c r="G3949" s="106">
        <f t="shared" si="1274"/>
        <v>31</v>
      </c>
      <c r="H3949" s="104">
        <f t="shared" si="1264"/>
        <v>1</v>
      </c>
      <c r="I3949" s="104">
        <f t="shared" si="1265"/>
        <v>1.07934741</v>
      </c>
      <c r="J3949" s="104">
        <f t="shared" si="1257"/>
        <v>1.07934741</v>
      </c>
      <c r="K3949" s="104">
        <f t="shared" si="1258"/>
        <v>19823.975784480001</v>
      </c>
      <c r="L3949" s="107">
        <f t="shared" si="1267"/>
        <v>0</v>
      </c>
      <c r="M3949" s="105">
        <f t="shared" si="1268"/>
        <v>0</v>
      </c>
      <c r="N3949" s="104">
        <f t="shared" si="1269"/>
        <v>0</v>
      </c>
      <c r="O3949" s="113">
        <f t="shared" si="1266"/>
        <v>0.11</v>
      </c>
      <c r="P3949" s="108">
        <f t="shared" si="1256"/>
        <v>1.003653648</v>
      </c>
      <c r="Q3949" s="104">
        <f t="shared" si="1259"/>
        <v>72.429829470000001</v>
      </c>
      <c r="R3949" s="104">
        <f t="shared" si="1260"/>
        <v>72.429829470000001</v>
      </c>
      <c r="S3949" s="109" t="s">
        <v>52</v>
      </c>
      <c r="T3949" s="110">
        <f t="shared" si="1270"/>
        <v>43992</v>
      </c>
      <c r="U3949" s="111">
        <f t="shared" si="1271"/>
        <v>0</v>
      </c>
      <c r="V3949" s="22"/>
      <c r="AF3949" s="14"/>
    </row>
    <row r="3950" spans="1:32" x14ac:dyDescent="0.2">
      <c r="A3950" s="112">
        <f t="shared" si="1261"/>
        <v>43975</v>
      </c>
      <c r="B3950" s="104">
        <f t="shared" si="1273"/>
        <v>19901.988085180001</v>
      </c>
      <c r="C3950" s="104">
        <f t="shared" si="1262"/>
        <v>18366.631170669953</v>
      </c>
      <c r="D3950" s="132">
        <f t="shared" si="1263"/>
        <v>43962</v>
      </c>
      <c r="E3950" s="105">
        <f t="shared" si="1275"/>
        <v>0</v>
      </c>
      <c r="F3950" s="106">
        <f t="shared" si="1272"/>
        <v>14</v>
      </c>
      <c r="G3950" s="106">
        <f t="shared" si="1274"/>
        <v>31</v>
      </c>
      <c r="H3950" s="104">
        <f t="shared" si="1264"/>
        <v>1</v>
      </c>
      <c r="I3950" s="104">
        <f t="shared" si="1265"/>
        <v>1.07934741</v>
      </c>
      <c r="J3950" s="104">
        <f t="shared" si="1257"/>
        <v>1.07934741</v>
      </c>
      <c r="K3950" s="104">
        <f t="shared" si="1258"/>
        <v>19823.975784480001</v>
      </c>
      <c r="L3950" s="107">
        <f t="shared" si="1267"/>
        <v>0</v>
      </c>
      <c r="M3950" s="105">
        <f t="shared" si="1268"/>
        <v>0</v>
      </c>
      <c r="N3950" s="104">
        <f t="shared" si="1269"/>
        <v>0</v>
      </c>
      <c r="O3950" s="113">
        <f t="shared" si="1266"/>
        <v>0.11</v>
      </c>
      <c r="P3950" s="108">
        <f t="shared" si="1256"/>
        <v>1.0039352500000001</v>
      </c>
      <c r="Q3950" s="104">
        <f t="shared" si="1259"/>
        <v>78.012300699999997</v>
      </c>
      <c r="R3950" s="104">
        <f t="shared" si="1260"/>
        <v>78.012300699999997</v>
      </c>
      <c r="S3950" s="109" t="s">
        <v>52</v>
      </c>
      <c r="T3950" s="110">
        <f t="shared" si="1270"/>
        <v>43992</v>
      </c>
      <c r="U3950" s="111">
        <f t="shared" si="1271"/>
        <v>0</v>
      </c>
      <c r="V3950" s="22"/>
      <c r="AF3950" s="14"/>
    </row>
    <row r="3951" spans="1:32" x14ac:dyDescent="0.2">
      <c r="A3951" s="112">
        <f t="shared" si="1261"/>
        <v>43976</v>
      </c>
      <c r="B3951" s="104">
        <f t="shared" si="1273"/>
        <v>19907.572122500002</v>
      </c>
      <c r="C3951" s="104">
        <f t="shared" si="1262"/>
        <v>18366.631170669953</v>
      </c>
      <c r="D3951" s="132">
        <f t="shared" si="1263"/>
        <v>43962</v>
      </c>
      <c r="E3951" s="105">
        <f t="shared" si="1275"/>
        <v>0</v>
      </c>
      <c r="F3951" s="106">
        <f t="shared" si="1272"/>
        <v>15</v>
      </c>
      <c r="G3951" s="106">
        <f t="shared" si="1274"/>
        <v>31</v>
      </c>
      <c r="H3951" s="104">
        <f t="shared" si="1264"/>
        <v>1</v>
      </c>
      <c r="I3951" s="104">
        <f t="shared" si="1265"/>
        <v>1.07934741</v>
      </c>
      <c r="J3951" s="104">
        <f t="shared" si="1257"/>
        <v>1.07934741</v>
      </c>
      <c r="K3951" s="104">
        <f t="shared" si="1258"/>
        <v>19823.975784480001</v>
      </c>
      <c r="L3951" s="107">
        <f t="shared" si="1267"/>
        <v>0</v>
      </c>
      <c r="M3951" s="105">
        <f t="shared" si="1268"/>
        <v>0</v>
      </c>
      <c r="N3951" s="104">
        <f t="shared" si="1269"/>
        <v>0</v>
      </c>
      <c r="O3951" s="113">
        <f t="shared" si="1266"/>
        <v>0.11</v>
      </c>
      <c r="P3951" s="108">
        <f t="shared" si="1256"/>
        <v>1.004216931</v>
      </c>
      <c r="Q3951" s="104">
        <f t="shared" si="1259"/>
        <v>83.596338020000005</v>
      </c>
      <c r="R3951" s="104">
        <f t="shared" si="1260"/>
        <v>83.596338020000005</v>
      </c>
      <c r="S3951" s="109" t="s">
        <v>52</v>
      </c>
      <c r="T3951" s="110">
        <f t="shared" si="1270"/>
        <v>43992</v>
      </c>
      <c r="U3951" s="111">
        <f t="shared" si="1271"/>
        <v>0</v>
      </c>
      <c r="V3951" s="22"/>
      <c r="AF3951" s="14"/>
    </row>
    <row r="3952" spans="1:32" x14ac:dyDescent="0.2">
      <c r="A3952" s="112">
        <f t="shared" si="1261"/>
        <v>43977</v>
      </c>
      <c r="B3952" s="104">
        <f t="shared" si="1273"/>
        <v>19913.157745740002</v>
      </c>
      <c r="C3952" s="104">
        <f t="shared" si="1262"/>
        <v>18366.631170669953</v>
      </c>
      <c r="D3952" s="132">
        <f t="shared" si="1263"/>
        <v>43962</v>
      </c>
      <c r="E3952" s="105">
        <f t="shared" si="1275"/>
        <v>0</v>
      </c>
      <c r="F3952" s="106">
        <f t="shared" si="1272"/>
        <v>16</v>
      </c>
      <c r="G3952" s="106">
        <f t="shared" si="1274"/>
        <v>31</v>
      </c>
      <c r="H3952" s="104">
        <f t="shared" si="1264"/>
        <v>1</v>
      </c>
      <c r="I3952" s="104">
        <f t="shared" si="1265"/>
        <v>1.07934741</v>
      </c>
      <c r="J3952" s="104">
        <f t="shared" si="1257"/>
        <v>1.07934741</v>
      </c>
      <c r="K3952" s="104">
        <f t="shared" si="1258"/>
        <v>19823.975784480001</v>
      </c>
      <c r="L3952" s="107">
        <f t="shared" si="1267"/>
        <v>0</v>
      </c>
      <c r="M3952" s="105">
        <f t="shared" si="1268"/>
        <v>0</v>
      </c>
      <c r="N3952" s="104">
        <f t="shared" si="1269"/>
        <v>0</v>
      </c>
      <c r="O3952" s="113">
        <f t="shared" si="1266"/>
        <v>0.11</v>
      </c>
      <c r="P3952" s="108">
        <f t="shared" si="1256"/>
        <v>1.0044986920000001</v>
      </c>
      <c r="Q3952" s="104">
        <f t="shared" si="1259"/>
        <v>89.181961259999994</v>
      </c>
      <c r="R3952" s="104">
        <f t="shared" si="1260"/>
        <v>89.181961259999994</v>
      </c>
      <c r="S3952" s="109" t="s">
        <v>52</v>
      </c>
      <c r="T3952" s="110">
        <f t="shared" si="1270"/>
        <v>43992</v>
      </c>
      <c r="U3952" s="111">
        <f t="shared" si="1271"/>
        <v>0</v>
      </c>
      <c r="V3952" s="22"/>
      <c r="AF3952" s="14"/>
    </row>
    <row r="3953" spans="1:32" x14ac:dyDescent="0.2">
      <c r="A3953" s="112">
        <f t="shared" si="1261"/>
        <v>43978</v>
      </c>
      <c r="B3953" s="104">
        <f t="shared" si="1273"/>
        <v>19918.744915260002</v>
      </c>
      <c r="C3953" s="104">
        <f t="shared" si="1262"/>
        <v>18366.631170669953</v>
      </c>
      <c r="D3953" s="132">
        <f t="shared" si="1263"/>
        <v>43962</v>
      </c>
      <c r="E3953" s="105">
        <f t="shared" si="1275"/>
        <v>0</v>
      </c>
      <c r="F3953" s="106">
        <f t="shared" si="1272"/>
        <v>17</v>
      </c>
      <c r="G3953" s="106">
        <f t="shared" si="1274"/>
        <v>31</v>
      </c>
      <c r="H3953" s="104">
        <f t="shared" si="1264"/>
        <v>1</v>
      </c>
      <c r="I3953" s="104">
        <f t="shared" si="1265"/>
        <v>1.07934741</v>
      </c>
      <c r="J3953" s="104">
        <f t="shared" si="1257"/>
        <v>1.07934741</v>
      </c>
      <c r="K3953" s="104">
        <f t="shared" si="1258"/>
        <v>19823.975784480001</v>
      </c>
      <c r="L3953" s="107">
        <f t="shared" si="1267"/>
        <v>0</v>
      </c>
      <c r="M3953" s="105">
        <f t="shared" si="1268"/>
        <v>0</v>
      </c>
      <c r="N3953" s="104">
        <f t="shared" si="1269"/>
        <v>0</v>
      </c>
      <c r="O3953" s="113">
        <f t="shared" si="1266"/>
        <v>0.11</v>
      </c>
      <c r="P3953" s="108">
        <f t="shared" si="1256"/>
        <v>1.004780531</v>
      </c>
      <c r="Q3953" s="104">
        <f t="shared" si="1259"/>
        <v>94.769130779999998</v>
      </c>
      <c r="R3953" s="104">
        <f t="shared" si="1260"/>
        <v>94.769130779999998</v>
      </c>
      <c r="S3953" s="109" t="s">
        <v>52</v>
      </c>
      <c r="T3953" s="110">
        <f t="shared" si="1270"/>
        <v>43992</v>
      </c>
      <c r="U3953" s="111">
        <f t="shared" si="1271"/>
        <v>0</v>
      </c>
      <c r="V3953" s="22"/>
      <c r="AF3953" s="14"/>
    </row>
    <row r="3954" spans="1:32" x14ac:dyDescent="0.2">
      <c r="A3954" s="112">
        <f t="shared" si="1261"/>
        <v>43979</v>
      </c>
      <c r="B3954" s="104">
        <f t="shared" si="1273"/>
        <v>19924.33365086</v>
      </c>
      <c r="C3954" s="104">
        <f t="shared" si="1262"/>
        <v>18366.631170669953</v>
      </c>
      <c r="D3954" s="132">
        <f t="shared" si="1263"/>
        <v>43962</v>
      </c>
      <c r="E3954" s="105">
        <f t="shared" si="1275"/>
        <v>0</v>
      </c>
      <c r="F3954" s="106">
        <f t="shared" si="1272"/>
        <v>18</v>
      </c>
      <c r="G3954" s="106">
        <f t="shared" si="1274"/>
        <v>31</v>
      </c>
      <c r="H3954" s="104">
        <f t="shared" si="1264"/>
        <v>1</v>
      </c>
      <c r="I3954" s="104">
        <f t="shared" si="1265"/>
        <v>1.07934741</v>
      </c>
      <c r="J3954" s="104">
        <f t="shared" si="1257"/>
        <v>1.07934741</v>
      </c>
      <c r="K3954" s="104">
        <f t="shared" si="1258"/>
        <v>19823.975784480001</v>
      </c>
      <c r="L3954" s="107">
        <f t="shared" si="1267"/>
        <v>0</v>
      </c>
      <c r="M3954" s="105">
        <f t="shared" si="1268"/>
        <v>0</v>
      </c>
      <c r="N3954" s="104">
        <f t="shared" si="1269"/>
        <v>0</v>
      </c>
      <c r="O3954" s="113">
        <f t="shared" si="1266"/>
        <v>0.11</v>
      </c>
      <c r="P3954" s="108">
        <f t="shared" si="1256"/>
        <v>1.005062449</v>
      </c>
      <c r="Q3954" s="104">
        <f t="shared" si="1259"/>
        <v>100.35786638</v>
      </c>
      <c r="R3954" s="104">
        <f t="shared" si="1260"/>
        <v>100.35786638</v>
      </c>
      <c r="S3954" s="109" t="s">
        <v>52</v>
      </c>
      <c r="T3954" s="110">
        <f t="shared" si="1270"/>
        <v>43992</v>
      </c>
      <c r="U3954" s="111">
        <f t="shared" si="1271"/>
        <v>0</v>
      </c>
      <c r="V3954" s="22"/>
      <c r="AF3954" s="14"/>
    </row>
    <row r="3955" spans="1:32" x14ac:dyDescent="0.2">
      <c r="A3955" s="112">
        <f t="shared" si="1261"/>
        <v>43980</v>
      </c>
      <c r="B3955" s="104">
        <f t="shared" si="1273"/>
        <v>19929.923972380002</v>
      </c>
      <c r="C3955" s="104">
        <f t="shared" si="1262"/>
        <v>18366.631170669953</v>
      </c>
      <c r="D3955" s="132">
        <f t="shared" si="1263"/>
        <v>43962</v>
      </c>
      <c r="E3955" s="105">
        <f t="shared" si="1275"/>
        <v>0</v>
      </c>
      <c r="F3955" s="106">
        <f t="shared" si="1272"/>
        <v>19</v>
      </c>
      <c r="G3955" s="106">
        <f t="shared" si="1274"/>
        <v>31</v>
      </c>
      <c r="H3955" s="104">
        <f t="shared" si="1264"/>
        <v>1</v>
      </c>
      <c r="I3955" s="104">
        <f t="shared" si="1265"/>
        <v>1.07934741</v>
      </c>
      <c r="J3955" s="104">
        <f t="shared" si="1257"/>
        <v>1.07934741</v>
      </c>
      <c r="K3955" s="104">
        <f t="shared" si="1258"/>
        <v>19823.975784480001</v>
      </c>
      <c r="L3955" s="107">
        <f t="shared" si="1267"/>
        <v>0</v>
      </c>
      <c r="M3955" s="105">
        <f t="shared" si="1268"/>
        <v>0</v>
      </c>
      <c r="N3955" s="104">
        <f t="shared" si="1269"/>
        <v>0</v>
      </c>
      <c r="O3955" s="113">
        <f t="shared" si="1266"/>
        <v>0.11</v>
      </c>
      <c r="P3955" s="108">
        <f t="shared" si="1256"/>
        <v>1.0053444469999999</v>
      </c>
      <c r="Q3955" s="104">
        <f t="shared" si="1259"/>
        <v>105.94818789999999</v>
      </c>
      <c r="R3955" s="104">
        <f t="shared" si="1260"/>
        <v>105.94818789999999</v>
      </c>
      <c r="S3955" s="109" t="s">
        <v>52</v>
      </c>
      <c r="T3955" s="110">
        <f t="shared" si="1270"/>
        <v>43992</v>
      </c>
      <c r="U3955" s="111">
        <f t="shared" si="1271"/>
        <v>0</v>
      </c>
      <c r="V3955" s="22"/>
      <c r="AF3955" s="14"/>
    </row>
    <row r="3956" spans="1:32" x14ac:dyDescent="0.2">
      <c r="A3956" s="112">
        <f t="shared" si="1261"/>
        <v>43981</v>
      </c>
      <c r="B3956" s="104">
        <f t="shared" si="1273"/>
        <v>19935.51584018</v>
      </c>
      <c r="C3956" s="104">
        <f t="shared" si="1262"/>
        <v>18366.631170669953</v>
      </c>
      <c r="D3956" s="132">
        <f t="shared" si="1263"/>
        <v>43962</v>
      </c>
      <c r="E3956" s="105">
        <f t="shared" si="1275"/>
        <v>0</v>
      </c>
      <c r="F3956" s="106">
        <f t="shared" si="1272"/>
        <v>20</v>
      </c>
      <c r="G3956" s="106">
        <f t="shared" si="1274"/>
        <v>31</v>
      </c>
      <c r="H3956" s="104">
        <f t="shared" si="1264"/>
        <v>1</v>
      </c>
      <c r="I3956" s="104">
        <f t="shared" si="1265"/>
        <v>1.07934741</v>
      </c>
      <c r="J3956" s="104">
        <f t="shared" si="1257"/>
        <v>1.07934741</v>
      </c>
      <c r="K3956" s="104">
        <f t="shared" si="1258"/>
        <v>19823.975784480001</v>
      </c>
      <c r="L3956" s="107">
        <f t="shared" si="1267"/>
        <v>0</v>
      </c>
      <c r="M3956" s="105">
        <f t="shared" si="1268"/>
        <v>0</v>
      </c>
      <c r="N3956" s="104">
        <f t="shared" si="1269"/>
        <v>0</v>
      </c>
      <c r="O3956" s="113">
        <f t="shared" si="1266"/>
        <v>0.11</v>
      </c>
      <c r="P3956" s="108">
        <f t="shared" si="1256"/>
        <v>1.0056265230000001</v>
      </c>
      <c r="Q3956" s="104">
        <f t="shared" si="1259"/>
        <v>111.5400557</v>
      </c>
      <c r="R3956" s="104">
        <f t="shared" si="1260"/>
        <v>111.5400557</v>
      </c>
      <c r="S3956" s="109" t="s">
        <v>52</v>
      </c>
      <c r="T3956" s="110">
        <f t="shared" si="1270"/>
        <v>43992</v>
      </c>
      <c r="U3956" s="111">
        <f t="shared" si="1271"/>
        <v>0</v>
      </c>
      <c r="V3956" s="22"/>
      <c r="AF3956" s="14"/>
    </row>
    <row r="3957" spans="1:32" x14ac:dyDescent="0.2">
      <c r="A3957" s="112">
        <f t="shared" si="1261"/>
        <v>43982</v>
      </c>
      <c r="B3957" s="104">
        <f t="shared" si="1273"/>
        <v>19941.10929389</v>
      </c>
      <c r="C3957" s="104">
        <f t="shared" si="1262"/>
        <v>18366.631170669953</v>
      </c>
      <c r="D3957" s="132">
        <f t="shared" si="1263"/>
        <v>43962</v>
      </c>
      <c r="E3957" s="105">
        <f t="shared" si="1275"/>
        <v>0</v>
      </c>
      <c r="F3957" s="106">
        <f t="shared" si="1272"/>
        <v>21</v>
      </c>
      <c r="G3957" s="106">
        <f t="shared" si="1274"/>
        <v>31</v>
      </c>
      <c r="H3957" s="104">
        <f t="shared" si="1264"/>
        <v>1</v>
      </c>
      <c r="I3957" s="104">
        <f t="shared" si="1265"/>
        <v>1.07934741</v>
      </c>
      <c r="J3957" s="104">
        <f t="shared" si="1257"/>
        <v>1.07934741</v>
      </c>
      <c r="K3957" s="104">
        <f t="shared" si="1258"/>
        <v>19823.975784480001</v>
      </c>
      <c r="L3957" s="107">
        <f t="shared" si="1267"/>
        <v>0</v>
      </c>
      <c r="M3957" s="105">
        <f t="shared" si="1268"/>
        <v>0</v>
      </c>
      <c r="N3957" s="104">
        <f t="shared" si="1269"/>
        <v>0</v>
      </c>
      <c r="O3957" s="113">
        <f t="shared" si="1266"/>
        <v>0.11</v>
      </c>
      <c r="P3957" s="108">
        <f t="shared" si="1256"/>
        <v>1.005908679</v>
      </c>
      <c r="Q3957" s="104">
        <f t="shared" si="1259"/>
        <v>117.13350941</v>
      </c>
      <c r="R3957" s="104">
        <f t="shared" si="1260"/>
        <v>117.13350941</v>
      </c>
      <c r="S3957" s="109" t="s">
        <v>52</v>
      </c>
      <c r="T3957" s="110">
        <f t="shared" si="1270"/>
        <v>43992</v>
      </c>
      <c r="U3957" s="111">
        <f t="shared" si="1271"/>
        <v>0</v>
      </c>
      <c r="V3957" s="22"/>
      <c r="AF3957" s="14"/>
    </row>
    <row r="3958" spans="1:32" x14ac:dyDescent="0.2">
      <c r="A3958" s="112">
        <f t="shared" si="1261"/>
        <v>43983</v>
      </c>
      <c r="B3958" s="104">
        <f t="shared" si="1273"/>
        <v>19946.704313689999</v>
      </c>
      <c r="C3958" s="104">
        <f t="shared" si="1262"/>
        <v>18366.631170669953</v>
      </c>
      <c r="D3958" s="132">
        <f t="shared" si="1263"/>
        <v>43962</v>
      </c>
      <c r="E3958" s="105">
        <f t="shared" si="1275"/>
        <v>0</v>
      </c>
      <c r="F3958" s="106">
        <f t="shared" si="1272"/>
        <v>22</v>
      </c>
      <c r="G3958" s="106">
        <f t="shared" si="1274"/>
        <v>31</v>
      </c>
      <c r="H3958" s="104">
        <f t="shared" si="1264"/>
        <v>1</v>
      </c>
      <c r="I3958" s="104">
        <f t="shared" si="1265"/>
        <v>1.07934741</v>
      </c>
      <c r="J3958" s="104">
        <f t="shared" si="1257"/>
        <v>1.07934741</v>
      </c>
      <c r="K3958" s="104">
        <f t="shared" si="1258"/>
        <v>19823.975784480001</v>
      </c>
      <c r="L3958" s="107">
        <f t="shared" si="1267"/>
        <v>0</v>
      </c>
      <c r="M3958" s="105">
        <f t="shared" si="1268"/>
        <v>0</v>
      </c>
      <c r="N3958" s="104">
        <f t="shared" si="1269"/>
        <v>0</v>
      </c>
      <c r="O3958" s="113">
        <f t="shared" si="1266"/>
        <v>0.11</v>
      </c>
      <c r="P3958" s="108">
        <f t="shared" si="1256"/>
        <v>1.006190914</v>
      </c>
      <c r="Q3958" s="104">
        <f t="shared" si="1259"/>
        <v>122.72852921</v>
      </c>
      <c r="R3958" s="104">
        <f t="shared" si="1260"/>
        <v>122.72852921</v>
      </c>
      <c r="S3958" s="109" t="s">
        <v>52</v>
      </c>
      <c r="T3958" s="110">
        <f t="shared" si="1270"/>
        <v>43992</v>
      </c>
      <c r="U3958" s="111">
        <f t="shared" si="1271"/>
        <v>0</v>
      </c>
      <c r="V3958" s="22"/>
      <c r="AF3958" s="14"/>
    </row>
    <row r="3959" spans="1:32" x14ac:dyDescent="0.2">
      <c r="A3959" s="112">
        <f t="shared" si="1261"/>
        <v>43984</v>
      </c>
      <c r="B3959" s="104">
        <f t="shared" si="1273"/>
        <v>19952.300899590002</v>
      </c>
      <c r="C3959" s="104">
        <f t="shared" si="1262"/>
        <v>18366.631170669953</v>
      </c>
      <c r="D3959" s="132">
        <f t="shared" si="1263"/>
        <v>43962</v>
      </c>
      <c r="E3959" s="105">
        <f t="shared" si="1275"/>
        <v>0</v>
      </c>
      <c r="F3959" s="106">
        <f t="shared" si="1272"/>
        <v>23</v>
      </c>
      <c r="G3959" s="106">
        <f t="shared" si="1274"/>
        <v>31</v>
      </c>
      <c r="H3959" s="104">
        <f t="shared" si="1264"/>
        <v>1</v>
      </c>
      <c r="I3959" s="104">
        <f t="shared" si="1265"/>
        <v>1.07934741</v>
      </c>
      <c r="J3959" s="104">
        <f t="shared" si="1257"/>
        <v>1.07934741</v>
      </c>
      <c r="K3959" s="104">
        <f t="shared" si="1258"/>
        <v>19823.975784480001</v>
      </c>
      <c r="L3959" s="107">
        <f t="shared" si="1267"/>
        <v>0</v>
      </c>
      <c r="M3959" s="105">
        <f t="shared" si="1268"/>
        <v>0</v>
      </c>
      <c r="N3959" s="104">
        <f t="shared" si="1269"/>
        <v>0</v>
      </c>
      <c r="O3959" s="113">
        <f t="shared" si="1266"/>
        <v>0.11</v>
      </c>
      <c r="P3959" s="108">
        <f t="shared" si="1256"/>
        <v>1.0064732279999999</v>
      </c>
      <c r="Q3959" s="104">
        <f t="shared" si="1259"/>
        <v>128.32511511000001</v>
      </c>
      <c r="R3959" s="104">
        <f t="shared" si="1260"/>
        <v>128.32511511000001</v>
      </c>
      <c r="S3959" s="109" t="s">
        <v>52</v>
      </c>
      <c r="T3959" s="110">
        <f t="shared" si="1270"/>
        <v>43992</v>
      </c>
      <c r="U3959" s="111">
        <f t="shared" si="1271"/>
        <v>0</v>
      </c>
      <c r="V3959" s="22"/>
      <c r="AF3959" s="14"/>
    </row>
    <row r="3960" spans="1:32" x14ac:dyDescent="0.2">
      <c r="A3960" s="112">
        <f t="shared" si="1261"/>
        <v>43985</v>
      </c>
      <c r="B3960" s="104">
        <f t="shared" si="1273"/>
        <v>19957.89905159</v>
      </c>
      <c r="C3960" s="104">
        <f t="shared" si="1262"/>
        <v>18366.631170669953</v>
      </c>
      <c r="D3960" s="132">
        <f t="shared" si="1263"/>
        <v>43962</v>
      </c>
      <c r="E3960" s="105">
        <f t="shared" si="1275"/>
        <v>0</v>
      </c>
      <c r="F3960" s="106">
        <f t="shared" si="1272"/>
        <v>24</v>
      </c>
      <c r="G3960" s="106">
        <f t="shared" si="1274"/>
        <v>31</v>
      </c>
      <c r="H3960" s="104">
        <f t="shared" si="1264"/>
        <v>1</v>
      </c>
      <c r="I3960" s="104">
        <f t="shared" si="1265"/>
        <v>1.07934741</v>
      </c>
      <c r="J3960" s="104">
        <f t="shared" si="1257"/>
        <v>1.07934741</v>
      </c>
      <c r="K3960" s="104">
        <f t="shared" si="1258"/>
        <v>19823.975784480001</v>
      </c>
      <c r="L3960" s="107">
        <f t="shared" si="1267"/>
        <v>0</v>
      </c>
      <c r="M3960" s="105">
        <f t="shared" si="1268"/>
        <v>0</v>
      </c>
      <c r="N3960" s="104">
        <f t="shared" si="1269"/>
        <v>0</v>
      </c>
      <c r="O3960" s="113">
        <f t="shared" si="1266"/>
        <v>0.11</v>
      </c>
      <c r="P3960" s="108">
        <f t="shared" si="1256"/>
        <v>1.0067556209999999</v>
      </c>
      <c r="Q3960" s="104">
        <f t="shared" si="1259"/>
        <v>133.92326711000001</v>
      </c>
      <c r="R3960" s="104">
        <f t="shared" si="1260"/>
        <v>133.92326711000001</v>
      </c>
      <c r="S3960" s="109" t="s">
        <v>52</v>
      </c>
      <c r="T3960" s="110">
        <f t="shared" si="1270"/>
        <v>43992</v>
      </c>
      <c r="U3960" s="111">
        <f t="shared" si="1271"/>
        <v>0</v>
      </c>
      <c r="V3960" s="22"/>
      <c r="AF3960" s="14"/>
    </row>
    <row r="3961" spans="1:32" x14ac:dyDescent="0.2">
      <c r="A3961" s="112">
        <f t="shared" si="1261"/>
        <v>43986</v>
      </c>
      <c r="B3961" s="104">
        <f t="shared" si="1273"/>
        <v>19963.498789500001</v>
      </c>
      <c r="C3961" s="104">
        <f t="shared" si="1262"/>
        <v>18366.631170669953</v>
      </c>
      <c r="D3961" s="132">
        <f t="shared" si="1263"/>
        <v>43962</v>
      </c>
      <c r="E3961" s="105">
        <f t="shared" si="1275"/>
        <v>0</v>
      </c>
      <c r="F3961" s="106">
        <f t="shared" si="1272"/>
        <v>25</v>
      </c>
      <c r="G3961" s="106">
        <f t="shared" si="1274"/>
        <v>31</v>
      </c>
      <c r="H3961" s="104">
        <f t="shared" si="1264"/>
        <v>1</v>
      </c>
      <c r="I3961" s="104">
        <f t="shared" si="1265"/>
        <v>1.07934741</v>
      </c>
      <c r="J3961" s="104">
        <f t="shared" si="1257"/>
        <v>1.07934741</v>
      </c>
      <c r="K3961" s="104">
        <f t="shared" si="1258"/>
        <v>19823.975784480001</v>
      </c>
      <c r="L3961" s="107">
        <f t="shared" si="1267"/>
        <v>0</v>
      </c>
      <c r="M3961" s="105">
        <f t="shared" si="1268"/>
        <v>0</v>
      </c>
      <c r="N3961" s="104">
        <f t="shared" si="1269"/>
        <v>0</v>
      </c>
      <c r="O3961" s="113">
        <f t="shared" si="1266"/>
        <v>0.11</v>
      </c>
      <c r="P3961" s="108">
        <f t="shared" si="1256"/>
        <v>1.0070380940000001</v>
      </c>
      <c r="Q3961" s="104">
        <f t="shared" si="1259"/>
        <v>139.52300502</v>
      </c>
      <c r="R3961" s="104">
        <f t="shared" si="1260"/>
        <v>139.52300502</v>
      </c>
      <c r="S3961" s="109" t="s">
        <v>52</v>
      </c>
      <c r="T3961" s="110">
        <f t="shared" si="1270"/>
        <v>43992</v>
      </c>
      <c r="U3961" s="111">
        <f t="shared" si="1271"/>
        <v>0</v>
      </c>
      <c r="V3961" s="22"/>
      <c r="AF3961" s="14"/>
    </row>
    <row r="3962" spans="1:32" x14ac:dyDescent="0.2">
      <c r="A3962" s="112">
        <f t="shared" si="1261"/>
        <v>43987</v>
      </c>
      <c r="B3962" s="104">
        <f t="shared" si="1273"/>
        <v>19969.100073680002</v>
      </c>
      <c r="C3962" s="104">
        <f t="shared" si="1262"/>
        <v>18366.631170669953</v>
      </c>
      <c r="D3962" s="132">
        <f t="shared" si="1263"/>
        <v>43962</v>
      </c>
      <c r="E3962" s="105">
        <f t="shared" si="1275"/>
        <v>0</v>
      </c>
      <c r="F3962" s="106">
        <f t="shared" si="1272"/>
        <v>26</v>
      </c>
      <c r="G3962" s="106">
        <f t="shared" si="1274"/>
        <v>31</v>
      </c>
      <c r="H3962" s="104">
        <f t="shared" si="1264"/>
        <v>1</v>
      </c>
      <c r="I3962" s="104">
        <f t="shared" si="1265"/>
        <v>1.07934741</v>
      </c>
      <c r="J3962" s="104">
        <f t="shared" si="1257"/>
        <v>1.07934741</v>
      </c>
      <c r="K3962" s="104">
        <f t="shared" si="1258"/>
        <v>19823.975784480001</v>
      </c>
      <c r="L3962" s="107">
        <f t="shared" si="1267"/>
        <v>0</v>
      </c>
      <c r="M3962" s="105">
        <f t="shared" si="1268"/>
        <v>0</v>
      </c>
      <c r="N3962" s="104">
        <f t="shared" si="1269"/>
        <v>0</v>
      </c>
      <c r="O3962" s="113">
        <f t="shared" si="1266"/>
        <v>0.11</v>
      </c>
      <c r="P3962" s="108">
        <f t="shared" si="1256"/>
        <v>1.0073206450000001</v>
      </c>
      <c r="Q3962" s="104">
        <f t="shared" si="1259"/>
        <v>145.12428919999999</v>
      </c>
      <c r="R3962" s="104">
        <f t="shared" si="1260"/>
        <v>145.12428919999999</v>
      </c>
      <c r="S3962" s="109" t="s">
        <v>52</v>
      </c>
      <c r="T3962" s="110">
        <f t="shared" si="1270"/>
        <v>43992</v>
      </c>
      <c r="U3962" s="111">
        <f t="shared" si="1271"/>
        <v>0</v>
      </c>
      <c r="V3962" s="22"/>
      <c r="AF3962" s="14"/>
    </row>
    <row r="3963" spans="1:32" x14ac:dyDescent="0.2">
      <c r="A3963" s="112">
        <f t="shared" si="1261"/>
        <v>43988</v>
      </c>
      <c r="B3963" s="104">
        <f t="shared" si="1273"/>
        <v>19974.702943780001</v>
      </c>
      <c r="C3963" s="104">
        <f t="shared" si="1262"/>
        <v>18366.631170669953</v>
      </c>
      <c r="D3963" s="132">
        <f t="shared" si="1263"/>
        <v>43962</v>
      </c>
      <c r="E3963" s="105">
        <f t="shared" si="1275"/>
        <v>0</v>
      </c>
      <c r="F3963" s="106">
        <f t="shared" si="1272"/>
        <v>27</v>
      </c>
      <c r="G3963" s="106">
        <f t="shared" si="1274"/>
        <v>31</v>
      </c>
      <c r="H3963" s="104">
        <f t="shared" si="1264"/>
        <v>1</v>
      </c>
      <c r="I3963" s="104">
        <f t="shared" si="1265"/>
        <v>1.07934741</v>
      </c>
      <c r="J3963" s="104">
        <f t="shared" si="1257"/>
        <v>1.07934741</v>
      </c>
      <c r="K3963" s="104">
        <f t="shared" si="1258"/>
        <v>19823.975784480001</v>
      </c>
      <c r="L3963" s="107">
        <f t="shared" si="1267"/>
        <v>0</v>
      </c>
      <c r="M3963" s="105">
        <f t="shared" si="1268"/>
        <v>0</v>
      </c>
      <c r="N3963" s="104">
        <f t="shared" si="1269"/>
        <v>0</v>
      </c>
      <c r="O3963" s="113">
        <f t="shared" si="1266"/>
        <v>0.11</v>
      </c>
      <c r="P3963" s="108">
        <f t="shared" si="1256"/>
        <v>1.007603276</v>
      </c>
      <c r="Q3963" s="104">
        <f t="shared" si="1259"/>
        <v>150.72715930000001</v>
      </c>
      <c r="R3963" s="104">
        <f t="shared" si="1260"/>
        <v>150.72715930000001</v>
      </c>
      <c r="S3963" s="109" t="s">
        <v>52</v>
      </c>
      <c r="T3963" s="110">
        <f t="shared" si="1270"/>
        <v>43992</v>
      </c>
      <c r="U3963" s="111">
        <f t="shared" si="1271"/>
        <v>0</v>
      </c>
      <c r="V3963" s="22"/>
      <c r="AF3963" s="14"/>
    </row>
    <row r="3964" spans="1:32" x14ac:dyDescent="0.2">
      <c r="A3964" s="112">
        <f t="shared" si="1261"/>
        <v>43989</v>
      </c>
      <c r="B3964" s="104">
        <f t="shared" si="1273"/>
        <v>19980.3073998</v>
      </c>
      <c r="C3964" s="104">
        <f t="shared" si="1262"/>
        <v>18366.631170669953</v>
      </c>
      <c r="D3964" s="132">
        <f t="shared" si="1263"/>
        <v>43962</v>
      </c>
      <c r="E3964" s="105">
        <f t="shared" si="1275"/>
        <v>0</v>
      </c>
      <c r="F3964" s="106">
        <f t="shared" si="1272"/>
        <v>28</v>
      </c>
      <c r="G3964" s="106">
        <f t="shared" si="1274"/>
        <v>31</v>
      </c>
      <c r="H3964" s="104">
        <f t="shared" si="1264"/>
        <v>1</v>
      </c>
      <c r="I3964" s="104">
        <f t="shared" si="1265"/>
        <v>1.07934741</v>
      </c>
      <c r="J3964" s="104">
        <f t="shared" si="1257"/>
        <v>1.07934741</v>
      </c>
      <c r="K3964" s="104">
        <f t="shared" si="1258"/>
        <v>19823.975784480001</v>
      </c>
      <c r="L3964" s="107">
        <f t="shared" si="1267"/>
        <v>0</v>
      </c>
      <c r="M3964" s="105">
        <f t="shared" si="1268"/>
        <v>0</v>
      </c>
      <c r="N3964" s="104">
        <f t="shared" si="1269"/>
        <v>0</v>
      </c>
      <c r="O3964" s="113">
        <f t="shared" si="1266"/>
        <v>0.11</v>
      </c>
      <c r="P3964" s="108">
        <f t="shared" si="1256"/>
        <v>1.0078859870000001</v>
      </c>
      <c r="Q3964" s="104">
        <f t="shared" si="1259"/>
        <v>156.33161532</v>
      </c>
      <c r="R3964" s="104">
        <f t="shared" si="1260"/>
        <v>156.33161532</v>
      </c>
      <c r="S3964" s="109" t="s">
        <v>52</v>
      </c>
      <c r="T3964" s="110">
        <f t="shared" si="1270"/>
        <v>43992</v>
      </c>
      <c r="U3964" s="111">
        <f t="shared" si="1271"/>
        <v>0</v>
      </c>
      <c r="V3964" s="22"/>
      <c r="AF3964" s="14"/>
    </row>
    <row r="3965" spans="1:32" x14ac:dyDescent="0.2">
      <c r="A3965" s="112">
        <f t="shared" si="1261"/>
        <v>43990</v>
      </c>
      <c r="B3965" s="104">
        <f t="shared" si="1273"/>
        <v>19985.913402090002</v>
      </c>
      <c r="C3965" s="104">
        <f t="shared" si="1262"/>
        <v>18366.631170669953</v>
      </c>
      <c r="D3965" s="132">
        <f t="shared" si="1263"/>
        <v>43962</v>
      </c>
      <c r="E3965" s="105">
        <f t="shared" si="1275"/>
        <v>0</v>
      </c>
      <c r="F3965" s="106">
        <f t="shared" si="1272"/>
        <v>29</v>
      </c>
      <c r="G3965" s="106">
        <f t="shared" si="1274"/>
        <v>31</v>
      </c>
      <c r="H3965" s="104">
        <f t="shared" si="1264"/>
        <v>1</v>
      </c>
      <c r="I3965" s="104">
        <f t="shared" si="1265"/>
        <v>1.07934741</v>
      </c>
      <c r="J3965" s="104">
        <f t="shared" si="1257"/>
        <v>1.07934741</v>
      </c>
      <c r="K3965" s="104">
        <f t="shared" si="1258"/>
        <v>19823.975784480001</v>
      </c>
      <c r="L3965" s="107">
        <f t="shared" si="1267"/>
        <v>0</v>
      </c>
      <c r="M3965" s="105">
        <f t="shared" si="1268"/>
        <v>0</v>
      </c>
      <c r="N3965" s="104">
        <f t="shared" si="1269"/>
        <v>0</v>
      </c>
      <c r="O3965" s="113">
        <f t="shared" si="1266"/>
        <v>0.11</v>
      </c>
      <c r="P3965" s="108">
        <f t="shared" si="1256"/>
        <v>1.008168776</v>
      </c>
      <c r="Q3965" s="104">
        <f t="shared" si="1259"/>
        <v>161.93761760999999</v>
      </c>
      <c r="R3965" s="104">
        <f t="shared" si="1260"/>
        <v>161.93761760999999</v>
      </c>
      <c r="S3965" s="109" t="s">
        <v>52</v>
      </c>
      <c r="T3965" s="110">
        <f t="shared" si="1270"/>
        <v>43992</v>
      </c>
      <c r="U3965" s="111">
        <f t="shared" si="1271"/>
        <v>0</v>
      </c>
      <c r="V3965" s="22"/>
      <c r="AF3965" s="14"/>
    </row>
    <row r="3966" spans="1:32" x14ac:dyDescent="0.2">
      <c r="A3966" s="112">
        <f t="shared" si="1261"/>
        <v>43991</v>
      </c>
      <c r="B3966" s="104">
        <f t="shared" si="1273"/>
        <v>19991.520990290002</v>
      </c>
      <c r="C3966" s="104">
        <f t="shared" si="1262"/>
        <v>18366.631170669953</v>
      </c>
      <c r="D3966" s="132">
        <f t="shared" si="1263"/>
        <v>43962</v>
      </c>
      <c r="E3966" s="105">
        <f t="shared" si="1275"/>
        <v>0</v>
      </c>
      <c r="F3966" s="106">
        <f t="shared" si="1272"/>
        <v>30</v>
      </c>
      <c r="G3966" s="106">
        <f t="shared" si="1274"/>
        <v>31</v>
      </c>
      <c r="H3966" s="104">
        <f t="shared" si="1264"/>
        <v>1</v>
      </c>
      <c r="I3966" s="104">
        <f t="shared" si="1265"/>
        <v>1.07934741</v>
      </c>
      <c r="J3966" s="104">
        <f t="shared" si="1257"/>
        <v>1.07934741</v>
      </c>
      <c r="K3966" s="104">
        <f t="shared" si="1258"/>
        <v>19823.975784480001</v>
      </c>
      <c r="L3966" s="107">
        <f t="shared" si="1267"/>
        <v>0</v>
      </c>
      <c r="M3966" s="105">
        <f t="shared" si="1268"/>
        <v>0</v>
      </c>
      <c r="N3966" s="104">
        <f t="shared" si="1269"/>
        <v>0</v>
      </c>
      <c r="O3966" s="113">
        <f t="shared" si="1266"/>
        <v>0.11</v>
      </c>
      <c r="P3966" s="108">
        <f t="shared" si="1256"/>
        <v>1.0084516450000001</v>
      </c>
      <c r="Q3966" s="104">
        <f t="shared" si="1259"/>
        <v>167.54520581</v>
      </c>
      <c r="R3966" s="104">
        <f t="shared" si="1260"/>
        <v>167.54520581</v>
      </c>
      <c r="S3966" s="109" t="s">
        <v>52</v>
      </c>
      <c r="T3966" s="110">
        <f t="shared" si="1270"/>
        <v>43992</v>
      </c>
      <c r="U3966" s="111">
        <f t="shared" si="1271"/>
        <v>0</v>
      </c>
      <c r="V3966" s="22"/>
      <c r="AF3966" s="14"/>
    </row>
    <row r="3967" spans="1:32" x14ac:dyDescent="0.2">
      <c r="A3967" s="112">
        <f t="shared" si="1261"/>
        <v>43992</v>
      </c>
      <c r="B3967" s="104">
        <f t="shared" si="1273"/>
        <v>19997.130164419999</v>
      </c>
      <c r="C3967" s="104">
        <f t="shared" si="1262"/>
        <v>18366.631170669953</v>
      </c>
      <c r="D3967" s="132">
        <f t="shared" si="1263"/>
        <v>43962</v>
      </c>
      <c r="E3967" s="105">
        <f t="shared" si="1275"/>
        <v>0</v>
      </c>
      <c r="F3967" s="106">
        <f t="shared" si="1272"/>
        <v>31</v>
      </c>
      <c r="G3967" s="106">
        <f t="shared" si="1274"/>
        <v>31</v>
      </c>
      <c r="H3967" s="104">
        <f t="shared" si="1264"/>
        <v>1</v>
      </c>
      <c r="I3967" s="104">
        <f t="shared" si="1265"/>
        <v>1.07934741</v>
      </c>
      <c r="J3967" s="104">
        <f t="shared" si="1257"/>
        <v>1.07934741</v>
      </c>
      <c r="K3967" s="104">
        <f t="shared" si="1258"/>
        <v>19823.975784480001</v>
      </c>
      <c r="L3967" s="107">
        <f t="shared" si="1267"/>
        <v>129</v>
      </c>
      <c r="M3967" s="105">
        <f t="shared" si="1268"/>
        <v>1.8189979323123225E-2</v>
      </c>
      <c r="N3967" s="104">
        <f t="shared" si="1269"/>
        <v>360.59770961999999</v>
      </c>
      <c r="O3967" s="113">
        <f t="shared" si="1266"/>
        <v>0.11</v>
      </c>
      <c r="P3967" s="108">
        <f t="shared" si="1256"/>
        <v>1.0087345940000001</v>
      </c>
      <c r="Q3967" s="104">
        <f t="shared" si="1259"/>
        <v>173.15437994000001</v>
      </c>
      <c r="R3967" s="104">
        <f t="shared" si="1260"/>
        <v>533.75208956000006</v>
      </c>
      <c r="S3967" s="109" t="s">
        <v>52</v>
      </c>
      <c r="T3967" s="110">
        <f t="shared" si="1270"/>
        <v>43992</v>
      </c>
      <c r="U3967" s="111">
        <f t="shared" si="1271"/>
        <v>19463.37807486</v>
      </c>
      <c r="V3967" s="71"/>
      <c r="AF3967" s="14"/>
    </row>
    <row r="3968" spans="1:32" x14ac:dyDescent="0.2">
      <c r="A3968" s="112">
        <f t="shared" si="1261"/>
        <v>43993</v>
      </c>
      <c r="B3968" s="104">
        <f t="shared" si="1273"/>
        <v>19469.021111530001</v>
      </c>
      <c r="C3968" s="104">
        <f t="shared" si="1262"/>
        <v>18032.542529449951</v>
      </c>
      <c r="D3968" s="132">
        <f t="shared" si="1263"/>
        <v>43993</v>
      </c>
      <c r="E3968" s="105">
        <f t="shared" si="1275"/>
        <v>0</v>
      </c>
      <c r="F3968" s="106">
        <f t="shared" si="1272"/>
        <v>1</v>
      </c>
      <c r="G3968" s="106">
        <f t="shared" si="1274"/>
        <v>30</v>
      </c>
      <c r="H3968" s="104">
        <f t="shared" si="1264"/>
        <v>1</v>
      </c>
      <c r="I3968" s="104">
        <f t="shared" si="1265"/>
        <v>1.07934741</v>
      </c>
      <c r="J3968" s="104">
        <f t="shared" si="1257"/>
        <v>1.07934741</v>
      </c>
      <c r="K3968" s="104">
        <f t="shared" si="1258"/>
        <v>19463.378074870001</v>
      </c>
      <c r="L3968" s="107">
        <f t="shared" si="1267"/>
        <v>0</v>
      </c>
      <c r="M3968" s="105">
        <f t="shared" si="1268"/>
        <v>0</v>
      </c>
      <c r="N3968" s="104">
        <f t="shared" si="1269"/>
        <v>0</v>
      </c>
      <c r="O3968" s="113">
        <f t="shared" si="1266"/>
        <v>0.11</v>
      </c>
      <c r="P3968" s="108">
        <f t="shared" si="1256"/>
        <v>1.000289931</v>
      </c>
      <c r="Q3968" s="104">
        <f t="shared" si="1259"/>
        <v>5.6430366599999999</v>
      </c>
      <c r="R3968" s="104">
        <f t="shared" si="1260"/>
        <v>5.6430366599999999</v>
      </c>
      <c r="S3968" s="109" t="s">
        <v>52</v>
      </c>
      <c r="T3968" s="110">
        <f t="shared" si="1270"/>
        <v>44022</v>
      </c>
      <c r="U3968" s="111">
        <f t="shared" si="1271"/>
        <v>0</v>
      </c>
      <c r="V3968" s="22"/>
      <c r="AF3968" s="14"/>
    </row>
    <row r="3969" spans="1:32" x14ac:dyDescent="0.2">
      <c r="A3969" s="112">
        <f t="shared" si="1261"/>
        <v>43994</v>
      </c>
      <c r="B3969" s="104">
        <f t="shared" si="1273"/>
        <v>19474.66578313</v>
      </c>
      <c r="C3969" s="104">
        <f t="shared" si="1262"/>
        <v>18032.542529449951</v>
      </c>
      <c r="D3969" s="132">
        <f t="shared" si="1263"/>
        <v>43993</v>
      </c>
      <c r="E3969" s="105">
        <f t="shared" si="1275"/>
        <v>0</v>
      </c>
      <c r="F3969" s="106">
        <f t="shared" si="1272"/>
        <v>2</v>
      </c>
      <c r="G3969" s="106">
        <f t="shared" si="1274"/>
        <v>30</v>
      </c>
      <c r="H3969" s="104">
        <f t="shared" si="1264"/>
        <v>1</v>
      </c>
      <c r="I3969" s="104">
        <f t="shared" si="1265"/>
        <v>1.07934741</v>
      </c>
      <c r="J3969" s="104">
        <f t="shared" si="1257"/>
        <v>1.07934741</v>
      </c>
      <c r="K3969" s="104">
        <f t="shared" si="1258"/>
        <v>19463.378074870001</v>
      </c>
      <c r="L3969" s="107">
        <f t="shared" si="1267"/>
        <v>0</v>
      </c>
      <c r="M3969" s="105">
        <f t="shared" si="1268"/>
        <v>0</v>
      </c>
      <c r="N3969" s="104">
        <f t="shared" si="1269"/>
        <v>0</v>
      </c>
      <c r="O3969" s="113">
        <f t="shared" si="1266"/>
        <v>0.11</v>
      </c>
      <c r="P3969" s="108">
        <f t="shared" si="1256"/>
        <v>1.000579946</v>
      </c>
      <c r="Q3969" s="104">
        <f t="shared" si="1259"/>
        <v>11.28770826</v>
      </c>
      <c r="R3969" s="104">
        <f t="shared" si="1260"/>
        <v>11.28770826</v>
      </c>
      <c r="S3969" s="109" t="s">
        <v>52</v>
      </c>
      <c r="T3969" s="110">
        <f t="shared" si="1270"/>
        <v>44022</v>
      </c>
      <c r="U3969" s="111">
        <f t="shared" si="1271"/>
        <v>0</v>
      </c>
      <c r="V3969" s="22"/>
      <c r="AF3969" s="14"/>
    </row>
    <row r="3970" spans="1:32" x14ac:dyDescent="0.2">
      <c r="A3970" s="112">
        <f t="shared" si="1261"/>
        <v>43995</v>
      </c>
      <c r="B3970" s="104">
        <f t="shared" si="1273"/>
        <v>19480.31208964</v>
      </c>
      <c r="C3970" s="104">
        <f t="shared" si="1262"/>
        <v>18032.542529449951</v>
      </c>
      <c r="D3970" s="132">
        <f t="shared" si="1263"/>
        <v>43993</v>
      </c>
      <c r="E3970" s="105">
        <f t="shared" si="1275"/>
        <v>0</v>
      </c>
      <c r="F3970" s="106">
        <f t="shared" si="1272"/>
        <v>3</v>
      </c>
      <c r="G3970" s="106">
        <f t="shared" si="1274"/>
        <v>30</v>
      </c>
      <c r="H3970" s="104">
        <f t="shared" si="1264"/>
        <v>1</v>
      </c>
      <c r="I3970" s="104">
        <f t="shared" si="1265"/>
        <v>1.07934741</v>
      </c>
      <c r="J3970" s="104">
        <f t="shared" si="1257"/>
        <v>1.07934741</v>
      </c>
      <c r="K3970" s="104">
        <f t="shared" si="1258"/>
        <v>19463.378074870001</v>
      </c>
      <c r="L3970" s="107">
        <f t="shared" si="1267"/>
        <v>0</v>
      </c>
      <c r="M3970" s="105">
        <f t="shared" si="1268"/>
        <v>0</v>
      </c>
      <c r="N3970" s="104">
        <f t="shared" si="1269"/>
        <v>0</v>
      </c>
      <c r="O3970" s="113">
        <f t="shared" si="1266"/>
        <v>0.11</v>
      </c>
      <c r="P3970" s="108">
        <f t="shared" si="1256"/>
        <v>1.0008700450000001</v>
      </c>
      <c r="Q3970" s="104">
        <f t="shared" si="1259"/>
        <v>16.934014770000001</v>
      </c>
      <c r="R3970" s="104">
        <f t="shared" si="1260"/>
        <v>16.934014770000001</v>
      </c>
      <c r="S3970" s="109" t="s">
        <v>52</v>
      </c>
      <c r="T3970" s="110">
        <f t="shared" si="1270"/>
        <v>44022</v>
      </c>
      <c r="U3970" s="111">
        <f t="shared" si="1271"/>
        <v>0</v>
      </c>
      <c r="V3970" s="22"/>
      <c r="AF3970" s="14"/>
    </row>
    <row r="3971" spans="1:32" x14ac:dyDescent="0.2">
      <c r="A3971" s="112">
        <f t="shared" si="1261"/>
        <v>43996</v>
      </c>
      <c r="B3971" s="104">
        <f t="shared" si="1273"/>
        <v>19485.960031080001</v>
      </c>
      <c r="C3971" s="104">
        <f t="shared" si="1262"/>
        <v>18032.542529449951</v>
      </c>
      <c r="D3971" s="132">
        <f t="shared" si="1263"/>
        <v>43993</v>
      </c>
      <c r="E3971" s="105">
        <f t="shared" si="1275"/>
        <v>0</v>
      </c>
      <c r="F3971" s="106">
        <f t="shared" si="1272"/>
        <v>4</v>
      </c>
      <c r="G3971" s="106">
        <f t="shared" si="1274"/>
        <v>30</v>
      </c>
      <c r="H3971" s="104">
        <f t="shared" si="1264"/>
        <v>1</v>
      </c>
      <c r="I3971" s="104">
        <f t="shared" si="1265"/>
        <v>1.07934741</v>
      </c>
      <c r="J3971" s="104">
        <f t="shared" si="1257"/>
        <v>1.07934741</v>
      </c>
      <c r="K3971" s="104">
        <f t="shared" si="1258"/>
        <v>19463.378074870001</v>
      </c>
      <c r="L3971" s="107">
        <f t="shared" si="1267"/>
        <v>0</v>
      </c>
      <c r="M3971" s="105">
        <f t="shared" si="1268"/>
        <v>0</v>
      </c>
      <c r="N3971" s="104">
        <f t="shared" si="1269"/>
        <v>0</v>
      </c>
      <c r="O3971" s="113">
        <f t="shared" si="1266"/>
        <v>0.11</v>
      </c>
      <c r="P3971" s="108">
        <f t="shared" si="1256"/>
        <v>1.001160228</v>
      </c>
      <c r="Q3971" s="104">
        <f t="shared" si="1259"/>
        <v>22.581956210000001</v>
      </c>
      <c r="R3971" s="104">
        <f t="shared" si="1260"/>
        <v>22.581956210000001</v>
      </c>
      <c r="S3971" s="109" t="s">
        <v>52</v>
      </c>
      <c r="T3971" s="110">
        <f t="shared" si="1270"/>
        <v>44022</v>
      </c>
      <c r="U3971" s="111">
        <f t="shared" si="1271"/>
        <v>0</v>
      </c>
      <c r="V3971" s="22"/>
      <c r="AF3971" s="14"/>
    </row>
    <row r="3972" spans="1:32" x14ac:dyDescent="0.2">
      <c r="A3972" s="112">
        <f t="shared" si="1261"/>
        <v>43997</v>
      </c>
      <c r="B3972" s="104">
        <f t="shared" si="1273"/>
        <v>19491.609626910002</v>
      </c>
      <c r="C3972" s="104">
        <f t="shared" si="1262"/>
        <v>18032.542529449951</v>
      </c>
      <c r="D3972" s="132">
        <f t="shared" si="1263"/>
        <v>43993</v>
      </c>
      <c r="E3972" s="105">
        <f t="shared" si="1275"/>
        <v>0</v>
      </c>
      <c r="F3972" s="106">
        <f t="shared" si="1272"/>
        <v>5</v>
      </c>
      <c r="G3972" s="106">
        <f t="shared" si="1274"/>
        <v>30</v>
      </c>
      <c r="H3972" s="104">
        <f t="shared" si="1264"/>
        <v>1</v>
      </c>
      <c r="I3972" s="104">
        <f t="shared" si="1265"/>
        <v>1.07934741</v>
      </c>
      <c r="J3972" s="104">
        <f t="shared" si="1257"/>
        <v>1.07934741</v>
      </c>
      <c r="K3972" s="104">
        <f t="shared" si="1258"/>
        <v>19463.378074870001</v>
      </c>
      <c r="L3972" s="107">
        <f t="shared" si="1267"/>
        <v>0</v>
      </c>
      <c r="M3972" s="105">
        <f t="shared" si="1268"/>
        <v>0</v>
      </c>
      <c r="N3972" s="104">
        <f t="shared" si="1269"/>
        <v>0</v>
      </c>
      <c r="O3972" s="113">
        <f t="shared" si="1266"/>
        <v>0.11</v>
      </c>
      <c r="P3972" s="108">
        <f t="shared" si="1256"/>
        <v>1.0014504959999999</v>
      </c>
      <c r="Q3972" s="104">
        <f t="shared" si="1259"/>
        <v>28.23155204</v>
      </c>
      <c r="R3972" s="104">
        <f t="shared" si="1260"/>
        <v>28.23155204</v>
      </c>
      <c r="S3972" s="109" t="s">
        <v>52</v>
      </c>
      <c r="T3972" s="110">
        <f t="shared" si="1270"/>
        <v>44022</v>
      </c>
      <c r="U3972" s="111">
        <f t="shared" si="1271"/>
        <v>0</v>
      </c>
      <c r="V3972" s="22"/>
      <c r="AF3972" s="14"/>
    </row>
    <row r="3973" spans="1:32" x14ac:dyDescent="0.2">
      <c r="A3973" s="112">
        <f t="shared" si="1261"/>
        <v>43998</v>
      </c>
      <c r="B3973" s="104">
        <f t="shared" si="1273"/>
        <v>19497.2608382</v>
      </c>
      <c r="C3973" s="104">
        <f t="shared" si="1262"/>
        <v>18032.542529449951</v>
      </c>
      <c r="D3973" s="132">
        <f t="shared" si="1263"/>
        <v>43993</v>
      </c>
      <c r="E3973" s="105">
        <f t="shared" si="1275"/>
        <v>0</v>
      </c>
      <c r="F3973" s="106">
        <f t="shared" si="1272"/>
        <v>6</v>
      </c>
      <c r="G3973" s="106">
        <f t="shared" si="1274"/>
        <v>30</v>
      </c>
      <c r="H3973" s="104">
        <f t="shared" si="1264"/>
        <v>1</v>
      </c>
      <c r="I3973" s="104">
        <f t="shared" si="1265"/>
        <v>1.07934741</v>
      </c>
      <c r="J3973" s="104">
        <f t="shared" si="1257"/>
        <v>1.07934741</v>
      </c>
      <c r="K3973" s="104">
        <f t="shared" si="1258"/>
        <v>19463.378074870001</v>
      </c>
      <c r="L3973" s="107">
        <f t="shared" si="1267"/>
        <v>0</v>
      </c>
      <c r="M3973" s="105">
        <f t="shared" si="1268"/>
        <v>0</v>
      </c>
      <c r="N3973" s="104">
        <f t="shared" si="1269"/>
        <v>0</v>
      </c>
      <c r="O3973" s="113">
        <f t="shared" si="1266"/>
        <v>0.11</v>
      </c>
      <c r="P3973" s="108">
        <f t="shared" si="1256"/>
        <v>1.001740847</v>
      </c>
      <c r="Q3973" s="104">
        <f t="shared" si="1259"/>
        <v>33.882763330000003</v>
      </c>
      <c r="R3973" s="104">
        <f t="shared" si="1260"/>
        <v>33.882763330000003</v>
      </c>
      <c r="S3973" s="109" t="s">
        <v>52</v>
      </c>
      <c r="T3973" s="110">
        <f t="shared" si="1270"/>
        <v>44022</v>
      </c>
      <c r="U3973" s="111">
        <f t="shared" si="1271"/>
        <v>0</v>
      </c>
      <c r="V3973" s="22"/>
      <c r="AF3973" s="14"/>
    </row>
    <row r="3974" spans="1:32" x14ac:dyDescent="0.2">
      <c r="A3974" s="112">
        <f t="shared" si="1261"/>
        <v>43999</v>
      </c>
      <c r="B3974" s="104">
        <f t="shared" si="1273"/>
        <v>19502.913703870003</v>
      </c>
      <c r="C3974" s="104">
        <f t="shared" si="1262"/>
        <v>18032.542529449951</v>
      </c>
      <c r="D3974" s="132">
        <f t="shared" si="1263"/>
        <v>43993</v>
      </c>
      <c r="E3974" s="105">
        <f t="shared" si="1275"/>
        <v>0</v>
      </c>
      <c r="F3974" s="106">
        <f t="shared" si="1272"/>
        <v>7</v>
      </c>
      <c r="G3974" s="106">
        <f t="shared" si="1274"/>
        <v>30</v>
      </c>
      <c r="H3974" s="104">
        <f t="shared" si="1264"/>
        <v>1</v>
      </c>
      <c r="I3974" s="104">
        <f t="shared" si="1265"/>
        <v>1.07934741</v>
      </c>
      <c r="J3974" s="104">
        <f t="shared" si="1257"/>
        <v>1.07934741</v>
      </c>
      <c r="K3974" s="104">
        <f t="shared" si="1258"/>
        <v>19463.378074870001</v>
      </c>
      <c r="L3974" s="107">
        <f t="shared" si="1267"/>
        <v>0</v>
      </c>
      <c r="M3974" s="105">
        <f t="shared" si="1268"/>
        <v>0</v>
      </c>
      <c r="N3974" s="104">
        <f t="shared" si="1269"/>
        <v>0</v>
      </c>
      <c r="O3974" s="113">
        <f t="shared" si="1266"/>
        <v>0.11</v>
      </c>
      <c r="P3974" s="108">
        <f t="shared" si="1256"/>
        <v>1.002031283</v>
      </c>
      <c r="Q3974" s="104">
        <f t="shared" si="1259"/>
        <v>39.535629</v>
      </c>
      <c r="R3974" s="104">
        <f t="shared" si="1260"/>
        <v>39.535629</v>
      </c>
      <c r="S3974" s="109" t="s">
        <v>52</v>
      </c>
      <c r="T3974" s="110">
        <f t="shared" si="1270"/>
        <v>44022</v>
      </c>
      <c r="U3974" s="111">
        <f t="shared" si="1271"/>
        <v>0</v>
      </c>
      <c r="V3974" s="22"/>
      <c r="AF3974" s="14"/>
    </row>
    <row r="3975" spans="1:32" x14ac:dyDescent="0.2">
      <c r="A3975" s="112">
        <f t="shared" si="1261"/>
        <v>44000</v>
      </c>
      <c r="B3975" s="104">
        <f t="shared" si="1273"/>
        <v>19508.568204470001</v>
      </c>
      <c r="C3975" s="104">
        <f t="shared" si="1262"/>
        <v>18032.542529449951</v>
      </c>
      <c r="D3975" s="132">
        <f t="shared" si="1263"/>
        <v>43993</v>
      </c>
      <c r="E3975" s="105">
        <f t="shared" si="1275"/>
        <v>0</v>
      </c>
      <c r="F3975" s="106">
        <f t="shared" si="1272"/>
        <v>8</v>
      </c>
      <c r="G3975" s="106">
        <f t="shared" si="1274"/>
        <v>30</v>
      </c>
      <c r="H3975" s="104">
        <f t="shared" si="1264"/>
        <v>1</v>
      </c>
      <c r="I3975" s="104">
        <f t="shared" si="1265"/>
        <v>1.07934741</v>
      </c>
      <c r="J3975" s="104">
        <f t="shared" si="1257"/>
        <v>1.07934741</v>
      </c>
      <c r="K3975" s="104">
        <f t="shared" si="1258"/>
        <v>19463.378074870001</v>
      </c>
      <c r="L3975" s="107">
        <f t="shared" si="1267"/>
        <v>0</v>
      </c>
      <c r="M3975" s="105">
        <f t="shared" si="1268"/>
        <v>0</v>
      </c>
      <c r="N3975" s="104">
        <f t="shared" si="1269"/>
        <v>0</v>
      </c>
      <c r="O3975" s="113">
        <f t="shared" si="1266"/>
        <v>0.11</v>
      </c>
      <c r="P3975" s="108">
        <f t="shared" si="1256"/>
        <v>1.0023218030000001</v>
      </c>
      <c r="Q3975" s="104">
        <f t="shared" si="1259"/>
        <v>45.190129599999999</v>
      </c>
      <c r="R3975" s="104">
        <f t="shared" si="1260"/>
        <v>45.190129599999999</v>
      </c>
      <c r="S3975" s="109" t="s">
        <v>52</v>
      </c>
      <c r="T3975" s="110">
        <f t="shared" si="1270"/>
        <v>44022</v>
      </c>
      <c r="U3975" s="111">
        <f t="shared" si="1271"/>
        <v>0</v>
      </c>
      <c r="V3975" s="22"/>
      <c r="AF3975" s="14"/>
    </row>
    <row r="3976" spans="1:32" x14ac:dyDescent="0.2">
      <c r="A3976" s="112">
        <f t="shared" si="1261"/>
        <v>44001</v>
      </c>
      <c r="B3976" s="104">
        <f t="shared" si="1273"/>
        <v>19514.22433999</v>
      </c>
      <c r="C3976" s="104">
        <f t="shared" si="1262"/>
        <v>18032.542529449951</v>
      </c>
      <c r="D3976" s="132">
        <f t="shared" si="1263"/>
        <v>43993</v>
      </c>
      <c r="E3976" s="105">
        <f t="shared" si="1275"/>
        <v>0</v>
      </c>
      <c r="F3976" s="106">
        <f t="shared" si="1272"/>
        <v>9</v>
      </c>
      <c r="G3976" s="106">
        <f t="shared" si="1274"/>
        <v>30</v>
      </c>
      <c r="H3976" s="104">
        <f t="shared" si="1264"/>
        <v>1</v>
      </c>
      <c r="I3976" s="104">
        <f t="shared" si="1265"/>
        <v>1.07934741</v>
      </c>
      <c r="J3976" s="104">
        <f t="shared" si="1257"/>
        <v>1.07934741</v>
      </c>
      <c r="K3976" s="104">
        <f t="shared" si="1258"/>
        <v>19463.378074870001</v>
      </c>
      <c r="L3976" s="107">
        <f t="shared" si="1267"/>
        <v>0</v>
      </c>
      <c r="M3976" s="105">
        <f t="shared" si="1268"/>
        <v>0</v>
      </c>
      <c r="N3976" s="104">
        <f t="shared" si="1269"/>
        <v>0</v>
      </c>
      <c r="O3976" s="113">
        <f t="shared" si="1266"/>
        <v>0.11</v>
      </c>
      <c r="P3976" s="108">
        <f t="shared" ref="P3976:P4039" si="1276">ROUND((1+O3976)^(30/360)^(F3976/G3976),9)</f>
        <v>1.002612407</v>
      </c>
      <c r="Q3976" s="104">
        <f t="shared" si="1259"/>
        <v>50.846265119999998</v>
      </c>
      <c r="R3976" s="104">
        <f t="shared" si="1260"/>
        <v>50.846265119999998</v>
      </c>
      <c r="S3976" s="109" t="s">
        <v>52</v>
      </c>
      <c r="T3976" s="110">
        <f t="shared" si="1270"/>
        <v>44022</v>
      </c>
      <c r="U3976" s="111">
        <f t="shared" si="1271"/>
        <v>0</v>
      </c>
      <c r="V3976" s="22"/>
      <c r="AF3976" s="14"/>
    </row>
    <row r="3977" spans="1:32" x14ac:dyDescent="0.2">
      <c r="A3977" s="112">
        <f t="shared" si="1261"/>
        <v>44002</v>
      </c>
      <c r="B3977" s="104">
        <f t="shared" si="1273"/>
        <v>19519.882110440001</v>
      </c>
      <c r="C3977" s="104">
        <f t="shared" si="1262"/>
        <v>18032.542529449951</v>
      </c>
      <c r="D3977" s="132">
        <f t="shared" si="1263"/>
        <v>43993</v>
      </c>
      <c r="E3977" s="105">
        <f t="shared" si="1275"/>
        <v>0</v>
      </c>
      <c r="F3977" s="106">
        <f t="shared" si="1272"/>
        <v>10</v>
      </c>
      <c r="G3977" s="106">
        <f t="shared" si="1274"/>
        <v>30</v>
      </c>
      <c r="H3977" s="104">
        <f t="shared" si="1264"/>
        <v>1</v>
      </c>
      <c r="I3977" s="104">
        <f t="shared" si="1265"/>
        <v>1.07934741</v>
      </c>
      <c r="J3977" s="104">
        <f t="shared" si="1257"/>
        <v>1.07934741</v>
      </c>
      <c r="K3977" s="104">
        <f t="shared" si="1258"/>
        <v>19463.378074870001</v>
      </c>
      <c r="L3977" s="107">
        <f t="shared" si="1267"/>
        <v>0</v>
      </c>
      <c r="M3977" s="105">
        <f t="shared" si="1268"/>
        <v>0</v>
      </c>
      <c r="N3977" s="104">
        <f t="shared" si="1269"/>
        <v>0</v>
      </c>
      <c r="O3977" s="113">
        <f t="shared" si="1266"/>
        <v>0.11</v>
      </c>
      <c r="P3977" s="108">
        <f t="shared" si="1276"/>
        <v>1.002903095</v>
      </c>
      <c r="Q3977" s="104">
        <f t="shared" si="1259"/>
        <v>56.504035569999999</v>
      </c>
      <c r="R3977" s="104">
        <f t="shared" si="1260"/>
        <v>56.504035569999999</v>
      </c>
      <c r="S3977" s="109" t="s">
        <v>52</v>
      </c>
      <c r="T3977" s="110">
        <f t="shared" si="1270"/>
        <v>44022</v>
      </c>
      <c r="U3977" s="111">
        <f t="shared" si="1271"/>
        <v>0</v>
      </c>
      <c r="V3977" s="22"/>
      <c r="AF3977" s="14"/>
    </row>
    <row r="3978" spans="1:32" x14ac:dyDescent="0.2">
      <c r="A3978" s="112">
        <f t="shared" si="1261"/>
        <v>44003</v>
      </c>
      <c r="B3978" s="104">
        <f t="shared" si="1273"/>
        <v>19525.54153527</v>
      </c>
      <c r="C3978" s="104">
        <f t="shared" si="1262"/>
        <v>18032.542529449951</v>
      </c>
      <c r="D3978" s="132">
        <f t="shared" si="1263"/>
        <v>43993</v>
      </c>
      <c r="E3978" s="105">
        <f t="shared" si="1275"/>
        <v>0</v>
      </c>
      <c r="F3978" s="106">
        <f t="shared" si="1272"/>
        <v>11</v>
      </c>
      <c r="G3978" s="106">
        <f t="shared" si="1274"/>
        <v>30</v>
      </c>
      <c r="H3978" s="104">
        <f t="shared" si="1264"/>
        <v>1</v>
      </c>
      <c r="I3978" s="104">
        <f t="shared" si="1265"/>
        <v>1.07934741</v>
      </c>
      <c r="J3978" s="104">
        <f t="shared" ref="J3978:J4041" si="1277">TRUNC(H3978*I3978,8)</f>
        <v>1.07934741</v>
      </c>
      <c r="K3978" s="104">
        <f t="shared" ref="K3978:K4041" si="1278">TRUNC(C3978*J3978,8)</f>
        <v>19463.378074870001</v>
      </c>
      <c r="L3978" s="107">
        <f t="shared" si="1267"/>
        <v>0</v>
      </c>
      <c r="M3978" s="105">
        <f t="shared" si="1268"/>
        <v>0</v>
      </c>
      <c r="N3978" s="104">
        <f t="shared" si="1269"/>
        <v>0</v>
      </c>
      <c r="O3978" s="113">
        <f t="shared" si="1266"/>
        <v>0.11</v>
      </c>
      <c r="P3978" s="108">
        <f t="shared" si="1276"/>
        <v>1.0031938680000001</v>
      </c>
      <c r="Q3978" s="104">
        <f t="shared" ref="Q3978:Q4041" si="1279">TRUNC((P3978-1)*K3978,8)</f>
        <v>62.163460399999998</v>
      </c>
      <c r="R3978" s="104">
        <f t="shared" ref="R3978:R4041" si="1280">(N3978+Q3978)</f>
        <v>62.163460399999998</v>
      </c>
      <c r="S3978" s="109" t="s">
        <v>52</v>
      </c>
      <c r="T3978" s="110">
        <f t="shared" si="1270"/>
        <v>44022</v>
      </c>
      <c r="U3978" s="111">
        <f t="shared" si="1271"/>
        <v>0</v>
      </c>
      <c r="V3978" s="22"/>
      <c r="AF3978" s="14"/>
    </row>
    <row r="3979" spans="1:32" x14ac:dyDescent="0.2">
      <c r="A3979" s="112">
        <f t="shared" ref="A3979:A4042" si="1281">(A3978+1)</f>
        <v>44004</v>
      </c>
      <c r="B3979" s="104">
        <f t="shared" si="1273"/>
        <v>19531.202595030001</v>
      </c>
      <c r="C3979" s="104">
        <f t="shared" ref="C3979:C4042" si="1282">IF(DAY(A3978)=$E$2,VLOOKUP(A3978,X$10:Y$148,2),C3978)</f>
        <v>18032.542529449951</v>
      </c>
      <c r="D3979" s="132">
        <f t="shared" ref="D3979:D4042" si="1283">IF(DAY(A3978)=$E$2,A3979,D3978)</f>
        <v>43993</v>
      </c>
      <c r="E3979" s="105">
        <f t="shared" si="1275"/>
        <v>0</v>
      </c>
      <c r="F3979" s="106">
        <f t="shared" si="1272"/>
        <v>12</v>
      </c>
      <c r="G3979" s="106">
        <f t="shared" si="1274"/>
        <v>30</v>
      </c>
      <c r="H3979" s="104">
        <f t="shared" ref="H3979:H4042" si="1284">TRUNC(((1+$E3979)^($F3979/$G3979)),8)</f>
        <v>1</v>
      </c>
      <c r="I3979" s="104">
        <f t="shared" ref="I3979:I4042" si="1285">IF(DAY(A3978)=E$2,J3978,I3978)</f>
        <v>1.07934741</v>
      </c>
      <c r="J3979" s="104">
        <f t="shared" si="1277"/>
        <v>1.07934741</v>
      </c>
      <c r="K3979" s="104">
        <f t="shared" si="1278"/>
        <v>19463.378074870001</v>
      </c>
      <c r="L3979" s="107">
        <f t="shared" si="1267"/>
        <v>0</v>
      </c>
      <c r="M3979" s="105">
        <f t="shared" si="1268"/>
        <v>0</v>
      </c>
      <c r="N3979" s="104">
        <f t="shared" si="1269"/>
        <v>0</v>
      </c>
      <c r="O3979" s="113">
        <f t="shared" ref="O3979:O4042" si="1286">(O3978)</f>
        <v>0.11</v>
      </c>
      <c r="P3979" s="108">
        <f t="shared" si="1276"/>
        <v>1.0034847250000001</v>
      </c>
      <c r="Q3979" s="104">
        <f t="shared" si="1279"/>
        <v>67.824520160000006</v>
      </c>
      <c r="R3979" s="104">
        <f t="shared" si="1280"/>
        <v>67.824520160000006</v>
      </c>
      <c r="S3979" s="109" t="s">
        <v>52</v>
      </c>
      <c r="T3979" s="110">
        <f t="shared" si="1270"/>
        <v>44022</v>
      </c>
      <c r="U3979" s="111">
        <f t="shared" si="1271"/>
        <v>0</v>
      </c>
      <c r="V3979" s="22"/>
      <c r="AF3979" s="14"/>
    </row>
    <row r="3980" spans="1:32" x14ac:dyDescent="0.2">
      <c r="A3980" s="112">
        <f t="shared" si="1281"/>
        <v>44005</v>
      </c>
      <c r="B3980" s="104">
        <f t="shared" si="1273"/>
        <v>19536.86528971</v>
      </c>
      <c r="C3980" s="104">
        <f t="shared" si="1282"/>
        <v>18032.542529449951</v>
      </c>
      <c r="D3980" s="132">
        <f t="shared" si="1283"/>
        <v>43993</v>
      </c>
      <c r="E3980" s="105">
        <f t="shared" si="1275"/>
        <v>0</v>
      </c>
      <c r="F3980" s="106">
        <f t="shared" si="1272"/>
        <v>13</v>
      </c>
      <c r="G3980" s="106">
        <f t="shared" si="1274"/>
        <v>30</v>
      </c>
      <c r="H3980" s="104">
        <f t="shared" si="1284"/>
        <v>1</v>
      </c>
      <c r="I3980" s="104">
        <f t="shared" si="1285"/>
        <v>1.07934741</v>
      </c>
      <c r="J3980" s="104">
        <f t="shared" si="1277"/>
        <v>1.07934741</v>
      </c>
      <c r="K3980" s="104">
        <f t="shared" si="1278"/>
        <v>19463.378074870001</v>
      </c>
      <c r="L3980" s="107">
        <f t="shared" ref="L3980:L4043" si="1287">IF(DAY(A3980)=E$2,VLOOKUP(A3980,$X$10:$AE$196,7),0)</f>
        <v>0</v>
      </c>
      <c r="M3980" s="105">
        <f t="shared" ref="M3980:M4043" si="1288">IF(DAY(A3980)=E$2,VLOOKUP(A3980,$X$10:$AE$200,5),0)</f>
        <v>0</v>
      </c>
      <c r="N3980" s="104">
        <f t="shared" ref="N3980:N4043" si="1289">IF(M3980&gt;0,TRUNC((M3980*K3980),8),0)</f>
        <v>0</v>
      </c>
      <c r="O3980" s="113">
        <f t="shared" si="1286"/>
        <v>0.11</v>
      </c>
      <c r="P3980" s="108">
        <f t="shared" si="1276"/>
        <v>1.0037756659999999</v>
      </c>
      <c r="Q3980" s="104">
        <f t="shared" si="1279"/>
        <v>73.487214839999993</v>
      </c>
      <c r="R3980" s="104">
        <f t="shared" si="1280"/>
        <v>73.487214839999993</v>
      </c>
      <c r="S3980" s="109" t="s">
        <v>52</v>
      </c>
      <c r="T3980" s="110">
        <f t="shared" ref="T3980:T4043" si="1290">IF(DAY(A3980)=E$2+1,VLOOKUP(A3979,$X$10:$AE$200,8),T3979)</f>
        <v>44022</v>
      </c>
      <c r="U3980" s="111">
        <f t="shared" ref="U3980:U4043" si="1291">IF(L3980&gt;0,K3980-N3980,0)</f>
        <v>0</v>
      </c>
      <c r="V3980" s="22"/>
      <c r="AF3980" s="14"/>
    </row>
    <row r="3981" spans="1:32" x14ac:dyDescent="0.2">
      <c r="A3981" s="112">
        <f t="shared" si="1281"/>
        <v>44006</v>
      </c>
      <c r="B3981" s="104">
        <f t="shared" si="1273"/>
        <v>19542.529638780001</v>
      </c>
      <c r="C3981" s="104">
        <f t="shared" si="1282"/>
        <v>18032.542529449951</v>
      </c>
      <c r="D3981" s="132">
        <f t="shared" si="1283"/>
        <v>43993</v>
      </c>
      <c r="E3981" s="105">
        <f t="shared" si="1275"/>
        <v>0</v>
      </c>
      <c r="F3981" s="106">
        <f t="shared" si="1272"/>
        <v>14</v>
      </c>
      <c r="G3981" s="106">
        <f t="shared" si="1274"/>
        <v>30</v>
      </c>
      <c r="H3981" s="104">
        <f t="shared" si="1284"/>
        <v>1</v>
      </c>
      <c r="I3981" s="104">
        <f t="shared" si="1285"/>
        <v>1.07934741</v>
      </c>
      <c r="J3981" s="104">
        <f t="shared" si="1277"/>
        <v>1.07934741</v>
      </c>
      <c r="K3981" s="104">
        <f t="shared" si="1278"/>
        <v>19463.378074870001</v>
      </c>
      <c r="L3981" s="107">
        <f t="shared" si="1287"/>
        <v>0</v>
      </c>
      <c r="M3981" s="105">
        <f t="shared" si="1288"/>
        <v>0</v>
      </c>
      <c r="N3981" s="104">
        <f t="shared" si="1289"/>
        <v>0</v>
      </c>
      <c r="O3981" s="113">
        <f t="shared" si="1286"/>
        <v>0.11</v>
      </c>
      <c r="P3981" s="108">
        <f t="shared" si="1276"/>
        <v>1.0040666920000001</v>
      </c>
      <c r="Q3981" s="104">
        <f t="shared" si="1279"/>
        <v>79.151563909999993</v>
      </c>
      <c r="R3981" s="104">
        <f t="shared" si="1280"/>
        <v>79.151563909999993</v>
      </c>
      <c r="S3981" s="109" t="s">
        <v>52</v>
      </c>
      <c r="T3981" s="110">
        <f t="shared" si="1290"/>
        <v>44022</v>
      </c>
      <c r="U3981" s="111">
        <f t="shared" si="1291"/>
        <v>0</v>
      </c>
      <c r="V3981" s="22"/>
      <c r="AF3981" s="14"/>
    </row>
    <row r="3982" spans="1:32" x14ac:dyDescent="0.2">
      <c r="A3982" s="112">
        <f t="shared" si="1281"/>
        <v>44007</v>
      </c>
      <c r="B3982" s="104">
        <f t="shared" si="1273"/>
        <v>19548.195622769999</v>
      </c>
      <c r="C3982" s="104">
        <f t="shared" si="1282"/>
        <v>18032.542529449951</v>
      </c>
      <c r="D3982" s="132">
        <f t="shared" si="1283"/>
        <v>43993</v>
      </c>
      <c r="E3982" s="105">
        <f t="shared" si="1275"/>
        <v>0</v>
      </c>
      <c r="F3982" s="106">
        <f t="shared" si="1272"/>
        <v>15</v>
      </c>
      <c r="G3982" s="106">
        <f t="shared" si="1274"/>
        <v>30</v>
      </c>
      <c r="H3982" s="104">
        <f t="shared" si="1284"/>
        <v>1</v>
      </c>
      <c r="I3982" s="104">
        <f t="shared" si="1285"/>
        <v>1.07934741</v>
      </c>
      <c r="J3982" s="104">
        <f t="shared" si="1277"/>
        <v>1.07934741</v>
      </c>
      <c r="K3982" s="104">
        <f t="shared" si="1278"/>
        <v>19463.378074870001</v>
      </c>
      <c r="L3982" s="107">
        <f t="shared" si="1287"/>
        <v>0</v>
      </c>
      <c r="M3982" s="105">
        <f t="shared" si="1288"/>
        <v>0</v>
      </c>
      <c r="N3982" s="104">
        <f t="shared" si="1289"/>
        <v>0</v>
      </c>
      <c r="O3982" s="113">
        <f t="shared" si="1286"/>
        <v>0.11</v>
      </c>
      <c r="P3982" s="108">
        <f t="shared" si="1276"/>
        <v>1.0043578019999999</v>
      </c>
      <c r="Q3982" s="104">
        <f t="shared" si="1279"/>
        <v>84.817547899999994</v>
      </c>
      <c r="R3982" s="104">
        <f t="shared" si="1280"/>
        <v>84.817547899999994</v>
      </c>
      <c r="S3982" s="109" t="s">
        <v>52</v>
      </c>
      <c r="T3982" s="110">
        <f t="shared" si="1290"/>
        <v>44022</v>
      </c>
      <c r="U3982" s="111">
        <f t="shared" si="1291"/>
        <v>0</v>
      </c>
      <c r="V3982" s="22"/>
      <c r="AF3982" s="14"/>
    </row>
    <row r="3983" spans="1:32" x14ac:dyDescent="0.2">
      <c r="A3983" s="112">
        <f t="shared" si="1281"/>
        <v>44008</v>
      </c>
      <c r="B3983" s="104">
        <f t="shared" si="1273"/>
        <v>19553.863241679999</v>
      </c>
      <c r="C3983" s="104">
        <f t="shared" si="1282"/>
        <v>18032.542529449951</v>
      </c>
      <c r="D3983" s="132">
        <f t="shared" si="1283"/>
        <v>43993</v>
      </c>
      <c r="E3983" s="105">
        <f t="shared" si="1275"/>
        <v>0</v>
      </c>
      <c r="F3983" s="106">
        <f t="shared" si="1272"/>
        <v>16</v>
      </c>
      <c r="G3983" s="106">
        <f t="shared" si="1274"/>
        <v>30</v>
      </c>
      <c r="H3983" s="104">
        <f t="shared" si="1284"/>
        <v>1</v>
      </c>
      <c r="I3983" s="104">
        <f t="shared" si="1285"/>
        <v>1.07934741</v>
      </c>
      <c r="J3983" s="104">
        <f t="shared" si="1277"/>
        <v>1.07934741</v>
      </c>
      <c r="K3983" s="104">
        <f t="shared" si="1278"/>
        <v>19463.378074870001</v>
      </c>
      <c r="L3983" s="107">
        <f t="shared" si="1287"/>
        <v>0</v>
      </c>
      <c r="M3983" s="105">
        <f t="shared" si="1288"/>
        <v>0</v>
      </c>
      <c r="N3983" s="104">
        <f t="shared" si="1289"/>
        <v>0</v>
      </c>
      <c r="O3983" s="113">
        <f t="shared" si="1286"/>
        <v>0.11</v>
      </c>
      <c r="P3983" s="108">
        <f t="shared" si="1276"/>
        <v>1.004648996</v>
      </c>
      <c r="Q3983" s="104">
        <f t="shared" si="1279"/>
        <v>90.485166809999996</v>
      </c>
      <c r="R3983" s="104">
        <f t="shared" si="1280"/>
        <v>90.485166809999996</v>
      </c>
      <c r="S3983" s="109" t="s">
        <v>52</v>
      </c>
      <c r="T3983" s="110">
        <f t="shared" si="1290"/>
        <v>44022</v>
      </c>
      <c r="U3983" s="111">
        <f t="shared" si="1291"/>
        <v>0</v>
      </c>
      <c r="V3983" s="22"/>
      <c r="AF3983" s="14"/>
    </row>
    <row r="3984" spans="1:32" x14ac:dyDescent="0.2">
      <c r="A3984" s="112">
        <f t="shared" si="1281"/>
        <v>44009</v>
      </c>
      <c r="B3984" s="104">
        <f t="shared" si="1273"/>
        <v>19559.532514980001</v>
      </c>
      <c r="C3984" s="104">
        <f t="shared" si="1282"/>
        <v>18032.542529449951</v>
      </c>
      <c r="D3984" s="132">
        <f t="shared" si="1283"/>
        <v>43993</v>
      </c>
      <c r="E3984" s="105">
        <f t="shared" si="1275"/>
        <v>0</v>
      </c>
      <c r="F3984" s="106">
        <f t="shared" si="1272"/>
        <v>17</v>
      </c>
      <c r="G3984" s="106">
        <f t="shared" si="1274"/>
        <v>30</v>
      </c>
      <c r="H3984" s="104">
        <f t="shared" si="1284"/>
        <v>1</v>
      </c>
      <c r="I3984" s="104">
        <f t="shared" si="1285"/>
        <v>1.07934741</v>
      </c>
      <c r="J3984" s="104">
        <f t="shared" si="1277"/>
        <v>1.07934741</v>
      </c>
      <c r="K3984" s="104">
        <f t="shared" si="1278"/>
        <v>19463.378074870001</v>
      </c>
      <c r="L3984" s="107">
        <f t="shared" si="1287"/>
        <v>0</v>
      </c>
      <c r="M3984" s="105">
        <f t="shared" si="1288"/>
        <v>0</v>
      </c>
      <c r="N3984" s="104">
        <f t="shared" si="1289"/>
        <v>0</v>
      </c>
      <c r="O3984" s="113">
        <f t="shared" si="1286"/>
        <v>0.11</v>
      </c>
      <c r="P3984" s="108">
        <f t="shared" si="1276"/>
        <v>1.004940275</v>
      </c>
      <c r="Q3984" s="104">
        <f t="shared" si="1279"/>
        <v>96.154440109999996</v>
      </c>
      <c r="R3984" s="104">
        <f t="shared" si="1280"/>
        <v>96.154440109999996</v>
      </c>
      <c r="S3984" s="109" t="s">
        <v>52</v>
      </c>
      <c r="T3984" s="110">
        <f t="shared" si="1290"/>
        <v>44022</v>
      </c>
      <c r="U3984" s="111">
        <f t="shared" si="1291"/>
        <v>0</v>
      </c>
      <c r="V3984" s="22"/>
      <c r="AF3984" s="14"/>
    </row>
    <row r="3985" spans="1:32" x14ac:dyDescent="0.2">
      <c r="A3985" s="112">
        <f t="shared" si="1281"/>
        <v>44010</v>
      </c>
      <c r="B3985" s="104">
        <f t="shared" si="1273"/>
        <v>19565.203423210001</v>
      </c>
      <c r="C3985" s="104">
        <f t="shared" si="1282"/>
        <v>18032.542529449951</v>
      </c>
      <c r="D3985" s="132">
        <f t="shared" si="1283"/>
        <v>43993</v>
      </c>
      <c r="E3985" s="105">
        <f t="shared" si="1275"/>
        <v>0</v>
      </c>
      <c r="F3985" s="106">
        <f t="shared" si="1272"/>
        <v>18</v>
      </c>
      <c r="G3985" s="106">
        <f t="shared" si="1274"/>
        <v>30</v>
      </c>
      <c r="H3985" s="104">
        <f t="shared" si="1284"/>
        <v>1</v>
      </c>
      <c r="I3985" s="104">
        <f t="shared" si="1285"/>
        <v>1.07934741</v>
      </c>
      <c r="J3985" s="104">
        <f t="shared" si="1277"/>
        <v>1.07934741</v>
      </c>
      <c r="K3985" s="104">
        <f t="shared" si="1278"/>
        <v>19463.378074870001</v>
      </c>
      <c r="L3985" s="107">
        <f t="shared" si="1287"/>
        <v>0</v>
      </c>
      <c r="M3985" s="105">
        <f t="shared" si="1288"/>
        <v>0</v>
      </c>
      <c r="N3985" s="104">
        <f t="shared" si="1289"/>
        <v>0</v>
      </c>
      <c r="O3985" s="113">
        <f t="shared" si="1286"/>
        <v>0.11</v>
      </c>
      <c r="P3985" s="108">
        <f t="shared" si="1276"/>
        <v>1.0052316379999999</v>
      </c>
      <c r="Q3985" s="104">
        <f t="shared" si="1279"/>
        <v>101.82534834000001</v>
      </c>
      <c r="R3985" s="104">
        <f t="shared" si="1280"/>
        <v>101.82534834000001</v>
      </c>
      <c r="S3985" s="109" t="s">
        <v>52</v>
      </c>
      <c r="T3985" s="110">
        <f t="shared" si="1290"/>
        <v>44022</v>
      </c>
      <c r="U3985" s="111">
        <f t="shared" si="1291"/>
        <v>0</v>
      </c>
      <c r="V3985" s="22"/>
      <c r="AF3985" s="14"/>
    </row>
    <row r="3986" spans="1:32" x14ac:dyDescent="0.2">
      <c r="A3986" s="112">
        <f t="shared" si="1281"/>
        <v>44011</v>
      </c>
      <c r="B3986" s="104">
        <f t="shared" si="1273"/>
        <v>19570.875985819999</v>
      </c>
      <c r="C3986" s="104">
        <f t="shared" si="1282"/>
        <v>18032.542529449951</v>
      </c>
      <c r="D3986" s="132">
        <f t="shared" si="1283"/>
        <v>43993</v>
      </c>
      <c r="E3986" s="105">
        <f t="shared" si="1275"/>
        <v>0</v>
      </c>
      <c r="F3986" s="106">
        <f t="shared" si="1272"/>
        <v>19</v>
      </c>
      <c r="G3986" s="106">
        <f t="shared" si="1274"/>
        <v>30</v>
      </c>
      <c r="H3986" s="104">
        <f t="shared" si="1284"/>
        <v>1</v>
      </c>
      <c r="I3986" s="104">
        <f t="shared" si="1285"/>
        <v>1.07934741</v>
      </c>
      <c r="J3986" s="104">
        <f t="shared" si="1277"/>
        <v>1.07934741</v>
      </c>
      <c r="K3986" s="104">
        <f t="shared" si="1278"/>
        <v>19463.378074870001</v>
      </c>
      <c r="L3986" s="107">
        <f t="shared" si="1287"/>
        <v>0</v>
      </c>
      <c r="M3986" s="105">
        <f t="shared" si="1288"/>
        <v>0</v>
      </c>
      <c r="N3986" s="104">
        <f t="shared" si="1289"/>
        <v>0</v>
      </c>
      <c r="O3986" s="113">
        <f t="shared" si="1286"/>
        <v>0.11</v>
      </c>
      <c r="P3986" s="108">
        <f t="shared" si="1276"/>
        <v>1.005523086</v>
      </c>
      <c r="Q3986" s="104">
        <f t="shared" si="1279"/>
        <v>107.49791095</v>
      </c>
      <c r="R3986" s="104">
        <f t="shared" si="1280"/>
        <v>107.49791095</v>
      </c>
      <c r="S3986" s="109" t="s">
        <v>52</v>
      </c>
      <c r="T3986" s="110">
        <f t="shared" si="1290"/>
        <v>44022</v>
      </c>
      <c r="U3986" s="111">
        <f t="shared" si="1291"/>
        <v>0</v>
      </c>
      <c r="V3986" s="22"/>
      <c r="AF3986" s="14"/>
    </row>
    <row r="3987" spans="1:32" x14ac:dyDescent="0.2">
      <c r="A3987" s="112">
        <f t="shared" si="1281"/>
        <v>44012</v>
      </c>
      <c r="B3987" s="104">
        <f t="shared" si="1273"/>
        <v>19576.550183359999</v>
      </c>
      <c r="C3987" s="104">
        <f t="shared" si="1282"/>
        <v>18032.542529449951</v>
      </c>
      <c r="D3987" s="132">
        <f t="shared" si="1283"/>
        <v>43993</v>
      </c>
      <c r="E3987" s="105">
        <f t="shared" si="1275"/>
        <v>0</v>
      </c>
      <c r="F3987" s="106">
        <f t="shared" si="1272"/>
        <v>20</v>
      </c>
      <c r="G3987" s="106">
        <f t="shared" si="1274"/>
        <v>30</v>
      </c>
      <c r="H3987" s="104">
        <f t="shared" si="1284"/>
        <v>1</v>
      </c>
      <c r="I3987" s="104">
        <f t="shared" si="1285"/>
        <v>1.07934741</v>
      </c>
      <c r="J3987" s="104">
        <f t="shared" si="1277"/>
        <v>1.07934741</v>
      </c>
      <c r="K3987" s="104">
        <f t="shared" si="1278"/>
        <v>19463.378074870001</v>
      </c>
      <c r="L3987" s="107">
        <f t="shared" si="1287"/>
        <v>0</v>
      </c>
      <c r="M3987" s="105">
        <f t="shared" si="1288"/>
        <v>0</v>
      </c>
      <c r="N3987" s="104">
        <f t="shared" si="1289"/>
        <v>0</v>
      </c>
      <c r="O3987" s="113">
        <f t="shared" si="1286"/>
        <v>0.11</v>
      </c>
      <c r="P3987" s="108">
        <f t="shared" si="1276"/>
        <v>1.005814618</v>
      </c>
      <c r="Q3987" s="104">
        <f t="shared" si="1279"/>
        <v>113.17210849</v>
      </c>
      <c r="R3987" s="104">
        <f t="shared" si="1280"/>
        <v>113.17210849</v>
      </c>
      <c r="S3987" s="109" t="s">
        <v>52</v>
      </c>
      <c r="T3987" s="110">
        <f t="shared" si="1290"/>
        <v>44022</v>
      </c>
      <c r="U3987" s="111">
        <f t="shared" si="1291"/>
        <v>0</v>
      </c>
      <c r="V3987" s="22"/>
      <c r="AF3987" s="14"/>
    </row>
    <row r="3988" spans="1:32" x14ac:dyDescent="0.2">
      <c r="A3988" s="112">
        <f t="shared" si="1281"/>
        <v>44013</v>
      </c>
      <c r="B3988" s="104">
        <f t="shared" si="1273"/>
        <v>19582.22603528</v>
      </c>
      <c r="C3988" s="104">
        <f t="shared" si="1282"/>
        <v>18032.542529449951</v>
      </c>
      <c r="D3988" s="132">
        <f t="shared" si="1283"/>
        <v>43993</v>
      </c>
      <c r="E3988" s="105">
        <f t="shared" si="1275"/>
        <v>0</v>
      </c>
      <c r="F3988" s="106">
        <f t="shared" si="1272"/>
        <v>21</v>
      </c>
      <c r="G3988" s="106">
        <f t="shared" si="1274"/>
        <v>30</v>
      </c>
      <c r="H3988" s="104">
        <f t="shared" si="1284"/>
        <v>1</v>
      </c>
      <c r="I3988" s="104">
        <f t="shared" si="1285"/>
        <v>1.07934741</v>
      </c>
      <c r="J3988" s="104">
        <f t="shared" si="1277"/>
        <v>1.07934741</v>
      </c>
      <c r="K3988" s="104">
        <f t="shared" si="1278"/>
        <v>19463.378074870001</v>
      </c>
      <c r="L3988" s="107">
        <f t="shared" si="1287"/>
        <v>0</v>
      </c>
      <c r="M3988" s="105">
        <f t="shared" si="1288"/>
        <v>0</v>
      </c>
      <c r="N3988" s="104">
        <f t="shared" si="1289"/>
        <v>0</v>
      </c>
      <c r="O3988" s="113">
        <f t="shared" si="1286"/>
        <v>0.11</v>
      </c>
      <c r="P3988" s="108">
        <f t="shared" si="1276"/>
        <v>1.0061062350000001</v>
      </c>
      <c r="Q3988" s="104">
        <f t="shared" si="1279"/>
        <v>118.84796041</v>
      </c>
      <c r="R3988" s="104">
        <f t="shared" si="1280"/>
        <v>118.84796041</v>
      </c>
      <c r="S3988" s="109" t="s">
        <v>52</v>
      </c>
      <c r="T3988" s="110">
        <f t="shared" si="1290"/>
        <v>44022</v>
      </c>
      <c r="U3988" s="111">
        <f t="shared" si="1291"/>
        <v>0</v>
      </c>
      <c r="V3988" s="22"/>
      <c r="AF3988" s="14"/>
    </row>
    <row r="3989" spans="1:32" x14ac:dyDescent="0.2">
      <c r="A3989" s="112">
        <f t="shared" si="1281"/>
        <v>44014</v>
      </c>
      <c r="B3989" s="104">
        <f t="shared" si="1273"/>
        <v>19587.90352213</v>
      </c>
      <c r="C3989" s="104">
        <f t="shared" si="1282"/>
        <v>18032.542529449951</v>
      </c>
      <c r="D3989" s="132">
        <f t="shared" si="1283"/>
        <v>43993</v>
      </c>
      <c r="E3989" s="105">
        <f t="shared" si="1275"/>
        <v>0</v>
      </c>
      <c r="F3989" s="106">
        <f t="shared" si="1272"/>
        <v>22</v>
      </c>
      <c r="G3989" s="106">
        <f t="shared" si="1274"/>
        <v>30</v>
      </c>
      <c r="H3989" s="104">
        <f t="shared" si="1284"/>
        <v>1</v>
      </c>
      <c r="I3989" s="104">
        <f t="shared" si="1285"/>
        <v>1.07934741</v>
      </c>
      <c r="J3989" s="104">
        <f t="shared" si="1277"/>
        <v>1.07934741</v>
      </c>
      <c r="K3989" s="104">
        <f t="shared" si="1278"/>
        <v>19463.378074870001</v>
      </c>
      <c r="L3989" s="107">
        <f t="shared" si="1287"/>
        <v>0</v>
      </c>
      <c r="M3989" s="105">
        <f t="shared" si="1288"/>
        <v>0</v>
      </c>
      <c r="N3989" s="104">
        <f t="shared" si="1289"/>
        <v>0</v>
      </c>
      <c r="O3989" s="113">
        <f t="shared" si="1286"/>
        <v>0.11</v>
      </c>
      <c r="P3989" s="108">
        <f t="shared" si="1276"/>
        <v>1.0063979359999999</v>
      </c>
      <c r="Q3989" s="104">
        <f t="shared" si="1279"/>
        <v>124.52544726000001</v>
      </c>
      <c r="R3989" s="104">
        <f t="shared" si="1280"/>
        <v>124.52544726000001</v>
      </c>
      <c r="S3989" s="109" t="s">
        <v>52</v>
      </c>
      <c r="T3989" s="110">
        <f t="shared" si="1290"/>
        <v>44022</v>
      </c>
      <c r="U3989" s="111">
        <f t="shared" si="1291"/>
        <v>0</v>
      </c>
      <c r="V3989" s="22"/>
      <c r="AF3989" s="14"/>
    </row>
    <row r="3990" spans="1:32" x14ac:dyDescent="0.2">
      <c r="A3990" s="112">
        <f t="shared" si="1281"/>
        <v>44015</v>
      </c>
      <c r="B3990" s="104">
        <f t="shared" si="1273"/>
        <v>19593.582663370002</v>
      </c>
      <c r="C3990" s="104">
        <f t="shared" si="1282"/>
        <v>18032.542529449951</v>
      </c>
      <c r="D3990" s="132">
        <f t="shared" si="1283"/>
        <v>43993</v>
      </c>
      <c r="E3990" s="105">
        <f t="shared" si="1275"/>
        <v>0</v>
      </c>
      <c r="F3990" s="106">
        <f t="shared" si="1272"/>
        <v>23</v>
      </c>
      <c r="G3990" s="106">
        <f t="shared" si="1274"/>
        <v>30</v>
      </c>
      <c r="H3990" s="104">
        <f t="shared" si="1284"/>
        <v>1</v>
      </c>
      <c r="I3990" s="104">
        <f t="shared" si="1285"/>
        <v>1.07934741</v>
      </c>
      <c r="J3990" s="104">
        <f t="shared" si="1277"/>
        <v>1.07934741</v>
      </c>
      <c r="K3990" s="104">
        <f t="shared" si="1278"/>
        <v>19463.378074870001</v>
      </c>
      <c r="L3990" s="107">
        <f t="shared" si="1287"/>
        <v>0</v>
      </c>
      <c r="M3990" s="105">
        <f t="shared" si="1288"/>
        <v>0</v>
      </c>
      <c r="N3990" s="104">
        <f t="shared" si="1289"/>
        <v>0</v>
      </c>
      <c r="O3990" s="113">
        <f t="shared" si="1286"/>
        <v>0.11</v>
      </c>
      <c r="P3990" s="108">
        <f t="shared" si="1276"/>
        <v>1.006689722</v>
      </c>
      <c r="Q3990" s="104">
        <f t="shared" si="1279"/>
        <v>130.2045885</v>
      </c>
      <c r="R3990" s="104">
        <f t="shared" si="1280"/>
        <v>130.2045885</v>
      </c>
      <c r="S3990" s="109" t="s">
        <v>52</v>
      </c>
      <c r="T3990" s="110">
        <f t="shared" si="1290"/>
        <v>44022</v>
      </c>
      <c r="U3990" s="111">
        <f t="shared" si="1291"/>
        <v>0</v>
      </c>
      <c r="V3990" s="22"/>
      <c r="AF3990" s="14"/>
    </row>
    <row r="3991" spans="1:32" x14ac:dyDescent="0.2">
      <c r="A3991" s="112">
        <f t="shared" si="1281"/>
        <v>44016</v>
      </c>
      <c r="B3991" s="104">
        <f t="shared" si="1273"/>
        <v>19599.263458990001</v>
      </c>
      <c r="C3991" s="104">
        <f t="shared" si="1282"/>
        <v>18032.542529449951</v>
      </c>
      <c r="D3991" s="132">
        <f t="shared" si="1283"/>
        <v>43993</v>
      </c>
      <c r="E3991" s="105">
        <f t="shared" si="1275"/>
        <v>0</v>
      </c>
      <c r="F3991" s="106">
        <f t="shared" si="1272"/>
        <v>24</v>
      </c>
      <c r="G3991" s="106">
        <f t="shared" si="1274"/>
        <v>30</v>
      </c>
      <c r="H3991" s="104">
        <f t="shared" si="1284"/>
        <v>1</v>
      </c>
      <c r="I3991" s="104">
        <f t="shared" si="1285"/>
        <v>1.07934741</v>
      </c>
      <c r="J3991" s="104">
        <f t="shared" si="1277"/>
        <v>1.07934741</v>
      </c>
      <c r="K3991" s="104">
        <f t="shared" si="1278"/>
        <v>19463.378074870001</v>
      </c>
      <c r="L3991" s="107">
        <f t="shared" si="1287"/>
        <v>0</v>
      </c>
      <c r="M3991" s="105">
        <f t="shared" si="1288"/>
        <v>0</v>
      </c>
      <c r="N3991" s="104">
        <f t="shared" si="1289"/>
        <v>0</v>
      </c>
      <c r="O3991" s="113">
        <f t="shared" si="1286"/>
        <v>0.11</v>
      </c>
      <c r="P3991" s="108">
        <f t="shared" si="1276"/>
        <v>1.0069815929999999</v>
      </c>
      <c r="Q3991" s="104">
        <f t="shared" si="1279"/>
        <v>135.88538412</v>
      </c>
      <c r="R3991" s="104">
        <f t="shared" si="1280"/>
        <v>135.88538412</v>
      </c>
      <c r="S3991" s="109" t="s">
        <v>52</v>
      </c>
      <c r="T3991" s="110">
        <f t="shared" si="1290"/>
        <v>44022</v>
      </c>
      <c r="U3991" s="111">
        <f t="shared" si="1291"/>
        <v>0</v>
      </c>
      <c r="V3991" s="22"/>
      <c r="AF3991" s="14"/>
    </row>
    <row r="3992" spans="1:32" x14ac:dyDescent="0.2">
      <c r="A3992" s="112">
        <f t="shared" si="1281"/>
        <v>44017</v>
      </c>
      <c r="B3992" s="104">
        <f t="shared" si="1273"/>
        <v>19604.945889530001</v>
      </c>
      <c r="C3992" s="104">
        <f t="shared" si="1282"/>
        <v>18032.542529449951</v>
      </c>
      <c r="D3992" s="132">
        <f t="shared" si="1283"/>
        <v>43993</v>
      </c>
      <c r="E3992" s="105">
        <f t="shared" si="1275"/>
        <v>0</v>
      </c>
      <c r="F3992" s="106">
        <f t="shared" si="1272"/>
        <v>25</v>
      </c>
      <c r="G3992" s="106">
        <f t="shared" si="1274"/>
        <v>30</v>
      </c>
      <c r="H3992" s="104">
        <f t="shared" si="1284"/>
        <v>1</v>
      </c>
      <c r="I3992" s="104">
        <f t="shared" si="1285"/>
        <v>1.07934741</v>
      </c>
      <c r="J3992" s="104">
        <f t="shared" si="1277"/>
        <v>1.07934741</v>
      </c>
      <c r="K3992" s="104">
        <f t="shared" si="1278"/>
        <v>19463.378074870001</v>
      </c>
      <c r="L3992" s="107">
        <f t="shared" si="1287"/>
        <v>0</v>
      </c>
      <c r="M3992" s="105">
        <f t="shared" si="1288"/>
        <v>0</v>
      </c>
      <c r="N3992" s="104">
        <f t="shared" si="1289"/>
        <v>0</v>
      </c>
      <c r="O3992" s="113">
        <f t="shared" si="1286"/>
        <v>0.11</v>
      </c>
      <c r="P3992" s="108">
        <f t="shared" si="1276"/>
        <v>1.0072735479999999</v>
      </c>
      <c r="Q3992" s="104">
        <f t="shared" si="1279"/>
        <v>141.56781466000001</v>
      </c>
      <c r="R3992" s="104">
        <f t="shared" si="1280"/>
        <v>141.56781466000001</v>
      </c>
      <c r="S3992" s="109" t="s">
        <v>52</v>
      </c>
      <c r="T3992" s="110">
        <f t="shared" si="1290"/>
        <v>44022</v>
      </c>
      <c r="U3992" s="111">
        <f t="shared" si="1291"/>
        <v>0</v>
      </c>
      <c r="V3992" s="22"/>
      <c r="AF3992" s="14"/>
    </row>
    <row r="3993" spans="1:32" x14ac:dyDescent="0.2">
      <c r="A3993" s="112">
        <f t="shared" si="1281"/>
        <v>44018</v>
      </c>
      <c r="B3993" s="104">
        <f t="shared" si="1273"/>
        <v>19610.629974470001</v>
      </c>
      <c r="C3993" s="104">
        <f t="shared" si="1282"/>
        <v>18032.542529449951</v>
      </c>
      <c r="D3993" s="132">
        <f t="shared" si="1283"/>
        <v>43993</v>
      </c>
      <c r="E3993" s="105">
        <f t="shared" si="1275"/>
        <v>0</v>
      </c>
      <c r="F3993" s="106">
        <f t="shared" si="1272"/>
        <v>26</v>
      </c>
      <c r="G3993" s="106">
        <f t="shared" si="1274"/>
        <v>30</v>
      </c>
      <c r="H3993" s="104">
        <f t="shared" si="1284"/>
        <v>1</v>
      </c>
      <c r="I3993" s="104">
        <f t="shared" si="1285"/>
        <v>1.07934741</v>
      </c>
      <c r="J3993" s="104">
        <f t="shared" si="1277"/>
        <v>1.07934741</v>
      </c>
      <c r="K3993" s="104">
        <f t="shared" si="1278"/>
        <v>19463.378074870001</v>
      </c>
      <c r="L3993" s="107">
        <f t="shared" si="1287"/>
        <v>0</v>
      </c>
      <c r="M3993" s="105">
        <f t="shared" si="1288"/>
        <v>0</v>
      </c>
      <c r="N3993" s="104">
        <f t="shared" si="1289"/>
        <v>0</v>
      </c>
      <c r="O3993" s="113">
        <f t="shared" si="1286"/>
        <v>0.11</v>
      </c>
      <c r="P3993" s="108">
        <f t="shared" si="1276"/>
        <v>1.0075655880000001</v>
      </c>
      <c r="Q3993" s="104">
        <f t="shared" si="1279"/>
        <v>147.2518996</v>
      </c>
      <c r="R3993" s="104">
        <f t="shared" si="1280"/>
        <v>147.2518996</v>
      </c>
      <c r="S3993" s="109" t="s">
        <v>52</v>
      </c>
      <c r="T3993" s="110">
        <f t="shared" si="1290"/>
        <v>44022</v>
      </c>
      <c r="U3993" s="111">
        <f t="shared" si="1291"/>
        <v>0</v>
      </c>
      <c r="V3993" s="22"/>
      <c r="AF3993" s="14"/>
    </row>
    <row r="3994" spans="1:32" x14ac:dyDescent="0.2">
      <c r="A3994" s="112">
        <f t="shared" si="1281"/>
        <v>44019</v>
      </c>
      <c r="B3994" s="104">
        <f t="shared" si="1273"/>
        <v>19616.315694320001</v>
      </c>
      <c r="C3994" s="104">
        <f t="shared" si="1282"/>
        <v>18032.542529449951</v>
      </c>
      <c r="D3994" s="132">
        <f t="shared" si="1283"/>
        <v>43993</v>
      </c>
      <c r="E3994" s="105">
        <f t="shared" si="1275"/>
        <v>0</v>
      </c>
      <c r="F3994" s="106">
        <f t="shared" si="1272"/>
        <v>27</v>
      </c>
      <c r="G3994" s="106">
        <f t="shared" si="1274"/>
        <v>30</v>
      </c>
      <c r="H3994" s="104">
        <f t="shared" si="1284"/>
        <v>1</v>
      </c>
      <c r="I3994" s="104">
        <f t="shared" si="1285"/>
        <v>1.07934741</v>
      </c>
      <c r="J3994" s="104">
        <f t="shared" si="1277"/>
        <v>1.07934741</v>
      </c>
      <c r="K3994" s="104">
        <f t="shared" si="1278"/>
        <v>19463.378074870001</v>
      </c>
      <c r="L3994" s="107">
        <f t="shared" si="1287"/>
        <v>0</v>
      </c>
      <c r="M3994" s="105">
        <f t="shared" si="1288"/>
        <v>0</v>
      </c>
      <c r="N3994" s="104">
        <f t="shared" si="1289"/>
        <v>0</v>
      </c>
      <c r="O3994" s="113">
        <f t="shared" si="1286"/>
        <v>0.11</v>
      </c>
      <c r="P3994" s="108">
        <f t="shared" si="1276"/>
        <v>1.0078577120000001</v>
      </c>
      <c r="Q3994" s="104">
        <f t="shared" si="1279"/>
        <v>152.93761945</v>
      </c>
      <c r="R3994" s="104">
        <f t="shared" si="1280"/>
        <v>152.93761945</v>
      </c>
      <c r="S3994" s="109" t="s">
        <v>52</v>
      </c>
      <c r="T3994" s="110">
        <f t="shared" si="1290"/>
        <v>44022</v>
      </c>
      <c r="U3994" s="111">
        <f t="shared" si="1291"/>
        <v>0</v>
      </c>
      <c r="V3994" s="22"/>
      <c r="AF3994" s="14"/>
    </row>
    <row r="3995" spans="1:32" x14ac:dyDescent="0.2">
      <c r="A3995" s="112">
        <f t="shared" si="1281"/>
        <v>44020</v>
      </c>
      <c r="B3995" s="104">
        <f t="shared" si="1273"/>
        <v>19622.00306857</v>
      </c>
      <c r="C3995" s="104">
        <f t="shared" si="1282"/>
        <v>18032.542529449951</v>
      </c>
      <c r="D3995" s="132">
        <f t="shared" si="1283"/>
        <v>43993</v>
      </c>
      <c r="E3995" s="105">
        <f t="shared" si="1275"/>
        <v>0</v>
      </c>
      <c r="F3995" s="106">
        <f t="shared" si="1272"/>
        <v>28</v>
      </c>
      <c r="G3995" s="106">
        <f t="shared" si="1274"/>
        <v>30</v>
      </c>
      <c r="H3995" s="104">
        <f t="shared" si="1284"/>
        <v>1</v>
      </c>
      <c r="I3995" s="104">
        <f t="shared" si="1285"/>
        <v>1.07934741</v>
      </c>
      <c r="J3995" s="104">
        <f t="shared" si="1277"/>
        <v>1.07934741</v>
      </c>
      <c r="K3995" s="104">
        <f t="shared" si="1278"/>
        <v>19463.378074870001</v>
      </c>
      <c r="L3995" s="107">
        <f t="shared" si="1287"/>
        <v>0</v>
      </c>
      <c r="M3995" s="105">
        <f t="shared" si="1288"/>
        <v>0</v>
      </c>
      <c r="N3995" s="104">
        <f t="shared" si="1289"/>
        <v>0</v>
      </c>
      <c r="O3995" s="113">
        <f t="shared" si="1286"/>
        <v>0.11</v>
      </c>
      <c r="P3995" s="108">
        <f t="shared" si="1276"/>
        <v>1.008149921</v>
      </c>
      <c r="Q3995" s="104">
        <f t="shared" si="1279"/>
        <v>158.6249937</v>
      </c>
      <c r="R3995" s="104">
        <f t="shared" si="1280"/>
        <v>158.6249937</v>
      </c>
      <c r="S3995" s="109" t="s">
        <v>52</v>
      </c>
      <c r="T3995" s="110">
        <f t="shared" si="1290"/>
        <v>44022</v>
      </c>
      <c r="U3995" s="111">
        <f t="shared" si="1291"/>
        <v>0</v>
      </c>
      <c r="V3995" s="22"/>
      <c r="AF3995" s="14"/>
    </row>
    <row r="3996" spans="1:32" x14ac:dyDescent="0.2">
      <c r="A3996" s="112">
        <f t="shared" si="1281"/>
        <v>44021</v>
      </c>
      <c r="B3996" s="104">
        <f t="shared" si="1273"/>
        <v>19627.692097200001</v>
      </c>
      <c r="C3996" s="104">
        <f t="shared" si="1282"/>
        <v>18032.542529449951</v>
      </c>
      <c r="D3996" s="132">
        <f t="shared" si="1283"/>
        <v>43993</v>
      </c>
      <c r="E3996" s="105">
        <f t="shared" si="1275"/>
        <v>0</v>
      </c>
      <c r="F3996" s="106">
        <f t="shared" si="1272"/>
        <v>29</v>
      </c>
      <c r="G3996" s="106">
        <f t="shared" si="1274"/>
        <v>30</v>
      </c>
      <c r="H3996" s="104">
        <f t="shared" si="1284"/>
        <v>1</v>
      </c>
      <c r="I3996" s="104">
        <f t="shared" si="1285"/>
        <v>1.07934741</v>
      </c>
      <c r="J3996" s="104">
        <f t="shared" si="1277"/>
        <v>1.07934741</v>
      </c>
      <c r="K3996" s="104">
        <f t="shared" si="1278"/>
        <v>19463.378074870001</v>
      </c>
      <c r="L3996" s="107">
        <f t="shared" si="1287"/>
        <v>0</v>
      </c>
      <c r="M3996" s="105">
        <f t="shared" si="1288"/>
        <v>0</v>
      </c>
      <c r="N3996" s="104">
        <f t="shared" si="1289"/>
        <v>0</v>
      </c>
      <c r="O3996" s="113">
        <f t="shared" si="1286"/>
        <v>0.11</v>
      </c>
      <c r="P3996" s="108">
        <f t="shared" si="1276"/>
        <v>1.0084422150000001</v>
      </c>
      <c r="Q3996" s="104">
        <f t="shared" si="1279"/>
        <v>164.31402233</v>
      </c>
      <c r="R3996" s="104">
        <f t="shared" si="1280"/>
        <v>164.31402233</v>
      </c>
      <c r="S3996" s="109" t="s">
        <v>52</v>
      </c>
      <c r="T3996" s="110">
        <f t="shared" si="1290"/>
        <v>44022</v>
      </c>
      <c r="U3996" s="111">
        <f t="shared" si="1291"/>
        <v>0</v>
      </c>
      <c r="V3996" s="22"/>
      <c r="AF3996" s="14"/>
    </row>
    <row r="3997" spans="1:32" x14ac:dyDescent="0.2">
      <c r="A3997" s="112">
        <f t="shared" si="1281"/>
        <v>44022</v>
      </c>
      <c r="B3997" s="104">
        <f t="shared" si="1273"/>
        <v>19633.382780219999</v>
      </c>
      <c r="C3997" s="104">
        <f t="shared" si="1282"/>
        <v>18032.542529449951</v>
      </c>
      <c r="D3997" s="132">
        <f t="shared" si="1283"/>
        <v>43993</v>
      </c>
      <c r="E3997" s="105">
        <f t="shared" si="1275"/>
        <v>0</v>
      </c>
      <c r="F3997" s="106">
        <f t="shared" si="1272"/>
        <v>30</v>
      </c>
      <c r="G3997" s="106">
        <f t="shared" si="1274"/>
        <v>30</v>
      </c>
      <c r="H3997" s="104">
        <f t="shared" si="1284"/>
        <v>1</v>
      </c>
      <c r="I3997" s="104">
        <f t="shared" si="1285"/>
        <v>1.07934741</v>
      </c>
      <c r="J3997" s="104">
        <f t="shared" si="1277"/>
        <v>1.07934741</v>
      </c>
      <c r="K3997" s="104">
        <f t="shared" si="1278"/>
        <v>19463.378074870001</v>
      </c>
      <c r="L3997" s="107">
        <f t="shared" si="1287"/>
        <v>130</v>
      </c>
      <c r="M3997" s="105">
        <f t="shared" si="1288"/>
        <v>0</v>
      </c>
      <c r="N3997" s="104">
        <f t="shared" si="1289"/>
        <v>0</v>
      </c>
      <c r="O3997" s="113">
        <f t="shared" si="1286"/>
        <v>0.11</v>
      </c>
      <c r="P3997" s="108">
        <f t="shared" si="1276"/>
        <v>1.0087345940000001</v>
      </c>
      <c r="Q3997" s="104">
        <f t="shared" si="1279"/>
        <v>170.00470534999999</v>
      </c>
      <c r="R3997" s="104">
        <f t="shared" si="1280"/>
        <v>170.00470534999999</v>
      </c>
      <c r="S3997" s="109" t="s">
        <v>52</v>
      </c>
      <c r="T3997" s="110">
        <f t="shared" si="1290"/>
        <v>44022</v>
      </c>
      <c r="U3997" s="104">
        <f>IF(L3997&gt;0,K3997-N3997+Q3997,0)</f>
        <v>19633.382780219999</v>
      </c>
      <c r="V3997" s="70"/>
      <c r="AF3997" s="14"/>
    </row>
    <row r="3998" spans="1:32" ht="18.75" x14ac:dyDescent="0.2">
      <c r="A3998" s="112">
        <f t="shared" si="1281"/>
        <v>44023</v>
      </c>
      <c r="B3998" s="104">
        <f t="shared" si="1273"/>
        <v>19638.891455860001</v>
      </c>
      <c r="C3998" s="114">
        <f t="shared" si="1282"/>
        <v>18190.04946722995</v>
      </c>
      <c r="D3998" s="132">
        <f t="shared" si="1283"/>
        <v>44023</v>
      </c>
      <c r="E3998" s="105">
        <f t="shared" si="1275"/>
        <v>0</v>
      </c>
      <c r="F3998" s="106">
        <f t="shared" si="1272"/>
        <v>1</v>
      </c>
      <c r="G3998" s="106">
        <f t="shared" si="1274"/>
        <v>31</v>
      </c>
      <c r="H3998" s="104">
        <f t="shared" si="1284"/>
        <v>1</v>
      </c>
      <c r="I3998" s="104">
        <f t="shared" si="1285"/>
        <v>1.07934741</v>
      </c>
      <c r="J3998" s="104">
        <f t="shared" si="1277"/>
        <v>1.07934741</v>
      </c>
      <c r="K3998" s="104">
        <f t="shared" si="1278"/>
        <v>19633.382780219999</v>
      </c>
      <c r="L3998" s="107">
        <f t="shared" si="1287"/>
        <v>0</v>
      </c>
      <c r="M3998" s="105">
        <f t="shared" si="1288"/>
        <v>0</v>
      </c>
      <c r="N3998" s="104">
        <f t="shared" si="1289"/>
        <v>0</v>
      </c>
      <c r="O3998" s="113">
        <f t="shared" si="1286"/>
        <v>0.11</v>
      </c>
      <c r="P3998" s="108">
        <f t="shared" si="1276"/>
        <v>1.0002805770000001</v>
      </c>
      <c r="Q3998" s="104">
        <f t="shared" si="1279"/>
        <v>5.5086756399999999</v>
      </c>
      <c r="R3998" s="104">
        <f t="shared" si="1280"/>
        <v>5.5086756399999999</v>
      </c>
      <c r="S3998" s="109" t="s">
        <v>52</v>
      </c>
      <c r="T3998" s="110">
        <f t="shared" si="1290"/>
        <v>44053</v>
      </c>
      <c r="U3998" s="111">
        <f t="shared" si="1291"/>
        <v>0</v>
      </c>
      <c r="V3998" s="22"/>
      <c r="AF3998" s="14"/>
    </row>
    <row r="3999" spans="1:32" x14ac:dyDescent="0.2">
      <c r="A3999" s="112">
        <f t="shared" si="1281"/>
        <v>44024</v>
      </c>
      <c r="B3999" s="104">
        <f t="shared" si="1273"/>
        <v>19644.401682529999</v>
      </c>
      <c r="C3999" s="104">
        <f t="shared" si="1282"/>
        <v>18190.04946722995</v>
      </c>
      <c r="D3999" s="132">
        <f t="shared" si="1283"/>
        <v>44023</v>
      </c>
      <c r="E3999" s="105">
        <f t="shared" si="1275"/>
        <v>0</v>
      </c>
      <c r="F3999" s="106">
        <f t="shared" si="1272"/>
        <v>2</v>
      </c>
      <c r="G3999" s="106">
        <f t="shared" si="1274"/>
        <v>31</v>
      </c>
      <c r="H3999" s="104">
        <f t="shared" si="1284"/>
        <v>1</v>
      </c>
      <c r="I3999" s="104">
        <f t="shared" si="1285"/>
        <v>1.07934741</v>
      </c>
      <c r="J3999" s="104">
        <f t="shared" si="1277"/>
        <v>1.07934741</v>
      </c>
      <c r="K3999" s="104">
        <f t="shared" si="1278"/>
        <v>19633.382780219999</v>
      </c>
      <c r="L3999" s="107">
        <f t="shared" si="1287"/>
        <v>0</v>
      </c>
      <c r="M3999" s="105">
        <f t="shared" si="1288"/>
        <v>0</v>
      </c>
      <c r="N3999" s="104">
        <f t="shared" si="1289"/>
        <v>0</v>
      </c>
      <c r="O3999" s="113">
        <f t="shared" si="1286"/>
        <v>0.11</v>
      </c>
      <c r="P3999" s="108">
        <f t="shared" si="1276"/>
        <v>1.000561233</v>
      </c>
      <c r="Q3999" s="104">
        <f t="shared" si="1279"/>
        <v>11.01890231</v>
      </c>
      <c r="R3999" s="104">
        <f t="shared" si="1280"/>
        <v>11.01890231</v>
      </c>
      <c r="S3999" s="109" t="s">
        <v>52</v>
      </c>
      <c r="T3999" s="110">
        <f t="shared" si="1290"/>
        <v>44053</v>
      </c>
      <c r="U3999" s="111">
        <f t="shared" si="1291"/>
        <v>0</v>
      </c>
      <c r="V3999" s="22"/>
      <c r="AF3999" s="14"/>
    </row>
    <row r="4000" spans="1:32" x14ac:dyDescent="0.2">
      <c r="A4000" s="112">
        <f t="shared" si="1281"/>
        <v>44025</v>
      </c>
      <c r="B4000" s="104">
        <f t="shared" si="1273"/>
        <v>19649.913440609998</v>
      </c>
      <c r="C4000" s="104">
        <f t="shared" si="1282"/>
        <v>18190.04946722995</v>
      </c>
      <c r="D4000" s="132">
        <f t="shared" si="1283"/>
        <v>44023</v>
      </c>
      <c r="E4000" s="105">
        <f t="shared" si="1275"/>
        <v>0</v>
      </c>
      <c r="F4000" s="106">
        <f t="shared" si="1272"/>
        <v>3</v>
      </c>
      <c r="G4000" s="106">
        <f t="shared" si="1274"/>
        <v>31</v>
      </c>
      <c r="H4000" s="104">
        <f t="shared" si="1284"/>
        <v>1</v>
      </c>
      <c r="I4000" s="104">
        <f t="shared" si="1285"/>
        <v>1.07934741</v>
      </c>
      <c r="J4000" s="104">
        <f t="shared" si="1277"/>
        <v>1.07934741</v>
      </c>
      <c r="K4000" s="104">
        <f t="shared" si="1278"/>
        <v>19633.382780219999</v>
      </c>
      <c r="L4000" s="107">
        <f t="shared" si="1287"/>
        <v>0</v>
      </c>
      <c r="M4000" s="105">
        <f t="shared" si="1288"/>
        <v>0</v>
      </c>
      <c r="N4000" s="104">
        <f t="shared" si="1289"/>
        <v>0</v>
      </c>
      <c r="O4000" s="113">
        <f t="shared" si="1286"/>
        <v>0.11</v>
      </c>
      <c r="P4000" s="108">
        <f t="shared" si="1276"/>
        <v>1.0008419669999999</v>
      </c>
      <c r="Q4000" s="104">
        <f t="shared" si="1279"/>
        <v>16.530660390000001</v>
      </c>
      <c r="R4000" s="104">
        <f t="shared" si="1280"/>
        <v>16.530660390000001</v>
      </c>
      <c r="S4000" s="109" t="s">
        <v>52</v>
      </c>
      <c r="T4000" s="110">
        <f t="shared" si="1290"/>
        <v>44053</v>
      </c>
      <c r="U4000" s="111">
        <f t="shared" si="1291"/>
        <v>0</v>
      </c>
      <c r="V4000" s="22"/>
      <c r="AF4000" s="14"/>
    </row>
    <row r="4001" spans="1:32" x14ac:dyDescent="0.2">
      <c r="A4001" s="112">
        <f t="shared" si="1281"/>
        <v>44026</v>
      </c>
      <c r="B4001" s="104">
        <f t="shared" si="1273"/>
        <v>19655.426769369999</v>
      </c>
      <c r="C4001" s="104">
        <f t="shared" si="1282"/>
        <v>18190.04946722995</v>
      </c>
      <c r="D4001" s="132">
        <f t="shared" si="1283"/>
        <v>44023</v>
      </c>
      <c r="E4001" s="105">
        <f t="shared" si="1275"/>
        <v>0</v>
      </c>
      <c r="F4001" s="106">
        <f t="shared" si="1272"/>
        <v>4</v>
      </c>
      <c r="G4001" s="106">
        <f t="shared" si="1274"/>
        <v>31</v>
      </c>
      <c r="H4001" s="104">
        <f t="shared" si="1284"/>
        <v>1</v>
      </c>
      <c r="I4001" s="104">
        <f t="shared" si="1285"/>
        <v>1.07934741</v>
      </c>
      <c r="J4001" s="104">
        <f t="shared" si="1277"/>
        <v>1.07934741</v>
      </c>
      <c r="K4001" s="104">
        <f t="shared" si="1278"/>
        <v>19633.382780219999</v>
      </c>
      <c r="L4001" s="107">
        <f t="shared" si="1287"/>
        <v>0</v>
      </c>
      <c r="M4001" s="105">
        <f t="shared" si="1288"/>
        <v>0</v>
      </c>
      <c r="N4001" s="104">
        <f t="shared" si="1289"/>
        <v>0</v>
      </c>
      <c r="O4001" s="113">
        <f t="shared" si="1286"/>
        <v>0.11</v>
      </c>
      <c r="P4001" s="108">
        <f t="shared" si="1276"/>
        <v>1.0011227810000001</v>
      </c>
      <c r="Q4001" s="104">
        <f t="shared" si="1279"/>
        <v>22.043989150000002</v>
      </c>
      <c r="R4001" s="104">
        <f t="shared" si="1280"/>
        <v>22.043989150000002</v>
      </c>
      <c r="S4001" s="109" t="s">
        <v>52</v>
      </c>
      <c r="T4001" s="110">
        <f t="shared" si="1290"/>
        <v>44053</v>
      </c>
      <c r="U4001" s="111">
        <f t="shared" si="1291"/>
        <v>0</v>
      </c>
      <c r="V4001" s="22"/>
      <c r="AF4001" s="14"/>
    </row>
    <row r="4002" spans="1:32" x14ac:dyDescent="0.2">
      <c r="A4002" s="112">
        <f t="shared" si="1281"/>
        <v>44027</v>
      </c>
      <c r="B4002" s="104">
        <f t="shared" si="1273"/>
        <v>19660.941629519999</v>
      </c>
      <c r="C4002" s="104">
        <f t="shared" si="1282"/>
        <v>18190.04946722995</v>
      </c>
      <c r="D4002" s="132">
        <f t="shared" si="1283"/>
        <v>44023</v>
      </c>
      <c r="E4002" s="105">
        <f t="shared" si="1275"/>
        <v>0</v>
      </c>
      <c r="F4002" s="106">
        <f t="shared" si="1272"/>
        <v>5</v>
      </c>
      <c r="G4002" s="106">
        <f t="shared" si="1274"/>
        <v>31</v>
      </c>
      <c r="H4002" s="104">
        <f t="shared" si="1284"/>
        <v>1</v>
      </c>
      <c r="I4002" s="104">
        <f t="shared" si="1285"/>
        <v>1.07934741</v>
      </c>
      <c r="J4002" s="104">
        <f t="shared" si="1277"/>
        <v>1.07934741</v>
      </c>
      <c r="K4002" s="104">
        <f t="shared" si="1278"/>
        <v>19633.382780219999</v>
      </c>
      <c r="L4002" s="107">
        <f t="shared" si="1287"/>
        <v>0</v>
      </c>
      <c r="M4002" s="105">
        <f t="shared" si="1288"/>
        <v>0</v>
      </c>
      <c r="N4002" s="104">
        <f t="shared" si="1289"/>
        <v>0</v>
      </c>
      <c r="O4002" s="113">
        <f t="shared" si="1286"/>
        <v>0.11</v>
      </c>
      <c r="P4002" s="108">
        <f t="shared" si="1276"/>
        <v>1.001403673</v>
      </c>
      <c r="Q4002" s="104">
        <f t="shared" si="1279"/>
        <v>27.558849299999999</v>
      </c>
      <c r="R4002" s="104">
        <f t="shared" si="1280"/>
        <v>27.558849299999999</v>
      </c>
      <c r="S4002" s="109" t="s">
        <v>52</v>
      </c>
      <c r="T4002" s="110">
        <f t="shared" si="1290"/>
        <v>44053</v>
      </c>
      <c r="U4002" s="111">
        <f t="shared" si="1291"/>
        <v>0</v>
      </c>
      <c r="V4002" s="22"/>
      <c r="AF4002" s="14"/>
    </row>
    <row r="4003" spans="1:32" x14ac:dyDescent="0.2">
      <c r="A4003" s="112">
        <f t="shared" si="1281"/>
        <v>44028</v>
      </c>
      <c r="B4003" s="104">
        <f t="shared" si="1273"/>
        <v>19666.458021079998</v>
      </c>
      <c r="C4003" s="104">
        <f t="shared" si="1282"/>
        <v>18190.04946722995</v>
      </c>
      <c r="D4003" s="132">
        <f t="shared" si="1283"/>
        <v>44023</v>
      </c>
      <c r="E4003" s="105">
        <f t="shared" si="1275"/>
        <v>0</v>
      </c>
      <c r="F4003" s="106">
        <f t="shared" ref="F4003:F4066" si="1292">IF(DAY(A4003)=E$2+1,1,F4002+1)</f>
        <v>6</v>
      </c>
      <c r="G4003" s="106">
        <f t="shared" si="1274"/>
        <v>31</v>
      </c>
      <c r="H4003" s="104">
        <f t="shared" si="1284"/>
        <v>1</v>
      </c>
      <c r="I4003" s="104">
        <f t="shared" si="1285"/>
        <v>1.07934741</v>
      </c>
      <c r="J4003" s="104">
        <f t="shared" si="1277"/>
        <v>1.07934741</v>
      </c>
      <c r="K4003" s="104">
        <f t="shared" si="1278"/>
        <v>19633.382780219999</v>
      </c>
      <c r="L4003" s="107">
        <f t="shared" si="1287"/>
        <v>0</v>
      </c>
      <c r="M4003" s="105">
        <f t="shared" si="1288"/>
        <v>0</v>
      </c>
      <c r="N4003" s="104">
        <f t="shared" si="1289"/>
        <v>0</v>
      </c>
      <c r="O4003" s="113">
        <f t="shared" si="1286"/>
        <v>0.11</v>
      </c>
      <c r="P4003" s="108">
        <f t="shared" si="1276"/>
        <v>1.0016846429999999</v>
      </c>
      <c r="Q4003" s="104">
        <f t="shared" si="1279"/>
        <v>33.075240860000001</v>
      </c>
      <c r="R4003" s="104">
        <f t="shared" si="1280"/>
        <v>33.075240860000001</v>
      </c>
      <c r="S4003" s="109" t="s">
        <v>52</v>
      </c>
      <c r="T4003" s="110">
        <f t="shared" si="1290"/>
        <v>44053</v>
      </c>
      <c r="U4003" s="111">
        <f t="shared" si="1291"/>
        <v>0</v>
      </c>
      <c r="V4003" s="22"/>
      <c r="AF4003" s="14"/>
    </row>
    <row r="4004" spans="1:32" x14ac:dyDescent="0.2">
      <c r="A4004" s="112">
        <f t="shared" si="1281"/>
        <v>44029</v>
      </c>
      <c r="B4004" s="104">
        <f t="shared" si="1273"/>
        <v>19671.97598331</v>
      </c>
      <c r="C4004" s="104">
        <f t="shared" si="1282"/>
        <v>18190.04946722995</v>
      </c>
      <c r="D4004" s="132">
        <f t="shared" si="1283"/>
        <v>44023</v>
      </c>
      <c r="E4004" s="105">
        <f t="shared" si="1275"/>
        <v>0</v>
      </c>
      <c r="F4004" s="106">
        <f t="shared" si="1292"/>
        <v>7</v>
      </c>
      <c r="G4004" s="106">
        <f t="shared" si="1274"/>
        <v>31</v>
      </c>
      <c r="H4004" s="104">
        <f t="shared" si="1284"/>
        <v>1</v>
      </c>
      <c r="I4004" s="104">
        <f t="shared" si="1285"/>
        <v>1.07934741</v>
      </c>
      <c r="J4004" s="104">
        <f t="shared" si="1277"/>
        <v>1.07934741</v>
      </c>
      <c r="K4004" s="104">
        <f t="shared" si="1278"/>
        <v>19633.382780219999</v>
      </c>
      <c r="L4004" s="107">
        <f t="shared" si="1287"/>
        <v>0</v>
      </c>
      <c r="M4004" s="105">
        <f t="shared" si="1288"/>
        <v>0</v>
      </c>
      <c r="N4004" s="104">
        <f t="shared" si="1289"/>
        <v>0</v>
      </c>
      <c r="O4004" s="113">
        <f t="shared" si="1286"/>
        <v>0.11</v>
      </c>
      <c r="P4004" s="108">
        <f t="shared" si="1276"/>
        <v>1.001965693</v>
      </c>
      <c r="Q4004" s="104">
        <f t="shared" si="1279"/>
        <v>38.593203090000003</v>
      </c>
      <c r="R4004" s="104">
        <f t="shared" si="1280"/>
        <v>38.593203090000003</v>
      </c>
      <c r="S4004" s="109" t="s">
        <v>52</v>
      </c>
      <c r="T4004" s="110">
        <f t="shared" si="1290"/>
        <v>44053</v>
      </c>
      <c r="U4004" s="111">
        <f t="shared" si="1291"/>
        <v>0</v>
      </c>
      <c r="V4004" s="22"/>
      <c r="AF4004" s="14"/>
    </row>
    <row r="4005" spans="1:32" x14ac:dyDescent="0.2">
      <c r="A4005" s="112">
        <f t="shared" si="1281"/>
        <v>44030</v>
      </c>
      <c r="B4005" s="104">
        <f t="shared" si="1273"/>
        <v>19677.495496579999</v>
      </c>
      <c r="C4005" s="104">
        <f t="shared" si="1282"/>
        <v>18190.04946722995</v>
      </c>
      <c r="D4005" s="132">
        <f t="shared" si="1283"/>
        <v>44023</v>
      </c>
      <c r="E4005" s="105">
        <f t="shared" si="1275"/>
        <v>0</v>
      </c>
      <c r="F4005" s="106">
        <f t="shared" si="1292"/>
        <v>8</v>
      </c>
      <c r="G4005" s="106">
        <f t="shared" si="1274"/>
        <v>31</v>
      </c>
      <c r="H4005" s="104">
        <f t="shared" si="1284"/>
        <v>1</v>
      </c>
      <c r="I4005" s="104">
        <f t="shared" si="1285"/>
        <v>1.07934741</v>
      </c>
      <c r="J4005" s="104">
        <f t="shared" si="1277"/>
        <v>1.07934741</v>
      </c>
      <c r="K4005" s="104">
        <f t="shared" si="1278"/>
        <v>19633.382780219999</v>
      </c>
      <c r="L4005" s="107">
        <f t="shared" si="1287"/>
        <v>0</v>
      </c>
      <c r="M4005" s="105">
        <f t="shared" si="1288"/>
        <v>0</v>
      </c>
      <c r="N4005" s="104">
        <f t="shared" si="1289"/>
        <v>0</v>
      </c>
      <c r="O4005" s="113">
        <f t="shared" si="1286"/>
        <v>0.11</v>
      </c>
      <c r="P4005" s="108">
        <f t="shared" si="1276"/>
        <v>1.002246822</v>
      </c>
      <c r="Q4005" s="104">
        <f t="shared" si="1279"/>
        <v>44.11271636</v>
      </c>
      <c r="R4005" s="104">
        <f t="shared" si="1280"/>
        <v>44.11271636</v>
      </c>
      <c r="S4005" s="109" t="s">
        <v>52</v>
      </c>
      <c r="T4005" s="110">
        <f t="shared" si="1290"/>
        <v>44053</v>
      </c>
      <c r="U4005" s="111">
        <f t="shared" si="1291"/>
        <v>0</v>
      </c>
      <c r="V4005" s="22"/>
      <c r="AF4005" s="14"/>
    </row>
    <row r="4006" spans="1:32" x14ac:dyDescent="0.2">
      <c r="A4006" s="112">
        <f t="shared" si="1281"/>
        <v>44031</v>
      </c>
      <c r="B4006" s="104">
        <f t="shared" si="1273"/>
        <v>19683.016541249999</v>
      </c>
      <c r="C4006" s="104">
        <f t="shared" si="1282"/>
        <v>18190.04946722995</v>
      </c>
      <c r="D4006" s="132">
        <f t="shared" si="1283"/>
        <v>44023</v>
      </c>
      <c r="E4006" s="105">
        <f t="shared" si="1275"/>
        <v>0</v>
      </c>
      <c r="F4006" s="106">
        <f t="shared" si="1292"/>
        <v>9</v>
      </c>
      <c r="G4006" s="106">
        <f t="shared" si="1274"/>
        <v>31</v>
      </c>
      <c r="H4006" s="104">
        <f t="shared" si="1284"/>
        <v>1</v>
      </c>
      <c r="I4006" s="104">
        <f t="shared" si="1285"/>
        <v>1.07934741</v>
      </c>
      <c r="J4006" s="104">
        <f t="shared" si="1277"/>
        <v>1.07934741</v>
      </c>
      <c r="K4006" s="104">
        <f t="shared" si="1278"/>
        <v>19633.382780219999</v>
      </c>
      <c r="L4006" s="107">
        <f t="shared" si="1287"/>
        <v>0</v>
      </c>
      <c r="M4006" s="105">
        <f t="shared" si="1288"/>
        <v>0</v>
      </c>
      <c r="N4006" s="104">
        <f t="shared" si="1289"/>
        <v>0</v>
      </c>
      <c r="O4006" s="113">
        <f t="shared" si="1286"/>
        <v>0.11</v>
      </c>
      <c r="P4006" s="108">
        <f t="shared" si="1276"/>
        <v>1.002528029</v>
      </c>
      <c r="Q4006" s="104">
        <f t="shared" si="1279"/>
        <v>49.633761030000002</v>
      </c>
      <c r="R4006" s="104">
        <f t="shared" si="1280"/>
        <v>49.633761030000002</v>
      </c>
      <c r="S4006" s="109" t="s">
        <v>52</v>
      </c>
      <c r="T4006" s="110">
        <f t="shared" si="1290"/>
        <v>44053</v>
      </c>
      <c r="U4006" s="111">
        <f t="shared" si="1291"/>
        <v>0</v>
      </c>
      <c r="V4006" s="22"/>
      <c r="AF4006" s="14"/>
    </row>
    <row r="4007" spans="1:32" x14ac:dyDescent="0.2">
      <c r="A4007" s="112">
        <f t="shared" si="1281"/>
        <v>44032</v>
      </c>
      <c r="B4007" s="104">
        <f t="shared" ref="B4007:B4070" si="1293">IF(E4007&lt;0,"ND",(K4007+Q4007))</f>
        <v>19688.539156589999</v>
      </c>
      <c r="C4007" s="104">
        <f t="shared" si="1282"/>
        <v>18190.04946722995</v>
      </c>
      <c r="D4007" s="132">
        <f t="shared" si="1283"/>
        <v>44023</v>
      </c>
      <c r="E4007" s="105">
        <f t="shared" si="1275"/>
        <v>0</v>
      </c>
      <c r="F4007" s="106">
        <f t="shared" si="1292"/>
        <v>10</v>
      </c>
      <c r="G4007" s="106">
        <f t="shared" ref="G4007:G4070" si="1294">IF(DAY(A4007)=E$2+1,DAY(EOMONTH(A4007,0)), IF(DAY(A4007)&lt;&gt;$E$2+1,G4006))</f>
        <v>31</v>
      </c>
      <c r="H4007" s="104">
        <f t="shared" si="1284"/>
        <v>1</v>
      </c>
      <c r="I4007" s="104">
        <f t="shared" si="1285"/>
        <v>1.07934741</v>
      </c>
      <c r="J4007" s="104">
        <f t="shared" si="1277"/>
        <v>1.07934741</v>
      </c>
      <c r="K4007" s="104">
        <f t="shared" si="1278"/>
        <v>19633.382780219999</v>
      </c>
      <c r="L4007" s="107">
        <f t="shared" si="1287"/>
        <v>0</v>
      </c>
      <c r="M4007" s="105">
        <f t="shared" si="1288"/>
        <v>0</v>
      </c>
      <c r="N4007" s="104">
        <f t="shared" si="1289"/>
        <v>0</v>
      </c>
      <c r="O4007" s="113">
        <f t="shared" si="1286"/>
        <v>0.11</v>
      </c>
      <c r="P4007" s="108">
        <f t="shared" si="1276"/>
        <v>1.002809316</v>
      </c>
      <c r="Q4007" s="104">
        <f t="shared" si="1279"/>
        <v>55.156376369999997</v>
      </c>
      <c r="R4007" s="104">
        <f t="shared" si="1280"/>
        <v>55.156376369999997</v>
      </c>
      <c r="S4007" s="109" t="s">
        <v>52</v>
      </c>
      <c r="T4007" s="110">
        <f t="shared" si="1290"/>
        <v>44053</v>
      </c>
      <c r="U4007" s="111">
        <f t="shared" si="1291"/>
        <v>0</v>
      </c>
      <c r="V4007" s="22"/>
      <c r="AF4007" s="14"/>
    </row>
    <row r="4008" spans="1:32" x14ac:dyDescent="0.2">
      <c r="A4008" s="112">
        <f t="shared" si="1281"/>
        <v>44033</v>
      </c>
      <c r="B4008" s="104">
        <f t="shared" si="1293"/>
        <v>19694.063303340001</v>
      </c>
      <c r="C4008" s="104">
        <f t="shared" si="1282"/>
        <v>18190.04946722995</v>
      </c>
      <c r="D4008" s="132">
        <f t="shared" si="1283"/>
        <v>44023</v>
      </c>
      <c r="E4008" s="105">
        <f t="shared" si="1275"/>
        <v>0</v>
      </c>
      <c r="F4008" s="106">
        <f t="shared" si="1292"/>
        <v>11</v>
      </c>
      <c r="G4008" s="106">
        <f t="shared" si="1294"/>
        <v>31</v>
      </c>
      <c r="H4008" s="104">
        <f t="shared" si="1284"/>
        <v>1</v>
      </c>
      <c r="I4008" s="104">
        <f t="shared" si="1285"/>
        <v>1.07934741</v>
      </c>
      <c r="J4008" s="104">
        <f t="shared" si="1277"/>
        <v>1.07934741</v>
      </c>
      <c r="K4008" s="104">
        <f t="shared" si="1278"/>
        <v>19633.382780219999</v>
      </c>
      <c r="L4008" s="107">
        <f t="shared" si="1287"/>
        <v>0</v>
      </c>
      <c r="M4008" s="105">
        <f t="shared" si="1288"/>
        <v>0</v>
      </c>
      <c r="N4008" s="104">
        <f t="shared" si="1289"/>
        <v>0</v>
      </c>
      <c r="O4008" s="113">
        <f t="shared" si="1286"/>
        <v>0.11</v>
      </c>
      <c r="P4008" s="108">
        <f t="shared" si="1276"/>
        <v>1.003090681</v>
      </c>
      <c r="Q4008" s="104">
        <f t="shared" si="1279"/>
        <v>60.680523119999997</v>
      </c>
      <c r="R4008" s="104">
        <f t="shared" si="1280"/>
        <v>60.680523119999997</v>
      </c>
      <c r="S4008" s="109" t="s">
        <v>52</v>
      </c>
      <c r="T4008" s="110">
        <f t="shared" si="1290"/>
        <v>44053</v>
      </c>
      <c r="U4008" s="111">
        <f t="shared" si="1291"/>
        <v>0</v>
      </c>
      <c r="V4008" s="22"/>
      <c r="AF4008" s="14"/>
    </row>
    <row r="4009" spans="1:32" x14ac:dyDescent="0.2">
      <c r="A4009" s="112">
        <f t="shared" si="1281"/>
        <v>44034</v>
      </c>
      <c r="B4009" s="104">
        <f t="shared" si="1293"/>
        <v>19699.589001119999</v>
      </c>
      <c r="C4009" s="104">
        <f t="shared" si="1282"/>
        <v>18190.04946722995</v>
      </c>
      <c r="D4009" s="132">
        <f t="shared" si="1283"/>
        <v>44023</v>
      </c>
      <c r="E4009" s="105">
        <f t="shared" si="1275"/>
        <v>0</v>
      </c>
      <c r="F4009" s="106">
        <f t="shared" si="1292"/>
        <v>12</v>
      </c>
      <c r="G4009" s="106">
        <f t="shared" si="1294"/>
        <v>31</v>
      </c>
      <c r="H4009" s="104">
        <f t="shared" si="1284"/>
        <v>1</v>
      </c>
      <c r="I4009" s="104">
        <f t="shared" si="1285"/>
        <v>1.07934741</v>
      </c>
      <c r="J4009" s="104">
        <f t="shared" si="1277"/>
        <v>1.07934741</v>
      </c>
      <c r="K4009" s="104">
        <f t="shared" si="1278"/>
        <v>19633.382780219999</v>
      </c>
      <c r="L4009" s="107">
        <f t="shared" si="1287"/>
        <v>0</v>
      </c>
      <c r="M4009" s="105">
        <f t="shared" si="1288"/>
        <v>0</v>
      </c>
      <c r="N4009" s="104">
        <f t="shared" si="1289"/>
        <v>0</v>
      </c>
      <c r="O4009" s="113">
        <f t="shared" si="1286"/>
        <v>0.11</v>
      </c>
      <c r="P4009" s="108">
        <f t="shared" si="1276"/>
        <v>1.0033721250000001</v>
      </c>
      <c r="Q4009" s="104">
        <f t="shared" si="1279"/>
        <v>66.206220900000005</v>
      </c>
      <c r="R4009" s="104">
        <f t="shared" si="1280"/>
        <v>66.206220900000005</v>
      </c>
      <c r="S4009" s="109" t="s">
        <v>52</v>
      </c>
      <c r="T4009" s="110">
        <f t="shared" si="1290"/>
        <v>44053</v>
      </c>
      <c r="U4009" s="111">
        <f t="shared" si="1291"/>
        <v>0</v>
      </c>
      <c r="V4009" s="22"/>
      <c r="AF4009" s="14"/>
    </row>
    <row r="4010" spans="1:32" x14ac:dyDescent="0.2">
      <c r="A4010" s="112">
        <f t="shared" si="1281"/>
        <v>44035</v>
      </c>
      <c r="B4010" s="104">
        <f t="shared" si="1293"/>
        <v>19705.116249939998</v>
      </c>
      <c r="C4010" s="104">
        <f t="shared" si="1282"/>
        <v>18190.04946722995</v>
      </c>
      <c r="D4010" s="132">
        <f t="shared" si="1283"/>
        <v>44023</v>
      </c>
      <c r="E4010" s="105">
        <f t="shared" si="1275"/>
        <v>0</v>
      </c>
      <c r="F4010" s="106">
        <f t="shared" si="1292"/>
        <v>13</v>
      </c>
      <c r="G4010" s="106">
        <f t="shared" si="1294"/>
        <v>31</v>
      </c>
      <c r="H4010" s="104">
        <f t="shared" si="1284"/>
        <v>1</v>
      </c>
      <c r="I4010" s="104">
        <f t="shared" si="1285"/>
        <v>1.07934741</v>
      </c>
      <c r="J4010" s="104">
        <f t="shared" si="1277"/>
        <v>1.07934741</v>
      </c>
      <c r="K4010" s="104">
        <f t="shared" si="1278"/>
        <v>19633.382780219999</v>
      </c>
      <c r="L4010" s="107">
        <f t="shared" si="1287"/>
        <v>0</v>
      </c>
      <c r="M4010" s="105">
        <f t="shared" si="1288"/>
        <v>0</v>
      </c>
      <c r="N4010" s="104">
        <f t="shared" si="1289"/>
        <v>0</v>
      </c>
      <c r="O4010" s="113">
        <f t="shared" si="1286"/>
        <v>0.11</v>
      </c>
      <c r="P4010" s="108">
        <f t="shared" si="1276"/>
        <v>1.003653648</v>
      </c>
      <c r="Q4010" s="104">
        <f t="shared" si="1279"/>
        <v>71.733469720000002</v>
      </c>
      <c r="R4010" s="104">
        <f t="shared" si="1280"/>
        <v>71.733469720000002</v>
      </c>
      <c r="S4010" s="109" t="s">
        <v>52</v>
      </c>
      <c r="T4010" s="110">
        <f t="shared" si="1290"/>
        <v>44053</v>
      </c>
      <c r="U4010" s="111">
        <f t="shared" si="1291"/>
        <v>0</v>
      </c>
      <c r="V4010" s="22"/>
      <c r="AF4010" s="14"/>
    </row>
    <row r="4011" spans="1:32" x14ac:dyDescent="0.2">
      <c r="A4011" s="112">
        <f t="shared" si="1281"/>
        <v>44036</v>
      </c>
      <c r="B4011" s="104">
        <f t="shared" si="1293"/>
        <v>19710.645049799998</v>
      </c>
      <c r="C4011" s="104">
        <f t="shared" si="1282"/>
        <v>18190.04946722995</v>
      </c>
      <c r="D4011" s="132">
        <f t="shared" si="1283"/>
        <v>44023</v>
      </c>
      <c r="E4011" s="105">
        <f t="shared" ref="E4011:E4074" si="1295">IF(DAY(A4010)=$E$2,VLOOKUP(A4010,$AG$10:$AH$200,2),E4010)</f>
        <v>0</v>
      </c>
      <c r="F4011" s="106">
        <f t="shared" si="1292"/>
        <v>14</v>
      </c>
      <c r="G4011" s="106">
        <f t="shared" si="1294"/>
        <v>31</v>
      </c>
      <c r="H4011" s="104">
        <f t="shared" si="1284"/>
        <v>1</v>
      </c>
      <c r="I4011" s="104">
        <f t="shared" si="1285"/>
        <v>1.07934741</v>
      </c>
      <c r="J4011" s="104">
        <f t="shared" si="1277"/>
        <v>1.07934741</v>
      </c>
      <c r="K4011" s="104">
        <f t="shared" si="1278"/>
        <v>19633.382780219999</v>
      </c>
      <c r="L4011" s="107">
        <f t="shared" si="1287"/>
        <v>0</v>
      </c>
      <c r="M4011" s="105">
        <f t="shared" si="1288"/>
        <v>0</v>
      </c>
      <c r="N4011" s="104">
        <f t="shared" si="1289"/>
        <v>0</v>
      </c>
      <c r="O4011" s="113">
        <f t="shared" si="1286"/>
        <v>0.11</v>
      </c>
      <c r="P4011" s="108">
        <f t="shared" si="1276"/>
        <v>1.0039352500000001</v>
      </c>
      <c r="Q4011" s="104">
        <f t="shared" si="1279"/>
        <v>77.262269579999995</v>
      </c>
      <c r="R4011" s="104">
        <f t="shared" si="1280"/>
        <v>77.262269579999995</v>
      </c>
      <c r="S4011" s="109" t="s">
        <v>52</v>
      </c>
      <c r="T4011" s="110">
        <f t="shared" si="1290"/>
        <v>44053</v>
      </c>
      <c r="U4011" s="111">
        <f t="shared" si="1291"/>
        <v>0</v>
      </c>
      <c r="V4011" s="22"/>
      <c r="AF4011" s="14"/>
    </row>
    <row r="4012" spans="1:32" x14ac:dyDescent="0.2">
      <c r="A4012" s="112">
        <f t="shared" si="1281"/>
        <v>44037</v>
      </c>
      <c r="B4012" s="104">
        <f t="shared" si="1293"/>
        <v>19716.175400699998</v>
      </c>
      <c r="C4012" s="104">
        <f t="shared" si="1282"/>
        <v>18190.04946722995</v>
      </c>
      <c r="D4012" s="132">
        <f t="shared" si="1283"/>
        <v>44023</v>
      </c>
      <c r="E4012" s="105">
        <f t="shared" si="1295"/>
        <v>0</v>
      </c>
      <c r="F4012" s="106">
        <f t="shared" si="1292"/>
        <v>15</v>
      </c>
      <c r="G4012" s="106">
        <f t="shared" si="1294"/>
        <v>31</v>
      </c>
      <c r="H4012" s="104">
        <f t="shared" si="1284"/>
        <v>1</v>
      </c>
      <c r="I4012" s="104">
        <f t="shared" si="1285"/>
        <v>1.07934741</v>
      </c>
      <c r="J4012" s="104">
        <f t="shared" si="1277"/>
        <v>1.07934741</v>
      </c>
      <c r="K4012" s="104">
        <f t="shared" si="1278"/>
        <v>19633.382780219999</v>
      </c>
      <c r="L4012" s="107">
        <f t="shared" si="1287"/>
        <v>0</v>
      </c>
      <c r="M4012" s="105">
        <f t="shared" si="1288"/>
        <v>0</v>
      </c>
      <c r="N4012" s="104">
        <f t="shared" si="1289"/>
        <v>0</v>
      </c>
      <c r="O4012" s="113">
        <f t="shared" si="1286"/>
        <v>0.11</v>
      </c>
      <c r="P4012" s="108">
        <f t="shared" si="1276"/>
        <v>1.004216931</v>
      </c>
      <c r="Q4012" s="104">
        <f t="shared" si="1279"/>
        <v>82.792620479999997</v>
      </c>
      <c r="R4012" s="104">
        <f t="shared" si="1280"/>
        <v>82.792620479999997</v>
      </c>
      <c r="S4012" s="109" t="s">
        <v>52</v>
      </c>
      <c r="T4012" s="110">
        <f t="shared" si="1290"/>
        <v>44053</v>
      </c>
      <c r="U4012" s="111">
        <f t="shared" si="1291"/>
        <v>0</v>
      </c>
      <c r="V4012" s="22"/>
      <c r="AF4012" s="14"/>
    </row>
    <row r="4013" spans="1:32" x14ac:dyDescent="0.2">
      <c r="A4013" s="112">
        <f t="shared" si="1281"/>
        <v>44038</v>
      </c>
      <c r="B4013" s="104">
        <f t="shared" si="1293"/>
        <v>19721.707322260001</v>
      </c>
      <c r="C4013" s="104">
        <f t="shared" si="1282"/>
        <v>18190.04946722995</v>
      </c>
      <c r="D4013" s="132">
        <f t="shared" si="1283"/>
        <v>44023</v>
      </c>
      <c r="E4013" s="105">
        <f t="shared" si="1295"/>
        <v>0</v>
      </c>
      <c r="F4013" s="106">
        <f t="shared" si="1292"/>
        <v>16</v>
      </c>
      <c r="G4013" s="106">
        <f t="shared" si="1294"/>
        <v>31</v>
      </c>
      <c r="H4013" s="104">
        <f t="shared" si="1284"/>
        <v>1</v>
      </c>
      <c r="I4013" s="104">
        <f t="shared" si="1285"/>
        <v>1.07934741</v>
      </c>
      <c r="J4013" s="104">
        <f t="shared" si="1277"/>
        <v>1.07934741</v>
      </c>
      <c r="K4013" s="104">
        <f t="shared" si="1278"/>
        <v>19633.382780219999</v>
      </c>
      <c r="L4013" s="107">
        <f t="shared" si="1287"/>
        <v>0</v>
      </c>
      <c r="M4013" s="105">
        <f t="shared" si="1288"/>
        <v>0</v>
      </c>
      <c r="N4013" s="104">
        <f t="shared" si="1289"/>
        <v>0</v>
      </c>
      <c r="O4013" s="113">
        <f t="shared" si="1286"/>
        <v>0.11</v>
      </c>
      <c r="P4013" s="108">
        <f t="shared" si="1276"/>
        <v>1.0044986920000001</v>
      </c>
      <c r="Q4013" s="104">
        <f t="shared" si="1279"/>
        <v>88.324542039999997</v>
      </c>
      <c r="R4013" s="104">
        <f t="shared" si="1280"/>
        <v>88.324542039999997</v>
      </c>
      <c r="S4013" s="109" t="s">
        <v>52</v>
      </c>
      <c r="T4013" s="110">
        <f t="shared" si="1290"/>
        <v>44053</v>
      </c>
      <c r="U4013" s="111">
        <f t="shared" si="1291"/>
        <v>0</v>
      </c>
      <c r="V4013" s="22"/>
      <c r="AF4013" s="14"/>
    </row>
    <row r="4014" spans="1:32" x14ac:dyDescent="0.2">
      <c r="A4014" s="112">
        <f t="shared" si="1281"/>
        <v>44039</v>
      </c>
      <c r="B4014" s="104">
        <f t="shared" si="1293"/>
        <v>19727.240775229999</v>
      </c>
      <c r="C4014" s="104">
        <f t="shared" si="1282"/>
        <v>18190.04946722995</v>
      </c>
      <c r="D4014" s="132">
        <f t="shared" si="1283"/>
        <v>44023</v>
      </c>
      <c r="E4014" s="105">
        <f t="shared" si="1295"/>
        <v>0</v>
      </c>
      <c r="F4014" s="106">
        <f t="shared" si="1292"/>
        <v>17</v>
      </c>
      <c r="G4014" s="106">
        <f t="shared" si="1294"/>
        <v>31</v>
      </c>
      <c r="H4014" s="104">
        <f t="shared" si="1284"/>
        <v>1</v>
      </c>
      <c r="I4014" s="104">
        <f t="shared" si="1285"/>
        <v>1.07934741</v>
      </c>
      <c r="J4014" s="104">
        <f t="shared" si="1277"/>
        <v>1.07934741</v>
      </c>
      <c r="K4014" s="104">
        <f t="shared" si="1278"/>
        <v>19633.382780219999</v>
      </c>
      <c r="L4014" s="107">
        <f t="shared" si="1287"/>
        <v>0</v>
      </c>
      <c r="M4014" s="105">
        <f t="shared" si="1288"/>
        <v>0</v>
      </c>
      <c r="N4014" s="104">
        <f t="shared" si="1289"/>
        <v>0</v>
      </c>
      <c r="O4014" s="113">
        <f t="shared" si="1286"/>
        <v>0.11</v>
      </c>
      <c r="P4014" s="108">
        <f t="shared" si="1276"/>
        <v>1.004780531</v>
      </c>
      <c r="Q4014" s="104">
        <f t="shared" si="1279"/>
        <v>93.857995009999996</v>
      </c>
      <c r="R4014" s="104">
        <f t="shared" si="1280"/>
        <v>93.857995009999996</v>
      </c>
      <c r="S4014" s="109" t="s">
        <v>52</v>
      </c>
      <c r="T4014" s="110">
        <f t="shared" si="1290"/>
        <v>44053</v>
      </c>
      <c r="U4014" s="111">
        <f t="shared" si="1291"/>
        <v>0</v>
      </c>
      <c r="V4014" s="22"/>
      <c r="AF4014" s="14"/>
    </row>
    <row r="4015" spans="1:32" x14ac:dyDescent="0.2">
      <c r="A4015" s="112">
        <f t="shared" si="1281"/>
        <v>44040</v>
      </c>
      <c r="B4015" s="104">
        <f t="shared" si="1293"/>
        <v>19732.775779240001</v>
      </c>
      <c r="C4015" s="104">
        <f t="shared" si="1282"/>
        <v>18190.04946722995</v>
      </c>
      <c r="D4015" s="132">
        <f t="shared" si="1283"/>
        <v>44023</v>
      </c>
      <c r="E4015" s="105">
        <f t="shared" si="1295"/>
        <v>0</v>
      </c>
      <c r="F4015" s="106">
        <f t="shared" si="1292"/>
        <v>18</v>
      </c>
      <c r="G4015" s="106">
        <f t="shared" si="1294"/>
        <v>31</v>
      </c>
      <c r="H4015" s="104">
        <f t="shared" si="1284"/>
        <v>1</v>
      </c>
      <c r="I4015" s="104">
        <f t="shared" si="1285"/>
        <v>1.07934741</v>
      </c>
      <c r="J4015" s="104">
        <f t="shared" si="1277"/>
        <v>1.07934741</v>
      </c>
      <c r="K4015" s="104">
        <f t="shared" si="1278"/>
        <v>19633.382780219999</v>
      </c>
      <c r="L4015" s="107">
        <f t="shared" si="1287"/>
        <v>0</v>
      </c>
      <c r="M4015" s="105">
        <f t="shared" si="1288"/>
        <v>0</v>
      </c>
      <c r="N4015" s="104">
        <f t="shared" si="1289"/>
        <v>0</v>
      </c>
      <c r="O4015" s="113">
        <f t="shared" si="1286"/>
        <v>0.11</v>
      </c>
      <c r="P4015" s="108">
        <f t="shared" si="1276"/>
        <v>1.005062449</v>
      </c>
      <c r="Q4015" s="104">
        <f t="shared" si="1279"/>
        <v>99.392999020000005</v>
      </c>
      <c r="R4015" s="104">
        <f t="shared" si="1280"/>
        <v>99.392999020000005</v>
      </c>
      <c r="S4015" s="109" t="s">
        <v>52</v>
      </c>
      <c r="T4015" s="110">
        <f t="shared" si="1290"/>
        <v>44053</v>
      </c>
      <c r="U4015" s="111">
        <f t="shared" si="1291"/>
        <v>0</v>
      </c>
      <c r="V4015" s="22"/>
      <c r="AF4015" s="14"/>
    </row>
    <row r="4016" spans="1:32" x14ac:dyDescent="0.2">
      <c r="A4016" s="112">
        <f t="shared" si="1281"/>
        <v>44041</v>
      </c>
      <c r="B4016" s="104">
        <f t="shared" si="1293"/>
        <v>19738.312353909998</v>
      </c>
      <c r="C4016" s="104">
        <f t="shared" si="1282"/>
        <v>18190.04946722995</v>
      </c>
      <c r="D4016" s="132">
        <f t="shared" si="1283"/>
        <v>44023</v>
      </c>
      <c r="E4016" s="105">
        <f t="shared" si="1295"/>
        <v>0</v>
      </c>
      <c r="F4016" s="106">
        <f t="shared" si="1292"/>
        <v>19</v>
      </c>
      <c r="G4016" s="106">
        <f t="shared" si="1294"/>
        <v>31</v>
      </c>
      <c r="H4016" s="104">
        <f t="shared" si="1284"/>
        <v>1</v>
      </c>
      <c r="I4016" s="104">
        <f t="shared" si="1285"/>
        <v>1.07934741</v>
      </c>
      <c r="J4016" s="104">
        <f t="shared" si="1277"/>
        <v>1.07934741</v>
      </c>
      <c r="K4016" s="104">
        <f t="shared" si="1278"/>
        <v>19633.382780219999</v>
      </c>
      <c r="L4016" s="107">
        <f t="shared" si="1287"/>
        <v>0</v>
      </c>
      <c r="M4016" s="105">
        <f t="shared" si="1288"/>
        <v>0</v>
      </c>
      <c r="N4016" s="104">
        <f t="shared" si="1289"/>
        <v>0</v>
      </c>
      <c r="O4016" s="113">
        <f t="shared" si="1286"/>
        <v>0.11</v>
      </c>
      <c r="P4016" s="108">
        <f t="shared" si="1276"/>
        <v>1.0053444469999999</v>
      </c>
      <c r="Q4016" s="104">
        <f t="shared" si="1279"/>
        <v>104.92957369</v>
      </c>
      <c r="R4016" s="104">
        <f t="shared" si="1280"/>
        <v>104.92957369</v>
      </c>
      <c r="S4016" s="109" t="s">
        <v>52</v>
      </c>
      <c r="T4016" s="110">
        <f t="shared" si="1290"/>
        <v>44053</v>
      </c>
      <c r="U4016" s="111">
        <f t="shared" si="1291"/>
        <v>0</v>
      </c>
      <c r="V4016" s="22"/>
      <c r="AF4016" s="14"/>
    </row>
    <row r="4017" spans="1:32" x14ac:dyDescent="0.2">
      <c r="A4017" s="112">
        <f t="shared" si="1281"/>
        <v>44042</v>
      </c>
      <c r="B4017" s="104">
        <f t="shared" si="1293"/>
        <v>19743.850459999998</v>
      </c>
      <c r="C4017" s="104">
        <f t="shared" si="1282"/>
        <v>18190.04946722995</v>
      </c>
      <c r="D4017" s="132">
        <f t="shared" si="1283"/>
        <v>44023</v>
      </c>
      <c r="E4017" s="105">
        <f t="shared" si="1295"/>
        <v>0</v>
      </c>
      <c r="F4017" s="106">
        <f t="shared" si="1292"/>
        <v>20</v>
      </c>
      <c r="G4017" s="106">
        <f t="shared" si="1294"/>
        <v>31</v>
      </c>
      <c r="H4017" s="104">
        <f t="shared" si="1284"/>
        <v>1</v>
      </c>
      <c r="I4017" s="104">
        <f t="shared" si="1285"/>
        <v>1.07934741</v>
      </c>
      <c r="J4017" s="104">
        <f t="shared" si="1277"/>
        <v>1.07934741</v>
      </c>
      <c r="K4017" s="104">
        <f t="shared" si="1278"/>
        <v>19633.382780219999</v>
      </c>
      <c r="L4017" s="107">
        <f t="shared" si="1287"/>
        <v>0</v>
      </c>
      <c r="M4017" s="105">
        <f t="shared" si="1288"/>
        <v>0</v>
      </c>
      <c r="N4017" s="104">
        <f t="shared" si="1289"/>
        <v>0</v>
      </c>
      <c r="O4017" s="113">
        <f t="shared" si="1286"/>
        <v>0.11</v>
      </c>
      <c r="P4017" s="108">
        <f t="shared" si="1276"/>
        <v>1.0056265230000001</v>
      </c>
      <c r="Q4017" s="104">
        <f t="shared" si="1279"/>
        <v>110.46767978</v>
      </c>
      <c r="R4017" s="104">
        <f t="shared" si="1280"/>
        <v>110.46767978</v>
      </c>
      <c r="S4017" s="109" t="s">
        <v>52</v>
      </c>
      <c r="T4017" s="110">
        <f t="shared" si="1290"/>
        <v>44053</v>
      </c>
      <c r="U4017" s="111">
        <f t="shared" si="1291"/>
        <v>0</v>
      </c>
      <c r="V4017" s="22"/>
      <c r="AF4017" s="14"/>
    </row>
    <row r="4018" spans="1:32" x14ac:dyDescent="0.2">
      <c r="A4018" s="112">
        <f t="shared" si="1281"/>
        <v>44043</v>
      </c>
      <c r="B4018" s="104">
        <f t="shared" si="1293"/>
        <v>19749.39013675</v>
      </c>
      <c r="C4018" s="104">
        <f t="shared" si="1282"/>
        <v>18190.04946722995</v>
      </c>
      <c r="D4018" s="132">
        <f t="shared" si="1283"/>
        <v>44023</v>
      </c>
      <c r="E4018" s="105">
        <f t="shared" si="1295"/>
        <v>0</v>
      </c>
      <c r="F4018" s="106">
        <f t="shared" si="1292"/>
        <v>21</v>
      </c>
      <c r="G4018" s="106">
        <f t="shared" si="1294"/>
        <v>31</v>
      </c>
      <c r="H4018" s="104">
        <f t="shared" si="1284"/>
        <v>1</v>
      </c>
      <c r="I4018" s="104">
        <f t="shared" si="1285"/>
        <v>1.07934741</v>
      </c>
      <c r="J4018" s="104">
        <f t="shared" si="1277"/>
        <v>1.07934741</v>
      </c>
      <c r="K4018" s="104">
        <f t="shared" si="1278"/>
        <v>19633.382780219999</v>
      </c>
      <c r="L4018" s="107">
        <f t="shared" si="1287"/>
        <v>0</v>
      </c>
      <c r="M4018" s="105">
        <f t="shared" si="1288"/>
        <v>0</v>
      </c>
      <c r="N4018" s="104">
        <f t="shared" si="1289"/>
        <v>0</v>
      </c>
      <c r="O4018" s="113">
        <f t="shared" si="1286"/>
        <v>0.11</v>
      </c>
      <c r="P4018" s="108">
        <f t="shared" si="1276"/>
        <v>1.005908679</v>
      </c>
      <c r="Q4018" s="104">
        <f t="shared" si="1279"/>
        <v>116.00735653</v>
      </c>
      <c r="R4018" s="104">
        <f t="shared" si="1280"/>
        <v>116.00735653</v>
      </c>
      <c r="S4018" s="109" t="s">
        <v>52</v>
      </c>
      <c r="T4018" s="110">
        <f t="shared" si="1290"/>
        <v>44053</v>
      </c>
      <c r="U4018" s="111">
        <f t="shared" si="1291"/>
        <v>0</v>
      </c>
      <c r="V4018" s="22"/>
      <c r="AF4018" s="14"/>
    </row>
    <row r="4019" spans="1:32" x14ac:dyDescent="0.2">
      <c r="A4019" s="112">
        <f t="shared" si="1281"/>
        <v>44044</v>
      </c>
      <c r="B4019" s="104">
        <f t="shared" si="1293"/>
        <v>19754.93136454</v>
      </c>
      <c r="C4019" s="104">
        <f t="shared" si="1282"/>
        <v>18190.04946722995</v>
      </c>
      <c r="D4019" s="132">
        <f t="shared" si="1283"/>
        <v>44023</v>
      </c>
      <c r="E4019" s="105">
        <f t="shared" si="1295"/>
        <v>0</v>
      </c>
      <c r="F4019" s="106">
        <f t="shared" si="1292"/>
        <v>22</v>
      </c>
      <c r="G4019" s="106">
        <f t="shared" si="1294"/>
        <v>31</v>
      </c>
      <c r="H4019" s="104">
        <f t="shared" si="1284"/>
        <v>1</v>
      </c>
      <c r="I4019" s="104">
        <f t="shared" si="1285"/>
        <v>1.07934741</v>
      </c>
      <c r="J4019" s="104">
        <f t="shared" si="1277"/>
        <v>1.07934741</v>
      </c>
      <c r="K4019" s="104">
        <f t="shared" si="1278"/>
        <v>19633.382780219999</v>
      </c>
      <c r="L4019" s="107">
        <f t="shared" si="1287"/>
        <v>0</v>
      </c>
      <c r="M4019" s="105">
        <f t="shared" si="1288"/>
        <v>0</v>
      </c>
      <c r="N4019" s="104">
        <f t="shared" si="1289"/>
        <v>0</v>
      </c>
      <c r="O4019" s="113">
        <f t="shared" si="1286"/>
        <v>0.11</v>
      </c>
      <c r="P4019" s="108">
        <f t="shared" si="1276"/>
        <v>1.006190914</v>
      </c>
      <c r="Q4019" s="104">
        <f t="shared" si="1279"/>
        <v>121.54858432</v>
      </c>
      <c r="R4019" s="104">
        <f t="shared" si="1280"/>
        <v>121.54858432</v>
      </c>
      <c r="S4019" s="109" t="s">
        <v>52</v>
      </c>
      <c r="T4019" s="110">
        <f t="shared" si="1290"/>
        <v>44053</v>
      </c>
      <c r="U4019" s="111">
        <f t="shared" si="1291"/>
        <v>0</v>
      </c>
      <c r="V4019" s="22"/>
      <c r="AF4019" s="14"/>
    </row>
    <row r="4020" spans="1:32" x14ac:dyDescent="0.2">
      <c r="A4020" s="112">
        <f t="shared" si="1281"/>
        <v>44045</v>
      </c>
      <c r="B4020" s="104">
        <f t="shared" si="1293"/>
        <v>19760.474143359999</v>
      </c>
      <c r="C4020" s="104">
        <f t="shared" si="1282"/>
        <v>18190.04946722995</v>
      </c>
      <c r="D4020" s="132">
        <f t="shared" si="1283"/>
        <v>44023</v>
      </c>
      <c r="E4020" s="105">
        <f t="shared" si="1295"/>
        <v>0</v>
      </c>
      <c r="F4020" s="106">
        <f t="shared" si="1292"/>
        <v>23</v>
      </c>
      <c r="G4020" s="106">
        <f t="shared" si="1294"/>
        <v>31</v>
      </c>
      <c r="H4020" s="104">
        <f t="shared" si="1284"/>
        <v>1</v>
      </c>
      <c r="I4020" s="104">
        <f t="shared" si="1285"/>
        <v>1.07934741</v>
      </c>
      <c r="J4020" s="104">
        <f t="shared" si="1277"/>
        <v>1.07934741</v>
      </c>
      <c r="K4020" s="104">
        <f t="shared" si="1278"/>
        <v>19633.382780219999</v>
      </c>
      <c r="L4020" s="107">
        <f t="shared" si="1287"/>
        <v>0</v>
      </c>
      <c r="M4020" s="105">
        <f t="shared" si="1288"/>
        <v>0</v>
      </c>
      <c r="N4020" s="104">
        <f t="shared" si="1289"/>
        <v>0</v>
      </c>
      <c r="O4020" s="113">
        <f t="shared" si="1286"/>
        <v>0.11</v>
      </c>
      <c r="P4020" s="108">
        <f t="shared" si="1276"/>
        <v>1.0064732279999999</v>
      </c>
      <c r="Q4020" s="104">
        <f t="shared" si="1279"/>
        <v>127.09136314</v>
      </c>
      <c r="R4020" s="104">
        <f t="shared" si="1280"/>
        <v>127.09136314</v>
      </c>
      <c r="S4020" s="109" t="s">
        <v>52</v>
      </c>
      <c r="T4020" s="110">
        <f t="shared" si="1290"/>
        <v>44053</v>
      </c>
      <c r="U4020" s="111">
        <f t="shared" si="1291"/>
        <v>0</v>
      </c>
      <c r="V4020" s="22"/>
      <c r="AF4020" s="14"/>
    </row>
    <row r="4021" spans="1:32" x14ac:dyDescent="0.2">
      <c r="A4021" s="112">
        <f t="shared" si="1281"/>
        <v>44046</v>
      </c>
      <c r="B4021" s="104">
        <f t="shared" si="1293"/>
        <v>19766.01847323</v>
      </c>
      <c r="C4021" s="104">
        <f t="shared" si="1282"/>
        <v>18190.04946722995</v>
      </c>
      <c r="D4021" s="132">
        <f t="shared" si="1283"/>
        <v>44023</v>
      </c>
      <c r="E4021" s="105">
        <f t="shared" si="1295"/>
        <v>0</v>
      </c>
      <c r="F4021" s="106">
        <f t="shared" si="1292"/>
        <v>24</v>
      </c>
      <c r="G4021" s="106">
        <f t="shared" si="1294"/>
        <v>31</v>
      </c>
      <c r="H4021" s="104">
        <f t="shared" si="1284"/>
        <v>1</v>
      </c>
      <c r="I4021" s="104">
        <f t="shared" si="1285"/>
        <v>1.07934741</v>
      </c>
      <c r="J4021" s="104">
        <f t="shared" si="1277"/>
        <v>1.07934741</v>
      </c>
      <c r="K4021" s="104">
        <f t="shared" si="1278"/>
        <v>19633.382780219999</v>
      </c>
      <c r="L4021" s="107">
        <f t="shared" si="1287"/>
        <v>0</v>
      </c>
      <c r="M4021" s="105">
        <f t="shared" si="1288"/>
        <v>0</v>
      </c>
      <c r="N4021" s="104">
        <f t="shared" si="1289"/>
        <v>0</v>
      </c>
      <c r="O4021" s="113">
        <f t="shared" si="1286"/>
        <v>0.11</v>
      </c>
      <c r="P4021" s="108">
        <f t="shared" si="1276"/>
        <v>1.0067556209999999</v>
      </c>
      <c r="Q4021" s="104">
        <f t="shared" si="1279"/>
        <v>132.63569301000001</v>
      </c>
      <c r="R4021" s="104">
        <f t="shared" si="1280"/>
        <v>132.63569301000001</v>
      </c>
      <c r="S4021" s="109" t="s">
        <v>52</v>
      </c>
      <c r="T4021" s="110">
        <f t="shared" si="1290"/>
        <v>44053</v>
      </c>
      <c r="U4021" s="111">
        <f t="shared" si="1291"/>
        <v>0</v>
      </c>
      <c r="V4021" s="22"/>
      <c r="AF4021" s="14"/>
    </row>
    <row r="4022" spans="1:32" x14ac:dyDescent="0.2">
      <c r="A4022" s="112">
        <f t="shared" si="1281"/>
        <v>44047</v>
      </c>
      <c r="B4022" s="104">
        <f t="shared" si="1293"/>
        <v>19771.56437376</v>
      </c>
      <c r="C4022" s="104">
        <f t="shared" si="1282"/>
        <v>18190.04946722995</v>
      </c>
      <c r="D4022" s="132">
        <f t="shared" si="1283"/>
        <v>44023</v>
      </c>
      <c r="E4022" s="105">
        <f t="shared" si="1295"/>
        <v>0</v>
      </c>
      <c r="F4022" s="106">
        <f t="shared" si="1292"/>
        <v>25</v>
      </c>
      <c r="G4022" s="106">
        <f t="shared" si="1294"/>
        <v>31</v>
      </c>
      <c r="H4022" s="104">
        <f t="shared" si="1284"/>
        <v>1</v>
      </c>
      <c r="I4022" s="104">
        <f t="shared" si="1285"/>
        <v>1.07934741</v>
      </c>
      <c r="J4022" s="104">
        <f t="shared" si="1277"/>
        <v>1.07934741</v>
      </c>
      <c r="K4022" s="104">
        <f t="shared" si="1278"/>
        <v>19633.382780219999</v>
      </c>
      <c r="L4022" s="107">
        <f t="shared" si="1287"/>
        <v>0</v>
      </c>
      <c r="M4022" s="105">
        <f t="shared" si="1288"/>
        <v>0</v>
      </c>
      <c r="N4022" s="104">
        <f t="shared" si="1289"/>
        <v>0</v>
      </c>
      <c r="O4022" s="113">
        <f t="shared" si="1286"/>
        <v>0.11</v>
      </c>
      <c r="P4022" s="108">
        <f t="shared" si="1276"/>
        <v>1.0070380940000001</v>
      </c>
      <c r="Q4022" s="104">
        <f t="shared" si="1279"/>
        <v>138.18159353999999</v>
      </c>
      <c r="R4022" s="104">
        <f t="shared" si="1280"/>
        <v>138.18159353999999</v>
      </c>
      <c r="S4022" s="109" t="s">
        <v>52</v>
      </c>
      <c r="T4022" s="110">
        <f t="shared" si="1290"/>
        <v>44053</v>
      </c>
      <c r="U4022" s="111">
        <f t="shared" si="1291"/>
        <v>0</v>
      </c>
      <c r="V4022" s="22"/>
      <c r="AF4022" s="14"/>
    </row>
    <row r="4023" spans="1:32" x14ac:dyDescent="0.2">
      <c r="A4023" s="112">
        <f t="shared" si="1281"/>
        <v>44048</v>
      </c>
      <c r="B4023" s="104">
        <f t="shared" si="1293"/>
        <v>19777.111805699999</v>
      </c>
      <c r="C4023" s="104">
        <f t="shared" si="1282"/>
        <v>18190.04946722995</v>
      </c>
      <c r="D4023" s="132">
        <f t="shared" si="1283"/>
        <v>44023</v>
      </c>
      <c r="E4023" s="105">
        <f t="shared" si="1295"/>
        <v>0</v>
      </c>
      <c r="F4023" s="106">
        <f t="shared" si="1292"/>
        <v>26</v>
      </c>
      <c r="G4023" s="106">
        <f t="shared" si="1294"/>
        <v>31</v>
      </c>
      <c r="H4023" s="104">
        <f t="shared" si="1284"/>
        <v>1</v>
      </c>
      <c r="I4023" s="104">
        <f t="shared" si="1285"/>
        <v>1.07934741</v>
      </c>
      <c r="J4023" s="104">
        <f t="shared" si="1277"/>
        <v>1.07934741</v>
      </c>
      <c r="K4023" s="104">
        <f t="shared" si="1278"/>
        <v>19633.382780219999</v>
      </c>
      <c r="L4023" s="107">
        <f t="shared" si="1287"/>
        <v>0</v>
      </c>
      <c r="M4023" s="105">
        <f t="shared" si="1288"/>
        <v>0</v>
      </c>
      <c r="N4023" s="104">
        <f t="shared" si="1289"/>
        <v>0</v>
      </c>
      <c r="O4023" s="113">
        <f t="shared" si="1286"/>
        <v>0.11</v>
      </c>
      <c r="P4023" s="108">
        <f t="shared" si="1276"/>
        <v>1.0073206450000001</v>
      </c>
      <c r="Q4023" s="104">
        <f t="shared" si="1279"/>
        <v>143.72902547999999</v>
      </c>
      <c r="R4023" s="104">
        <f t="shared" si="1280"/>
        <v>143.72902547999999</v>
      </c>
      <c r="S4023" s="109" t="s">
        <v>52</v>
      </c>
      <c r="T4023" s="110">
        <f t="shared" si="1290"/>
        <v>44053</v>
      </c>
      <c r="U4023" s="111">
        <f t="shared" si="1291"/>
        <v>0</v>
      </c>
      <c r="V4023" s="22"/>
      <c r="AF4023" s="14"/>
    </row>
    <row r="4024" spans="1:32" x14ac:dyDescent="0.2">
      <c r="A4024" s="112">
        <f t="shared" si="1281"/>
        <v>44049</v>
      </c>
      <c r="B4024" s="104">
        <f t="shared" si="1293"/>
        <v>19782.66080831</v>
      </c>
      <c r="C4024" s="104">
        <f t="shared" si="1282"/>
        <v>18190.04946722995</v>
      </c>
      <c r="D4024" s="132">
        <f t="shared" si="1283"/>
        <v>44023</v>
      </c>
      <c r="E4024" s="105">
        <f t="shared" si="1295"/>
        <v>0</v>
      </c>
      <c r="F4024" s="106">
        <f t="shared" si="1292"/>
        <v>27</v>
      </c>
      <c r="G4024" s="106">
        <f t="shared" si="1294"/>
        <v>31</v>
      </c>
      <c r="H4024" s="104">
        <f t="shared" si="1284"/>
        <v>1</v>
      </c>
      <c r="I4024" s="104">
        <f t="shared" si="1285"/>
        <v>1.07934741</v>
      </c>
      <c r="J4024" s="104">
        <f t="shared" si="1277"/>
        <v>1.07934741</v>
      </c>
      <c r="K4024" s="104">
        <f t="shared" si="1278"/>
        <v>19633.382780219999</v>
      </c>
      <c r="L4024" s="107">
        <f t="shared" si="1287"/>
        <v>0</v>
      </c>
      <c r="M4024" s="105">
        <f t="shared" si="1288"/>
        <v>0</v>
      </c>
      <c r="N4024" s="104">
        <f t="shared" si="1289"/>
        <v>0</v>
      </c>
      <c r="O4024" s="113">
        <f t="shared" si="1286"/>
        <v>0.11</v>
      </c>
      <c r="P4024" s="108">
        <f t="shared" si="1276"/>
        <v>1.007603276</v>
      </c>
      <c r="Q4024" s="104">
        <f t="shared" si="1279"/>
        <v>149.27802808999999</v>
      </c>
      <c r="R4024" s="104">
        <f t="shared" si="1280"/>
        <v>149.27802808999999</v>
      </c>
      <c r="S4024" s="109" t="s">
        <v>52</v>
      </c>
      <c r="T4024" s="110">
        <f t="shared" si="1290"/>
        <v>44053</v>
      </c>
      <c r="U4024" s="111">
        <f t="shared" si="1291"/>
        <v>0</v>
      </c>
      <c r="V4024" s="22"/>
      <c r="AF4024" s="14"/>
    </row>
    <row r="4025" spans="1:32" x14ac:dyDescent="0.2">
      <c r="A4025" s="112">
        <f t="shared" si="1281"/>
        <v>44050</v>
      </c>
      <c r="B4025" s="104">
        <f t="shared" si="1293"/>
        <v>19788.211381590001</v>
      </c>
      <c r="C4025" s="104">
        <f t="shared" si="1282"/>
        <v>18190.04946722995</v>
      </c>
      <c r="D4025" s="132">
        <f t="shared" si="1283"/>
        <v>44023</v>
      </c>
      <c r="E4025" s="105">
        <f t="shared" si="1295"/>
        <v>0</v>
      </c>
      <c r="F4025" s="106">
        <f t="shared" si="1292"/>
        <v>28</v>
      </c>
      <c r="G4025" s="106">
        <f t="shared" si="1294"/>
        <v>31</v>
      </c>
      <c r="H4025" s="104">
        <f t="shared" si="1284"/>
        <v>1</v>
      </c>
      <c r="I4025" s="104">
        <f t="shared" si="1285"/>
        <v>1.07934741</v>
      </c>
      <c r="J4025" s="104">
        <f t="shared" si="1277"/>
        <v>1.07934741</v>
      </c>
      <c r="K4025" s="104">
        <f t="shared" si="1278"/>
        <v>19633.382780219999</v>
      </c>
      <c r="L4025" s="107">
        <f t="shared" si="1287"/>
        <v>0</v>
      </c>
      <c r="M4025" s="105">
        <f t="shared" si="1288"/>
        <v>0</v>
      </c>
      <c r="N4025" s="104">
        <f t="shared" si="1289"/>
        <v>0</v>
      </c>
      <c r="O4025" s="113">
        <f t="shared" si="1286"/>
        <v>0.11</v>
      </c>
      <c r="P4025" s="108">
        <f t="shared" si="1276"/>
        <v>1.0078859870000001</v>
      </c>
      <c r="Q4025" s="104">
        <f t="shared" si="1279"/>
        <v>154.82860137</v>
      </c>
      <c r="R4025" s="104">
        <f t="shared" si="1280"/>
        <v>154.82860137</v>
      </c>
      <c r="S4025" s="109" t="s">
        <v>52</v>
      </c>
      <c r="T4025" s="110">
        <f t="shared" si="1290"/>
        <v>44053</v>
      </c>
      <c r="U4025" s="111">
        <f t="shared" si="1291"/>
        <v>0</v>
      </c>
      <c r="V4025" s="22"/>
      <c r="AF4025" s="14"/>
    </row>
    <row r="4026" spans="1:32" x14ac:dyDescent="0.2">
      <c r="A4026" s="112">
        <f t="shared" si="1281"/>
        <v>44051</v>
      </c>
      <c r="B4026" s="104">
        <f t="shared" si="1293"/>
        <v>19793.76348627</v>
      </c>
      <c r="C4026" s="104">
        <f t="shared" si="1282"/>
        <v>18190.04946722995</v>
      </c>
      <c r="D4026" s="132">
        <f t="shared" si="1283"/>
        <v>44023</v>
      </c>
      <c r="E4026" s="105">
        <f t="shared" si="1295"/>
        <v>0</v>
      </c>
      <c r="F4026" s="106">
        <f t="shared" si="1292"/>
        <v>29</v>
      </c>
      <c r="G4026" s="106">
        <f t="shared" si="1294"/>
        <v>31</v>
      </c>
      <c r="H4026" s="104">
        <f t="shared" si="1284"/>
        <v>1</v>
      </c>
      <c r="I4026" s="104">
        <f t="shared" si="1285"/>
        <v>1.07934741</v>
      </c>
      <c r="J4026" s="104">
        <f t="shared" si="1277"/>
        <v>1.07934741</v>
      </c>
      <c r="K4026" s="104">
        <f t="shared" si="1278"/>
        <v>19633.382780219999</v>
      </c>
      <c r="L4026" s="107">
        <f t="shared" si="1287"/>
        <v>0</v>
      </c>
      <c r="M4026" s="105">
        <f t="shared" si="1288"/>
        <v>0</v>
      </c>
      <c r="N4026" s="104">
        <f t="shared" si="1289"/>
        <v>0</v>
      </c>
      <c r="O4026" s="113">
        <f t="shared" si="1286"/>
        <v>0.11</v>
      </c>
      <c r="P4026" s="108">
        <f t="shared" si="1276"/>
        <v>1.008168776</v>
      </c>
      <c r="Q4026" s="104">
        <f t="shared" si="1279"/>
        <v>160.38070604999999</v>
      </c>
      <c r="R4026" s="104">
        <f t="shared" si="1280"/>
        <v>160.38070604999999</v>
      </c>
      <c r="S4026" s="109" t="s">
        <v>52</v>
      </c>
      <c r="T4026" s="110">
        <f t="shared" si="1290"/>
        <v>44053</v>
      </c>
      <c r="U4026" s="111">
        <f t="shared" si="1291"/>
        <v>0</v>
      </c>
      <c r="V4026" s="22"/>
      <c r="AF4026" s="14"/>
    </row>
    <row r="4027" spans="1:32" x14ac:dyDescent="0.2">
      <c r="A4027" s="112">
        <f t="shared" si="1281"/>
        <v>44052</v>
      </c>
      <c r="B4027" s="104">
        <f t="shared" si="1293"/>
        <v>19799.317161619998</v>
      </c>
      <c r="C4027" s="104">
        <f t="shared" si="1282"/>
        <v>18190.04946722995</v>
      </c>
      <c r="D4027" s="132">
        <f t="shared" si="1283"/>
        <v>44023</v>
      </c>
      <c r="E4027" s="105">
        <f t="shared" si="1295"/>
        <v>0</v>
      </c>
      <c r="F4027" s="106">
        <f t="shared" si="1292"/>
        <v>30</v>
      </c>
      <c r="G4027" s="106">
        <f t="shared" si="1294"/>
        <v>31</v>
      </c>
      <c r="H4027" s="104">
        <f t="shared" si="1284"/>
        <v>1</v>
      </c>
      <c r="I4027" s="104">
        <f t="shared" si="1285"/>
        <v>1.07934741</v>
      </c>
      <c r="J4027" s="104">
        <f t="shared" si="1277"/>
        <v>1.07934741</v>
      </c>
      <c r="K4027" s="104">
        <f t="shared" si="1278"/>
        <v>19633.382780219999</v>
      </c>
      <c r="L4027" s="107">
        <f t="shared" si="1287"/>
        <v>0</v>
      </c>
      <c r="M4027" s="105">
        <f t="shared" si="1288"/>
        <v>0</v>
      </c>
      <c r="N4027" s="104">
        <f t="shared" si="1289"/>
        <v>0</v>
      </c>
      <c r="O4027" s="113">
        <f t="shared" si="1286"/>
        <v>0.11</v>
      </c>
      <c r="P4027" s="108">
        <f t="shared" si="1276"/>
        <v>1.0084516450000001</v>
      </c>
      <c r="Q4027" s="104">
        <f t="shared" si="1279"/>
        <v>165.93438140000001</v>
      </c>
      <c r="R4027" s="104">
        <f t="shared" si="1280"/>
        <v>165.93438140000001</v>
      </c>
      <c r="S4027" s="109" t="s">
        <v>52</v>
      </c>
      <c r="T4027" s="110">
        <f t="shared" si="1290"/>
        <v>44053</v>
      </c>
      <c r="U4027" s="111">
        <f t="shared" si="1291"/>
        <v>0</v>
      </c>
      <c r="V4027" s="22"/>
      <c r="AF4027" s="14"/>
    </row>
    <row r="4028" spans="1:32" x14ac:dyDescent="0.2">
      <c r="A4028" s="112">
        <f t="shared" si="1281"/>
        <v>44053</v>
      </c>
      <c r="B4028" s="104">
        <f t="shared" si="1293"/>
        <v>19804.87240765</v>
      </c>
      <c r="C4028" s="104">
        <f t="shared" si="1282"/>
        <v>18190.04946722995</v>
      </c>
      <c r="D4028" s="132">
        <f t="shared" si="1283"/>
        <v>44023</v>
      </c>
      <c r="E4028" s="105">
        <f t="shared" si="1295"/>
        <v>0</v>
      </c>
      <c r="F4028" s="106">
        <f t="shared" si="1292"/>
        <v>31</v>
      </c>
      <c r="G4028" s="106">
        <f t="shared" si="1294"/>
        <v>31</v>
      </c>
      <c r="H4028" s="104">
        <f t="shared" si="1284"/>
        <v>1</v>
      </c>
      <c r="I4028" s="104">
        <f t="shared" si="1285"/>
        <v>1.07934741</v>
      </c>
      <c r="J4028" s="104">
        <f t="shared" si="1277"/>
        <v>1.07934741</v>
      </c>
      <c r="K4028" s="104">
        <f t="shared" si="1278"/>
        <v>19633.382780219999</v>
      </c>
      <c r="L4028" s="107">
        <f t="shared" si="1287"/>
        <v>131</v>
      </c>
      <c r="M4028" s="105">
        <f t="shared" si="1288"/>
        <v>0</v>
      </c>
      <c r="N4028" s="104">
        <f t="shared" si="1289"/>
        <v>0</v>
      </c>
      <c r="O4028" s="113">
        <f t="shared" si="1286"/>
        <v>0.11</v>
      </c>
      <c r="P4028" s="108">
        <f t="shared" si="1276"/>
        <v>1.0087345940000001</v>
      </c>
      <c r="Q4028" s="104">
        <f t="shared" si="1279"/>
        <v>171.48962743000001</v>
      </c>
      <c r="R4028" s="104">
        <f t="shared" si="1280"/>
        <v>171.48962743000001</v>
      </c>
      <c r="S4028" s="109" t="s">
        <v>52</v>
      </c>
      <c r="T4028" s="110">
        <f t="shared" si="1290"/>
        <v>44053</v>
      </c>
      <c r="U4028" s="111">
        <f t="shared" si="1291"/>
        <v>19633.382780219999</v>
      </c>
      <c r="V4028" s="22"/>
      <c r="AF4028" s="14"/>
    </row>
    <row r="4029" spans="1:32" x14ac:dyDescent="0.2">
      <c r="A4029" s="112">
        <f t="shared" si="1281"/>
        <v>44054</v>
      </c>
      <c r="B4029" s="104">
        <f t="shared" si="1293"/>
        <v>19810.429199329999</v>
      </c>
      <c r="C4029" s="104">
        <f t="shared" si="1282"/>
        <v>18348.932164159949</v>
      </c>
      <c r="D4029" s="132">
        <f t="shared" si="1283"/>
        <v>44054</v>
      </c>
      <c r="E4029" s="105">
        <f t="shared" si="1295"/>
        <v>0</v>
      </c>
      <c r="F4029" s="106">
        <f t="shared" si="1292"/>
        <v>1</v>
      </c>
      <c r="G4029" s="106">
        <f t="shared" si="1294"/>
        <v>31</v>
      </c>
      <c r="H4029" s="104">
        <f t="shared" si="1284"/>
        <v>1</v>
      </c>
      <c r="I4029" s="104">
        <f t="shared" si="1285"/>
        <v>1.07934741</v>
      </c>
      <c r="J4029" s="104">
        <f t="shared" si="1277"/>
        <v>1.07934741</v>
      </c>
      <c r="K4029" s="104">
        <f t="shared" si="1278"/>
        <v>19804.87240765</v>
      </c>
      <c r="L4029" s="107">
        <f t="shared" si="1287"/>
        <v>0</v>
      </c>
      <c r="M4029" s="105">
        <f t="shared" si="1288"/>
        <v>0</v>
      </c>
      <c r="N4029" s="104">
        <f t="shared" si="1289"/>
        <v>0</v>
      </c>
      <c r="O4029" s="113">
        <f t="shared" si="1286"/>
        <v>0.11</v>
      </c>
      <c r="P4029" s="108">
        <f t="shared" si="1276"/>
        <v>1.0002805770000001</v>
      </c>
      <c r="Q4029" s="104">
        <f t="shared" si="1279"/>
        <v>5.5567916799999999</v>
      </c>
      <c r="R4029" s="104">
        <f t="shared" si="1280"/>
        <v>5.5567916799999999</v>
      </c>
      <c r="S4029" s="109" t="s">
        <v>52</v>
      </c>
      <c r="T4029" s="110">
        <f t="shared" si="1290"/>
        <v>44084</v>
      </c>
      <c r="U4029" s="111">
        <f t="shared" si="1291"/>
        <v>0</v>
      </c>
      <c r="V4029" s="22"/>
      <c r="AF4029" s="14"/>
    </row>
    <row r="4030" spans="1:32" x14ac:dyDescent="0.2">
      <c r="A4030" s="112">
        <f t="shared" si="1281"/>
        <v>44055</v>
      </c>
      <c r="B4030" s="104">
        <f t="shared" si="1293"/>
        <v>19815.987555600001</v>
      </c>
      <c r="C4030" s="104">
        <f t="shared" si="1282"/>
        <v>18348.932164159949</v>
      </c>
      <c r="D4030" s="132">
        <f t="shared" si="1283"/>
        <v>44054</v>
      </c>
      <c r="E4030" s="105">
        <f t="shared" si="1295"/>
        <v>0</v>
      </c>
      <c r="F4030" s="106">
        <f t="shared" si="1292"/>
        <v>2</v>
      </c>
      <c r="G4030" s="106">
        <f t="shared" si="1294"/>
        <v>31</v>
      </c>
      <c r="H4030" s="104">
        <f t="shared" si="1284"/>
        <v>1</v>
      </c>
      <c r="I4030" s="104">
        <f t="shared" si="1285"/>
        <v>1.07934741</v>
      </c>
      <c r="J4030" s="104">
        <f t="shared" si="1277"/>
        <v>1.07934741</v>
      </c>
      <c r="K4030" s="104">
        <f t="shared" si="1278"/>
        <v>19804.87240765</v>
      </c>
      <c r="L4030" s="107">
        <f t="shared" si="1287"/>
        <v>0</v>
      </c>
      <c r="M4030" s="105">
        <f t="shared" si="1288"/>
        <v>0</v>
      </c>
      <c r="N4030" s="104">
        <f t="shared" si="1289"/>
        <v>0</v>
      </c>
      <c r="O4030" s="113">
        <f t="shared" si="1286"/>
        <v>0.11</v>
      </c>
      <c r="P4030" s="108">
        <f t="shared" si="1276"/>
        <v>1.000561233</v>
      </c>
      <c r="Q4030" s="104">
        <f t="shared" si="1279"/>
        <v>11.115147950000001</v>
      </c>
      <c r="R4030" s="104">
        <f t="shared" si="1280"/>
        <v>11.115147950000001</v>
      </c>
      <c r="S4030" s="109" t="s">
        <v>52</v>
      </c>
      <c r="T4030" s="110">
        <f t="shared" si="1290"/>
        <v>44084</v>
      </c>
      <c r="U4030" s="111">
        <f t="shared" si="1291"/>
        <v>0</v>
      </c>
      <c r="V4030" s="22"/>
      <c r="AF4030" s="14"/>
    </row>
    <row r="4031" spans="1:32" x14ac:dyDescent="0.2">
      <c r="A4031" s="112">
        <f t="shared" si="1281"/>
        <v>44056</v>
      </c>
      <c r="B4031" s="104">
        <f t="shared" si="1293"/>
        <v>19821.547456650002</v>
      </c>
      <c r="C4031" s="104">
        <f t="shared" si="1282"/>
        <v>18348.932164159949</v>
      </c>
      <c r="D4031" s="132">
        <f t="shared" si="1283"/>
        <v>44054</v>
      </c>
      <c r="E4031" s="105">
        <f t="shared" si="1295"/>
        <v>0</v>
      </c>
      <c r="F4031" s="106">
        <f t="shared" si="1292"/>
        <v>3</v>
      </c>
      <c r="G4031" s="106">
        <f t="shared" si="1294"/>
        <v>31</v>
      </c>
      <c r="H4031" s="104">
        <f t="shared" si="1284"/>
        <v>1</v>
      </c>
      <c r="I4031" s="104">
        <f t="shared" si="1285"/>
        <v>1.07934741</v>
      </c>
      <c r="J4031" s="104">
        <f t="shared" si="1277"/>
        <v>1.07934741</v>
      </c>
      <c r="K4031" s="104">
        <f t="shared" si="1278"/>
        <v>19804.87240765</v>
      </c>
      <c r="L4031" s="107">
        <f t="shared" si="1287"/>
        <v>0</v>
      </c>
      <c r="M4031" s="105">
        <f t="shared" si="1288"/>
        <v>0</v>
      </c>
      <c r="N4031" s="104">
        <f t="shared" si="1289"/>
        <v>0</v>
      </c>
      <c r="O4031" s="113">
        <f t="shared" si="1286"/>
        <v>0.11</v>
      </c>
      <c r="P4031" s="108">
        <f t="shared" si="1276"/>
        <v>1.0008419669999999</v>
      </c>
      <c r="Q4031" s="104">
        <f t="shared" si="1279"/>
        <v>16.675049000000001</v>
      </c>
      <c r="R4031" s="104">
        <f t="shared" si="1280"/>
        <v>16.675049000000001</v>
      </c>
      <c r="S4031" s="109" t="s">
        <v>52</v>
      </c>
      <c r="T4031" s="110">
        <f t="shared" si="1290"/>
        <v>44084</v>
      </c>
      <c r="U4031" s="111">
        <f t="shared" si="1291"/>
        <v>0</v>
      </c>
      <c r="V4031" s="22"/>
      <c r="AF4031" s="14"/>
    </row>
    <row r="4032" spans="1:32" x14ac:dyDescent="0.2">
      <c r="A4032" s="112">
        <f t="shared" si="1281"/>
        <v>44057</v>
      </c>
      <c r="B4032" s="104">
        <f t="shared" si="1293"/>
        <v>19827.108942089999</v>
      </c>
      <c r="C4032" s="104">
        <f t="shared" si="1282"/>
        <v>18348.932164159949</v>
      </c>
      <c r="D4032" s="132">
        <f t="shared" si="1283"/>
        <v>44054</v>
      </c>
      <c r="E4032" s="105">
        <f t="shared" si="1295"/>
        <v>0</v>
      </c>
      <c r="F4032" s="106">
        <f t="shared" si="1292"/>
        <v>4</v>
      </c>
      <c r="G4032" s="106">
        <f t="shared" si="1294"/>
        <v>31</v>
      </c>
      <c r="H4032" s="104">
        <f t="shared" si="1284"/>
        <v>1</v>
      </c>
      <c r="I4032" s="104">
        <f t="shared" si="1285"/>
        <v>1.07934741</v>
      </c>
      <c r="J4032" s="104">
        <f t="shared" si="1277"/>
        <v>1.07934741</v>
      </c>
      <c r="K4032" s="104">
        <f t="shared" si="1278"/>
        <v>19804.87240765</v>
      </c>
      <c r="L4032" s="107">
        <f t="shared" si="1287"/>
        <v>0</v>
      </c>
      <c r="M4032" s="105">
        <f t="shared" si="1288"/>
        <v>0</v>
      </c>
      <c r="N4032" s="104">
        <f t="shared" si="1289"/>
        <v>0</v>
      </c>
      <c r="O4032" s="113">
        <f t="shared" si="1286"/>
        <v>0.11</v>
      </c>
      <c r="P4032" s="108">
        <f t="shared" si="1276"/>
        <v>1.0011227810000001</v>
      </c>
      <c r="Q4032" s="104">
        <f t="shared" si="1279"/>
        <v>22.23653444</v>
      </c>
      <c r="R4032" s="104">
        <f t="shared" si="1280"/>
        <v>22.23653444</v>
      </c>
      <c r="S4032" s="109" t="s">
        <v>52</v>
      </c>
      <c r="T4032" s="110">
        <f t="shared" si="1290"/>
        <v>44084</v>
      </c>
      <c r="U4032" s="111">
        <f t="shared" si="1291"/>
        <v>0</v>
      </c>
      <c r="V4032" s="22"/>
      <c r="AF4032" s="14"/>
    </row>
    <row r="4033" spans="1:32" x14ac:dyDescent="0.2">
      <c r="A4033" s="112">
        <f t="shared" si="1281"/>
        <v>44058</v>
      </c>
      <c r="B4033" s="104">
        <f t="shared" si="1293"/>
        <v>19832.67197231</v>
      </c>
      <c r="C4033" s="104">
        <f t="shared" si="1282"/>
        <v>18348.932164159949</v>
      </c>
      <c r="D4033" s="132">
        <f t="shared" si="1283"/>
        <v>44054</v>
      </c>
      <c r="E4033" s="105">
        <f t="shared" si="1295"/>
        <v>0</v>
      </c>
      <c r="F4033" s="106">
        <f t="shared" si="1292"/>
        <v>5</v>
      </c>
      <c r="G4033" s="106">
        <f t="shared" si="1294"/>
        <v>31</v>
      </c>
      <c r="H4033" s="104">
        <f t="shared" si="1284"/>
        <v>1</v>
      </c>
      <c r="I4033" s="104">
        <f t="shared" si="1285"/>
        <v>1.07934741</v>
      </c>
      <c r="J4033" s="104">
        <f t="shared" si="1277"/>
        <v>1.07934741</v>
      </c>
      <c r="K4033" s="104">
        <f t="shared" si="1278"/>
        <v>19804.87240765</v>
      </c>
      <c r="L4033" s="107">
        <f t="shared" si="1287"/>
        <v>0</v>
      </c>
      <c r="M4033" s="105">
        <f t="shared" si="1288"/>
        <v>0</v>
      </c>
      <c r="N4033" s="104">
        <f t="shared" si="1289"/>
        <v>0</v>
      </c>
      <c r="O4033" s="113">
        <f t="shared" si="1286"/>
        <v>0.11</v>
      </c>
      <c r="P4033" s="108">
        <f t="shared" si="1276"/>
        <v>1.001403673</v>
      </c>
      <c r="Q4033" s="104">
        <f t="shared" si="1279"/>
        <v>27.799564660000001</v>
      </c>
      <c r="R4033" s="104">
        <f t="shared" si="1280"/>
        <v>27.799564660000001</v>
      </c>
      <c r="S4033" s="109" t="s">
        <v>52</v>
      </c>
      <c r="T4033" s="110">
        <f t="shared" si="1290"/>
        <v>44084</v>
      </c>
      <c r="U4033" s="111">
        <f t="shared" si="1291"/>
        <v>0</v>
      </c>
      <c r="V4033" s="22"/>
      <c r="AF4033" s="14"/>
    </row>
    <row r="4034" spans="1:32" x14ac:dyDescent="0.2">
      <c r="A4034" s="112">
        <f t="shared" si="1281"/>
        <v>44059</v>
      </c>
      <c r="B4034" s="104">
        <f t="shared" si="1293"/>
        <v>19838.23654731</v>
      </c>
      <c r="C4034" s="104">
        <f t="shared" si="1282"/>
        <v>18348.932164159949</v>
      </c>
      <c r="D4034" s="132">
        <f t="shared" si="1283"/>
        <v>44054</v>
      </c>
      <c r="E4034" s="105">
        <f t="shared" si="1295"/>
        <v>0</v>
      </c>
      <c r="F4034" s="106">
        <f t="shared" si="1292"/>
        <v>6</v>
      </c>
      <c r="G4034" s="106">
        <f t="shared" si="1294"/>
        <v>31</v>
      </c>
      <c r="H4034" s="104">
        <f t="shared" si="1284"/>
        <v>1</v>
      </c>
      <c r="I4034" s="104">
        <f t="shared" si="1285"/>
        <v>1.07934741</v>
      </c>
      <c r="J4034" s="104">
        <f t="shared" si="1277"/>
        <v>1.07934741</v>
      </c>
      <c r="K4034" s="104">
        <f t="shared" si="1278"/>
        <v>19804.87240765</v>
      </c>
      <c r="L4034" s="107">
        <f t="shared" si="1287"/>
        <v>0</v>
      </c>
      <c r="M4034" s="105">
        <f t="shared" si="1288"/>
        <v>0</v>
      </c>
      <c r="N4034" s="104">
        <f t="shared" si="1289"/>
        <v>0</v>
      </c>
      <c r="O4034" s="113">
        <f t="shared" si="1286"/>
        <v>0.11</v>
      </c>
      <c r="P4034" s="108">
        <f t="shared" si="1276"/>
        <v>1.0016846429999999</v>
      </c>
      <c r="Q4034" s="104">
        <f t="shared" si="1279"/>
        <v>33.364139659999999</v>
      </c>
      <c r="R4034" s="104">
        <f t="shared" si="1280"/>
        <v>33.364139659999999</v>
      </c>
      <c r="S4034" s="109" t="s">
        <v>52</v>
      </c>
      <c r="T4034" s="110">
        <f t="shared" si="1290"/>
        <v>44084</v>
      </c>
      <c r="U4034" s="111">
        <f t="shared" si="1291"/>
        <v>0</v>
      </c>
      <c r="V4034" s="22"/>
      <c r="AF4034" s="14"/>
    </row>
    <row r="4035" spans="1:32" x14ac:dyDescent="0.2">
      <c r="A4035" s="112">
        <f t="shared" si="1281"/>
        <v>44060</v>
      </c>
      <c r="B4035" s="104">
        <f t="shared" si="1293"/>
        <v>19843.8027067</v>
      </c>
      <c r="C4035" s="104">
        <f t="shared" si="1282"/>
        <v>18348.932164159949</v>
      </c>
      <c r="D4035" s="132">
        <f t="shared" si="1283"/>
        <v>44054</v>
      </c>
      <c r="E4035" s="105">
        <f t="shared" si="1295"/>
        <v>0</v>
      </c>
      <c r="F4035" s="106">
        <f t="shared" si="1292"/>
        <v>7</v>
      </c>
      <c r="G4035" s="106">
        <f t="shared" si="1294"/>
        <v>31</v>
      </c>
      <c r="H4035" s="104">
        <f t="shared" si="1284"/>
        <v>1</v>
      </c>
      <c r="I4035" s="104">
        <f t="shared" si="1285"/>
        <v>1.07934741</v>
      </c>
      <c r="J4035" s="104">
        <f t="shared" si="1277"/>
        <v>1.07934741</v>
      </c>
      <c r="K4035" s="104">
        <f t="shared" si="1278"/>
        <v>19804.87240765</v>
      </c>
      <c r="L4035" s="107">
        <f t="shared" si="1287"/>
        <v>0</v>
      </c>
      <c r="M4035" s="105">
        <f t="shared" si="1288"/>
        <v>0</v>
      </c>
      <c r="N4035" s="104">
        <f t="shared" si="1289"/>
        <v>0</v>
      </c>
      <c r="O4035" s="113">
        <f t="shared" si="1286"/>
        <v>0.11</v>
      </c>
      <c r="P4035" s="108">
        <f t="shared" si="1276"/>
        <v>1.001965693</v>
      </c>
      <c r="Q4035" s="104">
        <f t="shared" si="1279"/>
        <v>38.930299050000002</v>
      </c>
      <c r="R4035" s="104">
        <f t="shared" si="1280"/>
        <v>38.930299050000002</v>
      </c>
      <c r="S4035" s="109" t="s">
        <v>52</v>
      </c>
      <c r="T4035" s="110">
        <f t="shared" si="1290"/>
        <v>44084</v>
      </c>
      <c r="U4035" s="111">
        <f t="shared" si="1291"/>
        <v>0</v>
      </c>
      <c r="V4035" s="22"/>
      <c r="AF4035" s="14"/>
    </row>
    <row r="4036" spans="1:32" x14ac:dyDescent="0.2">
      <c r="A4036" s="112">
        <f t="shared" si="1281"/>
        <v>44061</v>
      </c>
      <c r="B4036" s="104">
        <f t="shared" si="1293"/>
        <v>19849.370430679999</v>
      </c>
      <c r="C4036" s="104">
        <f t="shared" si="1282"/>
        <v>18348.932164159949</v>
      </c>
      <c r="D4036" s="132">
        <f t="shared" si="1283"/>
        <v>44054</v>
      </c>
      <c r="E4036" s="105">
        <f t="shared" si="1295"/>
        <v>0</v>
      </c>
      <c r="F4036" s="106">
        <f t="shared" si="1292"/>
        <v>8</v>
      </c>
      <c r="G4036" s="106">
        <f t="shared" si="1294"/>
        <v>31</v>
      </c>
      <c r="H4036" s="104">
        <f t="shared" si="1284"/>
        <v>1</v>
      </c>
      <c r="I4036" s="104">
        <f t="shared" si="1285"/>
        <v>1.07934741</v>
      </c>
      <c r="J4036" s="104">
        <f t="shared" si="1277"/>
        <v>1.07934741</v>
      </c>
      <c r="K4036" s="104">
        <f t="shared" si="1278"/>
        <v>19804.87240765</v>
      </c>
      <c r="L4036" s="107">
        <f t="shared" si="1287"/>
        <v>0</v>
      </c>
      <c r="M4036" s="105">
        <f t="shared" si="1288"/>
        <v>0</v>
      </c>
      <c r="N4036" s="104">
        <f t="shared" si="1289"/>
        <v>0</v>
      </c>
      <c r="O4036" s="113">
        <f t="shared" si="1286"/>
        <v>0.11</v>
      </c>
      <c r="P4036" s="108">
        <f t="shared" si="1276"/>
        <v>1.002246822</v>
      </c>
      <c r="Q4036" s="104">
        <f t="shared" si="1279"/>
        <v>44.498023029999999</v>
      </c>
      <c r="R4036" s="104">
        <f t="shared" si="1280"/>
        <v>44.498023029999999</v>
      </c>
      <c r="S4036" s="109" t="s">
        <v>52</v>
      </c>
      <c r="T4036" s="110">
        <f t="shared" si="1290"/>
        <v>44084</v>
      </c>
      <c r="U4036" s="111">
        <f t="shared" si="1291"/>
        <v>0</v>
      </c>
      <c r="V4036" s="22"/>
      <c r="AF4036" s="14"/>
    </row>
    <row r="4037" spans="1:32" x14ac:dyDescent="0.2">
      <c r="A4037" s="112">
        <f t="shared" si="1281"/>
        <v>44062</v>
      </c>
      <c r="B4037" s="104">
        <f t="shared" si="1293"/>
        <v>19854.93969943</v>
      </c>
      <c r="C4037" s="104">
        <f t="shared" si="1282"/>
        <v>18348.932164159949</v>
      </c>
      <c r="D4037" s="132">
        <f t="shared" si="1283"/>
        <v>44054</v>
      </c>
      <c r="E4037" s="105">
        <f t="shared" si="1295"/>
        <v>0</v>
      </c>
      <c r="F4037" s="106">
        <f t="shared" si="1292"/>
        <v>9</v>
      </c>
      <c r="G4037" s="106">
        <f t="shared" si="1294"/>
        <v>31</v>
      </c>
      <c r="H4037" s="104">
        <f t="shared" si="1284"/>
        <v>1</v>
      </c>
      <c r="I4037" s="104">
        <f t="shared" si="1285"/>
        <v>1.07934741</v>
      </c>
      <c r="J4037" s="104">
        <f t="shared" si="1277"/>
        <v>1.07934741</v>
      </c>
      <c r="K4037" s="104">
        <f t="shared" si="1278"/>
        <v>19804.87240765</v>
      </c>
      <c r="L4037" s="107">
        <f t="shared" si="1287"/>
        <v>0</v>
      </c>
      <c r="M4037" s="105">
        <f t="shared" si="1288"/>
        <v>0</v>
      </c>
      <c r="N4037" s="104">
        <f t="shared" si="1289"/>
        <v>0</v>
      </c>
      <c r="O4037" s="113">
        <f t="shared" si="1286"/>
        <v>0.11</v>
      </c>
      <c r="P4037" s="108">
        <f t="shared" si="1276"/>
        <v>1.002528029</v>
      </c>
      <c r="Q4037" s="104">
        <f t="shared" si="1279"/>
        <v>50.067291779999998</v>
      </c>
      <c r="R4037" s="104">
        <f t="shared" si="1280"/>
        <v>50.067291779999998</v>
      </c>
      <c r="S4037" s="109" t="s">
        <v>52</v>
      </c>
      <c r="T4037" s="110">
        <f t="shared" si="1290"/>
        <v>44084</v>
      </c>
      <c r="U4037" s="111">
        <f t="shared" si="1291"/>
        <v>0</v>
      </c>
      <c r="V4037" s="22"/>
      <c r="AF4037" s="14"/>
    </row>
    <row r="4038" spans="1:32" x14ac:dyDescent="0.2">
      <c r="A4038" s="112">
        <f t="shared" si="1281"/>
        <v>44063</v>
      </c>
      <c r="B4038" s="104">
        <f t="shared" si="1293"/>
        <v>19860.510552579999</v>
      </c>
      <c r="C4038" s="104">
        <f t="shared" si="1282"/>
        <v>18348.932164159949</v>
      </c>
      <c r="D4038" s="132">
        <f t="shared" si="1283"/>
        <v>44054</v>
      </c>
      <c r="E4038" s="105">
        <f t="shared" si="1295"/>
        <v>0</v>
      </c>
      <c r="F4038" s="106">
        <f t="shared" si="1292"/>
        <v>10</v>
      </c>
      <c r="G4038" s="106">
        <f t="shared" si="1294"/>
        <v>31</v>
      </c>
      <c r="H4038" s="104">
        <f t="shared" si="1284"/>
        <v>1</v>
      </c>
      <c r="I4038" s="104">
        <f t="shared" si="1285"/>
        <v>1.07934741</v>
      </c>
      <c r="J4038" s="104">
        <f t="shared" si="1277"/>
        <v>1.07934741</v>
      </c>
      <c r="K4038" s="104">
        <f t="shared" si="1278"/>
        <v>19804.87240765</v>
      </c>
      <c r="L4038" s="107">
        <f t="shared" si="1287"/>
        <v>0</v>
      </c>
      <c r="M4038" s="105">
        <f t="shared" si="1288"/>
        <v>0</v>
      </c>
      <c r="N4038" s="104">
        <f t="shared" si="1289"/>
        <v>0</v>
      </c>
      <c r="O4038" s="113">
        <f t="shared" si="1286"/>
        <v>0.11</v>
      </c>
      <c r="P4038" s="108">
        <f t="shared" si="1276"/>
        <v>1.002809316</v>
      </c>
      <c r="Q4038" s="104">
        <f t="shared" si="1279"/>
        <v>55.638144930000003</v>
      </c>
      <c r="R4038" s="104">
        <f t="shared" si="1280"/>
        <v>55.638144930000003</v>
      </c>
      <c r="S4038" s="109" t="s">
        <v>52</v>
      </c>
      <c r="T4038" s="110">
        <f t="shared" si="1290"/>
        <v>44084</v>
      </c>
      <c r="U4038" s="111">
        <f t="shared" si="1291"/>
        <v>0</v>
      </c>
      <c r="V4038" s="22"/>
      <c r="AF4038" s="14"/>
    </row>
    <row r="4039" spans="1:32" x14ac:dyDescent="0.2">
      <c r="A4039" s="112">
        <f t="shared" si="1281"/>
        <v>44064</v>
      </c>
      <c r="B4039" s="104">
        <f t="shared" si="1293"/>
        <v>19866.0829505</v>
      </c>
      <c r="C4039" s="104">
        <f t="shared" si="1282"/>
        <v>18348.932164159949</v>
      </c>
      <c r="D4039" s="132">
        <f t="shared" si="1283"/>
        <v>44054</v>
      </c>
      <c r="E4039" s="105">
        <f t="shared" si="1295"/>
        <v>0</v>
      </c>
      <c r="F4039" s="106">
        <f t="shared" si="1292"/>
        <v>11</v>
      </c>
      <c r="G4039" s="106">
        <f t="shared" si="1294"/>
        <v>31</v>
      </c>
      <c r="H4039" s="104">
        <f t="shared" si="1284"/>
        <v>1</v>
      </c>
      <c r="I4039" s="104">
        <f t="shared" si="1285"/>
        <v>1.07934741</v>
      </c>
      <c r="J4039" s="104">
        <f t="shared" si="1277"/>
        <v>1.07934741</v>
      </c>
      <c r="K4039" s="104">
        <f t="shared" si="1278"/>
        <v>19804.87240765</v>
      </c>
      <c r="L4039" s="107">
        <f t="shared" si="1287"/>
        <v>0</v>
      </c>
      <c r="M4039" s="105">
        <f t="shared" si="1288"/>
        <v>0</v>
      </c>
      <c r="N4039" s="104">
        <f t="shared" si="1289"/>
        <v>0</v>
      </c>
      <c r="O4039" s="113">
        <f t="shared" si="1286"/>
        <v>0.11</v>
      </c>
      <c r="P4039" s="108">
        <f t="shared" si="1276"/>
        <v>1.003090681</v>
      </c>
      <c r="Q4039" s="104">
        <f t="shared" si="1279"/>
        <v>61.210542850000003</v>
      </c>
      <c r="R4039" s="104">
        <f t="shared" si="1280"/>
        <v>61.210542850000003</v>
      </c>
      <c r="S4039" s="109" t="s">
        <v>52</v>
      </c>
      <c r="T4039" s="110">
        <f t="shared" si="1290"/>
        <v>44084</v>
      </c>
      <c r="U4039" s="111">
        <f t="shared" si="1291"/>
        <v>0</v>
      </c>
      <c r="V4039" s="22"/>
      <c r="AF4039" s="14"/>
    </row>
    <row r="4040" spans="1:32" x14ac:dyDescent="0.2">
      <c r="A4040" s="112">
        <f t="shared" si="1281"/>
        <v>44065</v>
      </c>
      <c r="B4040" s="104">
        <f t="shared" si="1293"/>
        <v>19871.65691301</v>
      </c>
      <c r="C4040" s="104">
        <f t="shared" si="1282"/>
        <v>18348.932164159949</v>
      </c>
      <c r="D4040" s="132">
        <f t="shared" si="1283"/>
        <v>44054</v>
      </c>
      <c r="E4040" s="105">
        <f t="shared" si="1295"/>
        <v>0</v>
      </c>
      <c r="F4040" s="106">
        <f t="shared" si="1292"/>
        <v>12</v>
      </c>
      <c r="G4040" s="106">
        <f t="shared" si="1294"/>
        <v>31</v>
      </c>
      <c r="H4040" s="104">
        <f t="shared" si="1284"/>
        <v>1</v>
      </c>
      <c r="I4040" s="104">
        <f t="shared" si="1285"/>
        <v>1.07934741</v>
      </c>
      <c r="J4040" s="104">
        <f t="shared" si="1277"/>
        <v>1.07934741</v>
      </c>
      <c r="K4040" s="104">
        <f t="shared" si="1278"/>
        <v>19804.87240765</v>
      </c>
      <c r="L4040" s="107">
        <f t="shared" si="1287"/>
        <v>0</v>
      </c>
      <c r="M4040" s="105">
        <f t="shared" si="1288"/>
        <v>0</v>
      </c>
      <c r="N4040" s="104">
        <f t="shared" si="1289"/>
        <v>0</v>
      </c>
      <c r="O4040" s="113">
        <f t="shared" si="1286"/>
        <v>0.11</v>
      </c>
      <c r="P4040" s="108">
        <f t="shared" ref="P4040:P4103" si="1296">ROUND((1+O4040)^(30/360)^(F4040/G4040),9)</f>
        <v>1.0033721250000001</v>
      </c>
      <c r="Q4040" s="104">
        <f t="shared" si="1279"/>
        <v>66.784505359999997</v>
      </c>
      <c r="R4040" s="104">
        <f t="shared" si="1280"/>
        <v>66.784505359999997</v>
      </c>
      <c r="S4040" s="109" t="s">
        <v>52</v>
      </c>
      <c r="T4040" s="110">
        <f t="shared" si="1290"/>
        <v>44084</v>
      </c>
      <c r="U4040" s="111">
        <f t="shared" si="1291"/>
        <v>0</v>
      </c>
      <c r="V4040" s="22"/>
      <c r="AF4040" s="14"/>
    </row>
    <row r="4041" spans="1:32" x14ac:dyDescent="0.2">
      <c r="A4041" s="112">
        <f t="shared" si="1281"/>
        <v>44066</v>
      </c>
      <c r="B4041" s="104">
        <f t="shared" si="1293"/>
        <v>19877.232440110001</v>
      </c>
      <c r="C4041" s="104">
        <f t="shared" si="1282"/>
        <v>18348.932164159949</v>
      </c>
      <c r="D4041" s="132">
        <f t="shared" si="1283"/>
        <v>44054</v>
      </c>
      <c r="E4041" s="105">
        <f t="shared" si="1295"/>
        <v>0</v>
      </c>
      <c r="F4041" s="106">
        <f t="shared" si="1292"/>
        <v>13</v>
      </c>
      <c r="G4041" s="106">
        <f t="shared" si="1294"/>
        <v>31</v>
      </c>
      <c r="H4041" s="104">
        <f t="shared" si="1284"/>
        <v>1</v>
      </c>
      <c r="I4041" s="104">
        <f t="shared" si="1285"/>
        <v>1.07934741</v>
      </c>
      <c r="J4041" s="104">
        <f t="shared" si="1277"/>
        <v>1.07934741</v>
      </c>
      <c r="K4041" s="104">
        <f t="shared" si="1278"/>
        <v>19804.87240765</v>
      </c>
      <c r="L4041" s="107">
        <f t="shared" si="1287"/>
        <v>0</v>
      </c>
      <c r="M4041" s="105">
        <f t="shared" si="1288"/>
        <v>0</v>
      </c>
      <c r="N4041" s="104">
        <f t="shared" si="1289"/>
        <v>0</v>
      </c>
      <c r="O4041" s="113">
        <f t="shared" si="1286"/>
        <v>0.11</v>
      </c>
      <c r="P4041" s="108">
        <f t="shared" si="1296"/>
        <v>1.003653648</v>
      </c>
      <c r="Q4041" s="104">
        <f t="shared" si="1279"/>
        <v>72.360032459999999</v>
      </c>
      <c r="R4041" s="104">
        <f t="shared" si="1280"/>
        <v>72.360032459999999</v>
      </c>
      <c r="S4041" s="109" t="s">
        <v>52</v>
      </c>
      <c r="T4041" s="110">
        <f t="shared" si="1290"/>
        <v>44084</v>
      </c>
      <c r="U4041" s="111">
        <f t="shared" si="1291"/>
        <v>0</v>
      </c>
      <c r="V4041" s="22"/>
      <c r="AF4041" s="14"/>
    </row>
    <row r="4042" spans="1:32" x14ac:dyDescent="0.2">
      <c r="A4042" s="112">
        <f t="shared" si="1281"/>
        <v>44067</v>
      </c>
      <c r="B4042" s="104">
        <f t="shared" si="1293"/>
        <v>19882.809531790001</v>
      </c>
      <c r="C4042" s="104">
        <f t="shared" si="1282"/>
        <v>18348.932164159949</v>
      </c>
      <c r="D4042" s="132">
        <f t="shared" si="1283"/>
        <v>44054</v>
      </c>
      <c r="E4042" s="105">
        <f t="shared" si="1295"/>
        <v>0</v>
      </c>
      <c r="F4042" s="106">
        <f t="shared" si="1292"/>
        <v>14</v>
      </c>
      <c r="G4042" s="106">
        <f t="shared" si="1294"/>
        <v>31</v>
      </c>
      <c r="H4042" s="104">
        <f t="shared" si="1284"/>
        <v>1</v>
      </c>
      <c r="I4042" s="104">
        <f t="shared" si="1285"/>
        <v>1.07934741</v>
      </c>
      <c r="J4042" s="104">
        <f t="shared" ref="J4042:J4105" si="1297">TRUNC(H4042*I4042,8)</f>
        <v>1.07934741</v>
      </c>
      <c r="K4042" s="104">
        <f t="shared" ref="K4042:K4105" si="1298">TRUNC(C4042*J4042,8)</f>
        <v>19804.87240765</v>
      </c>
      <c r="L4042" s="107">
        <f t="shared" si="1287"/>
        <v>0</v>
      </c>
      <c r="M4042" s="105">
        <f t="shared" si="1288"/>
        <v>0</v>
      </c>
      <c r="N4042" s="104">
        <f t="shared" si="1289"/>
        <v>0</v>
      </c>
      <c r="O4042" s="113">
        <f t="shared" si="1286"/>
        <v>0.11</v>
      </c>
      <c r="P4042" s="108">
        <f t="shared" si="1296"/>
        <v>1.0039352500000001</v>
      </c>
      <c r="Q4042" s="104">
        <f t="shared" ref="Q4042:Q4105" si="1299">TRUNC((P4042-1)*K4042,8)</f>
        <v>77.937124139999995</v>
      </c>
      <c r="R4042" s="104">
        <f t="shared" ref="R4042:R4105" si="1300">(N4042+Q4042)</f>
        <v>77.937124139999995</v>
      </c>
      <c r="S4042" s="109" t="s">
        <v>52</v>
      </c>
      <c r="T4042" s="110">
        <f t="shared" si="1290"/>
        <v>44084</v>
      </c>
      <c r="U4042" s="111">
        <f t="shared" si="1291"/>
        <v>0</v>
      </c>
      <c r="V4042" s="22"/>
      <c r="AF4042" s="14"/>
    </row>
    <row r="4043" spans="1:32" x14ac:dyDescent="0.2">
      <c r="A4043" s="112">
        <f t="shared" ref="A4043:A4106" si="1301">(A4042+1)</f>
        <v>44068</v>
      </c>
      <c r="B4043" s="104">
        <f t="shared" si="1293"/>
        <v>19888.388188050001</v>
      </c>
      <c r="C4043" s="104">
        <f t="shared" ref="C4043:C4106" si="1302">IF(DAY(A4042)=$E$2,VLOOKUP(A4042,X$10:Y$148,2),C4042)</f>
        <v>18348.932164159949</v>
      </c>
      <c r="D4043" s="132">
        <f t="shared" ref="D4043:D4106" si="1303">IF(DAY(A4042)=$E$2,A4043,D4042)</f>
        <v>44054</v>
      </c>
      <c r="E4043" s="105">
        <f t="shared" si="1295"/>
        <v>0</v>
      </c>
      <c r="F4043" s="106">
        <f t="shared" si="1292"/>
        <v>15</v>
      </c>
      <c r="G4043" s="106">
        <f t="shared" si="1294"/>
        <v>31</v>
      </c>
      <c r="H4043" s="104">
        <f t="shared" ref="H4043:H4106" si="1304">TRUNC(((1+$E4043)^($F4043/$G4043)),8)</f>
        <v>1</v>
      </c>
      <c r="I4043" s="104">
        <f t="shared" ref="I4043:I4106" si="1305">IF(DAY(A4042)=E$2,J4042,I4042)</f>
        <v>1.07934741</v>
      </c>
      <c r="J4043" s="104">
        <f t="shared" si="1297"/>
        <v>1.07934741</v>
      </c>
      <c r="K4043" s="104">
        <f t="shared" si="1298"/>
        <v>19804.87240765</v>
      </c>
      <c r="L4043" s="107">
        <f t="shared" si="1287"/>
        <v>0</v>
      </c>
      <c r="M4043" s="105">
        <f t="shared" si="1288"/>
        <v>0</v>
      </c>
      <c r="N4043" s="104">
        <f t="shared" si="1289"/>
        <v>0</v>
      </c>
      <c r="O4043" s="113">
        <f t="shared" ref="O4043:O4106" si="1306">(O4042)</f>
        <v>0.11</v>
      </c>
      <c r="P4043" s="108">
        <f t="shared" si="1296"/>
        <v>1.004216931</v>
      </c>
      <c r="Q4043" s="104">
        <f t="shared" si="1299"/>
        <v>83.515780399999997</v>
      </c>
      <c r="R4043" s="104">
        <f t="shared" si="1300"/>
        <v>83.515780399999997</v>
      </c>
      <c r="S4043" s="109" t="s">
        <v>52</v>
      </c>
      <c r="T4043" s="110">
        <f t="shared" si="1290"/>
        <v>44084</v>
      </c>
      <c r="U4043" s="111">
        <f t="shared" si="1291"/>
        <v>0</v>
      </c>
      <c r="V4043" s="22"/>
      <c r="AF4043" s="14"/>
    </row>
    <row r="4044" spans="1:32" x14ac:dyDescent="0.2">
      <c r="A4044" s="112">
        <f t="shared" si="1301"/>
        <v>44069</v>
      </c>
      <c r="B4044" s="104">
        <f t="shared" si="1293"/>
        <v>19893.968428709999</v>
      </c>
      <c r="C4044" s="104">
        <f t="shared" si="1302"/>
        <v>18348.932164159949</v>
      </c>
      <c r="D4044" s="132">
        <f t="shared" si="1303"/>
        <v>44054</v>
      </c>
      <c r="E4044" s="105">
        <f t="shared" si="1295"/>
        <v>0</v>
      </c>
      <c r="F4044" s="106">
        <f t="shared" si="1292"/>
        <v>16</v>
      </c>
      <c r="G4044" s="106">
        <f t="shared" si="1294"/>
        <v>31</v>
      </c>
      <c r="H4044" s="104">
        <f t="shared" si="1304"/>
        <v>1</v>
      </c>
      <c r="I4044" s="104">
        <f t="shared" si="1305"/>
        <v>1.07934741</v>
      </c>
      <c r="J4044" s="104">
        <f t="shared" si="1297"/>
        <v>1.07934741</v>
      </c>
      <c r="K4044" s="104">
        <f t="shared" si="1298"/>
        <v>19804.87240765</v>
      </c>
      <c r="L4044" s="107">
        <f t="shared" ref="L4044:L4107" si="1307">IF(DAY(A4044)=E$2,VLOOKUP(A4044,$X$10:$AE$196,7),0)</f>
        <v>0</v>
      </c>
      <c r="M4044" s="105">
        <f t="shared" ref="M4044:M4107" si="1308">IF(DAY(A4044)=E$2,VLOOKUP(A4044,$X$10:$AE$200,5),0)</f>
        <v>0</v>
      </c>
      <c r="N4044" s="104">
        <f t="shared" ref="N4044:N4107" si="1309">IF(M4044&gt;0,TRUNC((M4044*K4044),8),0)</f>
        <v>0</v>
      </c>
      <c r="O4044" s="113">
        <f t="shared" si="1306"/>
        <v>0.11</v>
      </c>
      <c r="P4044" s="108">
        <f t="shared" si="1296"/>
        <v>1.0044986920000001</v>
      </c>
      <c r="Q4044" s="104">
        <f t="shared" si="1299"/>
        <v>89.096021059999998</v>
      </c>
      <c r="R4044" s="104">
        <f t="shared" si="1300"/>
        <v>89.096021059999998</v>
      </c>
      <c r="S4044" s="109" t="s">
        <v>52</v>
      </c>
      <c r="T4044" s="110">
        <f t="shared" ref="T4044:T4107" si="1310">IF(DAY(A4044)=E$2+1,VLOOKUP(A4043,$X$10:$AE$200,8),T4043)</f>
        <v>44084</v>
      </c>
      <c r="U4044" s="111">
        <f t="shared" ref="U4044:U4107" si="1311">IF(L4044&gt;0,K4044-N4044,0)</f>
        <v>0</v>
      </c>
      <c r="V4044" s="22"/>
      <c r="AF4044" s="14"/>
    </row>
    <row r="4045" spans="1:32" x14ac:dyDescent="0.2">
      <c r="A4045" s="112">
        <f t="shared" si="1301"/>
        <v>44070</v>
      </c>
      <c r="B4045" s="104">
        <f t="shared" si="1293"/>
        <v>19899.550214139999</v>
      </c>
      <c r="C4045" s="104">
        <f t="shared" si="1302"/>
        <v>18348.932164159949</v>
      </c>
      <c r="D4045" s="132">
        <f t="shared" si="1303"/>
        <v>44054</v>
      </c>
      <c r="E4045" s="105">
        <f t="shared" si="1295"/>
        <v>0</v>
      </c>
      <c r="F4045" s="106">
        <f t="shared" si="1292"/>
        <v>17</v>
      </c>
      <c r="G4045" s="106">
        <f t="shared" si="1294"/>
        <v>31</v>
      </c>
      <c r="H4045" s="104">
        <f t="shared" si="1304"/>
        <v>1</v>
      </c>
      <c r="I4045" s="104">
        <f t="shared" si="1305"/>
        <v>1.07934741</v>
      </c>
      <c r="J4045" s="104">
        <f t="shared" si="1297"/>
        <v>1.07934741</v>
      </c>
      <c r="K4045" s="104">
        <f t="shared" si="1298"/>
        <v>19804.87240765</v>
      </c>
      <c r="L4045" s="107">
        <f t="shared" si="1307"/>
        <v>0</v>
      </c>
      <c r="M4045" s="105">
        <f t="shared" si="1308"/>
        <v>0</v>
      </c>
      <c r="N4045" s="104">
        <f t="shared" si="1309"/>
        <v>0</v>
      </c>
      <c r="O4045" s="113">
        <f t="shared" si="1306"/>
        <v>0.11</v>
      </c>
      <c r="P4045" s="108">
        <f t="shared" si="1296"/>
        <v>1.004780531</v>
      </c>
      <c r="Q4045" s="104">
        <f t="shared" si="1299"/>
        <v>94.677806489999995</v>
      </c>
      <c r="R4045" s="104">
        <f t="shared" si="1300"/>
        <v>94.677806489999995</v>
      </c>
      <c r="S4045" s="109" t="s">
        <v>52</v>
      </c>
      <c r="T4045" s="110">
        <f t="shared" si="1310"/>
        <v>44084</v>
      </c>
      <c r="U4045" s="111">
        <f t="shared" si="1311"/>
        <v>0</v>
      </c>
      <c r="V4045" s="22"/>
      <c r="AF4045" s="14"/>
    </row>
    <row r="4046" spans="1:32" x14ac:dyDescent="0.2">
      <c r="A4046" s="112">
        <f t="shared" si="1301"/>
        <v>44071</v>
      </c>
      <c r="B4046" s="104">
        <f t="shared" si="1293"/>
        <v>19905.133564160002</v>
      </c>
      <c r="C4046" s="104">
        <f t="shared" si="1302"/>
        <v>18348.932164159949</v>
      </c>
      <c r="D4046" s="132">
        <f t="shared" si="1303"/>
        <v>44054</v>
      </c>
      <c r="E4046" s="105">
        <f t="shared" si="1295"/>
        <v>0</v>
      </c>
      <c r="F4046" s="106">
        <f t="shared" si="1292"/>
        <v>18</v>
      </c>
      <c r="G4046" s="106">
        <f t="shared" si="1294"/>
        <v>31</v>
      </c>
      <c r="H4046" s="104">
        <f t="shared" si="1304"/>
        <v>1</v>
      </c>
      <c r="I4046" s="104">
        <f t="shared" si="1305"/>
        <v>1.07934741</v>
      </c>
      <c r="J4046" s="104">
        <f t="shared" si="1297"/>
        <v>1.07934741</v>
      </c>
      <c r="K4046" s="104">
        <f t="shared" si="1298"/>
        <v>19804.87240765</v>
      </c>
      <c r="L4046" s="107">
        <f t="shared" si="1307"/>
        <v>0</v>
      </c>
      <c r="M4046" s="105">
        <f t="shared" si="1308"/>
        <v>0</v>
      </c>
      <c r="N4046" s="104">
        <f t="shared" si="1309"/>
        <v>0</v>
      </c>
      <c r="O4046" s="113">
        <f t="shared" si="1306"/>
        <v>0.11</v>
      </c>
      <c r="P4046" s="108">
        <f t="shared" si="1296"/>
        <v>1.005062449</v>
      </c>
      <c r="Q4046" s="104">
        <f t="shared" si="1299"/>
        <v>100.26115651000001</v>
      </c>
      <c r="R4046" s="104">
        <f t="shared" si="1300"/>
        <v>100.26115651000001</v>
      </c>
      <c r="S4046" s="109" t="s">
        <v>52</v>
      </c>
      <c r="T4046" s="110">
        <f t="shared" si="1310"/>
        <v>44084</v>
      </c>
      <c r="U4046" s="111">
        <f t="shared" si="1311"/>
        <v>0</v>
      </c>
      <c r="V4046" s="22"/>
      <c r="AF4046" s="14"/>
    </row>
    <row r="4047" spans="1:32" x14ac:dyDescent="0.2">
      <c r="A4047" s="112">
        <f t="shared" si="1301"/>
        <v>44072</v>
      </c>
      <c r="B4047" s="104">
        <f t="shared" si="1293"/>
        <v>19910.718498570001</v>
      </c>
      <c r="C4047" s="104">
        <f t="shared" si="1302"/>
        <v>18348.932164159949</v>
      </c>
      <c r="D4047" s="132">
        <f t="shared" si="1303"/>
        <v>44054</v>
      </c>
      <c r="E4047" s="105">
        <f t="shared" si="1295"/>
        <v>0</v>
      </c>
      <c r="F4047" s="106">
        <f t="shared" si="1292"/>
        <v>19</v>
      </c>
      <c r="G4047" s="106">
        <f t="shared" si="1294"/>
        <v>31</v>
      </c>
      <c r="H4047" s="104">
        <f t="shared" si="1304"/>
        <v>1</v>
      </c>
      <c r="I4047" s="104">
        <f t="shared" si="1305"/>
        <v>1.07934741</v>
      </c>
      <c r="J4047" s="104">
        <f t="shared" si="1297"/>
        <v>1.07934741</v>
      </c>
      <c r="K4047" s="104">
        <f t="shared" si="1298"/>
        <v>19804.87240765</v>
      </c>
      <c r="L4047" s="107">
        <f t="shared" si="1307"/>
        <v>0</v>
      </c>
      <c r="M4047" s="105">
        <f t="shared" si="1308"/>
        <v>0</v>
      </c>
      <c r="N4047" s="104">
        <f t="shared" si="1309"/>
        <v>0</v>
      </c>
      <c r="O4047" s="113">
        <f t="shared" si="1306"/>
        <v>0.11</v>
      </c>
      <c r="P4047" s="108">
        <f t="shared" si="1296"/>
        <v>1.0053444469999999</v>
      </c>
      <c r="Q4047" s="104">
        <f t="shared" si="1299"/>
        <v>105.84609091999999</v>
      </c>
      <c r="R4047" s="104">
        <f t="shared" si="1300"/>
        <v>105.84609091999999</v>
      </c>
      <c r="S4047" s="109" t="s">
        <v>52</v>
      </c>
      <c r="T4047" s="110">
        <f t="shared" si="1310"/>
        <v>44084</v>
      </c>
      <c r="U4047" s="111">
        <f t="shared" si="1311"/>
        <v>0</v>
      </c>
      <c r="V4047" s="22"/>
      <c r="AF4047" s="14"/>
    </row>
    <row r="4048" spans="1:32" x14ac:dyDescent="0.2">
      <c r="A4048" s="112">
        <f t="shared" si="1301"/>
        <v>44073</v>
      </c>
      <c r="B4048" s="104">
        <f t="shared" si="1293"/>
        <v>19916.304977759999</v>
      </c>
      <c r="C4048" s="104">
        <f t="shared" si="1302"/>
        <v>18348.932164159949</v>
      </c>
      <c r="D4048" s="132">
        <f t="shared" si="1303"/>
        <v>44054</v>
      </c>
      <c r="E4048" s="105">
        <f t="shared" si="1295"/>
        <v>0</v>
      </c>
      <c r="F4048" s="106">
        <f t="shared" si="1292"/>
        <v>20</v>
      </c>
      <c r="G4048" s="106">
        <f t="shared" si="1294"/>
        <v>31</v>
      </c>
      <c r="H4048" s="104">
        <f t="shared" si="1304"/>
        <v>1</v>
      </c>
      <c r="I4048" s="104">
        <f t="shared" si="1305"/>
        <v>1.07934741</v>
      </c>
      <c r="J4048" s="104">
        <f t="shared" si="1297"/>
        <v>1.07934741</v>
      </c>
      <c r="K4048" s="104">
        <f t="shared" si="1298"/>
        <v>19804.87240765</v>
      </c>
      <c r="L4048" s="107">
        <f t="shared" si="1307"/>
        <v>0</v>
      </c>
      <c r="M4048" s="105">
        <f t="shared" si="1308"/>
        <v>0</v>
      </c>
      <c r="N4048" s="104">
        <f t="shared" si="1309"/>
        <v>0</v>
      </c>
      <c r="O4048" s="113">
        <f t="shared" si="1306"/>
        <v>0.11</v>
      </c>
      <c r="P4048" s="108">
        <f t="shared" si="1296"/>
        <v>1.0056265230000001</v>
      </c>
      <c r="Q4048" s="104">
        <f t="shared" si="1299"/>
        <v>111.43257011</v>
      </c>
      <c r="R4048" s="104">
        <f t="shared" si="1300"/>
        <v>111.43257011</v>
      </c>
      <c r="S4048" s="109" t="s">
        <v>52</v>
      </c>
      <c r="T4048" s="110">
        <f t="shared" si="1310"/>
        <v>44084</v>
      </c>
      <c r="U4048" s="111">
        <f t="shared" si="1311"/>
        <v>0</v>
      </c>
      <c r="V4048" s="22"/>
      <c r="AF4048" s="14"/>
    </row>
    <row r="4049" spans="1:32" x14ac:dyDescent="0.2">
      <c r="A4049" s="112">
        <f t="shared" si="1301"/>
        <v>44074</v>
      </c>
      <c r="B4049" s="104">
        <f t="shared" si="1293"/>
        <v>19921.893041340001</v>
      </c>
      <c r="C4049" s="104">
        <f t="shared" si="1302"/>
        <v>18348.932164159949</v>
      </c>
      <c r="D4049" s="132">
        <f t="shared" si="1303"/>
        <v>44054</v>
      </c>
      <c r="E4049" s="105">
        <f t="shared" si="1295"/>
        <v>0</v>
      </c>
      <c r="F4049" s="106">
        <f t="shared" si="1292"/>
        <v>21</v>
      </c>
      <c r="G4049" s="106">
        <f t="shared" si="1294"/>
        <v>31</v>
      </c>
      <c r="H4049" s="104">
        <f t="shared" si="1304"/>
        <v>1</v>
      </c>
      <c r="I4049" s="104">
        <f t="shared" si="1305"/>
        <v>1.07934741</v>
      </c>
      <c r="J4049" s="104">
        <f t="shared" si="1297"/>
        <v>1.07934741</v>
      </c>
      <c r="K4049" s="104">
        <f t="shared" si="1298"/>
        <v>19804.87240765</v>
      </c>
      <c r="L4049" s="107">
        <f t="shared" si="1307"/>
        <v>0</v>
      </c>
      <c r="M4049" s="105">
        <f t="shared" si="1308"/>
        <v>0</v>
      </c>
      <c r="N4049" s="104">
        <f t="shared" si="1309"/>
        <v>0</v>
      </c>
      <c r="O4049" s="113">
        <f t="shared" si="1306"/>
        <v>0.11</v>
      </c>
      <c r="P4049" s="108">
        <f t="shared" si="1296"/>
        <v>1.005908679</v>
      </c>
      <c r="Q4049" s="104">
        <f t="shared" si="1299"/>
        <v>117.02063369</v>
      </c>
      <c r="R4049" s="104">
        <f t="shared" si="1300"/>
        <v>117.02063369</v>
      </c>
      <c r="S4049" s="109" t="s">
        <v>52</v>
      </c>
      <c r="T4049" s="110">
        <f t="shared" si="1310"/>
        <v>44084</v>
      </c>
      <c r="U4049" s="111">
        <f t="shared" si="1311"/>
        <v>0</v>
      </c>
      <c r="V4049" s="22"/>
      <c r="AF4049" s="14"/>
    </row>
    <row r="4050" spans="1:32" x14ac:dyDescent="0.2">
      <c r="A4050" s="112">
        <f t="shared" si="1301"/>
        <v>44075</v>
      </c>
      <c r="B4050" s="104">
        <f t="shared" si="1293"/>
        <v>19927.482669500001</v>
      </c>
      <c r="C4050" s="104">
        <f t="shared" si="1302"/>
        <v>18348.932164159949</v>
      </c>
      <c r="D4050" s="132">
        <f t="shared" si="1303"/>
        <v>44054</v>
      </c>
      <c r="E4050" s="105">
        <f t="shared" si="1295"/>
        <v>0</v>
      </c>
      <c r="F4050" s="106">
        <f t="shared" si="1292"/>
        <v>22</v>
      </c>
      <c r="G4050" s="106">
        <f t="shared" si="1294"/>
        <v>31</v>
      </c>
      <c r="H4050" s="104">
        <f t="shared" si="1304"/>
        <v>1</v>
      </c>
      <c r="I4050" s="104">
        <f t="shared" si="1305"/>
        <v>1.07934741</v>
      </c>
      <c r="J4050" s="104">
        <f t="shared" si="1297"/>
        <v>1.07934741</v>
      </c>
      <c r="K4050" s="104">
        <f t="shared" si="1298"/>
        <v>19804.87240765</v>
      </c>
      <c r="L4050" s="107">
        <f t="shared" si="1307"/>
        <v>0</v>
      </c>
      <c r="M4050" s="105">
        <f t="shared" si="1308"/>
        <v>0</v>
      </c>
      <c r="N4050" s="104">
        <f t="shared" si="1309"/>
        <v>0</v>
      </c>
      <c r="O4050" s="113">
        <f t="shared" si="1306"/>
        <v>0.11</v>
      </c>
      <c r="P4050" s="108">
        <f t="shared" si="1296"/>
        <v>1.006190914</v>
      </c>
      <c r="Q4050" s="104">
        <f t="shared" si="1299"/>
        <v>122.61026185</v>
      </c>
      <c r="R4050" s="104">
        <f t="shared" si="1300"/>
        <v>122.61026185</v>
      </c>
      <c r="S4050" s="109" t="s">
        <v>52</v>
      </c>
      <c r="T4050" s="110">
        <f t="shared" si="1310"/>
        <v>44084</v>
      </c>
      <c r="U4050" s="111">
        <f t="shared" si="1311"/>
        <v>0</v>
      </c>
      <c r="V4050" s="22"/>
      <c r="AF4050" s="14"/>
    </row>
    <row r="4051" spans="1:32" x14ac:dyDescent="0.2">
      <c r="A4051" s="112">
        <f t="shared" si="1301"/>
        <v>44076</v>
      </c>
      <c r="B4051" s="104">
        <f t="shared" si="1293"/>
        <v>19933.073862249999</v>
      </c>
      <c r="C4051" s="104">
        <f t="shared" si="1302"/>
        <v>18348.932164159949</v>
      </c>
      <c r="D4051" s="132">
        <f t="shared" si="1303"/>
        <v>44054</v>
      </c>
      <c r="E4051" s="105">
        <f t="shared" si="1295"/>
        <v>0</v>
      </c>
      <c r="F4051" s="106">
        <f t="shared" si="1292"/>
        <v>23</v>
      </c>
      <c r="G4051" s="106">
        <f t="shared" si="1294"/>
        <v>31</v>
      </c>
      <c r="H4051" s="104">
        <f t="shared" si="1304"/>
        <v>1</v>
      </c>
      <c r="I4051" s="104">
        <f t="shared" si="1305"/>
        <v>1.07934741</v>
      </c>
      <c r="J4051" s="104">
        <f t="shared" si="1297"/>
        <v>1.07934741</v>
      </c>
      <c r="K4051" s="104">
        <f t="shared" si="1298"/>
        <v>19804.87240765</v>
      </c>
      <c r="L4051" s="107">
        <f t="shared" si="1307"/>
        <v>0</v>
      </c>
      <c r="M4051" s="105">
        <f t="shared" si="1308"/>
        <v>0</v>
      </c>
      <c r="N4051" s="104">
        <f t="shared" si="1309"/>
        <v>0</v>
      </c>
      <c r="O4051" s="113">
        <f t="shared" si="1306"/>
        <v>0.11</v>
      </c>
      <c r="P4051" s="108">
        <f t="shared" si="1296"/>
        <v>1.0064732279999999</v>
      </c>
      <c r="Q4051" s="104">
        <f t="shared" si="1299"/>
        <v>128.20145460000001</v>
      </c>
      <c r="R4051" s="104">
        <f t="shared" si="1300"/>
        <v>128.20145460000001</v>
      </c>
      <c r="S4051" s="109" t="s">
        <v>52</v>
      </c>
      <c r="T4051" s="110">
        <f t="shared" si="1310"/>
        <v>44084</v>
      </c>
      <c r="U4051" s="111">
        <f t="shared" si="1311"/>
        <v>0</v>
      </c>
      <c r="V4051" s="22"/>
      <c r="AF4051" s="14"/>
    </row>
    <row r="4052" spans="1:32" x14ac:dyDescent="0.2">
      <c r="A4052" s="112">
        <f t="shared" si="1301"/>
        <v>44077</v>
      </c>
      <c r="B4052" s="104">
        <f t="shared" si="1293"/>
        <v>19938.666619579999</v>
      </c>
      <c r="C4052" s="104">
        <f t="shared" si="1302"/>
        <v>18348.932164159949</v>
      </c>
      <c r="D4052" s="132">
        <f t="shared" si="1303"/>
        <v>44054</v>
      </c>
      <c r="E4052" s="105">
        <f t="shared" si="1295"/>
        <v>0</v>
      </c>
      <c r="F4052" s="106">
        <f t="shared" si="1292"/>
        <v>24</v>
      </c>
      <c r="G4052" s="106">
        <f t="shared" si="1294"/>
        <v>31</v>
      </c>
      <c r="H4052" s="104">
        <f t="shared" si="1304"/>
        <v>1</v>
      </c>
      <c r="I4052" s="104">
        <f t="shared" si="1305"/>
        <v>1.07934741</v>
      </c>
      <c r="J4052" s="104">
        <f t="shared" si="1297"/>
        <v>1.07934741</v>
      </c>
      <c r="K4052" s="104">
        <f t="shared" si="1298"/>
        <v>19804.87240765</v>
      </c>
      <c r="L4052" s="107">
        <f t="shared" si="1307"/>
        <v>0</v>
      </c>
      <c r="M4052" s="105">
        <f t="shared" si="1308"/>
        <v>0</v>
      </c>
      <c r="N4052" s="104">
        <f t="shared" si="1309"/>
        <v>0</v>
      </c>
      <c r="O4052" s="113">
        <f t="shared" si="1306"/>
        <v>0.11</v>
      </c>
      <c r="P4052" s="108">
        <f t="shared" si="1296"/>
        <v>1.0067556209999999</v>
      </c>
      <c r="Q4052" s="104">
        <f t="shared" si="1299"/>
        <v>133.79421192999999</v>
      </c>
      <c r="R4052" s="104">
        <f t="shared" si="1300"/>
        <v>133.79421192999999</v>
      </c>
      <c r="S4052" s="109" t="s">
        <v>52</v>
      </c>
      <c r="T4052" s="110">
        <f t="shared" si="1310"/>
        <v>44084</v>
      </c>
      <c r="U4052" s="111">
        <f t="shared" si="1311"/>
        <v>0</v>
      </c>
      <c r="V4052" s="22"/>
      <c r="AF4052" s="14"/>
    </row>
    <row r="4053" spans="1:32" x14ac:dyDescent="0.2">
      <c r="A4053" s="112">
        <f t="shared" si="1301"/>
        <v>44078</v>
      </c>
      <c r="B4053" s="104">
        <f t="shared" si="1293"/>
        <v>19944.260961309999</v>
      </c>
      <c r="C4053" s="104">
        <f t="shared" si="1302"/>
        <v>18348.932164159949</v>
      </c>
      <c r="D4053" s="132">
        <f t="shared" si="1303"/>
        <v>44054</v>
      </c>
      <c r="E4053" s="105">
        <f t="shared" si="1295"/>
        <v>0</v>
      </c>
      <c r="F4053" s="106">
        <f t="shared" si="1292"/>
        <v>25</v>
      </c>
      <c r="G4053" s="106">
        <f t="shared" si="1294"/>
        <v>31</v>
      </c>
      <c r="H4053" s="104">
        <f t="shared" si="1304"/>
        <v>1</v>
      </c>
      <c r="I4053" s="104">
        <f t="shared" si="1305"/>
        <v>1.07934741</v>
      </c>
      <c r="J4053" s="104">
        <f t="shared" si="1297"/>
        <v>1.07934741</v>
      </c>
      <c r="K4053" s="104">
        <f t="shared" si="1298"/>
        <v>19804.87240765</v>
      </c>
      <c r="L4053" s="107">
        <f t="shared" si="1307"/>
        <v>0</v>
      </c>
      <c r="M4053" s="105">
        <f t="shared" si="1308"/>
        <v>0</v>
      </c>
      <c r="N4053" s="104">
        <f t="shared" si="1309"/>
        <v>0</v>
      </c>
      <c r="O4053" s="113">
        <f t="shared" si="1306"/>
        <v>0.11</v>
      </c>
      <c r="P4053" s="108">
        <f t="shared" si="1296"/>
        <v>1.0070380940000001</v>
      </c>
      <c r="Q4053" s="104">
        <f t="shared" si="1299"/>
        <v>139.38855366000001</v>
      </c>
      <c r="R4053" s="104">
        <f t="shared" si="1300"/>
        <v>139.38855366000001</v>
      </c>
      <c r="S4053" s="109" t="s">
        <v>52</v>
      </c>
      <c r="T4053" s="110">
        <f t="shared" si="1310"/>
        <v>44084</v>
      </c>
      <c r="U4053" s="111">
        <f t="shared" si="1311"/>
        <v>0</v>
      </c>
      <c r="V4053" s="22"/>
      <c r="AF4053" s="14"/>
    </row>
    <row r="4054" spans="1:32" x14ac:dyDescent="0.2">
      <c r="A4054" s="112">
        <f t="shared" si="1301"/>
        <v>44079</v>
      </c>
      <c r="B4054" s="104">
        <f t="shared" si="1293"/>
        <v>19949.856847809999</v>
      </c>
      <c r="C4054" s="104">
        <f t="shared" si="1302"/>
        <v>18348.932164159949</v>
      </c>
      <c r="D4054" s="132">
        <f t="shared" si="1303"/>
        <v>44054</v>
      </c>
      <c r="E4054" s="105">
        <f t="shared" si="1295"/>
        <v>0</v>
      </c>
      <c r="F4054" s="106">
        <f t="shared" si="1292"/>
        <v>26</v>
      </c>
      <c r="G4054" s="106">
        <f t="shared" si="1294"/>
        <v>31</v>
      </c>
      <c r="H4054" s="104">
        <f t="shared" si="1304"/>
        <v>1</v>
      </c>
      <c r="I4054" s="104">
        <f t="shared" si="1305"/>
        <v>1.07934741</v>
      </c>
      <c r="J4054" s="104">
        <f t="shared" si="1297"/>
        <v>1.07934741</v>
      </c>
      <c r="K4054" s="104">
        <f t="shared" si="1298"/>
        <v>19804.87240765</v>
      </c>
      <c r="L4054" s="107">
        <f t="shared" si="1307"/>
        <v>0</v>
      </c>
      <c r="M4054" s="105">
        <f t="shared" si="1308"/>
        <v>0</v>
      </c>
      <c r="N4054" s="104">
        <f t="shared" si="1309"/>
        <v>0</v>
      </c>
      <c r="O4054" s="113">
        <f t="shared" si="1306"/>
        <v>0.11</v>
      </c>
      <c r="P4054" s="108">
        <f t="shared" si="1296"/>
        <v>1.0073206450000001</v>
      </c>
      <c r="Q4054" s="104">
        <f t="shared" si="1299"/>
        <v>144.98444015999999</v>
      </c>
      <c r="R4054" s="104">
        <f t="shared" si="1300"/>
        <v>144.98444015999999</v>
      </c>
      <c r="S4054" s="109" t="s">
        <v>52</v>
      </c>
      <c r="T4054" s="110">
        <f t="shared" si="1310"/>
        <v>44084</v>
      </c>
      <c r="U4054" s="111">
        <f t="shared" si="1311"/>
        <v>0</v>
      </c>
      <c r="V4054" s="22"/>
      <c r="AF4054" s="14"/>
    </row>
    <row r="4055" spans="1:32" x14ac:dyDescent="0.2">
      <c r="A4055" s="112">
        <f t="shared" si="1301"/>
        <v>44080</v>
      </c>
      <c r="B4055" s="104">
        <f t="shared" si="1293"/>
        <v>19955.454318709999</v>
      </c>
      <c r="C4055" s="104">
        <f t="shared" si="1302"/>
        <v>18348.932164159949</v>
      </c>
      <c r="D4055" s="132">
        <f t="shared" si="1303"/>
        <v>44054</v>
      </c>
      <c r="E4055" s="105">
        <f t="shared" si="1295"/>
        <v>0</v>
      </c>
      <c r="F4055" s="106">
        <f t="shared" si="1292"/>
        <v>27</v>
      </c>
      <c r="G4055" s="106">
        <f t="shared" si="1294"/>
        <v>31</v>
      </c>
      <c r="H4055" s="104">
        <f t="shared" si="1304"/>
        <v>1</v>
      </c>
      <c r="I4055" s="104">
        <f t="shared" si="1305"/>
        <v>1.07934741</v>
      </c>
      <c r="J4055" s="104">
        <f t="shared" si="1297"/>
        <v>1.07934741</v>
      </c>
      <c r="K4055" s="104">
        <f t="shared" si="1298"/>
        <v>19804.87240765</v>
      </c>
      <c r="L4055" s="107">
        <f t="shared" si="1307"/>
        <v>0</v>
      </c>
      <c r="M4055" s="105">
        <f t="shared" si="1308"/>
        <v>0</v>
      </c>
      <c r="N4055" s="104">
        <f t="shared" si="1309"/>
        <v>0</v>
      </c>
      <c r="O4055" s="113">
        <f t="shared" si="1306"/>
        <v>0.11</v>
      </c>
      <c r="P4055" s="108">
        <f t="shared" si="1296"/>
        <v>1.007603276</v>
      </c>
      <c r="Q4055" s="104">
        <f t="shared" si="1299"/>
        <v>150.58191106000001</v>
      </c>
      <c r="R4055" s="104">
        <f t="shared" si="1300"/>
        <v>150.58191106000001</v>
      </c>
      <c r="S4055" s="109" t="s">
        <v>52</v>
      </c>
      <c r="T4055" s="110">
        <f t="shared" si="1310"/>
        <v>44084</v>
      </c>
      <c r="U4055" s="111">
        <f t="shared" si="1311"/>
        <v>0</v>
      </c>
      <c r="V4055" s="22"/>
      <c r="AF4055" s="14"/>
    </row>
    <row r="4056" spans="1:32" x14ac:dyDescent="0.2">
      <c r="A4056" s="112">
        <f t="shared" si="1301"/>
        <v>44081</v>
      </c>
      <c r="B4056" s="104">
        <f t="shared" si="1293"/>
        <v>19961.053373990002</v>
      </c>
      <c r="C4056" s="104">
        <f t="shared" si="1302"/>
        <v>18348.932164159949</v>
      </c>
      <c r="D4056" s="132">
        <f t="shared" si="1303"/>
        <v>44054</v>
      </c>
      <c r="E4056" s="105">
        <f t="shared" si="1295"/>
        <v>0</v>
      </c>
      <c r="F4056" s="106">
        <f t="shared" si="1292"/>
        <v>28</v>
      </c>
      <c r="G4056" s="106">
        <f t="shared" si="1294"/>
        <v>31</v>
      </c>
      <c r="H4056" s="104">
        <f t="shared" si="1304"/>
        <v>1</v>
      </c>
      <c r="I4056" s="104">
        <f t="shared" si="1305"/>
        <v>1.07934741</v>
      </c>
      <c r="J4056" s="104">
        <f t="shared" si="1297"/>
        <v>1.07934741</v>
      </c>
      <c r="K4056" s="104">
        <f t="shared" si="1298"/>
        <v>19804.87240765</v>
      </c>
      <c r="L4056" s="107">
        <f t="shared" si="1307"/>
        <v>0</v>
      </c>
      <c r="M4056" s="105">
        <f t="shared" si="1308"/>
        <v>0</v>
      </c>
      <c r="N4056" s="104">
        <f t="shared" si="1309"/>
        <v>0</v>
      </c>
      <c r="O4056" s="113">
        <f t="shared" si="1306"/>
        <v>0.11</v>
      </c>
      <c r="P4056" s="108">
        <f t="shared" si="1296"/>
        <v>1.0078859870000001</v>
      </c>
      <c r="Q4056" s="104">
        <f t="shared" si="1299"/>
        <v>156.18096634</v>
      </c>
      <c r="R4056" s="104">
        <f t="shared" si="1300"/>
        <v>156.18096634</v>
      </c>
      <c r="S4056" s="109" t="s">
        <v>52</v>
      </c>
      <c r="T4056" s="110">
        <f t="shared" si="1310"/>
        <v>44084</v>
      </c>
      <c r="U4056" s="111">
        <f t="shared" si="1311"/>
        <v>0</v>
      </c>
      <c r="V4056" s="22"/>
      <c r="AF4056" s="14"/>
    </row>
    <row r="4057" spans="1:32" x14ac:dyDescent="0.2">
      <c r="A4057" s="112">
        <f t="shared" si="1301"/>
        <v>44082</v>
      </c>
      <c r="B4057" s="104">
        <f t="shared" si="1293"/>
        <v>19966.653974050001</v>
      </c>
      <c r="C4057" s="104">
        <f t="shared" si="1302"/>
        <v>18348.932164159949</v>
      </c>
      <c r="D4057" s="132">
        <f t="shared" si="1303"/>
        <v>44054</v>
      </c>
      <c r="E4057" s="105">
        <f t="shared" si="1295"/>
        <v>0</v>
      </c>
      <c r="F4057" s="106">
        <f t="shared" si="1292"/>
        <v>29</v>
      </c>
      <c r="G4057" s="106">
        <f t="shared" si="1294"/>
        <v>31</v>
      </c>
      <c r="H4057" s="104">
        <f t="shared" si="1304"/>
        <v>1</v>
      </c>
      <c r="I4057" s="104">
        <f t="shared" si="1305"/>
        <v>1.07934741</v>
      </c>
      <c r="J4057" s="104">
        <f t="shared" si="1297"/>
        <v>1.07934741</v>
      </c>
      <c r="K4057" s="104">
        <f t="shared" si="1298"/>
        <v>19804.87240765</v>
      </c>
      <c r="L4057" s="107">
        <f t="shared" si="1307"/>
        <v>0</v>
      </c>
      <c r="M4057" s="105">
        <f t="shared" si="1308"/>
        <v>0</v>
      </c>
      <c r="N4057" s="104">
        <f t="shared" si="1309"/>
        <v>0</v>
      </c>
      <c r="O4057" s="113">
        <f t="shared" si="1306"/>
        <v>0.11</v>
      </c>
      <c r="P4057" s="108">
        <f t="shared" si="1296"/>
        <v>1.008168776</v>
      </c>
      <c r="Q4057" s="104">
        <f t="shared" si="1299"/>
        <v>161.7815664</v>
      </c>
      <c r="R4057" s="104">
        <f t="shared" si="1300"/>
        <v>161.7815664</v>
      </c>
      <c r="S4057" s="109" t="s">
        <v>52</v>
      </c>
      <c r="T4057" s="110">
        <f t="shared" si="1310"/>
        <v>44084</v>
      </c>
      <c r="U4057" s="111">
        <f t="shared" si="1311"/>
        <v>0</v>
      </c>
      <c r="V4057" s="22"/>
      <c r="AF4057" s="14"/>
    </row>
    <row r="4058" spans="1:32" x14ac:dyDescent="0.2">
      <c r="A4058" s="112">
        <f t="shared" si="1301"/>
        <v>44083</v>
      </c>
      <c r="B4058" s="104">
        <f t="shared" si="1293"/>
        <v>19972.2561585</v>
      </c>
      <c r="C4058" s="104">
        <f t="shared" si="1302"/>
        <v>18348.932164159949</v>
      </c>
      <c r="D4058" s="132">
        <f t="shared" si="1303"/>
        <v>44054</v>
      </c>
      <c r="E4058" s="105">
        <f t="shared" si="1295"/>
        <v>0</v>
      </c>
      <c r="F4058" s="106">
        <f t="shared" si="1292"/>
        <v>30</v>
      </c>
      <c r="G4058" s="106">
        <f t="shared" si="1294"/>
        <v>31</v>
      </c>
      <c r="H4058" s="104">
        <f t="shared" si="1304"/>
        <v>1</v>
      </c>
      <c r="I4058" s="104">
        <f t="shared" si="1305"/>
        <v>1.07934741</v>
      </c>
      <c r="J4058" s="104">
        <f t="shared" si="1297"/>
        <v>1.07934741</v>
      </c>
      <c r="K4058" s="104">
        <f t="shared" si="1298"/>
        <v>19804.87240765</v>
      </c>
      <c r="L4058" s="107">
        <f t="shared" si="1307"/>
        <v>0</v>
      </c>
      <c r="M4058" s="105">
        <f t="shared" si="1308"/>
        <v>0</v>
      </c>
      <c r="N4058" s="104">
        <f t="shared" si="1309"/>
        <v>0</v>
      </c>
      <c r="O4058" s="113">
        <f t="shared" si="1306"/>
        <v>0.11</v>
      </c>
      <c r="P4058" s="108">
        <f t="shared" si="1296"/>
        <v>1.0084516450000001</v>
      </c>
      <c r="Q4058" s="104">
        <f t="shared" si="1299"/>
        <v>167.38375085000001</v>
      </c>
      <c r="R4058" s="104">
        <f t="shared" si="1300"/>
        <v>167.38375085000001</v>
      </c>
      <c r="S4058" s="109" t="s">
        <v>52</v>
      </c>
      <c r="T4058" s="110">
        <f t="shared" si="1310"/>
        <v>44084</v>
      </c>
      <c r="U4058" s="111">
        <f t="shared" si="1311"/>
        <v>0</v>
      </c>
      <c r="V4058" s="22"/>
      <c r="AF4058" s="14"/>
    </row>
    <row r="4059" spans="1:32" x14ac:dyDescent="0.2">
      <c r="A4059" s="112">
        <f t="shared" si="1301"/>
        <v>44084</v>
      </c>
      <c r="B4059" s="104">
        <f t="shared" si="1293"/>
        <v>19977.85992735</v>
      </c>
      <c r="C4059" s="104">
        <f t="shared" si="1302"/>
        <v>18348.932164159949</v>
      </c>
      <c r="D4059" s="132">
        <f t="shared" si="1303"/>
        <v>44054</v>
      </c>
      <c r="E4059" s="105">
        <f t="shared" si="1295"/>
        <v>0</v>
      </c>
      <c r="F4059" s="106">
        <f t="shared" si="1292"/>
        <v>31</v>
      </c>
      <c r="G4059" s="106">
        <f t="shared" si="1294"/>
        <v>31</v>
      </c>
      <c r="H4059" s="104">
        <f t="shared" si="1304"/>
        <v>1</v>
      </c>
      <c r="I4059" s="104">
        <f t="shared" si="1305"/>
        <v>1.07934741</v>
      </c>
      <c r="J4059" s="104">
        <f t="shared" si="1297"/>
        <v>1.07934741</v>
      </c>
      <c r="K4059" s="104">
        <f t="shared" si="1298"/>
        <v>19804.87240765</v>
      </c>
      <c r="L4059" s="107">
        <f t="shared" si="1307"/>
        <v>132</v>
      </c>
      <c r="M4059" s="105">
        <f t="shared" si="1308"/>
        <v>9.7703384955477729E-2</v>
      </c>
      <c r="N4059" s="104">
        <f t="shared" si="1309"/>
        <v>1935.0030728300001</v>
      </c>
      <c r="O4059" s="113">
        <f t="shared" si="1306"/>
        <v>0.11</v>
      </c>
      <c r="P4059" s="108">
        <f t="shared" si="1296"/>
        <v>1.0087345940000001</v>
      </c>
      <c r="Q4059" s="104">
        <f t="shared" si="1299"/>
        <v>172.98751970000001</v>
      </c>
      <c r="R4059" s="104">
        <f t="shared" si="1300"/>
        <v>2107.99059253</v>
      </c>
      <c r="S4059" s="109" t="s">
        <v>52</v>
      </c>
      <c r="T4059" s="110">
        <f t="shared" si="1310"/>
        <v>44084</v>
      </c>
      <c r="U4059" s="111">
        <f t="shared" si="1311"/>
        <v>17869.869334819999</v>
      </c>
      <c r="V4059" s="71"/>
      <c r="AF4059" s="14"/>
    </row>
    <row r="4060" spans="1:32" x14ac:dyDescent="0.2">
      <c r="A4060" s="112">
        <f t="shared" si="1301"/>
        <v>44085</v>
      </c>
      <c r="B4060" s="104">
        <f t="shared" si="1293"/>
        <v>17875.050363899998</v>
      </c>
      <c r="C4060" s="104">
        <f t="shared" si="1302"/>
        <v>16556.179381409947</v>
      </c>
      <c r="D4060" s="132">
        <f t="shared" si="1303"/>
        <v>44085</v>
      </c>
      <c r="E4060" s="105">
        <f t="shared" si="1295"/>
        <v>0</v>
      </c>
      <c r="F4060" s="106">
        <f t="shared" si="1292"/>
        <v>1</v>
      </c>
      <c r="G4060" s="106">
        <f t="shared" si="1294"/>
        <v>30</v>
      </c>
      <c r="H4060" s="104">
        <f t="shared" si="1304"/>
        <v>1</v>
      </c>
      <c r="I4060" s="104">
        <f t="shared" si="1305"/>
        <v>1.07934741</v>
      </c>
      <c r="J4060" s="104">
        <f t="shared" si="1297"/>
        <v>1.07934741</v>
      </c>
      <c r="K4060" s="104">
        <f t="shared" si="1298"/>
        <v>17869.869334819999</v>
      </c>
      <c r="L4060" s="107">
        <f t="shared" si="1307"/>
        <v>0</v>
      </c>
      <c r="M4060" s="105">
        <f t="shared" si="1308"/>
        <v>0</v>
      </c>
      <c r="N4060" s="104">
        <f t="shared" si="1309"/>
        <v>0</v>
      </c>
      <c r="O4060" s="113">
        <f t="shared" si="1306"/>
        <v>0.11</v>
      </c>
      <c r="P4060" s="108">
        <f t="shared" si="1296"/>
        <v>1.000289931</v>
      </c>
      <c r="Q4060" s="104">
        <f t="shared" si="1299"/>
        <v>5.1810290800000001</v>
      </c>
      <c r="R4060" s="104">
        <f t="shared" si="1300"/>
        <v>5.1810290800000001</v>
      </c>
      <c r="S4060" s="109" t="s">
        <v>52</v>
      </c>
      <c r="T4060" s="110">
        <f t="shared" si="1310"/>
        <v>44114</v>
      </c>
      <c r="U4060" s="111">
        <f t="shared" si="1311"/>
        <v>0</v>
      </c>
      <c r="V4060" s="22"/>
      <c r="AF4060" s="14"/>
    </row>
    <row r="4061" spans="1:32" x14ac:dyDescent="0.2">
      <c r="A4061" s="112">
        <f t="shared" si="1301"/>
        <v>44086</v>
      </c>
      <c r="B4061" s="104">
        <f t="shared" si="1293"/>
        <v>17880.232894059998</v>
      </c>
      <c r="C4061" s="104">
        <f t="shared" si="1302"/>
        <v>16556.179381409947</v>
      </c>
      <c r="D4061" s="132">
        <f t="shared" si="1303"/>
        <v>44085</v>
      </c>
      <c r="E4061" s="105">
        <f t="shared" si="1295"/>
        <v>0</v>
      </c>
      <c r="F4061" s="106">
        <f t="shared" si="1292"/>
        <v>2</v>
      </c>
      <c r="G4061" s="106">
        <f t="shared" si="1294"/>
        <v>30</v>
      </c>
      <c r="H4061" s="104">
        <f t="shared" si="1304"/>
        <v>1</v>
      </c>
      <c r="I4061" s="104">
        <f t="shared" si="1305"/>
        <v>1.07934741</v>
      </c>
      <c r="J4061" s="104">
        <f t="shared" si="1297"/>
        <v>1.07934741</v>
      </c>
      <c r="K4061" s="104">
        <f t="shared" si="1298"/>
        <v>17869.869334819999</v>
      </c>
      <c r="L4061" s="107">
        <f t="shared" si="1307"/>
        <v>0</v>
      </c>
      <c r="M4061" s="105">
        <f t="shared" si="1308"/>
        <v>0</v>
      </c>
      <c r="N4061" s="104">
        <f t="shared" si="1309"/>
        <v>0</v>
      </c>
      <c r="O4061" s="113">
        <f t="shared" si="1306"/>
        <v>0.11</v>
      </c>
      <c r="P4061" s="108">
        <f t="shared" si="1296"/>
        <v>1.000579946</v>
      </c>
      <c r="Q4061" s="104">
        <f t="shared" si="1299"/>
        <v>10.363559240000001</v>
      </c>
      <c r="R4061" s="104">
        <f t="shared" si="1300"/>
        <v>10.363559240000001</v>
      </c>
      <c r="S4061" s="109" t="s">
        <v>52</v>
      </c>
      <c r="T4061" s="110">
        <f t="shared" si="1310"/>
        <v>44114</v>
      </c>
      <c r="U4061" s="111">
        <f t="shared" si="1311"/>
        <v>0</v>
      </c>
      <c r="V4061" s="22"/>
      <c r="AF4061" s="14"/>
    </row>
    <row r="4062" spans="1:32" x14ac:dyDescent="0.2">
      <c r="A4062" s="112">
        <f t="shared" si="1301"/>
        <v>44087</v>
      </c>
      <c r="B4062" s="104">
        <f t="shared" si="1293"/>
        <v>17885.416925279998</v>
      </c>
      <c r="C4062" s="104">
        <f t="shared" si="1302"/>
        <v>16556.179381409947</v>
      </c>
      <c r="D4062" s="132">
        <f t="shared" si="1303"/>
        <v>44085</v>
      </c>
      <c r="E4062" s="105">
        <f t="shared" si="1295"/>
        <v>0</v>
      </c>
      <c r="F4062" s="106">
        <f t="shared" si="1292"/>
        <v>3</v>
      </c>
      <c r="G4062" s="106">
        <f t="shared" si="1294"/>
        <v>30</v>
      </c>
      <c r="H4062" s="104">
        <f t="shared" si="1304"/>
        <v>1</v>
      </c>
      <c r="I4062" s="104">
        <f t="shared" si="1305"/>
        <v>1.07934741</v>
      </c>
      <c r="J4062" s="104">
        <f t="shared" si="1297"/>
        <v>1.07934741</v>
      </c>
      <c r="K4062" s="104">
        <f t="shared" si="1298"/>
        <v>17869.869334819999</v>
      </c>
      <c r="L4062" s="107">
        <f t="shared" si="1307"/>
        <v>0</v>
      </c>
      <c r="M4062" s="105">
        <f t="shared" si="1308"/>
        <v>0</v>
      </c>
      <c r="N4062" s="104">
        <f t="shared" si="1309"/>
        <v>0</v>
      </c>
      <c r="O4062" s="113">
        <f t="shared" si="1306"/>
        <v>0.11</v>
      </c>
      <c r="P4062" s="108">
        <f t="shared" si="1296"/>
        <v>1.0008700450000001</v>
      </c>
      <c r="Q4062" s="104">
        <f t="shared" si="1299"/>
        <v>15.54759046</v>
      </c>
      <c r="R4062" s="104">
        <f t="shared" si="1300"/>
        <v>15.54759046</v>
      </c>
      <c r="S4062" s="109" t="s">
        <v>52</v>
      </c>
      <c r="T4062" s="110">
        <f t="shared" si="1310"/>
        <v>44114</v>
      </c>
      <c r="U4062" s="111">
        <f t="shared" si="1311"/>
        <v>0</v>
      </c>
      <c r="V4062" s="22"/>
      <c r="AF4062" s="14"/>
    </row>
    <row r="4063" spans="1:32" x14ac:dyDescent="0.2">
      <c r="A4063" s="112">
        <f t="shared" si="1301"/>
        <v>44088</v>
      </c>
      <c r="B4063" s="104">
        <f t="shared" si="1293"/>
        <v>17890.602457569999</v>
      </c>
      <c r="C4063" s="104">
        <f t="shared" si="1302"/>
        <v>16556.179381409947</v>
      </c>
      <c r="D4063" s="132">
        <f t="shared" si="1303"/>
        <v>44085</v>
      </c>
      <c r="E4063" s="105">
        <f t="shared" si="1295"/>
        <v>0</v>
      </c>
      <c r="F4063" s="106">
        <f t="shared" si="1292"/>
        <v>4</v>
      </c>
      <c r="G4063" s="106">
        <f t="shared" si="1294"/>
        <v>30</v>
      </c>
      <c r="H4063" s="104">
        <f t="shared" si="1304"/>
        <v>1</v>
      </c>
      <c r="I4063" s="104">
        <f t="shared" si="1305"/>
        <v>1.07934741</v>
      </c>
      <c r="J4063" s="104">
        <f t="shared" si="1297"/>
        <v>1.07934741</v>
      </c>
      <c r="K4063" s="104">
        <f t="shared" si="1298"/>
        <v>17869.869334819999</v>
      </c>
      <c r="L4063" s="107">
        <f t="shared" si="1307"/>
        <v>0</v>
      </c>
      <c r="M4063" s="105">
        <f t="shared" si="1308"/>
        <v>0</v>
      </c>
      <c r="N4063" s="104">
        <f t="shared" si="1309"/>
        <v>0</v>
      </c>
      <c r="O4063" s="113">
        <f t="shared" si="1306"/>
        <v>0.11</v>
      </c>
      <c r="P4063" s="108">
        <f t="shared" si="1296"/>
        <v>1.001160228</v>
      </c>
      <c r="Q4063" s="104">
        <f t="shared" si="1299"/>
        <v>20.73312275</v>
      </c>
      <c r="R4063" s="104">
        <f t="shared" si="1300"/>
        <v>20.73312275</v>
      </c>
      <c r="S4063" s="109" t="s">
        <v>52</v>
      </c>
      <c r="T4063" s="110">
        <f t="shared" si="1310"/>
        <v>44114</v>
      </c>
      <c r="U4063" s="111">
        <f t="shared" si="1311"/>
        <v>0</v>
      </c>
      <c r="V4063" s="22"/>
      <c r="AF4063" s="14"/>
    </row>
    <row r="4064" spans="1:32" x14ac:dyDescent="0.2">
      <c r="A4064" s="112">
        <f t="shared" si="1301"/>
        <v>44089</v>
      </c>
      <c r="B4064" s="104">
        <f t="shared" si="1293"/>
        <v>17895.789508810001</v>
      </c>
      <c r="C4064" s="104">
        <f t="shared" si="1302"/>
        <v>16556.179381409947</v>
      </c>
      <c r="D4064" s="132">
        <f t="shared" si="1303"/>
        <v>44085</v>
      </c>
      <c r="E4064" s="105">
        <f t="shared" si="1295"/>
        <v>0</v>
      </c>
      <c r="F4064" s="106">
        <f t="shared" si="1292"/>
        <v>5</v>
      </c>
      <c r="G4064" s="106">
        <f t="shared" si="1294"/>
        <v>30</v>
      </c>
      <c r="H4064" s="104">
        <f t="shared" si="1304"/>
        <v>1</v>
      </c>
      <c r="I4064" s="104">
        <f t="shared" si="1305"/>
        <v>1.07934741</v>
      </c>
      <c r="J4064" s="104">
        <f t="shared" si="1297"/>
        <v>1.07934741</v>
      </c>
      <c r="K4064" s="104">
        <f t="shared" si="1298"/>
        <v>17869.869334819999</v>
      </c>
      <c r="L4064" s="107">
        <f t="shared" si="1307"/>
        <v>0</v>
      </c>
      <c r="M4064" s="105">
        <f t="shared" si="1308"/>
        <v>0</v>
      </c>
      <c r="N4064" s="104">
        <f t="shared" si="1309"/>
        <v>0</v>
      </c>
      <c r="O4064" s="113">
        <f t="shared" si="1306"/>
        <v>0.11</v>
      </c>
      <c r="P4064" s="108">
        <f t="shared" si="1296"/>
        <v>1.0014504959999999</v>
      </c>
      <c r="Q4064" s="104">
        <f t="shared" si="1299"/>
        <v>25.920173989999999</v>
      </c>
      <c r="R4064" s="104">
        <f t="shared" si="1300"/>
        <v>25.920173989999999</v>
      </c>
      <c r="S4064" s="109" t="s">
        <v>52</v>
      </c>
      <c r="T4064" s="110">
        <f t="shared" si="1310"/>
        <v>44114</v>
      </c>
      <c r="U4064" s="111">
        <f t="shared" si="1311"/>
        <v>0</v>
      </c>
      <c r="V4064" s="22"/>
      <c r="AF4064" s="14"/>
    </row>
    <row r="4065" spans="1:32" x14ac:dyDescent="0.2">
      <c r="A4065" s="112">
        <f t="shared" si="1301"/>
        <v>44090</v>
      </c>
      <c r="B4065" s="104">
        <f t="shared" si="1293"/>
        <v>17900.97804324</v>
      </c>
      <c r="C4065" s="104">
        <f t="shared" si="1302"/>
        <v>16556.179381409947</v>
      </c>
      <c r="D4065" s="132">
        <f t="shared" si="1303"/>
        <v>44085</v>
      </c>
      <c r="E4065" s="105">
        <f t="shared" si="1295"/>
        <v>0</v>
      </c>
      <c r="F4065" s="106">
        <f t="shared" si="1292"/>
        <v>6</v>
      </c>
      <c r="G4065" s="106">
        <f t="shared" si="1294"/>
        <v>30</v>
      </c>
      <c r="H4065" s="104">
        <f t="shared" si="1304"/>
        <v>1</v>
      </c>
      <c r="I4065" s="104">
        <f t="shared" si="1305"/>
        <v>1.07934741</v>
      </c>
      <c r="J4065" s="104">
        <f t="shared" si="1297"/>
        <v>1.07934741</v>
      </c>
      <c r="K4065" s="104">
        <f t="shared" si="1298"/>
        <v>17869.869334819999</v>
      </c>
      <c r="L4065" s="107">
        <f t="shared" si="1307"/>
        <v>0</v>
      </c>
      <c r="M4065" s="105">
        <f t="shared" si="1308"/>
        <v>0</v>
      </c>
      <c r="N4065" s="104">
        <f t="shared" si="1309"/>
        <v>0</v>
      </c>
      <c r="O4065" s="113">
        <f t="shared" si="1306"/>
        <v>0.11</v>
      </c>
      <c r="P4065" s="108">
        <f t="shared" si="1296"/>
        <v>1.001740847</v>
      </c>
      <c r="Q4065" s="104">
        <f t="shared" si="1299"/>
        <v>31.108708419999999</v>
      </c>
      <c r="R4065" s="104">
        <f t="shared" si="1300"/>
        <v>31.108708419999999</v>
      </c>
      <c r="S4065" s="109" t="s">
        <v>52</v>
      </c>
      <c r="T4065" s="110">
        <f t="shared" si="1310"/>
        <v>44114</v>
      </c>
      <c r="U4065" s="111">
        <f t="shared" si="1311"/>
        <v>0</v>
      </c>
      <c r="V4065" s="22"/>
      <c r="AF4065" s="14"/>
    </row>
    <row r="4066" spans="1:32" x14ac:dyDescent="0.2">
      <c r="A4066" s="112">
        <f t="shared" si="1301"/>
        <v>44091</v>
      </c>
      <c r="B4066" s="104">
        <f t="shared" si="1293"/>
        <v>17906.168096609999</v>
      </c>
      <c r="C4066" s="104">
        <f t="shared" si="1302"/>
        <v>16556.179381409947</v>
      </c>
      <c r="D4066" s="132">
        <f t="shared" si="1303"/>
        <v>44085</v>
      </c>
      <c r="E4066" s="105">
        <f t="shared" si="1295"/>
        <v>0</v>
      </c>
      <c r="F4066" s="106">
        <f t="shared" si="1292"/>
        <v>7</v>
      </c>
      <c r="G4066" s="106">
        <f t="shared" si="1294"/>
        <v>30</v>
      </c>
      <c r="H4066" s="104">
        <f t="shared" si="1304"/>
        <v>1</v>
      </c>
      <c r="I4066" s="104">
        <f t="shared" si="1305"/>
        <v>1.07934741</v>
      </c>
      <c r="J4066" s="104">
        <f t="shared" si="1297"/>
        <v>1.07934741</v>
      </c>
      <c r="K4066" s="104">
        <f t="shared" si="1298"/>
        <v>17869.869334819999</v>
      </c>
      <c r="L4066" s="107">
        <f t="shared" si="1307"/>
        <v>0</v>
      </c>
      <c r="M4066" s="105">
        <f t="shared" si="1308"/>
        <v>0</v>
      </c>
      <c r="N4066" s="104">
        <f t="shared" si="1309"/>
        <v>0</v>
      </c>
      <c r="O4066" s="113">
        <f t="shared" si="1306"/>
        <v>0.11</v>
      </c>
      <c r="P4066" s="108">
        <f t="shared" si="1296"/>
        <v>1.002031283</v>
      </c>
      <c r="Q4066" s="104">
        <f t="shared" si="1299"/>
        <v>36.29876179</v>
      </c>
      <c r="R4066" s="104">
        <f t="shared" si="1300"/>
        <v>36.29876179</v>
      </c>
      <c r="S4066" s="109" t="s">
        <v>52</v>
      </c>
      <c r="T4066" s="110">
        <f t="shared" si="1310"/>
        <v>44114</v>
      </c>
      <c r="U4066" s="111">
        <f t="shared" si="1311"/>
        <v>0</v>
      </c>
      <c r="V4066" s="22"/>
      <c r="AF4066" s="14"/>
    </row>
    <row r="4067" spans="1:32" x14ac:dyDescent="0.2">
      <c r="A4067" s="112">
        <f t="shared" si="1301"/>
        <v>44092</v>
      </c>
      <c r="B4067" s="104">
        <f t="shared" si="1293"/>
        <v>17911.359651049999</v>
      </c>
      <c r="C4067" s="104">
        <f t="shared" si="1302"/>
        <v>16556.179381409947</v>
      </c>
      <c r="D4067" s="132">
        <f t="shared" si="1303"/>
        <v>44085</v>
      </c>
      <c r="E4067" s="105">
        <f t="shared" si="1295"/>
        <v>0</v>
      </c>
      <c r="F4067" s="106">
        <f t="shared" ref="F4067:F4130" si="1312">IF(DAY(A4067)=E$2+1,1,F4066+1)</f>
        <v>8</v>
      </c>
      <c r="G4067" s="106">
        <f t="shared" si="1294"/>
        <v>30</v>
      </c>
      <c r="H4067" s="104">
        <f t="shared" si="1304"/>
        <v>1</v>
      </c>
      <c r="I4067" s="104">
        <f t="shared" si="1305"/>
        <v>1.07934741</v>
      </c>
      <c r="J4067" s="104">
        <f t="shared" si="1297"/>
        <v>1.07934741</v>
      </c>
      <c r="K4067" s="104">
        <f t="shared" si="1298"/>
        <v>17869.869334819999</v>
      </c>
      <c r="L4067" s="107">
        <f t="shared" si="1307"/>
        <v>0</v>
      </c>
      <c r="M4067" s="105">
        <f t="shared" si="1308"/>
        <v>0</v>
      </c>
      <c r="N4067" s="104">
        <f t="shared" si="1309"/>
        <v>0</v>
      </c>
      <c r="O4067" s="113">
        <f t="shared" si="1306"/>
        <v>0.11</v>
      </c>
      <c r="P4067" s="108">
        <f t="shared" si="1296"/>
        <v>1.0023218030000001</v>
      </c>
      <c r="Q4067" s="104">
        <f t="shared" si="1299"/>
        <v>41.490316229999998</v>
      </c>
      <c r="R4067" s="104">
        <f t="shared" si="1300"/>
        <v>41.490316229999998</v>
      </c>
      <c r="S4067" s="109" t="s">
        <v>52</v>
      </c>
      <c r="T4067" s="110">
        <f t="shared" si="1310"/>
        <v>44114</v>
      </c>
      <c r="U4067" s="111">
        <f t="shared" si="1311"/>
        <v>0</v>
      </c>
      <c r="V4067" s="22"/>
      <c r="AF4067" s="14"/>
    </row>
    <row r="4068" spans="1:32" x14ac:dyDescent="0.2">
      <c r="A4068" s="112">
        <f t="shared" si="1301"/>
        <v>44093</v>
      </c>
      <c r="B4068" s="104">
        <f t="shared" si="1293"/>
        <v>17916.552706549999</v>
      </c>
      <c r="C4068" s="104">
        <f t="shared" si="1302"/>
        <v>16556.179381409947</v>
      </c>
      <c r="D4068" s="132">
        <f t="shared" si="1303"/>
        <v>44085</v>
      </c>
      <c r="E4068" s="105">
        <f t="shared" si="1295"/>
        <v>0</v>
      </c>
      <c r="F4068" s="106">
        <f t="shared" si="1312"/>
        <v>9</v>
      </c>
      <c r="G4068" s="106">
        <f t="shared" si="1294"/>
        <v>30</v>
      </c>
      <c r="H4068" s="104">
        <f t="shared" si="1304"/>
        <v>1</v>
      </c>
      <c r="I4068" s="104">
        <f t="shared" si="1305"/>
        <v>1.07934741</v>
      </c>
      <c r="J4068" s="104">
        <f t="shared" si="1297"/>
        <v>1.07934741</v>
      </c>
      <c r="K4068" s="104">
        <f t="shared" si="1298"/>
        <v>17869.869334819999</v>
      </c>
      <c r="L4068" s="107">
        <f t="shared" si="1307"/>
        <v>0</v>
      </c>
      <c r="M4068" s="105">
        <f t="shared" si="1308"/>
        <v>0</v>
      </c>
      <c r="N4068" s="104">
        <f t="shared" si="1309"/>
        <v>0</v>
      </c>
      <c r="O4068" s="113">
        <f t="shared" si="1306"/>
        <v>0.11</v>
      </c>
      <c r="P4068" s="108">
        <f t="shared" si="1296"/>
        <v>1.002612407</v>
      </c>
      <c r="Q4068" s="104">
        <f t="shared" si="1299"/>
        <v>46.683371729999998</v>
      </c>
      <c r="R4068" s="104">
        <f t="shared" si="1300"/>
        <v>46.683371729999998</v>
      </c>
      <c r="S4068" s="109" t="s">
        <v>52</v>
      </c>
      <c r="T4068" s="110">
        <f t="shared" si="1310"/>
        <v>44114</v>
      </c>
      <c r="U4068" s="111">
        <f t="shared" si="1311"/>
        <v>0</v>
      </c>
      <c r="V4068" s="22"/>
      <c r="AF4068" s="14"/>
    </row>
    <row r="4069" spans="1:32" x14ac:dyDescent="0.2">
      <c r="A4069" s="112">
        <f t="shared" si="1301"/>
        <v>44094</v>
      </c>
      <c r="B4069" s="104">
        <f t="shared" si="1293"/>
        <v>17921.747263130001</v>
      </c>
      <c r="C4069" s="104">
        <f t="shared" si="1302"/>
        <v>16556.179381409947</v>
      </c>
      <c r="D4069" s="132">
        <f t="shared" si="1303"/>
        <v>44085</v>
      </c>
      <c r="E4069" s="105">
        <f t="shared" si="1295"/>
        <v>0</v>
      </c>
      <c r="F4069" s="106">
        <f t="shared" si="1312"/>
        <v>10</v>
      </c>
      <c r="G4069" s="106">
        <f t="shared" si="1294"/>
        <v>30</v>
      </c>
      <c r="H4069" s="104">
        <f t="shared" si="1304"/>
        <v>1</v>
      </c>
      <c r="I4069" s="104">
        <f t="shared" si="1305"/>
        <v>1.07934741</v>
      </c>
      <c r="J4069" s="104">
        <f t="shared" si="1297"/>
        <v>1.07934741</v>
      </c>
      <c r="K4069" s="104">
        <f t="shared" si="1298"/>
        <v>17869.869334819999</v>
      </c>
      <c r="L4069" s="107">
        <f t="shared" si="1307"/>
        <v>0</v>
      </c>
      <c r="M4069" s="105">
        <f t="shared" si="1308"/>
        <v>0</v>
      </c>
      <c r="N4069" s="104">
        <f t="shared" si="1309"/>
        <v>0</v>
      </c>
      <c r="O4069" s="113">
        <f t="shared" si="1306"/>
        <v>0.11</v>
      </c>
      <c r="P4069" s="108">
        <f t="shared" si="1296"/>
        <v>1.002903095</v>
      </c>
      <c r="Q4069" s="104">
        <f t="shared" si="1299"/>
        <v>51.877928310000001</v>
      </c>
      <c r="R4069" s="104">
        <f t="shared" si="1300"/>
        <v>51.877928310000001</v>
      </c>
      <c r="S4069" s="109" t="s">
        <v>52</v>
      </c>
      <c r="T4069" s="110">
        <f t="shared" si="1310"/>
        <v>44114</v>
      </c>
      <c r="U4069" s="111">
        <f t="shared" si="1311"/>
        <v>0</v>
      </c>
      <c r="V4069" s="22"/>
      <c r="AF4069" s="14"/>
    </row>
    <row r="4070" spans="1:32" x14ac:dyDescent="0.2">
      <c r="A4070" s="112">
        <f t="shared" si="1301"/>
        <v>44095</v>
      </c>
      <c r="B4070" s="104">
        <f t="shared" si="1293"/>
        <v>17926.943338649999</v>
      </c>
      <c r="C4070" s="104">
        <f t="shared" si="1302"/>
        <v>16556.179381409947</v>
      </c>
      <c r="D4070" s="132">
        <f t="shared" si="1303"/>
        <v>44085</v>
      </c>
      <c r="E4070" s="105">
        <f t="shared" si="1295"/>
        <v>0</v>
      </c>
      <c r="F4070" s="106">
        <f t="shared" si="1312"/>
        <v>11</v>
      </c>
      <c r="G4070" s="106">
        <f t="shared" si="1294"/>
        <v>30</v>
      </c>
      <c r="H4070" s="104">
        <f t="shared" si="1304"/>
        <v>1</v>
      </c>
      <c r="I4070" s="104">
        <f t="shared" si="1305"/>
        <v>1.07934741</v>
      </c>
      <c r="J4070" s="104">
        <f t="shared" si="1297"/>
        <v>1.07934741</v>
      </c>
      <c r="K4070" s="104">
        <f t="shared" si="1298"/>
        <v>17869.869334819999</v>
      </c>
      <c r="L4070" s="107">
        <f t="shared" si="1307"/>
        <v>0</v>
      </c>
      <c r="M4070" s="105">
        <f t="shared" si="1308"/>
        <v>0</v>
      </c>
      <c r="N4070" s="104">
        <f t="shared" si="1309"/>
        <v>0</v>
      </c>
      <c r="O4070" s="113">
        <f t="shared" si="1306"/>
        <v>0.11</v>
      </c>
      <c r="P4070" s="108">
        <f t="shared" si="1296"/>
        <v>1.0031938680000001</v>
      </c>
      <c r="Q4070" s="104">
        <f t="shared" si="1299"/>
        <v>57.074003830000002</v>
      </c>
      <c r="R4070" s="104">
        <f t="shared" si="1300"/>
        <v>57.074003830000002</v>
      </c>
      <c r="S4070" s="109" t="s">
        <v>52</v>
      </c>
      <c r="T4070" s="110">
        <f t="shared" si="1310"/>
        <v>44114</v>
      </c>
      <c r="U4070" s="111">
        <f t="shared" si="1311"/>
        <v>0</v>
      </c>
      <c r="V4070" s="22"/>
      <c r="AF4070" s="14"/>
    </row>
    <row r="4071" spans="1:32" x14ac:dyDescent="0.2">
      <c r="A4071" s="112">
        <f t="shared" si="1301"/>
        <v>44096</v>
      </c>
      <c r="B4071" s="104">
        <f t="shared" ref="B4071:B4134" si="1313">IF(E4071&lt;0,"ND",(K4071+Q4071))</f>
        <v>17932.14091523</v>
      </c>
      <c r="C4071" s="104">
        <f t="shared" si="1302"/>
        <v>16556.179381409947</v>
      </c>
      <c r="D4071" s="132">
        <f t="shared" si="1303"/>
        <v>44085</v>
      </c>
      <c r="E4071" s="105">
        <f t="shared" si="1295"/>
        <v>0</v>
      </c>
      <c r="F4071" s="106">
        <f t="shared" si="1312"/>
        <v>12</v>
      </c>
      <c r="G4071" s="106">
        <f t="shared" ref="G4071:G4134" si="1314">IF(DAY(A4071)=E$2+1,DAY(EOMONTH(A4071,0)), IF(DAY(A4071)&lt;&gt;$E$2+1,G4070))</f>
        <v>30</v>
      </c>
      <c r="H4071" s="104">
        <f t="shared" si="1304"/>
        <v>1</v>
      </c>
      <c r="I4071" s="104">
        <f t="shared" si="1305"/>
        <v>1.07934741</v>
      </c>
      <c r="J4071" s="104">
        <f t="shared" si="1297"/>
        <v>1.07934741</v>
      </c>
      <c r="K4071" s="104">
        <f t="shared" si="1298"/>
        <v>17869.869334819999</v>
      </c>
      <c r="L4071" s="107">
        <f t="shared" si="1307"/>
        <v>0</v>
      </c>
      <c r="M4071" s="105">
        <f t="shared" si="1308"/>
        <v>0</v>
      </c>
      <c r="N4071" s="104">
        <f t="shared" si="1309"/>
        <v>0</v>
      </c>
      <c r="O4071" s="113">
        <f t="shared" si="1306"/>
        <v>0.11</v>
      </c>
      <c r="P4071" s="108">
        <f t="shared" si="1296"/>
        <v>1.0034847250000001</v>
      </c>
      <c r="Q4071" s="104">
        <f t="shared" si="1299"/>
        <v>62.271580409999999</v>
      </c>
      <c r="R4071" s="104">
        <f t="shared" si="1300"/>
        <v>62.271580409999999</v>
      </c>
      <c r="S4071" s="109" t="s">
        <v>52</v>
      </c>
      <c r="T4071" s="110">
        <f t="shared" si="1310"/>
        <v>44114</v>
      </c>
      <c r="U4071" s="111">
        <f t="shared" si="1311"/>
        <v>0</v>
      </c>
      <c r="V4071" s="22"/>
      <c r="AF4071" s="14"/>
    </row>
    <row r="4072" spans="1:32" x14ac:dyDescent="0.2">
      <c r="A4072" s="112">
        <f t="shared" si="1301"/>
        <v>44097</v>
      </c>
      <c r="B4072" s="104">
        <f t="shared" si="1313"/>
        <v>17937.33999289</v>
      </c>
      <c r="C4072" s="104">
        <f t="shared" si="1302"/>
        <v>16556.179381409947</v>
      </c>
      <c r="D4072" s="132">
        <f t="shared" si="1303"/>
        <v>44085</v>
      </c>
      <c r="E4072" s="105">
        <f t="shared" si="1295"/>
        <v>0</v>
      </c>
      <c r="F4072" s="106">
        <f t="shared" si="1312"/>
        <v>13</v>
      </c>
      <c r="G4072" s="106">
        <f t="shared" si="1314"/>
        <v>30</v>
      </c>
      <c r="H4072" s="104">
        <f t="shared" si="1304"/>
        <v>1</v>
      </c>
      <c r="I4072" s="104">
        <f t="shared" si="1305"/>
        <v>1.07934741</v>
      </c>
      <c r="J4072" s="104">
        <f t="shared" si="1297"/>
        <v>1.07934741</v>
      </c>
      <c r="K4072" s="104">
        <f t="shared" si="1298"/>
        <v>17869.869334819999</v>
      </c>
      <c r="L4072" s="107">
        <f t="shared" si="1307"/>
        <v>0</v>
      </c>
      <c r="M4072" s="105">
        <f t="shared" si="1308"/>
        <v>0</v>
      </c>
      <c r="N4072" s="104">
        <f t="shared" si="1309"/>
        <v>0</v>
      </c>
      <c r="O4072" s="113">
        <f t="shared" si="1306"/>
        <v>0.11</v>
      </c>
      <c r="P4072" s="108">
        <f t="shared" si="1296"/>
        <v>1.0037756659999999</v>
      </c>
      <c r="Q4072" s="104">
        <f t="shared" si="1299"/>
        <v>67.470658069999999</v>
      </c>
      <c r="R4072" s="104">
        <f t="shared" si="1300"/>
        <v>67.470658069999999</v>
      </c>
      <c r="S4072" s="109" t="s">
        <v>52</v>
      </c>
      <c r="T4072" s="110">
        <f t="shared" si="1310"/>
        <v>44114</v>
      </c>
      <c r="U4072" s="111">
        <f t="shared" si="1311"/>
        <v>0</v>
      </c>
      <c r="V4072" s="22"/>
      <c r="AF4072" s="14"/>
    </row>
    <row r="4073" spans="1:32" x14ac:dyDescent="0.2">
      <c r="A4073" s="112">
        <f t="shared" si="1301"/>
        <v>44098</v>
      </c>
      <c r="B4073" s="104">
        <f t="shared" si="1313"/>
        <v>17942.540589479999</v>
      </c>
      <c r="C4073" s="104">
        <f t="shared" si="1302"/>
        <v>16556.179381409947</v>
      </c>
      <c r="D4073" s="132">
        <f t="shared" si="1303"/>
        <v>44085</v>
      </c>
      <c r="E4073" s="105">
        <f t="shared" si="1295"/>
        <v>0</v>
      </c>
      <c r="F4073" s="106">
        <f t="shared" si="1312"/>
        <v>14</v>
      </c>
      <c r="G4073" s="106">
        <f t="shared" si="1314"/>
        <v>30</v>
      </c>
      <c r="H4073" s="104">
        <f t="shared" si="1304"/>
        <v>1</v>
      </c>
      <c r="I4073" s="104">
        <f t="shared" si="1305"/>
        <v>1.07934741</v>
      </c>
      <c r="J4073" s="104">
        <f t="shared" si="1297"/>
        <v>1.07934741</v>
      </c>
      <c r="K4073" s="104">
        <f t="shared" si="1298"/>
        <v>17869.869334819999</v>
      </c>
      <c r="L4073" s="107">
        <f t="shared" si="1307"/>
        <v>0</v>
      </c>
      <c r="M4073" s="105">
        <f t="shared" si="1308"/>
        <v>0</v>
      </c>
      <c r="N4073" s="104">
        <f t="shared" si="1309"/>
        <v>0</v>
      </c>
      <c r="O4073" s="113">
        <f t="shared" si="1306"/>
        <v>0.11</v>
      </c>
      <c r="P4073" s="108">
        <f t="shared" si="1296"/>
        <v>1.0040666920000001</v>
      </c>
      <c r="Q4073" s="104">
        <f t="shared" si="1299"/>
        <v>72.671254660000002</v>
      </c>
      <c r="R4073" s="104">
        <f t="shared" si="1300"/>
        <v>72.671254660000002</v>
      </c>
      <c r="S4073" s="109" t="s">
        <v>52</v>
      </c>
      <c r="T4073" s="110">
        <f t="shared" si="1310"/>
        <v>44114</v>
      </c>
      <c r="U4073" s="111">
        <f t="shared" si="1311"/>
        <v>0</v>
      </c>
      <c r="V4073" s="22"/>
      <c r="AF4073" s="14"/>
    </row>
    <row r="4074" spans="1:32" x14ac:dyDescent="0.2">
      <c r="A4074" s="112">
        <f t="shared" si="1301"/>
        <v>44099</v>
      </c>
      <c r="B4074" s="104">
        <f t="shared" si="1313"/>
        <v>17947.742687139998</v>
      </c>
      <c r="C4074" s="104">
        <f t="shared" si="1302"/>
        <v>16556.179381409947</v>
      </c>
      <c r="D4074" s="132">
        <f t="shared" si="1303"/>
        <v>44085</v>
      </c>
      <c r="E4074" s="105">
        <f t="shared" si="1295"/>
        <v>0</v>
      </c>
      <c r="F4074" s="106">
        <f t="shared" si="1312"/>
        <v>15</v>
      </c>
      <c r="G4074" s="106">
        <f t="shared" si="1314"/>
        <v>30</v>
      </c>
      <c r="H4074" s="104">
        <f t="shared" si="1304"/>
        <v>1</v>
      </c>
      <c r="I4074" s="104">
        <f t="shared" si="1305"/>
        <v>1.07934741</v>
      </c>
      <c r="J4074" s="104">
        <f t="shared" si="1297"/>
        <v>1.07934741</v>
      </c>
      <c r="K4074" s="104">
        <f t="shared" si="1298"/>
        <v>17869.869334819999</v>
      </c>
      <c r="L4074" s="107">
        <f t="shared" si="1307"/>
        <v>0</v>
      </c>
      <c r="M4074" s="105">
        <f t="shared" si="1308"/>
        <v>0</v>
      </c>
      <c r="N4074" s="104">
        <f t="shared" si="1309"/>
        <v>0</v>
      </c>
      <c r="O4074" s="113">
        <f t="shared" si="1306"/>
        <v>0.11</v>
      </c>
      <c r="P4074" s="108">
        <f t="shared" si="1296"/>
        <v>1.0043578019999999</v>
      </c>
      <c r="Q4074" s="104">
        <f t="shared" si="1299"/>
        <v>77.873352319999995</v>
      </c>
      <c r="R4074" s="104">
        <f t="shared" si="1300"/>
        <v>77.873352319999995</v>
      </c>
      <c r="S4074" s="109" t="s">
        <v>52</v>
      </c>
      <c r="T4074" s="110">
        <f t="shared" si="1310"/>
        <v>44114</v>
      </c>
      <c r="U4074" s="111">
        <f t="shared" si="1311"/>
        <v>0</v>
      </c>
      <c r="V4074" s="22"/>
      <c r="AF4074" s="14"/>
    </row>
    <row r="4075" spans="1:32" x14ac:dyDescent="0.2">
      <c r="A4075" s="112">
        <f t="shared" si="1301"/>
        <v>44100</v>
      </c>
      <c r="B4075" s="104">
        <f t="shared" si="1313"/>
        <v>17952.946285869999</v>
      </c>
      <c r="C4075" s="104">
        <f t="shared" si="1302"/>
        <v>16556.179381409947</v>
      </c>
      <c r="D4075" s="132">
        <f t="shared" si="1303"/>
        <v>44085</v>
      </c>
      <c r="E4075" s="105">
        <f t="shared" ref="E4075:E4138" si="1315">IF(DAY(A4074)=$E$2,VLOOKUP(A4074,$AG$10:$AH$200,2),E4074)</f>
        <v>0</v>
      </c>
      <c r="F4075" s="106">
        <f t="shared" si="1312"/>
        <v>16</v>
      </c>
      <c r="G4075" s="106">
        <f t="shared" si="1314"/>
        <v>30</v>
      </c>
      <c r="H4075" s="104">
        <f t="shared" si="1304"/>
        <v>1</v>
      </c>
      <c r="I4075" s="104">
        <f t="shared" si="1305"/>
        <v>1.07934741</v>
      </c>
      <c r="J4075" s="104">
        <f t="shared" si="1297"/>
        <v>1.07934741</v>
      </c>
      <c r="K4075" s="104">
        <f t="shared" si="1298"/>
        <v>17869.869334819999</v>
      </c>
      <c r="L4075" s="107">
        <f t="shared" si="1307"/>
        <v>0</v>
      </c>
      <c r="M4075" s="105">
        <f t="shared" si="1308"/>
        <v>0</v>
      </c>
      <c r="N4075" s="104">
        <f t="shared" si="1309"/>
        <v>0</v>
      </c>
      <c r="O4075" s="113">
        <f t="shared" si="1306"/>
        <v>0.11</v>
      </c>
      <c r="P4075" s="108">
        <f t="shared" si="1296"/>
        <v>1.004648996</v>
      </c>
      <c r="Q4075" s="104">
        <f t="shared" si="1299"/>
        <v>83.076951050000005</v>
      </c>
      <c r="R4075" s="104">
        <f t="shared" si="1300"/>
        <v>83.076951050000005</v>
      </c>
      <c r="S4075" s="109" t="s">
        <v>52</v>
      </c>
      <c r="T4075" s="110">
        <f t="shared" si="1310"/>
        <v>44114</v>
      </c>
      <c r="U4075" s="111">
        <f t="shared" si="1311"/>
        <v>0</v>
      </c>
      <c r="V4075" s="22"/>
      <c r="AF4075" s="14"/>
    </row>
    <row r="4076" spans="1:32" x14ac:dyDescent="0.2">
      <c r="A4076" s="112">
        <f t="shared" si="1301"/>
        <v>44101</v>
      </c>
      <c r="B4076" s="104">
        <f t="shared" si="1313"/>
        <v>17958.15140354</v>
      </c>
      <c r="C4076" s="104">
        <f t="shared" si="1302"/>
        <v>16556.179381409947</v>
      </c>
      <c r="D4076" s="132">
        <f t="shared" si="1303"/>
        <v>44085</v>
      </c>
      <c r="E4076" s="105">
        <f t="shared" si="1315"/>
        <v>0</v>
      </c>
      <c r="F4076" s="106">
        <f t="shared" si="1312"/>
        <v>17</v>
      </c>
      <c r="G4076" s="106">
        <f t="shared" si="1314"/>
        <v>30</v>
      </c>
      <c r="H4076" s="104">
        <f t="shared" si="1304"/>
        <v>1</v>
      </c>
      <c r="I4076" s="104">
        <f t="shared" si="1305"/>
        <v>1.07934741</v>
      </c>
      <c r="J4076" s="104">
        <f t="shared" si="1297"/>
        <v>1.07934741</v>
      </c>
      <c r="K4076" s="104">
        <f t="shared" si="1298"/>
        <v>17869.869334819999</v>
      </c>
      <c r="L4076" s="107">
        <f t="shared" si="1307"/>
        <v>0</v>
      </c>
      <c r="M4076" s="105">
        <f t="shared" si="1308"/>
        <v>0</v>
      </c>
      <c r="N4076" s="104">
        <f t="shared" si="1309"/>
        <v>0</v>
      </c>
      <c r="O4076" s="113">
        <f t="shared" si="1306"/>
        <v>0.11</v>
      </c>
      <c r="P4076" s="108">
        <f t="shared" si="1296"/>
        <v>1.004940275</v>
      </c>
      <c r="Q4076" s="104">
        <f t="shared" si="1299"/>
        <v>88.282068719999998</v>
      </c>
      <c r="R4076" s="104">
        <f t="shared" si="1300"/>
        <v>88.282068719999998</v>
      </c>
      <c r="S4076" s="109" t="s">
        <v>52</v>
      </c>
      <c r="T4076" s="110">
        <f t="shared" si="1310"/>
        <v>44114</v>
      </c>
      <c r="U4076" s="111">
        <f t="shared" si="1311"/>
        <v>0</v>
      </c>
      <c r="V4076" s="22"/>
      <c r="AF4076" s="14"/>
    </row>
    <row r="4077" spans="1:32" x14ac:dyDescent="0.2">
      <c r="A4077" s="112">
        <f t="shared" si="1301"/>
        <v>44102</v>
      </c>
      <c r="B4077" s="104">
        <f t="shared" si="1313"/>
        <v>17963.358022280001</v>
      </c>
      <c r="C4077" s="104">
        <f t="shared" si="1302"/>
        <v>16556.179381409947</v>
      </c>
      <c r="D4077" s="132">
        <f t="shared" si="1303"/>
        <v>44085</v>
      </c>
      <c r="E4077" s="105">
        <f t="shared" si="1315"/>
        <v>0</v>
      </c>
      <c r="F4077" s="106">
        <f t="shared" si="1312"/>
        <v>18</v>
      </c>
      <c r="G4077" s="106">
        <f t="shared" si="1314"/>
        <v>30</v>
      </c>
      <c r="H4077" s="104">
        <f t="shared" si="1304"/>
        <v>1</v>
      </c>
      <c r="I4077" s="104">
        <f t="shared" si="1305"/>
        <v>1.07934741</v>
      </c>
      <c r="J4077" s="104">
        <f t="shared" si="1297"/>
        <v>1.07934741</v>
      </c>
      <c r="K4077" s="104">
        <f t="shared" si="1298"/>
        <v>17869.869334819999</v>
      </c>
      <c r="L4077" s="107">
        <f t="shared" si="1307"/>
        <v>0</v>
      </c>
      <c r="M4077" s="105">
        <f t="shared" si="1308"/>
        <v>0</v>
      </c>
      <c r="N4077" s="104">
        <f t="shared" si="1309"/>
        <v>0</v>
      </c>
      <c r="O4077" s="113">
        <f t="shared" si="1306"/>
        <v>0.11</v>
      </c>
      <c r="P4077" s="108">
        <f t="shared" si="1296"/>
        <v>1.0052316379999999</v>
      </c>
      <c r="Q4077" s="104">
        <f t="shared" si="1299"/>
        <v>93.488687459999994</v>
      </c>
      <c r="R4077" s="104">
        <f t="shared" si="1300"/>
        <v>93.488687459999994</v>
      </c>
      <c r="S4077" s="109" t="s">
        <v>52</v>
      </c>
      <c r="T4077" s="110">
        <f t="shared" si="1310"/>
        <v>44114</v>
      </c>
      <c r="U4077" s="111">
        <f t="shared" si="1311"/>
        <v>0</v>
      </c>
      <c r="V4077" s="22"/>
      <c r="AF4077" s="14"/>
    </row>
    <row r="4078" spans="1:32" x14ac:dyDescent="0.2">
      <c r="A4078" s="112">
        <f t="shared" si="1301"/>
        <v>44103</v>
      </c>
      <c r="B4078" s="104">
        <f t="shared" si="1313"/>
        <v>17968.566159959999</v>
      </c>
      <c r="C4078" s="104">
        <f t="shared" si="1302"/>
        <v>16556.179381409947</v>
      </c>
      <c r="D4078" s="132">
        <f t="shared" si="1303"/>
        <v>44085</v>
      </c>
      <c r="E4078" s="105">
        <f t="shared" si="1315"/>
        <v>0</v>
      </c>
      <c r="F4078" s="106">
        <f t="shared" si="1312"/>
        <v>19</v>
      </c>
      <c r="G4078" s="106">
        <f t="shared" si="1314"/>
        <v>30</v>
      </c>
      <c r="H4078" s="104">
        <f t="shared" si="1304"/>
        <v>1</v>
      </c>
      <c r="I4078" s="104">
        <f t="shared" si="1305"/>
        <v>1.07934741</v>
      </c>
      <c r="J4078" s="104">
        <f t="shared" si="1297"/>
        <v>1.07934741</v>
      </c>
      <c r="K4078" s="104">
        <f t="shared" si="1298"/>
        <v>17869.869334819999</v>
      </c>
      <c r="L4078" s="107">
        <f t="shared" si="1307"/>
        <v>0</v>
      </c>
      <c r="M4078" s="105">
        <f t="shared" si="1308"/>
        <v>0</v>
      </c>
      <c r="N4078" s="104">
        <f t="shared" si="1309"/>
        <v>0</v>
      </c>
      <c r="O4078" s="113">
        <f t="shared" si="1306"/>
        <v>0.11</v>
      </c>
      <c r="P4078" s="108">
        <f t="shared" si="1296"/>
        <v>1.005523086</v>
      </c>
      <c r="Q4078" s="104">
        <f t="shared" si="1299"/>
        <v>98.696825140000001</v>
      </c>
      <c r="R4078" s="104">
        <f t="shared" si="1300"/>
        <v>98.696825140000001</v>
      </c>
      <c r="S4078" s="109" t="s">
        <v>52</v>
      </c>
      <c r="T4078" s="110">
        <f t="shared" si="1310"/>
        <v>44114</v>
      </c>
      <c r="U4078" s="111">
        <f t="shared" si="1311"/>
        <v>0</v>
      </c>
      <c r="V4078" s="22"/>
      <c r="AF4078" s="14"/>
    </row>
    <row r="4079" spans="1:32" x14ac:dyDescent="0.2">
      <c r="A4079" s="112">
        <f t="shared" si="1301"/>
        <v>44104</v>
      </c>
      <c r="B4079" s="104">
        <f t="shared" si="1313"/>
        <v>17973.775798710001</v>
      </c>
      <c r="C4079" s="104">
        <f t="shared" si="1302"/>
        <v>16556.179381409947</v>
      </c>
      <c r="D4079" s="132">
        <f t="shared" si="1303"/>
        <v>44085</v>
      </c>
      <c r="E4079" s="105">
        <f t="shared" si="1315"/>
        <v>0</v>
      </c>
      <c r="F4079" s="106">
        <f t="shared" si="1312"/>
        <v>20</v>
      </c>
      <c r="G4079" s="106">
        <f t="shared" si="1314"/>
        <v>30</v>
      </c>
      <c r="H4079" s="104">
        <f t="shared" si="1304"/>
        <v>1</v>
      </c>
      <c r="I4079" s="104">
        <f t="shared" si="1305"/>
        <v>1.07934741</v>
      </c>
      <c r="J4079" s="104">
        <f t="shared" si="1297"/>
        <v>1.07934741</v>
      </c>
      <c r="K4079" s="104">
        <f t="shared" si="1298"/>
        <v>17869.869334819999</v>
      </c>
      <c r="L4079" s="107">
        <f t="shared" si="1307"/>
        <v>0</v>
      </c>
      <c r="M4079" s="105">
        <f t="shared" si="1308"/>
        <v>0</v>
      </c>
      <c r="N4079" s="104">
        <f t="shared" si="1309"/>
        <v>0</v>
      </c>
      <c r="O4079" s="113">
        <f t="shared" si="1306"/>
        <v>0.11</v>
      </c>
      <c r="P4079" s="108">
        <f t="shared" si="1296"/>
        <v>1.005814618</v>
      </c>
      <c r="Q4079" s="104">
        <f t="shared" si="1299"/>
        <v>103.90646389</v>
      </c>
      <c r="R4079" s="104">
        <f t="shared" si="1300"/>
        <v>103.90646389</v>
      </c>
      <c r="S4079" s="109" t="s">
        <v>52</v>
      </c>
      <c r="T4079" s="110">
        <f t="shared" si="1310"/>
        <v>44114</v>
      </c>
      <c r="U4079" s="111">
        <f t="shared" si="1311"/>
        <v>0</v>
      </c>
      <c r="V4079" s="22"/>
      <c r="AF4079" s="14"/>
    </row>
    <row r="4080" spans="1:32" x14ac:dyDescent="0.2">
      <c r="A4080" s="112">
        <f t="shared" si="1301"/>
        <v>44105</v>
      </c>
      <c r="B4080" s="104">
        <f t="shared" si="1313"/>
        <v>17978.986956389999</v>
      </c>
      <c r="C4080" s="104">
        <f t="shared" si="1302"/>
        <v>16556.179381409947</v>
      </c>
      <c r="D4080" s="132">
        <f t="shared" si="1303"/>
        <v>44085</v>
      </c>
      <c r="E4080" s="105">
        <f t="shared" si="1315"/>
        <v>0</v>
      </c>
      <c r="F4080" s="106">
        <f t="shared" si="1312"/>
        <v>21</v>
      </c>
      <c r="G4080" s="106">
        <f t="shared" si="1314"/>
        <v>30</v>
      </c>
      <c r="H4080" s="104">
        <f t="shared" si="1304"/>
        <v>1</v>
      </c>
      <c r="I4080" s="104">
        <f t="shared" si="1305"/>
        <v>1.07934741</v>
      </c>
      <c r="J4080" s="104">
        <f t="shared" si="1297"/>
        <v>1.07934741</v>
      </c>
      <c r="K4080" s="104">
        <f t="shared" si="1298"/>
        <v>17869.869334819999</v>
      </c>
      <c r="L4080" s="107">
        <f t="shared" si="1307"/>
        <v>0</v>
      </c>
      <c r="M4080" s="105">
        <f t="shared" si="1308"/>
        <v>0</v>
      </c>
      <c r="N4080" s="104">
        <f t="shared" si="1309"/>
        <v>0</v>
      </c>
      <c r="O4080" s="113">
        <f t="shared" si="1306"/>
        <v>0.11</v>
      </c>
      <c r="P4080" s="108">
        <f t="shared" si="1296"/>
        <v>1.0061062350000001</v>
      </c>
      <c r="Q4080" s="104">
        <f t="shared" si="1299"/>
        <v>109.11762157</v>
      </c>
      <c r="R4080" s="104">
        <f t="shared" si="1300"/>
        <v>109.11762157</v>
      </c>
      <c r="S4080" s="109" t="s">
        <v>52</v>
      </c>
      <c r="T4080" s="110">
        <f t="shared" si="1310"/>
        <v>44114</v>
      </c>
      <c r="U4080" s="111">
        <f t="shared" si="1311"/>
        <v>0</v>
      </c>
      <c r="V4080" s="22"/>
      <c r="AF4080" s="14"/>
    </row>
    <row r="4081" spans="1:32" x14ac:dyDescent="0.2">
      <c r="A4081" s="112">
        <f t="shared" si="1301"/>
        <v>44106</v>
      </c>
      <c r="B4081" s="104">
        <f t="shared" si="1313"/>
        <v>17984.199615149999</v>
      </c>
      <c r="C4081" s="104">
        <f t="shared" si="1302"/>
        <v>16556.179381409947</v>
      </c>
      <c r="D4081" s="132">
        <f t="shared" si="1303"/>
        <v>44085</v>
      </c>
      <c r="E4081" s="105">
        <f t="shared" si="1315"/>
        <v>0</v>
      </c>
      <c r="F4081" s="106">
        <f t="shared" si="1312"/>
        <v>22</v>
      </c>
      <c r="G4081" s="106">
        <f t="shared" si="1314"/>
        <v>30</v>
      </c>
      <c r="H4081" s="104">
        <f t="shared" si="1304"/>
        <v>1</v>
      </c>
      <c r="I4081" s="104">
        <f t="shared" si="1305"/>
        <v>1.07934741</v>
      </c>
      <c r="J4081" s="104">
        <f t="shared" si="1297"/>
        <v>1.07934741</v>
      </c>
      <c r="K4081" s="104">
        <f t="shared" si="1298"/>
        <v>17869.869334819999</v>
      </c>
      <c r="L4081" s="107">
        <f t="shared" si="1307"/>
        <v>0</v>
      </c>
      <c r="M4081" s="105">
        <f t="shared" si="1308"/>
        <v>0</v>
      </c>
      <c r="N4081" s="104">
        <f t="shared" si="1309"/>
        <v>0</v>
      </c>
      <c r="O4081" s="113">
        <f t="shared" si="1306"/>
        <v>0.11</v>
      </c>
      <c r="P4081" s="108">
        <f t="shared" si="1296"/>
        <v>1.0063979359999999</v>
      </c>
      <c r="Q4081" s="104">
        <f t="shared" si="1299"/>
        <v>114.33028032999999</v>
      </c>
      <c r="R4081" s="104">
        <f t="shared" si="1300"/>
        <v>114.33028032999999</v>
      </c>
      <c r="S4081" s="109" t="s">
        <v>52</v>
      </c>
      <c r="T4081" s="110">
        <f t="shared" si="1310"/>
        <v>44114</v>
      </c>
      <c r="U4081" s="111">
        <f t="shared" si="1311"/>
        <v>0</v>
      </c>
      <c r="V4081" s="22"/>
      <c r="AF4081" s="14"/>
    </row>
    <row r="4082" spans="1:32" x14ac:dyDescent="0.2">
      <c r="A4082" s="112">
        <f t="shared" si="1301"/>
        <v>44107</v>
      </c>
      <c r="B4082" s="104">
        <f t="shared" si="1313"/>
        <v>17989.413792839998</v>
      </c>
      <c r="C4082" s="104">
        <f t="shared" si="1302"/>
        <v>16556.179381409947</v>
      </c>
      <c r="D4082" s="132">
        <f t="shared" si="1303"/>
        <v>44085</v>
      </c>
      <c r="E4082" s="105">
        <f t="shared" si="1315"/>
        <v>0</v>
      </c>
      <c r="F4082" s="106">
        <f t="shared" si="1312"/>
        <v>23</v>
      </c>
      <c r="G4082" s="106">
        <f t="shared" si="1314"/>
        <v>30</v>
      </c>
      <c r="H4082" s="104">
        <f t="shared" si="1304"/>
        <v>1</v>
      </c>
      <c r="I4082" s="104">
        <f t="shared" si="1305"/>
        <v>1.07934741</v>
      </c>
      <c r="J4082" s="104">
        <f t="shared" si="1297"/>
        <v>1.07934741</v>
      </c>
      <c r="K4082" s="104">
        <f t="shared" si="1298"/>
        <v>17869.869334819999</v>
      </c>
      <c r="L4082" s="107">
        <f t="shared" si="1307"/>
        <v>0</v>
      </c>
      <c r="M4082" s="105">
        <f t="shared" si="1308"/>
        <v>0</v>
      </c>
      <c r="N4082" s="104">
        <f t="shared" si="1309"/>
        <v>0</v>
      </c>
      <c r="O4082" s="113">
        <f t="shared" si="1306"/>
        <v>0.11</v>
      </c>
      <c r="P4082" s="108">
        <f t="shared" si="1296"/>
        <v>1.006689722</v>
      </c>
      <c r="Q4082" s="104">
        <f t="shared" si="1299"/>
        <v>119.54445801999999</v>
      </c>
      <c r="R4082" s="104">
        <f t="shared" si="1300"/>
        <v>119.54445801999999</v>
      </c>
      <c r="S4082" s="109" t="s">
        <v>52</v>
      </c>
      <c r="T4082" s="110">
        <f t="shared" si="1310"/>
        <v>44114</v>
      </c>
      <c r="U4082" s="111">
        <f t="shared" si="1311"/>
        <v>0</v>
      </c>
      <c r="V4082" s="22"/>
      <c r="AF4082" s="14"/>
    </row>
    <row r="4083" spans="1:32" x14ac:dyDescent="0.2">
      <c r="A4083" s="112">
        <f t="shared" si="1301"/>
        <v>44108</v>
      </c>
      <c r="B4083" s="104">
        <f t="shared" si="1313"/>
        <v>17994.62948947</v>
      </c>
      <c r="C4083" s="104">
        <f t="shared" si="1302"/>
        <v>16556.179381409947</v>
      </c>
      <c r="D4083" s="132">
        <f t="shared" si="1303"/>
        <v>44085</v>
      </c>
      <c r="E4083" s="105">
        <f t="shared" si="1315"/>
        <v>0</v>
      </c>
      <c r="F4083" s="106">
        <f t="shared" si="1312"/>
        <v>24</v>
      </c>
      <c r="G4083" s="106">
        <f t="shared" si="1314"/>
        <v>30</v>
      </c>
      <c r="H4083" s="104">
        <f t="shared" si="1304"/>
        <v>1</v>
      </c>
      <c r="I4083" s="104">
        <f t="shared" si="1305"/>
        <v>1.07934741</v>
      </c>
      <c r="J4083" s="104">
        <f t="shared" si="1297"/>
        <v>1.07934741</v>
      </c>
      <c r="K4083" s="104">
        <f t="shared" si="1298"/>
        <v>17869.869334819999</v>
      </c>
      <c r="L4083" s="107">
        <f t="shared" si="1307"/>
        <v>0</v>
      </c>
      <c r="M4083" s="105">
        <f t="shared" si="1308"/>
        <v>0</v>
      </c>
      <c r="N4083" s="104">
        <f t="shared" si="1309"/>
        <v>0</v>
      </c>
      <c r="O4083" s="113">
        <f t="shared" si="1306"/>
        <v>0.11</v>
      </c>
      <c r="P4083" s="108">
        <f t="shared" si="1296"/>
        <v>1.0069815929999999</v>
      </c>
      <c r="Q4083" s="104">
        <f t="shared" si="1299"/>
        <v>124.76015465</v>
      </c>
      <c r="R4083" s="104">
        <f t="shared" si="1300"/>
        <v>124.76015465</v>
      </c>
      <c r="S4083" s="109" t="s">
        <v>52</v>
      </c>
      <c r="T4083" s="110">
        <f t="shared" si="1310"/>
        <v>44114</v>
      </c>
      <c r="U4083" s="111">
        <f t="shared" si="1311"/>
        <v>0</v>
      </c>
      <c r="V4083" s="22"/>
      <c r="AF4083" s="14"/>
    </row>
    <row r="4084" spans="1:32" x14ac:dyDescent="0.2">
      <c r="A4084" s="112">
        <f t="shared" si="1301"/>
        <v>44109</v>
      </c>
      <c r="B4084" s="104">
        <f t="shared" si="1313"/>
        <v>17999.846687180001</v>
      </c>
      <c r="C4084" s="104">
        <f t="shared" si="1302"/>
        <v>16556.179381409947</v>
      </c>
      <c r="D4084" s="132">
        <f t="shared" si="1303"/>
        <v>44085</v>
      </c>
      <c r="E4084" s="105">
        <f t="shared" si="1315"/>
        <v>0</v>
      </c>
      <c r="F4084" s="106">
        <f t="shared" si="1312"/>
        <v>25</v>
      </c>
      <c r="G4084" s="106">
        <f t="shared" si="1314"/>
        <v>30</v>
      </c>
      <c r="H4084" s="104">
        <f t="shared" si="1304"/>
        <v>1</v>
      </c>
      <c r="I4084" s="104">
        <f t="shared" si="1305"/>
        <v>1.07934741</v>
      </c>
      <c r="J4084" s="104">
        <f t="shared" si="1297"/>
        <v>1.07934741</v>
      </c>
      <c r="K4084" s="104">
        <f t="shared" si="1298"/>
        <v>17869.869334819999</v>
      </c>
      <c r="L4084" s="107">
        <f t="shared" si="1307"/>
        <v>0</v>
      </c>
      <c r="M4084" s="105">
        <f t="shared" si="1308"/>
        <v>0</v>
      </c>
      <c r="N4084" s="104">
        <f t="shared" si="1309"/>
        <v>0</v>
      </c>
      <c r="O4084" s="113">
        <f t="shared" si="1306"/>
        <v>0.11</v>
      </c>
      <c r="P4084" s="108">
        <f t="shared" si="1296"/>
        <v>1.0072735479999999</v>
      </c>
      <c r="Q4084" s="104">
        <f t="shared" si="1299"/>
        <v>129.97735236</v>
      </c>
      <c r="R4084" s="104">
        <f t="shared" si="1300"/>
        <v>129.97735236</v>
      </c>
      <c r="S4084" s="109" t="s">
        <v>52</v>
      </c>
      <c r="T4084" s="110">
        <f t="shared" si="1310"/>
        <v>44114</v>
      </c>
      <c r="U4084" s="111">
        <f t="shared" si="1311"/>
        <v>0</v>
      </c>
      <c r="V4084" s="22"/>
      <c r="AF4084" s="14"/>
    </row>
    <row r="4085" spans="1:32" x14ac:dyDescent="0.2">
      <c r="A4085" s="112">
        <f t="shared" si="1301"/>
        <v>44110</v>
      </c>
      <c r="B4085" s="104">
        <f t="shared" si="1313"/>
        <v>18005.065403820001</v>
      </c>
      <c r="C4085" s="104">
        <f t="shared" si="1302"/>
        <v>16556.179381409947</v>
      </c>
      <c r="D4085" s="132">
        <f t="shared" si="1303"/>
        <v>44085</v>
      </c>
      <c r="E4085" s="105">
        <f t="shared" si="1315"/>
        <v>0</v>
      </c>
      <c r="F4085" s="106">
        <f t="shared" si="1312"/>
        <v>26</v>
      </c>
      <c r="G4085" s="106">
        <f t="shared" si="1314"/>
        <v>30</v>
      </c>
      <c r="H4085" s="104">
        <f t="shared" si="1304"/>
        <v>1</v>
      </c>
      <c r="I4085" s="104">
        <f t="shared" si="1305"/>
        <v>1.07934741</v>
      </c>
      <c r="J4085" s="104">
        <f t="shared" si="1297"/>
        <v>1.07934741</v>
      </c>
      <c r="K4085" s="104">
        <f t="shared" si="1298"/>
        <v>17869.869334819999</v>
      </c>
      <c r="L4085" s="107">
        <f t="shared" si="1307"/>
        <v>0</v>
      </c>
      <c r="M4085" s="105">
        <f t="shared" si="1308"/>
        <v>0</v>
      </c>
      <c r="N4085" s="104">
        <f t="shared" si="1309"/>
        <v>0</v>
      </c>
      <c r="O4085" s="113">
        <f t="shared" si="1306"/>
        <v>0.11</v>
      </c>
      <c r="P4085" s="108">
        <f t="shared" si="1296"/>
        <v>1.0075655880000001</v>
      </c>
      <c r="Q4085" s="104">
        <f t="shared" si="1299"/>
        <v>135.19606899999999</v>
      </c>
      <c r="R4085" s="104">
        <f t="shared" si="1300"/>
        <v>135.19606899999999</v>
      </c>
      <c r="S4085" s="109" t="s">
        <v>52</v>
      </c>
      <c r="T4085" s="110">
        <f t="shared" si="1310"/>
        <v>44114</v>
      </c>
      <c r="U4085" s="111">
        <f t="shared" si="1311"/>
        <v>0</v>
      </c>
      <c r="V4085" s="22"/>
      <c r="AF4085" s="14"/>
    </row>
    <row r="4086" spans="1:32" x14ac:dyDescent="0.2">
      <c r="A4086" s="112">
        <f t="shared" si="1301"/>
        <v>44111</v>
      </c>
      <c r="B4086" s="104">
        <f t="shared" si="1313"/>
        <v>18010.285621529998</v>
      </c>
      <c r="C4086" s="104">
        <f t="shared" si="1302"/>
        <v>16556.179381409947</v>
      </c>
      <c r="D4086" s="132">
        <f t="shared" si="1303"/>
        <v>44085</v>
      </c>
      <c r="E4086" s="105">
        <f t="shared" si="1315"/>
        <v>0</v>
      </c>
      <c r="F4086" s="106">
        <f t="shared" si="1312"/>
        <v>27</v>
      </c>
      <c r="G4086" s="106">
        <f t="shared" si="1314"/>
        <v>30</v>
      </c>
      <c r="H4086" s="104">
        <f t="shared" si="1304"/>
        <v>1</v>
      </c>
      <c r="I4086" s="104">
        <f t="shared" si="1305"/>
        <v>1.07934741</v>
      </c>
      <c r="J4086" s="104">
        <f t="shared" si="1297"/>
        <v>1.07934741</v>
      </c>
      <c r="K4086" s="104">
        <f t="shared" si="1298"/>
        <v>17869.869334819999</v>
      </c>
      <c r="L4086" s="107">
        <f t="shared" si="1307"/>
        <v>0</v>
      </c>
      <c r="M4086" s="105">
        <f t="shared" si="1308"/>
        <v>0</v>
      </c>
      <c r="N4086" s="104">
        <f t="shared" si="1309"/>
        <v>0</v>
      </c>
      <c r="O4086" s="113">
        <f t="shared" si="1306"/>
        <v>0.11</v>
      </c>
      <c r="P4086" s="108">
        <f t="shared" si="1296"/>
        <v>1.0078577120000001</v>
      </c>
      <c r="Q4086" s="104">
        <f t="shared" si="1299"/>
        <v>140.41628671000001</v>
      </c>
      <c r="R4086" s="104">
        <f t="shared" si="1300"/>
        <v>140.41628671000001</v>
      </c>
      <c r="S4086" s="109" t="s">
        <v>52</v>
      </c>
      <c r="T4086" s="110">
        <f t="shared" si="1310"/>
        <v>44114</v>
      </c>
      <c r="U4086" s="111">
        <f t="shared" si="1311"/>
        <v>0</v>
      </c>
      <c r="V4086" s="22"/>
      <c r="AF4086" s="14"/>
    </row>
    <row r="4087" spans="1:32" x14ac:dyDescent="0.2">
      <c r="A4087" s="112">
        <f t="shared" si="1301"/>
        <v>44112</v>
      </c>
      <c r="B4087" s="104">
        <f t="shared" si="1313"/>
        <v>18015.507358169998</v>
      </c>
      <c r="C4087" s="104">
        <f t="shared" si="1302"/>
        <v>16556.179381409947</v>
      </c>
      <c r="D4087" s="132">
        <f t="shared" si="1303"/>
        <v>44085</v>
      </c>
      <c r="E4087" s="105">
        <f t="shared" si="1315"/>
        <v>0</v>
      </c>
      <c r="F4087" s="106">
        <f t="shared" si="1312"/>
        <v>28</v>
      </c>
      <c r="G4087" s="106">
        <f t="shared" si="1314"/>
        <v>30</v>
      </c>
      <c r="H4087" s="104">
        <f t="shared" si="1304"/>
        <v>1</v>
      </c>
      <c r="I4087" s="104">
        <f t="shared" si="1305"/>
        <v>1.07934741</v>
      </c>
      <c r="J4087" s="104">
        <f t="shared" si="1297"/>
        <v>1.07934741</v>
      </c>
      <c r="K4087" s="104">
        <f t="shared" si="1298"/>
        <v>17869.869334819999</v>
      </c>
      <c r="L4087" s="107">
        <f t="shared" si="1307"/>
        <v>0</v>
      </c>
      <c r="M4087" s="105">
        <f t="shared" si="1308"/>
        <v>0</v>
      </c>
      <c r="N4087" s="104">
        <f t="shared" si="1309"/>
        <v>0</v>
      </c>
      <c r="O4087" s="113">
        <f t="shared" si="1306"/>
        <v>0.11</v>
      </c>
      <c r="P4087" s="108">
        <f t="shared" si="1296"/>
        <v>1.008149921</v>
      </c>
      <c r="Q4087" s="104">
        <f t="shared" si="1299"/>
        <v>145.63802335</v>
      </c>
      <c r="R4087" s="104">
        <f t="shared" si="1300"/>
        <v>145.63802335</v>
      </c>
      <c r="S4087" s="109" t="s">
        <v>52</v>
      </c>
      <c r="T4087" s="110">
        <f t="shared" si="1310"/>
        <v>44114</v>
      </c>
      <c r="U4087" s="111">
        <f t="shared" si="1311"/>
        <v>0</v>
      </c>
      <c r="V4087" s="22"/>
      <c r="AF4087" s="14"/>
    </row>
    <row r="4088" spans="1:32" x14ac:dyDescent="0.2">
      <c r="A4088" s="112">
        <f t="shared" si="1301"/>
        <v>44113</v>
      </c>
      <c r="B4088" s="104">
        <f t="shared" si="1313"/>
        <v>18020.730613759999</v>
      </c>
      <c r="C4088" s="104">
        <f t="shared" si="1302"/>
        <v>16556.179381409947</v>
      </c>
      <c r="D4088" s="132">
        <f t="shared" si="1303"/>
        <v>44085</v>
      </c>
      <c r="E4088" s="105">
        <f t="shared" si="1315"/>
        <v>0</v>
      </c>
      <c r="F4088" s="106">
        <f t="shared" si="1312"/>
        <v>29</v>
      </c>
      <c r="G4088" s="106">
        <f t="shared" si="1314"/>
        <v>30</v>
      </c>
      <c r="H4088" s="104">
        <f t="shared" si="1304"/>
        <v>1</v>
      </c>
      <c r="I4088" s="104">
        <f t="shared" si="1305"/>
        <v>1.07934741</v>
      </c>
      <c r="J4088" s="104">
        <f t="shared" si="1297"/>
        <v>1.07934741</v>
      </c>
      <c r="K4088" s="104">
        <f t="shared" si="1298"/>
        <v>17869.869334819999</v>
      </c>
      <c r="L4088" s="107">
        <f t="shared" si="1307"/>
        <v>0</v>
      </c>
      <c r="M4088" s="105">
        <f t="shared" si="1308"/>
        <v>0</v>
      </c>
      <c r="N4088" s="104">
        <f t="shared" si="1309"/>
        <v>0</v>
      </c>
      <c r="O4088" s="113">
        <f t="shared" si="1306"/>
        <v>0.11</v>
      </c>
      <c r="P4088" s="108">
        <f t="shared" si="1296"/>
        <v>1.0084422150000001</v>
      </c>
      <c r="Q4088" s="104">
        <f t="shared" si="1299"/>
        <v>150.86127894000001</v>
      </c>
      <c r="R4088" s="104">
        <f t="shared" si="1300"/>
        <v>150.86127894000001</v>
      </c>
      <c r="S4088" s="109" t="s">
        <v>52</v>
      </c>
      <c r="T4088" s="110">
        <f t="shared" si="1310"/>
        <v>44114</v>
      </c>
      <c r="U4088" s="111">
        <f t="shared" si="1311"/>
        <v>0</v>
      </c>
      <c r="V4088" s="22"/>
      <c r="AF4088" s="14"/>
    </row>
    <row r="4089" spans="1:32" x14ac:dyDescent="0.2">
      <c r="A4089" s="112">
        <f t="shared" si="1301"/>
        <v>44114</v>
      </c>
      <c r="B4089" s="104">
        <f t="shared" si="1313"/>
        <v>18025.95538829</v>
      </c>
      <c r="C4089" s="104">
        <f t="shared" si="1302"/>
        <v>16556.179381409947</v>
      </c>
      <c r="D4089" s="132">
        <f t="shared" si="1303"/>
        <v>44085</v>
      </c>
      <c r="E4089" s="105">
        <f t="shared" si="1315"/>
        <v>0</v>
      </c>
      <c r="F4089" s="106">
        <f t="shared" si="1312"/>
        <v>30</v>
      </c>
      <c r="G4089" s="106">
        <f t="shared" si="1314"/>
        <v>30</v>
      </c>
      <c r="H4089" s="104">
        <f t="shared" si="1304"/>
        <v>1</v>
      </c>
      <c r="I4089" s="104">
        <f t="shared" si="1305"/>
        <v>1.07934741</v>
      </c>
      <c r="J4089" s="104">
        <f t="shared" si="1297"/>
        <v>1.07934741</v>
      </c>
      <c r="K4089" s="104">
        <f t="shared" si="1298"/>
        <v>17869.869334819999</v>
      </c>
      <c r="L4089" s="107">
        <f t="shared" si="1307"/>
        <v>133</v>
      </c>
      <c r="M4089" s="105">
        <f t="shared" si="1308"/>
        <v>4.4365461000000002E-2</v>
      </c>
      <c r="N4089" s="104">
        <f t="shared" si="1309"/>
        <v>792.80499104</v>
      </c>
      <c r="O4089" s="113">
        <f t="shared" si="1306"/>
        <v>0.11</v>
      </c>
      <c r="P4089" s="108">
        <f t="shared" si="1296"/>
        <v>1.0087345940000001</v>
      </c>
      <c r="Q4089" s="104">
        <f t="shared" si="1299"/>
        <v>156.08605347</v>
      </c>
      <c r="R4089" s="104">
        <f t="shared" si="1300"/>
        <v>948.89104451000003</v>
      </c>
      <c r="S4089" s="109" t="s">
        <v>52</v>
      </c>
      <c r="T4089" s="110">
        <f t="shared" si="1310"/>
        <v>44114</v>
      </c>
      <c r="U4089" s="111">
        <f t="shared" si="1311"/>
        <v>17077.064343779999</v>
      </c>
      <c r="V4089" s="22"/>
      <c r="AF4089" s="14"/>
    </row>
    <row r="4090" spans="1:32" x14ac:dyDescent="0.2">
      <c r="A4090" s="112">
        <f t="shared" si="1301"/>
        <v>44115</v>
      </c>
      <c r="B4090" s="104">
        <f t="shared" si="1313"/>
        <v>17081.855775249998</v>
      </c>
      <c r="C4090" s="104">
        <f t="shared" si="1302"/>
        <v>15821.656850759948</v>
      </c>
      <c r="D4090" s="132">
        <f t="shared" si="1303"/>
        <v>44115</v>
      </c>
      <c r="E4090" s="105">
        <f t="shared" si="1315"/>
        <v>0</v>
      </c>
      <c r="F4090" s="106">
        <f t="shared" si="1312"/>
        <v>1</v>
      </c>
      <c r="G4090" s="106">
        <f t="shared" si="1314"/>
        <v>31</v>
      </c>
      <c r="H4090" s="104">
        <f t="shared" si="1304"/>
        <v>1</v>
      </c>
      <c r="I4090" s="104">
        <f t="shared" si="1305"/>
        <v>1.07934741</v>
      </c>
      <c r="J4090" s="104">
        <f t="shared" si="1297"/>
        <v>1.07934741</v>
      </c>
      <c r="K4090" s="104">
        <f t="shared" si="1298"/>
        <v>17077.064343769998</v>
      </c>
      <c r="L4090" s="107">
        <f t="shared" si="1307"/>
        <v>0</v>
      </c>
      <c r="M4090" s="105">
        <f t="shared" si="1308"/>
        <v>0</v>
      </c>
      <c r="N4090" s="104">
        <f t="shared" si="1309"/>
        <v>0</v>
      </c>
      <c r="O4090" s="113">
        <f t="shared" si="1306"/>
        <v>0.11</v>
      </c>
      <c r="P4090" s="108">
        <f t="shared" si="1296"/>
        <v>1.0002805770000001</v>
      </c>
      <c r="Q4090" s="104">
        <f t="shared" si="1299"/>
        <v>4.79143148</v>
      </c>
      <c r="R4090" s="104">
        <f t="shared" si="1300"/>
        <v>4.79143148</v>
      </c>
      <c r="S4090" s="109" t="s">
        <v>52</v>
      </c>
      <c r="T4090" s="110">
        <f t="shared" si="1310"/>
        <v>44145</v>
      </c>
      <c r="U4090" s="111">
        <f t="shared" si="1311"/>
        <v>0</v>
      </c>
      <c r="V4090" s="22"/>
      <c r="AF4090" s="14"/>
    </row>
    <row r="4091" spans="1:32" x14ac:dyDescent="0.2">
      <c r="A4091" s="112">
        <f t="shared" si="1301"/>
        <v>44116</v>
      </c>
      <c r="B4091" s="104">
        <f t="shared" si="1313"/>
        <v>17086.648555819997</v>
      </c>
      <c r="C4091" s="104">
        <f t="shared" si="1302"/>
        <v>15821.656850759948</v>
      </c>
      <c r="D4091" s="132">
        <f t="shared" si="1303"/>
        <v>44115</v>
      </c>
      <c r="E4091" s="105">
        <f t="shared" si="1315"/>
        <v>0</v>
      </c>
      <c r="F4091" s="106">
        <f t="shared" si="1312"/>
        <v>2</v>
      </c>
      <c r="G4091" s="106">
        <f t="shared" si="1314"/>
        <v>31</v>
      </c>
      <c r="H4091" s="104">
        <f t="shared" si="1304"/>
        <v>1</v>
      </c>
      <c r="I4091" s="104">
        <f t="shared" si="1305"/>
        <v>1.07934741</v>
      </c>
      <c r="J4091" s="104">
        <f t="shared" si="1297"/>
        <v>1.07934741</v>
      </c>
      <c r="K4091" s="104">
        <f t="shared" si="1298"/>
        <v>17077.064343769998</v>
      </c>
      <c r="L4091" s="107">
        <f t="shared" si="1307"/>
        <v>0</v>
      </c>
      <c r="M4091" s="105">
        <f t="shared" si="1308"/>
        <v>0</v>
      </c>
      <c r="N4091" s="104">
        <f t="shared" si="1309"/>
        <v>0</v>
      </c>
      <c r="O4091" s="113">
        <f t="shared" si="1306"/>
        <v>0.11</v>
      </c>
      <c r="P4091" s="108">
        <f t="shared" si="1296"/>
        <v>1.000561233</v>
      </c>
      <c r="Q4091" s="104">
        <f t="shared" si="1299"/>
        <v>9.5842120499999996</v>
      </c>
      <c r="R4091" s="104">
        <f t="shared" si="1300"/>
        <v>9.5842120499999996</v>
      </c>
      <c r="S4091" s="109" t="s">
        <v>52</v>
      </c>
      <c r="T4091" s="110">
        <f t="shared" si="1310"/>
        <v>44145</v>
      </c>
      <c r="U4091" s="111">
        <f t="shared" si="1311"/>
        <v>0</v>
      </c>
      <c r="V4091" s="22"/>
      <c r="AF4091" s="14"/>
    </row>
    <row r="4092" spans="1:32" x14ac:dyDescent="0.2">
      <c r="A4092" s="112">
        <f t="shared" si="1301"/>
        <v>44117</v>
      </c>
      <c r="B4092" s="104">
        <f t="shared" si="1313"/>
        <v>17091.442668399999</v>
      </c>
      <c r="C4092" s="104">
        <f t="shared" si="1302"/>
        <v>15821.656850759948</v>
      </c>
      <c r="D4092" s="132">
        <f t="shared" si="1303"/>
        <v>44115</v>
      </c>
      <c r="E4092" s="105">
        <f t="shared" si="1315"/>
        <v>0</v>
      </c>
      <c r="F4092" s="106">
        <f t="shared" si="1312"/>
        <v>3</v>
      </c>
      <c r="G4092" s="106">
        <f t="shared" si="1314"/>
        <v>31</v>
      </c>
      <c r="H4092" s="104">
        <f t="shared" si="1304"/>
        <v>1</v>
      </c>
      <c r="I4092" s="104">
        <f t="shared" si="1305"/>
        <v>1.07934741</v>
      </c>
      <c r="J4092" s="104">
        <f t="shared" si="1297"/>
        <v>1.07934741</v>
      </c>
      <c r="K4092" s="104">
        <f t="shared" si="1298"/>
        <v>17077.064343769998</v>
      </c>
      <c r="L4092" s="107">
        <f t="shared" si="1307"/>
        <v>0</v>
      </c>
      <c r="M4092" s="105">
        <f t="shared" si="1308"/>
        <v>0</v>
      </c>
      <c r="N4092" s="104">
        <f t="shared" si="1309"/>
        <v>0</v>
      </c>
      <c r="O4092" s="113">
        <f t="shared" si="1306"/>
        <v>0.11</v>
      </c>
      <c r="P4092" s="108">
        <f t="shared" si="1296"/>
        <v>1.0008419669999999</v>
      </c>
      <c r="Q4092" s="104">
        <f t="shared" si="1299"/>
        <v>14.37832463</v>
      </c>
      <c r="R4092" s="104">
        <f t="shared" si="1300"/>
        <v>14.37832463</v>
      </c>
      <c r="S4092" s="109" t="s">
        <v>52</v>
      </c>
      <c r="T4092" s="110">
        <f t="shared" si="1310"/>
        <v>44145</v>
      </c>
      <c r="U4092" s="111">
        <f t="shared" si="1311"/>
        <v>0</v>
      </c>
      <c r="V4092" s="22"/>
      <c r="AF4092" s="14"/>
    </row>
    <row r="4093" spans="1:32" x14ac:dyDescent="0.2">
      <c r="A4093" s="112">
        <f t="shared" si="1301"/>
        <v>44118</v>
      </c>
      <c r="B4093" s="104">
        <f t="shared" si="1313"/>
        <v>17096.238147149998</v>
      </c>
      <c r="C4093" s="104">
        <f t="shared" si="1302"/>
        <v>15821.656850759948</v>
      </c>
      <c r="D4093" s="132">
        <f t="shared" si="1303"/>
        <v>44115</v>
      </c>
      <c r="E4093" s="105">
        <f t="shared" si="1315"/>
        <v>0</v>
      </c>
      <c r="F4093" s="106">
        <f t="shared" si="1312"/>
        <v>4</v>
      </c>
      <c r="G4093" s="106">
        <f t="shared" si="1314"/>
        <v>31</v>
      </c>
      <c r="H4093" s="104">
        <f t="shared" si="1304"/>
        <v>1</v>
      </c>
      <c r="I4093" s="104">
        <f t="shared" si="1305"/>
        <v>1.07934741</v>
      </c>
      <c r="J4093" s="104">
        <f t="shared" si="1297"/>
        <v>1.07934741</v>
      </c>
      <c r="K4093" s="104">
        <f t="shared" si="1298"/>
        <v>17077.064343769998</v>
      </c>
      <c r="L4093" s="107">
        <f t="shared" si="1307"/>
        <v>0</v>
      </c>
      <c r="M4093" s="105">
        <f t="shared" si="1308"/>
        <v>0</v>
      </c>
      <c r="N4093" s="104">
        <f t="shared" si="1309"/>
        <v>0</v>
      </c>
      <c r="O4093" s="113">
        <f t="shared" si="1306"/>
        <v>0.11</v>
      </c>
      <c r="P4093" s="108">
        <f t="shared" si="1296"/>
        <v>1.0011227810000001</v>
      </c>
      <c r="Q4093" s="104">
        <f t="shared" si="1299"/>
        <v>19.173803379999999</v>
      </c>
      <c r="R4093" s="104">
        <f t="shared" si="1300"/>
        <v>19.173803379999999</v>
      </c>
      <c r="S4093" s="109" t="s">
        <v>52</v>
      </c>
      <c r="T4093" s="110">
        <f t="shared" si="1310"/>
        <v>44145</v>
      </c>
      <c r="U4093" s="111">
        <f t="shared" si="1311"/>
        <v>0</v>
      </c>
      <c r="V4093" s="22"/>
      <c r="AF4093" s="14"/>
    </row>
    <row r="4094" spans="1:32" x14ac:dyDescent="0.2">
      <c r="A4094" s="112">
        <f t="shared" si="1301"/>
        <v>44119</v>
      </c>
      <c r="B4094" s="104">
        <f t="shared" si="1313"/>
        <v>17101.034957899999</v>
      </c>
      <c r="C4094" s="104">
        <f t="shared" si="1302"/>
        <v>15821.656850759948</v>
      </c>
      <c r="D4094" s="132">
        <f t="shared" si="1303"/>
        <v>44115</v>
      </c>
      <c r="E4094" s="105">
        <f t="shared" si="1315"/>
        <v>0</v>
      </c>
      <c r="F4094" s="106">
        <f t="shared" si="1312"/>
        <v>5</v>
      </c>
      <c r="G4094" s="106">
        <f t="shared" si="1314"/>
        <v>31</v>
      </c>
      <c r="H4094" s="104">
        <f t="shared" si="1304"/>
        <v>1</v>
      </c>
      <c r="I4094" s="104">
        <f t="shared" si="1305"/>
        <v>1.07934741</v>
      </c>
      <c r="J4094" s="104">
        <f t="shared" si="1297"/>
        <v>1.07934741</v>
      </c>
      <c r="K4094" s="104">
        <f t="shared" si="1298"/>
        <v>17077.064343769998</v>
      </c>
      <c r="L4094" s="107">
        <f t="shared" si="1307"/>
        <v>0</v>
      </c>
      <c r="M4094" s="105">
        <f t="shared" si="1308"/>
        <v>0</v>
      </c>
      <c r="N4094" s="104">
        <f t="shared" si="1309"/>
        <v>0</v>
      </c>
      <c r="O4094" s="113">
        <f t="shared" si="1306"/>
        <v>0.11</v>
      </c>
      <c r="P4094" s="108">
        <f t="shared" si="1296"/>
        <v>1.001403673</v>
      </c>
      <c r="Q4094" s="104">
        <f t="shared" si="1299"/>
        <v>23.970614130000001</v>
      </c>
      <c r="R4094" s="104">
        <f t="shared" si="1300"/>
        <v>23.970614130000001</v>
      </c>
      <c r="S4094" s="109" t="s">
        <v>52</v>
      </c>
      <c r="T4094" s="110">
        <f t="shared" si="1310"/>
        <v>44145</v>
      </c>
      <c r="U4094" s="111">
        <f t="shared" si="1311"/>
        <v>0</v>
      </c>
      <c r="V4094" s="22"/>
      <c r="AF4094" s="14"/>
    </row>
    <row r="4095" spans="1:32" x14ac:dyDescent="0.2">
      <c r="A4095" s="112">
        <f t="shared" si="1301"/>
        <v>44120</v>
      </c>
      <c r="B4095" s="104">
        <f t="shared" si="1313"/>
        <v>17105.833100669999</v>
      </c>
      <c r="C4095" s="104">
        <f t="shared" si="1302"/>
        <v>15821.656850759948</v>
      </c>
      <c r="D4095" s="132">
        <f t="shared" si="1303"/>
        <v>44115</v>
      </c>
      <c r="E4095" s="105">
        <f t="shared" si="1315"/>
        <v>0</v>
      </c>
      <c r="F4095" s="106">
        <f t="shared" si="1312"/>
        <v>6</v>
      </c>
      <c r="G4095" s="106">
        <f t="shared" si="1314"/>
        <v>31</v>
      </c>
      <c r="H4095" s="104">
        <f t="shared" si="1304"/>
        <v>1</v>
      </c>
      <c r="I4095" s="104">
        <f t="shared" si="1305"/>
        <v>1.07934741</v>
      </c>
      <c r="J4095" s="104">
        <f t="shared" si="1297"/>
        <v>1.07934741</v>
      </c>
      <c r="K4095" s="104">
        <f t="shared" si="1298"/>
        <v>17077.064343769998</v>
      </c>
      <c r="L4095" s="107">
        <f t="shared" si="1307"/>
        <v>0</v>
      </c>
      <c r="M4095" s="105">
        <f t="shared" si="1308"/>
        <v>0</v>
      </c>
      <c r="N4095" s="104">
        <f t="shared" si="1309"/>
        <v>0</v>
      </c>
      <c r="O4095" s="113">
        <f t="shared" si="1306"/>
        <v>0.11</v>
      </c>
      <c r="P4095" s="108">
        <f t="shared" si="1296"/>
        <v>1.0016846429999999</v>
      </c>
      <c r="Q4095" s="104">
        <f t="shared" si="1299"/>
        <v>28.7687569</v>
      </c>
      <c r="R4095" s="104">
        <f t="shared" si="1300"/>
        <v>28.7687569</v>
      </c>
      <c r="S4095" s="109" t="s">
        <v>52</v>
      </c>
      <c r="T4095" s="110">
        <f t="shared" si="1310"/>
        <v>44145</v>
      </c>
      <c r="U4095" s="111">
        <f t="shared" si="1311"/>
        <v>0</v>
      </c>
      <c r="V4095" s="22"/>
      <c r="AF4095" s="14"/>
    </row>
    <row r="4096" spans="1:32" x14ac:dyDescent="0.2">
      <c r="A4096" s="112">
        <f t="shared" si="1301"/>
        <v>44121</v>
      </c>
      <c r="B4096" s="104">
        <f t="shared" si="1313"/>
        <v>17110.632609609998</v>
      </c>
      <c r="C4096" s="104">
        <f t="shared" si="1302"/>
        <v>15821.656850759948</v>
      </c>
      <c r="D4096" s="132">
        <f t="shared" si="1303"/>
        <v>44115</v>
      </c>
      <c r="E4096" s="105">
        <f t="shared" si="1315"/>
        <v>0</v>
      </c>
      <c r="F4096" s="106">
        <f t="shared" si="1312"/>
        <v>7</v>
      </c>
      <c r="G4096" s="106">
        <f t="shared" si="1314"/>
        <v>31</v>
      </c>
      <c r="H4096" s="104">
        <f t="shared" si="1304"/>
        <v>1</v>
      </c>
      <c r="I4096" s="104">
        <f t="shared" si="1305"/>
        <v>1.07934741</v>
      </c>
      <c r="J4096" s="104">
        <f t="shared" si="1297"/>
        <v>1.07934741</v>
      </c>
      <c r="K4096" s="104">
        <f t="shared" si="1298"/>
        <v>17077.064343769998</v>
      </c>
      <c r="L4096" s="107">
        <f t="shared" si="1307"/>
        <v>0</v>
      </c>
      <c r="M4096" s="105">
        <f t="shared" si="1308"/>
        <v>0</v>
      </c>
      <c r="N4096" s="104">
        <f t="shared" si="1309"/>
        <v>0</v>
      </c>
      <c r="O4096" s="113">
        <f t="shared" si="1306"/>
        <v>0.11</v>
      </c>
      <c r="P4096" s="108">
        <f t="shared" si="1296"/>
        <v>1.001965693</v>
      </c>
      <c r="Q4096" s="104">
        <f t="shared" si="1299"/>
        <v>33.568265840000002</v>
      </c>
      <c r="R4096" s="104">
        <f t="shared" si="1300"/>
        <v>33.568265840000002</v>
      </c>
      <c r="S4096" s="109" t="s">
        <v>52</v>
      </c>
      <c r="T4096" s="110">
        <f t="shared" si="1310"/>
        <v>44145</v>
      </c>
      <c r="U4096" s="111">
        <f t="shared" si="1311"/>
        <v>0</v>
      </c>
      <c r="V4096" s="22"/>
      <c r="AF4096" s="14"/>
    </row>
    <row r="4097" spans="1:32" x14ac:dyDescent="0.2">
      <c r="A4097" s="112">
        <f t="shared" si="1301"/>
        <v>44122</v>
      </c>
      <c r="B4097" s="104">
        <f t="shared" si="1313"/>
        <v>17115.433467629999</v>
      </c>
      <c r="C4097" s="104">
        <f t="shared" si="1302"/>
        <v>15821.656850759948</v>
      </c>
      <c r="D4097" s="132">
        <f t="shared" si="1303"/>
        <v>44115</v>
      </c>
      <c r="E4097" s="105">
        <f t="shared" si="1315"/>
        <v>0</v>
      </c>
      <c r="F4097" s="106">
        <f t="shared" si="1312"/>
        <v>8</v>
      </c>
      <c r="G4097" s="106">
        <f t="shared" si="1314"/>
        <v>31</v>
      </c>
      <c r="H4097" s="104">
        <f t="shared" si="1304"/>
        <v>1</v>
      </c>
      <c r="I4097" s="104">
        <f t="shared" si="1305"/>
        <v>1.07934741</v>
      </c>
      <c r="J4097" s="104">
        <f t="shared" si="1297"/>
        <v>1.07934741</v>
      </c>
      <c r="K4097" s="104">
        <f t="shared" si="1298"/>
        <v>17077.064343769998</v>
      </c>
      <c r="L4097" s="107">
        <f t="shared" si="1307"/>
        <v>0</v>
      </c>
      <c r="M4097" s="105">
        <f t="shared" si="1308"/>
        <v>0</v>
      </c>
      <c r="N4097" s="104">
        <f t="shared" si="1309"/>
        <v>0</v>
      </c>
      <c r="O4097" s="113">
        <f t="shared" si="1306"/>
        <v>0.11</v>
      </c>
      <c r="P4097" s="108">
        <f t="shared" si="1296"/>
        <v>1.002246822</v>
      </c>
      <c r="Q4097" s="104">
        <f t="shared" si="1299"/>
        <v>38.369123860000002</v>
      </c>
      <c r="R4097" s="104">
        <f t="shared" si="1300"/>
        <v>38.369123860000002</v>
      </c>
      <c r="S4097" s="109" t="s">
        <v>52</v>
      </c>
      <c r="T4097" s="110">
        <f t="shared" si="1310"/>
        <v>44145</v>
      </c>
      <c r="U4097" s="111">
        <f t="shared" si="1311"/>
        <v>0</v>
      </c>
      <c r="V4097" s="22"/>
      <c r="AF4097" s="14"/>
    </row>
    <row r="4098" spans="1:32" x14ac:dyDescent="0.2">
      <c r="A4098" s="112">
        <f t="shared" si="1301"/>
        <v>44123</v>
      </c>
      <c r="B4098" s="104">
        <f t="shared" si="1313"/>
        <v>17120.23565766</v>
      </c>
      <c r="C4098" s="104">
        <f t="shared" si="1302"/>
        <v>15821.656850759948</v>
      </c>
      <c r="D4098" s="132">
        <f t="shared" si="1303"/>
        <v>44115</v>
      </c>
      <c r="E4098" s="105">
        <f t="shared" si="1315"/>
        <v>0</v>
      </c>
      <c r="F4098" s="106">
        <f t="shared" si="1312"/>
        <v>9</v>
      </c>
      <c r="G4098" s="106">
        <f t="shared" si="1314"/>
        <v>31</v>
      </c>
      <c r="H4098" s="104">
        <f t="shared" si="1304"/>
        <v>1</v>
      </c>
      <c r="I4098" s="104">
        <f t="shared" si="1305"/>
        <v>1.07934741</v>
      </c>
      <c r="J4098" s="104">
        <f t="shared" si="1297"/>
        <v>1.07934741</v>
      </c>
      <c r="K4098" s="104">
        <f t="shared" si="1298"/>
        <v>17077.064343769998</v>
      </c>
      <c r="L4098" s="107">
        <f t="shared" si="1307"/>
        <v>0</v>
      </c>
      <c r="M4098" s="105">
        <f t="shared" si="1308"/>
        <v>0</v>
      </c>
      <c r="N4098" s="104">
        <f t="shared" si="1309"/>
        <v>0</v>
      </c>
      <c r="O4098" s="113">
        <f t="shared" si="1306"/>
        <v>0.11</v>
      </c>
      <c r="P4098" s="108">
        <f t="shared" si="1296"/>
        <v>1.002528029</v>
      </c>
      <c r="Q4098" s="104">
        <f t="shared" si="1299"/>
        <v>43.17131389</v>
      </c>
      <c r="R4098" s="104">
        <f t="shared" si="1300"/>
        <v>43.17131389</v>
      </c>
      <c r="S4098" s="109" t="s">
        <v>52</v>
      </c>
      <c r="T4098" s="110">
        <f t="shared" si="1310"/>
        <v>44145</v>
      </c>
      <c r="U4098" s="111">
        <f t="shared" si="1311"/>
        <v>0</v>
      </c>
      <c r="V4098" s="22"/>
      <c r="AF4098" s="14"/>
    </row>
    <row r="4099" spans="1:32" x14ac:dyDescent="0.2">
      <c r="A4099" s="112">
        <f t="shared" si="1301"/>
        <v>44124</v>
      </c>
      <c r="B4099" s="104">
        <f t="shared" si="1313"/>
        <v>17125.03921386</v>
      </c>
      <c r="C4099" s="104">
        <f t="shared" si="1302"/>
        <v>15821.656850759948</v>
      </c>
      <c r="D4099" s="132">
        <f t="shared" si="1303"/>
        <v>44115</v>
      </c>
      <c r="E4099" s="105">
        <f t="shared" si="1315"/>
        <v>0</v>
      </c>
      <c r="F4099" s="106">
        <f t="shared" si="1312"/>
        <v>10</v>
      </c>
      <c r="G4099" s="106">
        <f t="shared" si="1314"/>
        <v>31</v>
      </c>
      <c r="H4099" s="104">
        <f t="shared" si="1304"/>
        <v>1</v>
      </c>
      <c r="I4099" s="104">
        <f t="shared" si="1305"/>
        <v>1.07934741</v>
      </c>
      <c r="J4099" s="104">
        <f t="shared" si="1297"/>
        <v>1.07934741</v>
      </c>
      <c r="K4099" s="104">
        <f t="shared" si="1298"/>
        <v>17077.064343769998</v>
      </c>
      <c r="L4099" s="107">
        <f t="shared" si="1307"/>
        <v>0</v>
      </c>
      <c r="M4099" s="105">
        <f t="shared" si="1308"/>
        <v>0</v>
      </c>
      <c r="N4099" s="104">
        <f t="shared" si="1309"/>
        <v>0</v>
      </c>
      <c r="O4099" s="113">
        <f t="shared" si="1306"/>
        <v>0.11</v>
      </c>
      <c r="P4099" s="108">
        <f t="shared" si="1296"/>
        <v>1.002809316</v>
      </c>
      <c r="Q4099" s="104">
        <f t="shared" si="1299"/>
        <v>47.974870090000003</v>
      </c>
      <c r="R4099" s="104">
        <f t="shared" si="1300"/>
        <v>47.974870090000003</v>
      </c>
      <c r="S4099" s="109" t="s">
        <v>52</v>
      </c>
      <c r="T4099" s="110">
        <f t="shared" si="1310"/>
        <v>44145</v>
      </c>
      <c r="U4099" s="111">
        <f t="shared" si="1311"/>
        <v>0</v>
      </c>
      <c r="V4099" s="22"/>
      <c r="AF4099" s="14"/>
    </row>
    <row r="4100" spans="1:32" x14ac:dyDescent="0.2">
      <c r="A4100" s="112">
        <f t="shared" si="1301"/>
        <v>44125</v>
      </c>
      <c r="B4100" s="104">
        <f t="shared" si="1313"/>
        <v>17129.844102069997</v>
      </c>
      <c r="C4100" s="104">
        <f t="shared" si="1302"/>
        <v>15821.656850759948</v>
      </c>
      <c r="D4100" s="132">
        <f t="shared" si="1303"/>
        <v>44115</v>
      </c>
      <c r="E4100" s="105">
        <f t="shared" si="1315"/>
        <v>0</v>
      </c>
      <c r="F4100" s="106">
        <f t="shared" si="1312"/>
        <v>11</v>
      </c>
      <c r="G4100" s="106">
        <f t="shared" si="1314"/>
        <v>31</v>
      </c>
      <c r="H4100" s="104">
        <f t="shared" si="1304"/>
        <v>1</v>
      </c>
      <c r="I4100" s="104">
        <f t="shared" si="1305"/>
        <v>1.07934741</v>
      </c>
      <c r="J4100" s="104">
        <f t="shared" si="1297"/>
        <v>1.07934741</v>
      </c>
      <c r="K4100" s="104">
        <f t="shared" si="1298"/>
        <v>17077.064343769998</v>
      </c>
      <c r="L4100" s="107">
        <f t="shared" si="1307"/>
        <v>0</v>
      </c>
      <c r="M4100" s="105">
        <f t="shared" si="1308"/>
        <v>0</v>
      </c>
      <c r="N4100" s="104">
        <f t="shared" si="1309"/>
        <v>0</v>
      </c>
      <c r="O4100" s="113">
        <f t="shared" si="1306"/>
        <v>0.11</v>
      </c>
      <c r="P4100" s="108">
        <f t="shared" si="1296"/>
        <v>1.003090681</v>
      </c>
      <c r="Q4100" s="104">
        <f t="shared" si="1299"/>
        <v>52.779758299999997</v>
      </c>
      <c r="R4100" s="104">
        <f t="shared" si="1300"/>
        <v>52.779758299999997</v>
      </c>
      <c r="S4100" s="109" t="s">
        <v>52</v>
      </c>
      <c r="T4100" s="110">
        <f t="shared" si="1310"/>
        <v>44145</v>
      </c>
      <c r="U4100" s="111">
        <f t="shared" si="1311"/>
        <v>0</v>
      </c>
      <c r="V4100" s="22"/>
      <c r="AF4100" s="14"/>
    </row>
    <row r="4101" spans="1:32" x14ac:dyDescent="0.2">
      <c r="A4101" s="112">
        <f t="shared" si="1301"/>
        <v>44126</v>
      </c>
      <c r="B4101" s="104">
        <f t="shared" si="1313"/>
        <v>17134.650339369997</v>
      </c>
      <c r="C4101" s="104">
        <f t="shared" si="1302"/>
        <v>15821.656850759948</v>
      </c>
      <c r="D4101" s="132">
        <f t="shared" si="1303"/>
        <v>44115</v>
      </c>
      <c r="E4101" s="105">
        <f t="shared" si="1315"/>
        <v>0</v>
      </c>
      <c r="F4101" s="106">
        <f t="shared" si="1312"/>
        <v>12</v>
      </c>
      <c r="G4101" s="106">
        <f t="shared" si="1314"/>
        <v>31</v>
      </c>
      <c r="H4101" s="104">
        <f t="shared" si="1304"/>
        <v>1</v>
      </c>
      <c r="I4101" s="104">
        <f t="shared" si="1305"/>
        <v>1.07934741</v>
      </c>
      <c r="J4101" s="104">
        <f t="shared" si="1297"/>
        <v>1.07934741</v>
      </c>
      <c r="K4101" s="104">
        <f t="shared" si="1298"/>
        <v>17077.064343769998</v>
      </c>
      <c r="L4101" s="107">
        <f t="shared" si="1307"/>
        <v>0</v>
      </c>
      <c r="M4101" s="105">
        <f t="shared" si="1308"/>
        <v>0</v>
      </c>
      <c r="N4101" s="104">
        <f t="shared" si="1309"/>
        <v>0</v>
      </c>
      <c r="O4101" s="113">
        <f t="shared" si="1306"/>
        <v>0.11</v>
      </c>
      <c r="P4101" s="108">
        <f t="shared" si="1296"/>
        <v>1.0033721250000001</v>
      </c>
      <c r="Q4101" s="104">
        <f t="shared" si="1299"/>
        <v>57.585995599999997</v>
      </c>
      <c r="R4101" s="104">
        <f t="shared" si="1300"/>
        <v>57.585995599999997</v>
      </c>
      <c r="S4101" s="109" t="s">
        <v>52</v>
      </c>
      <c r="T4101" s="110">
        <f t="shared" si="1310"/>
        <v>44145</v>
      </c>
      <c r="U4101" s="111">
        <f t="shared" si="1311"/>
        <v>0</v>
      </c>
      <c r="V4101" s="22"/>
      <c r="AF4101" s="14"/>
    </row>
    <row r="4102" spans="1:32" x14ac:dyDescent="0.2">
      <c r="A4102" s="112">
        <f t="shared" si="1301"/>
        <v>44127</v>
      </c>
      <c r="B4102" s="104">
        <f t="shared" si="1313"/>
        <v>17139.457925749997</v>
      </c>
      <c r="C4102" s="104">
        <f t="shared" si="1302"/>
        <v>15821.656850759948</v>
      </c>
      <c r="D4102" s="132">
        <f t="shared" si="1303"/>
        <v>44115</v>
      </c>
      <c r="E4102" s="105">
        <f t="shared" si="1315"/>
        <v>0</v>
      </c>
      <c r="F4102" s="106">
        <f t="shared" si="1312"/>
        <v>13</v>
      </c>
      <c r="G4102" s="106">
        <f t="shared" si="1314"/>
        <v>31</v>
      </c>
      <c r="H4102" s="104">
        <f t="shared" si="1304"/>
        <v>1</v>
      </c>
      <c r="I4102" s="104">
        <f t="shared" si="1305"/>
        <v>1.07934741</v>
      </c>
      <c r="J4102" s="104">
        <f t="shared" si="1297"/>
        <v>1.07934741</v>
      </c>
      <c r="K4102" s="104">
        <f t="shared" si="1298"/>
        <v>17077.064343769998</v>
      </c>
      <c r="L4102" s="107">
        <f t="shared" si="1307"/>
        <v>0</v>
      </c>
      <c r="M4102" s="105">
        <f t="shared" si="1308"/>
        <v>0</v>
      </c>
      <c r="N4102" s="104">
        <f t="shared" si="1309"/>
        <v>0</v>
      </c>
      <c r="O4102" s="113">
        <f t="shared" si="1306"/>
        <v>0.11</v>
      </c>
      <c r="P4102" s="108">
        <f t="shared" si="1296"/>
        <v>1.003653648</v>
      </c>
      <c r="Q4102" s="104">
        <f t="shared" si="1299"/>
        <v>62.39358198</v>
      </c>
      <c r="R4102" s="104">
        <f t="shared" si="1300"/>
        <v>62.39358198</v>
      </c>
      <c r="S4102" s="109" t="s">
        <v>52</v>
      </c>
      <c r="T4102" s="110">
        <f t="shared" si="1310"/>
        <v>44145</v>
      </c>
      <c r="U4102" s="111">
        <f t="shared" si="1311"/>
        <v>0</v>
      </c>
      <c r="V4102" s="22"/>
      <c r="AF4102" s="14"/>
    </row>
    <row r="4103" spans="1:32" x14ac:dyDescent="0.2">
      <c r="A4103" s="112">
        <f t="shared" si="1301"/>
        <v>44128</v>
      </c>
      <c r="B4103" s="104">
        <f t="shared" si="1313"/>
        <v>17144.26686122</v>
      </c>
      <c r="C4103" s="104">
        <f t="shared" si="1302"/>
        <v>15821.656850759948</v>
      </c>
      <c r="D4103" s="132">
        <f t="shared" si="1303"/>
        <v>44115</v>
      </c>
      <c r="E4103" s="105">
        <f t="shared" si="1315"/>
        <v>0</v>
      </c>
      <c r="F4103" s="106">
        <f t="shared" si="1312"/>
        <v>14</v>
      </c>
      <c r="G4103" s="106">
        <f t="shared" si="1314"/>
        <v>31</v>
      </c>
      <c r="H4103" s="104">
        <f t="shared" si="1304"/>
        <v>1</v>
      </c>
      <c r="I4103" s="104">
        <f t="shared" si="1305"/>
        <v>1.07934741</v>
      </c>
      <c r="J4103" s="104">
        <f t="shared" si="1297"/>
        <v>1.07934741</v>
      </c>
      <c r="K4103" s="104">
        <f t="shared" si="1298"/>
        <v>17077.064343769998</v>
      </c>
      <c r="L4103" s="107">
        <f t="shared" si="1307"/>
        <v>0</v>
      </c>
      <c r="M4103" s="105">
        <f t="shared" si="1308"/>
        <v>0</v>
      </c>
      <c r="N4103" s="104">
        <f t="shared" si="1309"/>
        <v>0</v>
      </c>
      <c r="O4103" s="113">
        <f t="shared" si="1306"/>
        <v>0.11</v>
      </c>
      <c r="P4103" s="108">
        <f t="shared" si="1296"/>
        <v>1.0039352500000001</v>
      </c>
      <c r="Q4103" s="104">
        <f t="shared" si="1299"/>
        <v>67.202517450000002</v>
      </c>
      <c r="R4103" s="104">
        <f t="shared" si="1300"/>
        <v>67.202517450000002</v>
      </c>
      <c r="S4103" s="109" t="s">
        <v>52</v>
      </c>
      <c r="T4103" s="110">
        <f t="shared" si="1310"/>
        <v>44145</v>
      </c>
      <c r="U4103" s="111">
        <f t="shared" si="1311"/>
        <v>0</v>
      </c>
      <c r="V4103" s="22"/>
      <c r="AF4103" s="14"/>
    </row>
    <row r="4104" spans="1:32" x14ac:dyDescent="0.2">
      <c r="A4104" s="112">
        <f t="shared" si="1301"/>
        <v>44129</v>
      </c>
      <c r="B4104" s="104">
        <f t="shared" si="1313"/>
        <v>17149.077145789997</v>
      </c>
      <c r="C4104" s="104">
        <f t="shared" si="1302"/>
        <v>15821.656850759948</v>
      </c>
      <c r="D4104" s="132">
        <f t="shared" si="1303"/>
        <v>44115</v>
      </c>
      <c r="E4104" s="105">
        <f t="shared" si="1315"/>
        <v>0</v>
      </c>
      <c r="F4104" s="106">
        <f t="shared" si="1312"/>
        <v>15</v>
      </c>
      <c r="G4104" s="106">
        <f t="shared" si="1314"/>
        <v>31</v>
      </c>
      <c r="H4104" s="104">
        <f t="shared" si="1304"/>
        <v>1</v>
      </c>
      <c r="I4104" s="104">
        <f t="shared" si="1305"/>
        <v>1.07934741</v>
      </c>
      <c r="J4104" s="104">
        <f t="shared" si="1297"/>
        <v>1.07934741</v>
      </c>
      <c r="K4104" s="104">
        <f t="shared" si="1298"/>
        <v>17077.064343769998</v>
      </c>
      <c r="L4104" s="107">
        <f t="shared" si="1307"/>
        <v>0</v>
      </c>
      <c r="M4104" s="105">
        <f t="shared" si="1308"/>
        <v>0</v>
      </c>
      <c r="N4104" s="104">
        <f t="shared" si="1309"/>
        <v>0</v>
      </c>
      <c r="O4104" s="113">
        <f t="shared" si="1306"/>
        <v>0.11</v>
      </c>
      <c r="P4104" s="108">
        <f t="shared" ref="P4104:P4167" si="1316">ROUND((1+O4104)^(30/360)^(F4104/G4104),9)</f>
        <v>1.004216931</v>
      </c>
      <c r="Q4104" s="104">
        <f t="shared" si="1299"/>
        <v>72.012802019999995</v>
      </c>
      <c r="R4104" s="104">
        <f t="shared" si="1300"/>
        <v>72.012802019999995</v>
      </c>
      <c r="S4104" s="109" t="s">
        <v>52</v>
      </c>
      <c r="T4104" s="110">
        <f t="shared" si="1310"/>
        <v>44145</v>
      </c>
      <c r="U4104" s="111">
        <f t="shared" si="1311"/>
        <v>0</v>
      </c>
      <c r="V4104" s="22"/>
      <c r="AF4104" s="14"/>
    </row>
    <row r="4105" spans="1:32" x14ac:dyDescent="0.2">
      <c r="A4105" s="112">
        <f t="shared" si="1301"/>
        <v>44130</v>
      </c>
      <c r="B4105" s="104">
        <f t="shared" si="1313"/>
        <v>17153.888796509997</v>
      </c>
      <c r="C4105" s="104">
        <f t="shared" si="1302"/>
        <v>15821.656850759948</v>
      </c>
      <c r="D4105" s="132">
        <f t="shared" si="1303"/>
        <v>44115</v>
      </c>
      <c r="E4105" s="105">
        <f t="shared" si="1315"/>
        <v>0</v>
      </c>
      <c r="F4105" s="106">
        <f t="shared" si="1312"/>
        <v>16</v>
      </c>
      <c r="G4105" s="106">
        <f t="shared" si="1314"/>
        <v>31</v>
      </c>
      <c r="H4105" s="104">
        <f t="shared" si="1304"/>
        <v>1</v>
      </c>
      <c r="I4105" s="104">
        <f t="shared" si="1305"/>
        <v>1.07934741</v>
      </c>
      <c r="J4105" s="104">
        <f t="shared" si="1297"/>
        <v>1.07934741</v>
      </c>
      <c r="K4105" s="104">
        <f t="shared" si="1298"/>
        <v>17077.064343769998</v>
      </c>
      <c r="L4105" s="107">
        <f t="shared" si="1307"/>
        <v>0</v>
      </c>
      <c r="M4105" s="105">
        <f t="shared" si="1308"/>
        <v>0</v>
      </c>
      <c r="N4105" s="104">
        <f t="shared" si="1309"/>
        <v>0</v>
      </c>
      <c r="O4105" s="113">
        <f t="shared" si="1306"/>
        <v>0.11</v>
      </c>
      <c r="P4105" s="108">
        <f t="shared" si="1316"/>
        <v>1.0044986920000001</v>
      </c>
      <c r="Q4105" s="104">
        <f t="shared" si="1299"/>
        <v>76.824452739999998</v>
      </c>
      <c r="R4105" s="104">
        <f t="shared" si="1300"/>
        <v>76.824452739999998</v>
      </c>
      <c r="S4105" s="109" t="s">
        <v>52</v>
      </c>
      <c r="T4105" s="110">
        <f t="shared" si="1310"/>
        <v>44145</v>
      </c>
      <c r="U4105" s="111">
        <f t="shared" si="1311"/>
        <v>0</v>
      </c>
      <c r="V4105" s="22"/>
      <c r="AF4105" s="14"/>
    </row>
    <row r="4106" spans="1:32" x14ac:dyDescent="0.2">
      <c r="A4106" s="112">
        <f t="shared" si="1301"/>
        <v>44131</v>
      </c>
      <c r="B4106" s="104">
        <f t="shared" si="1313"/>
        <v>17158.701779249997</v>
      </c>
      <c r="C4106" s="104">
        <f t="shared" si="1302"/>
        <v>15821.656850759948</v>
      </c>
      <c r="D4106" s="132">
        <f t="shared" si="1303"/>
        <v>44115</v>
      </c>
      <c r="E4106" s="105">
        <f t="shared" si="1315"/>
        <v>0</v>
      </c>
      <c r="F4106" s="106">
        <f t="shared" si="1312"/>
        <v>17</v>
      </c>
      <c r="G4106" s="106">
        <f t="shared" si="1314"/>
        <v>31</v>
      </c>
      <c r="H4106" s="104">
        <f t="shared" si="1304"/>
        <v>1</v>
      </c>
      <c r="I4106" s="104">
        <f t="shared" si="1305"/>
        <v>1.07934741</v>
      </c>
      <c r="J4106" s="104">
        <f t="shared" ref="J4106:J4169" si="1317">TRUNC(H4106*I4106,8)</f>
        <v>1.07934741</v>
      </c>
      <c r="K4106" s="104">
        <f t="shared" ref="K4106:K4169" si="1318">TRUNC(C4106*J4106,8)</f>
        <v>17077.064343769998</v>
      </c>
      <c r="L4106" s="107">
        <f t="shared" si="1307"/>
        <v>0</v>
      </c>
      <c r="M4106" s="105">
        <f t="shared" si="1308"/>
        <v>0</v>
      </c>
      <c r="N4106" s="104">
        <f t="shared" si="1309"/>
        <v>0</v>
      </c>
      <c r="O4106" s="113">
        <f t="shared" si="1306"/>
        <v>0.11</v>
      </c>
      <c r="P4106" s="108">
        <f t="shared" si="1316"/>
        <v>1.004780531</v>
      </c>
      <c r="Q4106" s="104">
        <f t="shared" ref="Q4106:Q4169" si="1319">TRUNC((P4106-1)*K4106,8)</f>
        <v>81.637435479999994</v>
      </c>
      <c r="R4106" s="104">
        <f t="shared" ref="R4106:R4169" si="1320">(N4106+Q4106)</f>
        <v>81.637435479999994</v>
      </c>
      <c r="S4106" s="109" t="s">
        <v>52</v>
      </c>
      <c r="T4106" s="110">
        <f t="shared" si="1310"/>
        <v>44145</v>
      </c>
      <c r="U4106" s="111">
        <f t="shared" si="1311"/>
        <v>0</v>
      </c>
      <c r="V4106" s="22"/>
      <c r="AF4106" s="14"/>
    </row>
    <row r="4107" spans="1:32" x14ac:dyDescent="0.2">
      <c r="A4107" s="112">
        <f t="shared" ref="A4107:A4170" si="1321">(A4106+1)</f>
        <v>44132</v>
      </c>
      <c r="B4107" s="104">
        <f t="shared" si="1313"/>
        <v>17163.51611108</v>
      </c>
      <c r="C4107" s="104">
        <f t="shared" ref="C4107:C4170" si="1322">IF(DAY(A4106)=$E$2,VLOOKUP(A4106,X$10:Y$148,2),C4106)</f>
        <v>15821.656850759948</v>
      </c>
      <c r="D4107" s="132">
        <f t="shared" ref="D4107:D4170" si="1323">IF(DAY(A4106)=$E$2,A4107,D4106)</f>
        <v>44115</v>
      </c>
      <c r="E4107" s="105">
        <f t="shared" si="1315"/>
        <v>0</v>
      </c>
      <c r="F4107" s="106">
        <f t="shared" si="1312"/>
        <v>18</v>
      </c>
      <c r="G4107" s="106">
        <f t="shared" si="1314"/>
        <v>31</v>
      </c>
      <c r="H4107" s="104">
        <f t="shared" ref="H4107:H4170" si="1324">TRUNC(((1+$E4107)^($F4107/$G4107)),8)</f>
        <v>1</v>
      </c>
      <c r="I4107" s="104">
        <f t="shared" ref="I4107:I4170" si="1325">IF(DAY(A4106)=E$2,J4106,I4106)</f>
        <v>1.07934741</v>
      </c>
      <c r="J4107" s="104">
        <f t="shared" si="1317"/>
        <v>1.07934741</v>
      </c>
      <c r="K4107" s="104">
        <f t="shared" si="1318"/>
        <v>17077.064343769998</v>
      </c>
      <c r="L4107" s="107">
        <f t="shared" si="1307"/>
        <v>0</v>
      </c>
      <c r="M4107" s="105">
        <f t="shared" si="1308"/>
        <v>0</v>
      </c>
      <c r="N4107" s="104">
        <f t="shared" si="1309"/>
        <v>0</v>
      </c>
      <c r="O4107" s="113">
        <f t="shared" ref="O4107:O4170" si="1326">(O4106)</f>
        <v>0.11</v>
      </c>
      <c r="P4107" s="108">
        <f t="shared" si="1316"/>
        <v>1.005062449</v>
      </c>
      <c r="Q4107" s="104">
        <f t="shared" si="1319"/>
        <v>86.451767309999994</v>
      </c>
      <c r="R4107" s="104">
        <f t="shared" si="1320"/>
        <v>86.451767309999994</v>
      </c>
      <c r="S4107" s="109" t="s">
        <v>52</v>
      </c>
      <c r="T4107" s="110">
        <f t="shared" si="1310"/>
        <v>44145</v>
      </c>
      <c r="U4107" s="111">
        <f t="shared" si="1311"/>
        <v>0</v>
      </c>
      <c r="V4107" s="22"/>
      <c r="AF4107" s="14"/>
    </row>
    <row r="4108" spans="1:32" x14ac:dyDescent="0.2">
      <c r="A4108" s="112">
        <f t="shared" si="1321"/>
        <v>44133</v>
      </c>
      <c r="B4108" s="104">
        <f t="shared" si="1313"/>
        <v>17168.331809069998</v>
      </c>
      <c r="C4108" s="104">
        <f t="shared" si="1322"/>
        <v>15821.656850759948</v>
      </c>
      <c r="D4108" s="132">
        <f t="shared" si="1323"/>
        <v>44115</v>
      </c>
      <c r="E4108" s="105">
        <f t="shared" si="1315"/>
        <v>0</v>
      </c>
      <c r="F4108" s="106">
        <f t="shared" si="1312"/>
        <v>19</v>
      </c>
      <c r="G4108" s="106">
        <f t="shared" si="1314"/>
        <v>31</v>
      </c>
      <c r="H4108" s="104">
        <f t="shared" si="1324"/>
        <v>1</v>
      </c>
      <c r="I4108" s="104">
        <f t="shared" si="1325"/>
        <v>1.07934741</v>
      </c>
      <c r="J4108" s="104">
        <f t="shared" si="1317"/>
        <v>1.07934741</v>
      </c>
      <c r="K4108" s="104">
        <f t="shared" si="1318"/>
        <v>17077.064343769998</v>
      </c>
      <c r="L4108" s="107">
        <f t="shared" ref="L4108:L4171" si="1327">IF(DAY(A4108)=E$2,VLOOKUP(A4108,$X$10:$AE$196,7),0)</f>
        <v>0</v>
      </c>
      <c r="M4108" s="105">
        <f t="shared" ref="M4108:M4171" si="1328">IF(DAY(A4108)=E$2,VLOOKUP(A4108,$X$10:$AE$200,5),0)</f>
        <v>0</v>
      </c>
      <c r="N4108" s="104">
        <f t="shared" ref="N4108:N4171" si="1329">IF(M4108&gt;0,TRUNC((M4108*K4108),8),0)</f>
        <v>0</v>
      </c>
      <c r="O4108" s="113">
        <f t="shared" si="1326"/>
        <v>0.11</v>
      </c>
      <c r="P4108" s="108">
        <f t="shared" si="1316"/>
        <v>1.0053444469999999</v>
      </c>
      <c r="Q4108" s="104">
        <f t="shared" si="1319"/>
        <v>91.267465299999998</v>
      </c>
      <c r="R4108" s="104">
        <f t="shared" si="1320"/>
        <v>91.267465299999998</v>
      </c>
      <c r="S4108" s="109" t="s">
        <v>52</v>
      </c>
      <c r="T4108" s="110">
        <f t="shared" ref="T4108:T4171" si="1330">IF(DAY(A4108)=E$2+1,VLOOKUP(A4107,$X$10:$AE$200,8),T4107)</f>
        <v>44145</v>
      </c>
      <c r="U4108" s="111">
        <f t="shared" ref="U4108:U4171" si="1331">IF(L4108&gt;0,K4108-N4108,0)</f>
        <v>0</v>
      </c>
      <c r="V4108" s="22"/>
      <c r="AF4108" s="14"/>
    </row>
    <row r="4109" spans="1:32" x14ac:dyDescent="0.2">
      <c r="A4109" s="112">
        <f t="shared" si="1321"/>
        <v>44134</v>
      </c>
      <c r="B4109" s="104">
        <f t="shared" si="1313"/>
        <v>17173.14883907</v>
      </c>
      <c r="C4109" s="104">
        <f t="shared" si="1322"/>
        <v>15821.656850759948</v>
      </c>
      <c r="D4109" s="132">
        <f t="shared" si="1323"/>
        <v>44115</v>
      </c>
      <c r="E4109" s="105">
        <f t="shared" si="1315"/>
        <v>0</v>
      </c>
      <c r="F4109" s="106">
        <f t="shared" si="1312"/>
        <v>20</v>
      </c>
      <c r="G4109" s="106">
        <f t="shared" si="1314"/>
        <v>31</v>
      </c>
      <c r="H4109" s="104">
        <f t="shared" si="1324"/>
        <v>1</v>
      </c>
      <c r="I4109" s="104">
        <f t="shared" si="1325"/>
        <v>1.07934741</v>
      </c>
      <c r="J4109" s="104">
        <f t="shared" si="1317"/>
        <v>1.07934741</v>
      </c>
      <c r="K4109" s="104">
        <f t="shared" si="1318"/>
        <v>17077.064343769998</v>
      </c>
      <c r="L4109" s="107">
        <f t="shared" si="1327"/>
        <v>0</v>
      </c>
      <c r="M4109" s="105">
        <f t="shared" si="1328"/>
        <v>0</v>
      </c>
      <c r="N4109" s="104">
        <f t="shared" si="1329"/>
        <v>0</v>
      </c>
      <c r="O4109" s="113">
        <f t="shared" si="1326"/>
        <v>0.11</v>
      </c>
      <c r="P4109" s="108">
        <f t="shared" si="1316"/>
        <v>1.0056265230000001</v>
      </c>
      <c r="Q4109" s="104">
        <f t="shared" si="1319"/>
        <v>96.0844953</v>
      </c>
      <c r="R4109" s="104">
        <f t="shared" si="1320"/>
        <v>96.0844953</v>
      </c>
      <c r="S4109" s="109" t="s">
        <v>52</v>
      </c>
      <c r="T4109" s="110">
        <f t="shared" si="1330"/>
        <v>44145</v>
      </c>
      <c r="U4109" s="111">
        <f t="shared" si="1331"/>
        <v>0</v>
      </c>
      <c r="V4109" s="22"/>
      <c r="AF4109" s="14"/>
    </row>
    <row r="4110" spans="1:32" x14ac:dyDescent="0.2">
      <c r="A4110" s="112">
        <f t="shared" si="1321"/>
        <v>44135</v>
      </c>
      <c r="B4110" s="104">
        <f t="shared" si="1313"/>
        <v>17177.967235229997</v>
      </c>
      <c r="C4110" s="104">
        <f t="shared" si="1322"/>
        <v>15821.656850759948</v>
      </c>
      <c r="D4110" s="132">
        <f t="shared" si="1323"/>
        <v>44115</v>
      </c>
      <c r="E4110" s="105">
        <f t="shared" si="1315"/>
        <v>0</v>
      </c>
      <c r="F4110" s="106">
        <f t="shared" si="1312"/>
        <v>21</v>
      </c>
      <c r="G4110" s="106">
        <f t="shared" si="1314"/>
        <v>31</v>
      </c>
      <c r="H4110" s="104">
        <f t="shared" si="1324"/>
        <v>1</v>
      </c>
      <c r="I4110" s="104">
        <f t="shared" si="1325"/>
        <v>1.07934741</v>
      </c>
      <c r="J4110" s="104">
        <f t="shared" si="1317"/>
        <v>1.07934741</v>
      </c>
      <c r="K4110" s="104">
        <f t="shared" si="1318"/>
        <v>17077.064343769998</v>
      </c>
      <c r="L4110" s="107">
        <f t="shared" si="1327"/>
        <v>0</v>
      </c>
      <c r="M4110" s="105">
        <f t="shared" si="1328"/>
        <v>0</v>
      </c>
      <c r="N4110" s="104">
        <f t="shared" si="1329"/>
        <v>0</v>
      </c>
      <c r="O4110" s="113">
        <f t="shared" si="1326"/>
        <v>0.11</v>
      </c>
      <c r="P4110" s="108">
        <f t="shared" si="1316"/>
        <v>1.005908679</v>
      </c>
      <c r="Q4110" s="104">
        <f t="shared" si="1319"/>
        <v>100.90289146000001</v>
      </c>
      <c r="R4110" s="104">
        <f t="shared" si="1320"/>
        <v>100.90289146000001</v>
      </c>
      <c r="S4110" s="109" t="s">
        <v>52</v>
      </c>
      <c r="T4110" s="110">
        <f t="shared" si="1330"/>
        <v>44145</v>
      </c>
      <c r="U4110" s="111">
        <f t="shared" si="1331"/>
        <v>0</v>
      </c>
      <c r="V4110" s="22"/>
      <c r="AF4110" s="14"/>
    </row>
    <row r="4111" spans="1:32" x14ac:dyDescent="0.2">
      <c r="A4111" s="112">
        <f t="shared" si="1321"/>
        <v>44136</v>
      </c>
      <c r="B4111" s="104">
        <f t="shared" si="1313"/>
        <v>17182.786980489996</v>
      </c>
      <c r="C4111" s="104">
        <f t="shared" si="1322"/>
        <v>15821.656850759948</v>
      </c>
      <c r="D4111" s="132">
        <f t="shared" si="1323"/>
        <v>44115</v>
      </c>
      <c r="E4111" s="105">
        <f t="shared" si="1315"/>
        <v>0</v>
      </c>
      <c r="F4111" s="106">
        <f t="shared" si="1312"/>
        <v>22</v>
      </c>
      <c r="G4111" s="106">
        <f t="shared" si="1314"/>
        <v>31</v>
      </c>
      <c r="H4111" s="104">
        <f t="shared" si="1324"/>
        <v>1</v>
      </c>
      <c r="I4111" s="104">
        <f t="shared" si="1325"/>
        <v>1.07934741</v>
      </c>
      <c r="J4111" s="104">
        <f t="shared" si="1317"/>
        <v>1.07934741</v>
      </c>
      <c r="K4111" s="104">
        <f t="shared" si="1318"/>
        <v>17077.064343769998</v>
      </c>
      <c r="L4111" s="107">
        <f t="shared" si="1327"/>
        <v>0</v>
      </c>
      <c r="M4111" s="105">
        <f t="shared" si="1328"/>
        <v>0</v>
      </c>
      <c r="N4111" s="104">
        <f t="shared" si="1329"/>
        <v>0</v>
      </c>
      <c r="O4111" s="113">
        <f t="shared" si="1326"/>
        <v>0.11</v>
      </c>
      <c r="P4111" s="108">
        <f t="shared" si="1316"/>
        <v>1.006190914</v>
      </c>
      <c r="Q4111" s="104">
        <f t="shared" si="1319"/>
        <v>105.72263672</v>
      </c>
      <c r="R4111" s="104">
        <f t="shared" si="1320"/>
        <v>105.72263672</v>
      </c>
      <c r="S4111" s="109" t="s">
        <v>52</v>
      </c>
      <c r="T4111" s="110">
        <f t="shared" si="1330"/>
        <v>44145</v>
      </c>
      <c r="U4111" s="111">
        <f t="shared" si="1331"/>
        <v>0</v>
      </c>
      <c r="V4111" s="22"/>
      <c r="AF4111" s="14"/>
    </row>
    <row r="4112" spans="1:32" x14ac:dyDescent="0.2">
      <c r="A4112" s="112">
        <f t="shared" si="1321"/>
        <v>44137</v>
      </c>
      <c r="B4112" s="104">
        <f t="shared" si="1313"/>
        <v>17187.608074829997</v>
      </c>
      <c r="C4112" s="104">
        <f t="shared" si="1322"/>
        <v>15821.656850759948</v>
      </c>
      <c r="D4112" s="132">
        <f t="shared" si="1323"/>
        <v>44115</v>
      </c>
      <c r="E4112" s="105">
        <f t="shared" si="1315"/>
        <v>0</v>
      </c>
      <c r="F4112" s="106">
        <f t="shared" si="1312"/>
        <v>23</v>
      </c>
      <c r="G4112" s="106">
        <f t="shared" si="1314"/>
        <v>31</v>
      </c>
      <c r="H4112" s="104">
        <f t="shared" si="1324"/>
        <v>1</v>
      </c>
      <c r="I4112" s="104">
        <f t="shared" si="1325"/>
        <v>1.07934741</v>
      </c>
      <c r="J4112" s="104">
        <f t="shared" si="1317"/>
        <v>1.07934741</v>
      </c>
      <c r="K4112" s="104">
        <f t="shared" si="1318"/>
        <v>17077.064343769998</v>
      </c>
      <c r="L4112" s="107">
        <f t="shared" si="1327"/>
        <v>0</v>
      </c>
      <c r="M4112" s="105">
        <f t="shared" si="1328"/>
        <v>0</v>
      </c>
      <c r="N4112" s="104">
        <f t="shared" si="1329"/>
        <v>0</v>
      </c>
      <c r="O4112" s="113">
        <f t="shared" si="1326"/>
        <v>0.11</v>
      </c>
      <c r="P4112" s="108">
        <f t="shared" si="1316"/>
        <v>1.0064732279999999</v>
      </c>
      <c r="Q4112" s="104">
        <f t="shared" si="1319"/>
        <v>110.54373106</v>
      </c>
      <c r="R4112" s="104">
        <f t="shared" si="1320"/>
        <v>110.54373106</v>
      </c>
      <c r="S4112" s="109" t="s">
        <v>52</v>
      </c>
      <c r="T4112" s="110">
        <f t="shared" si="1330"/>
        <v>44145</v>
      </c>
      <c r="U4112" s="111">
        <f t="shared" si="1331"/>
        <v>0</v>
      </c>
      <c r="V4112" s="22"/>
      <c r="AF4112" s="14"/>
    </row>
    <row r="4113" spans="1:32" x14ac:dyDescent="0.2">
      <c r="A4113" s="112">
        <f t="shared" si="1321"/>
        <v>44138</v>
      </c>
      <c r="B4113" s="104">
        <f t="shared" si="1313"/>
        <v>17192.430518259996</v>
      </c>
      <c r="C4113" s="104">
        <f t="shared" si="1322"/>
        <v>15821.656850759948</v>
      </c>
      <c r="D4113" s="132">
        <f t="shared" si="1323"/>
        <v>44115</v>
      </c>
      <c r="E4113" s="105">
        <f t="shared" si="1315"/>
        <v>0</v>
      </c>
      <c r="F4113" s="106">
        <f t="shared" si="1312"/>
        <v>24</v>
      </c>
      <c r="G4113" s="106">
        <f t="shared" si="1314"/>
        <v>31</v>
      </c>
      <c r="H4113" s="104">
        <f t="shared" si="1324"/>
        <v>1</v>
      </c>
      <c r="I4113" s="104">
        <f t="shared" si="1325"/>
        <v>1.07934741</v>
      </c>
      <c r="J4113" s="104">
        <f t="shared" si="1317"/>
        <v>1.07934741</v>
      </c>
      <c r="K4113" s="104">
        <f t="shared" si="1318"/>
        <v>17077.064343769998</v>
      </c>
      <c r="L4113" s="107">
        <f t="shared" si="1327"/>
        <v>0</v>
      </c>
      <c r="M4113" s="105">
        <f t="shared" si="1328"/>
        <v>0</v>
      </c>
      <c r="N4113" s="104">
        <f t="shared" si="1329"/>
        <v>0</v>
      </c>
      <c r="O4113" s="113">
        <f t="shared" si="1326"/>
        <v>0.11</v>
      </c>
      <c r="P4113" s="108">
        <f t="shared" si="1316"/>
        <v>1.0067556209999999</v>
      </c>
      <c r="Q4113" s="104">
        <f t="shared" si="1319"/>
        <v>115.36617449000001</v>
      </c>
      <c r="R4113" s="104">
        <f t="shared" si="1320"/>
        <v>115.36617449000001</v>
      </c>
      <c r="S4113" s="109" t="s">
        <v>52</v>
      </c>
      <c r="T4113" s="110">
        <f t="shared" si="1330"/>
        <v>44145</v>
      </c>
      <c r="U4113" s="111">
        <f t="shared" si="1331"/>
        <v>0</v>
      </c>
      <c r="V4113" s="22"/>
      <c r="AF4113" s="14"/>
    </row>
    <row r="4114" spans="1:32" x14ac:dyDescent="0.2">
      <c r="A4114" s="112">
        <f t="shared" si="1321"/>
        <v>44139</v>
      </c>
      <c r="B4114" s="104">
        <f t="shared" si="1313"/>
        <v>17197.254327859999</v>
      </c>
      <c r="C4114" s="104">
        <f t="shared" si="1322"/>
        <v>15821.656850759948</v>
      </c>
      <c r="D4114" s="132">
        <f t="shared" si="1323"/>
        <v>44115</v>
      </c>
      <c r="E4114" s="105">
        <f t="shared" si="1315"/>
        <v>0</v>
      </c>
      <c r="F4114" s="106">
        <f t="shared" si="1312"/>
        <v>25</v>
      </c>
      <c r="G4114" s="106">
        <f t="shared" si="1314"/>
        <v>31</v>
      </c>
      <c r="H4114" s="104">
        <f t="shared" si="1324"/>
        <v>1</v>
      </c>
      <c r="I4114" s="104">
        <f t="shared" si="1325"/>
        <v>1.07934741</v>
      </c>
      <c r="J4114" s="104">
        <f t="shared" si="1317"/>
        <v>1.07934741</v>
      </c>
      <c r="K4114" s="104">
        <f t="shared" si="1318"/>
        <v>17077.064343769998</v>
      </c>
      <c r="L4114" s="107">
        <f t="shared" si="1327"/>
        <v>0</v>
      </c>
      <c r="M4114" s="105">
        <f t="shared" si="1328"/>
        <v>0</v>
      </c>
      <c r="N4114" s="104">
        <f t="shared" si="1329"/>
        <v>0</v>
      </c>
      <c r="O4114" s="113">
        <f t="shared" si="1326"/>
        <v>0.11</v>
      </c>
      <c r="P4114" s="108">
        <f t="shared" si="1316"/>
        <v>1.0070380940000001</v>
      </c>
      <c r="Q4114" s="104">
        <f t="shared" si="1319"/>
        <v>120.18998409</v>
      </c>
      <c r="R4114" s="104">
        <f t="shared" si="1320"/>
        <v>120.18998409</v>
      </c>
      <c r="S4114" s="109" t="s">
        <v>52</v>
      </c>
      <c r="T4114" s="110">
        <f t="shared" si="1330"/>
        <v>44145</v>
      </c>
      <c r="U4114" s="111">
        <f t="shared" si="1331"/>
        <v>0</v>
      </c>
      <c r="V4114" s="22"/>
      <c r="AF4114" s="14"/>
    </row>
    <row r="4115" spans="1:32" x14ac:dyDescent="0.2">
      <c r="A4115" s="112">
        <f t="shared" si="1321"/>
        <v>44140</v>
      </c>
      <c r="B4115" s="104">
        <f t="shared" si="1313"/>
        <v>17202.079469469998</v>
      </c>
      <c r="C4115" s="104">
        <f t="shared" si="1322"/>
        <v>15821.656850759948</v>
      </c>
      <c r="D4115" s="132">
        <f t="shared" si="1323"/>
        <v>44115</v>
      </c>
      <c r="E4115" s="105">
        <f t="shared" si="1315"/>
        <v>0</v>
      </c>
      <c r="F4115" s="106">
        <f t="shared" si="1312"/>
        <v>26</v>
      </c>
      <c r="G4115" s="106">
        <f t="shared" si="1314"/>
        <v>31</v>
      </c>
      <c r="H4115" s="104">
        <f t="shared" si="1324"/>
        <v>1</v>
      </c>
      <c r="I4115" s="104">
        <f t="shared" si="1325"/>
        <v>1.07934741</v>
      </c>
      <c r="J4115" s="104">
        <f t="shared" si="1317"/>
        <v>1.07934741</v>
      </c>
      <c r="K4115" s="104">
        <f t="shared" si="1318"/>
        <v>17077.064343769998</v>
      </c>
      <c r="L4115" s="107">
        <f t="shared" si="1327"/>
        <v>0</v>
      </c>
      <c r="M4115" s="105">
        <f t="shared" si="1328"/>
        <v>0</v>
      </c>
      <c r="N4115" s="104">
        <f t="shared" si="1329"/>
        <v>0</v>
      </c>
      <c r="O4115" s="113">
        <f t="shared" si="1326"/>
        <v>0.11</v>
      </c>
      <c r="P4115" s="108">
        <f t="shared" si="1316"/>
        <v>1.0073206450000001</v>
      </c>
      <c r="Q4115" s="104">
        <f t="shared" si="1319"/>
        <v>125.0151257</v>
      </c>
      <c r="R4115" s="104">
        <f t="shared" si="1320"/>
        <v>125.0151257</v>
      </c>
      <c r="S4115" s="109" t="s">
        <v>52</v>
      </c>
      <c r="T4115" s="110">
        <f t="shared" si="1330"/>
        <v>44145</v>
      </c>
      <c r="U4115" s="111">
        <f t="shared" si="1331"/>
        <v>0</v>
      </c>
      <c r="V4115" s="22"/>
      <c r="AF4115" s="14"/>
    </row>
    <row r="4116" spans="1:32" x14ac:dyDescent="0.2">
      <c r="A4116" s="112">
        <f t="shared" si="1321"/>
        <v>44141</v>
      </c>
      <c r="B4116" s="104">
        <f t="shared" si="1313"/>
        <v>17206.90597724</v>
      </c>
      <c r="C4116" s="104">
        <f t="shared" si="1322"/>
        <v>15821.656850759948</v>
      </c>
      <c r="D4116" s="132">
        <f t="shared" si="1323"/>
        <v>44115</v>
      </c>
      <c r="E4116" s="105">
        <f t="shared" si="1315"/>
        <v>0</v>
      </c>
      <c r="F4116" s="106">
        <f t="shared" si="1312"/>
        <v>27</v>
      </c>
      <c r="G4116" s="106">
        <f t="shared" si="1314"/>
        <v>31</v>
      </c>
      <c r="H4116" s="104">
        <f t="shared" si="1324"/>
        <v>1</v>
      </c>
      <c r="I4116" s="104">
        <f t="shared" si="1325"/>
        <v>1.07934741</v>
      </c>
      <c r="J4116" s="104">
        <f t="shared" si="1317"/>
        <v>1.07934741</v>
      </c>
      <c r="K4116" s="104">
        <f t="shared" si="1318"/>
        <v>17077.064343769998</v>
      </c>
      <c r="L4116" s="107">
        <f t="shared" si="1327"/>
        <v>0</v>
      </c>
      <c r="M4116" s="105">
        <f t="shared" si="1328"/>
        <v>0</v>
      </c>
      <c r="N4116" s="104">
        <f t="shared" si="1329"/>
        <v>0</v>
      </c>
      <c r="O4116" s="113">
        <f t="shared" si="1326"/>
        <v>0.11</v>
      </c>
      <c r="P4116" s="108">
        <f t="shared" si="1316"/>
        <v>1.007603276</v>
      </c>
      <c r="Q4116" s="104">
        <f t="shared" si="1319"/>
        <v>129.84163347</v>
      </c>
      <c r="R4116" s="104">
        <f t="shared" si="1320"/>
        <v>129.84163347</v>
      </c>
      <c r="S4116" s="109" t="s">
        <v>52</v>
      </c>
      <c r="T4116" s="110">
        <f t="shared" si="1330"/>
        <v>44145</v>
      </c>
      <c r="U4116" s="111">
        <f t="shared" si="1331"/>
        <v>0</v>
      </c>
      <c r="V4116" s="22"/>
      <c r="AF4116" s="14"/>
    </row>
    <row r="4117" spans="1:32" x14ac:dyDescent="0.2">
      <c r="A4117" s="112">
        <f t="shared" si="1321"/>
        <v>44142</v>
      </c>
      <c r="B4117" s="104">
        <f t="shared" si="1313"/>
        <v>17211.733851179997</v>
      </c>
      <c r="C4117" s="104">
        <f t="shared" si="1322"/>
        <v>15821.656850759948</v>
      </c>
      <c r="D4117" s="132">
        <f t="shared" si="1323"/>
        <v>44115</v>
      </c>
      <c r="E4117" s="105">
        <f t="shared" si="1315"/>
        <v>0</v>
      </c>
      <c r="F4117" s="106">
        <f t="shared" si="1312"/>
        <v>28</v>
      </c>
      <c r="G4117" s="106">
        <f t="shared" si="1314"/>
        <v>31</v>
      </c>
      <c r="H4117" s="104">
        <f t="shared" si="1324"/>
        <v>1</v>
      </c>
      <c r="I4117" s="104">
        <f t="shared" si="1325"/>
        <v>1.07934741</v>
      </c>
      <c r="J4117" s="104">
        <f t="shared" si="1317"/>
        <v>1.07934741</v>
      </c>
      <c r="K4117" s="104">
        <f t="shared" si="1318"/>
        <v>17077.064343769998</v>
      </c>
      <c r="L4117" s="107">
        <f t="shared" si="1327"/>
        <v>0</v>
      </c>
      <c r="M4117" s="105">
        <f t="shared" si="1328"/>
        <v>0</v>
      </c>
      <c r="N4117" s="104">
        <f t="shared" si="1329"/>
        <v>0</v>
      </c>
      <c r="O4117" s="113">
        <f t="shared" si="1326"/>
        <v>0.11</v>
      </c>
      <c r="P4117" s="108">
        <f t="shared" si="1316"/>
        <v>1.0078859870000001</v>
      </c>
      <c r="Q4117" s="104">
        <f t="shared" si="1319"/>
        <v>134.66950740999999</v>
      </c>
      <c r="R4117" s="104">
        <f t="shared" si="1320"/>
        <v>134.66950740999999</v>
      </c>
      <c r="S4117" s="109" t="s">
        <v>52</v>
      </c>
      <c r="T4117" s="110">
        <f t="shared" si="1330"/>
        <v>44145</v>
      </c>
      <c r="U4117" s="111">
        <f t="shared" si="1331"/>
        <v>0</v>
      </c>
      <c r="V4117" s="22"/>
      <c r="AF4117" s="14"/>
    </row>
    <row r="4118" spans="1:32" x14ac:dyDescent="0.2">
      <c r="A4118" s="112">
        <f t="shared" si="1321"/>
        <v>44143</v>
      </c>
      <c r="B4118" s="104">
        <f t="shared" si="1313"/>
        <v>17216.563057129999</v>
      </c>
      <c r="C4118" s="104">
        <f t="shared" si="1322"/>
        <v>15821.656850759948</v>
      </c>
      <c r="D4118" s="132">
        <f t="shared" si="1323"/>
        <v>44115</v>
      </c>
      <c r="E4118" s="105">
        <f t="shared" si="1315"/>
        <v>0</v>
      </c>
      <c r="F4118" s="106">
        <f t="shared" si="1312"/>
        <v>29</v>
      </c>
      <c r="G4118" s="106">
        <f t="shared" si="1314"/>
        <v>31</v>
      </c>
      <c r="H4118" s="104">
        <f t="shared" si="1324"/>
        <v>1</v>
      </c>
      <c r="I4118" s="104">
        <f t="shared" si="1325"/>
        <v>1.07934741</v>
      </c>
      <c r="J4118" s="104">
        <f t="shared" si="1317"/>
        <v>1.07934741</v>
      </c>
      <c r="K4118" s="104">
        <f t="shared" si="1318"/>
        <v>17077.064343769998</v>
      </c>
      <c r="L4118" s="107">
        <f t="shared" si="1327"/>
        <v>0</v>
      </c>
      <c r="M4118" s="105">
        <f t="shared" si="1328"/>
        <v>0</v>
      </c>
      <c r="N4118" s="104">
        <f t="shared" si="1329"/>
        <v>0</v>
      </c>
      <c r="O4118" s="113">
        <f t="shared" si="1326"/>
        <v>0.11</v>
      </c>
      <c r="P4118" s="108">
        <f t="shared" si="1316"/>
        <v>1.008168776</v>
      </c>
      <c r="Q4118" s="104">
        <f t="shared" si="1319"/>
        <v>139.49871336000001</v>
      </c>
      <c r="R4118" s="104">
        <f t="shared" si="1320"/>
        <v>139.49871336000001</v>
      </c>
      <c r="S4118" s="109" t="s">
        <v>52</v>
      </c>
      <c r="T4118" s="110">
        <f t="shared" si="1330"/>
        <v>44145</v>
      </c>
      <c r="U4118" s="111">
        <f t="shared" si="1331"/>
        <v>0</v>
      </c>
      <c r="V4118" s="22"/>
      <c r="AF4118" s="14"/>
    </row>
    <row r="4119" spans="1:32" x14ac:dyDescent="0.2">
      <c r="A4119" s="112">
        <f t="shared" si="1321"/>
        <v>44144</v>
      </c>
      <c r="B4119" s="104">
        <f t="shared" si="1313"/>
        <v>17221.393629239999</v>
      </c>
      <c r="C4119" s="104">
        <f t="shared" si="1322"/>
        <v>15821.656850759948</v>
      </c>
      <c r="D4119" s="132">
        <f t="shared" si="1323"/>
        <v>44115</v>
      </c>
      <c r="E4119" s="105">
        <f t="shared" si="1315"/>
        <v>0</v>
      </c>
      <c r="F4119" s="106">
        <f t="shared" si="1312"/>
        <v>30</v>
      </c>
      <c r="G4119" s="106">
        <f t="shared" si="1314"/>
        <v>31</v>
      </c>
      <c r="H4119" s="104">
        <f t="shared" si="1324"/>
        <v>1</v>
      </c>
      <c r="I4119" s="104">
        <f t="shared" si="1325"/>
        <v>1.07934741</v>
      </c>
      <c r="J4119" s="104">
        <f t="shared" si="1317"/>
        <v>1.07934741</v>
      </c>
      <c r="K4119" s="104">
        <f t="shared" si="1318"/>
        <v>17077.064343769998</v>
      </c>
      <c r="L4119" s="107">
        <f t="shared" si="1327"/>
        <v>0</v>
      </c>
      <c r="M4119" s="105">
        <f t="shared" si="1328"/>
        <v>0</v>
      </c>
      <c r="N4119" s="104">
        <f t="shared" si="1329"/>
        <v>0</v>
      </c>
      <c r="O4119" s="113">
        <f t="shared" si="1326"/>
        <v>0.11</v>
      </c>
      <c r="P4119" s="108">
        <f t="shared" si="1316"/>
        <v>1.0084516450000001</v>
      </c>
      <c r="Q4119" s="104">
        <f t="shared" si="1319"/>
        <v>144.32928547</v>
      </c>
      <c r="R4119" s="104">
        <f t="shared" si="1320"/>
        <v>144.32928547</v>
      </c>
      <c r="S4119" s="109" t="s">
        <v>52</v>
      </c>
      <c r="T4119" s="110">
        <f t="shared" si="1330"/>
        <v>44145</v>
      </c>
      <c r="U4119" s="111">
        <f t="shared" si="1331"/>
        <v>0</v>
      </c>
      <c r="V4119" s="22"/>
      <c r="AF4119" s="14"/>
    </row>
    <row r="4120" spans="1:32" x14ac:dyDescent="0.2">
      <c r="A4120" s="112">
        <f t="shared" si="1321"/>
        <v>44145</v>
      </c>
      <c r="B4120" s="104">
        <f t="shared" si="1313"/>
        <v>17226.225567519999</v>
      </c>
      <c r="C4120" s="104">
        <f t="shared" si="1322"/>
        <v>15821.656850759948</v>
      </c>
      <c r="D4120" s="132">
        <f t="shared" si="1323"/>
        <v>44115</v>
      </c>
      <c r="E4120" s="105">
        <f t="shared" si="1315"/>
        <v>0</v>
      </c>
      <c r="F4120" s="106">
        <f t="shared" si="1312"/>
        <v>31</v>
      </c>
      <c r="G4120" s="106">
        <f t="shared" si="1314"/>
        <v>31</v>
      </c>
      <c r="H4120" s="104">
        <f t="shared" si="1324"/>
        <v>1</v>
      </c>
      <c r="I4120" s="104">
        <f t="shared" si="1325"/>
        <v>1.07934741</v>
      </c>
      <c r="J4120" s="104">
        <f t="shared" si="1317"/>
        <v>1.07934741</v>
      </c>
      <c r="K4120" s="104">
        <f t="shared" si="1318"/>
        <v>17077.064343769998</v>
      </c>
      <c r="L4120" s="107">
        <f t="shared" si="1327"/>
        <v>134</v>
      </c>
      <c r="M4120" s="105">
        <f t="shared" si="1328"/>
        <v>4.226663933651198E-2</v>
      </c>
      <c r="N4120" s="104">
        <f t="shared" si="1329"/>
        <v>721.79011953999998</v>
      </c>
      <c r="O4120" s="113">
        <f t="shared" si="1326"/>
        <v>0.11</v>
      </c>
      <c r="P4120" s="108">
        <f t="shared" si="1316"/>
        <v>1.0087345940000001</v>
      </c>
      <c r="Q4120" s="104">
        <f t="shared" si="1319"/>
        <v>149.16122375</v>
      </c>
      <c r="R4120" s="104">
        <f t="shared" si="1320"/>
        <v>870.95134328999995</v>
      </c>
      <c r="S4120" s="109" t="s">
        <v>52</v>
      </c>
      <c r="T4120" s="110">
        <f t="shared" si="1330"/>
        <v>44145</v>
      </c>
      <c r="U4120" s="111">
        <f t="shared" si="1331"/>
        <v>16355.274224229997</v>
      </c>
      <c r="V4120" s="71"/>
      <c r="AF4120" s="14"/>
    </row>
    <row r="4121" spans="1:32" x14ac:dyDescent="0.2">
      <c r="A4121" s="112">
        <f t="shared" si="1321"/>
        <v>44146</v>
      </c>
      <c r="B4121" s="104">
        <f t="shared" si="1313"/>
        <v>16360.016125239999</v>
      </c>
      <c r="C4121" s="104">
        <f t="shared" si="1322"/>
        <v>15152.928586949947</v>
      </c>
      <c r="D4121" s="132">
        <f t="shared" si="1323"/>
        <v>44146</v>
      </c>
      <c r="E4121" s="105">
        <f t="shared" si="1315"/>
        <v>0</v>
      </c>
      <c r="F4121" s="106">
        <f t="shared" si="1312"/>
        <v>1</v>
      </c>
      <c r="G4121" s="106">
        <f t="shared" si="1314"/>
        <v>30</v>
      </c>
      <c r="H4121" s="104">
        <f t="shared" si="1324"/>
        <v>1</v>
      </c>
      <c r="I4121" s="104">
        <f t="shared" si="1325"/>
        <v>1.07934741</v>
      </c>
      <c r="J4121" s="104">
        <f t="shared" si="1317"/>
        <v>1.07934741</v>
      </c>
      <c r="K4121" s="104">
        <f t="shared" si="1318"/>
        <v>16355.274224229999</v>
      </c>
      <c r="L4121" s="107">
        <f t="shared" si="1327"/>
        <v>0</v>
      </c>
      <c r="M4121" s="105">
        <f t="shared" si="1328"/>
        <v>0</v>
      </c>
      <c r="N4121" s="104">
        <f t="shared" si="1329"/>
        <v>0</v>
      </c>
      <c r="O4121" s="113">
        <f t="shared" si="1326"/>
        <v>0.11</v>
      </c>
      <c r="P4121" s="108">
        <f t="shared" si="1316"/>
        <v>1.000289931</v>
      </c>
      <c r="Q4121" s="104">
        <f t="shared" si="1319"/>
        <v>4.7419010100000003</v>
      </c>
      <c r="R4121" s="104">
        <f t="shared" si="1320"/>
        <v>4.7419010100000003</v>
      </c>
      <c r="S4121" s="109" t="s">
        <v>52</v>
      </c>
      <c r="T4121" s="110">
        <f t="shared" si="1330"/>
        <v>44175</v>
      </c>
      <c r="U4121" s="111">
        <f t="shared" si="1331"/>
        <v>0</v>
      </c>
      <c r="V4121" s="22"/>
      <c r="AF4121" s="14"/>
    </row>
    <row r="4122" spans="1:32" x14ac:dyDescent="0.2">
      <c r="A4122" s="112">
        <f t="shared" si="1321"/>
        <v>44147</v>
      </c>
      <c r="B4122" s="104">
        <f t="shared" si="1313"/>
        <v>16364.759400089999</v>
      </c>
      <c r="C4122" s="104">
        <f t="shared" si="1322"/>
        <v>15152.928586949947</v>
      </c>
      <c r="D4122" s="132">
        <f t="shared" si="1323"/>
        <v>44146</v>
      </c>
      <c r="E4122" s="105">
        <f t="shared" si="1315"/>
        <v>0</v>
      </c>
      <c r="F4122" s="106">
        <f t="shared" si="1312"/>
        <v>2</v>
      </c>
      <c r="G4122" s="106">
        <f t="shared" si="1314"/>
        <v>30</v>
      </c>
      <c r="H4122" s="104">
        <f t="shared" si="1324"/>
        <v>1</v>
      </c>
      <c r="I4122" s="104">
        <f t="shared" si="1325"/>
        <v>1.07934741</v>
      </c>
      <c r="J4122" s="104">
        <f t="shared" si="1317"/>
        <v>1.07934741</v>
      </c>
      <c r="K4122" s="104">
        <f t="shared" si="1318"/>
        <v>16355.274224229999</v>
      </c>
      <c r="L4122" s="107">
        <f t="shared" si="1327"/>
        <v>0</v>
      </c>
      <c r="M4122" s="105">
        <f t="shared" si="1328"/>
        <v>0</v>
      </c>
      <c r="N4122" s="104">
        <f t="shared" si="1329"/>
        <v>0</v>
      </c>
      <c r="O4122" s="113">
        <f t="shared" si="1326"/>
        <v>0.11</v>
      </c>
      <c r="P4122" s="108">
        <f t="shared" si="1316"/>
        <v>1.000579946</v>
      </c>
      <c r="Q4122" s="104">
        <f t="shared" si="1319"/>
        <v>9.48517586</v>
      </c>
      <c r="R4122" s="104">
        <f t="shared" si="1320"/>
        <v>9.48517586</v>
      </c>
      <c r="S4122" s="109" t="s">
        <v>52</v>
      </c>
      <c r="T4122" s="110">
        <f t="shared" si="1330"/>
        <v>44175</v>
      </c>
      <c r="U4122" s="111">
        <f t="shared" si="1331"/>
        <v>0</v>
      </c>
      <c r="V4122" s="22"/>
      <c r="AF4122" s="14"/>
    </row>
    <row r="4123" spans="1:32" x14ac:dyDescent="0.2">
      <c r="A4123" s="112">
        <f t="shared" si="1321"/>
        <v>44148</v>
      </c>
      <c r="B4123" s="104">
        <f t="shared" si="1313"/>
        <v>16369.504048789999</v>
      </c>
      <c r="C4123" s="104">
        <f t="shared" si="1322"/>
        <v>15152.928586949947</v>
      </c>
      <c r="D4123" s="132">
        <f t="shared" si="1323"/>
        <v>44146</v>
      </c>
      <c r="E4123" s="105">
        <f t="shared" si="1315"/>
        <v>0</v>
      </c>
      <c r="F4123" s="106">
        <f t="shared" si="1312"/>
        <v>3</v>
      </c>
      <c r="G4123" s="106">
        <f t="shared" si="1314"/>
        <v>30</v>
      </c>
      <c r="H4123" s="104">
        <f t="shared" si="1324"/>
        <v>1</v>
      </c>
      <c r="I4123" s="104">
        <f t="shared" si="1325"/>
        <v>1.07934741</v>
      </c>
      <c r="J4123" s="104">
        <f t="shared" si="1317"/>
        <v>1.07934741</v>
      </c>
      <c r="K4123" s="104">
        <f t="shared" si="1318"/>
        <v>16355.274224229999</v>
      </c>
      <c r="L4123" s="107">
        <f t="shared" si="1327"/>
        <v>0</v>
      </c>
      <c r="M4123" s="105">
        <f t="shared" si="1328"/>
        <v>0</v>
      </c>
      <c r="N4123" s="104">
        <f t="shared" si="1329"/>
        <v>0</v>
      </c>
      <c r="O4123" s="113">
        <f t="shared" si="1326"/>
        <v>0.11</v>
      </c>
      <c r="P4123" s="108">
        <f t="shared" si="1316"/>
        <v>1.0008700450000001</v>
      </c>
      <c r="Q4123" s="104">
        <f t="shared" si="1319"/>
        <v>14.229824560000001</v>
      </c>
      <c r="R4123" s="104">
        <f t="shared" si="1320"/>
        <v>14.229824560000001</v>
      </c>
      <c r="S4123" s="109" t="s">
        <v>52</v>
      </c>
      <c r="T4123" s="110">
        <f t="shared" si="1330"/>
        <v>44175</v>
      </c>
      <c r="U4123" s="111">
        <f t="shared" si="1331"/>
        <v>0</v>
      </c>
      <c r="V4123" s="22"/>
      <c r="AF4123" s="14"/>
    </row>
    <row r="4124" spans="1:32" x14ac:dyDescent="0.2">
      <c r="A4124" s="112">
        <f t="shared" si="1321"/>
        <v>44149</v>
      </c>
      <c r="B4124" s="104">
        <f t="shared" si="1313"/>
        <v>16374.25007133</v>
      </c>
      <c r="C4124" s="104">
        <f t="shared" si="1322"/>
        <v>15152.928586949947</v>
      </c>
      <c r="D4124" s="132">
        <f t="shared" si="1323"/>
        <v>44146</v>
      </c>
      <c r="E4124" s="105">
        <f t="shared" si="1315"/>
        <v>0</v>
      </c>
      <c r="F4124" s="106">
        <f t="shared" si="1312"/>
        <v>4</v>
      </c>
      <c r="G4124" s="106">
        <f t="shared" si="1314"/>
        <v>30</v>
      </c>
      <c r="H4124" s="104">
        <f t="shared" si="1324"/>
        <v>1</v>
      </c>
      <c r="I4124" s="104">
        <f t="shared" si="1325"/>
        <v>1.07934741</v>
      </c>
      <c r="J4124" s="104">
        <f t="shared" si="1317"/>
        <v>1.07934741</v>
      </c>
      <c r="K4124" s="104">
        <f t="shared" si="1318"/>
        <v>16355.274224229999</v>
      </c>
      <c r="L4124" s="107">
        <f t="shared" si="1327"/>
        <v>0</v>
      </c>
      <c r="M4124" s="105">
        <f t="shared" si="1328"/>
        <v>0</v>
      </c>
      <c r="N4124" s="104">
        <f t="shared" si="1329"/>
        <v>0</v>
      </c>
      <c r="O4124" s="113">
        <f t="shared" si="1326"/>
        <v>0.11</v>
      </c>
      <c r="P4124" s="108">
        <f t="shared" si="1316"/>
        <v>1.001160228</v>
      </c>
      <c r="Q4124" s="104">
        <f t="shared" si="1319"/>
        <v>18.975847099999999</v>
      </c>
      <c r="R4124" s="104">
        <f t="shared" si="1320"/>
        <v>18.975847099999999</v>
      </c>
      <c r="S4124" s="109" t="s">
        <v>52</v>
      </c>
      <c r="T4124" s="110">
        <f t="shared" si="1330"/>
        <v>44175</v>
      </c>
      <c r="U4124" s="111">
        <f t="shared" si="1331"/>
        <v>0</v>
      </c>
      <c r="V4124" s="22"/>
      <c r="AF4124" s="14"/>
    </row>
    <row r="4125" spans="1:32" x14ac:dyDescent="0.2">
      <c r="A4125" s="112">
        <f t="shared" si="1321"/>
        <v>44150</v>
      </c>
      <c r="B4125" s="104">
        <f t="shared" si="1313"/>
        <v>16378.99748407</v>
      </c>
      <c r="C4125" s="104">
        <f t="shared" si="1322"/>
        <v>15152.928586949947</v>
      </c>
      <c r="D4125" s="132">
        <f t="shared" si="1323"/>
        <v>44146</v>
      </c>
      <c r="E4125" s="105">
        <f t="shared" si="1315"/>
        <v>0</v>
      </c>
      <c r="F4125" s="106">
        <f t="shared" si="1312"/>
        <v>5</v>
      </c>
      <c r="G4125" s="106">
        <f t="shared" si="1314"/>
        <v>30</v>
      </c>
      <c r="H4125" s="104">
        <f t="shared" si="1324"/>
        <v>1</v>
      </c>
      <c r="I4125" s="104">
        <f t="shared" si="1325"/>
        <v>1.07934741</v>
      </c>
      <c r="J4125" s="104">
        <f t="shared" si="1317"/>
        <v>1.07934741</v>
      </c>
      <c r="K4125" s="104">
        <f t="shared" si="1318"/>
        <v>16355.274224229999</v>
      </c>
      <c r="L4125" s="107">
        <f t="shared" si="1327"/>
        <v>0</v>
      </c>
      <c r="M4125" s="105">
        <f t="shared" si="1328"/>
        <v>0</v>
      </c>
      <c r="N4125" s="104">
        <f t="shared" si="1329"/>
        <v>0</v>
      </c>
      <c r="O4125" s="113">
        <f t="shared" si="1326"/>
        <v>0.11</v>
      </c>
      <c r="P4125" s="108">
        <f t="shared" si="1316"/>
        <v>1.0014504959999999</v>
      </c>
      <c r="Q4125" s="104">
        <f t="shared" si="1319"/>
        <v>23.723259840000001</v>
      </c>
      <c r="R4125" s="104">
        <f t="shared" si="1320"/>
        <v>23.723259840000001</v>
      </c>
      <c r="S4125" s="109" t="s">
        <v>52</v>
      </c>
      <c r="T4125" s="110">
        <f t="shared" si="1330"/>
        <v>44175</v>
      </c>
      <c r="U4125" s="111">
        <f t="shared" si="1331"/>
        <v>0</v>
      </c>
      <c r="V4125" s="22"/>
      <c r="AF4125" s="14"/>
    </row>
    <row r="4126" spans="1:32" x14ac:dyDescent="0.2">
      <c r="A4126" s="112">
        <f t="shared" si="1321"/>
        <v>44151</v>
      </c>
      <c r="B4126" s="104">
        <f t="shared" si="1313"/>
        <v>16383.746254289999</v>
      </c>
      <c r="C4126" s="104">
        <f t="shared" si="1322"/>
        <v>15152.928586949947</v>
      </c>
      <c r="D4126" s="132">
        <f t="shared" si="1323"/>
        <v>44146</v>
      </c>
      <c r="E4126" s="105">
        <f t="shared" si="1315"/>
        <v>0</v>
      </c>
      <c r="F4126" s="106">
        <f t="shared" si="1312"/>
        <v>6</v>
      </c>
      <c r="G4126" s="106">
        <f t="shared" si="1314"/>
        <v>30</v>
      </c>
      <c r="H4126" s="104">
        <f t="shared" si="1324"/>
        <v>1</v>
      </c>
      <c r="I4126" s="104">
        <f t="shared" si="1325"/>
        <v>1.07934741</v>
      </c>
      <c r="J4126" s="104">
        <f t="shared" si="1317"/>
        <v>1.07934741</v>
      </c>
      <c r="K4126" s="104">
        <f t="shared" si="1318"/>
        <v>16355.274224229999</v>
      </c>
      <c r="L4126" s="107">
        <f t="shared" si="1327"/>
        <v>0</v>
      </c>
      <c r="M4126" s="105">
        <f t="shared" si="1328"/>
        <v>0</v>
      </c>
      <c r="N4126" s="104">
        <f t="shared" si="1329"/>
        <v>0</v>
      </c>
      <c r="O4126" s="113">
        <f t="shared" si="1326"/>
        <v>0.11</v>
      </c>
      <c r="P4126" s="108">
        <f t="shared" si="1316"/>
        <v>1.001740847</v>
      </c>
      <c r="Q4126" s="104">
        <f t="shared" si="1319"/>
        <v>28.472030060000002</v>
      </c>
      <c r="R4126" s="104">
        <f t="shared" si="1320"/>
        <v>28.472030060000002</v>
      </c>
      <c r="S4126" s="109" t="s">
        <v>52</v>
      </c>
      <c r="T4126" s="110">
        <f t="shared" si="1330"/>
        <v>44175</v>
      </c>
      <c r="U4126" s="111">
        <f t="shared" si="1331"/>
        <v>0</v>
      </c>
      <c r="V4126" s="22"/>
      <c r="AF4126" s="14"/>
    </row>
    <row r="4127" spans="1:32" x14ac:dyDescent="0.2">
      <c r="A4127" s="112">
        <f t="shared" si="1321"/>
        <v>44152</v>
      </c>
      <c r="B4127" s="104">
        <f t="shared" si="1313"/>
        <v>16388.496414720001</v>
      </c>
      <c r="C4127" s="104">
        <f t="shared" si="1322"/>
        <v>15152.928586949947</v>
      </c>
      <c r="D4127" s="132">
        <f t="shared" si="1323"/>
        <v>44146</v>
      </c>
      <c r="E4127" s="105">
        <f t="shared" si="1315"/>
        <v>0</v>
      </c>
      <c r="F4127" s="106">
        <f t="shared" si="1312"/>
        <v>7</v>
      </c>
      <c r="G4127" s="106">
        <f t="shared" si="1314"/>
        <v>30</v>
      </c>
      <c r="H4127" s="104">
        <f t="shared" si="1324"/>
        <v>1</v>
      </c>
      <c r="I4127" s="104">
        <f t="shared" si="1325"/>
        <v>1.07934741</v>
      </c>
      <c r="J4127" s="104">
        <f t="shared" si="1317"/>
        <v>1.07934741</v>
      </c>
      <c r="K4127" s="104">
        <f t="shared" si="1318"/>
        <v>16355.274224229999</v>
      </c>
      <c r="L4127" s="107">
        <f t="shared" si="1327"/>
        <v>0</v>
      </c>
      <c r="M4127" s="105">
        <f t="shared" si="1328"/>
        <v>0</v>
      </c>
      <c r="N4127" s="104">
        <f t="shared" si="1329"/>
        <v>0</v>
      </c>
      <c r="O4127" s="113">
        <f t="shared" si="1326"/>
        <v>0.11</v>
      </c>
      <c r="P4127" s="108">
        <f t="shared" si="1316"/>
        <v>1.002031283</v>
      </c>
      <c r="Q4127" s="104">
        <f t="shared" si="1319"/>
        <v>33.222190490000003</v>
      </c>
      <c r="R4127" s="104">
        <f t="shared" si="1320"/>
        <v>33.222190490000003</v>
      </c>
      <c r="S4127" s="109" t="s">
        <v>52</v>
      </c>
      <c r="T4127" s="110">
        <f t="shared" si="1330"/>
        <v>44175</v>
      </c>
      <c r="U4127" s="111">
        <f t="shared" si="1331"/>
        <v>0</v>
      </c>
      <c r="V4127" s="22"/>
      <c r="AF4127" s="14"/>
    </row>
    <row r="4128" spans="1:32" x14ac:dyDescent="0.2">
      <c r="A4128" s="112">
        <f t="shared" si="1321"/>
        <v>44153</v>
      </c>
      <c r="B4128" s="104">
        <f t="shared" si="1313"/>
        <v>16393.247948979999</v>
      </c>
      <c r="C4128" s="104">
        <f t="shared" si="1322"/>
        <v>15152.928586949947</v>
      </c>
      <c r="D4128" s="132">
        <f t="shared" si="1323"/>
        <v>44146</v>
      </c>
      <c r="E4128" s="105">
        <f t="shared" si="1315"/>
        <v>0</v>
      </c>
      <c r="F4128" s="106">
        <f t="shared" si="1312"/>
        <v>8</v>
      </c>
      <c r="G4128" s="106">
        <f t="shared" si="1314"/>
        <v>30</v>
      </c>
      <c r="H4128" s="104">
        <f t="shared" si="1324"/>
        <v>1</v>
      </c>
      <c r="I4128" s="104">
        <f t="shared" si="1325"/>
        <v>1.07934741</v>
      </c>
      <c r="J4128" s="104">
        <f t="shared" si="1317"/>
        <v>1.07934741</v>
      </c>
      <c r="K4128" s="104">
        <f t="shared" si="1318"/>
        <v>16355.274224229999</v>
      </c>
      <c r="L4128" s="107">
        <f t="shared" si="1327"/>
        <v>0</v>
      </c>
      <c r="M4128" s="105">
        <f t="shared" si="1328"/>
        <v>0</v>
      </c>
      <c r="N4128" s="104">
        <f t="shared" si="1329"/>
        <v>0</v>
      </c>
      <c r="O4128" s="113">
        <f t="shared" si="1326"/>
        <v>0.11</v>
      </c>
      <c r="P4128" s="108">
        <f t="shared" si="1316"/>
        <v>1.0023218030000001</v>
      </c>
      <c r="Q4128" s="104">
        <f t="shared" si="1319"/>
        <v>37.973724750000002</v>
      </c>
      <c r="R4128" s="104">
        <f t="shared" si="1320"/>
        <v>37.973724750000002</v>
      </c>
      <c r="S4128" s="109" t="s">
        <v>52</v>
      </c>
      <c r="T4128" s="110">
        <f t="shared" si="1330"/>
        <v>44175</v>
      </c>
      <c r="U4128" s="111">
        <f t="shared" si="1331"/>
        <v>0</v>
      </c>
      <c r="V4128" s="22"/>
      <c r="AF4128" s="14"/>
    </row>
    <row r="4129" spans="1:32" x14ac:dyDescent="0.2">
      <c r="A4129" s="112">
        <f t="shared" si="1321"/>
        <v>44154</v>
      </c>
      <c r="B4129" s="104">
        <f t="shared" si="1313"/>
        <v>16398.0008571</v>
      </c>
      <c r="C4129" s="104">
        <f t="shared" si="1322"/>
        <v>15152.928586949947</v>
      </c>
      <c r="D4129" s="132">
        <f t="shared" si="1323"/>
        <v>44146</v>
      </c>
      <c r="E4129" s="105">
        <f t="shared" si="1315"/>
        <v>0</v>
      </c>
      <c r="F4129" s="106">
        <f t="shared" si="1312"/>
        <v>9</v>
      </c>
      <c r="G4129" s="106">
        <f t="shared" si="1314"/>
        <v>30</v>
      </c>
      <c r="H4129" s="104">
        <f t="shared" si="1324"/>
        <v>1</v>
      </c>
      <c r="I4129" s="104">
        <f t="shared" si="1325"/>
        <v>1.07934741</v>
      </c>
      <c r="J4129" s="104">
        <f t="shared" si="1317"/>
        <v>1.07934741</v>
      </c>
      <c r="K4129" s="104">
        <f t="shared" si="1318"/>
        <v>16355.274224229999</v>
      </c>
      <c r="L4129" s="107">
        <f t="shared" si="1327"/>
        <v>0</v>
      </c>
      <c r="M4129" s="105">
        <f t="shared" si="1328"/>
        <v>0</v>
      </c>
      <c r="N4129" s="104">
        <f t="shared" si="1329"/>
        <v>0</v>
      </c>
      <c r="O4129" s="113">
        <f t="shared" si="1326"/>
        <v>0.11</v>
      </c>
      <c r="P4129" s="108">
        <f t="shared" si="1316"/>
        <v>1.002612407</v>
      </c>
      <c r="Q4129" s="104">
        <f t="shared" si="1319"/>
        <v>42.726632870000003</v>
      </c>
      <c r="R4129" s="104">
        <f t="shared" si="1320"/>
        <v>42.726632870000003</v>
      </c>
      <c r="S4129" s="109" t="s">
        <v>52</v>
      </c>
      <c r="T4129" s="110">
        <f t="shared" si="1330"/>
        <v>44175</v>
      </c>
      <c r="U4129" s="111">
        <f t="shared" si="1331"/>
        <v>0</v>
      </c>
      <c r="V4129" s="22"/>
      <c r="AF4129" s="14"/>
    </row>
    <row r="4130" spans="1:32" x14ac:dyDescent="0.2">
      <c r="A4130" s="112">
        <f t="shared" si="1321"/>
        <v>44155</v>
      </c>
      <c r="B4130" s="104">
        <f t="shared" si="1313"/>
        <v>16402.755139049998</v>
      </c>
      <c r="C4130" s="104">
        <f t="shared" si="1322"/>
        <v>15152.928586949947</v>
      </c>
      <c r="D4130" s="132">
        <f t="shared" si="1323"/>
        <v>44146</v>
      </c>
      <c r="E4130" s="105">
        <f t="shared" si="1315"/>
        <v>0</v>
      </c>
      <c r="F4130" s="106">
        <f t="shared" si="1312"/>
        <v>10</v>
      </c>
      <c r="G4130" s="106">
        <f t="shared" si="1314"/>
        <v>30</v>
      </c>
      <c r="H4130" s="104">
        <f t="shared" si="1324"/>
        <v>1</v>
      </c>
      <c r="I4130" s="104">
        <f t="shared" si="1325"/>
        <v>1.07934741</v>
      </c>
      <c r="J4130" s="104">
        <f t="shared" si="1317"/>
        <v>1.07934741</v>
      </c>
      <c r="K4130" s="104">
        <f t="shared" si="1318"/>
        <v>16355.274224229999</v>
      </c>
      <c r="L4130" s="107">
        <f t="shared" si="1327"/>
        <v>0</v>
      </c>
      <c r="M4130" s="105">
        <f t="shared" si="1328"/>
        <v>0</v>
      </c>
      <c r="N4130" s="104">
        <f t="shared" si="1329"/>
        <v>0</v>
      </c>
      <c r="O4130" s="113">
        <f t="shared" si="1326"/>
        <v>0.11</v>
      </c>
      <c r="P4130" s="108">
        <f t="shared" si="1316"/>
        <v>1.002903095</v>
      </c>
      <c r="Q4130" s="104">
        <f t="shared" si="1319"/>
        <v>47.480914820000002</v>
      </c>
      <c r="R4130" s="104">
        <f t="shared" si="1320"/>
        <v>47.480914820000002</v>
      </c>
      <c r="S4130" s="109" t="s">
        <v>52</v>
      </c>
      <c r="T4130" s="110">
        <f t="shared" si="1330"/>
        <v>44175</v>
      </c>
      <c r="U4130" s="111">
        <f t="shared" si="1331"/>
        <v>0</v>
      </c>
      <c r="V4130" s="22"/>
      <c r="AF4130" s="14"/>
    </row>
    <row r="4131" spans="1:32" x14ac:dyDescent="0.2">
      <c r="A4131" s="112">
        <f t="shared" si="1321"/>
        <v>44156</v>
      </c>
      <c r="B4131" s="104">
        <f t="shared" si="1313"/>
        <v>16407.510811199998</v>
      </c>
      <c r="C4131" s="104">
        <f t="shared" si="1322"/>
        <v>15152.928586949947</v>
      </c>
      <c r="D4131" s="132">
        <f t="shared" si="1323"/>
        <v>44146</v>
      </c>
      <c r="E4131" s="105">
        <f t="shared" si="1315"/>
        <v>0</v>
      </c>
      <c r="F4131" s="106">
        <f t="shared" ref="F4131:F4194" si="1332">IF(DAY(A4131)=E$2+1,1,F4130+1)</f>
        <v>11</v>
      </c>
      <c r="G4131" s="106">
        <f t="shared" si="1314"/>
        <v>30</v>
      </c>
      <c r="H4131" s="104">
        <f t="shared" si="1324"/>
        <v>1</v>
      </c>
      <c r="I4131" s="104">
        <f t="shared" si="1325"/>
        <v>1.07934741</v>
      </c>
      <c r="J4131" s="104">
        <f t="shared" si="1317"/>
        <v>1.07934741</v>
      </c>
      <c r="K4131" s="104">
        <f t="shared" si="1318"/>
        <v>16355.274224229999</v>
      </c>
      <c r="L4131" s="107">
        <f t="shared" si="1327"/>
        <v>0</v>
      </c>
      <c r="M4131" s="105">
        <f t="shared" si="1328"/>
        <v>0</v>
      </c>
      <c r="N4131" s="104">
        <f t="shared" si="1329"/>
        <v>0</v>
      </c>
      <c r="O4131" s="113">
        <f t="shared" si="1326"/>
        <v>0.11</v>
      </c>
      <c r="P4131" s="108">
        <f t="shared" si="1316"/>
        <v>1.0031938680000001</v>
      </c>
      <c r="Q4131" s="104">
        <f t="shared" si="1319"/>
        <v>52.236586969999998</v>
      </c>
      <c r="R4131" s="104">
        <f t="shared" si="1320"/>
        <v>52.236586969999998</v>
      </c>
      <c r="S4131" s="109" t="s">
        <v>52</v>
      </c>
      <c r="T4131" s="110">
        <f t="shared" si="1330"/>
        <v>44175</v>
      </c>
      <c r="U4131" s="111">
        <f t="shared" si="1331"/>
        <v>0</v>
      </c>
      <c r="V4131" s="22"/>
      <c r="AF4131" s="14"/>
    </row>
    <row r="4132" spans="1:32" x14ac:dyDescent="0.2">
      <c r="A4132" s="112">
        <f t="shared" si="1321"/>
        <v>44157</v>
      </c>
      <c r="B4132" s="104">
        <f t="shared" si="1313"/>
        <v>16412.2678572</v>
      </c>
      <c r="C4132" s="104">
        <f t="shared" si="1322"/>
        <v>15152.928586949947</v>
      </c>
      <c r="D4132" s="132">
        <f t="shared" si="1323"/>
        <v>44146</v>
      </c>
      <c r="E4132" s="105">
        <f t="shared" si="1315"/>
        <v>0</v>
      </c>
      <c r="F4132" s="106">
        <f t="shared" si="1332"/>
        <v>12</v>
      </c>
      <c r="G4132" s="106">
        <f t="shared" si="1314"/>
        <v>30</v>
      </c>
      <c r="H4132" s="104">
        <f t="shared" si="1324"/>
        <v>1</v>
      </c>
      <c r="I4132" s="104">
        <f t="shared" si="1325"/>
        <v>1.07934741</v>
      </c>
      <c r="J4132" s="104">
        <f t="shared" si="1317"/>
        <v>1.07934741</v>
      </c>
      <c r="K4132" s="104">
        <f t="shared" si="1318"/>
        <v>16355.274224229999</v>
      </c>
      <c r="L4132" s="107">
        <f t="shared" si="1327"/>
        <v>0</v>
      </c>
      <c r="M4132" s="105">
        <f t="shared" si="1328"/>
        <v>0</v>
      </c>
      <c r="N4132" s="104">
        <f t="shared" si="1329"/>
        <v>0</v>
      </c>
      <c r="O4132" s="113">
        <f t="shared" si="1326"/>
        <v>0.11</v>
      </c>
      <c r="P4132" s="108">
        <f t="shared" si="1316"/>
        <v>1.0034847250000001</v>
      </c>
      <c r="Q4132" s="104">
        <f t="shared" si="1319"/>
        <v>56.99363297</v>
      </c>
      <c r="R4132" s="104">
        <f t="shared" si="1320"/>
        <v>56.99363297</v>
      </c>
      <c r="S4132" s="109" t="s">
        <v>52</v>
      </c>
      <c r="T4132" s="110">
        <f t="shared" si="1330"/>
        <v>44175</v>
      </c>
      <c r="U4132" s="111">
        <f t="shared" si="1331"/>
        <v>0</v>
      </c>
      <c r="V4132" s="22"/>
      <c r="AF4132" s="14"/>
    </row>
    <row r="4133" spans="1:32" x14ac:dyDescent="0.2">
      <c r="A4133" s="112">
        <f t="shared" si="1321"/>
        <v>44158</v>
      </c>
      <c r="B4133" s="104">
        <f t="shared" si="1313"/>
        <v>16417.02627703</v>
      </c>
      <c r="C4133" s="104">
        <f t="shared" si="1322"/>
        <v>15152.928586949947</v>
      </c>
      <c r="D4133" s="132">
        <f t="shared" si="1323"/>
        <v>44146</v>
      </c>
      <c r="E4133" s="105">
        <f t="shared" si="1315"/>
        <v>0</v>
      </c>
      <c r="F4133" s="106">
        <f t="shared" si="1332"/>
        <v>13</v>
      </c>
      <c r="G4133" s="106">
        <f t="shared" si="1314"/>
        <v>30</v>
      </c>
      <c r="H4133" s="104">
        <f t="shared" si="1324"/>
        <v>1</v>
      </c>
      <c r="I4133" s="104">
        <f t="shared" si="1325"/>
        <v>1.07934741</v>
      </c>
      <c r="J4133" s="104">
        <f t="shared" si="1317"/>
        <v>1.07934741</v>
      </c>
      <c r="K4133" s="104">
        <f t="shared" si="1318"/>
        <v>16355.274224229999</v>
      </c>
      <c r="L4133" s="107">
        <f t="shared" si="1327"/>
        <v>0</v>
      </c>
      <c r="M4133" s="105">
        <f t="shared" si="1328"/>
        <v>0</v>
      </c>
      <c r="N4133" s="104">
        <f t="shared" si="1329"/>
        <v>0</v>
      </c>
      <c r="O4133" s="113">
        <f t="shared" si="1326"/>
        <v>0.11</v>
      </c>
      <c r="P4133" s="108">
        <f t="shared" si="1316"/>
        <v>1.0037756659999999</v>
      </c>
      <c r="Q4133" s="104">
        <f t="shared" si="1319"/>
        <v>61.752052800000001</v>
      </c>
      <c r="R4133" s="104">
        <f t="shared" si="1320"/>
        <v>61.752052800000001</v>
      </c>
      <c r="S4133" s="109" t="s">
        <v>52</v>
      </c>
      <c r="T4133" s="110">
        <f t="shared" si="1330"/>
        <v>44175</v>
      </c>
      <c r="U4133" s="111">
        <f t="shared" si="1331"/>
        <v>0</v>
      </c>
      <c r="V4133" s="22"/>
      <c r="AF4133" s="14"/>
    </row>
    <row r="4134" spans="1:32" x14ac:dyDescent="0.2">
      <c r="A4134" s="112">
        <f t="shared" si="1321"/>
        <v>44159</v>
      </c>
      <c r="B4134" s="104">
        <f t="shared" si="1313"/>
        <v>16421.786087069999</v>
      </c>
      <c r="C4134" s="104">
        <f t="shared" si="1322"/>
        <v>15152.928586949947</v>
      </c>
      <c r="D4134" s="132">
        <f t="shared" si="1323"/>
        <v>44146</v>
      </c>
      <c r="E4134" s="105">
        <f t="shared" si="1315"/>
        <v>0</v>
      </c>
      <c r="F4134" s="106">
        <f t="shared" si="1332"/>
        <v>14</v>
      </c>
      <c r="G4134" s="106">
        <f t="shared" si="1314"/>
        <v>30</v>
      </c>
      <c r="H4134" s="104">
        <f t="shared" si="1324"/>
        <v>1</v>
      </c>
      <c r="I4134" s="104">
        <f t="shared" si="1325"/>
        <v>1.07934741</v>
      </c>
      <c r="J4134" s="104">
        <f t="shared" si="1317"/>
        <v>1.07934741</v>
      </c>
      <c r="K4134" s="104">
        <f t="shared" si="1318"/>
        <v>16355.274224229999</v>
      </c>
      <c r="L4134" s="107">
        <f t="shared" si="1327"/>
        <v>0</v>
      </c>
      <c r="M4134" s="105">
        <f t="shared" si="1328"/>
        <v>0</v>
      </c>
      <c r="N4134" s="104">
        <f t="shared" si="1329"/>
        <v>0</v>
      </c>
      <c r="O4134" s="113">
        <f t="shared" si="1326"/>
        <v>0.11</v>
      </c>
      <c r="P4134" s="108">
        <f t="shared" si="1316"/>
        <v>1.0040666920000001</v>
      </c>
      <c r="Q4134" s="104">
        <f t="shared" si="1319"/>
        <v>66.511862840000006</v>
      </c>
      <c r="R4134" s="104">
        <f t="shared" si="1320"/>
        <v>66.511862840000006</v>
      </c>
      <c r="S4134" s="109" t="s">
        <v>52</v>
      </c>
      <c r="T4134" s="110">
        <f t="shared" si="1330"/>
        <v>44175</v>
      </c>
      <c r="U4134" s="111">
        <f t="shared" si="1331"/>
        <v>0</v>
      </c>
      <c r="V4134" s="22"/>
      <c r="AF4134" s="14"/>
    </row>
    <row r="4135" spans="1:32" x14ac:dyDescent="0.2">
      <c r="A4135" s="112">
        <f t="shared" si="1321"/>
        <v>44160</v>
      </c>
      <c r="B4135" s="104">
        <f t="shared" ref="B4135:B4198" si="1333">IF(E4135&lt;0,"ND",(K4135+Q4135))</f>
        <v>16426.547270949999</v>
      </c>
      <c r="C4135" s="104">
        <f t="shared" si="1322"/>
        <v>15152.928586949947</v>
      </c>
      <c r="D4135" s="132">
        <f t="shared" si="1323"/>
        <v>44146</v>
      </c>
      <c r="E4135" s="105">
        <f t="shared" si="1315"/>
        <v>0</v>
      </c>
      <c r="F4135" s="106">
        <f t="shared" si="1332"/>
        <v>15</v>
      </c>
      <c r="G4135" s="106">
        <f t="shared" ref="G4135:G4198" si="1334">IF(DAY(A4135)=E$2+1,DAY(EOMONTH(A4135,0)), IF(DAY(A4135)&lt;&gt;$E$2+1,G4134))</f>
        <v>30</v>
      </c>
      <c r="H4135" s="104">
        <f t="shared" si="1324"/>
        <v>1</v>
      </c>
      <c r="I4135" s="104">
        <f t="shared" si="1325"/>
        <v>1.07934741</v>
      </c>
      <c r="J4135" s="104">
        <f t="shared" si="1317"/>
        <v>1.07934741</v>
      </c>
      <c r="K4135" s="104">
        <f t="shared" si="1318"/>
        <v>16355.274224229999</v>
      </c>
      <c r="L4135" s="107">
        <f t="shared" si="1327"/>
        <v>0</v>
      </c>
      <c r="M4135" s="105">
        <f t="shared" si="1328"/>
        <v>0</v>
      </c>
      <c r="N4135" s="104">
        <f t="shared" si="1329"/>
        <v>0</v>
      </c>
      <c r="O4135" s="113">
        <f t="shared" si="1326"/>
        <v>0.11</v>
      </c>
      <c r="P4135" s="108">
        <f t="shared" si="1316"/>
        <v>1.0043578019999999</v>
      </c>
      <c r="Q4135" s="104">
        <f t="shared" si="1319"/>
        <v>71.273046719999996</v>
      </c>
      <c r="R4135" s="104">
        <f t="shared" si="1320"/>
        <v>71.273046719999996</v>
      </c>
      <c r="S4135" s="109" t="s">
        <v>52</v>
      </c>
      <c r="T4135" s="110">
        <f t="shared" si="1330"/>
        <v>44175</v>
      </c>
      <c r="U4135" s="111">
        <f t="shared" si="1331"/>
        <v>0</v>
      </c>
      <c r="V4135" s="22"/>
      <c r="AF4135" s="14"/>
    </row>
    <row r="4136" spans="1:32" x14ac:dyDescent="0.2">
      <c r="A4136" s="112">
        <f t="shared" si="1321"/>
        <v>44161</v>
      </c>
      <c r="B4136" s="104">
        <f t="shared" si="1333"/>
        <v>16431.309828670001</v>
      </c>
      <c r="C4136" s="104">
        <f t="shared" si="1322"/>
        <v>15152.928586949947</v>
      </c>
      <c r="D4136" s="132">
        <f t="shared" si="1323"/>
        <v>44146</v>
      </c>
      <c r="E4136" s="105">
        <f t="shared" si="1315"/>
        <v>0</v>
      </c>
      <c r="F4136" s="106">
        <f t="shared" si="1332"/>
        <v>16</v>
      </c>
      <c r="G4136" s="106">
        <f t="shared" si="1334"/>
        <v>30</v>
      </c>
      <c r="H4136" s="104">
        <f t="shared" si="1324"/>
        <v>1</v>
      </c>
      <c r="I4136" s="104">
        <f t="shared" si="1325"/>
        <v>1.07934741</v>
      </c>
      <c r="J4136" s="104">
        <f t="shared" si="1317"/>
        <v>1.07934741</v>
      </c>
      <c r="K4136" s="104">
        <f t="shared" si="1318"/>
        <v>16355.274224229999</v>
      </c>
      <c r="L4136" s="107">
        <f t="shared" si="1327"/>
        <v>0</v>
      </c>
      <c r="M4136" s="105">
        <f t="shared" si="1328"/>
        <v>0</v>
      </c>
      <c r="N4136" s="104">
        <f t="shared" si="1329"/>
        <v>0</v>
      </c>
      <c r="O4136" s="113">
        <f t="shared" si="1326"/>
        <v>0.11</v>
      </c>
      <c r="P4136" s="108">
        <f t="shared" si="1316"/>
        <v>1.004648996</v>
      </c>
      <c r="Q4136" s="104">
        <f t="shared" si="1319"/>
        <v>76.03560444</v>
      </c>
      <c r="R4136" s="104">
        <f t="shared" si="1320"/>
        <v>76.03560444</v>
      </c>
      <c r="S4136" s="109" t="s">
        <v>52</v>
      </c>
      <c r="T4136" s="110">
        <f t="shared" si="1330"/>
        <v>44175</v>
      </c>
      <c r="U4136" s="111">
        <f t="shared" si="1331"/>
        <v>0</v>
      </c>
      <c r="V4136" s="22"/>
      <c r="AF4136" s="14"/>
    </row>
    <row r="4137" spans="1:32" x14ac:dyDescent="0.2">
      <c r="A4137" s="112">
        <f t="shared" si="1321"/>
        <v>44162</v>
      </c>
      <c r="B4137" s="104">
        <f t="shared" si="1333"/>
        <v>16436.073776589998</v>
      </c>
      <c r="C4137" s="104">
        <f t="shared" si="1322"/>
        <v>15152.928586949947</v>
      </c>
      <c r="D4137" s="132">
        <f t="shared" si="1323"/>
        <v>44146</v>
      </c>
      <c r="E4137" s="105">
        <f t="shared" si="1315"/>
        <v>0</v>
      </c>
      <c r="F4137" s="106">
        <f t="shared" si="1332"/>
        <v>17</v>
      </c>
      <c r="G4137" s="106">
        <f t="shared" si="1334"/>
        <v>30</v>
      </c>
      <c r="H4137" s="104">
        <f t="shared" si="1324"/>
        <v>1</v>
      </c>
      <c r="I4137" s="104">
        <f t="shared" si="1325"/>
        <v>1.07934741</v>
      </c>
      <c r="J4137" s="104">
        <f t="shared" si="1317"/>
        <v>1.07934741</v>
      </c>
      <c r="K4137" s="104">
        <f t="shared" si="1318"/>
        <v>16355.274224229999</v>
      </c>
      <c r="L4137" s="107">
        <f t="shared" si="1327"/>
        <v>0</v>
      </c>
      <c r="M4137" s="105">
        <f t="shared" si="1328"/>
        <v>0</v>
      </c>
      <c r="N4137" s="104">
        <f t="shared" si="1329"/>
        <v>0</v>
      </c>
      <c r="O4137" s="113">
        <f t="shared" si="1326"/>
        <v>0.11</v>
      </c>
      <c r="P4137" s="108">
        <f t="shared" si="1316"/>
        <v>1.004940275</v>
      </c>
      <c r="Q4137" s="104">
        <f t="shared" si="1319"/>
        <v>80.799552360000007</v>
      </c>
      <c r="R4137" s="104">
        <f t="shared" si="1320"/>
        <v>80.799552360000007</v>
      </c>
      <c r="S4137" s="109" t="s">
        <v>52</v>
      </c>
      <c r="T4137" s="110">
        <f t="shared" si="1330"/>
        <v>44175</v>
      </c>
      <c r="U4137" s="111">
        <f t="shared" si="1331"/>
        <v>0</v>
      </c>
      <c r="V4137" s="22"/>
      <c r="AF4137" s="14"/>
    </row>
    <row r="4138" spans="1:32" x14ac:dyDescent="0.2">
      <c r="A4138" s="112">
        <f t="shared" si="1321"/>
        <v>44163</v>
      </c>
      <c r="B4138" s="104">
        <f t="shared" si="1333"/>
        <v>16440.83909836</v>
      </c>
      <c r="C4138" s="104">
        <f t="shared" si="1322"/>
        <v>15152.928586949947</v>
      </c>
      <c r="D4138" s="132">
        <f t="shared" si="1323"/>
        <v>44146</v>
      </c>
      <c r="E4138" s="105">
        <f t="shared" si="1315"/>
        <v>0</v>
      </c>
      <c r="F4138" s="106">
        <f t="shared" si="1332"/>
        <v>18</v>
      </c>
      <c r="G4138" s="106">
        <f t="shared" si="1334"/>
        <v>30</v>
      </c>
      <c r="H4138" s="104">
        <f t="shared" si="1324"/>
        <v>1</v>
      </c>
      <c r="I4138" s="104">
        <f t="shared" si="1325"/>
        <v>1.07934741</v>
      </c>
      <c r="J4138" s="104">
        <f t="shared" si="1317"/>
        <v>1.07934741</v>
      </c>
      <c r="K4138" s="104">
        <f t="shared" si="1318"/>
        <v>16355.274224229999</v>
      </c>
      <c r="L4138" s="107">
        <f t="shared" si="1327"/>
        <v>0</v>
      </c>
      <c r="M4138" s="105">
        <f t="shared" si="1328"/>
        <v>0</v>
      </c>
      <c r="N4138" s="104">
        <f t="shared" si="1329"/>
        <v>0</v>
      </c>
      <c r="O4138" s="113">
        <f t="shared" si="1326"/>
        <v>0.11</v>
      </c>
      <c r="P4138" s="108">
        <f t="shared" si="1316"/>
        <v>1.0052316379999999</v>
      </c>
      <c r="Q4138" s="104">
        <f t="shared" si="1319"/>
        <v>85.564874130000007</v>
      </c>
      <c r="R4138" s="104">
        <f t="shared" si="1320"/>
        <v>85.564874130000007</v>
      </c>
      <c r="S4138" s="109" t="s">
        <v>52</v>
      </c>
      <c r="T4138" s="110">
        <f t="shared" si="1330"/>
        <v>44175</v>
      </c>
      <c r="U4138" s="111">
        <f t="shared" si="1331"/>
        <v>0</v>
      </c>
      <c r="V4138" s="22"/>
      <c r="AF4138" s="14"/>
    </row>
    <row r="4139" spans="1:32" x14ac:dyDescent="0.2">
      <c r="A4139" s="112">
        <f t="shared" si="1321"/>
        <v>44164</v>
      </c>
      <c r="B4139" s="104">
        <f t="shared" si="1333"/>
        <v>16445.605810319998</v>
      </c>
      <c r="C4139" s="104">
        <f t="shared" si="1322"/>
        <v>15152.928586949947</v>
      </c>
      <c r="D4139" s="132">
        <f t="shared" si="1323"/>
        <v>44146</v>
      </c>
      <c r="E4139" s="105">
        <f t="shared" ref="E4139:E4202" si="1335">IF(DAY(A4138)=$E$2,VLOOKUP(A4138,$AG$10:$AH$200,2),E4138)</f>
        <v>0</v>
      </c>
      <c r="F4139" s="106">
        <f t="shared" si="1332"/>
        <v>19</v>
      </c>
      <c r="G4139" s="106">
        <f t="shared" si="1334"/>
        <v>30</v>
      </c>
      <c r="H4139" s="104">
        <f t="shared" si="1324"/>
        <v>1</v>
      </c>
      <c r="I4139" s="104">
        <f t="shared" si="1325"/>
        <v>1.07934741</v>
      </c>
      <c r="J4139" s="104">
        <f t="shared" si="1317"/>
        <v>1.07934741</v>
      </c>
      <c r="K4139" s="104">
        <f t="shared" si="1318"/>
        <v>16355.274224229999</v>
      </c>
      <c r="L4139" s="107">
        <f t="shared" si="1327"/>
        <v>0</v>
      </c>
      <c r="M4139" s="105">
        <f t="shared" si="1328"/>
        <v>0</v>
      </c>
      <c r="N4139" s="104">
        <f t="shared" si="1329"/>
        <v>0</v>
      </c>
      <c r="O4139" s="113">
        <f t="shared" si="1326"/>
        <v>0.11</v>
      </c>
      <c r="P4139" s="108">
        <f t="shared" si="1316"/>
        <v>1.005523086</v>
      </c>
      <c r="Q4139" s="104">
        <f t="shared" si="1319"/>
        <v>90.331586090000002</v>
      </c>
      <c r="R4139" s="104">
        <f t="shared" si="1320"/>
        <v>90.331586090000002</v>
      </c>
      <c r="S4139" s="109" t="s">
        <v>52</v>
      </c>
      <c r="T4139" s="110">
        <f t="shared" si="1330"/>
        <v>44175</v>
      </c>
      <c r="U4139" s="111">
        <f t="shared" si="1331"/>
        <v>0</v>
      </c>
      <c r="V4139" s="22"/>
      <c r="AF4139" s="14"/>
    </row>
    <row r="4140" spans="1:32" x14ac:dyDescent="0.2">
      <c r="A4140" s="112">
        <f t="shared" si="1321"/>
        <v>44165</v>
      </c>
      <c r="B4140" s="104">
        <f t="shared" si="1333"/>
        <v>16450.37389612</v>
      </c>
      <c r="C4140" s="104">
        <f t="shared" si="1322"/>
        <v>15152.928586949947</v>
      </c>
      <c r="D4140" s="132">
        <f t="shared" si="1323"/>
        <v>44146</v>
      </c>
      <c r="E4140" s="105">
        <f t="shared" si="1335"/>
        <v>0</v>
      </c>
      <c r="F4140" s="106">
        <f t="shared" si="1332"/>
        <v>20</v>
      </c>
      <c r="G4140" s="106">
        <f t="shared" si="1334"/>
        <v>30</v>
      </c>
      <c r="H4140" s="104">
        <f t="shared" si="1324"/>
        <v>1</v>
      </c>
      <c r="I4140" s="104">
        <f t="shared" si="1325"/>
        <v>1.07934741</v>
      </c>
      <c r="J4140" s="104">
        <f t="shared" si="1317"/>
        <v>1.07934741</v>
      </c>
      <c r="K4140" s="104">
        <f t="shared" si="1318"/>
        <v>16355.274224229999</v>
      </c>
      <c r="L4140" s="107">
        <f t="shared" si="1327"/>
        <v>0</v>
      </c>
      <c r="M4140" s="105">
        <f t="shared" si="1328"/>
        <v>0</v>
      </c>
      <c r="N4140" s="104">
        <f t="shared" si="1329"/>
        <v>0</v>
      </c>
      <c r="O4140" s="113">
        <f t="shared" si="1326"/>
        <v>0.11</v>
      </c>
      <c r="P4140" s="108">
        <f t="shared" si="1316"/>
        <v>1.005814618</v>
      </c>
      <c r="Q4140" s="104">
        <f t="shared" si="1319"/>
        <v>95.099671889999996</v>
      </c>
      <c r="R4140" s="104">
        <f t="shared" si="1320"/>
        <v>95.099671889999996</v>
      </c>
      <c r="S4140" s="109" t="s">
        <v>52</v>
      </c>
      <c r="T4140" s="110">
        <f t="shared" si="1330"/>
        <v>44175</v>
      </c>
      <c r="U4140" s="111">
        <f t="shared" si="1331"/>
        <v>0</v>
      </c>
      <c r="V4140" s="22"/>
      <c r="AF4140" s="14"/>
    </row>
    <row r="4141" spans="1:32" x14ac:dyDescent="0.2">
      <c r="A4141" s="112">
        <f t="shared" si="1321"/>
        <v>44166</v>
      </c>
      <c r="B4141" s="104">
        <f t="shared" si="1333"/>
        <v>16455.143372129998</v>
      </c>
      <c r="C4141" s="104">
        <f t="shared" si="1322"/>
        <v>15152.928586949947</v>
      </c>
      <c r="D4141" s="132">
        <f t="shared" si="1323"/>
        <v>44146</v>
      </c>
      <c r="E4141" s="105">
        <f t="shared" si="1335"/>
        <v>0</v>
      </c>
      <c r="F4141" s="106">
        <f t="shared" si="1332"/>
        <v>21</v>
      </c>
      <c r="G4141" s="106">
        <f t="shared" si="1334"/>
        <v>30</v>
      </c>
      <c r="H4141" s="104">
        <f t="shared" si="1324"/>
        <v>1</v>
      </c>
      <c r="I4141" s="104">
        <f t="shared" si="1325"/>
        <v>1.07934741</v>
      </c>
      <c r="J4141" s="104">
        <f t="shared" si="1317"/>
        <v>1.07934741</v>
      </c>
      <c r="K4141" s="104">
        <f t="shared" si="1318"/>
        <v>16355.274224229999</v>
      </c>
      <c r="L4141" s="107">
        <f t="shared" si="1327"/>
        <v>0</v>
      </c>
      <c r="M4141" s="105">
        <f t="shared" si="1328"/>
        <v>0</v>
      </c>
      <c r="N4141" s="104">
        <f t="shared" si="1329"/>
        <v>0</v>
      </c>
      <c r="O4141" s="113">
        <f t="shared" si="1326"/>
        <v>0.11</v>
      </c>
      <c r="P4141" s="108">
        <f t="shared" si="1316"/>
        <v>1.0061062350000001</v>
      </c>
      <c r="Q4141" s="104">
        <f t="shared" si="1319"/>
        <v>99.869147900000002</v>
      </c>
      <c r="R4141" s="104">
        <f t="shared" si="1320"/>
        <v>99.869147900000002</v>
      </c>
      <c r="S4141" s="109" t="s">
        <v>52</v>
      </c>
      <c r="T4141" s="110">
        <f t="shared" si="1330"/>
        <v>44175</v>
      </c>
      <c r="U4141" s="111">
        <f t="shared" si="1331"/>
        <v>0</v>
      </c>
      <c r="V4141" s="22"/>
      <c r="AF4141" s="14"/>
    </row>
    <row r="4142" spans="1:32" x14ac:dyDescent="0.2">
      <c r="A4142" s="112">
        <f t="shared" si="1321"/>
        <v>44167</v>
      </c>
      <c r="B4142" s="104">
        <f t="shared" si="1333"/>
        <v>16459.914221970001</v>
      </c>
      <c r="C4142" s="104">
        <f t="shared" si="1322"/>
        <v>15152.928586949947</v>
      </c>
      <c r="D4142" s="132">
        <f t="shared" si="1323"/>
        <v>44146</v>
      </c>
      <c r="E4142" s="105">
        <f t="shared" si="1335"/>
        <v>0</v>
      </c>
      <c r="F4142" s="106">
        <f t="shared" si="1332"/>
        <v>22</v>
      </c>
      <c r="G4142" s="106">
        <f t="shared" si="1334"/>
        <v>30</v>
      </c>
      <c r="H4142" s="104">
        <f t="shared" si="1324"/>
        <v>1</v>
      </c>
      <c r="I4142" s="104">
        <f t="shared" si="1325"/>
        <v>1.07934741</v>
      </c>
      <c r="J4142" s="104">
        <f t="shared" si="1317"/>
        <v>1.07934741</v>
      </c>
      <c r="K4142" s="104">
        <f t="shared" si="1318"/>
        <v>16355.274224229999</v>
      </c>
      <c r="L4142" s="107">
        <f t="shared" si="1327"/>
        <v>0</v>
      </c>
      <c r="M4142" s="105">
        <f t="shared" si="1328"/>
        <v>0</v>
      </c>
      <c r="N4142" s="104">
        <f t="shared" si="1329"/>
        <v>0</v>
      </c>
      <c r="O4142" s="113">
        <f t="shared" si="1326"/>
        <v>0.11</v>
      </c>
      <c r="P4142" s="108">
        <f t="shared" si="1316"/>
        <v>1.0063979359999999</v>
      </c>
      <c r="Q4142" s="104">
        <f t="shared" si="1319"/>
        <v>104.63999774</v>
      </c>
      <c r="R4142" s="104">
        <f t="shared" si="1320"/>
        <v>104.63999774</v>
      </c>
      <c r="S4142" s="109" t="s">
        <v>52</v>
      </c>
      <c r="T4142" s="110">
        <f t="shared" si="1330"/>
        <v>44175</v>
      </c>
      <c r="U4142" s="111">
        <f t="shared" si="1331"/>
        <v>0</v>
      </c>
      <c r="V4142" s="22"/>
      <c r="AF4142" s="14"/>
    </row>
    <row r="4143" spans="1:32" x14ac:dyDescent="0.2">
      <c r="A4143" s="112">
        <f t="shared" si="1321"/>
        <v>44168</v>
      </c>
      <c r="B4143" s="104">
        <f t="shared" si="1333"/>
        <v>16464.686462019999</v>
      </c>
      <c r="C4143" s="104">
        <f t="shared" si="1322"/>
        <v>15152.928586949947</v>
      </c>
      <c r="D4143" s="132">
        <f t="shared" si="1323"/>
        <v>44146</v>
      </c>
      <c r="E4143" s="105">
        <f t="shared" si="1335"/>
        <v>0</v>
      </c>
      <c r="F4143" s="106">
        <f t="shared" si="1332"/>
        <v>23</v>
      </c>
      <c r="G4143" s="106">
        <f t="shared" si="1334"/>
        <v>30</v>
      </c>
      <c r="H4143" s="104">
        <f t="shared" si="1324"/>
        <v>1</v>
      </c>
      <c r="I4143" s="104">
        <f t="shared" si="1325"/>
        <v>1.07934741</v>
      </c>
      <c r="J4143" s="104">
        <f t="shared" si="1317"/>
        <v>1.07934741</v>
      </c>
      <c r="K4143" s="104">
        <f t="shared" si="1318"/>
        <v>16355.274224229999</v>
      </c>
      <c r="L4143" s="107">
        <f t="shared" si="1327"/>
        <v>0</v>
      </c>
      <c r="M4143" s="105">
        <f t="shared" si="1328"/>
        <v>0</v>
      </c>
      <c r="N4143" s="104">
        <f t="shared" si="1329"/>
        <v>0</v>
      </c>
      <c r="O4143" s="113">
        <f t="shared" si="1326"/>
        <v>0.11</v>
      </c>
      <c r="P4143" s="108">
        <f t="shared" si="1316"/>
        <v>1.006689722</v>
      </c>
      <c r="Q4143" s="104">
        <f t="shared" si="1319"/>
        <v>109.41223779000001</v>
      </c>
      <c r="R4143" s="104">
        <f t="shared" si="1320"/>
        <v>109.41223779000001</v>
      </c>
      <c r="S4143" s="109" t="s">
        <v>52</v>
      </c>
      <c r="T4143" s="110">
        <f t="shared" si="1330"/>
        <v>44175</v>
      </c>
      <c r="U4143" s="111">
        <f t="shared" si="1331"/>
        <v>0</v>
      </c>
      <c r="V4143" s="22"/>
      <c r="AF4143" s="14"/>
    </row>
    <row r="4144" spans="1:32" x14ac:dyDescent="0.2">
      <c r="A4144" s="112">
        <f t="shared" si="1321"/>
        <v>44169</v>
      </c>
      <c r="B4144" s="104">
        <f t="shared" si="1333"/>
        <v>16469.46009226</v>
      </c>
      <c r="C4144" s="104">
        <f t="shared" si="1322"/>
        <v>15152.928586949947</v>
      </c>
      <c r="D4144" s="132">
        <f t="shared" si="1323"/>
        <v>44146</v>
      </c>
      <c r="E4144" s="105">
        <f t="shared" si="1335"/>
        <v>0</v>
      </c>
      <c r="F4144" s="106">
        <f t="shared" si="1332"/>
        <v>24</v>
      </c>
      <c r="G4144" s="106">
        <f t="shared" si="1334"/>
        <v>30</v>
      </c>
      <c r="H4144" s="104">
        <f t="shared" si="1324"/>
        <v>1</v>
      </c>
      <c r="I4144" s="104">
        <f t="shared" si="1325"/>
        <v>1.07934741</v>
      </c>
      <c r="J4144" s="104">
        <f t="shared" si="1317"/>
        <v>1.07934741</v>
      </c>
      <c r="K4144" s="104">
        <f t="shared" si="1318"/>
        <v>16355.274224229999</v>
      </c>
      <c r="L4144" s="107">
        <f t="shared" si="1327"/>
        <v>0</v>
      </c>
      <c r="M4144" s="105">
        <f t="shared" si="1328"/>
        <v>0</v>
      </c>
      <c r="N4144" s="104">
        <f t="shared" si="1329"/>
        <v>0</v>
      </c>
      <c r="O4144" s="113">
        <f t="shared" si="1326"/>
        <v>0.11</v>
      </c>
      <c r="P4144" s="108">
        <f t="shared" si="1316"/>
        <v>1.0069815929999999</v>
      </c>
      <c r="Q4144" s="104">
        <f t="shared" si="1319"/>
        <v>114.18586802999999</v>
      </c>
      <c r="R4144" s="104">
        <f t="shared" si="1320"/>
        <v>114.18586802999999</v>
      </c>
      <c r="S4144" s="109" t="s">
        <v>52</v>
      </c>
      <c r="T4144" s="110">
        <f t="shared" si="1330"/>
        <v>44175</v>
      </c>
      <c r="U4144" s="111">
        <f t="shared" si="1331"/>
        <v>0</v>
      </c>
      <c r="V4144" s="22"/>
      <c r="AF4144" s="14"/>
    </row>
    <row r="4145" spans="1:32" x14ac:dyDescent="0.2">
      <c r="A4145" s="112">
        <f t="shared" si="1321"/>
        <v>44170</v>
      </c>
      <c r="B4145" s="104">
        <f t="shared" si="1333"/>
        <v>16474.235096349999</v>
      </c>
      <c r="C4145" s="104">
        <f t="shared" si="1322"/>
        <v>15152.928586949947</v>
      </c>
      <c r="D4145" s="132">
        <f t="shared" si="1323"/>
        <v>44146</v>
      </c>
      <c r="E4145" s="105">
        <f t="shared" si="1335"/>
        <v>0</v>
      </c>
      <c r="F4145" s="106">
        <f t="shared" si="1332"/>
        <v>25</v>
      </c>
      <c r="G4145" s="106">
        <f t="shared" si="1334"/>
        <v>30</v>
      </c>
      <c r="H4145" s="104">
        <f t="shared" si="1324"/>
        <v>1</v>
      </c>
      <c r="I4145" s="104">
        <f t="shared" si="1325"/>
        <v>1.07934741</v>
      </c>
      <c r="J4145" s="104">
        <f t="shared" si="1317"/>
        <v>1.07934741</v>
      </c>
      <c r="K4145" s="104">
        <f t="shared" si="1318"/>
        <v>16355.274224229999</v>
      </c>
      <c r="L4145" s="107">
        <f t="shared" si="1327"/>
        <v>0</v>
      </c>
      <c r="M4145" s="105">
        <f t="shared" si="1328"/>
        <v>0</v>
      </c>
      <c r="N4145" s="104">
        <f t="shared" si="1329"/>
        <v>0</v>
      </c>
      <c r="O4145" s="113">
        <f t="shared" si="1326"/>
        <v>0.11</v>
      </c>
      <c r="P4145" s="108">
        <f t="shared" si="1316"/>
        <v>1.0072735479999999</v>
      </c>
      <c r="Q4145" s="104">
        <f t="shared" si="1319"/>
        <v>118.96087212</v>
      </c>
      <c r="R4145" s="104">
        <f t="shared" si="1320"/>
        <v>118.96087212</v>
      </c>
      <c r="S4145" s="109" t="s">
        <v>52</v>
      </c>
      <c r="T4145" s="110">
        <f t="shared" si="1330"/>
        <v>44175</v>
      </c>
      <c r="U4145" s="111">
        <f t="shared" si="1331"/>
        <v>0</v>
      </c>
      <c r="V4145" s="22"/>
      <c r="AF4145" s="14"/>
    </row>
    <row r="4146" spans="1:32" x14ac:dyDescent="0.2">
      <c r="A4146" s="112">
        <f t="shared" si="1321"/>
        <v>44171</v>
      </c>
      <c r="B4146" s="104">
        <f t="shared" si="1333"/>
        <v>16479.01149063</v>
      </c>
      <c r="C4146" s="104">
        <f t="shared" si="1322"/>
        <v>15152.928586949947</v>
      </c>
      <c r="D4146" s="132">
        <f t="shared" si="1323"/>
        <v>44146</v>
      </c>
      <c r="E4146" s="105">
        <f t="shared" si="1335"/>
        <v>0</v>
      </c>
      <c r="F4146" s="106">
        <f t="shared" si="1332"/>
        <v>26</v>
      </c>
      <c r="G4146" s="106">
        <f t="shared" si="1334"/>
        <v>30</v>
      </c>
      <c r="H4146" s="104">
        <f t="shared" si="1324"/>
        <v>1</v>
      </c>
      <c r="I4146" s="104">
        <f t="shared" si="1325"/>
        <v>1.07934741</v>
      </c>
      <c r="J4146" s="104">
        <f t="shared" si="1317"/>
        <v>1.07934741</v>
      </c>
      <c r="K4146" s="104">
        <f t="shared" si="1318"/>
        <v>16355.274224229999</v>
      </c>
      <c r="L4146" s="107">
        <f t="shared" si="1327"/>
        <v>0</v>
      </c>
      <c r="M4146" s="105">
        <f t="shared" si="1328"/>
        <v>0</v>
      </c>
      <c r="N4146" s="104">
        <f t="shared" si="1329"/>
        <v>0</v>
      </c>
      <c r="O4146" s="113">
        <f t="shared" si="1326"/>
        <v>0.11</v>
      </c>
      <c r="P4146" s="108">
        <f t="shared" si="1316"/>
        <v>1.0075655880000001</v>
      </c>
      <c r="Q4146" s="104">
        <f t="shared" si="1319"/>
        <v>123.7372664</v>
      </c>
      <c r="R4146" s="104">
        <f t="shared" si="1320"/>
        <v>123.7372664</v>
      </c>
      <c r="S4146" s="109" t="s">
        <v>52</v>
      </c>
      <c r="T4146" s="110">
        <f t="shared" si="1330"/>
        <v>44175</v>
      </c>
      <c r="U4146" s="111">
        <f t="shared" si="1331"/>
        <v>0</v>
      </c>
      <c r="V4146" s="22"/>
      <c r="AF4146" s="14"/>
    </row>
    <row r="4147" spans="1:32" x14ac:dyDescent="0.2">
      <c r="A4147" s="112">
        <f t="shared" si="1321"/>
        <v>44172</v>
      </c>
      <c r="B4147" s="104">
        <f t="shared" si="1333"/>
        <v>16483.78925876</v>
      </c>
      <c r="C4147" s="104">
        <f t="shared" si="1322"/>
        <v>15152.928586949947</v>
      </c>
      <c r="D4147" s="132">
        <f t="shared" si="1323"/>
        <v>44146</v>
      </c>
      <c r="E4147" s="105">
        <f t="shared" si="1335"/>
        <v>0</v>
      </c>
      <c r="F4147" s="106">
        <f t="shared" si="1332"/>
        <v>27</v>
      </c>
      <c r="G4147" s="106">
        <f t="shared" si="1334"/>
        <v>30</v>
      </c>
      <c r="H4147" s="104">
        <f t="shared" si="1324"/>
        <v>1</v>
      </c>
      <c r="I4147" s="104">
        <f t="shared" si="1325"/>
        <v>1.07934741</v>
      </c>
      <c r="J4147" s="104">
        <f t="shared" si="1317"/>
        <v>1.07934741</v>
      </c>
      <c r="K4147" s="104">
        <f t="shared" si="1318"/>
        <v>16355.274224229999</v>
      </c>
      <c r="L4147" s="107">
        <f t="shared" si="1327"/>
        <v>0</v>
      </c>
      <c r="M4147" s="105">
        <f t="shared" si="1328"/>
        <v>0</v>
      </c>
      <c r="N4147" s="104">
        <f t="shared" si="1329"/>
        <v>0</v>
      </c>
      <c r="O4147" s="113">
        <f t="shared" si="1326"/>
        <v>0.11</v>
      </c>
      <c r="P4147" s="108">
        <f t="shared" si="1316"/>
        <v>1.0078577120000001</v>
      </c>
      <c r="Q4147" s="104">
        <f t="shared" si="1319"/>
        <v>128.51503453000001</v>
      </c>
      <c r="R4147" s="104">
        <f t="shared" si="1320"/>
        <v>128.51503453000001</v>
      </c>
      <c r="S4147" s="109" t="s">
        <v>52</v>
      </c>
      <c r="T4147" s="110">
        <f t="shared" si="1330"/>
        <v>44175</v>
      </c>
      <c r="U4147" s="111">
        <f t="shared" si="1331"/>
        <v>0</v>
      </c>
      <c r="V4147" s="22"/>
      <c r="AF4147" s="14"/>
    </row>
    <row r="4148" spans="1:32" x14ac:dyDescent="0.2">
      <c r="A4148" s="112">
        <f t="shared" si="1321"/>
        <v>44173</v>
      </c>
      <c r="B4148" s="104">
        <f t="shared" si="1333"/>
        <v>16488.568417089999</v>
      </c>
      <c r="C4148" s="104">
        <f t="shared" si="1322"/>
        <v>15152.928586949947</v>
      </c>
      <c r="D4148" s="132">
        <f t="shared" si="1323"/>
        <v>44146</v>
      </c>
      <c r="E4148" s="105">
        <f t="shared" si="1335"/>
        <v>0</v>
      </c>
      <c r="F4148" s="106">
        <f t="shared" si="1332"/>
        <v>28</v>
      </c>
      <c r="G4148" s="106">
        <f t="shared" si="1334"/>
        <v>30</v>
      </c>
      <c r="H4148" s="104">
        <f t="shared" si="1324"/>
        <v>1</v>
      </c>
      <c r="I4148" s="104">
        <f t="shared" si="1325"/>
        <v>1.07934741</v>
      </c>
      <c r="J4148" s="104">
        <f t="shared" si="1317"/>
        <v>1.07934741</v>
      </c>
      <c r="K4148" s="104">
        <f t="shared" si="1318"/>
        <v>16355.274224229999</v>
      </c>
      <c r="L4148" s="107">
        <f t="shared" si="1327"/>
        <v>0</v>
      </c>
      <c r="M4148" s="105">
        <f t="shared" si="1328"/>
        <v>0</v>
      </c>
      <c r="N4148" s="104">
        <f t="shared" si="1329"/>
        <v>0</v>
      </c>
      <c r="O4148" s="113">
        <f t="shared" si="1326"/>
        <v>0.11</v>
      </c>
      <c r="P4148" s="108">
        <f t="shared" si="1316"/>
        <v>1.008149921</v>
      </c>
      <c r="Q4148" s="104">
        <f t="shared" si="1319"/>
        <v>133.29419286000001</v>
      </c>
      <c r="R4148" s="104">
        <f t="shared" si="1320"/>
        <v>133.29419286000001</v>
      </c>
      <c r="S4148" s="109" t="s">
        <v>52</v>
      </c>
      <c r="T4148" s="110">
        <f t="shared" si="1330"/>
        <v>44175</v>
      </c>
      <c r="U4148" s="111">
        <f t="shared" si="1331"/>
        <v>0</v>
      </c>
      <c r="V4148" s="22"/>
      <c r="AF4148" s="14"/>
    </row>
    <row r="4149" spans="1:32" x14ac:dyDescent="0.2">
      <c r="A4149" s="112">
        <f t="shared" si="1321"/>
        <v>44174</v>
      </c>
      <c r="B4149" s="104">
        <f t="shared" si="1333"/>
        <v>16493.348965609999</v>
      </c>
      <c r="C4149" s="104">
        <f t="shared" si="1322"/>
        <v>15152.928586949947</v>
      </c>
      <c r="D4149" s="132">
        <f t="shared" si="1323"/>
        <v>44146</v>
      </c>
      <c r="E4149" s="105">
        <f t="shared" si="1335"/>
        <v>0</v>
      </c>
      <c r="F4149" s="106">
        <f t="shared" si="1332"/>
        <v>29</v>
      </c>
      <c r="G4149" s="106">
        <f t="shared" si="1334"/>
        <v>30</v>
      </c>
      <c r="H4149" s="104">
        <f t="shared" si="1324"/>
        <v>1</v>
      </c>
      <c r="I4149" s="104">
        <f t="shared" si="1325"/>
        <v>1.07934741</v>
      </c>
      <c r="J4149" s="104">
        <f t="shared" si="1317"/>
        <v>1.07934741</v>
      </c>
      <c r="K4149" s="104">
        <f t="shared" si="1318"/>
        <v>16355.274224229999</v>
      </c>
      <c r="L4149" s="107">
        <f t="shared" si="1327"/>
        <v>0</v>
      </c>
      <c r="M4149" s="105">
        <f t="shared" si="1328"/>
        <v>0</v>
      </c>
      <c r="N4149" s="104">
        <f t="shared" si="1329"/>
        <v>0</v>
      </c>
      <c r="O4149" s="113">
        <f t="shared" si="1326"/>
        <v>0.11</v>
      </c>
      <c r="P4149" s="108">
        <f t="shared" si="1316"/>
        <v>1.0084422150000001</v>
      </c>
      <c r="Q4149" s="104">
        <f t="shared" si="1319"/>
        <v>138.07474138000001</v>
      </c>
      <c r="R4149" s="104">
        <f t="shared" si="1320"/>
        <v>138.07474138000001</v>
      </c>
      <c r="S4149" s="109" t="s">
        <v>52</v>
      </c>
      <c r="T4149" s="110">
        <f t="shared" si="1330"/>
        <v>44175</v>
      </c>
      <c r="U4149" s="111">
        <f t="shared" si="1331"/>
        <v>0</v>
      </c>
      <c r="V4149" s="22"/>
      <c r="AF4149" s="14"/>
    </row>
    <row r="4150" spans="1:32" x14ac:dyDescent="0.2">
      <c r="A4150" s="112">
        <f t="shared" si="1321"/>
        <v>44175</v>
      </c>
      <c r="B4150" s="104">
        <f t="shared" si="1333"/>
        <v>16498.130904329999</v>
      </c>
      <c r="C4150" s="104">
        <f t="shared" si="1322"/>
        <v>15152.928586949947</v>
      </c>
      <c r="D4150" s="132">
        <f t="shared" si="1323"/>
        <v>44146</v>
      </c>
      <c r="E4150" s="105">
        <f t="shared" si="1335"/>
        <v>0</v>
      </c>
      <c r="F4150" s="106">
        <f t="shared" si="1332"/>
        <v>30</v>
      </c>
      <c r="G4150" s="106">
        <f t="shared" si="1334"/>
        <v>30</v>
      </c>
      <c r="H4150" s="104">
        <f t="shared" si="1324"/>
        <v>1</v>
      </c>
      <c r="I4150" s="104">
        <f t="shared" si="1325"/>
        <v>1.07934741</v>
      </c>
      <c r="J4150" s="104">
        <f t="shared" si="1317"/>
        <v>1.07934741</v>
      </c>
      <c r="K4150" s="104">
        <f t="shared" si="1318"/>
        <v>16355.274224229999</v>
      </c>
      <c r="L4150" s="107">
        <f t="shared" si="1327"/>
        <v>135</v>
      </c>
      <c r="M4150" s="105">
        <f t="shared" si="1328"/>
        <v>2.9414065723064483E-2</v>
      </c>
      <c r="N4150" s="104">
        <f t="shared" si="1329"/>
        <v>481.07511095000001</v>
      </c>
      <c r="O4150" s="113">
        <f t="shared" si="1326"/>
        <v>0.11</v>
      </c>
      <c r="P4150" s="108">
        <f t="shared" si="1316"/>
        <v>1.0087345940000001</v>
      </c>
      <c r="Q4150" s="104">
        <f t="shared" si="1319"/>
        <v>142.85668010000001</v>
      </c>
      <c r="R4150" s="104">
        <f t="shared" si="1320"/>
        <v>623.93179105000002</v>
      </c>
      <c r="S4150" s="109" t="s">
        <v>52</v>
      </c>
      <c r="T4150" s="110">
        <f t="shared" si="1330"/>
        <v>44175</v>
      </c>
      <c r="U4150" s="111">
        <f t="shared" si="1331"/>
        <v>15874.199113279999</v>
      </c>
      <c r="V4150" s="71"/>
      <c r="AF4150" s="14"/>
    </row>
    <row r="4151" spans="1:32" x14ac:dyDescent="0.2">
      <c r="A4151" s="112">
        <f t="shared" si="1321"/>
        <v>44176</v>
      </c>
      <c r="B4151" s="104">
        <f t="shared" si="1333"/>
        <v>15878.65304845</v>
      </c>
      <c r="C4151" s="104">
        <f t="shared" si="1322"/>
        <v>14707.219349599947</v>
      </c>
      <c r="D4151" s="132">
        <f t="shared" si="1323"/>
        <v>44176</v>
      </c>
      <c r="E4151" s="105">
        <f t="shared" si="1335"/>
        <v>0</v>
      </c>
      <c r="F4151" s="106">
        <f t="shared" si="1332"/>
        <v>1</v>
      </c>
      <c r="G4151" s="106">
        <f t="shared" si="1334"/>
        <v>31</v>
      </c>
      <c r="H4151" s="104">
        <f t="shared" si="1324"/>
        <v>1</v>
      </c>
      <c r="I4151" s="104">
        <f t="shared" si="1325"/>
        <v>1.07934741</v>
      </c>
      <c r="J4151" s="104">
        <f t="shared" si="1317"/>
        <v>1.07934741</v>
      </c>
      <c r="K4151" s="104">
        <f t="shared" si="1318"/>
        <v>15874.19911329</v>
      </c>
      <c r="L4151" s="107">
        <f t="shared" si="1327"/>
        <v>0</v>
      </c>
      <c r="M4151" s="105">
        <f t="shared" si="1328"/>
        <v>0</v>
      </c>
      <c r="N4151" s="104">
        <f t="shared" si="1329"/>
        <v>0</v>
      </c>
      <c r="O4151" s="113">
        <f t="shared" si="1326"/>
        <v>0.11</v>
      </c>
      <c r="P4151" s="108">
        <f t="shared" si="1316"/>
        <v>1.0002805770000001</v>
      </c>
      <c r="Q4151" s="104">
        <f t="shared" si="1319"/>
        <v>4.4539351600000003</v>
      </c>
      <c r="R4151" s="104">
        <f t="shared" si="1320"/>
        <v>4.4539351600000003</v>
      </c>
      <c r="S4151" s="109" t="s">
        <v>52</v>
      </c>
      <c r="T4151" s="110">
        <f t="shared" si="1330"/>
        <v>44206</v>
      </c>
      <c r="U4151" s="111">
        <f t="shared" si="1331"/>
        <v>0</v>
      </c>
      <c r="V4151" s="22"/>
      <c r="AF4151" s="14"/>
    </row>
    <row r="4152" spans="1:32" x14ac:dyDescent="0.2">
      <c r="A4152" s="112">
        <f t="shared" si="1321"/>
        <v>44177</v>
      </c>
      <c r="B4152" s="104">
        <f t="shared" si="1333"/>
        <v>15883.10823768</v>
      </c>
      <c r="C4152" s="104">
        <f t="shared" si="1322"/>
        <v>14707.219349599947</v>
      </c>
      <c r="D4152" s="132">
        <f t="shared" si="1323"/>
        <v>44176</v>
      </c>
      <c r="E4152" s="105">
        <f t="shared" si="1335"/>
        <v>0</v>
      </c>
      <c r="F4152" s="106">
        <f t="shared" si="1332"/>
        <v>2</v>
      </c>
      <c r="G4152" s="106">
        <f t="shared" si="1334"/>
        <v>31</v>
      </c>
      <c r="H4152" s="104">
        <f t="shared" si="1324"/>
        <v>1</v>
      </c>
      <c r="I4152" s="104">
        <f t="shared" si="1325"/>
        <v>1.07934741</v>
      </c>
      <c r="J4152" s="104">
        <f t="shared" si="1317"/>
        <v>1.07934741</v>
      </c>
      <c r="K4152" s="104">
        <f t="shared" si="1318"/>
        <v>15874.19911329</v>
      </c>
      <c r="L4152" s="107">
        <f t="shared" si="1327"/>
        <v>0</v>
      </c>
      <c r="M4152" s="105">
        <f t="shared" si="1328"/>
        <v>0</v>
      </c>
      <c r="N4152" s="104">
        <f t="shared" si="1329"/>
        <v>0</v>
      </c>
      <c r="O4152" s="113">
        <f t="shared" si="1326"/>
        <v>0.11</v>
      </c>
      <c r="P4152" s="108">
        <f t="shared" si="1316"/>
        <v>1.000561233</v>
      </c>
      <c r="Q4152" s="104">
        <f t="shared" si="1319"/>
        <v>8.9091243900000006</v>
      </c>
      <c r="R4152" s="104">
        <f t="shared" si="1320"/>
        <v>8.9091243900000006</v>
      </c>
      <c r="S4152" s="109" t="s">
        <v>52</v>
      </c>
      <c r="T4152" s="110">
        <f t="shared" si="1330"/>
        <v>44206</v>
      </c>
      <c r="U4152" s="111">
        <f t="shared" si="1331"/>
        <v>0</v>
      </c>
      <c r="V4152" s="22"/>
      <c r="AF4152" s="14"/>
    </row>
    <row r="4153" spans="1:32" x14ac:dyDescent="0.2">
      <c r="A4153" s="112">
        <f t="shared" si="1321"/>
        <v>44178</v>
      </c>
      <c r="B4153" s="104">
        <f t="shared" si="1333"/>
        <v>15887.56466509</v>
      </c>
      <c r="C4153" s="104">
        <f t="shared" si="1322"/>
        <v>14707.219349599947</v>
      </c>
      <c r="D4153" s="132">
        <f t="shared" si="1323"/>
        <v>44176</v>
      </c>
      <c r="E4153" s="105">
        <f t="shared" si="1335"/>
        <v>0</v>
      </c>
      <c r="F4153" s="106">
        <f t="shared" si="1332"/>
        <v>3</v>
      </c>
      <c r="G4153" s="106">
        <f t="shared" si="1334"/>
        <v>31</v>
      </c>
      <c r="H4153" s="104">
        <f t="shared" si="1324"/>
        <v>1</v>
      </c>
      <c r="I4153" s="104">
        <f t="shared" si="1325"/>
        <v>1.07934741</v>
      </c>
      <c r="J4153" s="104">
        <f t="shared" si="1317"/>
        <v>1.07934741</v>
      </c>
      <c r="K4153" s="104">
        <f t="shared" si="1318"/>
        <v>15874.19911329</v>
      </c>
      <c r="L4153" s="107">
        <f t="shared" si="1327"/>
        <v>0</v>
      </c>
      <c r="M4153" s="105">
        <f t="shared" si="1328"/>
        <v>0</v>
      </c>
      <c r="N4153" s="104">
        <f t="shared" si="1329"/>
        <v>0</v>
      </c>
      <c r="O4153" s="113">
        <f t="shared" si="1326"/>
        <v>0.11</v>
      </c>
      <c r="P4153" s="108">
        <f t="shared" si="1316"/>
        <v>1.0008419669999999</v>
      </c>
      <c r="Q4153" s="104">
        <f t="shared" si="1319"/>
        <v>13.3655518</v>
      </c>
      <c r="R4153" s="104">
        <f t="shared" si="1320"/>
        <v>13.3655518</v>
      </c>
      <c r="S4153" s="109" t="s">
        <v>52</v>
      </c>
      <c r="T4153" s="110">
        <f t="shared" si="1330"/>
        <v>44206</v>
      </c>
      <c r="U4153" s="111">
        <f t="shared" si="1331"/>
        <v>0</v>
      </c>
      <c r="V4153" s="22"/>
      <c r="AF4153" s="14"/>
    </row>
    <row r="4154" spans="1:32" x14ac:dyDescent="0.2">
      <c r="A4154" s="112">
        <f t="shared" si="1321"/>
        <v>44179</v>
      </c>
      <c r="B4154" s="104">
        <f t="shared" si="1333"/>
        <v>15892.022362440001</v>
      </c>
      <c r="C4154" s="104">
        <f t="shared" si="1322"/>
        <v>14707.219349599947</v>
      </c>
      <c r="D4154" s="132">
        <f t="shared" si="1323"/>
        <v>44176</v>
      </c>
      <c r="E4154" s="105">
        <f t="shared" si="1335"/>
        <v>0</v>
      </c>
      <c r="F4154" s="106">
        <f t="shared" si="1332"/>
        <v>4</v>
      </c>
      <c r="G4154" s="106">
        <f t="shared" si="1334"/>
        <v>31</v>
      </c>
      <c r="H4154" s="104">
        <f t="shared" si="1324"/>
        <v>1</v>
      </c>
      <c r="I4154" s="104">
        <f t="shared" si="1325"/>
        <v>1.07934741</v>
      </c>
      <c r="J4154" s="104">
        <f t="shared" si="1317"/>
        <v>1.07934741</v>
      </c>
      <c r="K4154" s="104">
        <f t="shared" si="1318"/>
        <v>15874.19911329</v>
      </c>
      <c r="L4154" s="107">
        <f t="shared" si="1327"/>
        <v>0</v>
      </c>
      <c r="M4154" s="105">
        <f t="shared" si="1328"/>
        <v>0</v>
      </c>
      <c r="N4154" s="104">
        <f t="shared" si="1329"/>
        <v>0</v>
      </c>
      <c r="O4154" s="113">
        <f t="shared" si="1326"/>
        <v>0.11</v>
      </c>
      <c r="P4154" s="108">
        <f t="shared" si="1316"/>
        <v>1.0011227810000001</v>
      </c>
      <c r="Q4154" s="104">
        <f t="shared" si="1319"/>
        <v>17.823249149999999</v>
      </c>
      <c r="R4154" s="104">
        <f t="shared" si="1320"/>
        <v>17.823249149999999</v>
      </c>
      <c r="S4154" s="109" t="s">
        <v>52</v>
      </c>
      <c r="T4154" s="110">
        <f t="shared" si="1330"/>
        <v>44206</v>
      </c>
      <c r="U4154" s="111">
        <f t="shared" si="1331"/>
        <v>0</v>
      </c>
      <c r="V4154" s="22"/>
      <c r="AF4154" s="14"/>
    </row>
    <row r="4155" spans="1:32" x14ac:dyDescent="0.2">
      <c r="A4155" s="112">
        <f t="shared" si="1321"/>
        <v>44180</v>
      </c>
      <c r="B4155" s="104">
        <f t="shared" si="1333"/>
        <v>15896.481297980001</v>
      </c>
      <c r="C4155" s="104">
        <f t="shared" si="1322"/>
        <v>14707.219349599947</v>
      </c>
      <c r="D4155" s="132">
        <f t="shared" si="1323"/>
        <v>44176</v>
      </c>
      <c r="E4155" s="105">
        <f t="shared" si="1335"/>
        <v>0</v>
      </c>
      <c r="F4155" s="106">
        <f t="shared" si="1332"/>
        <v>5</v>
      </c>
      <c r="G4155" s="106">
        <f t="shared" si="1334"/>
        <v>31</v>
      </c>
      <c r="H4155" s="104">
        <f t="shared" si="1324"/>
        <v>1</v>
      </c>
      <c r="I4155" s="104">
        <f t="shared" si="1325"/>
        <v>1.07934741</v>
      </c>
      <c r="J4155" s="104">
        <f t="shared" si="1317"/>
        <v>1.07934741</v>
      </c>
      <c r="K4155" s="104">
        <f t="shared" si="1318"/>
        <v>15874.19911329</v>
      </c>
      <c r="L4155" s="107">
        <f t="shared" si="1327"/>
        <v>0</v>
      </c>
      <c r="M4155" s="105">
        <f t="shared" si="1328"/>
        <v>0</v>
      </c>
      <c r="N4155" s="104">
        <f t="shared" si="1329"/>
        <v>0</v>
      </c>
      <c r="O4155" s="113">
        <f t="shared" si="1326"/>
        <v>0.11</v>
      </c>
      <c r="P4155" s="108">
        <f t="shared" si="1316"/>
        <v>1.001403673</v>
      </c>
      <c r="Q4155" s="104">
        <f t="shared" si="1319"/>
        <v>22.282184690000001</v>
      </c>
      <c r="R4155" s="104">
        <f t="shared" si="1320"/>
        <v>22.282184690000001</v>
      </c>
      <c r="S4155" s="109" t="s">
        <v>52</v>
      </c>
      <c r="T4155" s="110">
        <f t="shared" si="1330"/>
        <v>44206</v>
      </c>
      <c r="U4155" s="111">
        <f t="shared" si="1331"/>
        <v>0</v>
      </c>
      <c r="V4155" s="22"/>
      <c r="AF4155" s="14"/>
    </row>
    <row r="4156" spans="1:32" x14ac:dyDescent="0.2">
      <c r="A4156" s="112">
        <f t="shared" si="1321"/>
        <v>44181</v>
      </c>
      <c r="B4156" s="104">
        <f t="shared" si="1333"/>
        <v>15900.9414717</v>
      </c>
      <c r="C4156" s="104">
        <f t="shared" si="1322"/>
        <v>14707.219349599947</v>
      </c>
      <c r="D4156" s="132">
        <f t="shared" si="1323"/>
        <v>44176</v>
      </c>
      <c r="E4156" s="105">
        <f t="shared" si="1335"/>
        <v>0</v>
      </c>
      <c r="F4156" s="106">
        <f t="shared" si="1332"/>
        <v>6</v>
      </c>
      <c r="G4156" s="106">
        <f t="shared" si="1334"/>
        <v>31</v>
      </c>
      <c r="H4156" s="104">
        <f t="shared" si="1324"/>
        <v>1</v>
      </c>
      <c r="I4156" s="104">
        <f t="shared" si="1325"/>
        <v>1.07934741</v>
      </c>
      <c r="J4156" s="104">
        <f t="shared" si="1317"/>
        <v>1.07934741</v>
      </c>
      <c r="K4156" s="104">
        <f t="shared" si="1318"/>
        <v>15874.19911329</v>
      </c>
      <c r="L4156" s="107">
        <f t="shared" si="1327"/>
        <v>0</v>
      </c>
      <c r="M4156" s="105">
        <f t="shared" si="1328"/>
        <v>0</v>
      </c>
      <c r="N4156" s="104">
        <f t="shared" si="1329"/>
        <v>0</v>
      </c>
      <c r="O4156" s="113">
        <f t="shared" si="1326"/>
        <v>0.11</v>
      </c>
      <c r="P4156" s="108">
        <f t="shared" si="1316"/>
        <v>1.0016846429999999</v>
      </c>
      <c r="Q4156" s="104">
        <f t="shared" si="1319"/>
        <v>26.742358410000001</v>
      </c>
      <c r="R4156" s="104">
        <f t="shared" si="1320"/>
        <v>26.742358410000001</v>
      </c>
      <c r="S4156" s="109" t="s">
        <v>52</v>
      </c>
      <c r="T4156" s="110">
        <f t="shared" si="1330"/>
        <v>44206</v>
      </c>
      <c r="U4156" s="111">
        <f t="shared" si="1331"/>
        <v>0</v>
      </c>
      <c r="V4156" s="22"/>
      <c r="AF4156" s="14"/>
    </row>
    <row r="4157" spans="1:32" x14ac:dyDescent="0.2">
      <c r="A4157" s="112">
        <f t="shared" si="1321"/>
        <v>44182</v>
      </c>
      <c r="B4157" s="104">
        <f t="shared" si="1333"/>
        <v>15905.40291536</v>
      </c>
      <c r="C4157" s="104">
        <f t="shared" si="1322"/>
        <v>14707.219349599947</v>
      </c>
      <c r="D4157" s="132">
        <f t="shared" si="1323"/>
        <v>44176</v>
      </c>
      <c r="E4157" s="105">
        <f t="shared" si="1335"/>
        <v>0</v>
      </c>
      <c r="F4157" s="106">
        <f t="shared" si="1332"/>
        <v>7</v>
      </c>
      <c r="G4157" s="106">
        <f t="shared" si="1334"/>
        <v>31</v>
      </c>
      <c r="H4157" s="104">
        <f t="shared" si="1324"/>
        <v>1</v>
      </c>
      <c r="I4157" s="104">
        <f t="shared" si="1325"/>
        <v>1.07934741</v>
      </c>
      <c r="J4157" s="104">
        <f t="shared" si="1317"/>
        <v>1.07934741</v>
      </c>
      <c r="K4157" s="104">
        <f t="shared" si="1318"/>
        <v>15874.19911329</v>
      </c>
      <c r="L4157" s="107">
        <f t="shared" si="1327"/>
        <v>0</v>
      </c>
      <c r="M4157" s="105">
        <f t="shared" si="1328"/>
        <v>0</v>
      </c>
      <c r="N4157" s="104">
        <f t="shared" si="1329"/>
        <v>0</v>
      </c>
      <c r="O4157" s="113">
        <f t="shared" si="1326"/>
        <v>0.11</v>
      </c>
      <c r="P4157" s="108">
        <f t="shared" si="1316"/>
        <v>1.001965693</v>
      </c>
      <c r="Q4157" s="104">
        <f t="shared" si="1319"/>
        <v>31.203802069999998</v>
      </c>
      <c r="R4157" s="104">
        <f t="shared" si="1320"/>
        <v>31.203802069999998</v>
      </c>
      <c r="S4157" s="109" t="s">
        <v>52</v>
      </c>
      <c r="T4157" s="110">
        <f t="shared" si="1330"/>
        <v>44206</v>
      </c>
      <c r="U4157" s="111">
        <f t="shared" si="1331"/>
        <v>0</v>
      </c>
      <c r="V4157" s="22"/>
      <c r="AF4157" s="14"/>
    </row>
    <row r="4158" spans="1:32" x14ac:dyDescent="0.2">
      <c r="A4158" s="112">
        <f t="shared" si="1321"/>
        <v>44183</v>
      </c>
      <c r="B4158" s="104">
        <f t="shared" si="1333"/>
        <v>15909.86561309</v>
      </c>
      <c r="C4158" s="104">
        <f t="shared" si="1322"/>
        <v>14707.219349599947</v>
      </c>
      <c r="D4158" s="132">
        <f t="shared" si="1323"/>
        <v>44176</v>
      </c>
      <c r="E4158" s="105">
        <f t="shared" si="1335"/>
        <v>0</v>
      </c>
      <c r="F4158" s="106">
        <f t="shared" si="1332"/>
        <v>8</v>
      </c>
      <c r="G4158" s="106">
        <f t="shared" si="1334"/>
        <v>31</v>
      </c>
      <c r="H4158" s="104">
        <f t="shared" si="1324"/>
        <v>1</v>
      </c>
      <c r="I4158" s="104">
        <f t="shared" si="1325"/>
        <v>1.07934741</v>
      </c>
      <c r="J4158" s="104">
        <f t="shared" si="1317"/>
        <v>1.07934741</v>
      </c>
      <c r="K4158" s="104">
        <f t="shared" si="1318"/>
        <v>15874.19911329</v>
      </c>
      <c r="L4158" s="107">
        <f t="shared" si="1327"/>
        <v>0</v>
      </c>
      <c r="M4158" s="105">
        <f t="shared" si="1328"/>
        <v>0</v>
      </c>
      <c r="N4158" s="104">
        <f t="shared" si="1329"/>
        <v>0</v>
      </c>
      <c r="O4158" s="113">
        <f t="shared" si="1326"/>
        <v>0.11</v>
      </c>
      <c r="P4158" s="108">
        <f t="shared" si="1316"/>
        <v>1.002246822</v>
      </c>
      <c r="Q4158" s="104">
        <f t="shared" si="1319"/>
        <v>35.666499799999997</v>
      </c>
      <c r="R4158" s="104">
        <f t="shared" si="1320"/>
        <v>35.666499799999997</v>
      </c>
      <c r="S4158" s="109" t="s">
        <v>52</v>
      </c>
      <c r="T4158" s="110">
        <f t="shared" si="1330"/>
        <v>44206</v>
      </c>
      <c r="U4158" s="111">
        <f t="shared" si="1331"/>
        <v>0</v>
      </c>
      <c r="V4158" s="22"/>
      <c r="AF4158" s="14"/>
    </row>
    <row r="4159" spans="1:32" x14ac:dyDescent="0.2">
      <c r="A4159" s="112">
        <f t="shared" si="1321"/>
        <v>44184</v>
      </c>
      <c r="B4159" s="104">
        <f t="shared" si="1333"/>
        <v>15914.329549</v>
      </c>
      <c r="C4159" s="104">
        <f t="shared" si="1322"/>
        <v>14707.219349599947</v>
      </c>
      <c r="D4159" s="132">
        <f t="shared" si="1323"/>
        <v>44176</v>
      </c>
      <c r="E4159" s="105">
        <f t="shared" si="1335"/>
        <v>0</v>
      </c>
      <c r="F4159" s="106">
        <f t="shared" si="1332"/>
        <v>9</v>
      </c>
      <c r="G4159" s="106">
        <f t="shared" si="1334"/>
        <v>31</v>
      </c>
      <c r="H4159" s="104">
        <f t="shared" si="1324"/>
        <v>1</v>
      </c>
      <c r="I4159" s="104">
        <f t="shared" si="1325"/>
        <v>1.07934741</v>
      </c>
      <c r="J4159" s="104">
        <f t="shared" si="1317"/>
        <v>1.07934741</v>
      </c>
      <c r="K4159" s="104">
        <f t="shared" si="1318"/>
        <v>15874.19911329</v>
      </c>
      <c r="L4159" s="107">
        <f t="shared" si="1327"/>
        <v>0</v>
      </c>
      <c r="M4159" s="105">
        <f t="shared" si="1328"/>
        <v>0</v>
      </c>
      <c r="N4159" s="104">
        <f t="shared" si="1329"/>
        <v>0</v>
      </c>
      <c r="O4159" s="113">
        <f t="shared" si="1326"/>
        <v>0.11</v>
      </c>
      <c r="P4159" s="108">
        <f t="shared" si="1316"/>
        <v>1.002528029</v>
      </c>
      <c r="Q4159" s="104">
        <f t="shared" si="1319"/>
        <v>40.13043571</v>
      </c>
      <c r="R4159" s="104">
        <f t="shared" si="1320"/>
        <v>40.13043571</v>
      </c>
      <c r="S4159" s="109" t="s">
        <v>52</v>
      </c>
      <c r="T4159" s="110">
        <f t="shared" si="1330"/>
        <v>44206</v>
      </c>
      <c r="U4159" s="111">
        <f t="shared" si="1331"/>
        <v>0</v>
      </c>
      <c r="V4159" s="22"/>
      <c r="AF4159" s="14"/>
    </row>
    <row r="4160" spans="1:32" x14ac:dyDescent="0.2">
      <c r="A4160" s="112">
        <f t="shared" si="1321"/>
        <v>44185</v>
      </c>
      <c r="B4160" s="104">
        <f t="shared" si="1333"/>
        <v>15918.794754840001</v>
      </c>
      <c r="C4160" s="104">
        <f t="shared" si="1322"/>
        <v>14707.219349599947</v>
      </c>
      <c r="D4160" s="132">
        <f t="shared" si="1323"/>
        <v>44176</v>
      </c>
      <c r="E4160" s="105">
        <f t="shared" si="1335"/>
        <v>0</v>
      </c>
      <c r="F4160" s="106">
        <f t="shared" si="1332"/>
        <v>10</v>
      </c>
      <c r="G4160" s="106">
        <f t="shared" si="1334"/>
        <v>31</v>
      </c>
      <c r="H4160" s="104">
        <f t="shared" si="1324"/>
        <v>1</v>
      </c>
      <c r="I4160" s="104">
        <f t="shared" si="1325"/>
        <v>1.07934741</v>
      </c>
      <c r="J4160" s="104">
        <f t="shared" si="1317"/>
        <v>1.07934741</v>
      </c>
      <c r="K4160" s="104">
        <f t="shared" si="1318"/>
        <v>15874.19911329</v>
      </c>
      <c r="L4160" s="107">
        <f t="shared" si="1327"/>
        <v>0</v>
      </c>
      <c r="M4160" s="105">
        <f t="shared" si="1328"/>
        <v>0</v>
      </c>
      <c r="N4160" s="104">
        <f t="shared" si="1329"/>
        <v>0</v>
      </c>
      <c r="O4160" s="113">
        <f t="shared" si="1326"/>
        <v>0.11</v>
      </c>
      <c r="P4160" s="108">
        <f t="shared" si="1316"/>
        <v>1.002809316</v>
      </c>
      <c r="Q4160" s="104">
        <f t="shared" si="1319"/>
        <v>44.595641550000003</v>
      </c>
      <c r="R4160" s="104">
        <f t="shared" si="1320"/>
        <v>44.595641550000003</v>
      </c>
      <c r="S4160" s="109" t="s">
        <v>52</v>
      </c>
      <c r="T4160" s="110">
        <f t="shared" si="1330"/>
        <v>44206</v>
      </c>
      <c r="U4160" s="111">
        <f t="shared" si="1331"/>
        <v>0</v>
      </c>
      <c r="V4160" s="22"/>
      <c r="AF4160" s="14"/>
    </row>
    <row r="4161" spans="1:32" x14ac:dyDescent="0.2">
      <c r="A4161" s="112">
        <f t="shared" si="1321"/>
        <v>44186</v>
      </c>
      <c r="B4161" s="104">
        <f t="shared" si="1333"/>
        <v>15923.261198870001</v>
      </c>
      <c r="C4161" s="104">
        <f t="shared" si="1322"/>
        <v>14707.219349599947</v>
      </c>
      <c r="D4161" s="132">
        <f t="shared" si="1323"/>
        <v>44176</v>
      </c>
      <c r="E4161" s="105">
        <f t="shared" si="1335"/>
        <v>0</v>
      </c>
      <c r="F4161" s="106">
        <f t="shared" si="1332"/>
        <v>11</v>
      </c>
      <c r="G4161" s="106">
        <f t="shared" si="1334"/>
        <v>31</v>
      </c>
      <c r="H4161" s="104">
        <f t="shared" si="1324"/>
        <v>1</v>
      </c>
      <c r="I4161" s="104">
        <f t="shared" si="1325"/>
        <v>1.07934741</v>
      </c>
      <c r="J4161" s="104">
        <f t="shared" si="1317"/>
        <v>1.07934741</v>
      </c>
      <c r="K4161" s="104">
        <f t="shared" si="1318"/>
        <v>15874.19911329</v>
      </c>
      <c r="L4161" s="107">
        <f t="shared" si="1327"/>
        <v>0</v>
      </c>
      <c r="M4161" s="105">
        <f t="shared" si="1328"/>
        <v>0</v>
      </c>
      <c r="N4161" s="104">
        <f t="shared" si="1329"/>
        <v>0</v>
      </c>
      <c r="O4161" s="113">
        <f t="shared" si="1326"/>
        <v>0.11</v>
      </c>
      <c r="P4161" s="108">
        <f t="shared" si="1316"/>
        <v>1.003090681</v>
      </c>
      <c r="Q4161" s="104">
        <f t="shared" si="1319"/>
        <v>49.062085580000002</v>
      </c>
      <c r="R4161" s="104">
        <f t="shared" si="1320"/>
        <v>49.062085580000002</v>
      </c>
      <c r="S4161" s="109" t="s">
        <v>52</v>
      </c>
      <c r="T4161" s="110">
        <f t="shared" si="1330"/>
        <v>44206</v>
      </c>
      <c r="U4161" s="111">
        <f t="shared" si="1331"/>
        <v>0</v>
      </c>
      <c r="V4161" s="22"/>
      <c r="AF4161" s="14"/>
    </row>
    <row r="4162" spans="1:32" x14ac:dyDescent="0.2">
      <c r="A4162" s="112">
        <f t="shared" si="1321"/>
        <v>44187</v>
      </c>
      <c r="B4162" s="104">
        <f t="shared" si="1333"/>
        <v>15927.72889697</v>
      </c>
      <c r="C4162" s="104">
        <f t="shared" si="1322"/>
        <v>14707.219349599947</v>
      </c>
      <c r="D4162" s="132">
        <f t="shared" si="1323"/>
        <v>44176</v>
      </c>
      <c r="E4162" s="105">
        <f t="shared" si="1335"/>
        <v>0</v>
      </c>
      <c r="F4162" s="106">
        <f t="shared" si="1332"/>
        <v>12</v>
      </c>
      <c r="G4162" s="106">
        <f t="shared" si="1334"/>
        <v>31</v>
      </c>
      <c r="H4162" s="104">
        <f t="shared" si="1324"/>
        <v>1</v>
      </c>
      <c r="I4162" s="104">
        <f t="shared" si="1325"/>
        <v>1.07934741</v>
      </c>
      <c r="J4162" s="104">
        <f t="shared" si="1317"/>
        <v>1.07934741</v>
      </c>
      <c r="K4162" s="104">
        <f t="shared" si="1318"/>
        <v>15874.19911329</v>
      </c>
      <c r="L4162" s="107">
        <f t="shared" si="1327"/>
        <v>0</v>
      </c>
      <c r="M4162" s="105">
        <f t="shared" si="1328"/>
        <v>0</v>
      </c>
      <c r="N4162" s="104">
        <f t="shared" si="1329"/>
        <v>0</v>
      </c>
      <c r="O4162" s="113">
        <f t="shared" si="1326"/>
        <v>0.11</v>
      </c>
      <c r="P4162" s="108">
        <f t="shared" si="1316"/>
        <v>1.0033721250000001</v>
      </c>
      <c r="Q4162" s="104">
        <f t="shared" si="1319"/>
        <v>53.529783680000001</v>
      </c>
      <c r="R4162" s="104">
        <f t="shared" si="1320"/>
        <v>53.529783680000001</v>
      </c>
      <c r="S4162" s="109" t="s">
        <v>52</v>
      </c>
      <c r="T4162" s="110">
        <f t="shared" si="1330"/>
        <v>44206</v>
      </c>
      <c r="U4162" s="111">
        <f t="shared" si="1331"/>
        <v>0</v>
      </c>
      <c r="V4162" s="22"/>
      <c r="AF4162" s="14"/>
    </row>
    <row r="4163" spans="1:32" x14ac:dyDescent="0.2">
      <c r="A4163" s="112">
        <f t="shared" si="1321"/>
        <v>44188</v>
      </c>
      <c r="B4163" s="104">
        <f t="shared" si="1333"/>
        <v>15932.19784913</v>
      </c>
      <c r="C4163" s="104">
        <f t="shared" si="1322"/>
        <v>14707.219349599947</v>
      </c>
      <c r="D4163" s="132">
        <f t="shared" si="1323"/>
        <v>44176</v>
      </c>
      <c r="E4163" s="105">
        <f t="shared" si="1335"/>
        <v>0</v>
      </c>
      <c r="F4163" s="106">
        <f t="shared" si="1332"/>
        <v>13</v>
      </c>
      <c r="G4163" s="106">
        <f t="shared" si="1334"/>
        <v>31</v>
      </c>
      <c r="H4163" s="104">
        <f t="shared" si="1324"/>
        <v>1</v>
      </c>
      <c r="I4163" s="104">
        <f t="shared" si="1325"/>
        <v>1.07934741</v>
      </c>
      <c r="J4163" s="104">
        <f t="shared" si="1317"/>
        <v>1.07934741</v>
      </c>
      <c r="K4163" s="104">
        <f t="shared" si="1318"/>
        <v>15874.19911329</v>
      </c>
      <c r="L4163" s="107">
        <f t="shared" si="1327"/>
        <v>0</v>
      </c>
      <c r="M4163" s="105">
        <f t="shared" si="1328"/>
        <v>0</v>
      </c>
      <c r="N4163" s="104">
        <f t="shared" si="1329"/>
        <v>0</v>
      </c>
      <c r="O4163" s="113">
        <f t="shared" si="1326"/>
        <v>0.11</v>
      </c>
      <c r="P4163" s="108">
        <f t="shared" si="1316"/>
        <v>1.003653648</v>
      </c>
      <c r="Q4163" s="104">
        <f t="shared" si="1319"/>
        <v>57.998735840000002</v>
      </c>
      <c r="R4163" s="104">
        <f t="shared" si="1320"/>
        <v>57.998735840000002</v>
      </c>
      <c r="S4163" s="109" t="s">
        <v>52</v>
      </c>
      <c r="T4163" s="110">
        <f t="shared" si="1330"/>
        <v>44206</v>
      </c>
      <c r="U4163" s="111">
        <f t="shared" si="1331"/>
        <v>0</v>
      </c>
      <c r="V4163" s="22"/>
      <c r="AF4163" s="14"/>
    </row>
    <row r="4164" spans="1:32" x14ac:dyDescent="0.2">
      <c r="A4164" s="112">
        <f t="shared" si="1321"/>
        <v>44189</v>
      </c>
      <c r="B4164" s="104">
        <f t="shared" si="1333"/>
        <v>15936.668055350001</v>
      </c>
      <c r="C4164" s="104">
        <f t="shared" si="1322"/>
        <v>14707.219349599947</v>
      </c>
      <c r="D4164" s="132">
        <f t="shared" si="1323"/>
        <v>44176</v>
      </c>
      <c r="E4164" s="105">
        <f t="shared" si="1335"/>
        <v>0</v>
      </c>
      <c r="F4164" s="106">
        <f t="shared" si="1332"/>
        <v>14</v>
      </c>
      <c r="G4164" s="106">
        <f t="shared" si="1334"/>
        <v>31</v>
      </c>
      <c r="H4164" s="104">
        <f t="shared" si="1324"/>
        <v>1</v>
      </c>
      <c r="I4164" s="104">
        <f t="shared" si="1325"/>
        <v>1.07934741</v>
      </c>
      <c r="J4164" s="104">
        <f t="shared" si="1317"/>
        <v>1.07934741</v>
      </c>
      <c r="K4164" s="104">
        <f t="shared" si="1318"/>
        <v>15874.19911329</v>
      </c>
      <c r="L4164" s="107">
        <f t="shared" si="1327"/>
        <v>0</v>
      </c>
      <c r="M4164" s="105">
        <f t="shared" si="1328"/>
        <v>0</v>
      </c>
      <c r="N4164" s="104">
        <f t="shared" si="1329"/>
        <v>0</v>
      </c>
      <c r="O4164" s="113">
        <f t="shared" si="1326"/>
        <v>0.11</v>
      </c>
      <c r="P4164" s="108">
        <f t="shared" si="1316"/>
        <v>1.0039352500000001</v>
      </c>
      <c r="Q4164" s="104">
        <f t="shared" si="1319"/>
        <v>62.468942060000003</v>
      </c>
      <c r="R4164" s="104">
        <f t="shared" si="1320"/>
        <v>62.468942060000003</v>
      </c>
      <c r="S4164" s="109" t="s">
        <v>52</v>
      </c>
      <c r="T4164" s="110">
        <f t="shared" si="1330"/>
        <v>44206</v>
      </c>
      <c r="U4164" s="111">
        <f t="shared" si="1331"/>
        <v>0</v>
      </c>
      <c r="V4164" s="22"/>
      <c r="AF4164" s="14"/>
    </row>
    <row r="4165" spans="1:32" x14ac:dyDescent="0.2">
      <c r="A4165" s="112">
        <f t="shared" si="1321"/>
        <v>44190</v>
      </c>
      <c r="B4165" s="104">
        <f t="shared" si="1333"/>
        <v>15941.13951563</v>
      </c>
      <c r="C4165" s="104">
        <f t="shared" si="1322"/>
        <v>14707.219349599947</v>
      </c>
      <c r="D4165" s="132">
        <f t="shared" si="1323"/>
        <v>44176</v>
      </c>
      <c r="E4165" s="105">
        <f t="shared" si="1335"/>
        <v>0</v>
      </c>
      <c r="F4165" s="106">
        <f t="shared" si="1332"/>
        <v>15</v>
      </c>
      <c r="G4165" s="106">
        <f t="shared" si="1334"/>
        <v>31</v>
      </c>
      <c r="H4165" s="104">
        <f t="shared" si="1324"/>
        <v>1</v>
      </c>
      <c r="I4165" s="104">
        <f t="shared" si="1325"/>
        <v>1.07934741</v>
      </c>
      <c r="J4165" s="104">
        <f t="shared" si="1317"/>
        <v>1.07934741</v>
      </c>
      <c r="K4165" s="104">
        <f t="shared" si="1318"/>
        <v>15874.19911329</v>
      </c>
      <c r="L4165" s="107">
        <f t="shared" si="1327"/>
        <v>0</v>
      </c>
      <c r="M4165" s="105">
        <f t="shared" si="1328"/>
        <v>0</v>
      </c>
      <c r="N4165" s="104">
        <f t="shared" si="1329"/>
        <v>0</v>
      </c>
      <c r="O4165" s="113">
        <f t="shared" si="1326"/>
        <v>0.11</v>
      </c>
      <c r="P4165" s="108">
        <f t="shared" si="1316"/>
        <v>1.004216931</v>
      </c>
      <c r="Q4165" s="104">
        <f t="shared" si="1319"/>
        <v>66.940402340000006</v>
      </c>
      <c r="R4165" s="104">
        <f t="shared" si="1320"/>
        <v>66.940402340000006</v>
      </c>
      <c r="S4165" s="109" t="s">
        <v>52</v>
      </c>
      <c r="T4165" s="110">
        <f t="shared" si="1330"/>
        <v>44206</v>
      </c>
      <c r="U4165" s="111">
        <f t="shared" si="1331"/>
        <v>0</v>
      </c>
      <c r="V4165" s="22"/>
      <c r="AF4165" s="14"/>
    </row>
    <row r="4166" spans="1:32" x14ac:dyDescent="0.2">
      <c r="A4166" s="112">
        <f t="shared" si="1321"/>
        <v>44191</v>
      </c>
      <c r="B4166" s="104">
        <f t="shared" si="1333"/>
        <v>15945.61224584</v>
      </c>
      <c r="C4166" s="104">
        <f t="shared" si="1322"/>
        <v>14707.219349599947</v>
      </c>
      <c r="D4166" s="132">
        <f t="shared" si="1323"/>
        <v>44176</v>
      </c>
      <c r="E4166" s="105">
        <f t="shared" si="1335"/>
        <v>0</v>
      </c>
      <c r="F4166" s="106">
        <f t="shared" si="1332"/>
        <v>16</v>
      </c>
      <c r="G4166" s="106">
        <f t="shared" si="1334"/>
        <v>31</v>
      </c>
      <c r="H4166" s="104">
        <f t="shared" si="1324"/>
        <v>1</v>
      </c>
      <c r="I4166" s="104">
        <f t="shared" si="1325"/>
        <v>1.07934741</v>
      </c>
      <c r="J4166" s="104">
        <f t="shared" si="1317"/>
        <v>1.07934741</v>
      </c>
      <c r="K4166" s="104">
        <f t="shared" si="1318"/>
        <v>15874.19911329</v>
      </c>
      <c r="L4166" s="107">
        <f t="shared" si="1327"/>
        <v>0</v>
      </c>
      <c r="M4166" s="105">
        <f t="shared" si="1328"/>
        <v>0</v>
      </c>
      <c r="N4166" s="104">
        <f t="shared" si="1329"/>
        <v>0</v>
      </c>
      <c r="O4166" s="113">
        <f t="shared" si="1326"/>
        <v>0.11</v>
      </c>
      <c r="P4166" s="108">
        <f t="shared" si="1316"/>
        <v>1.0044986920000001</v>
      </c>
      <c r="Q4166" s="104">
        <f t="shared" si="1319"/>
        <v>71.41313255</v>
      </c>
      <c r="R4166" s="104">
        <f t="shared" si="1320"/>
        <v>71.41313255</v>
      </c>
      <c r="S4166" s="109" t="s">
        <v>52</v>
      </c>
      <c r="T4166" s="110">
        <f t="shared" si="1330"/>
        <v>44206</v>
      </c>
      <c r="U4166" s="111">
        <f t="shared" si="1331"/>
        <v>0</v>
      </c>
      <c r="V4166" s="22"/>
      <c r="AF4166" s="14"/>
    </row>
    <row r="4167" spans="1:32" x14ac:dyDescent="0.2">
      <c r="A4167" s="112">
        <f t="shared" si="1321"/>
        <v>44192</v>
      </c>
      <c r="B4167" s="104">
        <f t="shared" si="1333"/>
        <v>15950.086214250001</v>
      </c>
      <c r="C4167" s="104">
        <f t="shared" si="1322"/>
        <v>14707.219349599947</v>
      </c>
      <c r="D4167" s="132">
        <f t="shared" si="1323"/>
        <v>44176</v>
      </c>
      <c r="E4167" s="105">
        <f t="shared" si="1335"/>
        <v>0</v>
      </c>
      <c r="F4167" s="106">
        <f t="shared" si="1332"/>
        <v>17</v>
      </c>
      <c r="G4167" s="106">
        <f t="shared" si="1334"/>
        <v>31</v>
      </c>
      <c r="H4167" s="104">
        <f t="shared" si="1324"/>
        <v>1</v>
      </c>
      <c r="I4167" s="104">
        <f t="shared" si="1325"/>
        <v>1.07934741</v>
      </c>
      <c r="J4167" s="104">
        <f t="shared" si="1317"/>
        <v>1.07934741</v>
      </c>
      <c r="K4167" s="104">
        <f t="shared" si="1318"/>
        <v>15874.19911329</v>
      </c>
      <c r="L4167" s="107">
        <f t="shared" si="1327"/>
        <v>0</v>
      </c>
      <c r="M4167" s="105">
        <f t="shared" si="1328"/>
        <v>0</v>
      </c>
      <c r="N4167" s="104">
        <f t="shared" si="1329"/>
        <v>0</v>
      </c>
      <c r="O4167" s="113">
        <f t="shared" si="1326"/>
        <v>0.11</v>
      </c>
      <c r="P4167" s="108">
        <f t="shared" si="1316"/>
        <v>1.004780531</v>
      </c>
      <c r="Q4167" s="104">
        <f t="shared" si="1319"/>
        <v>75.887100959999998</v>
      </c>
      <c r="R4167" s="104">
        <f t="shared" si="1320"/>
        <v>75.887100959999998</v>
      </c>
      <c r="S4167" s="109" t="s">
        <v>52</v>
      </c>
      <c r="T4167" s="110">
        <f t="shared" si="1330"/>
        <v>44206</v>
      </c>
      <c r="U4167" s="111">
        <f t="shared" si="1331"/>
        <v>0</v>
      </c>
      <c r="V4167" s="22"/>
      <c r="AF4167" s="14"/>
    </row>
    <row r="4168" spans="1:32" x14ac:dyDescent="0.2">
      <c r="A4168" s="112">
        <f t="shared" si="1321"/>
        <v>44193</v>
      </c>
      <c r="B4168" s="104">
        <f t="shared" si="1333"/>
        <v>15954.561436710001</v>
      </c>
      <c r="C4168" s="104">
        <f t="shared" si="1322"/>
        <v>14707.219349599947</v>
      </c>
      <c r="D4168" s="132">
        <f t="shared" si="1323"/>
        <v>44176</v>
      </c>
      <c r="E4168" s="105">
        <f t="shared" si="1335"/>
        <v>0</v>
      </c>
      <c r="F4168" s="106">
        <f t="shared" si="1332"/>
        <v>18</v>
      </c>
      <c r="G4168" s="106">
        <f t="shared" si="1334"/>
        <v>31</v>
      </c>
      <c r="H4168" s="104">
        <f t="shared" si="1324"/>
        <v>1</v>
      </c>
      <c r="I4168" s="104">
        <f t="shared" si="1325"/>
        <v>1.07934741</v>
      </c>
      <c r="J4168" s="104">
        <f t="shared" si="1317"/>
        <v>1.07934741</v>
      </c>
      <c r="K4168" s="104">
        <f t="shared" si="1318"/>
        <v>15874.19911329</v>
      </c>
      <c r="L4168" s="107">
        <f t="shared" si="1327"/>
        <v>0</v>
      </c>
      <c r="M4168" s="105">
        <f t="shared" si="1328"/>
        <v>0</v>
      </c>
      <c r="N4168" s="104">
        <f t="shared" si="1329"/>
        <v>0</v>
      </c>
      <c r="O4168" s="113">
        <f t="shared" si="1326"/>
        <v>0.11</v>
      </c>
      <c r="P4168" s="108">
        <f t="shared" ref="P4168:P4212" si="1336">ROUND((1+O4168)^(30/360)^(F4168/G4168),9)</f>
        <v>1.005062449</v>
      </c>
      <c r="Q4168" s="104">
        <f t="shared" si="1319"/>
        <v>80.362323419999996</v>
      </c>
      <c r="R4168" s="104">
        <f t="shared" si="1320"/>
        <v>80.362323419999996</v>
      </c>
      <c r="S4168" s="109" t="s">
        <v>52</v>
      </c>
      <c r="T4168" s="110">
        <f t="shared" si="1330"/>
        <v>44206</v>
      </c>
      <c r="U4168" s="111">
        <f t="shared" si="1331"/>
        <v>0</v>
      </c>
      <c r="V4168" s="22"/>
      <c r="AF4168" s="14"/>
    </row>
    <row r="4169" spans="1:32" x14ac:dyDescent="0.2">
      <c r="A4169" s="112">
        <f t="shared" si="1321"/>
        <v>44194</v>
      </c>
      <c r="B4169" s="104">
        <f t="shared" si="1333"/>
        <v>15959.03792911</v>
      </c>
      <c r="C4169" s="104">
        <f t="shared" si="1322"/>
        <v>14707.219349599947</v>
      </c>
      <c r="D4169" s="132">
        <f t="shared" si="1323"/>
        <v>44176</v>
      </c>
      <c r="E4169" s="105">
        <f t="shared" si="1335"/>
        <v>0</v>
      </c>
      <c r="F4169" s="106">
        <f t="shared" si="1332"/>
        <v>19</v>
      </c>
      <c r="G4169" s="106">
        <f t="shared" si="1334"/>
        <v>31</v>
      </c>
      <c r="H4169" s="104">
        <f t="shared" si="1324"/>
        <v>1</v>
      </c>
      <c r="I4169" s="104">
        <f t="shared" si="1325"/>
        <v>1.07934741</v>
      </c>
      <c r="J4169" s="104">
        <f t="shared" si="1317"/>
        <v>1.07934741</v>
      </c>
      <c r="K4169" s="104">
        <f t="shared" si="1318"/>
        <v>15874.19911329</v>
      </c>
      <c r="L4169" s="107">
        <f t="shared" si="1327"/>
        <v>0</v>
      </c>
      <c r="M4169" s="105">
        <f t="shared" si="1328"/>
        <v>0</v>
      </c>
      <c r="N4169" s="104">
        <f t="shared" si="1329"/>
        <v>0</v>
      </c>
      <c r="O4169" s="113">
        <f t="shared" si="1326"/>
        <v>0.11</v>
      </c>
      <c r="P4169" s="108">
        <f t="shared" si="1336"/>
        <v>1.0053444469999999</v>
      </c>
      <c r="Q4169" s="104">
        <f t="shared" si="1319"/>
        <v>84.838815819999994</v>
      </c>
      <c r="R4169" s="104">
        <f t="shared" si="1320"/>
        <v>84.838815819999994</v>
      </c>
      <c r="S4169" s="109" t="s">
        <v>52</v>
      </c>
      <c r="T4169" s="110">
        <f t="shared" si="1330"/>
        <v>44206</v>
      </c>
      <c r="U4169" s="111">
        <f t="shared" si="1331"/>
        <v>0</v>
      </c>
      <c r="V4169" s="22"/>
      <c r="AF4169" s="14"/>
    </row>
    <row r="4170" spans="1:32" x14ac:dyDescent="0.2">
      <c r="A4170" s="112">
        <f t="shared" si="1321"/>
        <v>44195</v>
      </c>
      <c r="B4170" s="104">
        <f t="shared" si="1333"/>
        <v>15963.5156597</v>
      </c>
      <c r="C4170" s="104">
        <f t="shared" si="1322"/>
        <v>14707.219349599947</v>
      </c>
      <c r="D4170" s="132">
        <f t="shared" si="1323"/>
        <v>44176</v>
      </c>
      <c r="E4170" s="105">
        <f t="shared" si="1335"/>
        <v>0</v>
      </c>
      <c r="F4170" s="106">
        <f t="shared" si="1332"/>
        <v>20</v>
      </c>
      <c r="G4170" s="106">
        <f t="shared" si="1334"/>
        <v>31</v>
      </c>
      <c r="H4170" s="104">
        <f t="shared" si="1324"/>
        <v>1</v>
      </c>
      <c r="I4170" s="104">
        <f t="shared" si="1325"/>
        <v>1.07934741</v>
      </c>
      <c r="J4170" s="104">
        <f t="shared" ref="J4170:J4212" si="1337">TRUNC(H4170*I4170,8)</f>
        <v>1.07934741</v>
      </c>
      <c r="K4170" s="104">
        <f t="shared" ref="K4170:K4212" si="1338">TRUNC(C4170*J4170,8)</f>
        <v>15874.19911329</v>
      </c>
      <c r="L4170" s="107">
        <f t="shared" si="1327"/>
        <v>0</v>
      </c>
      <c r="M4170" s="105">
        <f t="shared" si="1328"/>
        <v>0</v>
      </c>
      <c r="N4170" s="104">
        <f t="shared" si="1329"/>
        <v>0</v>
      </c>
      <c r="O4170" s="113">
        <f t="shared" si="1326"/>
        <v>0.11</v>
      </c>
      <c r="P4170" s="108">
        <f t="shared" si="1336"/>
        <v>1.0056265230000001</v>
      </c>
      <c r="Q4170" s="104">
        <f t="shared" ref="Q4170:Q4212" si="1339">TRUNC((P4170-1)*K4170,8)</f>
        <v>89.316546410000001</v>
      </c>
      <c r="R4170" s="104">
        <f t="shared" ref="R4170:R4212" si="1340">(N4170+Q4170)</f>
        <v>89.316546410000001</v>
      </c>
      <c r="S4170" s="109" t="s">
        <v>52</v>
      </c>
      <c r="T4170" s="110">
        <f t="shared" si="1330"/>
        <v>44206</v>
      </c>
      <c r="U4170" s="111">
        <f t="shared" si="1331"/>
        <v>0</v>
      </c>
      <c r="V4170" s="22"/>
      <c r="AF4170" s="14"/>
    </row>
    <row r="4171" spans="1:32" x14ac:dyDescent="0.2">
      <c r="A4171" s="112">
        <f t="shared" ref="A4171:A4234" si="1341">(A4170+1)</f>
        <v>44196</v>
      </c>
      <c r="B4171" s="104">
        <f t="shared" si="1333"/>
        <v>15967.994660230001</v>
      </c>
      <c r="C4171" s="104">
        <f t="shared" ref="C4171:C4212" si="1342">IF(DAY(A4170)=$E$2,VLOOKUP(A4170,X$10:Y$148,2),C4170)</f>
        <v>14707.219349599947</v>
      </c>
      <c r="D4171" s="132">
        <f t="shared" ref="D4171:D4212" si="1343">IF(DAY(A4170)=$E$2,A4171,D4170)</f>
        <v>44176</v>
      </c>
      <c r="E4171" s="105">
        <f t="shared" si="1335"/>
        <v>0</v>
      </c>
      <c r="F4171" s="106">
        <f t="shared" si="1332"/>
        <v>21</v>
      </c>
      <c r="G4171" s="106">
        <f t="shared" si="1334"/>
        <v>31</v>
      </c>
      <c r="H4171" s="104">
        <f t="shared" ref="H4171:H4234" si="1344">TRUNC(((1+$E4171)^($F4171/$G4171)),8)</f>
        <v>1</v>
      </c>
      <c r="I4171" s="104">
        <f t="shared" ref="I4171:I4212" si="1345">IF(DAY(A4170)=E$2,J4170,I4170)</f>
        <v>1.07934741</v>
      </c>
      <c r="J4171" s="104">
        <f t="shared" si="1337"/>
        <v>1.07934741</v>
      </c>
      <c r="K4171" s="104">
        <f t="shared" si="1338"/>
        <v>15874.19911329</v>
      </c>
      <c r="L4171" s="107">
        <f t="shared" si="1327"/>
        <v>0</v>
      </c>
      <c r="M4171" s="105">
        <f t="shared" si="1328"/>
        <v>0</v>
      </c>
      <c r="N4171" s="104">
        <f t="shared" si="1329"/>
        <v>0</v>
      </c>
      <c r="O4171" s="113">
        <f t="shared" ref="O4171:O4234" si="1346">(O4170)</f>
        <v>0.11</v>
      </c>
      <c r="P4171" s="108">
        <f t="shared" si="1336"/>
        <v>1.005908679</v>
      </c>
      <c r="Q4171" s="104">
        <f t="shared" si="1339"/>
        <v>93.795546939999994</v>
      </c>
      <c r="R4171" s="104">
        <f t="shared" si="1340"/>
        <v>93.795546939999994</v>
      </c>
      <c r="S4171" s="109" t="s">
        <v>52</v>
      </c>
      <c r="T4171" s="110">
        <f t="shared" si="1330"/>
        <v>44206</v>
      </c>
      <c r="U4171" s="111">
        <f t="shared" si="1331"/>
        <v>0</v>
      </c>
      <c r="V4171" s="22"/>
      <c r="AF4171" s="14"/>
    </row>
    <row r="4172" spans="1:32" x14ac:dyDescent="0.2">
      <c r="A4172" s="112">
        <f t="shared" si="1341"/>
        <v>44197</v>
      </c>
      <c r="B4172" s="104">
        <f t="shared" si="1333"/>
        <v>15972.47491481</v>
      </c>
      <c r="C4172" s="104">
        <f t="shared" si="1342"/>
        <v>14707.219349599947</v>
      </c>
      <c r="D4172" s="132">
        <f t="shared" si="1343"/>
        <v>44176</v>
      </c>
      <c r="E4172" s="105">
        <f t="shared" si="1335"/>
        <v>0</v>
      </c>
      <c r="F4172" s="106">
        <f t="shared" si="1332"/>
        <v>22</v>
      </c>
      <c r="G4172" s="106">
        <f t="shared" si="1334"/>
        <v>31</v>
      </c>
      <c r="H4172" s="104">
        <f t="shared" si="1344"/>
        <v>1</v>
      </c>
      <c r="I4172" s="104">
        <f t="shared" si="1345"/>
        <v>1.07934741</v>
      </c>
      <c r="J4172" s="104">
        <f t="shared" si="1337"/>
        <v>1.07934741</v>
      </c>
      <c r="K4172" s="104">
        <f t="shared" si="1338"/>
        <v>15874.19911329</v>
      </c>
      <c r="L4172" s="107">
        <f t="shared" ref="L4172:L4235" si="1347">IF(DAY(A4172)=E$2,VLOOKUP(A4172,$X$10:$AE$196,7),0)</f>
        <v>0</v>
      </c>
      <c r="M4172" s="105">
        <f t="shared" ref="M4172:M4235" si="1348">IF(DAY(A4172)=E$2,VLOOKUP(A4172,$X$10:$AE$200,5),0)</f>
        <v>0</v>
      </c>
      <c r="N4172" s="104">
        <f t="shared" ref="N4172:N4211" si="1349">IF(M4172&gt;0,TRUNC((M4172*K4172),8),0)</f>
        <v>0</v>
      </c>
      <c r="O4172" s="113">
        <f t="shared" si="1346"/>
        <v>0.11</v>
      </c>
      <c r="P4172" s="108">
        <f t="shared" si="1336"/>
        <v>1.006190914</v>
      </c>
      <c r="Q4172" s="104">
        <f t="shared" si="1339"/>
        <v>98.275801520000002</v>
      </c>
      <c r="R4172" s="104">
        <f t="shared" si="1340"/>
        <v>98.275801520000002</v>
      </c>
      <c r="S4172" s="109" t="s">
        <v>52</v>
      </c>
      <c r="T4172" s="110">
        <f t="shared" ref="T4172:T4235" si="1350">IF(DAY(A4172)=E$2+1,VLOOKUP(A4171,$X$10:$AE$200,8),T4171)</f>
        <v>44206</v>
      </c>
      <c r="U4172" s="111">
        <f t="shared" ref="U4172:U4212" si="1351">IF(L4172&gt;0,K4172-N4172,0)</f>
        <v>0</v>
      </c>
      <c r="V4172" s="22"/>
      <c r="AF4172" s="14"/>
    </row>
    <row r="4173" spans="1:32" x14ac:dyDescent="0.2">
      <c r="A4173" s="112">
        <f t="shared" si="1341"/>
        <v>44198</v>
      </c>
      <c r="B4173" s="104">
        <f t="shared" si="1333"/>
        <v>15976.95642346</v>
      </c>
      <c r="C4173" s="104">
        <f t="shared" si="1342"/>
        <v>14707.219349599947</v>
      </c>
      <c r="D4173" s="132">
        <f t="shared" si="1343"/>
        <v>44176</v>
      </c>
      <c r="E4173" s="105">
        <f t="shared" si="1335"/>
        <v>0</v>
      </c>
      <c r="F4173" s="106">
        <f t="shared" si="1332"/>
        <v>23</v>
      </c>
      <c r="G4173" s="106">
        <f t="shared" si="1334"/>
        <v>31</v>
      </c>
      <c r="H4173" s="104">
        <f t="shared" si="1344"/>
        <v>1</v>
      </c>
      <c r="I4173" s="104">
        <f t="shared" si="1345"/>
        <v>1.07934741</v>
      </c>
      <c r="J4173" s="104">
        <f t="shared" si="1337"/>
        <v>1.07934741</v>
      </c>
      <c r="K4173" s="104">
        <f t="shared" si="1338"/>
        <v>15874.19911329</v>
      </c>
      <c r="L4173" s="107">
        <f t="shared" si="1347"/>
        <v>0</v>
      </c>
      <c r="M4173" s="105">
        <f t="shared" si="1348"/>
        <v>0</v>
      </c>
      <c r="N4173" s="104">
        <f t="shared" si="1349"/>
        <v>0</v>
      </c>
      <c r="O4173" s="113">
        <f t="shared" si="1346"/>
        <v>0.11</v>
      </c>
      <c r="P4173" s="108">
        <f t="shared" si="1336"/>
        <v>1.0064732279999999</v>
      </c>
      <c r="Q4173" s="104">
        <f t="shared" si="1339"/>
        <v>102.75731017</v>
      </c>
      <c r="R4173" s="104">
        <f t="shared" si="1340"/>
        <v>102.75731017</v>
      </c>
      <c r="S4173" s="109" t="s">
        <v>52</v>
      </c>
      <c r="T4173" s="110">
        <f t="shared" si="1350"/>
        <v>44206</v>
      </c>
      <c r="U4173" s="111">
        <f t="shared" si="1351"/>
        <v>0</v>
      </c>
      <c r="V4173" s="22"/>
      <c r="AF4173" s="14"/>
    </row>
    <row r="4174" spans="1:32" x14ac:dyDescent="0.2">
      <c r="A4174" s="112">
        <f t="shared" si="1341"/>
        <v>44199</v>
      </c>
      <c r="B4174" s="104">
        <f t="shared" si="1333"/>
        <v>15981.439186170001</v>
      </c>
      <c r="C4174" s="104">
        <f t="shared" si="1342"/>
        <v>14707.219349599947</v>
      </c>
      <c r="D4174" s="132">
        <f t="shared" si="1343"/>
        <v>44176</v>
      </c>
      <c r="E4174" s="105">
        <f t="shared" si="1335"/>
        <v>0</v>
      </c>
      <c r="F4174" s="106">
        <f t="shared" si="1332"/>
        <v>24</v>
      </c>
      <c r="G4174" s="106">
        <f t="shared" si="1334"/>
        <v>31</v>
      </c>
      <c r="H4174" s="104">
        <f t="shared" si="1344"/>
        <v>1</v>
      </c>
      <c r="I4174" s="104">
        <f t="shared" si="1345"/>
        <v>1.07934741</v>
      </c>
      <c r="J4174" s="104">
        <f t="shared" si="1337"/>
        <v>1.07934741</v>
      </c>
      <c r="K4174" s="104">
        <f t="shared" si="1338"/>
        <v>15874.19911329</v>
      </c>
      <c r="L4174" s="107">
        <f t="shared" si="1347"/>
        <v>0</v>
      </c>
      <c r="M4174" s="105">
        <f t="shared" si="1348"/>
        <v>0</v>
      </c>
      <c r="N4174" s="104">
        <f t="shared" si="1349"/>
        <v>0</v>
      </c>
      <c r="O4174" s="113">
        <f t="shared" si="1346"/>
        <v>0.11</v>
      </c>
      <c r="P4174" s="108">
        <f t="shared" si="1336"/>
        <v>1.0067556209999999</v>
      </c>
      <c r="Q4174" s="104">
        <f t="shared" si="1339"/>
        <v>107.24007288</v>
      </c>
      <c r="R4174" s="104">
        <f t="shared" si="1340"/>
        <v>107.24007288</v>
      </c>
      <c r="S4174" s="109" t="s">
        <v>52</v>
      </c>
      <c r="T4174" s="110">
        <f t="shared" si="1350"/>
        <v>44206</v>
      </c>
      <c r="U4174" s="111">
        <f t="shared" si="1351"/>
        <v>0</v>
      </c>
      <c r="V4174" s="22"/>
      <c r="AF4174" s="14"/>
    </row>
    <row r="4175" spans="1:32" x14ac:dyDescent="0.2">
      <c r="A4175" s="112">
        <f t="shared" si="1341"/>
        <v>44200</v>
      </c>
      <c r="B4175" s="104">
        <f t="shared" si="1333"/>
        <v>15985.92321882</v>
      </c>
      <c r="C4175" s="104">
        <f t="shared" si="1342"/>
        <v>14707.219349599947</v>
      </c>
      <c r="D4175" s="132">
        <f t="shared" si="1343"/>
        <v>44176</v>
      </c>
      <c r="E4175" s="105">
        <f t="shared" si="1335"/>
        <v>0</v>
      </c>
      <c r="F4175" s="106">
        <f t="shared" si="1332"/>
        <v>25</v>
      </c>
      <c r="G4175" s="106">
        <f t="shared" si="1334"/>
        <v>31</v>
      </c>
      <c r="H4175" s="104">
        <f t="shared" si="1344"/>
        <v>1</v>
      </c>
      <c r="I4175" s="104">
        <f t="shared" si="1345"/>
        <v>1.07934741</v>
      </c>
      <c r="J4175" s="104">
        <f t="shared" si="1337"/>
        <v>1.07934741</v>
      </c>
      <c r="K4175" s="104">
        <f t="shared" si="1338"/>
        <v>15874.19911329</v>
      </c>
      <c r="L4175" s="107">
        <f t="shared" si="1347"/>
        <v>0</v>
      </c>
      <c r="M4175" s="105">
        <f t="shared" si="1348"/>
        <v>0</v>
      </c>
      <c r="N4175" s="104">
        <f t="shared" si="1349"/>
        <v>0</v>
      </c>
      <c r="O4175" s="113">
        <f t="shared" si="1346"/>
        <v>0.11</v>
      </c>
      <c r="P4175" s="108">
        <f t="shared" si="1336"/>
        <v>1.0070380940000001</v>
      </c>
      <c r="Q4175" s="104">
        <f t="shared" si="1339"/>
        <v>111.72410553</v>
      </c>
      <c r="R4175" s="104">
        <f t="shared" si="1340"/>
        <v>111.72410553</v>
      </c>
      <c r="S4175" s="109" t="s">
        <v>52</v>
      </c>
      <c r="T4175" s="110">
        <f t="shared" si="1350"/>
        <v>44206</v>
      </c>
      <c r="U4175" s="111">
        <f t="shared" si="1351"/>
        <v>0</v>
      </c>
      <c r="V4175" s="22"/>
      <c r="AF4175" s="14"/>
    </row>
    <row r="4176" spans="1:32" x14ac:dyDescent="0.2">
      <c r="A4176" s="112">
        <f t="shared" si="1341"/>
        <v>44201</v>
      </c>
      <c r="B4176" s="104">
        <f t="shared" si="1333"/>
        <v>15990.408489650001</v>
      </c>
      <c r="C4176" s="104">
        <f t="shared" si="1342"/>
        <v>14707.219349599947</v>
      </c>
      <c r="D4176" s="132">
        <f t="shared" si="1343"/>
        <v>44176</v>
      </c>
      <c r="E4176" s="105">
        <f t="shared" si="1335"/>
        <v>0</v>
      </c>
      <c r="F4176" s="106">
        <f t="shared" si="1332"/>
        <v>26</v>
      </c>
      <c r="G4176" s="106">
        <f t="shared" si="1334"/>
        <v>31</v>
      </c>
      <c r="H4176" s="104">
        <f t="shared" si="1344"/>
        <v>1</v>
      </c>
      <c r="I4176" s="104">
        <f t="shared" si="1345"/>
        <v>1.07934741</v>
      </c>
      <c r="J4176" s="104">
        <f t="shared" si="1337"/>
        <v>1.07934741</v>
      </c>
      <c r="K4176" s="104">
        <f t="shared" si="1338"/>
        <v>15874.19911329</v>
      </c>
      <c r="L4176" s="107">
        <f t="shared" si="1347"/>
        <v>0</v>
      </c>
      <c r="M4176" s="105">
        <f t="shared" si="1348"/>
        <v>0</v>
      </c>
      <c r="N4176" s="104">
        <f t="shared" si="1349"/>
        <v>0</v>
      </c>
      <c r="O4176" s="113">
        <f t="shared" si="1346"/>
        <v>0.11</v>
      </c>
      <c r="P4176" s="108">
        <f t="shared" si="1336"/>
        <v>1.0073206450000001</v>
      </c>
      <c r="Q4176" s="104">
        <f t="shared" si="1339"/>
        <v>116.20937635999999</v>
      </c>
      <c r="R4176" s="104">
        <f t="shared" si="1340"/>
        <v>116.20937635999999</v>
      </c>
      <c r="S4176" s="109" t="s">
        <v>52</v>
      </c>
      <c r="T4176" s="110">
        <f t="shared" si="1350"/>
        <v>44206</v>
      </c>
      <c r="U4176" s="111">
        <f t="shared" si="1351"/>
        <v>0</v>
      </c>
      <c r="V4176" s="22"/>
      <c r="AF4176" s="14"/>
    </row>
    <row r="4177" spans="1:32" x14ac:dyDescent="0.2">
      <c r="A4177" s="112">
        <f t="shared" si="1341"/>
        <v>44202</v>
      </c>
      <c r="B4177" s="104">
        <f t="shared" si="1333"/>
        <v>15994.895030420001</v>
      </c>
      <c r="C4177" s="104">
        <f t="shared" si="1342"/>
        <v>14707.219349599947</v>
      </c>
      <c r="D4177" s="132">
        <f t="shared" si="1343"/>
        <v>44176</v>
      </c>
      <c r="E4177" s="105">
        <f t="shared" si="1335"/>
        <v>0</v>
      </c>
      <c r="F4177" s="106">
        <f t="shared" si="1332"/>
        <v>27</v>
      </c>
      <c r="G4177" s="106">
        <f t="shared" si="1334"/>
        <v>31</v>
      </c>
      <c r="H4177" s="104">
        <f t="shared" si="1344"/>
        <v>1</v>
      </c>
      <c r="I4177" s="104">
        <f t="shared" si="1345"/>
        <v>1.07934741</v>
      </c>
      <c r="J4177" s="104">
        <f t="shared" si="1337"/>
        <v>1.07934741</v>
      </c>
      <c r="K4177" s="104">
        <f t="shared" si="1338"/>
        <v>15874.19911329</v>
      </c>
      <c r="L4177" s="107">
        <f t="shared" si="1347"/>
        <v>0</v>
      </c>
      <c r="M4177" s="105">
        <f t="shared" si="1348"/>
        <v>0</v>
      </c>
      <c r="N4177" s="104">
        <f t="shared" si="1349"/>
        <v>0</v>
      </c>
      <c r="O4177" s="113">
        <f t="shared" si="1346"/>
        <v>0.11</v>
      </c>
      <c r="P4177" s="108">
        <f t="shared" si="1336"/>
        <v>1.007603276</v>
      </c>
      <c r="Q4177" s="104">
        <f t="shared" si="1339"/>
        <v>120.69591713</v>
      </c>
      <c r="R4177" s="104">
        <f t="shared" si="1340"/>
        <v>120.69591713</v>
      </c>
      <c r="S4177" s="109" t="s">
        <v>52</v>
      </c>
      <c r="T4177" s="110">
        <f t="shared" si="1350"/>
        <v>44206</v>
      </c>
      <c r="U4177" s="111">
        <f t="shared" si="1351"/>
        <v>0</v>
      </c>
      <c r="V4177" s="22"/>
      <c r="AF4177" s="14"/>
    </row>
    <row r="4178" spans="1:32" x14ac:dyDescent="0.2">
      <c r="A4178" s="112">
        <f t="shared" si="1341"/>
        <v>44203</v>
      </c>
      <c r="B4178" s="104">
        <f t="shared" si="1333"/>
        <v>15999.38284113</v>
      </c>
      <c r="C4178" s="104">
        <f t="shared" si="1342"/>
        <v>14707.219349599947</v>
      </c>
      <c r="D4178" s="132">
        <f t="shared" si="1343"/>
        <v>44176</v>
      </c>
      <c r="E4178" s="105">
        <f t="shared" si="1335"/>
        <v>0</v>
      </c>
      <c r="F4178" s="106">
        <f t="shared" si="1332"/>
        <v>28</v>
      </c>
      <c r="G4178" s="106">
        <f t="shared" si="1334"/>
        <v>31</v>
      </c>
      <c r="H4178" s="104">
        <f t="shared" si="1344"/>
        <v>1</v>
      </c>
      <c r="I4178" s="104">
        <f t="shared" si="1345"/>
        <v>1.07934741</v>
      </c>
      <c r="J4178" s="104">
        <f t="shared" si="1337"/>
        <v>1.07934741</v>
      </c>
      <c r="K4178" s="104">
        <f t="shared" si="1338"/>
        <v>15874.19911329</v>
      </c>
      <c r="L4178" s="107">
        <f t="shared" si="1347"/>
        <v>0</v>
      </c>
      <c r="M4178" s="105">
        <f t="shared" si="1348"/>
        <v>0</v>
      </c>
      <c r="N4178" s="104">
        <f t="shared" si="1349"/>
        <v>0</v>
      </c>
      <c r="O4178" s="113">
        <f t="shared" si="1346"/>
        <v>0.11</v>
      </c>
      <c r="P4178" s="108">
        <f t="shared" si="1336"/>
        <v>1.0078859870000001</v>
      </c>
      <c r="Q4178" s="104">
        <f t="shared" si="1339"/>
        <v>125.18372784</v>
      </c>
      <c r="R4178" s="104">
        <f t="shared" si="1340"/>
        <v>125.18372784</v>
      </c>
      <c r="S4178" s="109" t="s">
        <v>52</v>
      </c>
      <c r="T4178" s="110">
        <f t="shared" si="1350"/>
        <v>44206</v>
      </c>
      <c r="U4178" s="111">
        <f t="shared" si="1351"/>
        <v>0</v>
      </c>
      <c r="V4178" s="22"/>
      <c r="AF4178" s="14"/>
    </row>
    <row r="4179" spans="1:32" x14ac:dyDescent="0.2">
      <c r="A4179" s="112">
        <f t="shared" si="1341"/>
        <v>44204</v>
      </c>
      <c r="B4179" s="104">
        <f t="shared" si="1333"/>
        <v>16003.87189002</v>
      </c>
      <c r="C4179" s="104">
        <f t="shared" si="1342"/>
        <v>14707.219349599947</v>
      </c>
      <c r="D4179" s="132">
        <f t="shared" si="1343"/>
        <v>44176</v>
      </c>
      <c r="E4179" s="105">
        <f t="shared" si="1335"/>
        <v>0</v>
      </c>
      <c r="F4179" s="106">
        <f t="shared" si="1332"/>
        <v>29</v>
      </c>
      <c r="G4179" s="106">
        <f t="shared" si="1334"/>
        <v>31</v>
      </c>
      <c r="H4179" s="104">
        <f t="shared" si="1344"/>
        <v>1</v>
      </c>
      <c r="I4179" s="104">
        <f t="shared" si="1345"/>
        <v>1.07934741</v>
      </c>
      <c r="J4179" s="104">
        <f t="shared" si="1337"/>
        <v>1.07934741</v>
      </c>
      <c r="K4179" s="104">
        <f t="shared" si="1338"/>
        <v>15874.19911329</v>
      </c>
      <c r="L4179" s="107">
        <f t="shared" si="1347"/>
        <v>0</v>
      </c>
      <c r="M4179" s="105">
        <f t="shared" si="1348"/>
        <v>0</v>
      </c>
      <c r="N4179" s="104">
        <f t="shared" si="1349"/>
        <v>0</v>
      </c>
      <c r="O4179" s="113">
        <f t="shared" si="1346"/>
        <v>0.11</v>
      </c>
      <c r="P4179" s="108">
        <f t="shared" si="1336"/>
        <v>1.008168776</v>
      </c>
      <c r="Q4179" s="104">
        <f t="shared" si="1339"/>
        <v>129.67277673000001</v>
      </c>
      <c r="R4179" s="104">
        <f t="shared" si="1340"/>
        <v>129.67277673000001</v>
      </c>
      <c r="S4179" s="109" t="s">
        <v>52</v>
      </c>
      <c r="T4179" s="110">
        <f t="shared" si="1350"/>
        <v>44206</v>
      </c>
      <c r="U4179" s="111">
        <f t="shared" si="1351"/>
        <v>0</v>
      </c>
      <c r="V4179" s="22"/>
      <c r="AF4179" s="14"/>
    </row>
    <row r="4180" spans="1:32" x14ac:dyDescent="0.2">
      <c r="A4180" s="112">
        <f t="shared" si="1341"/>
        <v>44205</v>
      </c>
      <c r="B4180" s="104">
        <f t="shared" si="1333"/>
        <v>16008.36220885</v>
      </c>
      <c r="C4180" s="104">
        <f t="shared" si="1342"/>
        <v>14707.219349599947</v>
      </c>
      <c r="D4180" s="132">
        <f t="shared" si="1343"/>
        <v>44176</v>
      </c>
      <c r="E4180" s="105">
        <f t="shared" si="1335"/>
        <v>0</v>
      </c>
      <c r="F4180" s="106">
        <f t="shared" si="1332"/>
        <v>30</v>
      </c>
      <c r="G4180" s="106">
        <f t="shared" si="1334"/>
        <v>31</v>
      </c>
      <c r="H4180" s="104">
        <f t="shared" si="1344"/>
        <v>1</v>
      </c>
      <c r="I4180" s="104">
        <f t="shared" si="1345"/>
        <v>1.07934741</v>
      </c>
      <c r="J4180" s="104">
        <f t="shared" si="1337"/>
        <v>1.07934741</v>
      </c>
      <c r="K4180" s="104">
        <f t="shared" si="1338"/>
        <v>15874.19911329</v>
      </c>
      <c r="L4180" s="107">
        <f t="shared" si="1347"/>
        <v>0</v>
      </c>
      <c r="M4180" s="105">
        <f t="shared" si="1348"/>
        <v>0</v>
      </c>
      <c r="N4180" s="104">
        <f t="shared" si="1349"/>
        <v>0</v>
      </c>
      <c r="O4180" s="113">
        <f t="shared" si="1346"/>
        <v>0.11</v>
      </c>
      <c r="P4180" s="108">
        <f t="shared" si="1336"/>
        <v>1.0084516450000001</v>
      </c>
      <c r="Q4180" s="104">
        <f t="shared" si="1339"/>
        <v>134.16309555999999</v>
      </c>
      <c r="R4180" s="104">
        <f t="shared" si="1340"/>
        <v>134.16309555999999</v>
      </c>
      <c r="S4180" s="109" t="s">
        <v>52</v>
      </c>
      <c r="T4180" s="110">
        <f t="shared" si="1350"/>
        <v>44206</v>
      </c>
      <c r="U4180" s="111">
        <f t="shared" si="1351"/>
        <v>0</v>
      </c>
      <c r="V4180" s="22"/>
      <c r="AF4180" s="14"/>
    </row>
    <row r="4181" spans="1:32" x14ac:dyDescent="0.2">
      <c r="A4181" s="112">
        <f t="shared" si="1341"/>
        <v>44206</v>
      </c>
      <c r="B4181" s="104">
        <f t="shared" si="1333"/>
        <v>16012.85379761</v>
      </c>
      <c r="C4181" s="104">
        <f t="shared" si="1342"/>
        <v>14707.219349599947</v>
      </c>
      <c r="D4181" s="132">
        <f t="shared" si="1343"/>
        <v>44176</v>
      </c>
      <c r="E4181" s="105">
        <f t="shared" si="1335"/>
        <v>0</v>
      </c>
      <c r="F4181" s="106">
        <f t="shared" si="1332"/>
        <v>31</v>
      </c>
      <c r="G4181" s="106">
        <f t="shared" si="1334"/>
        <v>31</v>
      </c>
      <c r="H4181" s="104">
        <f t="shared" si="1344"/>
        <v>1</v>
      </c>
      <c r="I4181" s="104">
        <f t="shared" si="1345"/>
        <v>1.07934741</v>
      </c>
      <c r="J4181" s="104">
        <f t="shared" si="1337"/>
        <v>1.07934741</v>
      </c>
      <c r="K4181" s="104">
        <f t="shared" si="1338"/>
        <v>15874.19911329</v>
      </c>
      <c r="L4181" s="107">
        <f t="shared" si="1347"/>
        <v>136</v>
      </c>
      <c r="M4181" s="105">
        <f t="shared" si="1348"/>
        <v>2.8073910099999998E-2</v>
      </c>
      <c r="N4181" s="104">
        <f t="shared" si="1349"/>
        <v>445.65083880999998</v>
      </c>
      <c r="O4181" s="113">
        <f t="shared" si="1346"/>
        <v>0.11</v>
      </c>
      <c r="P4181" s="108">
        <f t="shared" si="1336"/>
        <v>1.0087345940000001</v>
      </c>
      <c r="Q4181" s="104">
        <f t="shared" si="1339"/>
        <v>138.65468432</v>
      </c>
      <c r="R4181" s="104">
        <f t="shared" si="1340"/>
        <v>584.30552312999998</v>
      </c>
      <c r="S4181" s="109" t="s">
        <v>52</v>
      </c>
      <c r="T4181" s="110">
        <f t="shared" si="1350"/>
        <v>44206</v>
      </c>
      <c r="U4181" s="111">
        <f t="shared" si="1351"/>
        <v>15428.548274480001</v>
      </c>
      <c r="V4181" s="22"/>
      <c r="AF4181" s="14"/>
    </row>
    <row r="4182" spans="1:32" x14ac:dyDescent="0.2">
      <c r="A4182" s="112">
        <f t="shared" si="1341"/>
        <v>44207</v>
      </c>
      <c r="B4182" s="104">
        <f t="shared" si="1333"/>
        <v>15432.87717025</v>
      </c>
      <c r="C4182" s="104">
        <f t="shared" si="1342"/>
        <v>14294.330195759947</v>
      </c>
      <c r="D4182" s="132">
        <f t="shared" si="1343"/>
        <v>44207</v>
      </c>
      <c r="E4182" s="105">
        <f t="shared" si="1335"/>
        <v>0</v>
      </c>
      <c r="F4182" s="106">
        <f t="shared" si="1332"/>
        <v>1</v>
      </c>
      <c r="G4182" s="106">
        <f t="shared" si="1334"/>
        <v>31</v>
      </c>
      <c r="H4182" s="104">
        <f t="shared" si="1344"/>
        <v>1</v>
      </c>
      <c r="I4182" s="104">
        <f t="shared" si="1345"/>
        <v>1.07934741</v>
      </c>
      <c r="J4182" s="104">
        <f t="shared" si="1337"/>
        <v>1.07934741</v>
      </c>
      <c r="K4182" s="104">
        <f t="shared" si="1338"/>
        <v>15428.54827447</v>
      </c>
      <c r="L4182" s="107">
        <f t="shared" si="1347"/>
        <v>0</v>
      </c>
      <c r="M4182" s="105">
        <f t="shared" si="1348"/>
        <v>0</v>
      </c>
      <c r="N4182" s="104">
        <f t="shared" si="1349"/>
        <v>0</v>
      </c>
      <c r="O4182" s="113">
        <f t="shared" si="1346"/>
        <v>0.11</v>
      </c>
      <c r="P4182" s="108">
        <f t="shared" si="1336"/>
        <v>1.0002805770000001</v>
      </c>
      <c r="Q4182" s="104">
        <f t="shared" si="1339"/>
        <v>4.3288957799999999</v>
      </c>
      <c r="R4182" s="104">
        <f t="shared" si="1340"/>
        <v>4.3288957799999999</v>
      </c>
      <c r="S4182" s="109" t="s">
        <v>52</v>
      </c>
      <c r="T4182" s="110">
        <f t="shared" si="1350"/>
        <v>44237</v>
      </c>
      <c r="U4182" s="111">
        <f t="shared" si="1351"/>
        <v>0</v>
      </c>
      <c r="V4182" s="22"/>
      <c r="AF4182" s="14"/>
    </row>
    <row r="4183" spans="1:32" x14ac:dyDescent="0.2">
      <c r="A4183" s="112">
        <f t="shared" si="1341"/>
        <v>44208</v>
      </c>
      <c r="B4183" s="104">
        <f t="shared" si="1333"/>
        <v>15437.2072849</v>
      </c>
      <c r="C4183" s="104">
        <f t="shared" si="1342"/>
        <v>14294.330195759947</v>
      </c>
      <c r="D4183" s="132">
        <f t="shared" si="1343"/>
        <v>44207</v>
      </c>
      <c r="E4183" s="105">
        <f t="shared" si="1335"/>
        <v>0</v>
      </c>
      <c r="F4183" s="106">
        <f t="shared" si="1332"/>
        <v>2</v>
      </c>
      <c r="G4183" s="106">
        <f t="shared" si="1334"/>
        <v>31</v>
      </c>
      <c r="H4183" s="104">
        <f t="shared" si="1344"/>
        <v>1</v>
      </c>
      <c r="I4183" s="104">
        <f t="shared" si="1345"/>
        <v>1.07934741</v>
      </c>
      <c r="J4183" s="104">
        <f t="shared" si="1337"/>
        <v>1.07934741</v>
      </c>
      <c r="K4183" s="104">
        <f t="shared" si="1338"/>
        <v>15428.54827447</v>
      </c>
      <c r="L4183" s="107">
        <f t="shared" si="1347"/>
        <v>0</v>
      </c>
      <c r="M4183" s="105">
        <f t="shared" si="1348"/>
        <v>0</v>
      </c>
      <c r="N4183" s="104">
        <f t="shared" si="1349"/>
        <v>0</v>
      </c>
      <c r="O4183" s="113">
        <f t="shared" si="1346"/>
        <v>0.11</v>
      </c>
      <c r="P4183" s="108">
        <f t="shared" si="1336"/>
        <v>1.000561233</v>
      </c>
      <c r="Q4183" s="104">
        <f t="shared" si="1339"/>
        <v>8.6590104300000004</v>
      </c>
      <c r="R4183" s="104">
        <f t="shared" si="1340"/>
        <v>8.6590104300000004</v>
      </c>
      <c r="S4183" s="109" t="s">
        <v>52</v>
      </c>
      <c r="T4183" s="110">
        <f t="shared" si="1350"/>
        <v>44237</v>
      </c>
      <c r="U4183" s="111">
        <f t="shared" si="1351"/>
        <v>0</v>
      </c>
      <c r="V4183" s="22"/>
      <c r="AF4183" s="14"/>
    </row>
    <row r="4184" spans="1:32" x14ac:dyDescent="0.2">
      <c r="A4184" s="112">
        <f t="shared" si="1341"/>
        <v>44209</v>
      </c>
      <c r="B4184" s="104">
        <f t="shared" si="1333"/>
        <v>15441.53860297</v>
      </c>
      <c r="C4184" s="104">
        <f t="shared" si="1342"/>
        <v>14294.330195759947</v>
      </c>
      <c r="D4184" s="132">
        <f t="shared" si="1343"/>
        <v>44207</v>
      </c>
      <c r="E4184" s="105">
        <f t="shared" si="1335"/>
        <v>0</v>
      </c>
      <c r="F4184" s="106">
        <f t="shared" si="1332"/>
        <v>3</v>
      </c>
      <c r="G4184" s="106">
        <f t="shared" si="1334"/>
        <v>31</v>
      </c>
      <c r="H4184" s="104">
        <f t="shared" si="1344"/>
        <v>1</v>
      </c>
      <c r="I4184" s="104">
        <f t="shared" si="1345"/>
        <v>1.07934741</v>
      </c>
      <c r="J4184" s="104">
        <f t="shared" si="1337"/>
        <v>1.07934741</v>
      </c>
      <c r="K4184" s="104">
        <f t="shared" si="1338"/>
        <v>15428.54827447</v>
      </c>
      <c r="L4184" s="107">
        <f t="shared" si="1347"/>
        <v>0</v>
      </c>
      <c r="M4184" s="105">
        <f t="shared" si="1348"/>
        <v>0</v>
      </c>
      <c r="N4184" s="104">
        <f t="shared" si="1349"/>
        <v>0</v>
      </c>
      <c r="O4184" s="113">
        <f t="shared" si="1346"/>
        <v>0.11</v>
      </c>
      <c r="P4184" s="108">
        <f t="shared" si="1336"/>
        <v>1.0008419669999999</v>
      </c>
      <c r="Q4184" s="104">
        <f t="shared" si="1339"/>
        <v>12.9903285</v>
      </c>
      <c r="R4184" s="104">
        <f t="shared" si="1340"/>
        <v>12.9903285</v>
      </c>
      <c r="S4184" s="109" t="s">
        <v>52</v>
      </c>
      <c r="T4184" s="110">
        <f t="shared" si="1350"/>
        <v>44237</v>
      </c>
      <c r="U4184" s="111">
        <f t="shared" si="1351"/>
        <v>0</v>
      </c>
      <c r="V4184" s="22"/>
      <c r="AF4184" s="14"/>
    </row>
    <row r="4185" spans="1:32" x14ac:dyDescent="0.2">
      <c r="A4185" s="112">
        <f t="shared" si="1341"/>
        <v>44210</v>
      </c>
      <c r="B4185" s="104">
        <f t="shared" si="1333"/>
        <v>15445.87115533</v>
      </c>
      <c r="C4185" s="104">
        <f t="shared" si="1342"/>
        <v>14294.330195759947</v>
      </c>
      <c r="D4185" s="132">
        <f t="shared" si="1343"/>
        <v>44207</v>
      </c>
      <c r="E4185" s="105">
        <f t="shared" si="1335"/>
        <v>0</v>
      </c>
      <c r="F4185" s="106">
        <f t="shared" si="1332"/>
        <v>4</v>
      </c>
      <c r="G4185" s="106">
        <f t="shared" si="1334"/>
        <v>31</v>
      </c>
      <c r="H4185" s="104">
        <f t="shared" si="1344"/>
        <v>1</v>
      </c>
      <c r="I4185" s="104">
        <f t="shared" si="1345"/>
        <v>1.07934741</v>
      </c>
      <c r="J4185" s="104">
        <f t="shared" si="1337"/>
        <v>1.07934741</v>
      </c>
      <c r="K4185" s="104">
        <f t="shared" si="1338"/>
        <v>15428.54827447</v>
      </c>
      <c r="L4185" s="107">
        <f t="shared" si="1347"/>
        <v>0</v>
      </c>
      <c r="M4185" s="105">
        <f t="shared" si="1348"/>
        <v>0</v>
      </c>
      <c r="N4185" s="104">
        <f t="shared" si="1349"/>
        <v>0</v>
      </c>
      <c r="O4185" s="113">
        <f t="shared" si="1346"/>
        <v>0.11</v>
      </c>
      <c r="P4185" s="108">
        <f t="shared" si="1336"/>
        <v>1.0011227810000001</v>
      </c>
      <c r="Q4185" s="104">
        <f t="shared" si="1339"/>
        <v>17.322880860000001</v>
      </c>
      <c r="R4185" s="104">
        <f t="shared" si="1340"/>
        <v>17.322880860000001</v>
      </c>
      <c r="S4185" s="109" t="s">
        <v>52</v>
      </c>
      <c r="T4185" s="110">
        <f t="shared" si="1350"/>
        <v>44237</v>
      </c>
      <c r="U4185" s="111">
        <f t="shared" si="1351"/>
        <v>0</v>
      </c>
      <c r="V4185" s="22"/>
      <c r="AF4185" s="14"/>
    </row>
    <row r="4186" spans="1:32" x14ac:dyDescent="0.2">
      <c r="A4186" s="112">
        <f t="shared" si="1341"/>
        <v>44211</v>
      </c>
      <c r="B4186" s="104">
        <f t="shared" si="1333"/>
        <v>15450.20491111</v>
      </c>
      <c r="C4186" s="104">
        <f t="shared" si="1342"/>
        <v>14294.330195759947</v>
      </c>
      <c r="D4186" s="132">
        <f t="shared" si="1343"/>
        <v>44207</v>
      </c>
      <c r="E4186" s="105">
        <f t="shared" si="1335"/>
        <v>0</v>
      </c>
      <c r="F4186" s="106">
        <f t="shared" si="1332"/>
        <v>5</v>
      </c>
      <c r="G4186" s="106">
        <f t="shared" si="1334"/>
        <v>31</v>
      </c>
      <c r="H4186" s="104">
        <f t="shared" si="1344"/>
        <v>1</v>
      </c>
      <c r="I4186" s="104">
        <f t="shared" si="1345"/>
        <v>1.07934741</v>
      </c>
      <c r="J4186" s="104">
        <f t="shared" si="1337"/>
        <v>1.07934741</v>
      </c>
      <c r="K4186" s="104">
        <f t="shared" si="1338"/>
        <v>15428.54827447</v>
      </c>
      <c r="L4186" s="107">
        <f t="shared" si="1347"/>
        <v>0</v>
      </c>
      <c r="M4186" s="105">
        <f t="shared" si="1348"/>
        <v>0</v>
      </c>
      <c r="N4186" s="104">
        <f t="shared" si="1349"/>
        <v>0</v>
      </c>
      <c r="O4186" s="113">
        <f t="shared" si="1346"/>
        <v>0.11</v>
      </c>
      <c r="P4186" s="108">
        <f t="shared" si="1336"/>
        <v>1.001403673</v>
      </c>
      <c r="Q4186" s="104">
        <f t="shared" si="1339"/>
        <v>21.656636639999999</v>
      </c>
      <c r="R4186" s="104">
        <f t="shared" si="1340"/>
        <v>21.656636639999999</v>
      </c>
      <c r="S4186" s="109" t="s">
        <v>52</v>
      </c>
      <c r="T4186" s="110">
        <f t="shared" si="1350"/>
        <v>44237</v>
      </c>
      <c r="U4186" s="111">
        <f t="shared" si="1351"/>
        <v>0</v>
      </c>
      <c r="V4186" s="22"/>
      <c r="AF4186" s="14"/>
    </row>
    <row r="4187" spans="1:32" x14ac:dyDescent="0.2">
      <c r="A4187" s="112">
        <f t="shared" si="1341"/>
        <v>44212</v>
      </c>
      <c r="B4187" s="104">
        <f t="shared" si="1333"/>
        <v>15454.539870320001</v>
      </c>
      <c r="C4187" s="104">
        <f t="shared" si="1342"/>
        <v>14294.330195759947</v>
      </c>
      <c r="D4187" s="132">
        <f t="shared" si="1343"/>
        <v>44207</v>
      </c>
      <c r="E4187" s="105">
        <f t="shared" si="1335"/>
        <v>0</v>
      </c>
      <c r="F4187" s="106">
        <f t="shared" si="1332"/>
        <v>6</v>
      </c>
      <c r="G4187" s="106">
        <f t="shared" si="1334"/>
        <v>31</v>
      </c>
      <c r="H4187" s="104">
        <f t="shared" si="1344"/>
        <v>1</v>
      </c>
      <c r="I4187" s="104">
        <f t="shared" si="1345"/>
        <v>1.07934741</v>
      </c>
      <c r="J4187" s="104">
        <f t="shared" si="1337"/>
        <v>1.07934741</v>
      </c>
      <c r="K4187" s="104">
        <f t="shared" si="1338"/>
        <v>15428.54827447</v>
      </c>
      <c r="L4187" s="107">
        <f t="shared" si="1347"/>
        <v>0</v>
      </c>
      <c r="M4187" s="105">
        <f t="shared" si="1348"/>
        <v>0</v>
      </c>
      <c r="N4187" s="104">
        <f t="shared" si="1349"/>
        <v>0</v>
      </c>
      <c r="O4187" s="113">
        <f t="shared" si="1346"/>
        <v>0.11</v>
      </c>
      <c r="P4187" s="108">
        <f t="shared" si="1336"/>
        <v>1.0016846429999999</v>
      </c>
      <c r="Q4187" s="104">
        <f t="shared" si="1339"/>
        <v>25.99159585</v>
      </c>
      <c r="R4187" s="104">
        <f t="shared" si="1340"/>
        <v>25.99159585</v>
      </c>
      <c r="S4187" s="109" t="s">
        <v>52</v>
      </c>
      <c r="T4187" s="110">
        <f t="shared" si="1350"/>
        <v>44237</v>
      </c>
      <c r="U4187" s="111">
        <f t="shared" si="1351"/>
        <v>0</v>
      </c>
      <c r="V4187" s="22"/>
      <c r="AF4187" s="14"/>
    </row>
    <row r="4188" spans="1:32" x14ac:dyDescent="0.2">
      <c r="A4188" s="112">
        <f t="shared" si="1341"/>
        <v>44213</v>
      </c>
      <c r="B4188" s="104">
        <f t="shared" si="1333"/>
        <v>15458.876063810001</v>
      </c>
      <c r="C4188" s="104">
        <f t="shared" si="1342"/>
        <v>14294.330195759947</v>
      </c>
      <c r="D4188" s="132">
        <f t="shared" si="1343"/>
        <v>44207</v>
      </c>
      <c r="E4188" s="105">
        <f t="shared" si="1335"/>
        <v>0</v>
      </c>
      <c r="F4188" s="106">
        <f t="shared" si="1332"/>
        <v>7</v>
      </c>
      <c r="G4188" s="106">
        <f t="shared" si="1334"/>
        <v>31</v>
      </c>
      <c r="H4188" s="104">
        <f t="shared" si="1344"/>
        <v>1</v>
      </c>
      <c r="I4188" s="104">
        <f t="shared" si="1345"/>
        <v>1.07934741</v>
      </c>
      <c r="J4188" s="104">
        <f t="shared" si="1337"/>
        <v>1.07934741</v>
      </c>
      <c r="K4188" s="104">
        <f t="shared" si="1338"/>
        <v>15428.54827447</v>
      </c>
      <c r="L4188" s="107">
        <f t="shared" si="1347"/>
        <v>0</v>
      </c>
      <c r="M4188" s="105">
        <f t="shared" si="1348"/>
        <v>0</v>
      </c>
      <c r="N4188" s="104">
        <f t="shared" si="1349"/>
        <v>0</v>
      </c>
      <c r="O4188" s="113">
        <f t="shared" si="1346"/>
        <v>0.11</v>
      </c>
      <c r="P4188" s="108">
        <f t="shared" si="1336"/>
        <v>1.001965693</v>
      </c>
      <c r="Q4188" s="104">
        <f t="shared" si="1339"/>
        <v>30.327789339999999</v>
      </c>
      <c r="R4188" s="104">
        <f t="shared" si="1340"/>
        <v>30.327789339999999</v>
      </c>
      <c r="S4188" s="109" t="s">
        <v>52</v>
      </c>
      <c r="T4188" s="110">
        <f t="shared" si="1350"/>
        <v>44237</v>
      </c>
      <c r="U4188" s="111">
        <f t="shared" si="1351"/>
        <v>0</v>
      </c>
      <c r="V4188" s="22"/>
      <c r="AF4188" s="14"/>
    </row>
    <row r="4189" spans="1:32" x14ac:dyDescent="0.2">
      <c r="A4189" s="112">
        <f t="shared" si="1341"/>
        <v>44214</v>
      </c>
      <c r="B4189" s="104">
        <f t="shared" si="1333"/>
        <v>15463.213476160001</v>
      </c>
      <c r="C4189" s="104">
        <f t="shared" si="1342"/>
        <v>14294.330195759947</v>
      </c>
      <c r="D4189" s="132">
        <f t="shared" si="1343"/>
        <v>44207</v>
      </c>
      <c r="E4189" s="105">
        <f t="shared" si="1335"/>
        <v>0</v>
      </c>
      <c r="F4189" s="106">
        <f t="shared" si="1332"/>
        <v>8</v>
      </c>
      <c r="G4189" s="106">
        <f t="shared" si="1334"/>
        <v>31</v>
      </c>
      <c r="H4189" s="104">
        <f t="shared" si="1344"/>
        <v>1</v>
      </c>
      <c r="I4189" s="104">
        <f t="shared" si="1345"/>
        <v>1.07934741</v>
      </c>
      <c r="J4189" s="104">
        <f t="shared" si="1337"/>
        <v>1.07934741</v>
      </c>
      <c r="K4189" s="104">
        <f t="shared" si="1338"/>
        <v>15428.54827447</v>
      </c>
      <c r="L4189" s="107">
        <f t="shared" si="1347"/>
        <v>0</v>
      </c>
      <c r="M4189" s="105">
        <f t="shared" si="1348"/>
        <v>0</v>
      </c>
      <c r="N4189" s="104">
        <f t="shared" si="1349"/>
        <v>0</v>
      </c>
      <c r="O4189" s="113">
        <f t="shared" si="1346"/>
        <v>0.11</v>
      </c>
      <c r="P4189" s="108">
        <f t="shared" si="1336"/>
        <v>1.002246822</v>
      </c>
      <c r="Q4189" s="104">
        <f t="shared" si="1339"/>
        <v>34.665201690000004</v>
      </c>
      <c r="R4189" s="104">
        <f t="shared" si="1340"/>
        <v>34.665201690000004</v>
      </c>
      <c r="S4189" s="109" t="s">
        <v>52</v>
      </c>
      <c r="T4189" s="110">
        <f t="shared" si="1350"/>
        <v>44237</v>
      </c>
      <c r="U4189" s="111">
        <f t="shared" si="1351"/>
        <v>0</v>
      </c>
      <c r="V4189" s="22"/>
      <c r="AF4189" s="14"/>
    </row>
    <row r="4190" spans="1:32" x14ac:dyDescent="0.2">
      <c r="A4190" s="112">
        <f t="shared" si="1341"/>
        <v>44215</v>
      </c>
      <c r="B4190" s="104">
        <f t="shared" si="1333"/>
        <v>15467.55209193</v>
      </c>
      <c r="C4190" s="104">
        <f t="shared" si="1342"/>
        <v>14294.330195759947</v>
      </c>
      <c r="D4190" s="132">
        <f t="shared" si="1343"/>
        <v>44207</v>
      </c>
      <c r="E4190" s="105">
        <f t="shared" si="1335"/>
        <v>0</v>
      </c>
      <c r="F4190" s="106">
        <f t="shared" si="1332"/>
        <v>9</v>
      </c>
      <c r="G4190" s="106">
        <f t="shared" si="1334"/>
        <v>31</v>
      </c>
      <c r="H4190" s="104">
        <f t="shared" si="1344"/>
        <v>1</v>
      </c>
      <c r="I4190" s="104">
        <f t="shared" si="1345"/>
        <v>1.07934741</v>
      </c>
      <c r="J4190" s="104">
        <f t="shared" si="1337"/>
        <v>1.07934741</v>
      </c>
      <c r="K4190" s="104">
        <f t="shared" si="1338"/>
        <v>15428.54827447</v>
      </c>
      <c r="L4190" s="107">
        <f t="shared" si="1347"/>
        <v>0</v>
      </c>
      <c r="M4190" s="105">
        <f t="shared" si="1348"/>
        <v>0</v>
      </c>
      <c r="N4190" s="104">
        <f t="shared" si="1349"/>
        <v>0</v>
      </c>
      <c r="O4190" s="113">
        <f t="shared" si="1346"/>
        <v>0.11</v>
      </c>
      <c r="P4190" s="108">
        <f t="shared" si="1336"/>
        <v>1.002528029</v>
      </c>
      <c r="Q4190" s="104">
        <f t="shared" si="1339"/>
        <v>39.00381746</v>
      </c>
      <c r="R4190" s="104">
        <f t="shared" si="1340"/>
        <v>39.00381746</v>
      </c>
      <c r="S4190" s="109" t="s">
        <v>52</v>
      </c>
      <c r="T4190" s="110">
        <f t="shared" si="1350"/>
        <v>44237</v>
      </c>
      <c r="U4190" s="111">
        <f t="shared" si="1351"/>
        <v>0</v>
      </c>
      <c r="V4190" s="22"/>
      <c r="AF4190" s="14"/>
    </row>
    <row r="4191" spans="1:32" x14ac:dyDescent="0.2">
      <c r="A4191" s="112">
        <f t="shared" si="1341"/>
        <v>44216</v>
      </c>
      <c r="B4191" s="104">
        <f t="shared" si="1333"/>
        <v>15471.891941989999</v>
      </c>
      <c r="C4191" s="104">
        <f t="shared" si="1342"/>
        <v>14294.330195759947</v>
      </c>
      <c r="D4191" s="132">
        <f t="shared" si="1343"/>
        <v>44207</v>
      </c>
      <c r="E4191" s="105">
        <f t="shared" si="1335"/>
        <v>0</v>
      </c>
      <c r="F4191" s="106">
        <f t="shared" si="1332"/>
        <v>10</v>
      </c>
      <c r="G4191" s="106">
        <f t="shared" si="1334"/>
        <v>31</v>
      </c>
      <c r="H4191" s="104">
        <f t="shared" si="1344"/>
        <v>1</v>
      </c>
      <c r="I4191" s="104">
        <f t="shared" si="1345"/>
        <v>1.07934741</v>
      </c>
      <c r="J4191" s="104">
        <f t="shared" si="1337"/>
        <v>1.07934741</v>
      </c>
      <c r="K4191" s="104">
        <f t="shared" si="1338"/>
        <v>15428.54827447</v>
      </c>
      <c r="L4191" s="107">
        <f t="shared" si="1347"/>
        <v>0</v>
      </c>
      <c r="M4191" s="105">
        <f t="shared" si="1348"/>
        <v>0</v>
      </c>
      <c r="N4191" s="104">
        <f t="shared" si="1349"/>
        <v>0</v>
      </c>
      <c r="O4191" s="113">
        <f t="shared" si="1346"/>
        <v>0.11</v>
      </c>
      <c r="P4191" s="108">
        <f t="shared" si="1336"/>
        <v>1.002809316</v>
      </c>
      <c r="Q4191" s="104">
        <f t="shared" si="1339"/>
        <v>43.343667519999997</v>
      </c>
      <c r="R4191" s="104">
        <f t="shared" si="1340"/>
        <v>43.343667519999997</v>
      </c>
      <c r="S4191" s="109" t="s">
        <v>52</v>
      </c>
      <c r="T4191" s="110">
        <f t="shared" si="1350"/>
        <v>44237</v>
      </c>
      <c r="U4191" s="111">
        <f t="shared" si="1351"/>
        <v>0</v>
      </c>
      <c r="V4191" s="22"/>
      <c r="AF4191" s="14"/>
    </row>
    <row r="4192" spans="1:32" x14ac:dyDescent="0.2">
      <c r="A4192" s="112">
        <f t="shared" si="1341"/>
        <v>44217</v>
      </c>
      <c r="B4192" s="104">
        <f t="shared" si="1333"/>
        <v>15476.23299547</v>
      </c>
      <c r="C4192" s="104">
        <f t="shared" si="1342"/>
        <v>14294.330195759947</v>
      </c>
      <c r="D4192" s="132">
        <f t="shared" si="1343"/>
        <v>44207</v>
      </c>
      <c r="E4192" s="105">
        <f t="shared" si="1335"/>
        <v>0</v>
      </c>
      <c r="F4192" s="106">
        <f t="shared" si="1332"/>
        <v>11</v>
      </c>
      <c r="G4192" s="106">
        <f t="shared" si="1334"/>
        <v>31</v>
      </c>
      <c r="H4192" s="104">
        <f t="shared" si="1344"/>
        <v>1</v>
      </c>
      <c r="I4192" s="104">
        <f t="shared" si="1345"/>
        <v>1.07934741</v>
      </c>
      <c r="J4192" s="104">
        <f t="shared" si="1337"/>
        <v>1.07934741</v>
      </c>
      <c r="K4192" s="104">
        <f t="shared" si="1338"/>
        <v>15428.54827447</v>
      </c>
      <c r="L4192" s="107">
        <f t="shared" si="1347"/>
        <v>0</v>
      </c>
      <c r="M4192" s="105">
        <f t="shared" si="1348"/>
        <v>0</v>
      </c>
      <c r="N4192" s="104">
        <f t="shared" si="1349"/>
        <v>0</v>
      </c>
      <c r="O4192" s="113">
        <f t="shared" si="1346"/>
        <v>0.11</v>
      </c>
      <c r="P4192" s="108">
        <f t="shared" si="1336"/>
        <v>1.003090681</v>
      </c>
      <c r="Q4192" s="104">
        <f t="shared" si="1339"/>
        <v>47.684721000000003</v>
      </c>
      <c r="R4192" s="104">
        <f t="shared" si="1340"/>
        <v>47.684721000000003</v>
      </c>
      <c r="S4192" s="109" t="s">
        <v>52</v>
      </c>
      <c r="T4192" s="110">
        <f t="shared" si="1350"/>
        <v>44237</v>
      </c>
      <c r="U4192" s="111">
        <f t="shared" si="1351"/>
        <v>0</v>
      </c>
      <c r="V4192" s="22"/>
      <c r="AF4192" s="14"/>
    </row>
    <row r="4193" spans="1:32" x14ac:dyDescent="0.2">
      <c r="A4193" s="112">
        <f t="shared" si="1341"/>
        <v>44218</v>
      </c>
      <c r="B4193" s="104">
        <f t="shared" si="1333"/>
        <v>15480.575267820001</v>
      </c>
      <c r="C4193" s="104">
        <f t="shared" si="1342"/>
        <v>14294.330195759947</v>
      </c>
      <c r="D4193" s="132">
        <f t="shared" si="1343"/>
        <v>44207</v>
      </c>
      <c r="E4193" s="105">
        <f t="shared" si="1335"/>
        <v>0</v>
      </c>
      <c r="F4193" s="106">
        <f t="shared" si="1332"/>
        <v>12</v>
      </c>
      <c r="G4193" s="106">
        <f t="shared" si="1334"/>
        <v>31</v>
      </c>
      <c r="H4193" s="104">
        <f t="shared" si="1344"/>
        <v>1</v>
      </c>
      <c r="I4193" s="104">
        <f t="shared" si="1345"/>
        <v>1.07934741</v>
      </c>
      <c r="J4193" s="104">
        <f t="shared" si="1337"/>
        <v>1.07934741</v>
      </c>
      <c r="K4193" s="104">
        <f t="shared" si="1338"/>
        <v>15428.54827447</v>
      </c>
      <c r="L4193" s="107">
        <f t="shared" si="1347"/>
        <v>0</v>
      </c>
      <c r="M4193" s="105">
        <f t="shared" si="1348"/>
        <v>0</v>
      </c>
      <c r="N4193" s="104">
        <f t="shared" si="1349"/>
        <v>0</v>
      </c>
      <c r="O4193" s="113">
        <f t="shared" si="1346"/>
        <v>0.11</v>
      </c>
      <c r="P4193" s="108">
        <f t="shared" si="1336"/>
        <v>1.0033721250000001</v>
      </c>
      <c r="Q4193" s="104">
        <f t="shared" si="1339"/>
        <v>52.026993349999998</v>
      </c>
      <c r="R4193" s="104">
        <f t="shared" si="1340"/>
        <v>52.026993349999998</v>
      </c>
      <c r="S4193" s="109" t="s">
        <v>52</v>
      </c>
      <c r="T4193" s="110">
        <f t="shared" si="1350"/>
        <v>44237</v>
      </c>
      <c r="U4193" s="111">
        <f t="shared" si="1351"/>
        <v>0</v>
      </c>
      <c r="V4193" s="22"/>
      <c r="AF4193" s="14"/>
    </row>
    <row r="4194" spans="1:32" x14ac:dyDescent="0.2">
      <c r="A4194" s="112">
        <f t="shared" si="1341"/>
        <v>44219</v>
      </c>
      <c r="B4194" s="104">
        <f t="shared" si="1333"/>
        <v>15484.918759010001</v>
      </c>
      <c r="C4194" s="104">
        <f t="shared" si="1342"/>
        <v>14294.330195759947</v>
      </c>
      <c r="D4194" s="132">
        <f t="shared" si="1343"/>
        <v>44207</v>
      </c>
      <c r="E4194" s="105">
        <f t="shared" si="1335"/>
        <v>0</v>
      </c>
      <c r="F4194" s="106">
        <f t="shared" si="1332"/>
        <v>13</v>
      </c>
      <c r="G4194" s="106">
        <f t="shared" si="1334"/>
        <v>31</v>
      </c>
      <c r="H4194" s="104">
        <f t="shared" si="1344"/>
        <v>1</v>
      </c>
      <c r="I4194" s="104">
        <f t="shared" si="1345"/>
        <v>1.07934741</v>
      </c>
      <c r="J4194" s="104">
        <f t="shared" si="1337"/>
        <v>1.07934741</v>
      </c>
      <c r="K4194" s="104">
        <f t="shared" si="1338"/>
        <v>15428.54827447</v>
      </c>
      <c r="L4194" s="107">
        <f t="shared" si="1347"/>
        <v>0</v>
      </c>
      <c r="M4194" s="105">
        <f t="shared" si="1348"/>
        <v>0</v>
      </c>
      <c r="N4194" s="104">
        <f t="shared" si="1349"/>
        <v>0</v>
      </c>
      <c r="O4194" s="113">
        <f t="shared" si="1346"/>
        <v>0.11</v>
      </c>
      <c r="P4194" s="108">
        <f t="shared" si="1336"/>
        <v>1.003653648</v>
      </c>
      <c r="Q4194" s="104">
        <f t="shared" si="1339"/>
        <v>56.37048454</v>
      </c>
      <c r="R4194" s="104">
        <f t="shared" si="1340"/>
        <v>56.37048454</v>
      </c>
      <c r="S4194" s="109" t="s">
        <v>52</v>
      </c>
      <c r="T4194" s="110">
        <f t="shared" si="1350"/>
        <v>44237</v>
      </c>
      <c r="U4194" s="111">
        <f t="shared" si="1351"/>
        <v>0</v>
      </c>
      <c r="V4194" s="22"/>
      <c r="AF4194" s="14"/>
    </row>
    <row r="4195" spans="1:32" x14ac:dyDescent="0.2">
      <c r="A4195" s="112">
        <f t="shared" si="1341"/>
        <v>44220</v>
      </c>
      <c r="B4195" s="104">
        <f t="shared" si="1333"/>
        <v>15489.263469060001</v>
      </c>
      <c r="C4195" s="104">
        <f t="shared" si="1342"/>
        <v>14294.330195759947</v>
      </c>
      <c r="D4195" s="132">
        <f t="shared" si="1343"/>
        <v>44207</v>
      </c>
      <c r="E4195" s="105">
        <f t="shared" si="1335"/>
        <v>0</v>
      </c>
      <c r="F4195" s="106">
        <f t="shared" ref="F4195:F4212" si="1352">IF(DAY(A4195)=E$2+1,1,F4194+1)</f>
        <v>14</v>
      </c>
      <c r="G4195" s="106">
        <f t="shared" si="1334"/>
        <v>31</v>
      </c>
      <c r="H4195" s="104">
        <f t="shared" si="1344"/>
        <v>1</v>
      </c>
      <c r="I4195" s="104">
        <f t="shared" si="1345"/>
        <v>1.07934741</v>
      </c>
      <c r="J4195" s="104">
        <f t="shared" si="1337"/>
        <v>1.07934741</v>
      </c>
      <c r="K4195" s="104">
        <f t="shared" si="1338"/>
        <v>15428.54827447</v>
      </c>
      <c r="L4195" s="107">
        <f t="shared" si="1347"/>
        <v>0</v>
      </c>
      <c r="M4195" s="105">
        <f t="shared" si="1348"/>
        <v>0</v>
      </c>
      <c r="N4195" s="104">
        <f t="shared" si="1349"/>
        <v>0</v>
      </c>
      <c r="O4195" s="113">
        <f t="shared" si="1346"/>
        <v>0.11</v>
      </c>
      <c r="P4195" s="108">
        <f t="shared" si="1336"/>
        <v>1.0039352500000001</v>
      </c>
      <c r="Q4195" s="104">
        <f t="shared" si="1339"/>
        <v>60.715194590000003</v>
      </c>
      <c r="R4195" s="104">
        <f t="shared" si="1340"/>
        <v>60.715194590000003</v>
      </c>
      <c r="S4195" s="109" t="s">
        <v>52</v>
      </c>
      <c r="T4195" s="110">
        <f t="shared" si="1350"/>
        <v>44237</v>
      </c>
      <c r="U4195" s="111">
        <f t="shared" si="1351"/>
        <v>0</v>
      </c>
      <c r="V4195" s="22"/>
      <c r="AF4195" s="14"/>
    </row>
    <row r="4196" spans="1:32" x14ac:dyDescent="0.2">
      <c r="A4196" s="112">
        <f t="shared" si="1341"/>
        <v>44221</v>
      </c>
      <c r="B4196" s="104">
        <f t="shared" si="1333"/>
        <v>15493.60939797</v>
      </c>
      <c r="C4196" s="104">
        <f t="shared" si="1342"/>
        <v>14294.330195759947</v>
      </c>
      <c r="D4196" s="132">
        <f t="shared" si="1343"/>
        <v>44207</v>
      </c>
      <c r="E4196" s="105">
        <f t="shared" si="1335"/>
        <v>0</v>
      </c>
      <c r="F4196" s="106">
        <f t="shared" si="1352"/>
        <v>15</v>
      </c>
      <c r="G4196" s="106">
        <f t="shared" si="1334"/>
        <v>31</v>
      </c>
      <c r="H4196" s="104">
        <f t="shared" si="1344"/>
        <v>1</v>
      </c>
      <c r="I4196" s="104">
        <f t="shared" si="1345"/>
        <v>1.07934741</v>
      </c>
      <c r="J4196" s="104">
        <f t="shared" si="1337"/>
        <v>1.07934741</v>
      </c>
      <c r="K4196" s="104">
        <f t="shared" si="1338"/>
        <v>15428.54827447</v>
      </c>
      <c r="L4196" s="107">
        <f t="shared" si="1347"/>
        <v>0</v>
      </c>
      <c r="M4196" s="105">
        <f t="shared" si="1348"/>
        <v>0</v>
      </c>
      <c r="N4196" s="104">
        <f t="shared" si="1349"/>
        <v>0</v>
      </c>
      <c r="O4196" s="113">
        <f t="shared" si="1346"/>
        <v>0.11</v>
      </c>
      <c r="P4196" s="108">
        <f t="shared" si="1336"/>
        <v>1.004216931</v>
      </c>
      <c r="Q4196" s="104">
        <f t="shared" si="1339"/>
        <v>65.061123499999994</v>
      </c>
      <c r="R4196" s="104">
        <f t="shared" si="1340"/>
        <v>65.061123499999994</v>
      </c>
      <c r="S4196" s="109" t="s">
        <v>52</v>
      </c>
      <c r="T4196" s="110">
        <f t="shared" si="1350"/>
        <v>44237</v>
      </c>
      <c r="U4196" s="111">
        <f t="shared" si="1351"/>
        <v>0</v>
      </c>
      <c r="V4196" s="22"/>
      <c r="AF4196" s="14"/>
    </row>
    <row r="4197" spans="1:32" x14ac:dyDescent="0.2">
      <c r="A4197" s="112">
        <f t="shared" si="1341"/>
        <v>44222</v>
      </c>
      <c r="B4197" s="104">
        <f t="shared" si="1333"/>
        <v>15497.956561160001</v>
      </c>
      <c r="C4197" s="104">
        <f t="shared" si="1342"/>
        <v>14294.330195759947</v>
      </c>
      <c r="D4197" s="132">
        <f t="shared" si="1343"/>
        <v>44207</v>
      </c>
      <c r="E4197" s="105">
        <f t="shared" si="1335"/>
        <v>0</v>
      </c>
      <c r="F4197" s="106">
        <f t="shared" si="1352"/>
        <v>16</v>
      </c>
      <c r="G4197" s="106">
        <f t="shared" si="1334"/>
        <v>31</v>
      </c>
      <c r="H4197" s="104">
        <f t="shared" si="1344"/>
        <v>1</v>
      </c>
      <c r="I4197" s="104">
        <f t="shared" si="1345"/>
        <v>1.07934741</v>
      </c>
      <c r="J4197" s="104">
        <f t="shared" si="1337"/>
        <v>1.07934741</v>
      </c>
      <c r="K4197" s="104">
        <f t="shared" si="1338"/>
        <v>15428.54827447</v>
      </c>
      <c r="L4197" s="107">
        <f t="shared" si="1347"/>
        <v>0</v>
      </c>
      <c r="M4197" s="105">
        <f t="shared" si="1348"/>
        <v>0</v>
      </c>
      <c r="N4197" s="104">
        <f t="shared" si="1349"/>
        <v>0</v>
      </c>
      <c r="O4197" s="113">
        <f t="shared" si="1346"/>
        <v>0.11</v>
      </c>
      <c r="P4197" s="108">
        <f t="shared" si="1336"/>
        <v>1.0044986920000001</v>
      </c>
      <c r="Q4197" s="104">
        <f t="shared" si="1339"/>
        <v>69.408286689999997</v>
      </c>
      <c r="R4197" s="104">
        <f t="shared" si="1340"/>
        <v>69.408286689999997</v>
      </c>
      <c r="S4197" s="109" t="s">
        <v>52</v>
      </c>
      <c r="T4197" s="110">
        <f t="shared" si="1350"/>
        <v>44237</v>
      </c>
      <c r="U4197" s="111">
        <f t="shared" si="1351"/>
        <v>0</v>
      </c>
      <c r="V4197" s="22"/>
      <c r="AF4197" s="14"/>
    </row>
    <row r="4198" spans="1:32" x14ac:dyDescent="0.2">
      <c r="A4198" s="112">
        <f t="shared" si="1341"/>
        <v>44223</v>
      </c>
      <c r="B4198" s="104">
        <f t="shared" si="1333"/>
        <v>15502.30492778</v>
      </c>
      <c r="C4198" s="104">
        <f t="shared" si="1342"/>
        <v>14294.330195759947</v>
      </c>
      <c r="D4198" s="132">
        <f t="shared" si="1343"/>
        <v>44207</v>
      </c>
      <c r="E4198" s="105">
        <f t="shared" si="1335"/>
        <v>0</v>
      </c>
      <c r="F4198" s="106">
        <f t="shared" si="1352"/>
        <v>17</v>
      </c>
      <c r="G4198" s="106">
        <f t="shared" si="1334"/>
        <v>31</v>
      </c>
      <c r="H4198" s="104">
        <f t="shared" si="1344"/>
        <v>1</v>
      </c>
      <c r="I4198" s="104">
        <f t="shared" si="1345"/>
        <v>1.07934741</v>
      </c>
      <c r="J4198" s="104">
        <f t="shared" si="1337"/>
        <v>1.07934741</v>
      </c>
      <c r="K4198" s="104">
        <f t="shared" si="1338"/>
        <v>15428.54827447</v>
      </c>
      <c r="L4198" s="107">
        <f t="shared" si="1347"/>
        <v>0</v>
      </c>
      <c r="M4198" s="105">
        <f t="shared" si="1348"/>
        <v>0</v>
      </c>
      <c r="N4198" s="104">
        <f t="shared" si="1349"/>
        <v>0</v>
      </c>
      <c r="O4198" s="113">
        <f t="shared" si="1346"/>
        <v>0.11</v>
      </c>
      <c r="P4198" s="108">
        <f t="shared" si="1336"/>
        <v>1.004780531</v>
      </c>
      <c r="Q4198" s="104">
        <f t="shared" si="1339"/>
        <v>73.756653310000004</v>
      </c>
      <c r="R4198" s="104">
        <f t="shared" si="1340"/>
        <v>73.756653310000004</v>
      </c>
      <c r="S4198" s="109" t="s">
        <v>52</v>
      </c>
      <c r="T4198" s="110">
        <f t="shared" si="1350"/>
        <v>44237</v>
      </c>
      <c r="U4198" s="111">
        <f t="shared" si="1351"/>
        <v>0</v>
      </c>
      <c r="V4198" s="22"/>
      <c r="AF4198" s="14"/>
    </row>
    <row r="4199" spans="1:32" x14ac:dyDescent="0.2">
      <c r="A4199" s="112">
        <f t="shared" si="1341"/>
        <v>44224</v>
      </c>
      <c r="B4199" s="104">
        <f t="shared" ref="B4199:B4212" si="1353">IF(E4199&lt;0,"ND",(K4199+Q4199))</f>
        <v>15506.65451325</v>
      </c>
      <c r="C4199" s="104">
        <f t="shared" si="1342"/>
        <v>14294.330195759947</v>
      </c>
      <c r="D4199" s="132">
        <f t="shared" si="1343"/>
        <v>44207</v>
      </c>
      <c r="E4199" s="105">
        <f t="shared" si="1335"/>
        <v>0</v>
      </c>
      <c r="F4199" s="106">
        <f t="shared" si="1352"/>
        <v>18</v>
      </c>
      <c r="G4199" s="106">
        <f t="shared" ref="G4199:G4212" si="1354">IF(DAY(A4199)=E$2+1,DAY(EOMONTH(A4199,0)), IF(DAY(A4199)&lt;&gt;$E$2+1,G4198))</f>
        <v>31</v>
      </c>
      <c r="H4199" s="104">
        <f t="shared" si="1344"/>
        <v>1</v>
      </c>
      <c r="I4199" s="104">
        <f t="shared" si="1345"/>
        <v>1.07934741</v>
      </c>
      <c r="J4199" s="104">
        <f t="shared" si="1337"/>
        <v>1.07934741</v>
      </c>
      <c r="K4199" s="104">
        <f t="shared" si="1338"/>
        <v>15428.54827447</v>
      </c>
      <c r="L4199" s="107">
        <f t="shared" si="1347"/>
        <v>0</v>
      </c>
      <c r="M4199" s="105">
        <f t="shared" si="1348"/>
        <v>0</v>
      </c>
      <c r="N4199" s="104">
        <f t="shared" si="1349"/>
        <v>0</v>
      </c>
      <c r="O4199" s="113">
        <f t="shared" si="1346"/>
        <v>0.11</v>
      </c>
      <c r="P4199" s="108">
        <f t="shared" si="1336"/>
        <v>1.005062449</v>
      </c>
      <c r="Q4199" s="104">
        <f t="shared" si="1339"/>
        <v>78.106238779999998</v>
      </c>
      <c r="R4199" s="104">
        <f t="shared" si="1340"/>
        <v>78.106238779999998</v>
      </c>
      <c r="S4199" s="109" t="s">
        <v>52</v>
      </c>
      <c r="T4199" s="110">
        <f t="shared" si="1350"/>
        <v>44237</v>
      </c>
      <c r="U4199" s="111">
        <f t="shared" si="1351"/>
        <v>0</v>
      </c>
      <c r="V4199" s="22"/>
      <c r="AF4199" s="14"/>
    </row>
    <row r="4200" spans="1:32" x14ac:dyDescent="0.2">
      <c r="A4200" s="112">
        <f t="shared" si="1341"/>
        <v>44225</v>
      </c>
      <c r="B4200" s="104">
        <f t="shared" si="1353"/>
        <v>15511.005333000001</v>
      </c>
      <c r="C4200" s="104">
        <f t="shared" si="1342"/>
        <v>14294.330195759947</v>
      </c>
      <c r="D4200" s="132">
        <f t="shared" si="1343"/>
        <v>44207</v>
      </c>
      <c r="E4200" s="105">
        <f t="shared" si="1335"/>
        <v>0</v>
      </c>
      <c r="F4200" s="106">
        <f t="shared" si="1352"/>
        <v>19</v>
      </c>
      <c r="G4200" s="106">
        <f t="shared" si="1354"/>
        <v>31</v>
      </c>
      <c r="H4200" s="104">
        <f t="shared" si="1344"/>
        <v>1</v>
      </c>
      <c r="I4200" s="104">
        <f t="shared" si="1345"/>
        <v>1.07934741</v>
      </c>
      <c r="J4200" s="104">
        <f t="shared" si="1337"/>
        <v>1.07934741</v>
      </c>
      <c r="K4200" s="104">
        <f t="shared" si="1338"/>
        <v>15428.54827447</v>
      </c>
      <c r="L4200" s="107">
        <f t="shared" si="1347"/>
        <v>0</v>
      </c>
      <c r="M4200" s="105">
        <f t="shared" si="1348"/>
        <v>0</v>
      </c>
      <c r="N4200" s="104">
        <f t="shared" si="1349"/>
        <v>0</v>
      </c>
      <c r="O4200" s="113">
        <f t="shared" si="1346"/>
        <v>0.11</v>
      </c>
      <c r="P4200" s="108">
        <f t="shared" si="1336"/>
        <v>1.0053444469999999</v>
      </c>
      <c r="Q4200" s="104">
        <f t="shared" si="1339"/>
        <v>82.457058529999998</v>
      </c>
      <c r="R4200" s="104">
        <f t="shared" si="1340"/>
        <v>82.457058529999998</v>
      </c>
      <c r="S4200" s="109" t="s">
        <v>52</v>
      </c>
      <c r="T4200" s="110">
        <f t="shared" si="1350"/>
        <v>44237</v>
      </c>
      <c r="U4200" s="111">
        <f t="shared" si="1351"/>
        <v>0</v>
      </c>
      <c r="V4200" s="22"/>
      <c r="AF4200" s="14"/>
    </row>
    <row r="4201" spans="1:32" x14ac:dyDescent="0.2">
      <c r="A4201" s="112">
        <f t="shared" si="1341"/>
        <v>44226</v>
      </c>
      <c r="B4201" s="104">
        <f t="shared" si="1353"/>
        <v>15515.357356190001</v>
      </c>
      <c r="C4201" s="104">
        <f t="shared" si="1342"/>
        <v>14294.330195759947</v>
      </c>
      <c r="D4201" s="132">
        <f t="shared" si="1343"/>
        <v>44207</v>
      </c>
      <c r="E4201" s="105">
        <f t="shared" si="1335"/>
        <v>0</v>
      </c>
      <c r="F4201" s="106">
        <f t="shared" si="1352"/>
        <v>20</v>
      </c>
      <c r="G4201" s="106">
        <f t="shared" si="1354"/>
        <v>31</v>
      </c>
      <c r="H4201" s="104">
        <f t="shared" si="1344"/>
        <v>1</v>
      </c>
      <c r="I4201" s="104">
        <f t="shared" si="1345"/>
        <v>1.07934741</v>
      </c>
      <c r="J4201" s="104">
        <f t="shared" si="1337"/>
        <v>1.07934741</v>
      </c>
      <c r="K4201" s="104">
        <f t="shared" si="1338"/>
        <v>15428.54827447</v>
      </c>
      <c r="L4201" s="107">
        <f t="shared" si="1347"/>
        <v>0</v>
      </c>
      <c r="M4201" s="105">
        <f t="shared" si="1348"/>
        <v>0</v>
      </c>
      <c r="N4201" s="104">
        <f t="shared" si="1349"/>
        <v>0</v>
      </c>
      <c r="O4201" s="113">
        <f t="shared" si="1346"/>
        <v>0.11</v>
      </c>
      <c r="P4201" s="108">
        <f t="shared" si="1336"/>
        <v>1.0056265230000001</v>
      </c>
      <c r="Q4201" s="104">
        <f t="shared" si="1339"/>
        <v>86.809081719999995</v>
      </c>
      <c r="R4201" s="104">
        <f t="shared" si="1340"/>
        <v>86.809081719999995</v>
      </c>
      <c r="S4201" s="109" t="s">
        <v>52</v>
      </c>
      <c r="T4201" s="110">
        <f t="shared" si="1350"/>
        <v>44237</v>
      </c>
      <c r="U4201" s="111">
        <f t="shared" si="1351"/>
        <v>0</v>
      </c>
      <c r="V4201" s="22"/>
      <c r="AF4201" s="14"/>
    </row>
    <row r="4202" spans="1:32" x14ac:dyDescent="0.2">
      <c r="A4202" s="112">
        <f t="shared" si="1341"/>
        <v>44227</v>
      </c>
      <c r="B4202" s="104">
        <f t="shared" si="1353"/>
        <v>15519.710613650001</v>
      </c>
      <c r="C4202" s="104">
        <f t="shared" si="1342"/>
        <v>14294.330195759947</v>
      </c>
      <c r="D4202" s="132">
        <f t="shared" si="1343"/>
        <v>44207</v>
      </c>
      <c r="E4202" s="105">
        <f t="shared" si="1335"/>
        <v>0</v>
      </c>
      <c r="F4202" s="106">
        <f t="shared" si="1352"/>
        <v>21</v>
      </c>
      <c r="G4202" s="106">
        <f t="shared" si="1354"/>
        <v>31</v>
      </c>
      <c r="H4202" s="104">
        <f t="shared" si="1344"/>
        <v>1</v>
      </c>
      <c r="I4202" s="104">
        <f t="shared" si="1345"/>
        <v>1.07934741</v>
      </c>
      <c r="J4202" s="104">
        <f t="shared" si="1337"/>
        <v>1.07934741</v>
      </c>
      <c r="K4202" s="104">
        <f t="shared" si="1338"/>
        <v>15428.54827447</v>
      </c>
      <c r="L4202" s="107">
        <f t="shared" si="1347"/>
        <v>0</v>
      </c>
      <c r="M4202" s="105">
        <f t="shared" si="1348"/>
        <v>0</v>
      </c>
      <c r="N4202" s="104">
        <f t="shared" si="1349"/>
        <v>0</v>
      </c>
      <c r="O4202" s="113">
        <f t="shared" si="1346"/>
        <v>0.11</v>
      </c>
      <c r="P4202" s="108">
        <f t="shared" si="1336"/>
        <v>1.005908679</v>
      </c>
      <c r="Q4202" s="104">
        <f t="shared" si="1339"/>
        <v>91.162339180000004</v>
      </c>
      <c r="R4202" s="104">
        <f t="shared" si="1340"/>
        <v>91.162339180000004</v>
      </c>
      <c r="S4202" s="109" t="s">
        <v>52</v>
      </c>
      <c r="T4202" s="110">
        <f t="shared" si="1350"/>
        <v>44237</v>
      </c>
      <c r="U4202" s="111">
        <f t="shared" si="1351"/>
        <v>0</v>
      </c>
      <c r="V4202" s="22"/>
      <c r="AF4202" s="14"/>
    </row>
    <row r="4203" spans="1:32" x14ac:dyDescent="0.2">
      <c r="A4203" s="112">
        <f t="shared" si="1341"/>
        <v>44228</v>
      </c>
      <c r="B4203" s="104">
        <f t="shared" si="1353"/>
        <v>15524.06508998</v>
      </c>
      <c r="C4203" s="104">
        <f t="shared" si="1342"/>
        <v>14294.330195759947</v>
      </c>
      <c r="D4203" s="132">
        <f t="shared" si="1343"/>
        <v>44207</v>
      </c>
      <c r="E4203" s="105">
        <f t="shared" ref="E4203:E4266" si="1355">IF(DAY(A4202)=$E$2,VLOOKUP(A4202,$AG$10:$AH$200,2),E4202)</f>
        <v>0</v>
      </c>
      <c r="F4203" s="106">
        <f t="shared" si="1352"/>
        <v>22</v>
      </c>
      <c r="G4203" s="106">
        <f t="shared" si="1354"/>
        <v>31</v>
      </c>
      <c r="H4203" s="104">
        <f t="shared" si="1344"/>
        <v>1</v>
      </c>
      <c r="I4203" s="104">
        <f t="shared" si="1345"/>
        <v>1.07934741</v>
      </c>
      <c r="J4203" s="104">
        <f t="shared" si="1337"/>
        <v>1.07934741</v>
      </c>
      <c r="K4203" s="104">
        <f t="shared" si="1338"/>
        <v>15428.54827447</v>
      </c>
      <c r="L4203" s="107">
        <f t="shared" si="1347"/>
        <v>0</v>
      </c>
      <c r="M4203" s="105">
        <f t="shared" si="1348"/>
        <v>0</v>
      </c>
      <c r="N4203" s="104">
        <f t="shared" si="1349"/>
        <v>0</v>
      </c>
      <c r="O4203" s="113">
        <f t="shared" si="1346"/>
        <v>0.11</v>
      </c>
      <c r="P4203" s="108">
        <f t="shared" si="1336"/>
        <v>1.006190914</v>
      </c>
      <c r="Q4203" s="104">
        <f t="shared" si="1339"/>
        <v>95.516815510000001</v>
      </c>
      <c r="R4203" s="104">
        <f t="shared" si="1340"/>
        <v>95.516815510000001</v>
      </c>
      <c r="S4203" s="109" t="s">
        <v>52</v>
      </c>
      <c r="T4203" s="110">
        <f t="shared" si="1350"/>
        <v>44237</v>
      </c>
      <c r="U4203" s="111">
        <f t="shared" si="1351"/>
        <v>0</v>
      </c>
      <c r="V4203" s="22"/>
      <c r="AF4203" s="14"/>
    </row>
    <row r="4204" spans="1:32" x14ac:dyDescent="0.2">
      <c r="A4204" s="112">
        <f t="shared" si="1341"/>
        <v>44229</v>
      </c>
      <c r="B4204" s="104">
        <f t="shared" si="1353"/>
        <v>15528.42078515</v>
      </c>
      <c r="C4204" s="104">
        <f t="shared" si="1342"/>
        <v>14294.330195759947</v>
      </c>
      <c r="D4204" s="132">
        <f t="shared" si="1343"/>
        <v>44207</v>
      </c>
      <c r="E4204" s="105">
        <f t="shared" si="1355"/>
        <v>0</v>
      </c>
      <c r="F4204" s="106">
        <f t="shared" si="1352"/>
        <v>23</v>
      </c>
      <c r="G4204" s="106">
        <f t="shared" si="1354"/>
        <v>31</v>
      </c>
      <c r="H4204" s="104">
        <f t="shared" si="1344"/>
        <v>1</v>
      </c>
      <c r="I4204" s="104">
        <f t="shared" si="1345"/>
        <v>1.07934741</v>
      </c>
      <c r="J4204" s="104">
        <f t="shared" si="1337"/>
        <v>1.07934741</v>
      </c>
      <c r="K4204" s="104">
        <f t="shared" si="1338"/>
        <v>15428.54827447</v>
      </c>
      <c r="L4204" s="107">
        <f t="shared" si="1347"/>
        <v>0</v>
      </c>
      <c r="M4204" s="105">
        <f t="shared" si="1348"/>
        <v>0</v>
      </c>
      <c r="N4204" s="104">
        <f t="shared" si="1349"/>
        <v>0</v>
      </c>
      <c r="O4204" s="113">
        <f t="shared" si="1346"/>
        <v>0.11</v>
      </c>
      <c r="P4204" s="108">
        <f t="shared" si="1336"/>
        <v>1.0064732279999999</v>
      </c>
      <c r="Q4204" s="104">
        <f t="shared" si="1339"/>
        <v>99.872510680000005</v>
      </c>
      <c r="R4204" s="104">
        <f t="shared" si="1340"/>
        <v>99.872510680000005</v>
      </c>
      <c r="S4204" s="109" t="s">
        <v>52</v>
      </c>
      <c r="T4204" s="110">
        <f t="shared" si="1350"/>
        <v>44237</v>
      </c>
      <c r="U4204" s="111">
        <f t="shared" si="1351"/>
        <v>0</v>
      </c>
      <c r="V4204" s="22"/>
      <c r="AF4204" s="14"/>
    </row>
    <row r="4205" spans="1:32" x14ac:dyDescent="0.2">
      <c r="A4205" s="112">
        <f t="shared" si="1341"/>
        <v>44230</v>
      </c>
      <c r="B4205" s="104">
        <f t="shared" si="1353"/>
        <v>15532.777699190001</v>
      </c>
      <c r="C4205" s="104">
        <f t="shared" si="1342"/>
        <v>14294.330195759947</v>
      </c>
      <c r="D4205" s="132">
        <f t="shared" si="1343"/>
        <v>44207</v>
      </c>
      <c r="E4205" s="105">
        <f t="shared" si="1355"/>
        <v>0</v>
      </c>
      <c r="F4205" s="106">
        <f t="shared" si="1352"/>
        <v>24</v>
      </c>
      <c r="G4205" s="106">
        <f t="shared" si="1354"/>
        <v>31</v>
      </c>
      <c r="H4205" s="104">
        <f t="shared" si="1344"/>
        <v>1</v>
      </c>
      <c r="I4205" s="104">
        <f t="shared" si="1345"/>
        <v>1.07934741</v>
      </c>
      <c r="J4205" s="104">
        <f t="shared" si="1337"/>
        <v>1.07934741</v>
      </c>
      <c r="K4205" s="104">
        <f t="shared" si="1338"/>
        <v>15428.54827447</v>
      </c>
      <c r="L4205" s="107">
        <f t="shared" si="1347"/>
        <v>0</v>
      </c>
      <c r="M4205" s="105">
        <f t="shared" si="1348"/>
        <v>0</v>
      </c>
      <c r="N4205" s="104">
        <f t="shared" si="1349"/>
        <v>0</v>
      </c>
      <c r="O4205" s="113">
        <f t="shared" si="1346"/>
        <v>0.11</v>
      </c>
      <c r="P4205" s="108">
        <f t="shared" si="1336"/>
        <v>1.0067556209999999</v>
      </c>
      <c r="Q4205" s="104">
        <f t="shared" si="1339"/>
        <v>104.22942472</v>
      </c>
      <c r="R4205" s="104">
        <f t="shared" si="1340"/>
        <v>104.22942472</v>
      </c>
      <c r="S4205" s="109" t="s">
        <v>52</v>
      </c>
      <c r="T4205" s="110">
        <f t="shared" si="1350"/>
        <v>44237</v>
      </c>
      <c r="U4205" s="111">
        <f t="shared" si="1351"/>
        <v>0</v>
      </c>
      <c r="V4205" s="22"/>
      <c r="AF4205" s="14"/>
    </row>
    <row r="4206" spans="1:32" x14ac:dyDescent="0.2">
      <c r="A4206" s="112">
        <f t="shared" si="1341"/>
        <v>44231</v>
      </c>
      <c r="B4206" s="104">
        <f t="shared" si="1353"/>
        <v>15537.1358475</v>
      </c>
      <c r="C4206" s="104">
        <f t="shared" si="1342"/>
        <v>14294.330195759947</v>
      </c>
      <c r="D4206" s="132">
        <f t="shared" si="1343"/>
        <v>44207</v>
      </c>
      <c r="E4206" s="105">
        <f t="shared" si="1355"/>
        <v>0</v>
      </c>
      <c r="F4206" s="106">
        <f t="shared" si="1352"/>
        <v>25</v>
      </c>
      <c r="G4206" s="106">
        <f t="shared" si="1354"/>
        <v>31</v>
      </c>
      <c r="H4206" s="104">
        <f t="shared" si="1344"/>
        <v>1</v>
      </c>
      <c r="I4206" s="104">
        <f t="shared" si="1345"/>
        <v>1.07934741</v>
      </c>
      <c r="J4206" s="104">
        <f t="shared" si="1337"/>
        <v>1.07934741</v>
      </c>
      <c r="K4206" s="104">
        <f t="shared" si="1338"/>
        <v>15428.54827447</v>
      </c>
      <c r="L4206" s="107">
        <f t="shared" si="1347"/>
        <v>0</v>
      </c>
      <c r="M4206" s="105">
        <f t="shared" si="1348"/>
        <v>0</v>
      </c>
      <c r="N4206" s="104">
        <f t="shared" si="1349"/>
        <v>0</v>
      </c>
      <c r="O4206" s="113">
        <f t="shared" si="1346"/>
        <v>0.11</v>
      </c>
      <c r="P4206" s="108">
        <f t="shared" si="1336"/>
        <v>1.0070380940000001</v>
      </c>
      <c r="Q4206" s="104">
        <f t="shared" si="1339"/>
        <v>108.58757303</v>
      </c>
      <c r="R4206" s="104">
        <f t="shared" si="1340"/>
        <v>108.58757303</v>
      </c>
      <c r="S4206" s="109" t="s">
        <v>52</v>
      </c>
      <c r="T4206" s="110">
        <f t="shared" si="1350"/>
        <v>44237</v>
      </c>
      <c r="U4206" s="111">
        <f t="shared" si="1351"/>
        <v>0</v>
      </c>
      <c r="V4206" s="22"/>
      <c r="AF4206" s="14"/>
    </row>
    <row r="4207" spans="1:32" x14ac:dyDescent="0.2">
      <c r="A4207" s="112">
        <f t="shared" si="1341"/>
        <v>44232</v>
      </c>
      <c r="B4207" s="104">
        <f t="shared" si="1353"/>
        <v>15541.495199250001</v>
      </c>
      <c r="C4207" s="104">
        <f t="shared" si="1342"/>
        <v>14294.330195759947</v>
      </c>
      <c r="D4207" s="132">
        <f t="shared" si="1343"/>
        <v>44207</v>
      </c>
      <c r="E4207" s="105">
        <f t="shared" si="1355"/>
        <v>0</v>
      </c>
      <c r="F4207" s="106">
        <f t="shared" si="1352"/>
        <v>26</v>
      </c>
      <c r="G4207" s="106">
        <f t="shared" si="1354"/>
        <v>31</v>
      </c>
      <c r="H4207" s="104">
        <f t="shared" si="1344"/>
        <v>1</v>
      </c>
      <c r="I4207" s="104">
        <f t="shared" si="1345"/>
        <v>1.07934741</v>
      </c>
      <c r="J4207" s="104">
        <f t="shared" si="1337"/>
        <v>1.07934741</v>
      </c>
      <c r="K4207" s="104">
        <f t="shared" si="1338"/>
        <v>15428.54827447</v>
      </c>
      <c r="L4207" s="107">
        <f t="shared" si="1347"/>
        <v>0</v>
      </c>
      <c r="M4207" s="105">
        <f t="shared" si="1348"/>
        <v>0</v>
      </c>
      <c r="N4207" s="104">
        <f t="shared" si="1349"/>
        <v>0</v>
      </c>
      <c r="O4207" s="113">
        <f t="shared" si="1346"/>
        <v>0.11</v>
      </c>
      <c r="P4207" s="108">
        <f t="shared" si="1336"/>
        <v>1.0073206450000001</v>
      </c>
      <c r="Q4207" s="104">
        <f t="shared" si="1339"/>
        <v>112.94692478</v>
      </c>
      <c r="R4207" s="104">
        <f t="shared" si="1340"/>
        <v>112.94692478</v>
      </c>
      <c r="S4207" s="109" t="s">
        <v>52</v>
      </c>
      <c r="T4207" s="110">
        <f t="shared" si="1350"/>
        <v>44237</v>
      </c>
      <c r="U4207" s="111">
        <f t="shared" si="1351"/>
        <v>0</v>
      </c>
      <c r="V4207" s="22"/>
      <c r="AF4207" s="14"/>
    </row>
    <row r="4208" spans="1:32" x14ac:dyDescent="0.2">
      <c r="A4208" s="112">
        <f t="shared" si="1341"/>
        <v>44233</v>
      </c>
      <c r="B4208" s="104">
        <f t="shared" si="1353"/>
        <v>15545.85578528</v>
      </c>
      <c r="C4208" s="104">
        <f t="shared" si="1342"/>
        <v>14294.330195759947</v>
      </c>
      <c r="D4208" s="132">
        <f t="shared" si="1343"/>
        <v>44207</v>
      </c>
      <c r="E4208" s="105">
        <f t="shared" si="1355"/>
        <v>0</v>
      </c>
      <c r="F4208" s="106">
        <f t="shared" si="1352"/>
        <v>27</v>
      </c>
      <c r="G4208" s="106">
        <f t="shared" si="1354"/>
        <v>31</v>
      </c>
      <c r="H4208" s="104">
        <f t="shared" si="1344"/>
        <v>1</v>
      </c>
      <c r="I4208" s="104">
        <f t="shared" si="1345"/>
        <v>1.07934741</v>
      </c>
      <c r="J4208" s="104">
        <f t="shared" si="1337"/>
        <v>1.07934741</v>
      </c>
      <c r="K4208" s="104">
        <f t="shared" si="1338"/>
        <v>15428.54827447</v>
      </c>
      <c r="L4208" s="107">
        <f t="shared" si="1347"/>
        <v>0</v>
      </c>
      <c r="M4208" s="105">
        <f t="shared" si="1348"/>
        <v>0</v>
      </c>
      <c r="N4208" s="104">
        <f t="shared" si="1349"/>
        <v>0</v>
      </c>
      <c r="O4208" s="113">
        <f t="shared" si="1346"/>
        <v>0.11</v>
      </c>
      <c r="P4208" s="108">
        <f t="shared" si="1336"/>
        <v>1.007603276</v>
      </c>
      <c r="Q4208" s="104">
        <f t="shared" si="1339"/>
        <v>117.30751081</v>
      </c>
      <c r="R4208" s="104">
        <f t="shared" si="1340"/>
        <v>117.30751081</v>
      </c>
      <c r="S4208" s="109" t="s">
        <v>52</v>
      </c>
      <c r="T4208" s="110">
        <f t="shared" si="1350"/>
        <v>44237</v>
      </c>
      <c r="U4208" s="111">
        <f t="shared" si="1351"/>
        <v>0</v>
      </c>
      <c r="V4208" s="22"/>
      <c r="AF4208" s="14"/>
    </row>
    <row r="4209" spans="1:32" x14ac:dyDescent="0.2">
      <c r="A4209" s="112">
        <f t="shared" si="1341"/>
        <v>44234</v>
      </c>
      <c r="B4209" s="104">
        <f t="shared" si="1353"/>
        <v>15550.21760559</v>
      </c>
      <c r="C4209" s="104">
        <f t="shared" si="1342"/>
        <v>14294.330195759947</v>
      </c>
      <c r="D4209" s="132">
        <f t="shared" si="1343"/>
        <v>44207</v>
      </c>
      <c r="E4209" s="105">
        <f t="shared" si="1355"/>
        <v>0</v>
      </c>
      <c r="F4209" s="106">
        <f t="shared" si="1352"/>
        <v>28</v>
      </c>
      <c r="G4209" s="106">
        <f t="shared" si="1354"/>
        <v>31</v>
      </c>
      <c r="H4209" s="104">
        <f t="shared" si="1344"/>
        <v>1</v>
      </c>
      <c r="I4209" s="104">
        <f t="shared" si="1345"/>
        <v>1.07934741</v>
      </c>
      <c r="J4209" s="104">
        <f t="shared" si="1337"/>
        <v>1.07934741</v>
      </c>
      <c r="K4209" s="104">
        <f t="shared" si="1338"/>
        <v>15428.54827447</v>
      </c>
      <c r="L4209" s="107">
        <f t="shared" si="1347"/>
        <v>0</v>
      </c>
      <c r="M4209" s="105">
        <f t="shared" si="1348"/>
        <v>0</v>
      </c>
      <c r="N4209" s="104">
        <f t="shared" si="1349"/>
        <v>0</v>
      </c>
      <c r="O4209" s="113">
        <f t="shared" si="1346"/>
        <v>0.11</v>
      </c>
      <c r="P4209" s="108">
        <f t="shared" si="1336"/>
        <v>1.0078859870000001</v>
      </c>
      <c r="Q4209" s="104">
        <f t="shared" si="1339"/>
        <v>121.66933112</v>
      </c>
      <c r="R4209" s="104">
        <f t="shared" si="1340"/>
        <v>121.66933112</v>
      </c>
      <c r="S4209" s="109" t="s">
        <v>52</v>
      </c>
      <c r="T4209" s="110">
        <f t="shared" si="1350"/>
        <v>44237</v>
      </c>
      <c r="U4209" s="111">
        <f t="shared" si="1351"/>
        <v>0</v>
      </c>
      <c r="V4209" s="22"/>
      <c r="AF4209" s="14"/>
    </row>
    <row r="4210" spans="1:32" x14ac:dyDescent="0.2">
      <c r="A4210" s="112">
        <f t="shared" si="1341"/>
        <v>44235</v>
      </c>
      <c r="B4210" s="104">
        <f t="shared" si="1353"/>
        <v>15554.58062932</v>
      </c>
      <c r="C4210" s="104">
        <f t="shared" si="1342"/>
        <v>14294.330195759947</v>
      </c>
      <c r="D4210" s="132">
        <f t="shared" si="1343"/>
        <v>44207</v>
      </c>
      <c r="E4210" s="105">
        <f t="shared" si="1355"/>
        <v>0</v>
      </c>
      <c r="F4210" s="106">
        <f t="shared" si="1352"/>
        <v>29</v>
      </c>
      <c r="G4210" s="106">
        <f t="shared" si="1354"/>
        <v>31</v>
      </c>
      <c r="H4210" s="104">
        <f t="shared" si="1344"/>
        <v>1</v>
      </c>
      <c r="I4210" s="104">
        <f t="shared" si="1345"/>
        <v>1.07934741</v>
      </c>
      <c r="J4210" s="104">
        <f t="shared" si="1337"/>
        <v>1.07934741</v>
      </c>
      <c r="K4210" s="104">
        <f t="shared" si="1338"/>
        <v>15428.54827447</v>
      </c>
      <c r="L4210" s="107">
        <f t="shared" si="1347"/>
        <v>0</v>
      </c>
      <c r="M4210" s="105">
        <f t="shared" si="1348"/>
        <v>0</v>
      </c>
      <c r="N4210" s="104">
        <f t="shared" si="1349"/>
        <v>0</v>
      </c>
      <c r="O4210" s="113">
        <f t="shared" si="1346"/>
        <v>0.11</v>
      </c>
      <c r="P4210" s="108">
        <f t="shared" si="1336"/>
        <v>1.008168776</v>
      </c>
      <c r="Q4210" s="104">
        <f t="shared" si="1339"/>
        <v>126.03235485</v>
      </c>
      <c r="R4210" s="104">
        <f t="shared" si="1340"/>
        <v>126.03235485</v>
      </c>
      <c r="S4210" s="109" t="s">
        <v>52</v>
      </c>
      <c r="T4210" s="110">
        <f t="shared" si="1350"/>
        <v>44237</v>
      </c>
      <c r="U4210" s="111">
        <f t="shared" si="1351"/>
        <v>0</v>
      </c>
      <c r="V4210" s="22"/>
      <c r="AF4210" s="14"/>
    </row>
    <row r="4211" spans="1:32" x14ac:dyDescent="0.2">
      <c r="A4211" s="112">
        <f t="shared" si="1341"/>
        <v>44236</v>
      </c>
      <c r="B4211" s="104">
        <f t="shared" si="1353"/>
        <v>15558.94488735</v>
      </c>
      <c r="C4211" s="104">
        <f t="shared" si="1342"/>
        <v>14294.330195759947</v>
      </c>
      <c r="D4211" s="132">
        <f t="shared" si="1343"/>
        <v>44207</v>
      </c>
      <c r="E4211" s="105">
        <f t="shared" si="1355"/>
        <v>0</v>
      </c>
      <c r="F4211" s="106">
        <f t="shared" si="1352"/>
        <v>30</v>
      </c>
      <c r="G4211" s="106">
        <f t="shared" si="1354"/>
        <v>31</v>
      </c>
      <c r="H4211" s="104">
        <f t="shared" si="1344"/>
        <v>1</v>
      </c>
      <c r="I4211" s="104">
        <f t="shared" si="1345"/>
        <v>1.07934741</v>
      </c>
      <c r="J4211" s="104">
        <f t="shared" si="1337"/>
        <v>1.07934741</v>
      </c>
      <c r="K4211" s="104">
        <f t="shared" si="1338"/>
        <v>15428.54827447</v>
      </c>
      <c r="L4211" s="107">
        <f t="shared" si="1347"/>
        <v>0</v>
      </c>
      <c r="M4211" s="105">
        <f t="shared" si="1348"/>
        <v>0</v>
      </c>
      <c r="N4211" s="104">
        <f t="shared" si="1349"/>
        <v>0</v>
      </c>
      <c r="O4211" s="113">
        <f t="shared" si="1346"/>
        <v>0.11</v>
      </c>
      <c r="P4211" s="108">
        <f t="shared" si="1336"/>
        <v>1.0084516450000001</v>
      </c>
      <c r="Q4211" s="104">
        <f t="shared" si="1339"/>
        <v>130.39661287999999</v>
      </c>
      <c r="R4211" s="104">
        <f t="shared" si="1340"/>
        <v>130.39661287999999</v>
      </c>
      <c r="S4211" s="109" t="s">
        <v>52</v>
      </c>
      <c r="T4211" s="110">
        <f t="shared" si="1350"/>
        <v>44237</v>
      </c>
      <c r="U4211" s="111">
        <f t="shared" si="1351"/>
        <v>0</v>
      </c>
      <c r="V4211" s="22"/>
      <c r="AF4211" s="14"/>
    </row>
    <row r="4212" spans="1:32" ht="15" x14ac:dyDescent="0.2">
      <c r="A4212" s="112">
        <f t="shared" si="1341"/>
        <v>44237</v>
      </c>
      <c r="B4212" s="104">
        <f t="shared" si="1353"/>
        <v>15563.31037965</v>
      </c>
      <c r="C4212" s="104">
        <f t="shared" si="1342"/>
        <v>14294.330195759947</v>
      </c>
      <c r="D4212" s="132">
        <f t="shared" si="1343"/>
        <v>44207</v>
      </c>
      <c r="E4212" s="105">
        <f t="shared" si="1355"/>
        <v>0</v>
      </c>
      <c r="F4212" s="106">
        <f t="shared" si="1352"/>
        <v>31</v>
      </c>
      <c r="G4212" s="106">
        <f t="shared" si="1354"/>
        <v>31</v>
      </c>
      <c r="H4212" s="104">
        <f t="shared" si="1344"/>
        <v>1</v>
      </c>
      <c r="I4212" s="104">
        <f t="shared" si="1345"/>
        <v>1.07934741</v>
      </c>
      <c r="J4212" s="104">
        <f t="shared" si="1337"/>
        <v>1.07934741</v>
      </c>
      <c r="K4212" s="104">
        <f t="shared" si="1338"/>
        <v>15428.54827447</v>
      </c>
      <c r="L4212" s="107">
        <f t="shared" si="1347"/>
        <v>137</v>
      </c>
      <c r="M4212" s="137">
        <f>N4212/K4212</f>
        <v>3.2633223748155631E-2</v>
      </c>
      <c r="N4212" s="136">
        <v>503.48326795000003</v>
      </c>
      <c r="O4212" s="113">
        <f t="shared" si="1346"/>
        <v>0.11</v>
      </c>
      <c r="P4212" s="108">
        <f t="shared" si="1336"/>
        <v>1.0087345940000001</v>
      </c>
      <c r="Q4212" s="104">
        <f t="shared" si="1339"/>
        <v>134.76210517999999</v>
      </c>
      <c r="R4212" s="104">
        <f t="shared" si="1340"/>
        <v>638.24537312999996</v>
      </c>
      <c r="S4212" s="109" t="s">
        <v>52</v>
      </c>
      <c r="T4212" s="110">
        <f t="shared" si="1350"/>
        <v>44237</v>
      </c>
      <c r="U4212" s="111">
        <f t="shared" si="1351"/>
        <v>14925.065006520001</v>
      </c>
      <c r="V4212" s="22"/>
      <c r="AF4212" s="14"/>
    </row>
    <row r="4213" spans="1:32" x14ac:dyDescent="0.2">
      <c r="A4213" s="112">
        <f t="shared" si="1341"/>
        <v>44238</v>
      </c>
      <c r="B4213" s="104">
        <f t="shared" ref="B4213:B4276" si="1356">IF(E4213&lt;0,"ND",(K4213+Q4213))</f>
        <v>14929.701388420001</v>
      </c>
      <c r="C4213" s="104">
        <f t="shared" ref="C4213:C4240" si="1357">IF(DAY(A4212)=$E$2,VLOOKUP(A4212,X$10:Y$148,2),C4212)</f>
        <v>13827.860120159947</v>
      </c>
      <c r="D4213" s="132">
        <f t="shared" ref="D4213:D4276" si="1358">IF(DAY(A4212)=$E$2,A4213,D4212)</f>
        <v>44238</v>
      </c>
      <c r="E4213" s="105">
        <f t="shared" si="1355"/>
        <v>0</v>
      </c>
      <c r="F4213" s="106">
        <f t="shared" ref="F4213:F4276" si="1359">IF(DAY(A4213)=E$2+1,1,F4212+1)</f>
        <v>1</v>
      </c>
      <c r="G4213" s="106">
        <f t="shared" ref="G4213:G4276" si="1360">IF(DAY(A4213)=E$2+1,DAY(EOMONTH(A4213,0)), IF(DAY(A4213)&lt;&gt;$E$2+1,G4212))</f>
        <v>28</v>
      </c>
      <c r="H4213" s="104">
        <f t="shared" si="1344"/>
        <v>1</v>
      </c>
      <c r="I4213" s="104">
        <f t="shared" ref="I4213:I4276" si="1361">IF(DAY(A4212)=E$2,J4212,I4212)</f>
        <v>1.07934741</v>
      </c>
      <c r="J4213" s="104">
        <f t="shared" ref="J4213:J4276" si="1362">TRUNC(H4213*I4213,8)</f>
        <v>1.07934741</v>
      </c>
      <c r="K4213" s="104">
        <f t="shared" ref="K4213:K4276" si="1363">TRUNC(C4213*J4213,8)</f>
        <v>14925.06500653</v>
      </c>
      <c r="L4213" s="107">
        <f t="shared" si="1347"/>
        <v>0</v>
      </c>
      <c r="M4213" s="105">
        <f t="shared" si="1348"/>
        <v>0</v>
      </c>
      <c r="N4213" s="104">
        <f t="shared" ref="N4213:N4276" si="1364">IF(M4213&gt;0,TRUNC((M4213*K4213),8),0)</f>
        <v>0</v>
      </c>
      <c r="O4213" s="113">
        <f t="shared" si="1346"/>
        <v>0.11</v>
      </c>
      <c r="P4213" s="108">
        <f t="shared" ref="P4213:P4276" si="1365">ROUND((1+O4213)^(30/360)^(F4213/G4213),9)</f>
        <v>1.000310644</v>
      </c>
      <c r="Q4213" s="104">
        <f t="shared" ref="Q4213:Q4276" si="1366">TRUNC((P4213-1)*K4213,8)</f>
        <v>4.63638189</v>
      </c>
      <c r="R4213" s="104">
        <f t="shared" ref="R4213:R4276" si="1367">(N4213+Q4213)</f>
        <v>4.63638189</v>
      </c>
      <c r="S4213" s="109" t="s">
        <v>52</v>
      </c>
      <c r="T4213" s="110">
        <f t="shared" si="1350"/>
        <v>44265</v>
      </c>
      <c r="U4213" s="111">
        <f t="shared" ref="U4213:U4276" si="1368">IF(L4213&gt;0,K4213-N4213,0)</f>
        <v>0</v>
      </c>
      <c r="AF4213" s="14"/>
    </row>
    <row r="4214" spans="1:32" x14ac:dyDescent="0.2">
      <c r="A4214" s="112">
        <f t="shared" si="1341"/>
        <v>44239</v>
      </c>
      <c r="B4214" s="104">
        <f t="shared" si="1356"/>
        <v>14934.33920312</v>
      </c>
      <c r="C4214" s="104">
        <f t="shared" si="1357"/>
        <v>13827.860120159947</v>
      </c>
      <c r="D4214" s="132">
        <f t="shared" si="1358"/>
        <v>44238</v>
      </c>
      <c r="E4214" s="105">
        <f t="shared" si="1355"/>
        <v>0</v>
      </c>
      <c r="F4214" s="106">
        <f t="shared" si="1359"/>
        <v>2</v>
      </c>
      <c r="G4214" s="106">
        <f t="shared" si="1360"/>
        <v>28</v>
      </c>
      <c r="H4214" s="104">
        <f t="shared" si="1344"/>
        <v>1</v>
      </c>
      <c r="I4214" s="104">
        <f t="shared" si="1361"/>
        <v>1.07934741</v>
      </c>
      <c r="J4214" s="104">
        <f t="shared" si="1362"/>
        <v>1.07934741</v>
      </c>
      <c r="K4214" s="104">
        <f t="shared" si="1363"/>
        <v>14925.06500653</v>
      </c>
      <c r="L4214" s="107">
        <f t="shared" si="1347"/>
        <v>0</v>
      </c>
      <c r="M4214" s="105">
        <f t="shared" si="1348"/>
        <v>0</v>
      </c>
      <c r="N4214" s="104">
        <f t="shared" si="1364"/>
        <v>0</v>
      </c>
      <c r="O4214" s="113">
        <f t="shared" si="1346"/>
        <v>0.11</v>
      </c>
      <c r="P4214" s="108">
        <f t="shared" si="1365"/>
        <v>1.000621384</v>
      </c>
      <c r="Q4214" s="104">
        <f t="shared" si="1366"/>
        <v>9.2741965900000007</v>
      </c>
      <c r="R4214" s="104">
        <f t="shared" si="1367"/>
        <v>9.2741965900000007</v>
      </c>
      <c r="S4214" s="109" t="s">
        <v>52</v>
      </c>
      <c r="T4214" s="110">
        <f t="shared" si="1350"/>
        <v>44265</v>
      </c>
      <c r="U4214" s="111">
        <f t="shared" si="1368"/>
        <v>0</v>
      </c>
      <c r="AF4214" s="14"/>
    </row>
    <row r="4215" spans="1:32" x14ac:dyDescent="0.2">
      <c r="A4215" s="112">
        <f t="shared" si="1341"/>
        <v>44240</v>
      </c>
      <c r="B4215" s="104">
        <f t="shared" si="1356"/>
        <v>14938.97845063</v>
      </c>
      <c r="C4215" s="104">
        <f t="shared" si="1357"/>
        <v>13827.860120159947</v>
      </c>
      <c r="D4215" s="132">
        <f t="shared" si="1358"/>
        <v>44238</v>
      </c>
      <c r="E4215" s="105">
        <f t="shared" si="1355"/>
        <v>0</v>
      </c>
      <c r="F4215" s="106">
        <f t="shared" si="1359"/>
        <v>3</v>
      </c>
      <c r="G4215" s="106">
        <f t="shared" si="1360"/>
        <v>28</v>
      </c>
      <c r="H4215" s="104">
        <f t="shared" si="1344"/>
        <v>1</v>
      </c>
      <c r="I4215" s="104">
        <f t="shared" si="1361"/>
        <v>1.07934741</v>
      </c>
      <c r="J4215" s="104">
        <f t="shared" si="1362"/>
        <v>1.07934741</v>
      </c>
      <c r="K4215" s="104">
        <f t="shared" si="1363"/>
        <v>14925.06500653</v>
      </c>
      <c r="L4215" s="107">
        <f t="shared" si="1347"/>
        <v>0</v>
      </c>
      <c r="M4215" s="105">
        <f t="shared" si="1348"/>
        <v>0</v>
      </c>
      <c r="N4215" s="104">
        <f t="shared" si="1364"/>
        <v>0</v>
      </c>
      <c r="O4215" s="113">
        <f t="shared" si="1346"/>
        <v>0.11</v>
      </c>
      <c r="P4215" s="108">
        <f t="shared" si="1365"/>
        <v>1.0009322199999999</v>
      </c>
      <c r="Q4215" s="104">
        <f t="shared" si="1366"/>
        <v>13.9134441</v>
      </c>
      <c r="R4215" s="104">
        <f t="shared" si="1367"/>
        <v>13.9134441</v>
      </c>
      <c r="S4215" s="109" t="s">
        <v>52</v>
      </c>
      <c r="T4215" s="110">
        <f t="shared" si="1350"/>
        <v>44265</v>
      </c>
      <c r="U4215" s="111">
        <f t="shared" si="1368"/>
        <v>0</v>
      </c>
      <c r="AF4215" s="14"/>
    </row>
    <row r="4216" spans="1:32" x14ac:dyDescent="0.2">
      <c r="A4216" s="112">
        <f t="shared" si="1341"/>
        <v>44241</v>
      </c>
      <c r="B4216" s="104">
        <f t="shared" si="1356"/>
        <v>14943.619145860001</v>
      </c>
      <c r="C4216" s="104">
        <f t="shared" si="1357"/>
        <v>13827.860120159947</v>
      </c>
      <c r="D4216" s="132">
        <f t="shared" si="1358"/>
        <v>44238</v>
      </c>
      <c r="E4216" s="105">
        <f t="shared" si="1355"/>
        <v>0</v>
      </c>
      <c r="F4216" s="106">
        <f t="shared" si="1359"/>
        <v>4</v>
      </c>
      <c r="G4216" s="106">
        <f t="shared" si="1360"/>
        <v>28</v>
      </c>
      <c r="H4216" s="104">
        <f t="shared" si="1344"/>
        <v>1</v>
      </c>
      <c r="I4216" s="104">
        <f t="shared" si="1361"/>
        <v>1.07934741</v>
      </c>
      <c r="J4216" s="104">
        <f t="shared" si="1362"/>
        <v>1.07934741</v>
      </c>
      <c r="K4216" s="104">
        <f t="shared" si="1363"/>
        <v>14925.06500653</v>
      </c>
      <c r="L4216" s="107">
        <f t="shared" si="1347"/>
        <v>0</v>
      </c>
      <c r="M4216" s="105">
        <f t="shared" si="1348"/>
        <v>0</v>
      </c>
      <c r="N4216" s="104">
        <f t="shared" si="1364"/>
        <v>0</v>
      </c>
      <c r="O4216" s="113">
        <f t="shared" si="1346"/>
        <v>0.11</v>
      </c>
      <c r="P4216" s="108">
        <f t="shared" si="1365"/>
        <v>1.0012431530000001</v>
      </c>
      <c r="Q4216" s="104">
        <f t="shared" si="1366"/>
        <v>18.554139330000002</v>
      </c>
      <c r="R4216" s="104">
        <f t="shared" si="1367"/>
        <v>18.554139330000002</v>
      </c>
      <c r="S4216" s="109" t="s">
        <v>52</v>
      </c>
      <c r="T4216" s="110">
        <f t="shared" si="1350"/>
        <v>44265</v>
      </c>
      <c r="U4216" s="111">
        <f t="shared" si="1368"/>
        <v>0</v>
      </c>
      <c r="AF4216" s="14"/>
    </row>
    <row r="4217" spans="1:32" x14ac:dyDescent="0.2">
      <c r="A4217" s="112">
        <f t="shared" si="1341"/>
        <v>44242</v>
      </c>
      <c r="B4217" s="104">
        <f t="shared" si="1356"/>
        <v>14948.261288829999</v>
      </c>
      <c r="C4217" s="104">
        <f t="shared" si="1357"/>
        <v>13827.860120159947</v>
      </c>
      <c r="D4217" s="132">
        <f t="shared" si="1358"/>
        <v>44238</v>
      </c>
      <c r="E4217" s="105">
        <f t="shared" si="1355"/>
        <v>0</v>
      </c>
      <c r="F4217" s="106">
        <f t="shared" si="1359"/>
        <v>5</v>
      </c>
      <c r="G4217" s="106">
        <f t="shared" si="1360"/>
        <v>28</v>
      </c>
      <c r="H4217" s="104">
        <f t="shared" si="1344"/>
        <v>1</v>
      </c>
      <c r="I4217" s="104">
        <f t="shared" si="1361"/>
        <v>1.07934741</v>
      </c>
      <c r="J4217" s="104">
        <f t="shared" si="1362"/>
        <v>1.07934741</v>
      </c>
      <c r="K4217" s="104">
        <f t="shared" si="1363"/>
        <v>14925.06500653</v>
      </c>
      <c r="L4217" s="107">
        <f t="shared" si="1347"/>
        <v>0</v>
      </c>
      <c r="M4217" s="105">
        <f t="shared" si="1348"/>
        <v>0</v>
      </c>
      <c r="N4217" s="104">
        <f t="shared" si="1364"/>
        <v>0</v>
      </c>
      <c r="O4217" s="113">
        <f t="shared" si="1346"/>
        <v>0.11</v>
      </c>
      <c r="P4217" s="108">
        <f t="shared" si="1365"/>
        <v>1.0015541830000001</v>
      </c>
      <c r="Q4217" s="104">
        <f t="shared" si="1366"/>
        <v>23.1962823</v>
      </c>
      <c r="R4217" s="104">
        <f t="shared" si="1367"/>
        <v>23.1962823</v>
      </c>
      <c r="S4217" s="109" t="s">
        <v>52</v>
      </c>
      <c r="T4217" s="110">
        <f t="shared" si="1350"/>
        <v>44265</v>
      </c>
      <c r="U4217" s="111">
        <f t="shared" si="1368"/>
        <v>0</v>
      </c>
      <c r="AF4217" s="14"/>
    </row>
    <row r="4218" spans="1:32" x14ac:dyDescent="0.2">
      <c r="A4218" s="112">
        <f t="shared" si="1341"/>
        <v>44243</v>
      </c>
      <c r="B4218" s="104">
        <f t="shared" si="1356"/>
        <v>14952.90486461</v>
      </c>
      <c r="C4218" s="104">
        <f t="shared" si="1357"/>
        <v>13827.860120159947</v>
      </c>
      <c r="D4218" s="132">
        <f t="shared" si="1358"/>
        <v>44238</v>
      </c>
      <c r="E4218" s="105">
        <f t="shared" si="1355"/>
        <v>0</v>
      </c>
      <c r="F4218" s="106">
        <f t="shared" si="1359"/>
        <v>6</v>
      </c>
      <c r="G4218" s="106">
        <f t="shared" si="1360"/>
        <v>28</v>
      </c>
      <c r="H4218" s="104">
        <f t="shared" si="1344"/>
        <v>1</v>
      </c>
      <c r="I4218" s="104">
        <f t="shared" si="1361"/>
        <v>1.07934741</v>
      </c>
      <c r="J4218" s="104">
        <f t="shared" si="1362"/>
        <v>1.07934741</v>
      </c>
      <c r="K4218" s="104">
        <f t="shared" si="1363"/>
        <v>14925.06500653</v>
      </c>
      <c r="L4218" s="107">
        <f t="shared" si="1347"/>
        <v>0</v>
      </c>
      <c r="M4218" s="105">
        <f t="shared" si="1348"/>
        <v>0</v>
      </c>
      <c r="N4218" s="104">
        <f t="shared" si="1364"/>
        <v>0</v>
      </c>
      <c r="O4218" s="113">
        <f t="shared" si="1346"/>
        <v>0.11</v>
      </c>
      <c r="P4218" s="108">
        <f t="shared" si="1365"/>
        <v>1.001865309</v>
      </c>
      <c r="Q4218" s="104">
        <f t="shared" si="1366"/>
        <v>27.839858079999999</v>
      </c>
      <c r="R4218" s="104">
        <f t="shared" si="1367"/>
        <v>27.839858079999999</v>
      </c>
      <c r="S4218" s="109" t="s">
        <v>52</v>
      </c>
      <c r="T4218" s="110">
        <f t="shared" si="1350"/>
        <v>44265</v>
      </c>
      <c r="U4218" s="111">
        <f t="shared" si="1368"/>
        <v>0</v>
      </c>
      <c r="AF4218" s="14"/>
    </row>
    <row r="4219" spans="1:32" x14ac:dyDescent="0.2">
      <c r="A4219" s="112">
        <f t="shared" si="1341"/>
        <v>44244</v>
      </c>
      <c r="B4219" s="104">
        <f t="shared" si="1356"/>
        <v>14957.549888109999</v>
      </c>
      <c r="C4219" s="104">
        <f t="shared" si="1357"/>
        <v>13827.860120159947</v>
      </c>
      <c r="D4219" s="132">
        <f t="shared" si="1358"/>
        <v>44238</v>
      </c>
      <c r="E4219" s="105">
        <f t="shared" si="1355"/>
        <v>0</v>
      </c>
      <c r="F4219" s="106">
        <f t="shared" si="1359"/>
        <v>7</v>
      </c>
      <c r="G4219" s="106">
        <f t="shared" si="1360"/>
        <v>28</v>
      </c>
      <c r="H4219" s="104">
        <f t="shared" si="1344"/>
        <v>1</v>
      </c>
      <c r="I4219" s="104">
        <f t="shared" si="1361"/>
        <v>1.07934741</v>
      </c>
      <c r="J4219" s="104">
        <f t="shared" si="1362"/>
        <v>1.07934741</v>
      </c>
      <c r="K4219" s="104">
        <f t="shared" si="1363"/>
        <v>14925.06500653</v>
      </c>
      <c r="L4219" s="107">
        <f t="shared" si="1347"/>
        <v>0</v>
      </c>
      <c r="M4219" s="105">
        <f t="shared" si="1348"/>
        <v>0</v>
      </c>
      <c r="N4219" s="104">
        <f t="shared" si="1364"/>
        <v>0</v>
      </c>
      <c r="O4219" s="113">
        <f t="shared" si="1346"/>
        <v>0.11</v>
      </c>
      <c r="P4219" s="108">
        <f t="shared" si="1365"/>
        <v>1.002176532</v>
      </c>
      <c r="Q4219" s="104">
        <f t="shared" si="1366"/>
        <v>32.48488158</v>
      </c>
      <c r="R4219" s="104">
        <f t="shared" si="1367"/>
        <v>32.48488158</v>
      </c>
      <c r="S4219" s="109" t="s">
        <v>52</v>
      </c>
      <c r="T4219" s="110">
        <f t="shared" si="1350"/>
        <v>44265</v>
      </c>
      <c r="U4219" s="111">
        <f t="shared" si="1368"/>
        <v>0</v>
      </c>
      <c r="AF4219" s="14"/>
    </row>
    <row r="4220" spans="1:32" x14ac:dyDescent="0.2">
      <c r="A4220" s="112">
        <f t="shared" si="1341"/>
        <v>44245</v>
      </c>
      <c r="B4220" s="104">
        <f t="shared" si="1356"/>
        <v>14962.19635935</v>
      </c>
      <c r="C4220" s="104">
        <f t="shared" si="1357"/>
        <v>13827.860120159947</v>
      </c>
      <c r="D4220" s="132">
        <f t="shared" si="1358"/>
        <v>44238</v>
      </c>
      <c r="E4220" s="105">
        <f t="shared" si="1355"/>
        <v>0</v>
      </c>
      <c r="F4220" s="106">
        <f t="shared" si="1359"/>
        <v>8</v>
      </c>
      <c r="G4220" s="106">
        <f t="shared" si="1360"/>
        <v>28</v>
      </c>
      <c r="H4220" s="104">
        <f t="shared" si="1344"/>
        <v>1</v>
      </c>
      <c r="I4220" s="104">
        <f t="shared" si="1361"/>
        <v>1.07934741</v>
      </c>
      <c r="J4220" s="104">
        <f t="shared" si="1362"/>
        <v>1.07934741</v>
      </c>
      <c r="K4220" s="104">
        <f t="shared" si="1363"/>
        <v>14925.06500653</v>
      </c>
      <c r="L4220" s="107">
        <f t="shared" si="1347"/>
        <v>0</v>
      </c>
      <c r="M4220" s="105">
        <f t="shared" si="1348"/>
        <v>0</v>
      </c>
      <c r="N4220" s="104">
        <f t="shared" si="1364"/>
        <v>0</v>
      </c>
      <c r="O4220" s="113">
        <f t="shared" si="1346"/>
        <v>0.11</v>
      </c>
      <c r="P4220" s="108">
        <f t="shared" si="1365"/>
        <v>1.002487852</v>
      </c>
      <c r="Q4220" s="104">
        <f t="shared" si="1366"/>
        <v>37.131352819999996</v>
      </c>
      <c r="R4220" s="104">
        <f t="shared" si="1367"/>
        <v>37.131352819999996</v>
      </c>
      <c r="S4220" s="109" t="s">
        <v>52</v>
      </c>
      <c r="T4220" s="110">
        <f t="shared" si="1350"/>
        <v>44265</v>
      </c>
      <c r="U4220" s="111">
        <f t="shared" si="1368"/>
        <v>0</v>
      </c>
      <c r="AF4220" s="14"/>
    </row>
    <row r="4221" spans="1:32" x14ac:dyDescent="0.2">
      <c r="A4221" s="112">
        <f t="shared" si="1341"/>
        <v>44246</v>
      </c>
      <c r="B4221" s="104">
        <f t="shared" si="1356"/>
        <v>14966.8442634</v>
      </c>
      <c r="C4221" s="104">
        <f t="shared" si="1357"/>
        <v>13827.860120159947</v>
      </c>
      <c r="D4221" s="132">
        <f t="shared" si="1358"/>
        <v>44238</v>
      </c>
      <c r="E4221" s="105">
        <f t="shared" si="1355"/>
        <v>0</v>
      </c>
      <c r="F4221" s="106">
        <f t="shared" si="1359"/>
        <v>9</v>
      </c>
      <c r="G4221" s="106">
        <f t="shared" si="1360"/>
        <v>28</v>
      </c>
      <c r="H4221" s="104">
        <f t="shared" si="1344"/>
        <v>1</v>
      </c>
      <c r="I4221" s="104">
        <f t="shared" si="1361"/>
        <v>1.07934741</v>
      </c>
      <c r="J4221" s="104">
        <f t="shared" si="1362"/>
        <v>1.07934741</v>
      </c>
      <c r="K4221" s="104">
        <f t="shared" si="1363"/>
        <v>14925.06500653</v>
      </c>
      <c r="L4221" s="107">
        <f t="shared" si="1347"/>
        <v>0</v>
      </c>
      <c r="M4221" s="105">
        <f t="shared" si="1348"/>
        <v>0</v>
      </c>
      <c r="N4221" s="104">
        <f t="shared" si="1364"/>
        <v>0</v>
      </c>
      <c r="O4221" s="113">
        <f t="shared" si="1346"/>
        <v>0.11</v>
      </c>
      <c r="P4221" s="108">
        <f t="shared" si="1365"/>
        <v>1.002799268</v>
      </c>
      <c r="Q4221" s="104">
        <f t="shared" si="1366"/>
        <v>41.779256869999998</v>
      </c>
      <c r="R4221" s="104">
        <f t="shared" si="1367"/>
        <v>41.779256869999998</v>
      </c>
      <c r="S4221" s="109" t="s">
        <v>52</v>
      </c>
      <c r="T4221" s="110">
        <f t="shared" si="1350"/>
        <v>44265</v>
      </c>
      <c r="U4221" s="111">
        <f t="shared" si="1368"/>
        <v>0</v>
      </c>
      <c r="AF4221" s="14"/>
    </row>
    <row r="4222" spans="1:32" x14ac:dyDescent="0.2">
      <c r="A4222" s="112">
        <f t="shared" si="1341"/>
        <v>44247</v>
      </c>
      <c r="B4222" s="104">
        <f t="shared" si="1356"/>
        <v>14971.49361517</v>
      </c>
      <c r="C4222" s="104">
        <f t="shared" si="1357"/>
        <v>13827.860120159947</v>
      </c>
      <c r="D4222" s="132">
        <f t="shared" si="1358"/>
        <v>44238</v>
      </c>
      <c r="E4222" s="105">
        <f t="shared" si="1355"/>
        <v>0</v>
      </c>
      <c r="F4222" s="106">
        <f t="shared" si="1359"/>
        <v>10</v>
      </c>
      <c r="G4222" s="106">
        <f t="shared" si="1360"/>
        <v>28</v>
      </c>
      <c r="H4222" s="104">
        <f t="shared" si="1344"/>
        <v>1</v>
      </c>
      <c r="I4222" s="104">
        <f t="shared" si="1361"/>
        <v>1.07934741</v>
      </c>
      <c r="J4222" s="104">
        <f t="shared" si="1362"/>
        <v>1.07934741</v>
      </c>
      <c r="K4222" s="104">
        <f t="shared" si="1363"/>
        <v>14925.06500653</v>
      </c>
      <c r="L4222" s="107">
        <f t="shared" si="1347"/>
        <v>0</v>
      </c>
      <c r="M4222" s="105">
        <f t="shared" si="1348"/>
        <v>0</v>
      </c>
      <c r="N4222" s="104">
        <f t="shared" si="1364"/>
        <v>0</v>
      </c>
      <c r="O4222" s="113">
        <f t="shared" si="1346"/>
        <v>0.11</v>
      </c>
      <c r="P4222" s="108">
        <f t="shared" si="1365"/>
        <v>1.003110781</v>
      </c>
      <c r="Q4222" s="104">
        <f t="shared" si="1366"/>
        <v>46.42860864</v>
      </c>
      <c r="R4222" s="104">
        <f t="shared" si="1367"/>
        <v>46.42860864</v>
      </c>
      <c r="S4222" s="109" t="s">
        <v>52</v>
      </c>
      <c r="T4222" s="110">
        <f t="shared" si="1350"/>
        <v>44265</v>
      </c>
      <c r="U4222" s="111">
        <f t="shared" si="1368"/>
        <v>0</v>
      </c>
      <c r="AF4222" s="14"/>
    </row>
    <row r="4223" spans="1:32" x14ac:dyDescent="0.2">
      <c r="A4223" s="112">
        <f t="shared" si="1341"/>
        <v>44248</v>
      </c>
      <c r="B4223" s="104">
        <f t="shared" si="1356"/>
        <v>14976.14441468</v>
      </c>
      <c r="C4223" s="104">
        <f t="shared" si="1357"/>
        <v>13827.860120159947</v>
      </c>
      <c r="D4223" s="132">
        <f t="shared" si="1358"/>
        <v>44238</v>
      </c>
      <c r="E4223" s="105">
        <f t="shared" si="1355"/>
        <v>0</v>
      </c>
      <c r="F4223" s="106">
        <f t="shared" si="1359"/>
        <v>11</v>
      </c>
      <c r="G4223" s="106">
        <f t="shared" si="1360"/>
        <v>28</v>
      </c>
      <c r="H4223" s="104">
        <f t="shared" si="1344"/>
        <v>1</v>
      </c>
      <c r="I4223" s="104">
        <f t="shared" si="1361"/>
        <v>1.07934741</v>
      </c>
      <c r="J4223" s="104">
        <f t="shared" si="1362"/>
        <v>1.07934741</v>
      </c>
      <c r="K4223" s="104">
        <f t="shared" si="1363"/>
        <v>14925.06500653</v>
      </c>
      <c r="L4223" s="107">
        <f t="shared" si="1347"/>
        <v>0</v>
      </c>
      <c r="M4223" s="105">
        <f t="shared" si="1348"/>
        <v>0</v>
      </c>
      <c r="N4223" s="104">
        <f t="shared" si="1364"/>
        <v>0</v>
      </c>
      <c r="O4223" s="113">
        <f t="shared" si="1346"/>
        <v>0.11</v>
      </c>
      <c r="P4223" s="108">
        <f t="shared" si="1365"/>
        <v>1.003422391</v>
      </c>
      <c r="Q4223" s="104">
        <f t="shared" si="1366"/>
        <v>51.079408149999999</v>
      </c>
      <c r="R4223" s="104">
        <f t="shared" si="1367"/>
        <v>51.079408149999999</v>
      </c>
      <c r="S4223" s="109" t="s">
        <v>52</v>
      </c>
      <c r="T4223" s="110">
        <f t="shared" si="1350"/>
        <v>44265</v>
      </c>
      <c r="U4223" s="111">
        <f t="shared" si="1368"/>
        <v>0</v>
      </c>
      <c r="AF4223" s="14"/>
    </row>
    <row r="4224" spans="1:32" x14ac:dyDescent="0.2">
      <c r="A4224" s="112">
        <f t="shared" si="1341"/>
        <v>44249</v>
      </c>
      <c r="B4224" s="104">
        <f t="shared" si="1356"/>
        <v>14980.79666192</v>
      </c>
      <c r="C4224" s="104">
        <f t="shared" si="1357"/>
        <v>13827.860120159947</v>
      </c>
      <c r="D4224" s="132">
        <f t="shared" si="1358"/>
        <v>44238</v>
      </c>
      <c r="E4224" s="105">
        <f t="shared" si="1355"/>
        <v>0</v>
      </c>
      <c r="F4224" s="106">
        <f t="shared" si="1359"/>
        <v>12</v>
      </c>
      <c r="G4224" s="106">
        <f t="shared" si="1360"/>
        <v>28</v>
      </c>
      <c r="H4224" s="104">
        <f t="shared" si="1344"/>
        <v>1</v>
      </c>
      <c r="I4224" s="104">
        <f t="shared" si="1361"/>
        <v>1.07934741</v>
      </c>
      <c r="J4224" s="104">
        <f t="shared" si="1362"/>
        <v>1.07934741</v>
      </c>
      <c r="K4224" s="104">
        <f t="shared" si="1363"/>
        <v>14925.06500653</v>
      </c>
      <c r="L4224" s="107">
        <f t="shared" si="1347"/>
        <v>0</v>
      </c>
      <c r="M4224" s="105">
        <f t="shared" si="1348"/>
        <v>0</v>
      </c>
      <c r="N4224" s="104">
        <f t="shared" si="1364"/>
        <v>0</v>
      </c>
      <c r="O4224" s="113">
        <f t="shared" si="1346"/>
        <v>0.11</v>
      </c>
      <c r="P4224" s="108">
        <f t="shared" si="1365"/>
        <v>1.003734098</v>
      </c>
      <c r="Q4224" s="104">
        <f t="shared" si="1366"/>
        <v>55.73165539</v>
      </c>
      <c r="R4224" s="104">
        <f t="shared" si="1367"/>
        <v>55.73165539</v>
      </c>
      <c r="S4224" s="109" t="s">
        <v>52</v>
      </c>
      <c r="T4224" s="110">
        <f t="shared" si="1350"/>
        <v>44265</v>
      </c>
      <c r="U4224" s="111">
        <f t="shared" si="1368"/>
        <v>0</v>
      </c>
      <c r="AF4224" s="14"/>
    </row>
    <row r="4225" spans="1:32" x14ac:dyDescent="0.2">
      <c r="A4225" s="112">
        <f t="shared" si="1341"/>
        <v>44250</v>
      </c>
      <c r="B4225" s="104">
        <f t="shared" si="1356"/>
        <v>14985.450341960001</v>
      </c>
      <c r="C4225" s="104">
        <f t="shared" si="1357"/>
        <v>13827.860120159947</v>
      </c>
      <c r="D4225" s="132">
        <f t="shared" si="1358"/>
        <v>44238</v>
      </c>
      <c r="E4225" s="105">
        <f t="shared" si="1355"/>
        <v>0</v>
      </c>
      <c r="F4225" s="106">
        <f t="shared" si="1359"/>
        <v>13</v>
      </c>
      <c r="G4225" s="106">
        <f t="shared" si="1360"/>
        <v>28</v>
      </c>
      <c r="H4225" s="104">
        <f t="shared" si="1344"/>
        <v>1</v>
      </c>
      <c r="I4225" s="104">
        <f t="shared" si="1361"/>
        <v>1.07934741</v>
      </c>
      <c r="J4225" s="104">
        <f t="shared" si="1362"/>
        <v>1.07934741</v>
      </c>
      <c r="K4225" s="104">
        <f t="shared" si="1363"/>
        <v>14925.06500653</v>
      </c>
      <c r="L4225" s="107">
        <f t="shared" si="1347"/>
        <v>0</v>
      </c>
      <c r="M4225" s="105">
        <f t="shared" si="1348"/>
        <v>0</v>
      </c>
      <c r="N4225" s="104">
        <f t="shared" si="1364"/>
        <v>0</v>
      </c>
      <c r="O4225" s="113">
        <f t="shared" si="1346"/>
        <v>0.11</v>
      </c>
      <c r="P4225" s="108">
        <f t="shared" si="1365"/>
        <v>1.004045901</v>
      </c>
      <c r="Q4225" s="104">
        <f t="shared" si="1366"/>
        <v>60.385335429999998</v>
      </c>
      <c r="R4225" s="104">
        <f t="shared" si="1367"/>
        <v>60.385335429999998</v>
      </c>
      <c r="S4225" s="109" t="s">
        <v>52</v>
      </c>
      <c r="T4225" s="110">
        <f t="shared" si="1350"/>
        <v>44265</v>
      </c>
      <c r="U4225" s="111">
        <f t="shared" si="1368"/>
        <v>0</v>
      </c>
      <c r="AF4225" s="14"/>
    </row>
    <row r="4226" spans="1:32" x14ac:dyDescent="0.2">
      <c r="A4226" s="112">
        <f t="shared" si="1341"/>
        <v>44251</v>
      </c>
      <c r="B4226" s="104">
        <f t="shared" si="1356"/>
        <v>14990.10548466</v>
      </c>
      <c r="C4226" s="104">
        <f t="shared" si="1357"/>
        <v>13827.860120159947</v>
      </c>
      <c r="D4226" s="132">
        <f t="shared" si="1358"/>
        <v>44238</v>
      </c>
      <c r="E4226" s="105">
        <f t="shared" si="1355"/>
        <v>0</v>
      </c>
      <c r="F4226" s="106">
        <f t="shared" si="1359"/>
        <v>14</v>
      </c>
      <c r="G4226" s="106">
        <f t="shared" si="1360"/>
        <v>28</v>
      </c>
      <c r="H4226" s="104">
        <f t="shared" si="1344"/>
        <v>1</v>
      </c>
      <c r="I4226" s="104">
        <f t="shared" si="1361"/>
        <v>1.07934741</v>
      </c>
      <c r="J4226" s="104">
        <f t="shared" si="1362"/>
        <v>1.07934741</v>
      </c>
      <c r="K4226" s="104">
        <f t="shared" si="1363"/>
        <v>14925.06500653</v>
      </c>
      <c r="L4226" s="107">
        <f t="shared" si="1347"/>
        <v>0</v>
      </c>
      <c r="M4226" s="105">
        <f t="shared" si="1348"/>
        <v>0</v>
      </c>
      <c r="N4226" s="104">
        <f t="shared" si="1364"/>
        <v>0</v>
      </c>
      <c r="O4226" s="113">
        <f t="shared" si="1346"/>
        <v>0.11</v>
      </c>
      <c r="P4226" s="108">
        <f t="shared" si="1365"/>
        <v>1.0043578019999999</v>
      </c>
      <c r="Q4226" s="104">
        <f t="shared" si="1366"/>
        <v>65.040478129999997</v>
      </c>
      <c r="R4226" s="104">
        <f t="shared" si="1367"/>
        <v>65.040478129999997</v>
      </c>
      <c r="S4226" s="109" t="s">
        <v>52</v>
      </c>
      <c r="T4226" s="110">
        <f t="shared" si="1350"/>
        <v>44265</v>
      </c>
      <c r="U4226" s="111">
        <f t="shared" si="1368"/>
        <v>0</v>
      </c>
      <c r="AF4226" s="14"/>
    </row>
    <row r="4227" spans="1:32" x14ac:dyDescent="0.2">
      <c r="A4227" s="112">
        <f t="shared" si="1341"/>
        <v>44252</v>
      </c>
      <c r="B4227" s="104">
        <f t="shared" si="1356"/>
        <v>14994.76206017</v>
      </c>
      <c r="C4227" s="104">
        <f t="shared" si="1357"/>
        <v>13827.860120159947</v>
      </c>
      <c r="D4227" s="132">
        <f t="shared" si="1358"/>
        <v>44238</v>
      </c>
      <c r="E4227" s="105">
        <f t="shared" si="1355"/>
        <v>0</v>
      </c>
      <c r="F4227" s="106">
        <f t="shared" si="1359"/>
        <v>15</v>
      </c>
      <c r="G4227" s="106">
        <f t="shared" si="1360"/>
        <v>28</v>
      </c>
      <c r="H4227" s="104">
        <f t="shared" si="1344"/>
        <v>1</v>
      </c>
      <c r="I4227" s="104">
        <f t="shared" si="1361"/>
        <v>1.07934741</v>
      </c>
      <c r="J4227" s="104">
        <f t="shared" si="1362"/>
        <v>1.07934741</v>
      </c>
      <c r="K4227" s="104">
        <f t="shared" si="1363"/>
        <v>14925.06500653</v>
      </c>
      <c r="L4227" s="107">
        <f t="shared" si="1347"/>
        <v>0</v>
      </c>
      <c r="M4227" s="105">
        <f t="shared" si="1348"/>
        <v>0</v>
      </c>
      <c r="N4227" s="104">
        <f t="shared" si="1364"/>
        <v>0</v>
      </c>
      <c r="O4227" s="113">
        <f t="shared" si="1346"/>
        <v>0.11</v>
      </c>
      <c r="P4227" s="108">
        <f t="shared" si="1365"/>
        <v>1.004669799</v>
      </c>
      <c r="Q4227" s="104">
        <f t="shared" si="1366"/>
        <v>69.697053639999993</v>
      </c>
      <c r="R4227" s="104">
        <f t="shared" si="1367"/>
        <v>69.697053639999993</v>
      </c>
      <c r="S4227" s="109" t="s">
        <v>52</v>
      </c>
      <c r="T4227" s="110">
        <f t="shared" si="1350"/>
        <v>44265</v>
      </c>
      <c r="U4227" s="111">
        <f t="shared" si="1368"/>
        <v>0</v>
      </c>
      <c r="AF4227" s="14"/>
    </row>
    <row r="4228" spans="1:32" x14ac:dyDescent="0.2">
      <c r="A4228" s="112">
        <f t="shared" si="1341"/>
        <v>44253</v>
      </c>
      <c r="B4228" s="104">
        <f t="shared" si="1356"/>
        <v>14999.420083409999</v>
      </c>
      <c r="C4228" s="104">
        <f t="shared" si="1357"/>
        <v>13827.860120159947</v>
      </c>
      <c r="D4228" s="132">
        <f t="shared" si="1358"/>
        <v>44238</v>
      </c>
      <c r="E4228" s="105">
        <f t="shared" si="1355"/>
        <v>0</v>
      </c>
      <c r="F4228" s="106">
        <f t="shared" si="1359"/>
        <v>16</v>
      </c>
      <c r="G4228" s="106">
        <f t="shared" si="1360"/>
        <v>28</v>
      </c>
      <c r="H4228" s="104">
        <f t="shared" si="1344"/>
        <v>1</v>
      </c>
      <c r="I4228" s="104">
        <f t="shared" si="1361"/>
        <v>1.07934741</v>
      </c>
      <c r="J4228" s="104">
        <f t="shared" si="1362"/>
        <v>1.07934741</v>
      </c>
      <c r="K4228" s="104">
        <f t="shared" si="1363"/>
        <v>14925.06500653</v>
      </c>
      <c r="L4228" s="107">
        <f t="shared" si="1347"/>
        <v>0</v>
      </c>
      <c r="M4228" s="105">
        <f t="shared" si="1348"/>
        <v>0</v>
      </c>
      <c r="N4228" s="104">
        <f t="shared" si="1364"/>
        <v>0</v>
      </c>
      <c r="O4228" s="113">
        <f t="shared" si="1346"/>
        <v>0.11</v>
      </c>
      <c r="P4228" s="108">
        <f t="shared" si="1365"/>
        <v>1.0049818930000001</v>
      </c>
      <c r="Q4228" s="104">
        <f t="shared" si="1366"/>
        <v>74.355076879999999</v>
      </c>
      <c r="R4228" s="104">
        <f t="shared" si="1367"/>
        <v>74.355076879999999</v>
      </c>
      <c r="S4228" s="109" t="s">
        <v>52</v>
      </c>
      <c r="T4228" s="110">
        <f t="shared" si="1350"/>
        <v>44265</v>
      </c>
      <c r="U4228" s="111">
        <f t="shared" si="1368"/>
        <v>0</v>
      </c>
      <c r="AF4228" s="14"/>
    </row>
    <row r="4229" spans="1:32" x14ac:dyDescent="0.2">
      <c r="A4229" s="112">
        <f t="shared" si="1341"/>
        <v>44254</v>
      </c>
      <c r="B4229" s="104">
        <f t="shared" si="1356"/>
        <v>15004.07955438</v>
      </c>
      <c r="C4229" s="104">
        <f t="shared" si="1357"/>
        <v>13827.860120159947</v>
      </c>
      <c r="D4229" s="132">
        <f t="shared" si="1358"/>
        <v>44238</v>
      </c>
      <c r="E4229" s="105">
        <f t="shared" si="1355"/>
        <v>0</v>
      </c>
      <c r="F4229" s="106">
        <f t="shared" si="1359"/>
        <v>17</v>
      </c>
      <c r="G4229" s="106">
        <f t="shared" si="1360"/>
        <v>28</v>
      </c>
      <c r="H4229" s="104">
        <f t="shared" si="1344"/>
        <v>1</v>
      </c>
      <c r="I4229" s="104">
        <f t="shared" si="1361"/>
        <v>1.07934741</v>
      </c>
      <c r="J4229" s="104">
        <f t="shared" si="1362"/>
        <v>1.07934741</v>
      </c>
      <c r="K4229" s="104">
        <f t="shared" si="1363"/>
        <v>14925.06500653</v>
      </c>
      <c r="L4229" s="107">
        <f t="shared" si="1347"/>
        <v>0</v>
      </c>
      <c r="M4229" s="105">
        <f t="shared" si="1348"/>
        <v>0</v>
      </c>
      <c r="N4229" s="104">
        <f t="shared" si="1364"/>
        <v>0</v>
      </c>
      <c r="O4229" s="113">
        <f t="shared" si="1346"/>
        <v>0.11</v>
      </c>
      <c r="P4229" s="108">
        <f t="shared" si="1365"/>
        <v>1.005294084</v>
      </c>
      <c r="Q4229" s="104">
        <f t="shared" si="1366"/>
        <v>79.01454785</v>
      </c>
      <c r="R4229" s="104">
        <f t="shared" si="1367"/>
        <v>79.01454785</v>
      </c>
      <c r="S4229" s="109" t="s">
        <v>52</v>
      </c>
      <c r="T4229" s="110">
        <f t="shared" si="1350"/>
        <v>44265</v>
      </c>
      <c r="U4229" s="111">
        <f t="shared" si="1368"/>
        <v>0</v>
      </c>
      <c r="AF4229" s="14"/>
    </row>
    <row r="4230" spans="1:32" x14ac:dyDescent="0.2">
      <c r="A4230" s="112">
        <f t="shared" si="1341"/>
        <v>44255</v>
      </c>
      <c r="B4230" s="104">
        <f t="shared" si="1356"/>
        <v>15008.740473079999</v>
      </c>
      <c r="C4230" s="104">
        <f t="shared" si="1357"/>
        <v>13827.860120159947</v>
      </c>
      <c r="D4230" s="132">
        <f t="shared" si="1358"/>
        <v>44238</v>
      </c>
      <c r="E4230" s="105">
        <f t="shared" si="1355"/>
        <v>0</v>
      </c>
      <c r="F4230" s="106">
        <f t="shared" si="1359"/>
        <v>18</v>
      </c>
      <c r="G4230" s="106">
        <f t="shared" si="1360"/>
        <v>28</v>
      </c>
      <c r="H4230" s="104">
        <f t="shared" si="1344"/>
        <v>1</v>
      </c>
      <c r="I4230" s="104">
        <f t="shared" si="1361"/>
        <v>1.07934741</v>
      </c>
      <c r="J4230" s="104">
        <f t="shared" si="1362"/>
        <v>1.07934741</v>
      </c>
      <c r="K4230" s="104">
        <f t="shared" si="1363"/>
        <v>14925.06500653</v>
      </c>
      <c r="L4230" s="107">
        <f t="shared" si="1347"/>
        <v>0</v>
      </c>
      <c r="M4230" s="105">
        <f t="shared" si="1348"/>
        <v>0</v>
      </c>
      <c r="N4230" s="104">
        <f t="shared" si="1364"/>
        <v>0</v>
      </c>
      <c r="O4230" s="113">
        <f t="shared" si="1346"/>
        <v>0.11</v>
      </c>
      <c r="P4230" s="108">
        <f t="shared" si="1365"/>
        <v>1.0056063719999999</v>
      </c>
      <c r="Q4230" s="104">
        <f t="shared" si="1366"/>
        <v>83.675466549999996</v>
      </c>
      <c r="R4230" s="104">
        <f t="shared" si="1367"/>
        <v>83.675466549999996</v>
      </c>
      <c r="S4230" s="109" t="s">
        <v>52</v>
      </c>
      <c r="T4230" s="110">
        <f t="shared" si="1350"/>
        <v>44265</v>
      </c>
      <c r="U4230" s="111">
        <f t="shared" si="1368"/>
        <v>0</v>
      </c>
      <c r="AF4230" s="14"/>
    </row>
    <row r="4231" spans="1:32" x14ac:dyDescent="0.2">
      <c r="A4231" s="112">
        <f t="shared" si="1341"/>
        <v>44256</v>
      </c>
      <c r="B4231" s="104">
        <f t="shared" si="1356"/>
        <v>15013.402839509999</v>
      </c>
      <c r="C4231" s="104">
        <f t="shared" si="1357"/>
        <v>13827.860120159947</v>
      </c>
      <c r="D4231" s="132">
        <f t="shared" si="1358"/>
        <v>44238</v>
      </c>
      <c r="E4231" s="105">
        <f t="shared" si="1355"/>
        <v>0</v>
      </c>
      <c r="F4231" s="106">
        <f t="shared" si="1359"/>
        <v>19</v>
      </c>
      <c r="G4231" s="106">
        <f t="shared" si="1360"/>
        <v>28</v>
      </c>
      <c r="H4231" s="104">
        <f t="shared" si="1344"/>
        <v>1</v>
      </c>
      <c r="I4231" s="104">
        <f t="shared" si="1361"/>
        <v>1.07934741</v>
      </c>
      <c r="J4231" s="104">
        <f t="shared" si="1362"/>
        <v>1.07934741</v>
      </c>
      <c r="K4231" s="104">
        <f t="shared" si="1363"/>
        <v>14925.06500653</v>
      </c>
      <c r="L4231" s="107">
        <f t="shared" si="1347"/>
        <v>0</v>
      </c>
      <c r="M4231" s="105">
        <f t="shared" si="1348"/>
        <v>0</v>
      </c>
      <c r="N4231" s="104">
        <f t="shared" si="1364"/>
        <v>0</v>
      </c>
      <c r="O4231" s="113">
        <f t="shared" si="1346"/>
        <v>0.11</v>
      </c>
      <c r="P4231" s="108">
        <f t="shared" si="1365"/>
        <v>1.0059187570000001</v>
      </c>
      <c r="Q4231" s="104">
        <f t="shared" si="1366"/>
        <v>88.337832980000002</v>
      </c>
      <c r="R4231" s="104">
        <f t="shared" si="1367"/>
        <v>88.337832980000002</v>
      </c>
      <c r="S4231" s="109" t="s">
        <v>52</v>
      </c>
      <c r="T4231" s="110">
        <f t="shared" si="1350"/>
        <v>44265</v>
      </c>
      <c r="U4231" s="111">
        <f t="shared" si="1368"/>
        <v>0</v>
      </c>
      <c r="AF4231" s="14"/>
    </row>
    <row r="4232" spans="1:32" x14ac:dyDescent="0.2">
      <c r="A4232" s="112">
        <f t="shared" si="1341"/>
        <v>44257</v>
      </c>
      <c r="B4232" s="104">
        <f t="shared" si="1356"/>
        <v>15018.0666686</v>
      </c>
      <c r="C4232" s="104">
        <f t="shared" si="1357"/>
        <v>13827.860120159947</v>
      </c>
      <c r="D4232" s="132">
        <f t="shared" si="1358"/>
        <v>44238</v>
      </c>
      <c r="E4232" s="105">
        <f t="shared" si="1355"/>
        <v>0</v>
      </c>
      <c r="F4232" s="106">
        <f t="shared" si="1359"/>
        <v>20</v>
      </c>
      <c r="G4232" s="106">
        <f t="shared" si="1360"/>
        <v>28</v>
      </c>
      <c r="H4232" s="104">
        <f t="shared" si="1344"/>
        <v>1</v>
      </c>
      <c r="I4232" s="104">
        <f t="shared" si="1361"/>
        <v>1.07934741</v>
      </c>
      <c r="J4232" s="104">
        <f t="shared" si="1362"/>
        <v>1.07934741</v>
      </c>
      <c r="K4232" s="104">
        <f t="shared" si="1363"/>
        <v>14925.06500653</v>
      </c>
      <c r="L4232" s="107">
        <f t="shared" si="1347"/>
        <v>0</v>
      </c>
      <c r="M4232" s="105">
        <f t="shared" si="1348"/>
        <v>0</v>
      </c>
      <c r="N4232" s="104">
        <f t="shared" si="1364"/>
        <v>0</v>
      </c>
      <c r="O4232" s="113">
        <f t="shared" si="1346"/>
        <v>0.11</v>
      </c>
      <c r="P4232" s="108">
        <f t="shared" si="1365"/>
        <v>1.00623124</v>
      </c>
      <c r="Q4232" s="104">
        <f t="shared" si="1366"/>
        <v>93.001662069999995</v>
      </c>
      <c r="R4232" s="104">
        <f t="shared" si="1367"/>
        <v>93.001662069999995</v>
      </c>
      <c r="S4232" s="109" t="s">
        <v>52</v>
      </c>
      <c r="T4232" s="110">
        <f t="shared" si="1350"/>
        <v>44265</v>
      </c>
      <c r="U4232" s="111">
        <f t="shared" si="1368"/>
        <v>0</v>
      </c>
      <c r="AF4232" s="14"/>
    </row>
    <row r="4233" spans="1:32" x14ac:dyDescent="0.2">
      <c r="A4233" s="112">
        <f t="shared" si="1341"/>
        <v>44258</v>
      </c>
      <c r="B4233" s="104">
        <f t="shared" si="1356"/>
        <v>15022.731930489999</v>
      </c>
      <c r="C4233" s="104">
        <f t="shared" si="1357"/>
        <v>13827.860120159947</v>
      </c>
      <c r="D4233" s="132">
        <f t="shared" si="1358"/>
        <v>44238</v>
      </c>
      <c r="E4233" s="105">
        <f t="shared" si="1355"/>
        <v>0</v>
      </c>
      <c r="F4233" s="106">
        <f t="shared" si="1359"/>
        <v>21</v>
      </c>
      <c r="G4233" s="106">
        <f t="shared" si="1360"/>
        <v>28</v>
      </c>
      <c r="H4233" s="104">
        <f t="shared" si="1344"/>
        <v>1</v>
      </c>
      <c r="I4233" s="104">
        <f t="shared" si="1361"/>
        <v>1.07934741</v>
      </c>
      <c r="J4233" s="104">
        <f t="shared" si="1362"/>
        <v>1.07934741</v>
      </c>
      <c r="K4233" s="104">
        <f t="shared" si="1363"/>
        <v>14925.06500653</v>
      </c>
      <c r="L4233" s="107">
        <f t="shared" si="1347"/>
        <v>0</v>
      </c>
      <c r="M4233" s="105">
        <f t="shared" si="1348"/>
        <v>0</v>
      </c>
      <c r="N4233" s="104">
        <f t="shared" si="1364"/>
        <v>0</v>
      </c>
      <c r="O4233" s="113">
        <f t="shared" si="1346"/>
        <v>0.11</v>
      </c>
      <c r="P4233" s="108">
        <f t="shared" si="1365"/>
        <v>1.006543819</v>
      </c>
      <c r="Q4233" s="104">
        <f t="shared" si="1366"/>
        <v>97.666923960000005</v>
      </c>
      <c r="R4233" s="104">
        <f t="shared" si="1367"/>
        <v>97.666923960000005</v>
      </c>
      <c r="S4233" s="109" t="s">
        <v>52</v>
      </c>
      <c r="T4233" s="110">
        <f t="shared" si="1350"/>
        <v>44265</v>
      </c>
      <c r="U4233" s="111">
        <f t="shared" si="1368"/>
        <v>0</v>
      </c>
      <c r="AF4233" s="14"/>
    </row>
    <row r="4234" spans="1:32" x14ac:dyDescent="0.2">
      <c r="A4234" s="112">
        <f t="shared" si="1341"/>
        <v>44259</v>
      </c>
      <c r="B4234" s="104">
        <f t="shared" si="1356"/>
        <v>15027.39864012</v>
      </c>
      <c r="C4234" s="104">
        <f t="shared" si="1357"/>
        <v>13827.860120159947</v>
      </c>
      <c r="D4234" s="132">
        <f t="shared" si="1358"/>
        <v>44238</v>
      </c>
      <c r="E4234" s="105">
        <f t="shared" si="1355"/>
        <v>0</v>
      </c>
      <c r="F4234" s="106">
        <f t="shared" si="1359"/>
        <v>22</v>
      </c>
      <c r="G4234" s="106">
        <f t="shared" si="1360"/>
        <v>28</v>
      </c>
      <c r="H4234" s="104">
        <f t="shared" si="1344"/>
        <v>1</v>
      </c>
      <c r="I4234" s="104">
        <f t="shared" si="1361"/>
        <v>1.07934741</v>
      </c>
      <c r="J4234" s="104">
        <f t="shared" si="1362"/>
        <v>1.07934741</v>
      </c>
      <c r="K4234" s="104">
        <f t="shared" si="1363"/>
        <v>14925.06500653</v>
      </c>
      <c r="L4234" s="107">
        <f t="shared" si="1347"/>
        <v>0</v>
      </c>
      <c r="M4234" s="105">
        <f t="shared" si="1348"/>
        <v>0</v>
      </c>
      <c r="N4234" s="104">
        <f t="shared" si="1364"/>
        <v>0</v>
      </c>
      <c r="O4234" s="113">
        <f t="shared" si="1346"/>
        <v>0.11</v>
      </c>
      <c r="P4234" s="108">
        <f t="shared" si="1365"/>
        <v>1.0068564950000001</v>
      </c>
      <c r="Q4234" s="104">
        <f t="shared" si="1366"/>
        <v>102.33363359000001</v>
      </c>
      <c r="R4234" s="104">
        <f t="shared" si="1367"/>
        <v>102.33363359000001</v>
      </c>
      <c r="S4234" s="109" t="s">
        <v>52</v>
      </c>
      <c r="T4234" s="110">
        <f t="shared" si="1350"/>
        <v>44265</v>
      </c>
      <c r="U4234" s="111">
        <f t="shared" si="1368"/>
        <v>0</v>
      </c>
      <c r="AF4234" s="14"/>
    </row>
    <row r="4235" spans="1:32" x14ac:dyDescent="0.2">
      <c r="A4235" s="112">
        <f t="shared" ref="A4235:A4298" si="1369">(A4234+1)</f>
        <v>44260</v>
      </c>
      <c r="B4235" s="104">
        <f t="shared" si="1356"/>
        <v>15032.0668124</v>
      </c>
      <c r="C4235" s="104">
        <f t="shared" si="1357"/>
        <v>13827.860120159947</v>
      </c>
      <c r="D4235" s="132">
        <f t="shared" si="1358"/>
        <v>44238</v>
      </c>
      <c r="E4235" s="105">
        <f t="shared" si="1355"/>
        <v>0</v>
      </c>
      <c r="F4235" s="106">
        <f t="shared" si="1359"/>
        <v>23</v>
      </c>
      <c r="G4235" s="106">
        <f t="shared" si="1360"/>
        <v>28</v>
      </c>
      <c r="H4235" s="104">
        <f t="shared" ref="H4235:H4298" si="1370">TRUNC(((1+$E4235)^($F4235/$G4235)),8)</f>
        <v>1</v>
      </c>
      <c r="I4235" s="104">
        <f t="shared" si="1361"/>
        <v>1.07934741</v>
      </c>
      <c r="J4235" s="104">
        <f t="shared" si="1362"/>
        <v>1.07934741</v>
      </c>
      <c r="K4235" s="104">
        <f t="shared" si="1363"/>
        <v>14925.06500653</v>
      </c>
      <c r="L4235" s="107">
        <f t="shared" si="1347"/>
        <v>0</v>
      </c>
      <c r="M4235" s="105">
        <f t="shared" si="1348"/>
        <v>0</v>
      </c>
      <c r="N4235" s="104">
        <f t="shared" si="1364"/>
        <v>0</v>
      </c>
      <c r="O4235" s="113">
        <f t="shared" ref="O4235:O4298" si="1371">(O4234)</f>
        <v>0.11</v>
      </c>
      <c r="P4235" s="108">
        <f t="shared" si="1365"/>
        <v>1.007169269</v>
      </c>
      <c r="Q4235" s="104">
        <f t="shared" si="1366"/>
        <v>107.00180587</v>
      </c>
      <c r="R4235" s="104">
        <f t="shared" si="1367"/>
        <v>107.00180587</v>
      </c>
      <c r="S4235" s="109" t="s">
        <v>52</v>
      </c>
      <c r="T4235" s="110">
        <f t="shared" si="1350"/>
        <v>44265</v>
      </c>
      <c r="U4235" s="111">
        <f t="shared" si="1368"/>
        <v>0</v>
      </c>
      <c r="AF4235" s="14"/>
    </row>
    <row r="4236" spans="1:32" x14ac:dyDescent="0.2">
      <c r="A4236" s="112">
        <f t="shared" si="1369"/>
        <v>44261</v>
      </c>
      <c r="B4236" s="104">
        <f t="shared" si="1356"/>
        <v>15036.736417489999</v>
      </c>
      <c r="C4236" s="104">
        <f t="shared" si="1357"/>
        <v>13827.860120159947</v>
      </c>
      <c r="D4236" s="132">
        <f t="shared" si="1358"/>
        <v>44238</v>
      </c>
      <c r="E4236" s="105">
        <f t="shared" si="1355"/>
        <v>0</v>
      </c>
      <c r="F4236" s="106">
        <f t="shared" si="1359"/>
        <v>24</v>
      </c>
      <c r="G4236" s="106">
        <f t="shared" si="1360"/>
        <v>28</v>
      </c>
      <c r="H4236" s="104">
        <f t="shared" si="1370"/>
        <v>1</v>
      </c>
      <c r="I4236" s="104">
        <f t="shared" si="1361"/>
        <v>1.07934741</v>
      </c>
      <c r="J4236" s="104">
        <f t="shared" si="1362"/>
        <v>1.07934741</v>
      </c>
      <c r="K4236" s="104">
        <f t="shared" si="1363"/>
        <v>14925.06500653</v>
      </c>
      <c r="L4236" s="107">
        <f t="shared" ref="L4236:L4299" si="1372">IF(DAY(A4236)=E$2,VLOOKUP(A4236,$X$10:$AE$196,7),0)</f>
        <v>0</v>
      </c>
      <c r="M4236" s="105">
        <f t="shared" ref="M4236:M4299" si="1373">IF(DAY(A4236)=E$2,VLOOKUP(A4236,$X$10:$AE$200,5),0)</f>
        <v>0</v>
      </c>
      <c r="N4236" s="104">
        <f t="shared" si="1364"/>
        <v>0</v>
      </c>
      <c r="O4236" s="113">
        <f t="shared" si="1371"/>
        <v>0.11</v>
      </c>
      <c r="P4236" s="108">
        <f t="shared" si="1365"/>
        <v>1.0074821389999999</v>
      </c>
      <c r="Q4236" s="104">
        <f t="shared" si="1366"/>
        <v>111.67141096</v>
      </c>
      <c r="R4236" s="104">
        <f t="shared" si="1367"/>
        <v>111.67141096</v>
      </c>
      <c r="S4236" s="109" t="s">
        <v>52</v>
      </c>
      <c r="T4236" s="110">
        <f t="shared" ref="T4236:T4299" si="1374">IF(DAY(A4236)=E$2+1,VLOOKUP(A4235,$X$10:$AE$200,8),T4235)</f>
        <v>44265</v>
      </c>
      <c r="U4236" s="111">
        <f t="shared" si="1368"/>
        <v>0</v>
      </c>
      <c r="AF4236" s="14"/>
    </row>
    <row r="4237" spans="1:32" x14ac:dyDescent="0.2">
      <c r="A4237" s="112">
        <f t="shared" si="1369"/>
        <v>44262</v>
      </c>
      <c r="B4237" s="104">
        <f t="shared" si="1356"/>
        <v>15041.40748523</v>
      </c>
      <c r="C4237" s="104">
        <f t="shared" si="1357"/>
        <v>13827.860120159947</v>
      </c>
      <c r="D4237" s="132">
        <f t="shared" si="1358"/>
        <v>44238</v>
      </c>
      <c r="E4237" s="105">
        <f t="shared" si="1355"/>
        <v>0</v>
      </c>
      <c r="F4237" s="106">
        <f t="shared" si="1359"/>
        <v>25</v>
      </c>
      <c r="G4237" s="106">
        <f t="shared" si="1360"/>
        <v>28</v>
      </c>
      <c r="H4237" s="104">
        <f t="shared" si="1370"/>
        <v>1</v>
      </c>
      <c r="I4237" s="104">
        <f t="shared" si="1361"/>
        <v>1.07934741</v>
      </c>
      <c r="J4237" s="104">
        <f t="shared" si="1362"/>
        <v>1.07934741</v>
      </c>
      <c r="K4237" s="104">
        <f t="shared" si="1363"/>
        <v>14925.06500653</v>
      </c>
      <c r="L4237" s="107">
        <f t="shared" si="1372"/>
        <v>0</v>
      </c>
      <c r="M4237" s="105">
        <f t="shared" si="1373"/>
        <v>0</v>
      </c>
      <c r="N4237" s="104">
        <f t="shared" si="1364"/>
        <v>0</v>
      </c>
      <c r="O4237" s="113">
        <f t="shared" si="1371"/>
        <v>0.11</v>
      </c>
      <c r="P4237" s="108">
        <f t="shared" si="1365"/>
        <v>1.007795107</v>
      </c>
      <c r="Q4237" s="104">
        <f t="shared" si="1366"/>
        <v>116.3424787</v>
      </c>
      <c r="R4237" s="104">
        <f t="shared" si="1367"/>
        <v>116.3424787</v>
      </c>
      <c r="S4237" s="109" t="s">
        <v>52</v>
      </c>
      <c r="T4237" s="110">
        <f t="shared" si="1374"/>
        <v>44265</v>
      </c>
      <c r="U4237" s="111">
        <f t="shared" si="1368"/>
        <v>0</v>
      </c>
      <c r="AF4237" s="14"/>
    </row>
    <row r="4238" spans="1:32" x14ac:dyDescent="0.2">
      <c r="A4238" s="112">
        <f t="shared" si="1369"/>
        <v>44263</v>
      </c>
      <c r="B4238" s="104">
        <f t="shared" si="1356"/>
        <v>15046.080000709999</v>
      </c>
      <c r="C4238" s="104">
        <f t="shared" si="1357"/>
        <v>13827.860120159947</v>
      </c>
      <c r="D4238" s="132">
        <f t="shared" si="1358"/>
        <v>44238</v>
      </c>
      <c r="E4238" s="105">
        <f t="shared" si="1355"/>
        <v>0</v>
      </c>
      <c r="F4238" s="106">
        <f t="shared" si="1359"/>
        <v>26</v>
      </c>
      <c r="G4238" s="106">
        <f t="shared" si="1360"/>
        <v>28</v>
      </c>
      <c r="H4238" s="104">
        <f t="shared" si="1370"/>
        <v>1</v>
      </c>
      <c r="I4238" s="104">
        <f t="shared" si="1361"/>
        <v>1.07934741</v>
      </c>
      <c r="J4238" s="104">
        <f t="shared" si="1362"/>
        <v>1.07934741</v>
      </c>
      <c r="K4238" s="104">
        <f t="shared" si="1363"/>
        <v>14925.06500653</v>
      </c>
      <c r="L4238" s="107">
        <f t="shared" si="1372"/>
        <v>0</v>
      </c>
      <c r="M4238" s="105">
        <f t="shared" si="1373"/>
        <v>0</v>
      </c>
      <c r="N4238" s="104">
        <f t="shared" si="1364"/>
        <v>0</v>
      </c>
      <c r="O4238" s="113">
        <f t="shared" si="1371"/>
        <v>0.11</v>
      </c>
      <c r="P4238" s="108">
        <f t="shared" si="1365"/>
        <v>1.008108172</v>
      </c>
      <c r="Q4238" s="104">
        <f t="shared" si="1366"/>
        <v>121.01499418</v>
      </c>
      <c r="R4238" s="104">
        <f t="shared" si="1367"/>
        <v>121.01499418</v>
      </c>
      <c r="S4238" s="109" t="s">
        <v>52</v>
      </c>
      <c r="T4238" s="110">
        <f t="shared" si="1374"/>
        <v>44265</v>
      </c>
      <c r="U4238" s="111">
        <f t="shared" si="1368"/>
        <v>0</v>
      </c>
      <c r="AF4238" s="14"/>
    </row>
    <row r="4239" spans="1:32" x14ac:dyDescent="0.2">
      <c r="A4239" s="112">
        <f t="shared" si="1369"/>
        <v>44264</v>
      </c>
      <c r="B4239" s="104">
        <f t="shared" si="1356"/>
        <v>15050.75396392</v>
      </c>
      <c r="C4239" s="104">
        <f t="shared" si="1357"/>
        <v>13827.860120159947</v>
      </c>
      <c r="D4239" s="132">
        <f t="shared" si="1358"/>
        <v>44238</v>
      </c>
      <c r="E4239" s="105">
        <f t="shared" si="1355"/>
        <v>0</v>
      </c>
      <c r="F4239" s="106">
        <f t="shared" si="1359"/>
        <v>27</v>
      </c>
      <c r="G4239" s="106">
        <f t="shared" si="1360"/>
        <v>28</v>
      </c>
      <c r="H4239" s="104">
        <f t="shared" si="1370"/>
        <v>1</v>
      </c>
      <c r="I4239" s="104">
        <f t="shared" si="1361"/>
        <v>1.07934741</v>
      </c>
      <c r="J4239" s="104">
        <f t="shared" si="1362"/>
        <v>1.07934741</v>
      </c>
      <c r="K4239" s="104">
        <f t="shared" si="1363"/>
        <v>14925.06500653</v>
      </c>
      <c r="L4239" s="107">
        <f t="shared" si="1372"/>
        <v>0</v>
      </c>
      <c r="M4239" s="105">
        <f t="shared" si="1373"/>
        <v>0</v>
      </c>
      <c r="N4239" s="104">
        <f t="shared" si="1364"/>
        <v>0</v>
      </c>
      <c r="O4239" s="113">
        <f t="shared" si="1371"/>
        <v>0.11</v>
      </c>
      <c r="P4239" s="108">
        <f t="shared" si="1365"/>
        <v>1.0084213339999999</v>
      </c>
      <c r="Q4239" s="104">
        <f t="shared" si="1366"/>
        <v>125.68895739</v>
      </c>
      <c r="R4239" s="104">
        <f t="shared" si="1367"/>
        <v>125.68895739</v>
      </c>
      <c r="S4239" s="109" t="s">
        <v>52</v>
      </c>
      <c r="T4239" s="110">
        <f t="shared" si="1374"/>
        <v>44265</v>
      </c>
      <c r="U4239" s="111">
        <f t="shared" si="1368"/>
        <v>0</v>
      </c>
      <c r="AF4239" s="14"/>
    </row>
    <row r="4240" spans="1:32" ht="15" x14ac:dyDescent="0.2">
      <c r="A4240" s="112">
        <f t="shared" si="1369"/>
        <v>44265</v>
      </c>
      <c r="B4240" s="104">
        <f t="shared" si="1356"/>
        <v>15055.42938978</v>
      </c>
      <c r="C4240" s="104">
        <f t="shared" si="1357"/>
        <v>13827.860120159947</v>
      </c>
      <c r="D4240" s="132">
        <f t="shared" si="1358"/>
        <v>44238</v>
      </c>
      <c r="E4240" s="105">
        <f t="shared" si="1355"/>
        <v>0</v>
      </c>
      <c r="F4240" s="106">
        <f t="shared" si="1359"/>
        <v>28</v>
      </c>
      <c r="G4240" s="106">
        <f t="shared" si="1360"/>
        <v>28</v>
      </c>
      <c r="H4240" s="104">
        <f t="shared" si="1370"/>
        <v>1</v>
      </c>
      <c r="I4240" s="104">
        <f t="shared" si="1361"/>
        <v>1.07934741</v>
      </c>
      <c r="J4240" s="104">
        <f t="shared" si="1362"/>
        <v>1.07934741</v>
      </c>
      <c r="K4240" s="104">
        <f t="shared" si="1363"/>
        <v>14925.06500653</v>
      </c>
      <c r="L4240" s="107">
        <f t="shared" si="1372"/>
        <v>138</v>
      </c>
      <c r="M4240" s="137">
        <f>N4240/K4240</f>
        <v>3.6268395066498364E-2</v>
      </c>
      <c r="N4240" s="136">
        <f>403.9468844+137.36126965</f>
        <v>541.30815404999998</v>
      </c>
      <c r="O4240" s="113">
        <f t="shared" si="1371"/>
        <v>0.11</v>
      </c>
      <c r="P4240" s="108">
        <f t="shared" si="1365"/>
        <v>1.0087345940000001</v>
      </c>
      <c r="Q4240" s="104">
        <f t="shared" si="1366"/>
        <v>130.36438325</v>
      </c>
      <c r="R4240" s="104">
        <f t="shared" si="1367"/>
        <v>671.67253729999993</v>
      </c>
      <c r="S4240" s="109" t="s">
        <v>52</v>
      </c>
      <c r="T4240" s="110">
        <f t="shared" si="1374"/>
        <v>44265</v>
      </c>
      <c r="U4240" s="111">
        <f t="shared" si="1368"/>
        <v>14383.756852479999</v>
      </c>
      <c r="AF4240" s="14"/>
    </row>
    <row r="4241" spans="1:32" x14ac:dyDescent="0.2">
      <c r="A4241" s="112">
        <f t="shared" si="1369"/>
        <v>44266</v>
      </c>
      <c r="B4241" s="104">
        <f t="shared" si="1356"/>
        <v>14387.79260382</v>
      </c>
      <c r="C4241" s="104">
        <f>IF(DAY(A4240)=$E$2,VLOOKUP(A4240,X$10:Y$200,2),C4240)</f>
        <v>13326.345826399947</v>
      </c>
      <c r="D4241" s="132">
        <f t="shared" si="1358"/>
        <v>44266</v>
      </c>
      <c r="E4241" s="105">
        <f t="shared" si="1355"/>
        <v>0</v>
      </c>
      <c r="F4241" s="106">
        <f t="shared" si="1359"/>
        <v>1</v>
      </c>
      <c r="G4241" s="106">
        <f t="shared" si="1360"/>
        <v>31</v>
      </c>
      <c r="H4241" s="104">
        <f t="shared" si="1370"/>
        <v>1</v>
      </c>
      <c r="I4241" s="104">
        <f t="shared" si="1361"/>
        <v>1.07934741</v>
      </c>
      <c r="J4241" s="104">
        <f t="shared" si="1362"/>
        <v>1.07934741</v>
      </c>
      <c r="K4241" s="104">
        <f t="shared" si="1363"/>
        <v>14383.756852480001</v>
      </c>
      <c r="L4241" s="107">
        <f t="shared" si="1372"/>
        <v>0</v>
      </c>
      <c r="M4241" s="105">
        <f t="shared" si="1373"/>
        <v>0</v>
      </c>
      <c r="N4241" s="104">
        <f t="shared" si="1364"/>
        <v>0</v>
      </c>
      <c r="O4241" s="113">
        <f t="shared" si="1371"/>
        <v>0.11</v>
      </c>
      <c r="P4241" s="108">
        <f t="shared" si="1365"/>
        <v>1.0002805770000001</v>
      </c>
      <c r="Q4241" s="104">
        <f t="shared" si="1366"/>
        <v>4.03575134</v>
      </c>
      <c r="R4241" s="104">
        <f t="shared" si="1367"/>
        <v>4.03575134</v>
      </c>
      <c r="S4241" s="109" t="s">
        <v>52</v>
      </c>
      <c r="T4241" s="110">
        <f t="shared" si="1374"/>
        <v>44296</v>
      </c>
      <c r="U4241" s="111">
        <f t="shared" si="1368"/>
        <v>0</v>
      </c>
      <c r="AF4241" s="14"/>
    </row>
    <row r="4242" spans="1:32" x14ac:dyDescent="0.2">
      <c r="A4242" s="112">
        <f t="shared" si="1369"/>
        <v>44267</v>
      </c>
      <c r="B4242" s="104">
        <f t="shared" si="1356"/>
        <v>14391.829491480001</v>
      </c>
      <c r="C4242" s="104">
        <f t="shared" ref="C4242:C4305" si="1375">IF(DAY(A4241)=$E$2,VLOOKUP(A4241,X$10:Y$200,2),C4241)</f>
        <v>13326.345826399947</v>
      </c>
      <c r="D4242" s="132">
        <f t="shared" si="1358"/>
        <v>44266</v>
      </c>
      <c r="E4242" s="105">
        <f t="shared" si="1355"/>
        <v>0</v>
      </c>
      <c r="F4242" s="106">
        <f t="shared" si="1359"/>
        <v>2</v>
      </c>
      <c r="G4242" s="106">
        <f t="shared" si="1360"/>
        <v>31</v>
      </c>
      <c r="H4242" s="104">
        <f t="shared" si="1370"/>
        <v>1</v>
      </c>
      <c r="I4242" s="104">
        <f t="shared" si="1361"/>
        <v>1.07934741</v>
      </c>
      <c r="J4242" s="104">
        <f t="shared" si="1362"/>
        <v>1.07934741</v>
      </c>
      <c r="K4242" s="104">
        <f t="shared" si="1363"/>
        <v>14383.756852480001</v>
      </c>
      <c r="L4242" s="107">
        <f t="shared" si="1372"/>
        <v>0</v>
      </c>
      <c r="M4242" s="105">
        <f t="shared" si="1373"/>
        <v>0</v>
      </c>
      <c r="N4242" s="104">
        <f t="shared" si="1364"/>
        <v>0</v>
      </c>
      <c r="O4242" s="113">
        <f t="shared" si="1371"/>
        <v>0.11</v>
      </c>
      <c r="P4242" s="108">
        <f t="shared" si="1365"/>
        <v>1.000561233</v>
      </c>
      <c r="Q4242" s="104">
        <f t="shared" si="1366"/>
        <v>8.0726390000000006</v>
      </c>
      <c r="R4242" s="104">
        <f t="shared" si="1367"/>
        <v>8.0726390000000006</v>
      </c>
      <c r="S4242" s="109" t="s">
        <v>52</v>
      </c>
      <c r="T4242" s="110">
        <f t="shared" si="1374"/>
        <v>44296</v>
      </c>
      <c r="U4242" s="111">
        <f t="shared" si="1368"/>
        <v>0</v>
      </c>
      <c r="AF4242" s="14"/>
    </row>
    <row r="4243" spans="1:32" x14ac:dyDescent="0.2">
      <c r="A4243" s="112">
        <f t="shared" si="1369"/>
        <v>44268</v>
      </c>
      <c r="B4243" s="104">
        <f t="shared" si="1356"/>
        <v>14395.867501080002</v>
      </c>
      <c r="C4243" s="104">
        <f t="shared" si="1375"/>
        <v>13326.345826399947</v>
      </c>
      <c r="D4243" s="132">
        <f t="shared" si="1358"/>
        <v>44266</v>
      </c>
      <c r="E4243" s="105">
        <f t="shared" si="1355"/>
        <v>0</v>
      </c>
      <c r="F4243" s="106">
        <f t="shared" si="1359"/>
        <v>3</v>
      </c>
      <c r="G4243" s="106">
        <f t="shared" si="1360"/>
        <v>31</v>
      </c>
      <c r="H4243" s="104">
        <f t="shared" si="1370"/>
        <v>1</v>
      </c>
      <c r="I4243" s="104">
        <f t="shared" si="1361"/>
        <v>1.07934741</v>
      </c>
      <c r="J4243" s="104">
        <f t="shared" si="1362"/>
        <v>1.07934741</v>
      </c>
      <c r="K4243" s="104">
        <f t="shared" si="1363"/>
        <v>14383.756852480001</v>
      </c>
      <c r="L4243" s="107">
        <f t="shared" si="1372"/>
        <v>0</v>
      </c>
      <c r="M4243" s="105">
        <f t="shared" si="1373"/>
        <v>0</v>
      </c>
      <c r="N4243" s="104">
        <f t="shared" si="1364"/>
        <v>0</v>
      </c>
      <c r="O4243" s="113">
        <f t="shared" si="1371"/>
        <v>0.11</v>
      </c>
      <c r="P4243" s="108">
        <f t="shared" si="1365"/>
        <v>1.0008419669999999</v>
      </c>
      <c r="Q4243" s="104">
        <f t="shared" si="1366"/>
        <v>12.110648599999999</v>
      </c>
      <c r="R4243" s="104">
        <f t="shared" si="1367"/>
        <v>12.110648599999999</v>
      </c>
      <c r="S4243" s="109" t="s">
        <v>52</v>
      </c>
      <c r="T4243" s="110">
        <f t="shared" si="1374"/>
        <v>44296</v>
      </c>
      <c r="U4243" s="111">
        <f t="shared" si="1368"/>
        <v>0</v>
      </c>
      <c r="AF4243" s="14"/>
    </row>
    <row r="4244" spans="1:32" x14ac:dyDescent="0.2">
      <c r="A4244" s="112">
        <f t="shared" si="1369"/>
        <v>44269</v>
      </c>
      <c r="B4244" s="104">
        <f t="shared" si="1356"/>
        <v>14399.906661380001</v>
      </c>
      <c r="C4244" s="104">
        <f t="shared" si="1375"/>
        <v>13326.345826399947</v>
      </c>
      <c r="D4244" s="132">
        <f t="shared" si="1358"/>
        <v>44266</v>
      </c>
      <c r="E4244" s="105">
        <f t="shared" si="1355"/>
        <v>0</v>
      </c>
      <c r="F4244" s="106">
        <f t="shared" si="1359"/>
        <v>4</v>
      </c>
      <c r="G4244" s="106">
        <f t="shared" si="1360"/>
        <v>31</v>
      </c>
      <c r="H4244" s="104">
        <f t="shared" si="1370"/>
        <v>1</v>
      </c>
      <c r="I4244" s="104">
        <f t="shared" si="1361"/>
        <v>1.07934741</v>
      </c>
      <c r="J4244" s="104">
        <f t="shared" si="1362"/>
        <v>1.07934741</v>
      </c>
      <c r="K4244" s="104">
        <f t="shared" si="1363"/>
        <v>14383.756852480001</v>
      </c>
      <c r="L4244" s="107">
        <f t="shared" si="1372"/>
        <v>0</v>
      </c>
      <c r="M4244" s="105">
        <f t="shared" si="1373"/>
        <v>0</v>
      </c>
      <c r="N4244" s="104">
        <f t="shared" si="1364"/>
        <v>0</v>
      </c>
      <c r="O4244" s="113">
        <f t="shared" si="1371"/>
        <v>0.11</v>
      </c>
      <c r="P4244" s="108">
        <f t="shared" si="1365"/>
        <v>1.0011227810000001</v>
      </c>
      <c r="Q4244" s="104">
        <f t="shared" si="1366"/>
        <v>16.1498089</v>
      </c>
      <c r="R4244" s="104">
        <f t="shared" si="1367"/>
        <v>16.1498089</v>
      </c>
      <c r="S4244" s="109" t="s">
        <v>52</v>
      </c>
      <c r="T4244" s="110">
        <f t="shared" si="1374"/>
        <v>44296</v>
      </c>
      <c r="U4244" s="111">
        <f t="shared" si="1368"/>
        <v>0</v>
      </c>
      <c r="AF4244" s="14"/>
    </row>
    <row r="4245" spans="1:32" x14ac:dyDescent="0.2">
      <c r="A4245" s="112">
        <f t="shared" si="1369"/>
        <v>44270</v>
      </c>
      <c r="B4245" s="104">
        <f t="shared" si="1356"/>
        <v>14403.946943610001</v>
      </c>
      <c r="C4245" s="104">
        <f t="shared" si="1375"/>
        <v>13326.345826399947</v>
      </c>
      <c r="D4245" s="132">
        <f t="shared" si="1358"/>
        <v>44266</v>
      </c>
      <c r="E4245" s="105">
        <f t="shared" si="1355"/>
        <v>0</v>
      </c>
      <c r="F4245" s="106">
        <f t="shared" si="1359"/>
        <v>5</v>
      </c>
      <c r="G4245" s="106">
        <f t="shared" si="1360"/>
        <v>31</v>
      </c>
      <c r="H4245" s="104">
        <f t="shared" si="1370"/>
        <v>1</v>
      </c>
      <c r="I4245" s="104">
        <f t="shared" si="1361"/>
        <v>1.07934741</v>
      </c>
      <c r="J4245" s="104">
        <f t="shared" si="1362"/>
        <v>1.07934741</v>
      </c>
      <c r="K4245" s="104">
        <f t="shared" si="1363"/>
        <v>14383.756852480001</v>
      </c>
      <c r="L4245" s="107">
        <f t="shared" si="1372"/>
        <v>0</v>
      </c>
      <c r="M4245" s="105">
        <f t="shared" si="1373"/>
        <v>0</v>
      </c>
      <c r="N4245" s="104">
        <f t="shared" si="1364"/>
        <v>0</v>
      </c>
      <c r="O4245" s="113">
        <f t="shared" si="1371"/>
        <v>0.11</v>
      </c>
      <c r="P4245" s="108">
        <f t="shared" si="1365"/>
        <v>1.001403673</v>
      </c>
      <c r="Q4245" s="104">
        <f t="shared" si="1366"/>
        <v>20.190091129999999</v>
      </c>
      <c r="R4245" s="104">
        <f t="shared" si="1367"/>
        <v>20.190091129999999</v>
      </c>
      <c r="S4245" s="109" t="s">
        <v>52</v>
      </c>
      <c r="T4245" s="110">
        <f t="shared" si="1374"/>
        <v>44296</v>
      </c>
      <c r="U4245" s="111">
        <f t="shared" si="1368"/>
        <v>0</v>
      </c>
      <c r="AF4245" s="14"/>
    </row>
    <row r="4246" spans="1:32" x14ac:dyDescent="0.2">
      <c r="A4246" s="112">
        <f t="shared" si="1369"/>
        <v>44271</v>
      </c>
      <c r="B4246" s="104">
        <f t="shared" si="1356"/>
        <v>14407.98834777</v>
      </c>
      <c r="C4246" s="104">
        <f t="shared" si="1375"/>
        <v>13326.345826399947</v>
      </c>
      <c r="D4246" s="132">
        <f t="shared" si="1358"/>
        <v>44266</v>
      </c>
      <c r="E4246" s="105">
        <f t="shared" si="1355"/>
        <v>0</v>
      </c>
      <c r="F4246" s="106">
        <f t="shared" si="1359"/>
        <v>6</v>
      </c>
      <c r="G4246" s="106">
        <f t="shared" si="1360"/>
        <v>31</v>
      </c>
      <c r="H4246" s="104">
        <f t="shared" si="1370"/>
        <v>1</v>
      </c>
      <c r="I4246" s="104">
        <f t="shared" si="1361"/>
        <v>1.07934741</v>
      </c>
      <c r="J4246" s="104">
        <f t="shared" si="1362"/>
        <v>1.07934741</v>
      </c>
      <c r="K4246" s="104">
        <f t="shared" si="1363"/>
        <v>14383.756852480001</v>
      </c>
      <c r="L4246" s="107">
        <f t="shared" si="1372"/>
        <v>0</v>
      </c>
      <c r="M4246" s="105">
        <f t="shared" si="1373"/>
        <v>0</v>
      </c>
      <c r="N4246" s="104">
        <f t="shared" si="1364"/>
        <v>0</v>
      </c>
      <c r="O4246" s="113">
        <f t="shared" si="1371"/>
        <v>0.11</v>
      </c>
      <c r="P4246" s="108">
        <f t="shared" si="1365"/>
        <v>1.0016846429999999</v>
      </c>
      <c r="Q4246" s="104">
        <f t="shared" si="1366"/>
        <v>24.231495290000002</v>
      </c>
      <c r="R4246" s="104">
        <f t="shared" si="1367"/>
        <v>24.231495290000002</v>
      </c>
      <c r="S4246" s="109" t="s">
        <v>52</v>
      </c>
      <c r="T4246" s="110">
        <f t="shared" si="1374"/>
        <v>44296</v>
      </c>
      <c r="U4246" s="111">
        <f t="shared" si="1368"/>
        <v>0</v>
      </c>
      <c r="AF4246" s="14"/>
    </row>
    <row r="4247" spans="1:32" x14ac:dyDescent="0.2">
      <c r="A4247" s="112">
        <f t="shared" si="1369"/>
        <v>44272</v>
      </c>
      <c r="B4247" s="104">
        <f t="shared" si="1356"/>
        <v>14412.03090263</v>
      </c>
      <c r="C4247" s="104">
        <f t="shared" si="1375"/>
        <v>13326.345826399947</v>
      </c>
      <c r="D4247" s="132">
        <f t="shared" si="1358"/>
        <v>44266</v>
      </c>
      <c r="E4247" s="105">
        <f t="shared" si="1355"/>
        <v>0</v>
      </c>
      <c r="F4247" s="106">
        <f t="shared" si="1359"/>
        <v>7</v>
      </c>
      <c r="G4247" s="106">
        <f t="shared" si="1360"/>
        <v>31</v>
      </c>
      <c r="H4247" s="104">
        <f t="shared" si="1370"/>
        <v>1</v>
      </c>
      <c r="I4247" s="104">
        <f t="shared" si="1361"/>
        <v>1.07934741</v>
      </c>
      <c r="J4247" s="104">
        <f t="shared" si="1362"/>
        <v>1.07934741</v>
      </c>
      <c r="K4247" s="104">
        <f t="shared" si="1363"/>
        <v>14383.756852480001</v>
      </c>
      <c r="L4247" s="107">
        <f t="shared" si="1372"/>
        <v>0</v>
      </c>
      <c r="M4247" s="105">
        <f t="shared" si="1373"/>
        <v>0</v>
      </c>
      <c r="N4247" s="104">
        <f t="shared" si="1364"/>
        <v>0</v>
      </c>
      <c r="O4247" s="113">
        <f t="shared" si="1371"/>
        <v>0.11</v>
      </c>
      <c r="P4247" s="108">
        <f t="shared" si="1365"/>
        <v>1.001965693</v>
      </c>
      <c r="Q4247" s="104">
        <f t="shared" si="1366"/>
        <v>28.274050150000001</v>
      </c>
      <c r="R4247" s="104">
        <f t="shared" si="1367"/>
        <v>28.274050150000001</v>
      </c>
      <c r="S4247" s="109" t="s">
        <v>52</v>
      </c>
      <c r="T4247" s="110">
        <f t="shared" si="1374"/>
        <v>44296</v>
      </c>
      <c r="U4247" s="111">
        <f t="shared" si="1368"/>
        <v>0</v>
      </c>
      <c r="AF4247" s="14"/>
    </row>
    <row r="4248" spans="1:32" x14ac:dyDescent="0.2">
      <c r="A4248" s="112">
        <f t="shared" si="1369"/>
        <v>44273</v>
      </c>
      <c r="B4248" s="104">
        <f t="shared" si="1356"/>
        <v>14416.074593810001</v>
      </c>
      <c r="C4248" s="104">
        <f t="shared" si="1375"/>
        <v>13326.345826399947</v>
      </c>
      <c r="D4248" s="132">
        <f t="shared" si="1358"/>
        <v>44266</v>
      </c>
      <c r="E4248" s="105">
        <f t="shared" si="1355"/>
        <v>0</v>
      </c>
      <c r="F4248" s="106">
        <f t="shared" si="1359"/>
        <v>8</v>
      </c>
      <c r="G4248" s="106">
        <f t="shared" si="1360"/>
        <v>31</v>
      </c>
      <c r="H4248" s="104">
        <f t="shared" si="1370"/>
        <v>1</v>
      </c>
      <c r="I4248" s="104">
        <f t="shared" si="1361"/>
        <v>1.07934741</v>
      </c>
      <c r="J4248" s="104">
        <f t="shared" si="1362"/>
        <v>1.07934741</v>
      </c>
      <c r="K4248" s="104">
        <f t="shared" si="1363"/>
        <v>14383.756852480001</v>
      </c>
      <c r="L4248" s="107">
        <f t="shared" si="1372"/>
        <v>0</v>
      </c>
      <c r="M4248" s="105">
        <f t="shared" si="1373"/>
        <v>0</v>
      </c>
      <c r="N4248" s="104">
        <f t="shared" si="1364"/>
        <v>0</v>
      </c>
      <c r="O4248" s="113">
        <f t="shared" si="1371"/>
        <v>0.11</v>
      </c>
      <c r="P4248" s="108">
        <f t="shared" si="1365"/>
        <v>1.002246822</v>
      </c>
      <c r="Q4248" s="104">
        <f t="shared" si="1366"/>
        <v>32.317741329999997</v>
      </c>
      <c r="R4248" s="104">
        <f t="shared" si="1367"/>
        <v>32.317741329999997</v>
      </c>
      <c r="S4248" s="109" t="s">
        <v>52</v>
      </c>
      <c r="T4248" s="110">
        <f t="shared" si="1374"/>
        <v>44296</v>
      </c>
      <c r="U4248" s="111">
        <f t="shared" si="1368"/>
        <v>0</v>
      </c>
      <c r="AF4248" s="14"/>
    </row>
    <row r="4249" spans="1:32" x14ac:dyDescent="0.2">
      <c r="A4249" s="112">
        <f t="shared" si="1369"/>
        <v>44274</v>
      </c>
      <c r="B4249" s="104">
        <f t="shared" si="1356"/>
        <v>14420.11940693</v>
      </c>
      <c r="C4249" s="104">
        <f t="shared" si="1375"/>
        <v>13326.345826399947</v>
      </c>
      <c r="D4249" s="132">
        <f t="shared" si="1358"/>
        <v>44266</v>
      </c>
      <c r="E4249" s="105">
        <f t="shared" si="1355"/>
        <v>0</v>
      </c>
      <c r="F4249" s="106">
        <f t="shared" si="1359"/>
        <v>9</v>
      </c>
      <c r="G4249" s="106">
        <f t="shared" si="1360"/>
        <v>31</v>
      </c>
      <c r="H4249" s="104">
        <f t="shared" si="1370"/>
        <v>1</v>
      </c>
      <c r="I4249" s="104">
        <f t="shared" si="1361"/>
        <v>1.07934741</v>
      </c>
      <c r="J4249" s="104">
        <f t="shared" si="1362"/>
        <v>1.07934741</v>
      </c>
      <c r="K4249" s="104">
        <f t="shared" si="1363"/>
        <v>14383.756852480001</v>
      </c>
      <c r="L4249" s="107">
        <f t="shared" si="1372"/>
        <v>0</v>
      </c>
      <c r="M4249" s="105">
        <f t="shared" si="1373"/>
        <v>0</v>
      </c>
      <c r="N4249" s="104">
        <f t="shared" si="1364"/>
        <v>0</v>
      </c>
      <c r="O4249" s="113">
        <f t="shared" si="1371"/>
        <v>0.11</v>
      </c>
      <c r="P4249" s="108">
        <f t="shared" si="1365"/>
        <v>1.002528029</v>
      </c>
      <c r="Q4249" s="104">
        <f t="shared" si="1366"/>
        <v>36.362554449999998</v>
      </c>
      <c r="R4249" s="104">
        <f t="shared" si="1367"/>
        <v>36.362554449999998</v>
      </c>
      <c r="S4249" s="109" t="s">
        <v>52</v>
      </c>
      <c r="T4249" s="110">
        <f t="shared" si="1374"/>
        <v>44296</v>
      </c>
      <c r="U4249" s="111">
        <f t="shared" si="1368"/>
        <v>0</v>
      </c>
      <c r="AF4249" s="14"/>
    </row>
    <row r="4250" spans="1:32" x14ac:dyDescent="0.2">
      <c r="A4250" s="112">
        <f t="shared" si="1369"/>
        <v>44275</v>
      </c>
      <c r="B4250" s="104">
        <f t="shared" si="1356"/>
        <v>14424.16537074</v>
      </c>
      <c r="C4250" s="104">
        <f t="shared" si="1375"/>
        <v>13326.345826399947</v>
      </c>
      <c r="D4250" s="132">
        <f t="shared" si="1358"/>
        <v>44266</v>
      </c>
      <c r="E4250" s="105">
        <f t="shared" si="1355"/>
        <v>0</v>
      </c>
      <c r="F4250" s="106">
        <f t="shared" si="1359"/>
        <v>10</v>
      </c>
      <c r="G4250" s="106">
        <f t="shared" si="1360"/>
        <v>31</v>
      </c>
      <c r="H4250" s="104">
        <f t="shared" si="1370"/>
        <v>1</v>
      </c>
      <c r="I4250" s="104">
        <f t="shared" si="1361"/>
        <v>1.07934741</v>
      </c>
      <c r="J4250" s="104">
        <f t="shared" si="1362"/>
        <v>1.07934741</v>
      </c>
      <c r="K4250" s="104">
        <f t="shared" si="1363"/>
        <v>14383.756852480001</v>
      </c>
      <c r="L4250" s="107">
        <f t="shared" si="1372"/>
        <v>0</v>
      </c>
      <c r="M4250" s="105">
        <f t="shared" si="1373"/>
        <v>0</v>
      </c>
      <c r="N4250" s="104">
        <f t="shared" si="1364"/>
        <v>0</v>
      </c>
      <c r="O4250" s="113">
        <f t="shared" si="1371"/>
        <v>0.11</v>
      </c>
      <c r="P4250" s="108">
        <f t="shared" si="1365"/>
        <v>1.002809316</v>
      </c>
      <c r="Q4250" s="104">
        <f t="shared" si="1366"/>
        <v>40.408518260000001</v>
      </c>
      <c r="R4250" s="104">
        <f t="shared" si="1367"/>
        <v>40.408518260000001</v>
      </c>
      <c r="S4250" s="109" t="s">
        <v>52</v>
      </c>
      <c r="T4250" s="110">
        <f t="shared" si="1374"/>
        <v>44296</v>
      </c>
      <c r="U4250" s="111">
        <f t="shared" si="1368"/>
        <v>0</v>
      </c>
      <c r="AF4250" s="14"/>
    </row>
    <row r="4251" spans="1:32" x14ac:dyDescent="0.2">
      <c r="A4251" s="112">
        <f t="shared" si="1369"/>
        <v>44276</v>
      </c>
      <c r="B4251" s="104">
        <f t="shared" si="1356"/>
        <v>14428.21245649</v>
      </c>
      <c r="C4251" s="104">
        <f t="shared" si="1375"/>
        <v>13326.345826399947</v>
      </c>
      <c r="D4251" s="132">
        <f t="shared" si="1358"/>
        <v>44266</v>
      </c>
      <c r="E4251" s="105">
        <f t="shared" si="1355"/>
        <v>0</v>
      </c>
      <c r="F4251" s="106">
        <f t="shared" si="1359"/>
        <v>11</v>
      </c>
      <c r="G4251" s="106">
        <f t="shared" si="1360"/>
        <v>31</v>
      </c>
      <c r="H4251" s="104">
        <f t="shared" si="1370"/>
        <v>1</v>
      </c>
      <c r="I4251" s="104">
        <f t="shared" si="1361"/>
        <v>1.07934741</v>
      </c>
      <c r="J4251" s="104">
        <f t="shared" si="1362"/>
        <v>1.07934741</v>
      </c>
      <c r="K4251" s="104">
        <f t="shared" si="1363"/>
        <v>14383.756852480001</v>
      </c>
      <c r="L4251" s="107">
        <f t="shared" si="1372"/>
        <v>0</v>
      </c>
      <c r="M4251" s="105">
        <f t="shared" si="1373"/>
        <v>0</v>
      </c>
      <c r="N4251" s="104">
        <f t="shared" si="1364"/>
        <v>0</v>
      </c>
      <c r="O4251" s="113">
        <f t="shared" si="1371"/>
        <v>0.11</v>
      </c>
      <c r="P4251" s="108">
        <f t="shared" si="1365"/>
        <v>1.003090681</v>
      </c>
      <c r="Q4251" s="104">
        <f t="shared" si="1366"/>
        <v>44.455604010000002</v>
      </c>
      <c r="R4251" s="104">
        <f t="shared" si="1367"/>
        <v>44.455604010000002</v>
      </c>
      <c r="S4251" s="109" t="s">
        <v>52</v>
      </c>
      <c r="T4251" s="110">
        <f t="shared" si="1374"/>
        <v>44296</v>
      </c>
      <c r="U4251" s="111">
        <f t="shared" si="1368"/>
        <v>0</v>
      </c>
      <c r="AF4251" s="14"/>
    </row>
    <row r="4252" spans="1:32" x14ac:dyDescent="0.2">
      <c r="A4252" s="112">
        <f t="shared" si="1369"/>
        <v>44277</v>
      </c>
      <c r="B4252" s="104">
        <f t="shared" si="1356"/>
        <v>14432.260678550001</v>
      </c>
      <c r="C4252" s="104">
        <f t="shared" si="1375"/>
        <v>13326.345826399947</v>
      </c>
      <c r="D4252" s="132">
        <f t="shared" si="1358"/>
        <v>44266</v>
      </c>
      <c r="E4252" s="105">
        <f t="shared" si="1355"/>
        <v>0</v>
      </c>
      <c r="F4252" s="106">
        <f t="shared" si="1359"/>
        <v>12</v>
      </c>
      <c r="G4252" s="106">
        <f t="shared" si="1360"/>
        <v>31</v>
      </c>
      <c r="H4252" s="104">
        <f t="shared" si="1370"/>
        <v>1</v>
      </c>
      <c r="I4252" s="104">
        <f t="shared" si="1361"/>
        <v>1.07934741</v>
      </c>
      <c r="J4252" s="104">
        <f t="shared" si="1362"/>
        <v>1.07934741</v>
      </c>
      <c r="K4252" s="104">
        <f t="shared" si="1363"/>
        <v>14383.756852480001</v>
      </c>
      <c r="L4252" s="107">
        <f t="shared" si="1372"/>
        <v>0</v>
      </c>
      <c r="M4252" s="105">
        <f t="shared" si="1373"/>
        <v>0</v>
      </c>
      <c r="N4252" s="104">
        <f t="shared" si="1364"/>
        <v>0</v>
      </c>
      <c r="O4252" s="113">
        <f t="shared" si="1371"/>
        <v>0.11</v>
      </c>
      <c r="P4252" s="108">
        <f t="shared" si="1365"/>
        <v>1.0033721250000001</v>
      </c>
      <c r="Q4252" s="104">
        <f t="shared" si="1366"/>
        <v>48.503826070000002</v>
      </c>
      <c r="R4252" s="104">
        <f t="shared" si="1367"/>
        <v>48.503826070000002</v>
      </c>
      <c r="S4252" s="109" t="s">
        <v>52</v>
      </c>
      <c r="T4252" s="110">
        <f t="shared" si="1374"/>
        <v>44296</v>
      </c>
      <c r="U4252" s="111">
        <f t="shared" si="1368"/>
        <v>0</v>
      </c>
      <c r="AF4252" s="14"/>
    </row>
    <row r="4253" spans="1:32" x14ac:dyDescent="0.2">
      <c r="A4253" s="112">
        <f t="shared" si="1369"/>
        <v>44278</v>
      </c>
      <c r="B4253" s="104">
        <f t="shared" si="1356"/>
        <v>14436.310036930001</v>
      </c>
      <c r="C4253" s="104">
        <f t="shared" si="1375"/>
        <v>13326.345826399947</v>
      </c>
      <c r="D4253" s="132">
        <f t="shared" si="1358"/>
        <v>44266</v>
      </c>
      <c r="E4253" s="105">
        <f t="shared" si="1355"/>
        <v>0</v>
      </c>
      <c r="F4253" s="106">
        <f t="shared" si="1359"/>
        <v>13</v>
      </c>
      <c r="G4253" s="106">
        <f t="shared" si="1360"/>
        <v>31</v>
      </c>
      <c r="H4253" s="104">
        <f t="shared" si="1370"/>
        <v>1</v>
      </c>
      <c r="I4253" s="104">
        <f t="shared" si="1361"/>
        <v>1.07934741</v>
      </c>
      <c r="J4253" s="104">
        <f t="shared" si="1362"/>
        <v>1.07934741</v>
      </c>
      <c r="K4253" s="104">
        <f t="shared" si="1363"/>
        <v>14383.756852480001</v>
      </c>
      <c r="L4253" s="107">
        <f t="shared" si="1372"/>
        <v>0</v>
      </c>
      <c r="M4253" s="105">
        <f t="shared" si="1373"/>
        <v>0</v>
      </c>
      <c r="N4253" s="104">
        <f t="shared" si="1364"/>
        <v>0</v>
      </c>
      <c r="O4253" s="113">
        <f t="shared" si="1371"/>
        <v>0.11</v>
      </c>
      <c r="P4253" s="108">
        <f t="shared" si="1365"/>
        <v>1.003653648</v>
      </c>
      <c r="Q4253" s="104">
        <f t="shared" si="1366"/>
        <v>52.553184450000003</v>
      </c>
      <c r="R4253" s="104">
        <f t="shared" si="1367"/>
        <v>52.553184450000003</v>
      </c>
      <c r="S4253" s="109" t="s">
        <v>52</v>
      </c>
      <c r="T4253" s="110">
        <f t="shared" si="1374"/>
        <v>44296</v>
      </c>
      <c r="U4253" s="111">
        <f t="shared" si="1368"/>
        <v>0</v>
      </c>
      <c r="AF4253" s="14"/>
    </row>
    <row r="4254" spans="1:32" x14ac:dyDescent="0.2">
      <c r="A4254" s="112">
        <f t="shared" si="1369"/>
        <v>44279</v>
      </c>
      <c r="B4254" s="104">
        <f t="shared" si="1356"/>
        <v>14440.36053163</v>
      </c>
      <c r="C4254" s="104">
        <f t="shared" si="1375"/>
        <v>13326.345826399947</v>
      </c>
      <c r="D4254" s="132">
        <f t="shared" si="1358"/>
        <v>44266</v>
      </c>
      <c r="E4254" s="105">
        <f t="shared" si="1355"/>
        <v>0</v>
      </c>
      <c r="F4254" s="106">
        <f t="shared" si="1359"/>
        <v>14</v>
      </c>
      <c r="G4254" s="106">
        <f t="shared" si="1360"/>
        <v>31</v>
      </c>
      <c r="H4254" s="104">
        <f t="shared" si="1370"/>
        <v>1</v>
      </c>
      <c r="I4254" s="104">
        <f t="shared" si="1361"/>
        <v>1.07934741</v>
      </c>
      <c r="J4254" s="104">
        <f t="shared" si="1362"/>
        <v>1.07934741</v>
      </c>
      <c r="K4254" s="104">
        <f t="shared" si="1363"/>
        <v>14383.756852480001</v>
      </c>
      <c r="L4254" s="107">
        <f t="shared" si="1372"/>
        <v>0</v>
      </c>
      <c r="M4254" s="105">
        <f t="shared" si="1373"/>
        <v>0</v>
      </c>
      <c r="N4254" s="104">
        <f t="shared" si="1364"/>
        <v>0</v>
      </c>
      <c r="O4254" s="113">
        <f t="shared" si="1371"/>
        <v>0.11</v>
      </c>
      <c r="P4254" s="108">
        <f t="shared" si="1365"/>
        <v>1.0039352500000001</v>
      </c>
      <c r="Q4254" s="104">
        <f t="shared" si="1366"/>
        <v>56.603679149999998</v>
      </c>
      <c r="R4254" s="104">
        <f t="shared" si="1367"/>
        <v>56.603679149999998</v>
      </c>
      <c r="S4254" s="109" t="s">
        <v>52</v>
      </c>
      <c r="T4254" s="110">
        <f t="shared" si="1374"/>
        <v>44296</v>
      </c>
      <c r="U4254" s="111">
        <f t="shared" si="1368"/>
        <v>0</v>
      </c>
      <c r="AF4254" s="14"/>
    </row>
    <row r="4255" spans="1:32" x14ac:dyDescent="0.2">
      <c r="A4255" s="112">
        <f t="shared" si="1369"/>
        <v>44280</v>
      </c>
      <c r="B4255" s="104">
        <f t="shared" si="1356"/>
        <v>14444.412162640001</v>
      </c>
      <c r="C4255" s="104">
        <f t="shared" si="1375"/>
        <v>13326.345826399947</v>
      </c>
      <c r="D4255" s="132">
        <f t="shared" si="1358"/>
        <v>44266</v>
      </c>
      <c r="E4255" s="105">
        <f t="shared" si="1355"/>
        <v>0</v>
      </c>
      <c r="F4255" s="106">
        <f t="shared" si="1359"/>
        <v>15</v>
      </c>
      <c r="G4255" s="106">
        <f t="shared" si="1360"/>
        <v>31</v>
      </c>
      <c r="H4255" s="104">
        <f t="shared" si="1370"/>
        <v>1</v>
      </c>
      <c r="I4255" s="104">
        <f t="shared" si="1361"/>
        <v>1.07934741</v>
      </c>
      <c r="J4255" s="104">
        <f t="shared" si="1362"/>
        <v>1.07934741</v>
      </c>
      <c r="K4255" s="104">
        <f t="shared" si="1363"/>
        <v>14383.756852480001</v>
      </c>
      <c r="L4255" s="107">
        <f t="shared" si="1372"/>
        <v>0</v>
      </c>
      <c r="M4255" s="105">
        <f t="shared" si="1373"/>
        <v>0</v>
      </c>
      <c r="N4255" s="104">
        <f t="shared" si="1364"/>
        <v>0</v>
      </c>
      <c r="O4255" s="113">
        <f t="shared" si="1371"/>
        <v>0.11</v>
      </c>
      <c r="P4255" s="108">
        <f t="shared" si="1365"/>
        <v>1.004216931</v>
      </c>
      <c r="Q4255" s="104">
        <f t="shared" si="1366"/>
        <v>60.655310159999999</v>
      </c>
      <c r="R4255" s="104">
        <f t="shared" si="1367"/>
        <v>60.655310159999999</v>
      </c>
      <c r="S4255" s="109" t="s">
        <v>52</v>
      </c>
      <c r="T4255" s="110">
        <f t="shared" si="1374"/>
        <v>44296</v>
      </c>
      <c r="U4255" s="111">
        <f t="shared" si="1368"/>
        <v>0</v>
      </c>
      <c r="AF4255" s="14"/>
    </row>
    <row r="4256" spans="1:32" x14ac:dyDescent="0.2">
      <c r="A4256" s="112">
        <f t="shared" si="1369"/>
        <v>44281</v>
      </c>
      <c r="B4256" s="104">
        <f t="shared" si="1356"/>
        <v>14448.464944360001</v>
      </c>
      <c r="C4256" s="104">
        <f t="shared" si="1375"/>
        <v>13326.345826399947</v>
      </c>
      <c r="D4256" s="132">
        <f t="shared" si="1358"/>
        <v>44266</v>
      </c>
      <c r="E4256" s="105">
        <f t="shared" si="1355"/>
        <v>0</v>
      </c>
      <c r="F4256" s="106">
        <f t="shared" si="1359"/>
        <v>16</v>
      </c>
      <c r="G4256" s="106">
        <f t="shared" si="1360"/>
        <v>31</v>
      </c>
      <c r="H4256" s="104">
        <f t="shared" si="1370"/>
        <v>1</v>
      </c>
      <c r="I4256" s="104">
        <f t="shared" si="1361"/>
        <v>1.07934741</v>
      </c>
      <c r="J4256" s="104">
        <f t="shared" si="1362"/>
        <v>1.07934741</v>
      </c>
      <c r="K4256" s="104">
        <f t="shared" si="1363"/>
        <v>14383.756852480001</v>
      </c>
      <c r="L4256" s="107">
        <f t="shared" si="1372"/>
        <v>0</v>
      </c>
      <c r="M4256" s="105">
        <f t="shared" si="1373"/>
        <v>0</v>
      </c>
      <c r="N4256" s="104">
        <f t="shared" si="1364"/>
        <v>0</v>
      </c>
      <c r="O4256" s="113">
        <f t="shared" si="1371"/>
        <v>0.11</v>
      </c>
      <c r="P4256" s="108">
        <f t="shared" si="1365"/>
        <v>1.0044986920000001</v>
      </c>
      <c r="Q4256" s="104">
        <f t="shared" si="1366"/>
        <v>64.708091879999998</v>
      </c>
      <c r="R4256" s="104">
        <f t="shared" si="1367"/>
        <v>64.708091879999998</v>
      </c>
      <c r="S4256" s="109" t="s">
        <v>52</v>
      </c>
      <c r="T4256" s="110">
        <f t="shared" si="1374"/>
        <v>44296</v>
      </c>
      <c r="U4256" s="111">
        <f t="shared" si="1368"/>
        <v>0</v>
      </c>
      <c r="AF4256" s="14"/>
    </row>
    <row r="4257" spans="1:32" x14ac:dyDescent="0.2">
      <c r="A4257" s="112">
        <f t="shared" si="1369"/>
        <v>44282</v>
      </c>
      <c r="B4257" s="104">
        <f t="shared" si="1356"/>
        <v>14452.518848000002</v>
      </c>
      <c r="C4257" s="104">
        <f t="shared" si="1375"/>
        <v>13326.345826399947</v>
      </c>
      <c r="D4257" s="132">
        <f t="shared" si="1358"/>
        <v>44266</v>
      </c>
      <c r="E4257" s="105">
        <f t="shared" si="1355"/>
        <v>0</v>
      </c>
      <c r="F4257" s="106">
        <f t="shared" si="1359"/>
        <v>17</v>
      </c>
      <c r="G4257" s="106">
        <f t="shared" si="1360"/>
        <v>31</v>
      </c>
      <c r="H4257" s="104">
        <f t="shared" si="1370"/>
        <v>1</v>
      </c>
      <c r="I4257" s="104">
        <f t="shared" si="1361"/>
        <v>1.07934741</v>
      </c>
      <c r="J4257" s="104">
        <f t="shared" si="1362"/>
        <v>1.07934741</v>
      </c>
      <c r="K4257" s="104">
        <f t="shared" si="1363"/>
        <v>14383.756852480001</v>
      </c>
      <c r="L4257" s="107">
        <f t="shared" si="1372"/>
        <v>0</v>
      </c>
      <c r="M4257" s="105">
        <f t="shared" si="1373"/>
        <v>0</v>
      </c>
      <c r="N4257" s="104">
        <f t="shared" si="1364"/>
        <v>0</v>
      </c>
      <c r="O4257" s="113">
        <f t="shared" si="1371"/>
        <v>0.11</v>
      </c>
      <c r="P4257" s="108">
        <f t="shared" si="1365"/>
        <v>1.004780531</v>
      </c>
      <c r="Q4257" s="104">
        <f t="shared" si="1366"/>
        <v>68.761995519999999</v>
      </c>
      <c r="R4257" s="104">
        <f t="shared" si="1367"/>
        <v>68.761995519999999</v>
      </c>
      <c r="S4257" s="109" t="s">
        <v>52</v>
      </c>
      <c r="T4257" s="110">
        <f t="shared" si="1374"/>
        <v>44296</v>
      </c>
      <c r="U4257" s="111">
        <f t="shared" si="1368"/>
        <v>0</v>
      </c>
      <c r="AF4257" s="14"/>
    </row>
    <row r="4258" spans="1:32" x14ac:dyDescent="0.2">
      <c r="A4258" s="112">
        <f t="shared" si="1369"/>
        <v>44283</v>
      </c>
      <c r="B4258" s="104">
        <f t="shared" si="1356"/>
        <v>14456.57388797</v>
      </c>
      <c r="C4258" s="104">
        <f t="shared" si="1375"/>
        <v>13326.345826399947</v>
      </c>
      <c r="D4258" s="132">
        <f t="shared" si="1358"/>
        <v>44266</v>
      </c>
      <c r="E4258" s="105">
        <f t="shared" si="1355"/>
        <v>0</v>
      </c>
      <c r="F4258" s="106">
        <f t="shared" si="1359"/>
        <v>18</v>
      </c>
      <c r="G4258" s="106">
        <f t="shared" si="1360"/>
        <v>31</v>
      </c>
      <c r="H4258" s="104">
        <f t="shared" si="1370"/>
        <v>1</v>
      </c>
      <c r="I4258" s="104">
        <f t="shared" si="1361"/>
        <v>1.07934741</v>
      </c>
      <c r="J4258" s="104">
        <f t="shared" si="1362"/>
        <v>1.07934741</v>
      </c>
      <c r="K4258" s="104">
        <f t="shared" si="1363"/>
        <v>14383.756852480001</v>
      </c>
      <c r="L4258" s="107">
        <f t="shared" si="1372"/>
        <v>0</v>
      </c>
      <c r="M4258" s="105">
        <f t="shared" si="1373"/>
        <v>0</v>
      </c>
      <c r="N4258" s="104">
        <f t="shared" si="1364"/>
        <v>0</v>
      </c>
      <c r="O4258" s="113">
        <f t="shared" si="1371"/>
        <v>0.11</v>
      </c>
      <c r="P4258" s="108">
        <f t="shared" si="1365"/>
        <v>1.005062449</v>
      </c>
      <c r="Q4258" s="104">
        <f t="shared" si="1366"/>
        <v>72.817035489999995</v>
      </c>
      <c r="R4258" s="104">
        <f t="shared" si="1367"/>
        <v>72.817035489999995</v>
      </c>
      <c r="S4258" s="109" t="s">
        <v>52</v>
      </c>
      <c r="T4258" s="110">
        <f t="shared" si="1374"/>
        <v>44296</v>
      </c>
      <c r="U4258" s="111">
        <f t="shared" si="1368"/>
        <v>0</v>
      </c>
      <c r="AF4258" s="14"/>
    </row>
    <row r="4259" spans="1:32" x14ac:dyDescent="0.2">
      <c r="A4259" s="112">
        <f t="shared" si="1369"/>
        <v>44284</v>
      </c>
      <c r="B4259" s="104">
        <f t="shared" si="1356"/>
        <v>14460.630078630002</v>
      </c>
      <c r="C4259" s="104">
        <f t="shared" si="1375"/>
        <v>13326.345826399947</v>
      </c>
      <c r="D4259" s="132">
        <f t="shared" si="1358"/>
        <v>44266</v>
      </c>
      <c r="E4259" s="105">
        <f t="shared" si="1355"/>
        <v>0</v>
      </c>
      <c r="F4259" s="106">
        <f t="shared" si="1359"/>
        <v>19</v>
      </c>
      <c r="G4259" s="106">
        <f t="shared" si="1360"/>
        <v>31</v>
      </c>
      <c r="H4259" s="104">
        <f t="shared" si="1370"/>
        <v>1</v>
      </c>
      <c r="I4259" s="104">
        <f t="shared" si="1361"/>
        <v>1.07934741</v>
      </c>
      <c r="J4259" s="104">
        <f t="shared" si="1362"/>
        <v>1.07934741</v>
      </c>
      <c r="K4259" s="104">
        <f t="shared" si="1363"/>
        <v>14383.756852480001</v>
      </c>
      <c r="L4259" s="107">
        <f t="shared" si="1372"/>
        <v>0</v>
      </c>
      <c r="M4259" s="105">
        <f t="shared" si="1373"/>
        <v>0</v>
      </c>
      <c r="N4259" s="104">
        <f t="shared" si="1364"/>
        <v>0</v>
      </c>
      <c r="O4259" s="113">
        <f t="shared" si="1371"/>
        <v>0.11</v>
      </c>
      <c r="P4259" s="108">
        <f t="shared" si="1365"/>
        <v>1.0053444469999999</v>
      </c>
      <c r="Q4259" s="104">
        <f t="shared" si="1366"/>
        <v>76.873226149999994</v>
      </c>
      <c r="R4259" s="104">
        <f t="shared" si="1367"/>
        <v>76.873226149999994</v>
      </c>
      <c r="S4259" s="109" t="s">
        <v>52</v>
      </c>
      <c r="T4259" s="110">
        <f t="shared" si="1374"/>
        <v>44296</v>
      </c>
      <c r="U4259" s="111">
        <f t="shared" si="1368"/>
        <v>0</v>
      </c>
      <c r="AF4259" s="14"/>
    </row>
    <row r="4260" spans="1:32" x14ac:dyDescent="0.2">
      <c r="A4260" s="112">
        <f t="shared" si="1369"/>
        <v>44285</v>
      </c>
      <c r="B4260" s="104">
        <f t="shared" si="1356"/>
        <v>14464.687391230002</v>
      </c>
      <c r="C4260" s="104">
        <f t="shared" si="1375"/>
        <v>13326.345826399947</v>
      </c>
      <c r="D4260" s="132">
        <f t="shared" si="1358"/>
        <v>44266</v>
      </c>
      <c r="E4260" s="105">
        <f t="shared" si="1355"/>
        <v>0</v>
      </c>
      <c r="F4260" s="106">
        <f t="shared" si="1359"/>
        <v>20</v>
      </c>
      <c r="G4260" s="106">
        <f t="shared" si="1360"/>
        <v>31</v>
      </c>
      <c r="H4260" s="104">
        <f t="shared" si="1370"/>
        <v>1</v>
      </c>
      <c r="I4260" s="104">
        <f t="shared" si="1361"/>
        <v>1.07934741</v>
      </c>
      <c r="J4260" s="104">
        <f t="shared" si="1362"/>
        <v>1.07934741</v>
      </c>
      <c r="K4260" s="104">
        <f t="shared" si="1363"/>
        <v>14383.756852480001</v>
      </c>
      <c r="L4260" s="107">
        <f t="shared" si="1372"/>
        <v>0</v>
      </c>
      <c r="M4260" s="105">
        <f t="shared" si="1373"/>
        <v>0</v>
      </c>
      <c r="N4260" s="104">
        <f t="shared" si="1364"/>
        <v>0</v>
      </c>
      <c r="O4260" s="113">
        <f t="shared" si="1371"/>
        <v>0.11</v>
      </c>
      <c r="P4260" s="108">
        <f t="shared" si="1365"/>
        <v>1.0056265230000001</v>
      </c>
      <c r="Q4260" s="104">
        <f t="shared" si="1366"/>
        <v>80.930538749999997</v>
      </c>
      <c r="R4260" s="104">
        <f t="shared" si="1367"/>
        <v>80.930538749999997</v>
      </c>
      <c r="S4260" s="109" t="s">
        <v>52</v>
      </c>
      <c r="T4260" s="110">
        <f t="shared" si="1374"/>
        <v>44296</v>
      </c>
      <c r="U4260" s="111">
        <f t="shared" si="1368"/>
        <v>0</v>
      </c>
      <c r="AF4260" s="14"/>
    </row>
    <row r="4261" spans="1:32" x14ac:dyDescent="0.2">
      <c r="A4261" s="112">
        <f t="shared" si="1369"/>
        <v>44286</v>
      </c>
      <c r="B4261" s="104">
        <f t="shared" si="1356"/>
        <v>14468.745854530001</v>
      </c>
      <c r="C4261" s="104">
        <f t="shared" si="1375"/>
        <v>13326.345826399947</v>
      </c>
      <c r="D4261" s="132">
        <f t="shared" si="1358"/>
        <v>44266</v>
      </c>
      <c r="E4261" s="105">
        <f t="shared" si="1355"/>
        <v>0</v>
      </c>
      <c r="F4261" s="106">
        <f t="shared" si="1359"/>
        <v>21</v>
      </c>
      <c r="G4261" s="106">
        <f t="shared" si="1360"/>
        <v>31</v>
      </c>
      <c r="H4261" s="104">
        <f t="shared" si="1370"/>
        <v>1</v>
      </c>
      <c r="I4261" s="104">
        <f t="shared" si="1361"/>
        <v>1.07934741</v>
      </c>
      <c r="J4261" s="104">
        <f t="shared" si="1362"/>
        <v>1.07934741</v>
      </c>
      <c r="K4261" s="104">
        <f t="shared" si="1363"/>
        <v>14383.756852480001</v>
      </c>
      <c r="L4261" s="107">
        <f t="shared" si="1372"/>
        <v>0</v>
      </c>
      <c r="M4261" s="105">
        <f t="shared" si="1373"/>
        <v>0</v>
      </c>
      <c r="N4261" s="104">
        <f t="shared" si="1364"/>
        <v>0</v>
      </c>
      <c r="O4261" s="113">
        <f t="shared" si="1371"/>
        <v>0.11</v>
      </c>
      <c r="P4261" s="108">
        <f t="shared" si="1365"/>
        <v>1.005908679</v>
      </c>
      <c r="Q4261" s="104">
        <f t="shared" si="1366"/>
        <v>84.989002049999996</v>
      </c>
      <c r="R4261" s="104">
        <f t="shared" si="1367"/>
        <v>84.989002049999996</v>
      </c>
      <c r="S4261" s="109" t="s">
        <v>52</v>
      </c>
      <c r="T4261" s="110">
        <f t="shared" si="1374"/>
        <v>44296</v>
      </c>
      <c r="U4261" s="111">
        <f t="shared" si="1368"/>
        <v>0</v>
      </c>
      <c r="AF4261" s="14"/>
    </row>
    <row r="4262" spans="1:32" x14ac:dyDescent="0.2">
      <c r="A4262" s="112">
        <f t="shared" si="1369"/>
        <v>44287</v>
      </c>
      <c r="B4262" s="104">
        <f t="shared" si="1356"/>
        <v>14472.805454150001</v>
      </c>
      <c r="C4262" s="104">
        <f t="shared" si="1375"/>
        <v>13326.345826399947</v>
      </c>
      <c r="D4262" s="132">
        <f t="shared" si="1358"/>
        <v>44266</v>
      </c>
      <c r="E4262" s="105">
        <f t="shared" si="1355"/>
        <v>0</v>
      </c>
      <c r="F4262" s="106">
        <f t="shared" si="1359"/>
        <v>22</v>
      </c>
      <c r="G4262" s="106">
        <f t="shared" si="1360"/>
        <v>31</v>
      </c>
      <c r="H4262" s="104">
        <f t="shared" si="1370"/>
        <v>1</v>
      </c>
      <c r="I4262" s="104">
        <f t="shared" si="1361"/>
        <v>1.07934741</v>
      </c>
      <c r="J4262" s="104">
        <f t="shared" si="1362"/>
        <v>1.07934741</v>
      </c>
      <c r="K4262" s="104">
        <f t="shared" si="1363"/>
        <v>14383.756852480001</v>
      </c>
      <c r="L4262" s="107">
        <f t="shared" si="1372"/>
        <v>0</v>
      </c>
      <c r="M4262" s="105">
        <f t="shared" si="1373"/>
        <v>0</v>
      </c>
      <c r="N4262" s="104">
        <f t="shared" si="1364"/>
        <v>0</v>
      </c>
      <c r="O4262" s="113">
        <f t="shared" si="1371"/>
        <v>0.11</v>
      </c>
      <c r="P4262" s="108">
        <f t="shared" si="1365"/>
        <v>1.006190914</v>
      </c>
      <c r="Q4262" s="104">
        <f t="shared" si="1366"/>
        <v>89.048601669999996</v>
      </c>
      <c r="R4262" s="104">
        <f t="shared" si="1367"/>
        <v>89.048601669999996</v>
      </c>
      <c r="S4262" s="109" t="s">
        <v>52</v>
      </c>
      <c r="T4262" s="110">
        <f t="shared" si="1374"/>
        <v>44296</v>
      </c>
      <c r="U4262" s="111">
        <f t="shared" si="1368"/>
        <v>0</v>
      </c>
      <c r="AF4262" s="14"/>
    </row>
    <row r="4263" spans="1:32" x14ac:dyDescent="0.2">
      <c r="A4263" s="112">
        <f t="shared" si="1369"/>
        <v>44288</v>
      </c>
      <c r="B4263" s="104">
        <f t="shared" si="1356"/>
        <v>14476.866190080002</v>
      </c>
      <c r="C4263" s="104">
        <f t="shared" si="1375"/>
        <v>13326.345826399947</v>
      </c>
      <c r="D4263" s="132">
        <f t="shared" si="1358"/>
        <v>44266</v>
      </c>
      <c r="E4263" s="105">
        <f t="shared" si="1355"/>
        <v>0</v>
      </c>
      <c r="F4263" s="106">
        <f t="shared" si="1359"/>
        <v>23</v>
      </c>
      <c r="G4263" s="106">
        <f t="shared" si="1360"/>
        <v>31</v>
      </c>
      <c r="H4263" s="104">
        <f t="shared" si="1370"/>
        <v>1</v>
      </c>
      <c r="I4263" s="104">
        <f t="shared" si="1361"/>
        <v>1.07934741</v>
      </c>
      <c r="J4263" s="104">
        <f t="shared" si="1362"/>
        <v>1.07934741</v>
      </c>
      <c r="K4263" s="104">
        <f t="shared" si="1363"/>
        <v>14383.756852480001</v>
      </c>
      <c r="L4263" s="107">
        <f t="shared" si="1372"/>
        <v>0</v>
      </c>
      <c r="M4263" s="105">
        <f t="shared" si="1373"/>
        <v>0</v>
      </c>
      <c r="N4263" s="104">
        <f t="shared" si="1364"/>
        <v>0</v>
      </c>
      <c r="O4263" s="113">
        <f t="shared" si="1371"/>
        <v>0.11</v>
      </c>
      <c r="P4263" s="108">
        <f t="shared" si="1365"/>
        <v>1.0064732279999999</v>
      </c>
      <c r="Q4263" s="104">
        <f t="shared" si="1366"/>
        <v>93.109337600000003</v>
      </c>
      <c r="R4263" s="104">
        <f t="shared" si="1367"/>
        <v>93.109337600000003</v>
      </c>
      <c r="S4263" s="109" t="s">
        <v>52</v>
      </c>
      <c r="T4263" s="110">
        <f t="shared" si="1374"/>
        <v>44296</v>
      </c>
      <c r="U4263" s="111">
        <f t="shared" si="1368"/>
        <v>0</v>
      </c>
    </row>
    <row r="4264" spans="1:32" x14ac:dyDescent="0.2">
      <c r="A4264" s="112">
        <f t="shared" si="1369"/>
        <v>44289</v>
      </c>
      <c r="B4264" s="104">
        <f t="shared" si="1356"/>
        <v>14480.92806233</v>
      </c>
      <c r="C4264" s="104">
        <f t="shared" si="1375"/>
        <v>13326.345826399947</v>
      </c>
      <c r="D4264" s="132">
        <f t="shared" si="1358"/>
        <v>44266</v>
      </c>
      <c r="E4264" s="105">
        <f t="shared" si="1355"/>
        <v>0</v>
      </c>
      <c r="F4264" s="106">
        <f t="shared" si="1359"/>
        <v>24</v>
      </c>
      <c r="G4264" s="106">
        <f t="shared" si="1360"/>
        <v>31</v>
      </c>
      <c r="H4264" s="104">
        <f t="shared" si="1370"/>
        <v>1</v>
      </c>
      <c r="I4264" s="104">
        <f t="shared" si="1361"/>
        <v>1.07934741</v>
      </c>
      <c r="J4264" s="104">
        <f t="shared" si="1362"/>
        <v>1.07934741</v>
      </c>
      <c r="K4264" s="104">
        <f t="shared" si="1363"/>
        <v>14383.756852480001</v>
      </c>
      <c r="L4264" s="107">
        <f t="shared" si="1372"/>
        <v>0</v>
      </c>
      <c r="M4264" s="105">
        <f t="shared" si="1373"/>
        <v>0</v>
      </c>
      <c r="N4264" s="104">
        <f t="shared" si="1364"/>
        <v>0</v>
      </c>
      <c r="O4264" s="113">
        <f t="shared" si="1371"/>
        <v>0.11</v>
      </c>
      <c r="P4264" s="108">
        <f t="shared" si="1365"/>
        <v>1.0067556209999999</v>
      </c>
      <c r="Q4264" s="104">
        <f t="shared" si="1366"/>
        <v>97.171209849999997</v>
      </c>
      <c r="R4264" s="104">
        <f t="shared" si="1367"/>
        <v>97.171209849999997</v>
      </c>
      <c r="S4264" s="109" t="s">
        <v>52</v>
      </c>
      <c r="T4264" s="110">
        <f t="shared" si="1374"/>
        <v>44296</v>
      </c>
      <c r="U4264" s="111">
        <f t="shared" si="1368"/>
        <v>0</v>
      </c>
    </row>
    <row r="4265" spans="1:32" x14ac:dyDescent="0.2">
      <c r="A4265" s="112">
        <f t="shared" si="1369"/>
        <v>44290</v>
      </c>
      <c r="B4265" s="104">
        <f t="shared" si="1356"/>
        <v>14484.99108528</v>
      </c>
      <c r="C4265" s="104">
        <f t="shared" si="1375"/>
        <v>13326.345826399947</v>
      </c>
      <c r="D4265" s="132">
        <f t="shared" si="1358"/>
        <v>44266</v>
      </c>
      <c r="E4265" s="105">
        <f t="shared" si="1355"/>
        <v>0</v>
      </c>
      <c r="F4265" s="106">
        <f t="shared" si="1359"/>
        <v>25</v>
      </c>
      <c r="G4265" s="106">
        <f t="shared" si="1360"/>
        <v>31</v>
      </c>
      <c r="H4265" s="104">
        <f t="shared" si="1370"/>
        <v>1</v>
      </c>
      <c r="I4265" s="104">
        <f t="shared" si="1361"/>
        <v>1.07934741</v>
      </c>
      <c r="J4265" s="104">
        <f t="shared" si="1362"/>
        <v>1.07934741</v>
      </c>
      <c r="K4265" s="104">
        <f t="shared" si="1363"/>
        <v>14383.756852480001</v>
      </c>
      <c r="L4265" s="107">
        <f t="shared" si="1372"/>
        <v>0</v>
      </c>
      <c r="M4265" s="105">
        <f t="shared" si="1373"/>
        <v>0</v>
      </c>
      <c r="N4265" s="104">
        <f t="shared" si="1364"/>
        <v>0</v>
      </c>
      <c r="O4265" s="113">
        <f t="shared" si="1371"/>
        <v>0.11</v>
      </c>
      <c r="P4265" s="108">
        <f t="shared" si="1365"/>
        <v>1.0070380940000001</v>
      </c>
      <c r="Q4265" s="104">
        <f t="shared" si="1366"/>
        <v>101.2342328</v>
      </c>
      <c r="R4265" s="104">
        <f t="shared" si="1367"/>
        <v>101.2342328</v>
      </c>
      <c r="S4265" s="109" t="s">
        <v>52</v>
      </c>
      <c r="T4265" s="110">
        <f t="shared" si="1374"/>
        <v>44296</v>
      </c>
      <c r="U4265" s="111">
        <f t="shared" si="1368"/>
        <v>0</v>
      </c>
    </row>
    <row r="4266" spans="1:32" x14ac:dyDescent="0.2">
      <c r="A4266" s="112">
        <f t="shared" si="1369"/>
        <v>44291</v>
      </c>
      <c r="B4266" s="104">
        <f t="shared" si="1356"/>
        <v>14489.05523016</v>
      </c>
      <c r="C4266" s="104">
        <f t="shared" si="1375"/>
        <v>13326.345826399947</v>
      </c>
      <c r="D4266" s="132">
        <f t="shared" si="1358"/>
        <v>44266</v>
      </c>
      <c r="E4266" s="105">
        <f t="shared" si="1355"/>
        <v>0</v>
      </c>
      <c r="F4266" s="106">
        <f t="shared" si="1359"/>
        <v>26</v>
      </c>
      <c r="G4266" s="106">
        <f t="shared" si="1360"/>
        <v>31</v>
      </c>
      <c r="H4266" s="104">
        <f t="shared" si="1370"/>
        <v>1</v>
      </c>
      <c r="I4266" s="104">
        <f t="shared" si="1361"/>
        <v>1.07934741</v>
      </c>
      <c r="J4266" s="104">
        <f t="shared" si="1362"/>
        <v>1.07934741</v>
      </c>
      <c r="K4266" s="104">
        <f t="shared" si="1363"/>
        <v>14383.756852480001</v>
      </c>
      <c r="L4266" s="107">
        <f t="shared" si="1372"/>
        <v>0</v>
      </c>
      <c r="M4266" s="105">
        <f t="shared" si="1373"/>
        <v>0</v>
      </c>
      <c r="N4266" s="104">
        <f t="shared" si="1364"/>
        <v>0</v>
      </c>
      <c r="O4266" s="113">
        <f t="shared" si="1371"/>
        <v>0.11</v>
      </c>
      <c r="P4266" s="108">
        <f t="shared" si="1365"/>
        <v>1.0073206450000001</v>
      </c>
      <c r="Q4266" s="104">
        <f t="shared" si="1366"/>
        <v>105.29837768</v>
      </c>
      <c r="R4266" s="104">
        <f t="shared" si="1367"/>
        <v>105.29837768</v>
      </c>
      <c r="S4266" s="109" t="s">
        <v>52</v>
      </c>
      <c r="T4266" s="110">
        <f t="shared" si="1374"/>
        <v>44296</v>
      </c>
      <c r="U4266" s="111">
        <f t="shared" si="1368"/>
        <v>0</v>
      </c>
    </row>
    <row r="4267" spans="1:32" x14ac:dyDescent="0.2">
      <c r="A4267" s="112">
        <f t="shared" si="1369"/>
        <v>44292</v>
      </c>
      <c r="B4267" s="104">
        <f t="shared" si="1356"/>
        <v>14493.120525740002</v>
      </c>
      <c r="C4267" s="104">
        <f t="shared" si="1375"/>
        <v>13326.345826399947</v>
      </c>
      <c r="D4267" s="132">
        <f t="shared" si="1358"/>
        <v>44266</v>
      </c>
      <c r="E4267" s="105">
        <f t="shared" ref="E4267:E4330" si="1376">IF(DAY(A4266)=$E$2,VLOOKUP(A4266,$AG$10:$AH$200,2),E4266)</f>
        <v>0</v>
      </c>
      <c r="F4267" s="106">
        <f t="shared" si="1359"/>
        <v>27</v>
      </c>
      <c r="G4267" s="106">
        <f t="shared" si="1360"/>
        <v>31</v>
      </c>
      <c r="H4267" s="104">
        <f t="shared" si="1370"/>
        <v>1</v>
      </c>
      <c r="I4267" s="104">
        <f t="shared" si="1361"/>
        <v>1.07934741</v>
      </c>
      <c r="J4267" s="104">
        <f t="shared" si="1362"/>
        <v>1.07934741</v>
      </c>
      <c r="K4267" s="104">
        <f t="shared" si="1363"/>
        <v>14383.756852480001</v>
      </c>
      <c r="L4267" s="107">
        <f t="shared" si="1372"/>
        <v>0</v>
      </c>
      <c r="M4267" s="105">
        <f t="shared" si="1373"/>
        <v>0</v>
      </c>
      <c r="N4267" s="104">
        <f t="shared" si="1364"/>
        <v>0</v>
      </c>
      <c r="O4267" s="113">
        <f t="shared" si="1371"/>
        <v>0.11</v>
      </c>
      <c r="P4267" s="108">
        <f t="shared" si="1365"/>
        <v>1.007603276</v>
      </c>
      <c r="Q4267" s="104">
        <f t="shared" si="1366"/>
        <v>109.36367326</v>
      </c>
      <c r="R4267" s="104">
        <f t="shared" si="1367"/>
        <v>109.36367326</v>
      </c>
      <c r="S4267" s="109" t="s">
        <v>52</v>
      </c>
      <c r="T4267" s="110">
        <f t="shared" si="1374"/>
        <v>44296</v>
      </c>
      <c r="U4267" s="111">
        <f t="shared" si="1368"/>
        <v>0</v>
      </c>
    </row>
    <row r="4268" spans="1:32" x14ac:dyDescent="0.2">
      <c r="A4268" s="112">
        <f t="shared" si="1369"/>
        <v>44293</v>
      </c>
      <c r="B4268" s="104">
        <f t="shared" si="1356"/>
        <v>14497.186972020001</v>
      </c>
      <c r="C4268" s="104">
        <f t="shared" si="1375"/>
        <v>13326.345826399947</v>
      </c>
      <c r="D4268" s="132">
        <f t="shared" si="1358"/>
        <v>44266</v>
      </c>
      <c r="E4268" s="105">
        <f t="shared" si="1376"/>
        <v>0</v>
      </c>
      <c r="F4268" s="106">
        <f t="shared" si="1359"/>
        <v>28</v>
      </c>
      <c r="G4268" s="106">
        <f t="shared" si="1360"/>
        <v>31</v>
      </c>
      <c r="H4268" s="104">
        <f t="shared" si="1370"/>
        <v>1</v>
      </c>
      <c r="I4268" s="104">
        <f t="shared" si="1361"/>
        <v>1.07934741</v>
      </c>
      <c r="J4268" s="104">
        <f t="shared" si="1362"/>
        <v>1.07934741</v>
      </c>
      <c r="K4268" s="104">
        <f t="shared" si="1363"/>
        <v>14383.756852480001</v>
      </c>
      <c r="L4268" s="107">
        <f t="shared" si="1372"/>
        <v>0</v>
      </c>
      <c r="M4268" s="105">
        <f t="shared" si="1373"/>
        <v>0</v>
      </c>
      <c r="N4268" s="104">
        <f t="shared" si="1364"/>
        <v>0</v>
      </c>
      <c r="O4268" s="113">
        <f t="shared" si="1371"/>
        <v>0.11</v>
      </c>
      <c r="P4268" s="108">
        <f t="shared" si="1365"/>
        <v>1.0078859870000001</v>
      </c>
      <c r="Q4268" s="104">
        <f t="shared" si="1366"/>
        <v>113.43011954000001</v>
      </c>
      <c r="R4268" s="104">
        <f t="shared" si="1367"/>
        <v>113.43011954000001</v>
      </c>
      <c r="S4268" s="109" t="s">
        <v>52</v>
      </c>
      <c r="T4268" s="110">
        <f t="shared" si="1374"/>
        <v>44296</v>
      </c>
      <c r="U4268" s="111">
        <f t="shared" si="1368"/>
        <v>0</v>
      </c>
    </row>
    <row r="4269" spans="1:32" x14ac:dyDescent="0.2">
      <c r="A4269" s="112">
        <f t="shared" si="1369"/>
        <v>44294</v>
      </c>
      <c r="B4269" s="104">
        <f t="shared" si="1356"/>
        <v>14501.254540240001</v>
      </c>
      <c r="C4269" s="104">
        <f t="shared" si="1375"/>
        <v>13326.345826399947</v>
      </c>
      <c r="D4269" s="132">
        <f t="shared" si="1358"/>
        <v>44266</v>
      </c>
      <c r="E4269" s="105">
        <f t="shared" si="1376"/>
        <v>0</v>
      </c>
      <c r="F4269" s="106">
        <f t="shared" si="1359"/>
        <v>29</v>
      </c>
      <c r="G4269" s="106">
        <f t="shared" si="1360"/>
        <v>31</v>
      </c>
      <c r="H4269" s="104">
        <f t="shared" si="1370"/>
        <v>1</v>
      </c>
      <c r="I4269" s="104">
        <f t="shared" si="1361"/>
        <v>1.07934741</v>
      </c>
      <c r="J4269" s="104">
        <f t="shared" si="1362"/>
        <v>1.07934741</v>
      </c>
      <c r="K4269" s="104">
        <f t="shared" si="1363"/>
        <v>14383.756852480001</v>
      </c>
      <c r="L4269" s="107">
        <f t="shared" si="1372"/>
        <v>0</v>
      </c>
      <c r="M4269" s="105">
        <f t="shared" si="1373"/>
        <v>0</v>
      </c>
      <c r="N4269" s="104">
        <f t="shared" si="1364"/>
        <v>0</v>
      </c>
      <c r="O4269" s="113">
        <f t="shared" si="1371"/>
        <v>0.11</v>
      </c>
      <c r="P4269" s="108">
        <f t="shared" si="1365"/>
        <v>1.008168776</v>
      </c>
      <c r="Q4269" s="104">
        <f t="shared" si="1366"/>
        <v>117.49768776000001</v>
      </c>
      <c r="R4269" s="104">
        <f t="shared" si="1367"/>
        <v>117.49768776000001</v>
      </c>
      <c r="S4269" s="109" t="s">
        <v>52</v>
      </c>
      <c r="T4269" s="110">
        <f t="shared" si="1374"/>
        <v>44296</v>
      </c>
      <c r="U4269" s="111">
        <f t="shared" si="1368"/>
        <v>0</v>
      </c>
    </row>
    <row r="4270" spans="1:32" x14ac:dyDescent="0.2">
      <c r="A4270" s="112">
        <f t="shared" si="1369"/>
        <v>44295</v>
      </c>
      <c r="B4270" s="104">
        <f t="shared" si="1356"/>
        <v>14505.323259160001</v>
      </c>
      <c r="C4270" s="104">
        <f t="shared" si="1375"/>
        <v>13326.345826399947</v>
      </c>
      <c r="D4270" s="132">
        <f t="shared" si="1358"/>
        <v>44266</v>
      </c>
      <c r="E4270" s="105">
        <f t="shared" si="1376"/>
        <v>0</v>
      </c>
      <c r="F4270" s="106">
        <f t="shared" si="1359"/>
        <v>30</v>
      </c>
      <c r="G4270" s="106">
        <f t="shared" si="1360"/>
        <v>31</v>
      </c>
      <c r="H4270" s="104">
        <f t="shared" si="1370"/>
        <v>1</v>
      </c>
      <c r="I4270" s="104">
        <f t="shared" si="1361"/>
        <v>1.07934741</v>
      </c>
      <c r="J4270" s="104">
        <f t="shared" si="1362"/>
        <v>1.07934741</v>
      </c>
      <c r="K4270" s="104">
        <f t="shared" si="1363"/>
        <v>14383.756852480001</v>
      </c>
      <c r="L4270" s="107">
        <f t="shared" si="1372"/>
        <v>0</v>
      </c>
      <c r="M4270" s="105">
        <f t="shared" si="1373"/>
        <v>0</v>
      </c>
      <c r="N4270" s="104">
        <f t="shared" si="1364"/>
        <v>0</v>
      </c>
      <c r="O4270" s="113">
        <f t="shared" si="1371"/>
        <v>0.11</v>
      </c>
      <c r="P4270" s="108">
        <f t="shared" si="1365"/>
        <v>1.0084516450000001</v>
      </c>
      <c r="Q4270" s="104">
        <f t="shared" si="1366"/>
        <v>121.56640668</v>
      </c>
      <c r="R4270" s="104">
        <f t="shared" si="1367"/>
        <v>121.56640668</v>
      </c>
      <c r="S4270" s="109" t="s">
        <v>52</v>
      </c>
      <c r="T4270" s="110">
        <f t="shared" si="1374"/>
        <v>44296</v>
      </c>
      <c r="U4270" s="111">
        <f t="shared" si="1368"/>
        <v>0</v>
      </c>
    </row>
    <row r="4271" spans="1:32" ht="15" x14ac:dyDescent="0.2">
      <c r="A4271" s="112">
        <f t="shared" si="1369"/>
        <v>44296</v>
      </c>
      <c r="B4271" s="104">
        <f t="shared" si="1356"/>
        <v>14509.393128780001</v>
      </c>
      <c r="C4271" s="104">
        <f t="shared" si="1375"/>
        <v>13326.345826399947</v>
      </c>
      <c r="D4271" s="132">
        <f t="shared" si="1358"/>
        <v>44266</v>
      </c>
      <c r="E4271" s="105">
        <f t="shared" si="1376"/>
        <v>0</v>
      </c>
      <c r="F4271" s="106">
        <f t="shared" si="1359"/>
        <v>31</v>
      </c>
      <c r="G4271" s="106">
        <f t="shared" si="1360"/>
        <v>31</v>
      </c>
      <c r="H4271" s="104">
        <f t="shared" si="1370"/>
        <v>1</v>
      </c>
      <c r="I4271" s="104">
        <f t="shared" si="1361"/>
        <v>1.07934741</v>
      </c>
      <c r="J4271" s="104">
        <f t="shared" si="1362"/>
        <v>1.07934741</v>
      </c>
      <c r="K4271" s="104">
        <f t="shared" si="1363"/>
        <v>14383.756852480001</v>
      </c>
      <c r="L4271" s="107">
        <f t="shared" si="1372"/>
        <v>139</v>
      </c>
      <c r="M4271" s="137">
        <f>N4271/K4271</f>
        <v>2.9371833111678181E-2</v>
      </c>
      <c r="N4271" s="136">
        <f>407.69320423+14.78410156</f>
        <v>422.47730579</v>
      </c>
      <c r="O4271" s="113">
        <f t="shared" si="1371"/>
        <v>0.11</v>
      </c>
      <c r="P4271" s="108">
        <f t="shared" si="1365"/>
        <v>1.0087345940000001</v>
      </c>
      <c r="Q4271" s="104">
        <f t="shared" si="1366"/>
        <v>125.63627630000001</v>
      </c>
      <c r="R4271" s="104">
        <f t="shared" si="1367"/>
        <v>548.11358209000002</v>
      </c>
      <c r="S4271" s="109" t="s">
        <v>52</v>
      </c>
      <c r="T4271" s="110">
        <f t="shared" si="1374"/>
        <v>44296</v>
      </c>
      <c r="U4271" s="111">
        <f t="shared" si="1368"/>
        <v>13961.279546690001</v>
      </c>
    </row>
    <row r="4272" spans="1:32" x14ac:dyDescent="0.2">
      <c r="A4272" s="112">
        <f t="shared" si="1369"/>
        <v>44297</v>
      </c>
      <c r="B4272" s="104">
        <f t="shared" si="1356"/>
        <v>13965.32735444</v>
      </c>
      <c r="C4272" s="104">
        <f t="shared" si="1375"/>
        <v>12934.926620799948</v>
      </c>
      <c r="D4272" s="132">
        <f t="shared" si="1358"/>
        <v>44297</v>
      </c>
      <c r="E4272" s="105">
        <f t="shared" si="1376"/>
        <v>0</v>
      </c>
      <c r="F4272" s="106">
        <f t="shared" si="1359"/>
        <v>1</v>
      </c>
      <c r="G4272" s="106">
        <f t="shared" si="1360"/>
        <v>30</v>
      </c>
      <c r="H4272" s="104">
        <f t="shared" si="1370"/>
        <v>1</v>
      </c>
      <c r="I4272" s="104">
        <f t="shared" si="1361"/>
        <v>1.07934741</v>
      </c>
      <c r="J4272" s="104">
        <f t="shared" si="1362"/>
        <v>1.07934741</v>
      </c>
      <c r="K4272" s="104">
        <f t="shared" si="1363"/>
        <v>13961.2795467</v>
      </c>
      <c r="L4272" s="107">
        <f t="shared" si="1372"/>
        <v>0</v>
      </c>
      <c r="M4272" s="105">
        <f t="shared" si="1373"/>
        <v>0</v>
      </c>
      <c r="N4272" s="104">
        <f t="shared" si="1364"/>
        <v>0</v>
      </c>
      <c r="O4272" s="113">
        <f t="shared" si="1371"/>
        <v>0.11</v>
      </c>
      <c r="P4272" s="108">
        <f t="shared" si="1365"/>
        <v>1.000289931</v>
      </c>
      <c r="Q4272" s="104">
        <f t="shared" si="1366"/>
        <v>4.0478077399999997</v>
      </c>
      <c r="R4272" s="104">
        <f t="shared" si="1367"/>
        <v>4.0478077399999997</v>
      </c>
      <c r="S4272" s="109" t="s">
        <v>52</v>
      </c>
      <c r="T4272" s="110">
        <f t="shared" si="1374"/>
        <v>44326</v>
      </c>
      <c r="U4272" s="111">
        <f t="shared" si="1368"/>
        <v>0</v>
      </c>
    </row>
    <row r="4273" spans="1:21" x14ac:dyDescent="0.2">
      <c r="A4273" s="112">
        <f t="shared" si="1369"/>
        <v>44298</v>
      </c>
      <c r="B4273" s="104">
        <f t="shared" si="1356"/>
        <v>13969.37633492</v>
      </c>
      <c r="C4273" s="104">
        <f t="shared" si="1375"/>
        <v>12934.926620799948</v>
      </c>
      <c r="D4273" s="132">
        <f t="shared" si="1358"/>
        <v>44297</v>
      </c>
      <c r="E4273" s="105">
        <f t="shared" si="1376"/>
        <v>0</v>
      </c>
      <c r="F4273" s="106">
        <f t="shared" si="1359"/>
        <v>2</v>
      </c>
      <c r="G4273" s="106">
        <f t="shared" si="1360"/>
        <v>30</v>
      </c>
      <c r="H4273" s="104">
        <f t="shared" si="1370"/>
        <v>1</v>
      </c>
      <c r="I4273" s="104">
        <f t="shared" si="1361"/>
        <v>1.07934741</v>
      </c>
      <c r="J4273" s="104">
        <f t="shared" si="1362"/>
        <v>1.07934741</v>
      </c>
      <c r="K4273" s="104">
        <f t="shared" si="1363"/>
        <v>13961.2795467</v>
      </c>
      <c r="L4273" s="107">
        <f t="shared" si="1372"/>
        <v>0</v>
      </c>
      <c r="M4273" s="105">
        <f t="shared" si="1373"/>
        <v>0</v>
      </c>
      <c r="N4273" s="104">
        <f t="shared" si="1364"/>
        <v>0</v>
      </c>
      <c r="O4273" s="113">
        <f t="shared" si="1371"/>
        <v>0.11</v>
      </c>
      <c r="P4273" s="108">
        <f t="shared" si="1365"/>
        <v>1.000579946</v>
      </c>
      <c r="Q4273" s="104">
        <f t="shared" si="1366"/>
        <v>8.0967882200000005</v>
      </c>
      <c r="R4273" s="104">
        <f t="shared" si="1367"/>
        <v>8.0967882200000005</v>
      </c>
      <c r="S4273" s="109" t="s">
        <v>52</v>
      </c>
      <c r="T4273" s="110">
        <f t="shared" si="1374"/>
        <v>44326</v>
      </c>
      <c r="U4273" s="111">
        <f t="shared" si="1368"/>
        <v>0</v>
      </c>
    </row>
    <row r="4274" spans="1:21" x14ac:dyDescent="0.2">
      <c r="A4274" s="112">
        <f t="shared" si="1369"/>
        <v>44299</v>
      </c>
      <c r="B4274" s="104">
        <f t="shared" si="1356"/>
        <v>13973.426488159999</v>
      </c>
      <c r="C4274" s="104">
        <f t="shared" si="1375"/>
        <v>12934.926620799948</v>
      </c>
      <c r="D4274" s="132">
        <f t="shared" si="1358"/>
        <v>44297</v>
      </c>
      <c r="E4274" s="105">
        <f t="shared" si="1376"/>
        <v>0</v>
      </c>
      <c r="F4274" s="106">
        <f t="shared" si="1359"/>
        <v>3</v>
      </c>
      <c r="G4274" s="106">
        <f t="shared" si="1360"/>
        <v>30</v>
      </c>
      <c r="H4274" s="104">
        <f t="shared" si="1370"/>
        <v>1</v>
      </c>
      <c r="I4274" s="104">
        <f t="shared" si="1361"/>
        <v>1.07934741</v>
      </c>
      <c r="J4274" s="104">
        <f t="shared" si="1362"/>
        <v>1.07934741</v>
      </c>
      <c r="K4274" s="104">
        <f t="shared" si="1363"/>
        <v>13961.2795467</v>
      </c>
      <c r="L4274" s="107">
        <f t="shared" si="1372"/>
        <v>0</v>
      </c>
      <c r="M4274" s="105">
        <f t="shared" si="1373"/>
        <v>0</v>
      </c>
      <c r="N4274" s="104">
        <f t="shared" si="1364"/>
        <v>0</v>
      </c>
      <c r="O4274" s="113">
        <f t="shared" si="1371"/>
        <v>0.11</v>
      </c>
      <c r="P4274" s="108">
        <f t="shared" si="1365"/>
        <v>1.0008700450000001</v>
      </c>
      <c r="Q4274" s="104">
        <f t="shared" si="1366"/>
        <v>12.146941460000001</v>
      </c>
      <c r="R4274" s="104">
        <f t="shared" si="1367"/>
        <v>12.146941460000001</v>
      </c>
      <c r="S4274" s="109" t="s">
        <v>52</v>
      </c>
      <c r="T4274" s="110">
        <f t="shared" si="1374"/>
        <v>44326</v>
      </c>
      <c r="U4274" s="111">
        <f t="shared" si="1368"/>
        <v>0</v>
      </c>
    </row>
    <row r="4275" spans="1:21" x14ac:dyDescent="0.2">
      <c r="A4275" s="112">
        <f t="shared" si="1369"/>
        <v>44300</v>
      </c>
      <c r="B4275" s="104">
        <f t="shared" si="1356"/>
        <v>13977.47781414</v>
      </c>
      <c r="C4275" s="104">
        <f t="shared" si="1375"/>
        <v>12934.926620799948</v>
      </c>
      <c r="D4275" s="132">
        <f t="shared" si="1358"/>
        <v>44297</v>
      </c>
      <c r="E4275" s="105">
        <f t="shared" si="1376"/>
        <v>0</v>
      </c>
      <c r="F4275" s="106">
        <f t="shared" si="1359"/>
        <v>4</v>
      </c>
      <c r="G4275" s="106">
        <f t="shared" si="1360"/>
        <v>30</v>
      </c>
      <c r="H4275" s="104">
        <f t="shared" si="1370"/>
        <v>1</v>
      </c>
      <c r="I4275" s="104">
        <f t="shared" si="1361"/>
        <v>1.07934741</v>
      </c>
      <c r="J4275" s="104">
        <f t="shared" si="1362"/>
        <v>1.07934741</v>
      </c>
      <c r="K4275" s="104">
        <f t="shared" si="1363"/>
        <v>13961.2795467</v>
      </c>
      <c r="L4275" s="107">
        <f t="shared" si="1372"/>
        <v>0</v>
      </c>
      <c r="M4275" s="105">
        <f t="shared" si="1373"/>
        <v>0</v>
      </c>
      <c r="N4275" s="104">
        <f t="shared" si="1364"/>
        <v>0</v>
      </c>
      <c r="O4275" s="113">
        <f t="shared" si="1371"/>
        <v>0.11</v>
      </c>
      <c r="P4275" s="108">
        <f t="shared" si="1365"/>
        <v>1.001160228</v>
      </c>
      <c r="Q4275" s="104">
        <f t="shared" si="1366"/>
        <v>16.198267439999999</v>
      </c>
      <c r="R4275" s="104">
        <f t="shared" si="1367"/>
        <v>16.198267439999999</v>
      </c>
      <c r="S4275" s="109" t="s">
        <v>52</v>
      </c>
      <c r="T4275" s="110">
        <f t="shared" si="1374"/>
        <v>44326</v>
      </c>
      <c r="U4275" s="111">
        <f t="shared" si="1368"/>
        <v>0</v>
      </c>
    </row>
    <row r="4276" spans="1:21" x14ac:dyDescent="0.2">
      <c r="A4276" s="112">
        <f t="shared" si="1369"/>
        <v>44301</v>
      </c>
      <c r="B4276" s="104">
        <f t="shared" si="1356"/>
        <v>13981.530326829999</v>
      </c>
      <c r="C4276" s="104">
        <f t="shared" si="1375"/>
        <v>12934.926620799948</v>
      </c>
      <c r="D4276" s="132">
        <f t="shared" si="1358"/>
        <v>44297</v>
      </c>
      <c r="E4276" s="105">
        <f t="shared" si="1376"/>
        <v>0</v>
      </c>
      <c r="F4276" s="106">
        <f t="shared" si="1359"/>
        <v>5</v>
      </c>
      <c r="G4276" s="106">
        <f t="shared" si="1360"/>
        <v>30</v>
      </c>
      <c r="H4276" s="104">
        <f t="shared" si="1370"/>
        <v>1</v>
      </c>
      <c r="I4276" s="104">
        <f t="shared" si="1361"/>
        <v>1.07934741</v>
      </c>
      <c r="J4276" s="104">
        <f t="shared" si="1362"/>
        <v>1.07934741</v>
      </c>
      <c r="K4276" s="104">
        <f t="shared" si="1363"/>
        <v>13961.2795467</v>
      </c>
      <c r="L4276" s="107">
        <f t="shared" si="1372"/>
        <v>0</v>
      </c>
      <c r="M4276" s="105">
        <f t="shared" si="1373"/>
        <v>0</v>
      </c>
      <c r="N4276" s="104">
        <f t="shared" si="1364"/>
        <v>0</v>
      </c>
      <c r="O4276" s="113">
        <f t="shared" si="1371"/>
        <v>0.11</v>
      </c>
      <c r="P4276" s="108">
        <f t="shared" si="1365"/>
        <v>1.0014504959999999</v>
      </c>
      <c r="Q4276" s="104">
        <f t="shared" si="1366"/>
        <v>20.250780129999999</v>
      </c>
      <c r="R4276" s="104">
        <f t="shared" si="1367"/>
        <v>20.250780129999999</v>
      </c>
      <c r="S4276" s="109" t="s">
        <v>52</v>
      </c>
      <c r="T4276" s="110">
        <f t="shared" si="1374"/>
        <v>44326</v>
      </c>
      <c r="U4276" s="111">
        <f t="shared" si="1368"/>
        <v>0</v>
      </c>
    </row>
    <row r="4277" spans="1:21" x14ac:dyDescent="0.2">
      <c r="A4277" s="112">
        <f t="shared" si="1369"/>
        <v>44302</v>
      </c>
      <c r="B4277" s="104">
        <f t="shared" ref="B4277:B4340" si="1377">IF(E4277&lt;0,"ND",(K4277+Q4277))</f>
        <v>13985.58399831</v>
      </c>
      <c r="C4277" s="104">
        <f t="shared" si="1375"/>
        <v>12934.926620799948</v>
      </c>
      <c r="D4277" s="132">
        <f t="shared" ref="D4277:D4340" si="1378">IF(DAY(A4276)=$E$2,A4277,D4276)</f>
        <v>44297</v>
      </c>
      <c r="E4277" s="105">
        <f t="shared" si="1376"/>
        <v>0</v>
      </c>
      <c r="F4277" s="106">
        <f t="shared" ref="F4277:F4340" si="1379">IF(DAY(A4277)=E$2+1,1,F4276+1)</f>
        <v>6</v>
      </c>
      <c r="G4277" s="106">
        <f t="shared" ref="G4277:G4340" si="1380">IF(DAY(A4277)=E$2+1,DAY(EOMONTH(A4277,0)), IF(DAY(A4277)&lt;&gt;$E$2+1,G4276))</f>
        <v>30</v>
      </c>
      <c r="H4277" s="104">
        <f t="shared" si="1370"/>
        <v>1</v>
      </c>
      <c r="I4277" s="104">
        <f t="shared" ref="I4277:I4340" si="1381">IF(DAY(A4276)=E$2,J4276,I4276)</f>
        <v>1.07934741</v>
      </c>
      <c r="J4277" s="104">
        <f t="shared" ref="J4277:J4340" si="1382">TRUNC(H4277*I4277,8)</f>
        <v>1.07934741</v>
      </c>
      <c r="K4277" s="104">
        <f t="shared" ref="K4277:K4340" si="1383">TRUNC(C4277*J4277,8)</f>
        <v>13961.2795467</v>
      </c>
      <c r="L4277" s="107">
        <f t="shared" si="1372"/>
        <v>0</v>
      </c>
      <c r="M4277" s="105">
        <f t="shared" si="1373"/>
        <v>0</v>
      </c>
      <c r="N4277" s="104">
        <f t="shared" ref="N4277:N4340" si="1384">IF(M4277&gt;0,TRUNC((M4277*K4277),8),0)</f>
        <v>0</v>
      </c>
      <c r="O4277" s="113">
        <f t="shared" si="1371"/>
        <v>0.11</v>
      </c>
      <c r="P4277" s="108">
        <f t="shared" ref="P4277:P4340" si="1385">ROUND((1+O4277)^(30/360)^(F4277/G4277),9)</f>
        <v>1.001740847</v>
      </c>
      <c r="Q4277" s="104">
        <f t="shared" ref="Q4277:Q4340" si="1386">TRUNC((P4277-1)*K4277,8)</f>
        <v>24.304451610000001</v>
      </c>
      <c r="R4277" s="104">
        <f t="shared" ref="R4277:R4340" si="1387">(N4277+Q4277)</f>
        <v>24.304451610000001</v>
      </c>
      <c r="S4277" s="109" t="s">
        <v>52</v>
      </c>
      <c r="T4277" s="110">
        <f t="shared" si="1374"/>
        <v>44326</v>
      </c>
      <c r="U4277" s="111">
        <f t="shared" ref="U4277:U4340" si="1388">IF(L4277&gt;0,K4277-N4277,0)</f>
        <v>0</v>
      </c>
    </row>
    <row r="4278" spans="1:21" x14ac:dyDescent="0.2">
      <c r="A4278" s="112">
        <f t="shared" si="1369"/>
        <v>44303</v>
      </c>
      <c r="B4278" s="104">
        <f t="shared" si="1377"/>
        <v>13989.6388565</v>
      </c>
      <c r="C4278" s="104">
        <f t="shared" si="1375"/>
        <v>12934.926620799948</v>
      </c>
      <c r="D4278" s="132">
        <f t="shared" si="1378"/>
        <v>44297</v>
      </c>
      <c r="E4278" s="105">
        <f t="shared" si="1376"/>
        <v>0</v>
      </c>
      <c r="F4278" s="106">
        <f t="shared" si="1379"/>
        <v>7</v>
      </c>
      <c r="G4278" s="106">
        <f t="shared" si="1380"/>
        <v>30</v>
      </c>
      <c r="H4278" s="104">
        <f t="shared" si="1370"/>
        <v>1</v>
      </c>
      <c r="I4278" s="104">
        <f t="shared" si="1381"/>
        <v>1.07934741</v>
      </c>
      <c r="J4278" s="104">
        <f t="shared" si="1382"/>
        <v>1.07934741</v>
      </c>
      <c r="K4278" s="104">
        <f t="shared" si="1383"/>
        <v>13961.2795467</v>
      </c>
      <c r="L4278" s="107">
        <f t="shared" si="1372"/>
        <v>0</v>
      </c>
      <c r="M4278" s="105">
        <f t="shared" si="1373"/>
        <v>0</v>
      </c>
      <c r="N4278" s="104">
        <f t="shared" si="1384"/>
        <v>0</v>
      </c>
      <c r="O4278" s="113">
        <f t="shared" si="1371"/>
        <v>0.11</v>
      </c>
      <c r="P4278" s="108">
        <f t="shared" si="1385"/>
        <v>1.002031283</v>
      </c>
      <c r="Q4278" s="104">
        <f t="shared" si="1386"/>
        <v>28.359309799999998</v>
      </c>
      <c r="R4278" s="104">
        <f t="shared" si="1387"/>
        <v>28.359309799999998</v>
      </c>
      <c r="S4278" s="109" t="s">
        <v>52</v>
      </c>
      <c r="T4278" s="110">
        <f t="shared" si="1374"/>
        <v>44326</v>
      </c>
      <c r="U4278" s="111">
        <f t="shared" si="1388"/>
        <v>0</v>
      </c>
    </row>
    <row r="4279" spans="1:21" x14ac:dyDescent="0.2">
      <c r="A4279" s="112">
        <f t="shared" si="1369"/>
        <v>44304</v>
      </c>
      <c r="B4279" s="104">
        <f t="shared" si="1377"/>
        <v>13993.69488743</v>
      </c>
      <c r="C4279" s="104">
        <f t="shared" si="1375"/>
        <v>12934.926620799948</v>
      </c>
      <c r="D4279" s="132">
        <f t="shared" si="1378"/>
        <v>44297</v>
      </c>
      <c r="E4279" s="105">
        <f t="shared" si="1376"/>
        <v>0</v>
      </c>
      <c r="F4279" s="106">
        <f t="shared" si="1379"/>
        <v>8</v>
      </c>
      <c r="G4279" s="106">
        <f t="shared" si="1380"/>
        <v>30</v>
      </c>
      <c r="H4279" s="104">
        <f t="shared" si="1370"/>
        <v>1</v>
      </c>
      <c r="I4279" s="104">
        <f t="shared" si="1381"/>
        <v>1.07934741</v>
      </c>
      <c r="J4279" s="104">
        <f t="shared" si="1382"/>
        <v>1.07934741</v>
      </c>
      <c r="K4279" s="104">
        <f t="shared" si="1383"/>
        <v>13961.2795467</v>
      </c>
      <c r="L4279" s="107">
        <f t="shared" si="1372"/>
        <v>0</v>
      </c>
      <c r="M4279" s="105">
        <f t="shared" si="1373"/>
        <v>0</v>
      </c>
      <c r="N4279" s="104">
        <f t="shared" si="1384"/>
        <v>0</v>
      </c>
      <c r="O4279" s="113">
        <f t="shared" si="1371"/>
        <v>0.11</v>
      </c>
      <c r="P4279" s="108">
        <f t="shared" si="1385"/>
        <v>1.0023218030000001</v>
      </c>
      <c r="Q4279" s="104">
        <f t="shared" si="1386"/>
        <v>32.415340729999997</v>
      </c>
      <c r="R4279" s="104">
        <f t="shared" si="1387"/>
        <v>32.415340729999997</v>
      </c>
      <c r="S4279" s="109" t="s">
        <v>52</v>
      </c>
      <c r="T4279" s="110">
        <f t="shared" si="1374"/>
        <v>44326</v>
      </c>
      <c r="U4279" s="111">
        <f t="shared" si="1388"/>
        <v>0</v>
      </c>
    </row>
    <row r="4280" spans="1:21" x14ac:dyDescent="0.2">
      <c r="A4280" s="112">
        <f t="shared" si="1369"/>
        <v>44305</v>
      </c>
      <c r="B4280" s="104">
        <f t="shared" si="1377"/>
        <v>13997.75209111</v>
      </c>
      <c r="C4280" s="104">
        <f t="shared" si="1375"/>
        <v>12934.926620799948</v>
      </c>
      <c r="D4280" s="132">
        <f t="shared" si="1378"/>
        <v>44297</v>
      </c>
      <c r="E4280" s="105">
        <f t="shared" si="1376"/>
        <v>0</v>
      </c>
      <c r="F4280" s="106">
        <f t="shared" si="1379"/>
        <v>9</v>
      </c>
      <c r="G4280" s="106">
        <f t="shared" si="1380"/>
        <v>30</v>
      </c>
      <c r="H4280" s="104">
        <f t="shared" si="1370"/>
        <v>1</v>
      </c>
      <c r="I4280" s="104">
        <f t="shared" si="1381"/>
        <v>1.07934741</v>
      </c>
      <c r="J4280" s="104">
        <f t="shared" si="1382"/>
        <v>1.07934741</v>
      </c>
      <c r="K4280" s="104">
        <f t="shared" si="1383"/>
        <v>13961.2795467</v>
      </c>
      <c r="L4280" s="107">
        <f t="shared" si="1372"/>
        <v>0</v>
      </c>
      <c r="M4280" s="105">
        <f t="shared" si="1373"/>
        <v>0</v>
      </c>
      <c r="N4280" s="104">
        <f t="shared" si="1384"/>
        <v>0</v>
      </c>
      <c r="O4280" s="113">
        <f t="shared" si="1371"/>
        <v>0.11</v>
      </c>
      <c r="P4280" s="108">
        <f t="shared" si="1385"/>
        <v>1.002612407</v>
      </c>
      <c r="Q4280" s="104">
        <f t="shared" si="1386"/>
        <v>36.472544409999998</v>
      </c>
      <c r="R4280" s="104">
        <f t="shared" si="1387"/>
        <v>36.472544409999998</v>
      </c>
      <c r="S4280" s="109" t="s">
        <v>52</v>
      </c>
      <c r="T4280" s="110">
        <f t="shared" si="1374"/>
        <v>44326</v>
      </c>
      <c r="U4280" s="111">
        <f t="shared" si="1388"/>
        <v>0</v>
      </c>
    </row>
    <row r="4281" spans="1:21" x14ac:dyDescent="0.2">
      <c r="A4281" s="112">
        <f t="shared" si="1369"/>
        <v>44306</v>
      </c>
      <c r="B4281" s="104">
        <f t="shared" si="1377"/>
        <v>14001.810467539999</v>
      </c>
      <c r="C4281" s="104">
        <f t="shared" si="1375"/>
        <v>12934.926620799948</v>
      </c>
      <c r="D4281" s="132">
        <f t="shared" si="1378"/>
        <v>44297</v>
      </c>
      <c r="E4281" s="105">
        <f t="shared" si="1376"/>
        <v>0</v>
      </c>
      <c r="F4281" s="106">
        <f t="shared" si="1379"/>
        <v>10</v>
      </c>
      <c r="G4281" s="106">
        <f t="shared" si="1380"/>
        <v>30</v>
      </c>
      <c r="H4281" s="104">
        <f t="shared" si="1370"/>
        <v>1</v>
      </c>
      <c r="I4281" s="104">
        <f t="shared" si="1381"/>
        <v>1.07934741</v>
      </c>
      <c r="J4281" s="104">
        <f t="shared" si="1382"/>
        <v>1.07934741</v>
      </c>
      <c r="K4281" s="104">
        <f t="shared" si="1383"/>
        <v>13961.2795467</v>
      </c>
      <c r="L4281" s="107">
        <f t="shared" si="1372"/>
        <v>0</v>
      </c>
      <c r="M4281" s="105">
        <f t="shared" si="1373"/>
        <v>0</v>
      </c>
      <c r="N4281" s="104">
        <f t="shared" si="1384"/>
        <v>0</v>
      </c>
      <c r="O4281" s="113">
        <f t="shared" si="1371"/>
        <v>0.11</v>
      </c>
      <c r="P4281" s="108">
        <f t="shared" si="1385"/>
        <v>1.002903095</v>
      </c>
      <c r="Q4281" s="104">
        <f t="shared" si="1386"/>
        <v>40.53092084</v>
      </c>
      <c r="R4281" s="104">
        <f t="shared" si="1387"/>
        <v>40.53092084</v>
      </c>
      <c r="S4281" s="109" t="s">
        <v>52</v>
      </c>
      <c r="T4281" s="110">
        <f t="shared" si="1374"/>
        <v>44326</v>
      </c>
      <c r="U4281" s="111">
        <f t="shared" si="1388"/>
        <v>0</v>
      </c>
    </row>
    <row r="4282" spans="1:21" x14ac:dyDescent="0.2">
      <c r="A4282" s="112">
        <f t="shared" si="1369"/>
        <v>44307</v>
      </c>
      <c r="B4282" s="104">
        <f t="shared" si="1377"/>
        <v>14005.87003068</v>
      </c>
      <c r="C4282" s="104">
        <f t="shared" si="1375"/>
        <v>12934.926620799948</v>
      </c>
      <c r="D4282" s="132">
        <f t="shared" si="1378"/>
        <v>44297</v>
      </c>
      <c r="E4282" s="105">
        <f t="shared" si="1376"/>
        <v>0</v>
      </c>
      <c r="F4282" s="106">
        <f t="shared" si="1379"/>
        <v>11</v>
      </c>
      <c r="G4282" s="106">
        <f t="shared" si="1380"/>
        <v>30</v>
      </c>
      <c r="H4282" s="104">
        <f t="shared" si="1370"/>
        <v>1</v>
      </c>
      <c r="I4282" s="104">
        <f t="shared" si="1381"/>
        <v>1.07934741</v>
      </c>
      <c r="J4282" s="104">
        <f t="shared" si="1382"/>
        <v>1.07934741</v>
      </c>
      <c r="K4282" s="104">
        <f t="shared" si="1383"/>
        <v>13961.2795467</v>
      </c>
      <c r="L4282" s="107">
        <f t="shared" si="1372"/>
        <v>0</v>
      </c>
      <c r="M4282" s="105">
        <f t="shared" si="1373"/>
        <v>0</v>
      </c>
      <c r="N4282" s="104">
        <f t="shared" si="1384"/>
        <v>0</v>
      </c>
      <c r="O4282" s="113">
        <f t="shared" si="1371"/>
        <v>0.11</v>
      </c>
      <c r="P4282" s="108">
        <f t="shared" si="1385"/>
        <v>1.0031938680000001</v>
      </c>
      <c r="Q4282" s="104">
        <f t="shared" si="1386"/>
        <v>44.590483980000002</v>
      </c>
      <c r="R4282" s="104">
        <f t="shared" si="1387"/>
        <v>44.590483980000002</v>
      </c>
      <c r="S4282" s="109" t="s">
        <v>52</v>
      </c>
      <c r="T4282" s="110">
        <f t="shared" si="1374"/>
        <v>44326</v>
      </c>
      <c r="U4282" s="111">
        <f t="shared" si="1388"/>
        <v>0</v>
      </c>
    </row>
    <row r="4283" spans="1:21" x14ac:dyDescent="0.2">
      <c r="A4283" s="112">
        <f t="shared" si="1369"/>
        <v>44308</v>
      </c>
      <c r="B4283" s="104">
        <f t="shared" si="1377"/>
        <v>14009.930766559999</v>
      </c>
      <c r="C4283" s="104">
        <f t="shared" si="1375"/>
        <v>12934.926620799948</v>
      </c>
      <c r="D4283" s="132">
        <f t="shared" si="1378"/>
        <v>44297</v>
      </c>
      <c r="E4283" s="105">
        <f t="shared" si="1376"/>
        <v>0</v>
      </c>
      <c r="F4283" s="106">
        <f t="shared" si="1379"/>
        <v>12</v>
      </c>
      <c r="G4283" s="106">
        <f t="shared" si="1380"/>
        <v>30</v>
      </c>
      <c r="H4283" s="104">
        <f t="shared" si="1370"/>
        <v>1</v>
      </c>
      <c r="I4283" s="104">
        <f t="shared" si="1381"/>
        <v>1.07934741</v>
      </c>
      <c r="J4283" s="104">
        <f t="shared" si="1382"/>
        <v>1.07934741</v>
      </c>
      <c r="K4283" s="104">
        <f t="shared" si="1383"/>
        <v>13961.2795467</v>
      </c>
      <c r="L4283" s="107">
        <f t="shared" si="1372"/>
        <v>0</v>
      </c>
      <c r="M4283" s="105">
        <f t="shared" si="1373"/>
        <v>0</v>
      </c>
      <c r="N4283" s="104">
        <f t="shared" si="1384"/>
        <v>0</v>
      </c>
      <c r="O4283" s="113">
        <f t="shared" si="1371"/>
        <v>0.11</v>
      </c>
      <c r="P4283" s="108">
        <f t="shared" si="1385"/>
        <v>1.0034847250000001</v>
      </c>
      <c r="Q4283" s="104">
        <f t="shared" si="1386"/>
        <v>48.651219859999998</v>
      </c>
      <c r="R4283" s="104">
        <f t="shared" si="1387"/>
        <v>48.651219859999998</v>
      </c>
      <c r="S4283" s="109" t="s">
        <v>52</v>
      </c>
      <c r="T4283" s="110">
        <f t="shared" si="1374"/>
        <v>44326</v>
      </c>
      <c r="U4283" s="111">
        <f t="shared" si="1388"/>
        <v>0</v>
      </c>
    </row>
    <row r="4284" spans="1:21" x14ac:dyDescent="0.2">
      <c r="A4284" s="112">
        <f t="shared" si="1369"/>
        <v>44309</v>
      </c>
      <c r="B4284" s="104">
        <f t="shared" si="1377"/>
        <v>14013.992675199999</v>
      </c>
      <c r="C4284" s="104">
        <f t="shared" si="1375"/>
        <v>12934.926620799948</v>
      </c>
      <c r="D4284" s="132">
        <f t="shared" si="1378"/>
        <v>44297</v>
      </c>
      <c r="E4284" s="105">
        <f t="shared" si="1376"/>
        <v>0</v>
      </c>
      <c r="F4284" s="106">
        <f t="shared" si="1379"/>
        <v>13</v>
      </c>
      <c r="G4284" s="106">
        <f t="shared" si="1380"/>
        <v>30</v>
      </c>
      <c r="H4284" s="104">
        <f t="shared" si="1370"/>
        <v>1</v>
      </c>
      <c r="I4284" s="104">
        <f t="shared" si="1381"/>
        <v>1.07934741</v>
      </c>
      <c r="J4284" s="104">
        <f t="shared" si="1382"/>
        <v>1.07934741</v>
      </c>
      <c r="K4284" s="104">
        <f t="shared" si="1383"/>
        <v>13961.2795467</v>
      </c>
      <c r="L4284" s="107">
        <f t="shared" si="1372"/>
        <v>0</v>
      </c>
      <c r="M4284" s="105">
        <f t="shared" si="1373"/>
        <v>0</v>
      </c>
      <c r="N4284" s="104">
        <f t="shared" si="1384"/>
        <v>0</v>
      </c>
      <c r="O4284" s="113">
        <f t="shared" si="1371"/>
        <v>0.11</v>
      </c>
      <c r="P4284" s="108">
        <f t="shared" si="1385"/>
        <v>1.0037756659999999</v>
      </c>
      <c r="Q4284" s="104">
        <f t="shared" si="1386"/>
        <v>52.713128500000003</v>
      </c>
      <c r="R4284" s="104">
        <f t="shared" si="1387"/>
        <v>52.713128500000003</v>
      </c>
      <c r="S4284" s="109" t="s">
        <v>52</v>
      </c>
      <c r="T4284" s="110">
        <f t="shared" si="1374"/>
        <v>44326</v>
      </c>
      <c r="U4284" s="111">
        <f t="shared" si="1388"/>
        <v>0</v>
      </c>
    </row>
    <row r="4285" spans="1:21" x14ac:dyDescent="0.2">
      <c r="A4285" s="112">
        <f t="shared" si="1369"/>
        <v>44310</v>
      </c>
      <c r="B4285" s="104">
        <f t="shared" si="1377"/>
        <v>14018.055770539999</v>
      </c>
      <c r="C4285" s="104">
        <f t="shared" si="1375"/>
        <v>12934.926620799948</v>
      </c>
      <c r="D4285" s="132">
        <f t="shared" si="1378"/>
        <v>44297</v>
      </c>
      <c r="E4285" s="105">
        <f t="shared" si="1376"/>
        <v>0</v>
      </c>
      <c r="F4285" s="106">
        <f t="shared" si="1379"/>
        <v>14</v>
      </c>
      <c r="G4285" s="106">
        <f t="shared" si="1380"/>
        <v>30</v>
      </c>
      <c r="H4285" s="104">
        <f t="shared" si="1370"/>
        <v>1</v>
      </c>
      <c r="I4285" s="104">
        <f t="shared" si="1381"/>
        <v>1.07934741</v>
      </c>
      <c r="J4285" s="104">
        <f t="shared" si="1382"/>
        <v>1.07934741</v>
      </c>
      <c r="K4285" s="104">
        <f t="shared" si="1383"/>
        <v>13961.2795467</v>
      </c>
      <c r="L4285" s="107">
        <f t="shared" si="1372"/>
        <v>0</v>
      </c>
      <c r="M4285" s="105">
        <f t="shared" si="1373"/>
        <v>0</v>
      </c>
      <c r="N4285" s="104">
        <f t="shared" si="1384"/>
        <v>0</v>
      </c>
      <c r="O4285" s="113">
        <f t="shared" si="1371"/>
        <v>0.11</v>
      </c>
      <c r="P4285" s="108">
        <f t="shared" si="1385"/>
        <v>1.0040666920000001</v>
      </c>
      <c r="Q4285" s="104">
        <f t="shared" si="1386"/>
        <v>56.77622384</v>
      </c>
      <c r="R4285" s="104">
        <f t="shared" si="1387"/>
        <v>56.77622384</v>
      </c>
      <c r="S4285" s="109" t="s">
        <v>52</v>
      </c>
      <c r="T4285" s="110">
        <f t="shared" si="1374"/>
        <v>44326</v>
      </c>
      <c r="U4285" s="111">
        <f t="shared" si="1388"/>
        <v>0</v>
      </c>
    </row>
    <row r="4286" spans="1:21" x14ac:dyDescent="0.2">
      <c r="A4286" s="112">
        <f t="shared" si="1369"/>
        <v>44311</v>
      </c>
      <c r="B4286" s="104">
        <f t="shared" si="1377"/>
        <v>14022.120038629999</v>
      </c>
      <c r="C4286" s="104">
        <f t="shared" si="1375"/>
        <v>12934.926620799948</v>
      </c>
      <c r="D4286" s="132">
        <f t="shared" si="1378"/>
        <v>44297</v>
      </c>
      <c r="E4286" s="105">
        <f t="shared" si="1376"/>
        <v>0</v>
      </c>
      <c r="F4286" s="106">
        <f t="shared" si="1379"/>
        <v>15</v>
      </c>
      <c r="G4286" s="106">
        <f t="shared" si="1380"/>
        <v>30</v>
      </c>
      <c r="H4286" s="104">
        <f t="shared" si="1370"/>
        <v>1</v>
      </c>
      <c r="I4286" s="104">
        <f t="shared" si="1381"/>
        <v>1.07934741</v>
      </c>
      <c r="J4286" s="104">
        <f t="shared" si="1382"/>
        <v>1.07934741</v>
      </c>
      <c r="K4286" s="104">
        <f t="shared" si="1383"/>
        <v>13961.2795467</v>
      </c>
      <c r="L4286" s="107">
        <f t="shared" si="1372"/>
        <v>0</v>
      </c>
      <c r="M4286" s="105">
        <f t="shared" si="1373"/>
        <v>0</v>
      </c>
      <c r="N4286" s="104">
        <f t="shared" si="1384"/>
        <v>0</v>
      </c>
      <c r="O4286" s="113">
        <f t="shared" si="1371"/>
        <v>0.11</v>
      </c>
      <c r="P4286" s="108">
        <f t="shared" si="1385"/>
        <v>1.0043578019999999</v>
      </c>
      <c r="Q4286" s="104">
        <f t="shared" si="1386"/>
        <v>60.840491929999999</v>
      </c>
      <c r="R4286" s="104">
        <f t="shared" si="1387"/>
        <v>60.840491929999999</v>
      </c>
      <c r="S4286" s="109" t="s">
        <v>52</v>
      </c>
      <c r="T4286" s="110">
        <f t="shared" si="1374"/>
        <v>44326</v>
      </c>
      <c r="U4286" s="111">
        <f t="shared" si="1388"/>
        <v>0</v>
      </c>
    </row>
    <row r="4287" spans="1:21" x14ac:dyDescent="0.2">
      <c r="A4287" s="112">
        <f t="shared" si="1369"/>
        <v>44312</v>
      </c>
      <c r="B4287" s="104">
        <f t="shared" si="1377"/>
        <v>14026.18547946</v>
      </c>
      <c r="C4287" s="104">
        <f t="shared" si="1375"/>
        <v>12934.926620799948</v>
      </c>
      <c r="D4287" s="132">
        <f t="shared" si="1378"/>
        <v>44297</v>
      </c>
      <c r="E4287" s="105">
        <f t="shared" si="1376"/>
        <v>0</v>
      </c>
      <c r="F4287" s="106">
        <f t="shared" si="1379"/>
        <v>16</v>
      </c>
      <c r="G4287" s="106">
        <f t="shared" si="1380"/>
        <v>30</v>
      </c>
      <c r="H4287" s="104">
        <f t="shared" si="1370"/>
        <v>1</v>
      </c>
      <c r="I4287" s="104">
        <f t="shared" si="1381"/>
        <v>1.07934741</v>
      </c>
      <c r="J4287" s="104">
        <f t="shared" si="1382"/>
        <v>1.07934741</v>
      </c>
      <c r="K4287" s="104">
        <f t="shared" si="1383"/>
        <v>13961.2795467</v>
      </c>
      <c r="L4287" s="107">
        <f t="shared" si="1372"/>
        <v>0</v>
      </c>
      <c r="M4287" s="105">
        <f t="shared" si="1373"/>
        <v>0</v>
      </c>
      <c r="N4287" s="104">
        <f t="shared" si="1384"/>
        <v>0</v>
      </c>
      <c r="O4287" s="113">
        <f t="shared" si="1371"/>
        <v>0.11</v>
      </c>
      <c r="P4287" s="108">
        <f t="shared" si="1385"/>
        <v>1.004648996</v>
      </c>
      <c r="Q4287" s="104">
        <f t="shared" si="1386"/>
        <v>64.905932759999999</v>
      </c>
      <c r="R4287" s="104">
        <f t="shared" si="1387"/>
        <v>64.905932759999999</v>
      </c>
      <c r="S4287" s="109" t="s">
        <v>52</v>
      </c>
      <c r="T4287" s="110">
        <f t="shared" si="1374"/>
        <v>44326</v>
      </c>
      <c r="U4287" s="111">
        <f t="shared" si="1388"/>
        <v>0</v>
      </c>
    </row>
    <row r="4288" spans="1:21" x14ac:dyDescent="0.2">
      <c r="A4288" s="112">
        <f t="shared" si="1369"/>
        <v>44313</v>
      </c>
      <c r="B4288" s="104">
        <f t="shared" si="1377"/>
        <v>14030.252107009999</v>
      </c>
      <c r="C4288" s="104">
        <f t="shared" si="1375"/>
        <v>12934.926620799948</v>
      </c>
      <c r="D4288" s="132">
        <f t="shared" si="1378"/>
        <v>44297</v>
      </c>
      <c r="E4288" s="105">
        <f t="shared" si="1376"/>
        <v>0</v>
      </c>
      <c r="F4288" s="106">
        <f t="shared" si="1379"/>
        <v>17</v>
      </c>
      <c r="G4288" s="106">
        <f t="shared" si="1380"/>
        <v>30</v>
      </c>
      <c r="H4288" s="104">
        <f t="shared" si="1370"/>
        <v>1</v>
      </c>
      <c r="I4288" s="104">
        <f t="shared" si="1381"/>
        <v>1.07934741</v>
      </c>
      <c r="J4288" s="104">
        <f t="shared" si="1382"/>
        <v>1.07934741</v>
      </c>
      <c r="K4288" s="104">
        <f t="shared" si="1383"/>
        <v>13961.2795467</v>
      </c>
      <c r="L4288" s="107">
        <f t="shared" si="1372"/>
        <v>0</v>
      </c>
      <c r="M4288" s="105">
        <f t="shared" si="1373"/>
        <v>0</v>
      </c>
      <c r="N4288" s="104">
        <f t="shared" si="1384"/>
        <v>0</v>
      </c>
      <c r="O4288" s="113">
        <f t="shared" si="1371"/>
        <v>0.11</v>
      </c>
      <c r="P4288" s="108">
        <f t="shared" si="1385"/>
        <v>1.004940275</v>
      </c>
      <c r="Q4288" s="104">
        <f t="shared" si="1386"/>
        <v>68.972560310000006</v>
      </c>
      <c r="R4288" s="104">
        <f t="shared" si="1387"/>
        <v>68.972560310000006</v>
      </c>
      <c r="S4288" s="109" t="s">
        <v>52</v>
      </c>
      <c r="T4288" s="110">
        <f t="shared" si="1374"/>
        <v>44326</v>
      </c>
      <c r="U4288" s="111">
        <f t="shared" si="1388"/>
        <v>0</v>
      </c>
    </row>
    <row r="4289" spans="1:21" x14ac:dyDescent="0.2">
      <c r="A4289" s="112">
        <f t="shared" si="1369"/>
        <v>44314</v>
      </c>
      <c r="B4289" s="104">
        <f t="shared" si="1377"/>
        <v>14034.3199073</v>
      </c>
      <c r="C4289" s="104">
        <f t="shared" si="1375"/>
        <v>12934.926620799948</v>
      </c>
      <c r="D4289" s="132">
        <f t="shared" si="1378"/>
        <v>44297</v>
      </c>
      <c r="E4289" s="105">
        <f t="shared" si="1376"/>
        <v>0</v>
      </c>
      <c r="F4289" s="106">
        <f t="shared" si="1379"/>
        <v>18</v>
      </c>
      <c r="G4289" s="106">
        <f t="shared" si="1380"/>
        <v>30</v>
      </c>
      <c r="H4289" s="104">
        <f t="shared" si="1370"/>
        <v>1</v>
      </c>
      <c r="I4289" s="104">
        <f t="shared" si="1381"/>
        <v>1.07934741</v>
      </c>
      <c r="J4289" s="104">
        <f t="shared" si="1382"/>
        <v>1.07934741</v>
      </c>
      <c r="K4289" s="104">
        <f t="shared" si="1383"/>
        <v>13961.2795467</v>
      </c>
      <c r="L4289" s="107">
        <f t="shared" si="1372"/>
        <v>0</v>
      </c>
      <c r="M4289" s="105">
        <f t="shared" si="1373"/>
        <v>0</v>
      </c>
      <c r="N4289" s="104">
        <f t="shared" si="1384"/>
        <v>0</v>
      </c>
      <c r="O4289" s="113">
        <f t="shared" si="1371"/>
        <v>0.11</v>
      </c>
      <c r="P4289" s="108">
        <f t="shared" si="1385"/>
        <v>1.0052316379999999</v>
      </c>
      <c r="Q4289" s="104">
        <f t="shared" si="1386"/>
        <v>73.0403606</v>
      </c>
      <c r="R4289" s="104">
        <f t="shared" si="1387"/>
        <v>73.0403606</v>
      </c>
      <c r="S4289" s="109" t="s">
        <v>52</v>
      </c>
      <c r="T4289" s="110">
        <f t="shared" si="1374"/>
        <v>44326</v>
      </c>
      <c r="U4289" s="111">
        <f t="shared" si="1388"/>
        <v>0</v>
      </c>
    </row>
    <row r="4290" spans="1:21" x14ac:dyDescent="0.2">
      <c r="A4290" s="112">
        <f t="shared" si="1369"/>
        <v>44315</v>
      </c>
      <c r="B4290" s="104">
        <f t="shared" si="1377"/>
        <v>14038.3888943</v>
      </c>
      <c r="C4290" s="104">
        <f t="shared" si="1375"/>
        <v>12934.926620799948</v>
      </c>
      <c r="D4290" s="132">
        <f t="shared" si="1378"/>
        <v>44297</v>
      </c>
      <c r="E4290" s="105">
        <f t="shared" si="1376"/>
        <v>0</v>
      </c>
      <c r="F4290" s="106">
        <f t="shared" si="1379"/>
        <v>19</v>
      </c>
      <c r="G4290" s="106">
        <f t="shared" si="1380"/>
        <v>30</v>
      </c>
      <c r="H4290" s="104">
        <f t="shared" si="1370"/>
        <v>1</v>
      </c>
      <c r="I4290" s="104">
        <f t="shared" si="1381"/>
        <v>1.07934741</v>
      </c>
      <c r="J4290" s="104">
        <f t="shared" si="1382"/>
        <v>1.07934741</v>
      </c>
      <c r="K4290" s="104">
        <f t="shared" si="1383"/>
        <v>13961.2795467</v>
      </c>
      <c r="L4290" s="107">
        <f t="shared" si="1372"/>
        <v>0</v>
      </c>
      <c r="M4290" s="105">
        <f t="shared" si="1373"/>
        <v>0</v>
      </c>
      <c r="N4290" s="104">
        <f t="shared" si="1384"/>
        <v>0</v>
      </c>
      <c r="O4290" s="113">
        <f t="shared" si="1371"/>
        <v>0.11</v>
      </c>
      <c r="P4290" s="108">
        <f t="shared" si="1385"/>
        <v>1.005523086</v>
      </c>
      <c r="Q4290" s="104">
        <f t="shared" si="1386"/>
        <v>77.109347600000007</v>
      </c>
      <c r="R4290" s="104">
        <f t="shared" si="1387"/>
        <v>77.109347600000007</v>
      </c>
      <c r="S4290" s="109" t="s">
        <v>52</v>
      </c>
      <c r="T4290" s="110">
        <f t="shared" si="1374"/>
        <v>44326</v>
      </c>
      <c r="U4290" s="111">
        <f t="shared" si="1388"/>
        <v>0</v>
      </c>
    </row>
    <row r="4291" spans="1:21" x14ac:dyDescent="0.2">
      <c r="A4291" s="112">
        <f t="shared" si="1369"/>
        <v>44316</v>
      </c>
      <c r="B4291" s="104">
        <f t="shared" si="1377"/>
        <v>14042.459054049999</v>
      </c>
      <c r="C4291" s="104">
        <f t="shared" si="1375"/>
        <v>12934.926620799948</v>
      </c>
      <c r="D4291" s="132">
        <f t="shared" si="1378"/>
        <v>44297</v>
      </c>
      <c r="E4291" s="105">
        <f t="shared" si="1376"/>
        <v>0</v>
      </c>
      <c r="F4291" s="106">
        <f t="shared" si="1379"/>
        <v>20</v>
      </c>
      <c r="G4291" s="106">
        <f t="shared" si="1380"/>
        <v>30</v>
      </c>
      <c r="H4291" s="104">
        <f t="shared" si="1370"/>
        <v>1</v>
      </c>
      <c r="I4291" s="104">
        <f t="shared" si="1381"/>
        <v>1.07934741</v>
      </c>
      <c r="J4291" s="104">
        <f t="shared" si="1382"/>
        <v>1.07934741</v>
      </c>
      <c r="K4291" s="104">
        <f t="shared" si="1383"/>
        <v>13961.2795467</v>
      </c>
      <c r="L4291" s="107">
        <f t="shared" si="1372"/>
        <v>0</v>
      </c>
      <c r="M4291" s="105">
        <f t="shared" si="1373"/>
        <v>0</v>
      </c>
      <c r="N4291" s="104">
        <f t="shared" si="1384"/>
        <v>0</v>
      </c>
      <c r="O4291" s="113">
        <f t="shared" si="1371"/>
        <v>0.11</v>
      </c>
      <c r="P4291" s="108">
        <f t="shared" si="1385"/>
        <v>1.005814618</v>
      </c>
      <c r="Q4291" s="104">
        <f t="shared" si="1386"/>
        <v>81.179507349999994</v>
      </c>
      <c r="R4291" s="104">
        <f t="shared" si="1387"/>
        <v>81.179507349999994</v>
      </c>
      <c r="S4291" s="109" t="s">
        <v>52</v>
      </c>
      <c r="T4291" s="110">
        <f t="shared" si="1374"/>
        <v>44326</v>
      </c>
      <c r="U4291" s="111">
        <f t="shared" si="1388"/>
        <v>0</v>
      </c>
    </row>
    <row r="4292" spans="1:21" x14ac:dyDescent="0.2">
      <c r="A4292" s="112">
        <f t="shared" si="1369"/>
        <v>44317</v>
      </c>
      <c r="B4292" s="104">
        <f t="shared" si="1377"/>
        <v>14046.530400509999</v>
      </c>
      <c r="C4292" s="104">
        <f t="shared" si="1375"/>
        <v>12934.926620799948</v>
      </c>
      <c r="D4292" s="132">
        <f t="shared" si="1378"/>
        <v>44297</v>
      </c>
      <c r="E4292" s="105">
        <f t="shared" si="1376"/>
        <v>0</v>
      </c>
      <c r="F4292" s="106">
        <f t="shared" si="1379"/>
        <v>21</v>
      </c>
      <c r="G4292" s="106">
        <f t="shared" si="1380"/>
        <v>30</v>
      </c>
      <c r="H4292" s="104">
        <f t="shared" si="1370"/>
        <v>1</v>
      </c>
      <c r="I4292" s="104">
        <f t="shared" si="1381"/>
        <v>1.07934741</v>
      </c>
      <c r="J4292" s="104">
        <f t="shared" si="1382"/>
        <v>1.07934741</v>
      </c>
      <c r="K4292" s="104">
        <f t="shared" si="1383"/>
        <v>13961.2795467</v>
      </c>
      <c r="L4292" s="107">
        <f t="shared" si="1372"/>
        <v>0</v>
      </c>
      <c r="M4292" s="105">
        <f t="shared" si="1373"/>
        <v>0</v>
      </c>
      <c r="N4292" s="104">
        <f t="shared" si="1384"/>
        <v>0</v>
      </c>
      <c r="O4292" s="113">
        <f t="shared" si="1371"/>
        <v>0.11</v>
      </c>
      <c r="P4292" s="108">
        <f t="shared" si="1385"/>
        <v>1.0061062350000001</v>
      </c>
      <c r="Q4292" s="104">
        <f t="shared" si="1386"/>
        <v>85.250853809999995</v>
      </c>
      <c r="R4292" s="104">
        <f t="shared" si="1387"/>
        <v>85.250853809999995</v>
      </c>
      <c r="S4292" s="109" t="s">
        <v>52</v>
      </c>
      <c r="T4292" s="110">
        <f t="shared" si="1374"/>
        <v>44326</v>
      </c>
      <c r="U4292" s="111">
        <f t="shared" si="1388"/>
        <v>0</v>
      </c>
    </row>
    <row r="4293" spans="1:21" x14ac:dyDescent="0.2">
      <c r="A4293" s="112">
        <f t="shared" si="1369"/>
        <v>44318</v>
      </c>
      <c r="B4293" s="104">
        <f t="shared" si="1377"/>
        <v>14050.60291971</v>
      </c>
      <c r="C4293" s="104">
        <f t="shared" si="1375"/>
        <v>12934.926620799948</v>
      </c>
      <c r="D4293" s="132">
        <f t="shared" si="1378"/>
        <v>44297</v>
      </c>
      <c r="E4293" s="105">
        <f t="shared" si="1376"/>
        <v>0</v>
      </c>
      <c r="F4293" s="106">
        <f t="shared" si="1379"/>
        <v>22</v>
      </c>
      <c r="G4293" s="106">
        <f t="shared" si="1380"/>
        <v>30</v>
      </c>
      <c r="H4293" s="104">
        <f t="shared" si="1370"/>
        <v>1</v>
      </c>
      <c r="I4293" s="104">
        <f t="shared" si="1381"/>
        <v>1.07934741</v>
      </c>
      <c r="J4293" s="104">
        <f t="shared" si="1382"/>
        <v>1.07934741</v>
      </c>
      <c r="K4293" s="104">
        <f t="shared" si="1383"/>
        <v>13961.2795467</v>
      </c>
      <c r="L4293" s="107">
        <f t="shared" si="1372"/>
        <v>0</v>
      </c>
      <c r="M4293" s="105">
        <f t="shared" si="1373"/>
        <v>0</v>
      </c>
      <c r="N4293" s="104">
        <f t="shared" si="1384"/>
        <v>0</v>
      </c>
      <c r="O4293" s="113">
        <f t="shared" si="1371"/>
        <v>0.11</v>
      </c>
      <c r="P4293" s="108">
        <f t="shared" si="1385"/>
        <v>1.0063979359999999</v>
      </c>
      <c r="Q4293" s="104">
        <f t="shared" si="1386"/>
        <v>89.323373009999997</v>
      </c>
      <c r="R4293" s="104">
        <f t="shared" si="1387"/>
        <v>89.323373009999997</v>
      </c>
      <c r="S4293" s="109" t="s">
        <v>52</v>
      </c>
      <c r="T4293" s="110">
        <f t="shared" si="1374"/>
        <v>44326</v>
      </c>
      <c r="U4293" s="111">
        <f t="shared" si="1388"/>
        <v>0</v>
      </c>
    </row>
    <row r="4294" spans="1:21" x14ac:dyDescent="0.2">
      <c r="A4294" s="112">
        <f t="shared" si="1369"/>
        <v>44319</v>
      </c>
      <c r="B4294" s="104">
        <f t="shared" si="1377"/>
        <v>14054.67662563</v>
      </c>
      <c r="C4294" s="104">
        <f t="shared" si="1375"/>
        <v>12934.926620799948</v>
      </c>
      <c r="D4294" s="132">
        <f t="shared" si="1378"/>
        <v>44297</v>
      </c>
      <c r="E4294" s="105">
        <f t="shared" si="1376"/>
        <v>0</v>
      </c>
      <c r="F4294" s="106">
        <f t="shared" si="1379"/>
        <v>23</v>
      </c>
      <c r="G4294" s="106">
        <f t="shared" si="1380"/>
        <v>30</v>
      </c>
      <c r="H4294" s="104">
        <f t="shared" si="1370"/>
        <v>1</v>
      </c>
      <c r="I4294" s="104">
        <f t="shared" si="1381"/>
        <v>1.07934741</v>
      </c>
      <c r="J4294" s="104">
        <f t="shared" si="1382"/>
        <v>1.07934741</v>
      </c>
      <c r="K4294" s="104">
        <f t="shared" si="1383"/>
        <v>13961.2795467</v>
      </c>
      <c r="L4294" s="107">
        <f t="shared" si="1372"/>
        <v>0</v>
      </c>
      <c r="M4294" s="105">
        <f t="shared" si="1373"/>
        <v>0</v>
      </c>
      <c r="N4294" s="104">
        <f t="shared" si="1384"/>
        <v>0</v>
      </c>
      <c r="O4294" s="113">
        <f t="shared" si="1371"/>
        <v>0.11</v>
      </c>
      <c r="P4294" s="108">
        <f t="shared" si="1385"/>
        <v>1.006689722</v>
      </c>
      <c r="Q4294" s="104">
        <f t="shared" si="1386"/>
        <v>93.397078930000006</v>
      </c>
      <c r="R4294" s="104">
        <f t="shared" si="1387"/>
        <v>93.397078930000006</v>
      </c>
      <c r="S4294" s="109" t="s">
        <v>52</v>
      </c>
      <c r="T4294" s="110">
        <f t="shared" si="1374"/>
        <v>44326</v>
      </c>
      <c r="U4294" s="111">
        <f t="shared" si="1388"/>
        <v>0</v>
      </c>
    </row>
    <row r="4295" spans="1:21" x14ac:dyDescent="0.2">
      <c r="A4295" s="112">
        <f t="shared" si="1369"/>
        <v>44320</v>
      </c>
      <c r="B4295" s="104">
        <f t="shared" si="1377"/>
        <v>14058.751518249999</v>
      </c>
      <c r="C4295" s="104">
        <f t="shared" si="1375"/>
        <v>12934.926620799948</v>
      </c>
      <c r="D4295" s="132">
        <f t="shared" si="1378"/>
        <v>44297</v>
      </c>
      <c r="E4295" s="105">
        <f t="shared" si="1376"/>
        <v>0</v>
      </c>
      <c r="F4295" s="106">
        <f t="shared" si="1379"/>
        <v>24</v>
      </c>
      <c r="G4295" s="106">
        <f t="shared" si="1380"/>
        <v>30</v>
      </c>
      <c r="H4295" s="104">
        <f t="shared" si="1370"/>
        <v>1</v>
      </c>
      <c r="I4295" s="104">
        <f t="shared" si="1381"/>
        <v>1.07934741</v>
      </c>
      <c r="J4295" s="104">
        <f t="shared" si="1382"/>
        <v>1.07934741</v>
      </c>
      <c r="K4295" s="104">
        <f t="shared" si="1383"/>
        <v>13961.2795467</v>
      </c>
      <c r="L4295" s="107">
        <f t="shared" si="1372"/>
        <v>0</v>
      </c>
      <c r="M4295" s="105">
        <f t="shared" si="1373"/>
        <v>0</v>
      </c>
      <c r="N4295" s="104">
        <f t="shared" si="1384"/>
        <v>0</v>
      </c>
      <c r="O4295" s="113">
        <f t="shared" si="1371"/>
        <v>0.11</v>
      </c>
      <c r="P4295" s="108">
        <f t="shared" si="1385"/>
        <v>1.0069815929999999</v>
      </c>
      <c r="Q4295" s="104">
        <f t="shared" si="1386"/>
        <v>97.471971550000006</v>
      </c>
      <c r="R4295" s="104">
        <f t="shared" si="1387"/>
        <v>97.471971550000006</v>
      </c>
      <c r="S4295" s="109" t="s">
        <v>52</v>
      </c>
      <c r="T4295" s="110">
        <f t="shared" si="1374"/>
        <v>44326</v>
      </c>
      <c r="U4295" s="111">
        <f t="shared" si="1388"/>
        <v>0</v>
      </c>
    </row>
    <row r="4296" spans="1:21" x14ac:dyDescent="0.2">
      <c r="A4296" s="112">
        <f t="shared" si="1369"/>
        <v>44321</v>
      </c>
      <c r="B4296" s="104">
        <f t="shared" si="1377"/>
        <v>14062.827583619999</v>
      </c>
      <c r="C4296" s="104">
        <f t="shared" si="1375"/>
        <v>12934.926620799948</v>
      </c>
      <c r="D4296" s="132">
        <f t="shared" si="1378"/>
        <v>44297</v>
      </c>
      <c r="E4296" s="105">
        <f t="shared" si="1376"/>
        <v>0</v>
      </c>
      <c r="F4296" s="106">
        <f t="shared" si="1379"/>
        <v>25</v>
      </c>
      <c r="G4296" s="106">
        <f t="shared" si="1380"/>
        <v>30</v>
      </c>
      <c r="H4296" s="104">
        <f t="shared" si="1370"/>
        <v>1</v>
      </c>
      <c r="I4296" s="104">
        <f t="shared" si="1381"/>
        <v>1.07934741</v>
      </c>
      <c r="J4296" s="104">
        <f t="shared" si="1382"/>
        <v>1.07934741</v>
      </c>
      <c r="K4296" s="104">
        <f t="shared" si="1383"/>
        <v>13961.2795467</v>
      </c>
      <c r="L4296" s="107">
        <f t="shared" si="1372"/>
        <v>0</v>
      </c>
      <c r="M4296" s="105">
        <f t="shared" si="1373"/>
        <v>0</v>
      </c>
      <c r="N4296" s="104">
        <f t="shared" si="1384"/>
        <v>0</v>
      </c>
      <c r="O4296" s="113">
        <f t="shared" si="1371"/>
        <v>0.11</v>
      </c>
      <c r="P4296" s="108">
        <f t="shared" si="1385"/>
        <v>1.0072735479999999</v>
      </c>
      <c r="Q4296" s="104">
        <f t="shared" si="1386"/>
        <v>101.54803692</v>
      </c>
      <c r="R4296" s="104">
        <f t="shared" si="1387"/>
        <v>101.54803692</v>
      </c>
      <c r="S4296" s="109" t="s">
        <v>52</v>
      </c>
      <c r="T4296" s="110">
        <f t="shared" si="1374"/>
        <v>44326</v>
      </c>
      <c r="U4296" s="111">
        <f t="shared" si="1388"/>
        <v>0</v>
      </c>
    </row>
    <row r="4297" spans="1:21" x14ac:dyDescent="0.2">
      <c r="A4297" s="112">
        <f t="shared" si="1369"/>
        <v>44322</v>
      </c>
      <c r="B4297" s="104">
        <f t="shared" si="1377"/>
        <v>14066.904835699999</v>
      </c>
      <c r="C4297" s="104">
        <f t="shared" si="1375"/>
        <v>12934.926620799948</v>
      </c>
      <c r="D4297" s="132">
        <f t="shared" si="1378"/>
        <v>44297</v>
      </c>
      <c r="E4297" s="105">
        <f t="shared" si="1376"/>
        <v>0</v>
      </c>
      <c r="F4297" s="106">
        <f t="shared" si="1379"/>
        <v>26</v>
      </c>
      <c r="G4297" s="106">
        <f t="shared" si="1380"/>
        <v>30</v>
      </c>
      <c r="H4297" s="104">
        <f t="shared" si="1370"/>
        <v>1</v>
      </c>
      <c r="I4297" s="104">
        <f t="shared" si="1381"/>
        <v>1.07934741</v>
      </c>
      <c r="J4297" s="104">
        <f t="shared" si="1382"/>
        <v>1.07934741</v>
      </c>
      <c r="K4297" s="104">
        <f t="shared" si="1383"/>
        <v>13961.2795467</v>
      </c>
      <c r="L4297" s="107">
        <f t="shared" si="1372"/>
        <v>0</v>
      </c>
      <c r="M4297" s="105">
        <f t="shared" si="1373"/>
        <v>0</v>
      </c>
      <c r="N4297" s="104">
        <f t="shared" si="1384"/>
        <v>0</v>
      </c>
      <c r="O4297" s="113">
        <f t="shared" si="1371"/>
        <v>0.11</v>
      </c>
      <c r="P4297" s="108">
        <f t="shared" si="1385"/>
        <v>1.0075655880000001</v>
      </c>
      <c r="Q4297" s="104">
        <f t="shared" si="1386"/>
        <v>105.625289</v>
      </c>
      <c r="R4297" s="104">
        <f t="shared" si="1387"/>
        <v>105.625289</v>
      </c>
      <c r="S4297" s="109" t="s">
        <v>52</v>
      </c>
      <c r="T4297" s="110">
        <f t="shared" si="1374"/>
        <v>44326</v>
      </c>
      <c r="U4297" s="111">
        <f t="shared" si="1388"/>
        <v>0</v>
      </c>
    </row>
    <row r="4298" spans="1:21" x14ac:dyDescent="0.2">
      <c r="A4298" s="112">
        <f t="shared" si="1369"/>
        <v>44323</v>
      </c>
      <c r="B4298" s="104">
        <f t="shared" si="1377"/>
        <v>14070.983260519999</v>
      </c>
      <c r="C4298" s="104">
        <f t="shared" si="1375"/>
        <v>12934.926620799948</v>
      </c>
      <c r="D4298" s="132">
        <f t="shared" si="1378"/>
        <v>44297</v>
      </c>
      <c r="E4298" s="105">
        <f t="shared" si="1376"/>
        <v>0</v>
      </c>
      <c r="F4298" s="106">
        <f t="shared" si="1379"/>
        <v>27</v>
      </c>
      <c r="G4298" s="106">
        <f t="shared" si="1380"/>
        <v>30</v>
      </c>
      <c r="H4298" s="104">
        <f t="shared" si="1370"/>
        <v>1</v>
      </c>
      <c r="I4298" s="104">
        <f t="shared" si="1381"/>
        <v>1.07934741</v>
      </c>
      <c r="J4298" s="104">
        <f t="shared" si="1382"/>
        <v>1.07934741</v>
      </c>
      <c r="K4298" s="104">
        <f t="shared" si="1383"/>
        <v>13961.2795467</v>
      </c>
      <c r="L4298" s="107">
        <f t="shared" si="1372"/>
        <v>0</v>
      </c>
      <c r="M4298" s="105">
        <f t="shared" si="1373"/>
        <v>0</v>
      </c>
      <c r="N4298" s="104">
        <f t="shared" si="1384"/>
        <v>0</v>
      </c>
      <c r="O4298" s="113">
        <f t="shared" si="1371"/>
        <v>0.11</v>
      </c>
      <c r="P4298" s="108">
        <f t="shared" si="1385"/>
        <v>1.0078577120000001</v>
      </c>
      <c r="Q4298" s="104">
        <f t="shared" si="1386"/>
        <v>109.70371382</v>
      </c>
      <c r="R4298" s="104">
        <f t="shared" si="1387"/>
        <v>109.70371382</v>
      </c>
      <c r="S4298" s="109" t="s">
        <v>52</v>
      </c>
      <c r="T4298" s="110">
        <f t="shared" si="1374"/>
        <v>44326</v>
      </c>
      <c r="U4298" s="111">
        <f t="shared" si="1388"/>
        <v>0</v>
      </c>
    </row>
    <row r="4299" spans="1:21" x14ac:dyDescent="0.2">
      <c r="A4299" s="112">
        <f t="shared" ref="A4299:A4362" si="1389">(A4298+1)</f>
        <v>44324</v>
      </c>
      <c r="B4299" s="104">
        <f t="shared" si="1377"/>
        <v>14075.06287206</v>
      </c>
      <c r="C4299" s="104">
        <f t="shared" si="1375"/>
        <v>12934.926620799948</v>
      </c>
      <c r="D4299" s="132">
        <f t="shared" si="1378"/>
        <v>44297</v>
      </c>
      <c r="E4299" s="105">
        <f t="shared" si="1376"/>
        <v>0</v>
      </c>
      <c r="F4299" s="106">
        <f t="shared" si="1379"/>
        <v>28</v>
      </c>
      <c r="G4299" s="106">
        <f t="shared" si="1380"/>
        <v>30</v>
      </c>
      <c r="H4299" s="104">
        <f t="shared" ref="H4299:H4362" si="1390">TRUNC(((1+$E4299)^($F4299/$G4299)),8)</f>
        <v>1</v>
      </c>
      <c r="I4299" s="104">
        <f t="shared" si="1381"/>
        <v>1.07934741</v>
      </c>
      <c r="J4299" s="104">
        <f t="shared" si="1382"/>
        <v>1.07934741</v>
      </c>
      <c r="K4299" s="104">
        <f t="shared" si="1383"/>
        <v>13961.2795467</v>
      </c>
      <c r="L4299" s="107">
        <f t="shared" si="1372"/>
        <v>0</v>
      </c>
      <c r="M4299" s="105">
        <f t="shared" si="1373"/>
        <v>0</v>
      </c>
      <c r="N4299" s="104">
        <f t="shared" si="1384"/>
        <v>0</v>
      </c>
      <c r="O4299" s="113">
        <f t="shared" ref="O4299:O4362" si="1391">(O4298)</f>
        <v>0.11</v>
      </c>
      <c r="P4299" s="108">
        <f t="shared" si="1385"/>
        <v>1.008149921</v>
      </c>
      <c r="Q4299" s="104">
        <f t="shared" si="1386"/>
        <v>113.78332536000001</v>
      </c>
      <c r="R4299" s="104">
        <f t="shared" si="1387"/>
        <v>113.78332536000001</v>
      </c>
      <c r="S4299" s="109" t="s">
        <v>52</v>
      </c>
      <c r="T4299" s="110">
        <f t="shared" si="1374"/>
        <v>44326</v>
      </c>
      <c r="U4299" s="111">
        <f t="shared" si="1388"/>
        <v>0</v>
      </c>
    </row>
    <row r="4300" spans="1:21" x14ac:dyDescent="0.2">
      <c r="A4300" s="112">
        <f t="shared" si="1389"/>
        <v>44325</v>
      </c>
      <c r="B4300" s="104">
        <f t="shared" si="1377"/>
        <v>14079.1436703</v>
      </c>
      <c r="C4300" s="104">
        <f t="shared" si="1375"/>
        <v>12934.926620799948</v>
      </c>
      <c r="D4300" s="132">
        <f t="shared" si="1378"/>
        <v>44297</v>
      </c>
      <c r="E4300" s="105">
        <f t="shared" si="1376"/>
        <v>0</v>
      </c>
      <c r="F4300" s="106">
        <f t="shared" si="1379"/>
        <v>29</v>
      </c>
      <c r="G4300" s="106">
        <f t="shared" si="1380"/>
        <v>30</v>
      </c>
      <c r="H4300" s="104">
        <f t="shared" si="1390"/>
        <v>1</v>
      </c>
      <c r="I4300" s="104">
        <f t="shared" si="1381"/>
        <v>1.07934741</v>
      </c>
      <c r="J4300" s="104">
        <f t="shared" si="1382"/>
        <v>1.07934741</v>
      </c>
      <c r="K4300" s="104">
        <f t="shared" si="1383"/>
        <v>13961.2795467</v>
      </c>
      <c r="L4300" s="107">
        <f t="shared" ref="L4300:L4363" si="1392">IF(DAY(A4300)=E$2,VLOOKUP(A4300,$X$10:$AE$196,7),0)</f>
        <v>0</v>
      </c>
      <c r="M4300" s="105">
        <f t="shared" ref="M4300:M4363" si="1393">IF(DAY(A4300)=E$2,VLOOKUP(A4300,$X$10:$AE$200,5),0)</f>
        <v>0</v>
      </c>
      <c r="N4300" s="104">
        <f t="shared" si="1384"/>
        <v>0</v>
      </c>
      <c r="O4300" s="113">
        <f t="shared" si="1391"/>
        <v>0.11</v>
      </c>
      <c r="P4300" s="108">
        <f t="shared" si="1385"/>
        <v>1.0084422150000001</v>
      </c>
      <c r="Q4300" s="104">
        <f t="shared" si="1386"/>
        <v>117.8641236</v>
      </c>
      <c r="R4300" s="104">
        <f t="shared" si="1387"/>
        <v>117.8641236</v>
      </c>
      <c r="S4300" s="109" t="s">
        <v>52</v>
      </c>
      <c r="T4300" s="110">
        <f t="shared" ref="T4300:T4363" si="1394">IF(DAY(A4300)=E$2+1,VLOOKUP(A4299,$X$10:$AE$200,8),T4299)</f>
        <v>44326</v>
      </c>
      <c r="U4300" s="111">
        <f t="shared" si="1388"/>
        <v>0</v>
      </c>
    </row>
    <row r="4301" spans="1:21" ht="15" x14ac:dyDescent="0.2">
      <c r="A4301" s="112">
        <f t="shared" si="1389"/>
        <v>44326</v>
      </c>
      <c r="B4301" s="104">
        <f t="shared" si="1377"/>
        <v>14083.225655259999</v>
      </c>
      <c r="C4301" s="104">
        <f t="shared" si="1375"/>
        <v>12934.926620799948</v>
      </c>
      <c r="D4301" s="132">
        <f t="shared" si="1378"/>
        <v>44297</v>
      </c>
      <c r="E4301" s="105">
        <f t="shared" si="1376"/>
        <v>0</v>
      </c>
      <c r="F4301" s="106">
        <f t="shared" si="1379"/>
        <v>30</v>
      </c>
      <c r="G4301" s="106">
        <f t="shared" si="1380"/>
        <v>30</v>
      </c>
      <c r="H4301" s="104">
        <f t="shared" si="1390"/>
        <v>1</v>
      </c>
      <c r="I4301" s="104">
        <f t="shared" si="1381"/>
        <v>1.07934741</v>
      </c>
      <c r="J4301" s="104">
        <f t="shared" si="1382"/>
        <v>1.07934741</v>
      </c>
      <c r="K4301" s="104">
        <f t="shared" si="1383"/>
        <v>13961.2795467</v>
      </c>
      <c r="L4301" s="107">
        <f t="shared" si="1392"/>
        <v>140</v>
      </c>
      <c r="M4301" s="137">
        <f>N4301/K4301</f>
        <v>3.52703855461724E-2</v>
      </c>
      <c r="N4301" s="136">
        <f>407.30636949+85.11334284</f>
        <v>492.41971233000004</v>
      </c>
      <c r="O4301" s="113">
        <f t="shared" si="1391"/>
        <v>0.11</v>
      </c>
      <c r="P4301" s="108">
        <f t="shared" si="1385"/>
        <v>1.0087345940000001</v>
      </c>
      <c r="Q4301" s="104">
        <f t="shared" si="1386"/>
        <v>121.94610856</v>
      </c>
      <c r="R4301" s="104">
        <f t="shared" si="1387"/>
        <v>614.36582089000001</v>
      </c>
      <c r="S4301" s="109" t="s">
        <v>52</v>
      </c>
      <c r="T4301" s="110">
        <f t="shared" si="1394"/>
        <v>44326</v>
      </c>
      <c r="U4301" s="111">
        <f t="shared" si="1388"/>
        <v>13468.85983437</v>
      </c>
    </row>
    <row r="4302" spans="1:21" x14ac:dyDescent="0.2">
      <c r="A4302" s="112">
        <f t="shared" si="1389"/>
        <v>44327</v>
      </c>
      <c r="B4302" s="104">
        <f t="shared" si="1377"/>
        <v>13472.63888665</v>
      </c>
      <c r="C4302" s="104">
        <f t="shared" si="1375"/>
        <v>12478.706771879948</v>
      </c>
      <c r="D4302" s="132">
        <f t="shared" si="1378"/>
        <v>44327</v>
      </c>
      <c r="E4302" s="105">
        <f t="shared" si="1376"/>
        <v>0</v>
      </c>
      <c r="F4302" s="106">
        <f t="shared" si="1379"/>
        <v>1</v>
      </c>
      <c r="G4302" s="106">
        <f t="shared" si="1380"/>
        <v>31</v>
      </c>
      <c r="H4302" s="104">
        <f t="shared" si="1390"/>
        <v>1</v>
      </c>
      <c r="I4302" s="104">
        <f t="shared" si="1381"/>
        <v>1.07934741</v>
      </c>
      <c r="J4302" s="104">
        <f t="shared" si="1382"/>
        <v>1.07934741</v>
      </c>
      <c r="K4302" s="104">
        <f t="shared" si="1383"/>
        <v>13468.85983437</v>
      </c>
      <c r="L4302" s="107">
        <f t="shared" si="1392"/>
        <v>0</v>
      </c>
      <c r="M4302" s="105">
        <f t="shared" si="1393"/>
        <v>0</v>
      </c>
      <c r="N4302" s="104">
        <f t="shared" si="1384"/>
        <v>0</v>
      </c>
      <c r="O4302" s="113">
        <f t="shared" si="1391"/>
        <v>0.11</v>
      </c>
      <c r="P4302" s="108">
        <f t="shared" si="1385"/>
        <v>1.0002805770000001</v>
      </c>
      <c r="Q4302" s="104">
        <f t="shared" si="1386"/>
        <v>3.7790522800000002</v>
      </c>
      <c r="R4302" s="104">
        <f t="shared" si="1387"/>
        <v>3.7790522800000002</v>
      </c>
      <c r="S4302" s="109" t="s">
        <v>52</v>
      </c>
      <c r="T4302" s="110">
        <f t="shared" si="1394"/>
        <v>44357</v>
      </c>
      <c r="U4302" s="111">
        <f t="shared" si="1388"/>
        <v>0</v>
      </c>
    </row>
    <row r="4303" spans="1:21" x14ac:dyDescent="0.2">
      <c r="A4303" s="112">
        <f t="shared" si="1389"/>
        <v>44328</v>
      </c>
      <c r="B4303" s="104">
        <f t="shared" si="1377"/>
        <v>13476.419002979999</v>
      </c>
      <c r="C4303" s="104">
        <f t="shared" si="1375"/>
        <v>12478.706771879948</v>
      </c>
      <c r="D4303" s="132">
        <f t="shared" si="1378"/>
        <v>44327</v>
      </c>
      <c r="E4303" s="105">
        <f t="shared" si="1376"/>
        <v>0</v>
      </c>
      <c r="F4303" s="106">
        <f t="shared" si="1379"/>
        <v>2</v>
      </c>
      <c r="G4303" s="106">
        <f t="shared" si="1380"/>
        <v>31</v>
      </c>
      <c r="H4303" s="104">
        <f t="shared" si="1390"/>
        <v>1</v>
      </c>
      <c r="I4303" s="104">
        <f t="shared" si="1381"/>
        <v>1.07934741</v>
      </c>
      <c r="J4303" s="104">
        <f t="shared" si="1382"/>
        <v>1.07934741</v>
      </c>
      <c r="K4303" s="104">
        <f t="shared" si="1383"/>
        <v>13468.85983437</v>
      </c>
      <c r="L4303" s="107">
        <f t="shared" si="1392"/>
        <v>0</v>
      </c>
      <c r="M4303" s="105">
        <f t="shared" si="1393"/>
        <v>0</v>
      </c>
      <c r="N4303" s="104">
        <f t="shared" si="1384"/>
        <v>0</v>
      </c>
      <c r="O4303" s="113">
        <f t="shared" si="1391"/>
        <v>0.11</v>
      </c>
      <c r="P4303" s="108">
        <f t="shared" si="1385"/>
        <v>1.000561233</v>
      </c>
      <c r="Q4303" s="104">
        <f t="shared" si="1386"/>
        <v>7.5591686100000004</v>
      </c>
      <c r="R4303" s="104">
        <f t="shared" si="1387"/>
        <v>7.5591686100000004</v>
      </c>
      <c r="S4303" s="109" t="s">
        <v>52</v>
      </c>
      <c r="T4303" s="110">
        <f t="shared" si="1394"/>
        <v>44357</v>
      </c>
      <c r="U4303" s="111">
        <f t="shared" si="1388"/>
        <v>0</v>
      </c>
    </row>
    <row r="4304" spans="1:21" x14ac:dyDescent="0.2">
      <c r="A4304" s="112">
        <f t="shared" si="1389"/>
        <v>44329</v>
      </c>
      <c r="B4304" s="104">
        <f t="shared" si="1377"/>
        <v>13480.200169869999</v>
      </c>
      <c r="C4304" s="104">
        <f t="shared" si="1375"/>
        <v>12478.706771879948</v>
      </c>
      <c r="D4304" s="132">
        <f t="shared" si="1378"/>
        <v>44327</v>
      </c>
      <c r="E4304" s="105">
        <f t="shared" si="1376"/>
        <v>0</v>
      </c>
      <c r="F4304" s="106">
        <f t="shared" si="1379"/>
        <v>3</v>
      </c>
      <c r="G4304" s="106">
        <f t="shared" si="1380"/>
        <v>31</v>
      </c>
      <c r="H4304" s="104">
        <f t="shared" si="1390"/>
        <v>1</v>
      </c>
      <c r="I4304" s="104">
        <f t="shared" si="1381"/>
        <v>1.07934741</v>
      </c>
      <c r="J4304" s="104">
        <f t="shared" si="1382"/>
        <v>1.07934741</v>
      </c>
      <c r="K4304" s="104">
        <f t="shared" si="1383"/>
        <v>13468.85983437</v>
      </c>
      <c r="L4304" s="107">
        <f t="shared" si="1392"/>
        <v>0</v>
      </c>
      <c r="M4304" s="105">
        <f t="shared" si="1393"/>
        <v>0</v>
      </c>
      <c r="N4304" s="104">
        <f t="shared" si="1384"/>
        <v>0</v>
      </c>
      <c r="O4304" s="113">
        <f t="shared" si="1391"/>
        <v>0.11</v>
      </c>
      <c r="P4304" s="108">
        <f t="shared" si="1385"/>
        <v>1.0008419669999999</v>
      </c>
      <c r="Q4304" s="104">
        <f t="shared" si="1386"/>
        <v>11.3403355</v>
      </c>
      <c r="R4304" s="104">
        <f t="shared" si="1387"/>
        <v>11.3403355</v>
      </c>
      <c r="S4304" s="109" t="s">
        <v>52</v>
      </c>
      <c r="T4304" s="110">
        <f t="shared" si="1394"/>
        <v>44357</v>
      </c>
      <c r="U4304" s="111">
        <f t="shared" si="1388"/>
        <v>0</v>
      </c>
    </row>
    <row r="4305" spans="1:21" x14ac:dyDescent="0.2">
      <c r="A4305" s="112">
        <f t="shared" si="1389"/>
        <v>44330</v>
      </c>
      <c r="B4305" s="104">
        <f t="shared" si="1377"/>
        <v>13483.982414279999</v>
      </c>
      <c r="C4305" s="104">
        <f t="shared" si="1375"/>
        <v>12478.706771879948</v>
      </c>
      <c r="D4305" s="132">
        <f t="shared" si="1378"/>
        <v>44327</v>
      </c>
      <c r="E4305" s="105">
        <f t="shared" si="1376"/>
        <v>0</v>
      </c>
      <c r="F4305" s="106">
        <f t="shared" si="1379"/>
        <v>4</v>
      </c>
      <c r="G4305" s="106">
        <f t="shared" si="1380"/>
        <v>31</v>
      </c>
      <c r="H4305" s="104">
        <f t="shared" si="1390"/>
        <v>1</v>
      </c>
      <c r="I4305" s="104">
        <f t="shared" si="1381"/>
        <v>1.07934741</v>
      </c>
      <c r="J4305" s="104">
        <f t="shared" si="1382"/>
        <v>1.07934741</v>
      </c>
      <c r="K4305" s="104">
        <f t="shared" si="1383"/>
        <v>13468.85983437</v>
      </c>
      <c r="L4305" s="107">
        <f t="shared" si="1392"/>
        <v>0</v>
      </c>
      <c r="M4305" s="105">
        <f t="shared" si="1393"/>
        <v>0</v>
      </c>
      <c r="N4305" s="104">
        <f t="shared" si="1384"/>
        <v>0</v>
      </c>
      <c r="O4305" s="113">
        <f t="shared" si="1391"/>
        <v>0.11</v>
      </c>
      <c r="P4305" s="108">
        <f t="shared" si="1385"/>
        <v>1.0011227810000001</v>
      </c>
      <c r="Q4305" s="104">
        <f t="shared" si="1386"/>
        <v>15.122579910000001</v>
      </c>
      <c r="R4305" s="104">
        <f t="shared" si="1387"/>
        <v>15.122579910000001</v>
      </c>
      <c r="S4305" s="109" t="s">
        <v>52</v>
      </c>
      <c r="T4305" s="110">
        <f t="shared" si="1394"/>
        <v>44357</v>
      </c>
      <c r="U4305" s="111">
        <f t="shared" si="1388"/>
        <v>0</v>
      </c>
    </row>
    <row r="4306" spans="1:21" x14ac:dyDescent="0.2">
      <c r="A4306" s="112">
        <f t="shared" si="1389"/>
        <v>44331</v>
      </c>
      <c r="B4306" s="104">
        <f t="shared" si="1377"/>
        <v>13487.76570926</v>
      </c>
      <c r="C4306" s="104">
        <f t="shared" ref="C4306:C4369" si="1395">IF(DAY(A4305)=$E$2,VLOOKUP(A4305,X$10:Y$200,2),C4305)</f>
        <v>12478.706771879948</v>
      </c>
      <c r="D4306" s="132">
        <f t="shared" si="1378"/>
        <v>44327</v>
      </c>
      <c r="E4306" s="105">
        <f t="shared" si="1376"/>
        <v>0</v>
      </c>
      <c r="F4306" s="106">
        <f t="shared" si="1379"/>
        <v>5</v>
      </c>
      <c r="G4306" s="106">
        <f t="shared" si="1380"/>
        <v>31</v>
      </c>
      <c r="H4306" s="104">
        <f t="shared" si="1390"/>
        <v>1</v>
      </c>
      <c r="I4306" s="104">
        <f t="shared" si="1381"/>
        <v>1.07934741</v>
      </c>
      <c r="J4306" s="104">
        <f t="shared" si="1382"/>
        <v>1.07934741</v>
      </c>
      <c r="K4306" s="104">
        <f t="shared" si="1383"/>
        <v>13468.85983437</v>
      </c>
      <c r="L4306" s="107">
        <f t="shared" si="1392"/>
        <v>0</v>
      </c>
      <c r="M4306" s="105">
        <f t="shared" si="1393"/>
        <v>0</v>
      </c>
      <c r="N4306" s="104">
        <f t="shared" si="1384"/>
        <v>0</v>
      </c>
      <c r="O4306" s="113">
        <f t="shared" si="1391"/>
        <v>0.11</v>
      </c>
      <c r="P4306" s="108">
        <f t="shared" si="1385"/>
        <v>1.001403673</v>
      </c>
      <c r="Q4306" s="104">
        <f t="shared" si="1386"/>
        <v>18.90587489</v>
      </c>
      <c r="R4306" s="104">
        <f t="shared" si="1387"/>
        <v>18.90587489</v>
      </c>
      <c r="S4306" s="109" t="s">
        <v>52</v>
      </c>
      <c r="T4306" s="110">
        <f t="shared" si="1394"/>
        <v>44357</v>
      </c>
      <c r="U4306" s="111">
        <f t="shared" si="1388"/>
        <v>0</v>
      </c>
    </row>
    <row r="4307" spans="1:21" x14ac:dyDescent="0.2">
      <c r="A4307" s="112">
        <f t="shared" si="1389"/>
        <v>44332</v>
      </c>
      <c r="B4307" s="104">
        <f t="shared" si="1377"/>
        <v>13491.5500548</v>
      </c>
      <c r="C4307" s="104">
        <f t="shared" si="1395"/>
        <v>12478.706771879948</v>
      </c>
      <c r="D4307" s="132">
        <f t="shared" si="1378"/>
        <v>44327</v>
      </c>
      <c r="E4307" s="105">
        <f t="shared" si="1376"/>
        <v>0</v>
      </c>
      <c r="F4307" s="106">
        <f t="shared" si="1379"/>
        <v>6</v>
      </c>
      <c r="G4307" s="106">
        <f t="shared" si="1380"/>
        <v>31</v>
      </c>
      <c r="H4307" s="104">
        <f t="shared" si="1390"/>
        <v>1</v>
      </c>
      <c r="I4307" s="104">
        <f t="shared" si="1381"/>
        <v>1.07934741</v>
      </c>
      <c r="J4307" s="104">
        <f t="shared" si="1382"/>
        <v>1.07934741</v>
      </c>
      <c r="K4307" s="104">
        <f t="shared" si="1383"/>
        <v>13468.85983437</v>
      </c>
      <c r="L4307" s="107">
        <f t="shared" si="1392"/>
        <v>0</v>
      </c>
      <c r="M4307" s="105">
        <f t="shared" si="1393"/>
        <v>0</v>
      </c>
      <c r="N4307" s="104">
        <f t="shared" si="1384"/>
        <v>0</v>
      </c>
      <c r="O4307" s="113">
        <f t="shared" si="1391"/>
        <v>0.11</v>
      </c>
      <c r="P4307" s="108">
        <f t="shared" si="1385"/>
        <v>1.0016846429999999</v>
      </c>
      <c r="Q4307" s="104">
        <f t="shared" si="1386"/>
        <v>22.69022043</v>
      </c>
      <c r="R4307" s="104">
        <f t="shared" si="1387"/>
        <v>22.69022043</v>
      </c>
      <c r="S4307" s="109" t="s">
        <v>52</v>
      </c>
      <c r="T4307" s="110">
        <f t="shared" si="1394"/>
        <v>44357</v>
      </c>
      <c r="U4307" s="111">
        <f t="shared" si="1388"/>
        <v>0</v>
      </c>
    </row>
    <row r="4308" spans="1:21" x14ac:dyDescent="0.2">
      <c r="A4308" s="112">
        <f t="shared" si="1389"/>
        <v>44333</v>
      </c>
      <c r="B4308" s="104">
        <f t="shared" si="1377"/>
        <v>13495.335477859999</v>
      </c>
      <c r="C4308" s="104">
        <f t="shared" si="1395"/>
        <v>12478.706771879948</v>
      </c>
      <c r="D4308" s="132">
        <f t="shared" si="1378"/>
        <v>44327</v>
      </c>
      <c r="E4308" s="105">
        <f t="shared" si="1376"/>
        <v>0</v>
      </c>
      <c r="F4308" s="106">
        <f t="shared" si="1379"/>
        <v>7</v>
      </c>
      <c r="G4308" s="106">
        <f t="shared" si="1380"/>
        <v>31</v>
      </c>
      <c r="H4308" s="104">
        <f t="shared" si="1390"/>
        <v>1</v>
      </c>
      <c r="I4308" s="104">
        <f t="shared" si="1381"/>
        <v>1.07934741</v>
      </c>
      <c r="J4308" s="104">
        <f t="shared" si="1382"/>
        <v>1.07934741</v>
      </c>
      <c r="K4308" s="104">
        <f t="shared" si="1383"/>
        <v>13468.85983437</v>
      </c>
      <c r="L4308" s="107">
        <f t="shared" si="1392"/>
        <v>0</v>
      </c>
      <c r="M4308" s="105">
        <f t="shared" si="1393"/>
        <v>0</v>
      </c>
      <c r="N4308" s="104">
        <f t="shared" si="1384"/>
        <v>0</v>
      </c>
      <c r="O4308" s="113">
        <f t="shared" si="1391"/>
        <v>0.11</v>
      </c>
      <c r="P4308" s="108">
        <f t="shared" si="1385"/>
        <v>1.001965693</v>
      </c>
      <c r="Q4308" s="104">
        <f t="shared" si="1386"/>
        <v>26.47564349</v>
      </c>
      <c r="R4308" s="104">
        <f t="shared" si="1387"/>
        <v>26.47564349</v>
      </c>
      <c r="S4308" s="109" t="s">
        <v>52</v>
      </c>
      <c r="T4308" s="110">
        <f t="shared" si="1394"/>
        <v>44357</v>
      </c>
      <c r="U4308" s="111">
        <f t="shared" si="1388"/>
        <v>0</v>
      </c>
    </row>
    <row r="4309" spans="1:21" x14ac:dyDescent="0.2">
      <c r="A4309" s="112">
        <f t="shared" si="1389"/>
        <v>44334</v>
      </c>
      <c r="B4309" s="104">
        <f t="shared" si="1377"/>
        <v>13499.121964959999</v>
      </c>
      <c r="C4309" s="104">
        <f t="shared" si="1395"/>
        <v>12478.706771879948</v>
      </c>
      <c r="D4309" s="132">
        <f t="shared" si="1378"/>
        <v>44327</v>
      </c>
      <c r="E4309" s="105">
        <f t="shared" si="1376"/>
        <v>0</v>
      </c>
      <c r="F4309" s="106">
        <f t="shared" si="1379"/>
        <v>8</v>
      </c>
      <c r="G4309" s="106">
        <f t="shared" si="1380"/>
        <v>31</v>
      </c>
      <c r="H4309" s="104">
        <f t="shared" si="1390"/>
        <v>1</v>
      </c>
      <c r="I4309" s="104">
        <f t="shared" si="1381"/>
        <v>1.07934741</v>
      </c>
      <c r="J4309" s="104">
        <f t="shared" si="1382"/>
        <v>1.07934741</v>
      </c>
      <c r="K4309" s="104">
        <f t="shared" si="1383"/>
        <v>13468.85983437</v>
      </c>
      <c r="L4309" s="107">
        <f t="shared" si="1392"/>
        <v>0</v>
      </c>
      <c r="M4309" s="105">
        <f t="shared" si="1393"/>
        <v>0</v>
      </c>
      <c r="N4309" s="104">
        <f t="shared" si="1384"/>
        <v>0</v>
      </c>
      <c r="O4309" s="113">
        <f t="shared" si="1391"/>
        <v>0.11</v>
      </c>
      <c r="P4309" s="108">
        <f t="shared" si="1385"/>
        <v>1.002246822</v>
      </c>
      <c r="Q4309" s="104">
        <f t="shared" si="1386"/>
        <v>30.262130590000002</v>
      </c>
      <c r="R4309" s="104">
        <f t="shared" si="1387"/>
        <v>30.262130590000002</v>
      </c>
      <c r="S4309" s="109" t="s">
        <v>52</v>
      </c>
      <c r="T4309" s="110">
        <f t="shared" si="1394"/>
        <v>44357</v>
      </c>
      <c r="U4309" s="111">
        <f t="shared" si="1388"/>
        <v>0</v>
      </c>
    </row>
    <row r="4310" spans="1:21" x14ac:dyDescent="0.2">
      <c r="A4310" s="112">
        <f t="shared" si="1389"/>
        <v>44335</v>
      </c>
      <c r="B4310" s="104">
        <f t="shared" si="1377"/>
        <v>13502.909502619999</v>
      </c>
      <c r="C4310" s="104">
        <f t="shared" si="1395"/>
        <v>12478.706771879948</v>
      </c>
      <c r="D4310" s="132">
        <f t="shared" si="1378"/>
        <v>44327</v>
      </c>
      <c r="E4310" s="105">
        <f t="shared" si="1376"/>
        <v>0</v>
      </c>
      <c r="F4310" s="106">
        <f t="shared" si="1379"/>
        <v>9</v>
      </c>
      <c r="G4310" s="106">
        <f t="shared" si="1380"/>
        <v>31</v>
      </c>
      <c r="H4310" s="104">
        <f t="shared" si="1390"/>
        <v>1</v>
      </c>
      <c r="I4310" s="104">
        <f t="shared" si="1381"/>
        <v>1.07934741</v>
      </c>
      <c r="J4310" s="104">
        <f t="shared" si="1382"/>
        <v>1.07934741</v>
      </c>
      <c r="K4310" s="104">
        <f t="shared" si="1383"/>
        <v>13468.85983437</v>
      </c>
      <c r="L4310" s="107">
        <f t="shared" si="1392"/>
        <v>0</v>
      </c>
      <c r="M4310" s="105">
        <f t="shared" si="1393"/>
        <v>0</v>
      </c>
      <c r="N4310" s="104">
        <f t="shared" si="1384"/>
        <v>0</v>
      </c>
      <c r="O4310" s="113">
        <f t="shared" si="1391"/>
        <v>0.11</v>
      </c>
      <c r="P4310" s="108">
        <f t="shared" si="1385"/>
        <v>1.002528029</v>
      </c>
      <c r="Q4310" s="104">
        <f t="shared" si="1386"/>
        <v>34.049668250000003</v>
      </c>
      <c r="R4310" s="104">
        <f t="shared" si="1387"/>
        <v>34.049668250000003</v>
      </c>
      <c r="S4310" s="109" t="s">
        <v>52</v>
      </c>
      <c r="T4310" s="110">
        <f t="shared" si="1394"/>
        <v>44357</v>
      </c>
      <c r="U4310" s="111">
        <f t="shared" si="1388"/>
        <v>0</v>
      </c>
    </row>
    <row r="4311" spans="1:21" x14ac:dyDescent="0.2">
      <c r="A4311" s="112">
        <f t="shared" si="1389"/>
        <v>44336</v>
      </c>
      <c r="B4311" s="104">
        <f t="shared" si="1377"/>
        <v>13506.698117799999</v>
      </c>
      <c r="C4311" s="104">
        <f t="shared" si="1395"/>
        <v>12478.706771879948</v>
      </c>
      <c r="D4311" s="132">
        <f t="shared" si="1378"/>
        <v>44327</v>
      </c>
      <c r="E4311" s="105">
        <f t="shared" si="1376"/>
        <v>0</v>
      </c>
      <c r="F4311" s="106">
        <f t="shared" si="1379"/>
        <v>10</v>
      </c>
      <c r="G4311" s="106">
        <f t="shared" si="1380"/>
        <v>31</v>
      </c>
      <c r="H4311" s="104">
        <f t="shared" si="1390"/>
        <v>1</v>
      </c>
      <c r="I4311" s="104">
        <f t="shared" si="1381"/>
        <v>1.07934741</v>
      </c>
      <c r="J4311" s="104">
        <f t="shared" si="1382"/>
        <v>1.07934741</v>
      </c>
      <c r="K4311" s="104">
        <f t="shared" si="1383"/>
        <v>13468.85983437</v>
      </c>
      <c r="L4311" s="107">
        <f t="shared" si="1392"/>
        <v>0</v>
      </c>
      <c r="M4311" s="105">
        <f t="shared" si="1393"/>
        <v>0</v>
      </c>
      <c r="N4311" s="104">
        <f t="shared" si="1384"/>
        <v>0</v>
      </c>
      <c r="O4311" s="113">
        <f t="shared" si="1391"/>
        <v>0.11</v>
      </c>
      <c r="P4311" s="108">
        <f t="shared" si="1385"/>
        <v>1.002809316</v>
      </c>
      <c r="Q4311" s="104">
        <f t="shared" si="1386"/>
        <v>37.838283429999997</v>
      </c>
      <c r="R4311" s="104">
        <f t="shared" si="1387"/>
        <v>37.838283429999997</v>
      </c>
      <c r="S4311" s="109" t="s">
        <v>52</v>
      </c>
      <c r="T4311" s="110">
        <f t="shared" si="1394"/>
        <v>44357</v>
      </c>
      <c r="U4311" s="111">
        <f t="shared" si="1388"/>
        <v>0</v>
      </c>
    </row>
    <row r="4312" spans="1:21" x14ac:dyDescent="0.2">
      <c r="A4312" s="112">
        <f t="shared" si="1389"/>
        <v>44337</v>
      </c>
      <c r="B4312" s="104">
        <f t="shared" si="1377"/>
        <v>13510.487783549999</v>
      </c>
      <c r="C4312" s="104">
        <f t="shared" si="1395"/>
        <v>12478.706771879948</v>
      </c>
      <c r="D4312" s="132">
        <f t="shared" si="1378"/>
        <v>44327</v>
      </c>
      <c r="E4312" s="105">
        <f t="shared" si="1376"/>
        <v>0</v>
      </c>
      <c r="F4312" s="106">
        <f t="shared" si="1379"/>
        <v>11</v>
      </c>
      <c r="G4312" s="106">
        <f t="shared" si="1380"/>
        <v>31</v>
      </c>
      <c r="H4312" s="104">
        <f t="shared" si="1390"/>
        <v>1</v>
      </c>
      <c r="I4312" s="104">
        <f t="shared" si="1381"/>
        <v>1.07934741</v>
      </c>
      <c r="J4312" s="104">
        <f t="shared" si="1382"/>
        <v>1.07934741</v>
      </c>
      <c r="K4312" s="104">
        <f t="shared" si="1383"/>
        <v>13468.85983437</v>
      </c>
      <c r="L4312" s="107">
        <f t="shared" si="1392"/>
        <v>0</v>
      </c>
      <c r="M4312" s="105">
        <f t="shared" si="1393"/>
        <v>0</v>
      </c>
      <c r="N4312" s="104">
        <f t="shared" si="1384"/>
        <v>0</v>
      </c>
      <c r="O4312" s="113">
        <f t="shared" si="1391"/>
        <v>0.11</v>
      </c>
      <c r="P4312" s="108">
        <f t="shared" si="1385"/>
        <v>1.003090681</v>
      </c>
      <c r="Q4312" s="104">
        <f t="shared" si="1386"/>
        <v>41.627949180000002</v>
      </c>
      <c r="R4312" s="104">
        <f t="shared" si="1387"/>
        <v>41.627949180000002</v>
      </c>
      <c r="S4312" s="109" t="s">
        <v>52</v>
      </c>
      <c r="T4312" s="110">
        <f t="shared" si="1394"/>
        <v>44357</v>
      </c>
      <c r="U4312" s="111">
        <f t="shared" si="1388"/>
        <v>0</v>
      </c>
    </row>
    <row r="4313" spans="1:21" x14ac:dyDescent="0.2">
      <c r="A4313" s="112">
        <f t="shared" si="1389"/>
        <v>44338</v>
      </c>
      <c r="B4313" s="104">
        <f t="shared" si="1377"/>
        <v>13514.27851333</v>
      </c>
      <c r="C4313" s="104">
        <f t="shared" si="1395"/>
        <v>12478.706771879948</v>
      </c>
      <c r="D4313" s="132">
        <f t="shared" si="1378"/>
        <v>44327</v>
      </c>
      <c r="E4313" s="105">
        <f t="shared" si="1376"/>
        <v>0</v>
      </c>
      <c r="F4313" s="106">
        <f t="shared" si="1379"/>
        <v>12</v>
      </c>
      <c r="G4313" s="106">
        <f t="shared" si="1380"/>
        <v>31</v>
      </c>
      <c r="H4313" s="104">
        <f t="shared" si="1390"/>
        <v>1</v>
      </c>
      <c r="I4313" s="104">
        <f t="shared" si="1381"/>
        <v>1.07934741</v>
      </c>
      <c r="J4313" s="104">
        <f t="shared" si="1382"/>
        <v>1.07934741</v>
      </c>
      <c r="K4313" s="104">
        <f t="shared" si="1383"/>
        <v>13468.85983437</v>
      </c>
      <c r="L4313" s="107">
        <f t="shared" si="1392"/>
        <v>0</v>
      </c>
      <c r="M4313" s="105">
        <f t="shared" si="1393"/>
        <v>0</v>
      </c>
      <c r="N4313" s="104">
        <f t="shared" si="1384"/>
        <v>0</v>
      </c>
      <c r="O4313" s="113">
        <f t="shared" si="1391"/>
        <v>0.11</v>
      </c>
      <c r="P4313" s="108">
        <f t="shared" si="1385"/>
        <v>1.0033721250000001</v>
      </c>
      <c r="Q4313" s="104">
        <f t="shared" si="1386"/>
        <v>45.418678960000001</v>
      </c>
      <c r="R4313" s="104">
        <f t="shared" si="1387"/>
        <v>45.418678960000001</v>
      </c>
      <c r="S4313" s="109" t="s">
        <v>52</v>
      </c>
      <c r="T4313" s="110">
        <f t="shared" si="1394"/>
        <v>44357</v>
      </c>
      <c r="U4313" s="111">
        <f t="shared" si="1388"/>
        <v>0</v>
      </c>
    </row>
    <row r="4314" spans="1:21" x14ac:dyDescent="0.2">
      <c r="A4314" s="112">
        <f t="shared" si="1389"/>
        <v>44339</v>
      </c>
      <c r="B4314" s="104">
        <f t="shared" si="1377"/>
        <v>13518.07030716</v>
      </c>
      <c r="C4314" s="104">
        <f t="shared" si="1395"/>
        <v>12478.706771879948</v>
      </c>
      <c r="D4314" s="132">
        <f t="shared" si="1378"/>
        <v>44327</v>
      </c>
      <c r="E4314" s="105">
        <f t="shared" si="1376"/>
        <v>0</v>
      </c>
      <c r="F4314" s="106">
        <f t="shared" si="1379"/>
        <v>13</v>
      </c>
      <c r="G4314" s="106">
        <f t="shared" si="1380"/>
        <v>31</v>
      </c>
      <c r="H4314" s="104">
        <f t="shared" si="1390"/>
        <v>1</v>
      </c>
      <c r="I4314" s="104">
        <f t="shared" si="1381"/>
        <v>1.07934741</v>
      </c>
      <c r="J4314" s="104">
        <f t="shared" si="1382"/>
        <v>1.07934741</v>
      </c>
      <c r="K4314" s="104">
        <f t="shared" si="1383"/>
        <v>13468.85983437</v>
      </c>
      <c r="L4314" s="107">
        <f t="shared" si="1392"/>
        <v>0</v>
      </c>
      <c r="M4314" s="105">
        <f t="shared" si="1393"/>
        <v>0</v>
      </c>
      <c r="N4314" s="104">
        <f t="shared" si="1384"/>
        <v>0</v>
      </c>
      <c r="O4314" s="113">
        <f t="shared" si="1391"/>
        <v>0.11</v>
      </c>
      <c r="P4314" s="108">
        <f t="shared" si="1385"/>
        <v>1.003653648</v>
      </c>
      <c r="Q4314" s="104">
        <f t="shared" si="1386"/>
        <v>49.210472789999997</v>
      </c>
      <c r="R4314" s="104">
        <f t="shared" si="1387"/>
        <v>49.210472789999997</v>
      </c>
      <c r="S4314" s="109" t="s">
        <v>52</v>
      </c>
      <c r="T4314" s="110">
        <f t="shared" si="1394"/>
        <v>44357</v>
      </c>
      <c r="U4314" s="111">
        <f t="shared" si="1388"/>
        <v>0</v>
      </c>
    </row>
    <row r="4315" spans="1:21" x14ac:dyDescent="0.2">
      <c r="A4315" s="112">
        <f t="shared" si="1389"/>
        <v>44340</v>
      </c>
      <c r="B4315" s="104">
        <f t="shared" si="1377"/>
        <v>13521.863165029999</v>
      </c>
      <c r="C4315" s="104">
        <f t="shared" si="1395"/>
        <v>12478.706771879948</v>
      </c>
      <c r="D4315" s="132">
        <f t="shared" si="1378"/>
        <v>44327</v>
      </c>
      <c r="E4315" s="105">
        <f t="shared" si="1376"/>
        <v>0</v>
      </c>
      <c r="F4315" s="106">
        <f t="shared" si="1379"/>
        <v>14</v>
      </c>
      <c r="G4315" s="106">
        <f t="shared" si="1380"/>
        <v>31</v>
      </c>
      <c r="H4315" s="104">
        <f t="shared" si="1390"/>
        <v>1</v>
      </c>
      <c r="I4315" s="104">
        <f t="shared" si="1381"/>
        <v>1.07934741</v>
      </c>
      <c r="J4315" s="104">
        <f t="shared" si="1382"/>
        <v>1.07934741</v>
      </c>
      <c r="K4315" s="104">
        <f t="shared" si="1383"/>
        <v>13468.85983437</v>
      </c>
      <c r="L4315" s="107">
        <f t="shared" si="1392"/>
        <v>0</v>
      </c>
      <c r="M4315" s="105">
        <f t="shared" si="1393"/>
        <v>0</v>
      </c>
      <c r="N4315" s="104">
        <f t="shared" si="1384"/>
        <v>0</v>
      </c>
      <c r="O4315" s="113">
        <f t="shared" si="1391"/>
        <v>0.11</v>
      </c>
      <c r="P4315" s="108">
        <f t="shared" si="1385"/>
        <v>1.0039352500000001</v>
      </c>
      <c r="Q4315" s="104">
        <f t="shared" si="1386"/>
        <v>53.003330660000003</v>
      </c>
      <c r="R4315" s="104">
        <f t="shared" si="1387"/>
        <v>53.003330660000003</v>
      </c>
      <c r="S4315" s="109" t="s">
        <v>52</v>
      </c>
      <c r="T4315" s="110">
        <f t="shared" si="1394"/>
        <v>44357</v>
      </c>
      <c r="U4315" s="111">
        <f t="shared" si="1388"/>
        <v>0</v>
      </c>
    </row>
    <row r="4316" spans="1:21" x14ac:dyDescent="0.2">
      <c r="A4316" s="112">
        <f t="shared" si="1389"/>
        <v>44341</v>
      </c>
      <c r="B4316" s="104">
        <f t="shared" si="1377"/>
        <v>13525.65708694</v>
      </c>
      <c r="C4316" s="104">
        <f t="shared" si="1395"/>
        <v>12478.706771879948</v>
      </c>
      <c r="D4316" s="132">
        <f t="shared" si="1378"/>
        <v>44327</v>
      </c>
      <c r="E4316" s="105">
        <f t="shared" si="1376"/>
        <v>0</v>
      </c>
      <c r="F4316" s="106">
        <f t="shared" si="1379"/>
        <v>15</v>
      </c>
      <c r="G4316" s="106">
        <f t="shared" si="1380"/>
        <v>31</v>
      </c>
      <c r="H4316" s="104">
        <f t="shared" si="1390"/>
        <v>1</v>
      </c>
      <c r="I4316" s="104">
        <f t="shared" si="1381"/>
        <v>1.07934741</v>
      </c>
      <c r="J4316" s="104">
        <f t="shared" si="1382"/>
        <v>1.07934741</v>
      </c>
      <c r="K4316" s="104">
        <f t="shared" si="1383"/>
        <v>13468.85983437</v>
      </c>
      <c r="L4316" s="107">
        <f t="shared" si="1392"/>
        <v>0</v>
      </c>
      <c r="M4316" s="105">
        <f t="shared" si="1393"/>
        <v>0</v>
      </c>
      <c r="N4316" s="104">
        <f t="shared" si="1384"/>
        <v>0</v>
      </c>
      <c r="O4316" s="113">
        <f t="shared" si="1391"/>
        <v>0.11</v>
      </c>
      <c r="P4316" s="108">
        <f t="shared" si="1385"/>
        <v>1.004216931</v>
      </c>
      <c r="Q4316" s="104">
        <f t="shared" si="1386"/>
        <v>56.797252569999998</v>
      </c>
      <c r="R4316" s="104">
        <f t="shared" si="1387"/>
        <v>56.797252569999998</v>
      </c>
      <c r="S4316" s="109" t="s">
        <v>52</v>
      </c>
      <c r="T4316" s="110">
        <f t="shared" si="1394"/>
        <v>44357</v>
      </c>
      <c r="U4316" s="111">
        <f t="shared" si="1388"/>
        <v>0</v>
      </c>
    </row>
    <row r="4317" spans="1:21" x14ac:dyDescent="0.2">
      <c r="A4317" s="112">
        <f t="shared" si="1389"/>
        <v>44342</v>
      </c>
      <c r="B4317" s="104">
        <f t="shared" si="1377"/>
        <v>13529.45208635</v>
      </c>
      <c r="C4317" s="104">
        <f t="shared" si="1395"/>
        <v>12478.706771879948</v>
      </c>
      <c r="D4317" s="132">
        <f t="shared" si="1378"/>
        <v>44327</v>
      </c>
      <c r="E4317" s="105">
        <f t="shared" si="1376"/>
        <v>0</v>
      </c>
      <c r="F4317" s="106">
        <f t="shared" si="1379"/>
        <v>16</v>
      </c>
      <c r="G4317" s="106">
        <f t="shared" si="1380"/>
        <v>31</v>
      </c>
      <c r="H4317" s="104">
        <f t="shared" si="1390"/>
        <v>1</v>
      </c>
      <c r="I4317" s="104">
        <f t="shared" si="1381"/>
        <v>1.07934741</v>
      </c>
      <c r="J4317" s="104">
        <f t="shared" si="1382"/>
        <v>1.07934741</v>
      </c>
      <c r="K4317" s="104">
        <f t="shared" si="1383"/>
        <v>13468.85983437</v>
      </c>
      <c r="L4317" s="107">
        <f t="shared" si="1392"/>
        <v>0</v>
      </c>
      <c r="M4317" s="105">
        <f t="shared" si="1393"/>
        <v>0</v>
      </c>
      <c r="N4317" s="104">
        <f t="shared" si="1384"/>
        <v>0</v>
      </c>
      <c r="O4317" s="113">
        <f t="shared" si="1391"/>
        <v>0.11</v>
      </c>
      <c r="P4317" s="108">
        <f t="shared" si="1385"/>
        <v>1.0044986920000001</v>
      </c>
      <c r="Q4317" s="104">
        <f t="shared" si="1386"/>
        <v>60.59225198</v>
      </c>
      <c r="R4317" s="104">
        <f t="shared" si="1387"/>
        <v>60.59225198</v>
      </c>
      <c r="S4317" s="109" t="s">
        <v>52</v>
      </c>
      <c r="T4317" s="110">
        <f t="shared" si="1394"/>
        <v>44357</v>
      </c>
      <c r="U4317" s="111">
        <f t="shared" si="1388"/>
        <v>0</v>
      </c>
    </row>
    <row r="4318" spans="1:21" x14ac:dyDescent="0.2">
      <c r="A4318" s="112">
        <f t="shared" si="1389"/>
        <v>44343</v>
      </c>
      <c r="B4318" s="104">
        <f t="shared" si="1377"/>
        <v>13533.24813634</v>
      </c>
      <c r="C4318" s="104">
        <f t="shared" si="1395"/>
        <v>12478.706771879948</v>
      </c>
      <c r="D4318" s="132">
        <f t="shared" si="1378"/>
        <v>44327</v>
      </c>
      <c r="E4318" s="105">
        <f t="shared" si="1376"/>
        <v>0</v>
      </c>
      <c r="F4318" s="106">
        <f t="shared" si="1379"/>
        <v>17</v>
      </c>
      <c r="G4318" s="106">
        <f t="shared" si="1380"/>
        <v>31</v>
      </c>
      <c r="H4318" s="104">
        <f t="shared" si="1390"/>
        <v>1</v>
      </c>
      <c r="I4318" s="104">
        <f t="shared" si="1381"/>
        <v>1.07934741</v>
      </c>
      <c r="J4318" s="104">
        <f t="shared" si="1382"/>
        <v>1.07934741</v>
      </c>
      <c r="K4318" s="104">
        <f t="shared" si="1383"/>
        <v>13468.85983437</v>
      </c>
      <c r="L4318" s="107">
        <f t="shared" si="1392"/>
        <v>0</v>
      </c>
      <c r="M4318" s="105">
        <f t="shared" si="1393"/>
        <v>0</v>
      </c>
      <c r="N4318" s="104">
        <f t="shared" si="1384"/>
        <v>0</v>
      </c>
      <c r="O4318" s="113">
        <f t="shared" si="1391"/>
        <v>0.11</v>
      </c>
      <c r="P4318" s="108">
        <f t="shared" si="1385"/>
        <v>1.004780531</v>
      </c>
      <c r="Q4318" s="104">
        <f t="shared" si="1386"/>
        <v>64.388301970000001</v>
      </c>
      <c r="R4318" s="104">
        <f t="shared" si="1387"/>
        <v>64.388301970000001</v>
      </c>
      <c r="S4318" s="109" t="s">
        <v>52</v>
      </c>
      <c r="T4318" s="110">
        <f t="shared" si="1394"/>
        <v>44357</v>
      </c>
      <c r="U4318" s="111">
        <f t="shared" si="1388"/>
        <v>0</v>
      </c>
    </row>
    <row r="4319" spans="1:21" x14ac:dyDescent="0.2">
      <c r="A4319" s="112">
        <f t="shared" si="1389"/>
        <v>44344</v>
      </c>
      <c r="B4319" s="104">
        <f t="shared" si="1377"/>
        <v>13537.045250359999</v>
      </c>
      <c r="C4319" s="104">
        <f t="shared" si="1395"/>
        <v>12478.706771879948</v>
      </c>
      <c r="D4319" s="132">
        <f t="shared" si="1378"/>
        <v>44327</v>
      </c>
      <c r="E4319" s="105">
        <f t="shared" si="1376"/>
        <v>0</v>
      </c>
      <c r="F4319" s="106">
        <f t="shared" si="1379"/>
        <v>18</v>
      </c>
      <c r="G4319" s="106">
        <f t="shared" si="1380"/>
        <v>31</v>
      </c>
      <c r="H4319" s="104">
        <f t="shared" si="1390"/>
        <v>1</v>
      </c>
      <c r="I4319" s="104">
        <f t="shared" si="1381"/>
        <v>1.07934741</v>
      </c>
      <c r="J4319" s="104">
        <f t="shared" si="1382"/>
        <v>1.07934741</v>
      </c>
      <c r="K4319" s="104">
        <f t="shared" si="1383"/>
        <v>13468.85983437</v>
      </c>
      <c r="L4319" s="107">
        <f t="shared" si="1392"/>
        <v>0</v>
      </c>
      <c r="M4319" s="105">
        <f t="shared" si="1393"/>
        <v>0</v>
      </c>
      <c r="N4319" s="104">
        <f t="shared" si="1384"/>
        <v>0</v>
      </c>
      <c r="O4319" s="113">
        <f t="shared" si="1391"/>
        <v>0.11</v>
      </c>
      <c r="P4319" s="108">
        <f t="shared" si="1385"/>
        <v>1.005062449</v>
      </c>
      <c r="Q4319" s="104">
        <f t="shared" si="1386"/>
        <v>68.185415989999996</v>
      </c>
      <c r="R4319" s="104">
        <f t="shared" si="1387"/>
        <v>68.185415989999996</v>
      </c>
      <c r="S4319" s="109" t="s">
        <v>52</v>
      </c>
      <c r="T4319" s="110">
        <f t="shared" si="1394"/>
        <v>44357</v>
      </c>
      <c r="U4319" s="111">
        <f t="shared" si="1388"/>
        <v>0</v>
      </c>
    </row>
    <row r="4320" spans="1:21" x14ac:dyDescent="0.2">
      <c r="A4320" s="112">
        <f t="shared" si="1389"/>
        <v>44345</v>
      </c>
      <c r="B4320" s="104">
        <f t="shared" si="1377"/>
        <v>13540.8434419</v>
      </c>
      <c r="C4320" s="104">
        <f t="shared" si="1395"/>
        <v>12478.706771879948</v>
      </c>
      <c r="D4320" s="132">
        <f t="shared" si="1378"/>
        <v>44327</v>
      </c>
      <c r="E4320" s="105">
        <f t="shared" si="1376"/>
        <v>0</v>
      </c>
      <c r="F4320" s="106">
        <f t="shared" si="1379"/>
        <v>19</v>
      </c>
      <c r="G4320" s="106">
        <f t="shared" si="1380"/>
        <v>31</v>
      </c>
      <c r="H4320" s="104">
        <f t="shared" si="1390"/>
        <v>1</v>
      </c>
      <c r="I4320" s="104">
        <f t="shared" si="1381"/>
        <v>1.07934741</v>
      </c>
      <c r="J4320" s="104">
        <f t="shared" si="1382"/>
        <v>1.07934741</v>
      </c>
      <c r="K4320" s="104">
        <f t="shared" si="1383"/>
        <v>13468.85983437</v>
      </c>
      <c r="L4320" s="107">
        <f t="shared" si="1392"/>
        <v>0</v>
      </c>
      <c r="M4320" s="105">
        <f t="shared" si="1393"/>
        <v>0</v>
      </c>
      <c r="N4320" s="104">
        <f t="shared" si="1384"/>
        <v>0</v>
      </c>
      <c r="O4320" s="113">
        <f t="shared" si="1391"/>
        <v>0.11</v>
      </c>
      <c r="P4320" s="108">
        <f t="shared" si="1385"/>
        <v>1.0053444469999999</v>
      </c>
      <c r="Q4320" s="104">
        <f t="shared" si="1386"/>
        <v>71.98360753</v>
      </c>
      <c r="R4320" s="104">
        <f t="shared" si="1387"/>
        <v>71.98360753</v>
      </c>
      <c r="S4320" s="109" t="s">
        <v>52</v>
      </c>
      <c r="T4320" s="110">
        <f t="shared" si="1394"/>
        <v>44357</v>
      </c>
      <c r="U4320" s="111">
        <f t="shared" si="1388"/>
        <v>0</v>
      </c>
    </row>
    <row r="4321" spans="1:21" x14ac:dyDescent="0.2">
      <c r="A4321" s="112">
        <f t="shared" si="1389"/>
        <v>44346</v>
      </c>
      <c r="B4321" s="104">
        <f t="shared" si="1377"/>
        <v>13544.642684009999</v>
      </c>
      <c r="C4321" s="104">
        <f t="shared" si="1395"/>
        <v>12478.706771879948</v>
      </c>
      <c r="D4321" s="132">
        <f t="shared" si="1378"/>
        <v>44327</v>
      </c>
      <c r="E4321" s="105">
        <f t="shared" si="1376"/>
        <v>0</v>
      </c>
      <c r="F4321" s="106">
        <f t="shared" si="1379"/>
        <v>20</v>
      </c>
      <c r="G4321" s="106">
        <f t="shared" si="1380"/>
        <v>31</v>
      </c>
      <c r="H4321" s="104">
        <f t="shared" si="1390"/>
        <v>1</v>
      </c>
      <c r="I4321" s="104">
        <f t="shared" si="1381"/>
        <v>1.07934741</v>
      </c>
      <c r="J4321" s="104">
        <f t="shared" si="1382"/>
        <v>1.07934741</v>
      </c>
      <c r="K4321" s="104">
        <f t="shared" si="1383"/>
        <v>13468.85983437</v>
      </c>
      <c r="L4321" s="107">
        <f t="shared" si="1392"/>
        <v>0</v>
      </c>
      <c r="M4321" s="105">
        <f t="shared" si="1393"/>
        <v>0</v>
      </c>
      <c r="N4321" s="104">
        <f t="shared" si="1384"/>
        <v>0</v>
      </c>
      <c r="O4321" s="113">
        <f t="shared" si="1391"/>
        <v>0.11</v>
      </c>
      <c r="P4321" s="108">
        <f t="shared" si="1385"/>
        <v>1.0056265230000001</v>
      </c>
      <c r="Q4321" s="104">
        <f t="shared" si="1386"/>
        <v>75.782849639999995</v>
      </c>
      <c r="R4321" s="104">
        <f t="shared" si="1387"/>
        <v>75.782849639999995</v>
      </c>
      <c r="S4321" s="109" t="s">
        <v>52</v>
      </c>
      <c r="T4321" s="110">
        <f t="shared" si="1394"/>
        <v>44357</v>
      </c>
      <c r="U4321" s="111">
        <f t="shared" si="1388"/>
        <v>0</v>
      </c>
    </row>
    <row r="4322" spans="1:21" x14ac:dyDescent="0.2">
      <c r="A4322" s="112">
        <f t="shared" si="1389"/>
        <v>44347</v>
      </c>
      <c r="B4322" s="104">
        <f t="shared" si="1377"/>
        <v>13548.443003619999</v>
      </c>
      <c r="C4322" s="104">
        <f t="shared" si="1395"/>
        <v>12478.706771879948</v>
      </c>
      <c r="D4322" s="132">
        <f t="shared" si="1378"/>
        <v>44327</v>
      </c>
      <c r="E4322" s="105">
        <f t="shared" si="1376"/>
        <v>0</v>
      </c>
      <c r="F4322" s="106">
        <f t="shared" si="1379"/>
        <v>21</v>
      </c>
      <c r="G4322" s="106">
        <f t="shared" si="1380"/>
        <v>31</v>
      </c>
      <c r="H4322" s="104">
        <f t="shared" si="1390"/>
        <v>1</v>
      </c>
      <c r="I4322" s="104">
        <f t="shared" si="1381"/>
        <v>1.07934741</v>
      </c>
      <c r="J4322" s="104">
        <f t="shared" si="1382"/>
        <v>1.07934741</v>
      </c>
      <c r="K4322" s="104">
        <f t="shared" si="1383"/>
        <v>13468.85983437</v>
      </c>
      <c r="L4322" s="107">
        <f t="shared" si="1392"/>
        <v>0</v>
      </c>
      <c r="M4322" s="105">
        <f t="shared" si="1393"/>
        <v>0</v>
      </c>
      <c r="N4322" s="104">
        <f t="shared" si="1384"/>
        <v>0</v>
      </c>
      <c r="O4322" s="113">
        <f t="shared" si="1391"/>
        <v>0.11</v>
      </c>
      <c r="P4322" s="108">
        <f t="shared" si="1385"/>
        <v>1.005908679</v>
      </c>
      <c r="Q4322" s="104">
        <f t="shared" si="1386"/>
        <v>79.583169249999997</v>
      </c>
      <c r="R4322" s="104">
        <f t="shared" si="1387"/>
        <v>79.583169249999997</v>
      </c>
      <c r="S4322" s="109" t="s">
        <v>52</v>
      </c>
      <c r="T4322" s="110">
        <f t="shared" si="1394"/>
        <v>44357</v>
      </c>
      <c r="U4322" s="111">
        <f t="shared" si="1388"/>
        <v>0</v>
      </c>
    </row>
    <row r="4323" spans="1:21" x14ac:dyDescent="0.2">
      <c r="A4323" s="112">
        <f t="shared" si="1389"/>
        <v>44348</v>
      </c>
      <c r="B4323" s="104">
        <f t="shared" si="1377"/>
        <v>13552.24438728</v>
      </c>
      <c r="C4323" s="104">
        <f t="shared" si="1395"/>
        <v>12478.706771879948</v>
      </c>
      <c r="D4323" s="132">
        <f t="shared" si="1378"/>
        <v>44327</v>
      </c>
      <c r="E4323" s="105">
        <f t="shared" si="1376"/>
        <v>0</v>
      </c>
      <c r="F4323" s="106">
        <f t="shared" si="1379"/>
        <v>22</v>
      </c>
      <c r="G4323" s="106">
        <f t="shared" si="1380"/>
        <v>31</v>
      </c>
      <c r="H4323" s="104">
        <f t="shared" si="1390"/>
        <v>1</v>
      </c>
      <c r="I4323" s="104">
        <f t="shared" si="1381"/>
        <v>1.07934741</v>
      </c>
      <c r="J4323" s="104">
        <f t="shared" si="1382"/>
        <v>1.07934741</v>
      </c>
      <c r="K4323" s="104">
        <f t="shared" si="1383"/>
        <v>13468.85983437</v>
      </c>
      <c r="L4323" s="107">
        <f t="shared" si="1392"/>
        <v>0</v>
      </c>
      <c r="M4323" s="105">
        <f t="shared" si="1393"/>
        <v>0</v>
      </c>
      <c r="N4323" s="104">
        <f t="shared" si="1384"/>
        <v>0</v>
      </c>
      <c r="O4323" s="113">
        <f t="shared" si="1391"/>
        <v>0.11</v>
      </c>
      <c r="P4323" s="108">
        <f t="shared" si="1385"/>
        <v>1.006190914</v>
      </c>
      <c r="Q4323" s="104">
        <f t="shared" si="1386"/>
        <v>83.384552909999996</v>
      </c>
      <c r="R4323" s="104">
        <f t="shared" si="1387"/>
        <v>83.384552909999996</v>
      </c>
      <c r="S4323" s="109" t="s">
        <v>52</v>
      </c>
      <c r="T4323" s="110">
        <f t="shared" si="1394"/>
        <v>44357</v>
      </c>
      <c r="U4323" s="111">
        <f t="shared" si="1388"/>
        <v>0</v>
      </c>
    </row>
    <row r="4324" spans="1:21" x14ac:dyDescent="0.2">
      <c r="A4324" s="112">
        <f t="shared" si="1389"/>
        <v>44349</v>
      </c>
      <c r="B4324" s="104">
        <f t="shared" si="1377"/>
        <v>13556.04683497</v>
      </c>
      <c r="C4324" s="104">
        <f t="shared" si="1395"/>
        <v>12478.706771879948</v>
      </c>
      <c r="D4324" s="132">
        <f t="shared" si="1378"/>
        <v>44327</v>
      </c>
      <c r="E4324" s="105">
        <f t="shared" si="1376"/>
        <v>0</v>
      </c>
      <c r="F4324" s="106">
        <f t="shared" si="1379"/>
        <v>23</v>
      </c>
      <c r="G4324" s="106">
        <f t="shared" si="1380"/>
        <v>31</v>
      </c>
      <c r="H4324" s="104">
        <f t="shared" si="1390"/>
        <v>1</v>
      </c>
      <c r="I4324" s="104">
        <f t="shared" si="1381"/>
        <v>1.07934741</v>
      </c>
      <c r="J4324" s="104">
        <f t="shared" si="1382"/>
        <v>1.07934741</v>
      </c>
      <c r="K4324" s="104">
        <f t="shared" si="1383"/>
        <v>13468.85983437</v>
      </c>
      <c r="L4324" s="107">
        <f t="shared" si="1392"/>
        <v>0</v>
      </c>
      <c r="M4324" s="105">
        <f t="shared" si="1393"/>
        <v>0</v>
      </c>
      <c r="N4324" s="104">
        <f t="shared" si="1384"/>
        <v>0</v>
      </c>
      <c r="O4324" s="113">
        <f t="shared" si="1391"/>
        <v>0.11</v>
      </c>
      <c r="P4324" s="108">
        <f t="shared" si="1385"/>
        <v>1.0064732279999999</v>
      </c>
      <c r="Q4324" s="104">
        <f t="shared" si="1386"/>
        <v>87.187000600000005</v>
      </c>
      <c r="R4324" s="104">
        <f t="shared" si="1387"/>
        <v>87.187000600000005</v>
      </c>
      <c r="S4324" s="109" t="s">
        <v>52</v>
      </c>
      <c r="T4324" s="110">
        <f t="shared" si="1394"/>
        <v>44357</v>
      </c>
      <c r="U4324" s="111">
        <f t="shared" si="1388"/>
        <v>0</v>
      </c>
    </row>
    <row r="4325" spans="1:21" x14ac:dyDescent="0.2">
      <c r="A4325" s="112">
        <f t="shared" si="1389"/>
        <v>44350</v>
      </c>
      <c r="B4325" s="104">
        <f t="shared" si="1377"/>
        <v>13559.85034671</v>
      </c>
      <c r="C4325" s="104">
        <f t="shared" si="1395"/>
        <v>12478.706771879948</v>
      </c>
      <c r="D4325" s="132">
        <f t="shared" si="1378"/>
        <v>44327</v>
      </c>
      <c r="E4325" s="105">
        <f t="shared" si="1376"/>
        <v>0</v>
      </c>
      <c r="F4325" s="106">
        <f t="shared" si="1379"/>
        <v>24</v>
      </c>
      <c r="G4325" s="106">
        <f t="shared" si="1380"/>
        <v>31</v>
      </c>
      <c r="H4325" s="104">
        <f t="shared" si="1390"/>
        <v>1</v>
      </c>
      <c r="I4325" s="104">
        <f t="shared" si="1381"/>
        <v>1.07934741</v>
      </c>
      <c r="J4325" s="104">
        <f t="shared" si="1382"/>
        <v>1.07934741</v>
      </c>
      <c r="K4325" s="104">
        <f t="shared" si="1383"/>
        <v>13468.85983437</v>
      </c>
      <c r="L4325" s="107">
        <f t="shared" si="1392"/>
        <v>0</v>
      </c>
      <c r="M4325" s="105">
        <f t="shared" si="1393"/>
        <v>0</v>
      </c>
      <c r="N4325" s="104">
        <f t="shared" si="1384"/>
        <v>0</v>
      </c>
      <c r="O4325" s="113">
        <f t="shared" si="1391"/>
        <v>0.11</v>
      </c>
      <c r="P4325" s="108">
        <f t="shared" si="1385"/>
        <v>1.0067556209999999</v>
      </c>
      <c r="Q4325" s="104">
        <f t="shared" si="1386"/>
        <v>90.990512339999995</v>
      </c>
      <c r="R4325" s="104">
        <f t="shared" si="1387"/>
        <v>90.990512339999995</v>
      </c>
      <c r="S4325" s="109" t="s">
        <v>52</v>
      </c>
      <c r="T4325" s="110">
        <f t="shared" si="1394"/>
        <v>44357</v>
      </c>
      <c r="U4325" s="111">
        <f t="shared" si="1388"/>
        <v>0</v>
      </c>
    </row>
    <row r="4326" spans="1:21" x14ac:dyDescent="0.2">
      <c r="A4326" s="112">
        <f t="shared" si="1389"/>
        <v>44351</v>
      </c>
      <c r="B4326" s="104">
        <f t="shared" si="1377"/>
        <v>13563.65493595</v>
      </c>
      <c r="C4326" s="104">
        <f t="shared" si="1395"/>
        <v>12478.706771879948</v>
      </c>
      <c r="D4326" s="132">
        <f t="shared" si="1378"/>
        <v>44327</v>
      </c>
      <c r="E4326" s="105">
        <f t="shared" si="1376"/>
        <v>0</v>
      </c>
      <c r="F4326" s="106">
        <f t="shared" si="1379"/>
        <v>25</v>
      </c>
      <c r="G4326" s="106">
        <f t="shared" si="1380"/>
        <v>31</v>
      </c>
      <c r="H4326" s="104">
        <f t="shared" si="1390"/>
        <v>1</v>
      </c>
      <c r="I4326" s="104">
        <f t="shared" si="1381"/>
        <v>1.07934741</v>
      </c>
      <c r="J4326" s="104">
        <f t="shared" si="1382"/>
        <v>1.07934741</v>
      </c>
      <c r="K4326" s="104">
        <f t="shared" si="1383"/>
        <v>13468.85983437</v>
      </c>
      <c r="L4326" s="107">
        <f t="shared" si="1392"/>
        <v>0</v>
      </c>
      <c r="M4326" s="105">
        <f t="shared" si="1393"/>
        <v>0</v>
      </c>
      <c r="N4326" s="104">
        <f t="shared" si="1384"/>
        <v>0</v>
      </c>
      <c r="O4326" s="113">
        <f t="shared" si="1391"/>
        <v>0.11</v>
      </c>
      <c r="P4326" s="108">
        <f t="shared" si="1385"/>
        <v>1.0070380940000001</v>
      </c>
      <c r="Q4326" s="104">
        <f t="shared" si="1386"/>
        <v>94.795101579999994</v>
      </c>
      <c r="R4326" s="104">
        <f t="shared" si="1387"/>
        <v>94.795101579999994</v>
      </c>
      <c r="S4326" s="109" t="s">
        <v>52</v>
      </c>
      <c r="T4326" s="110">
        <f t="shared" si="1394"/>
        <v>44357</v>
      </c>
      <c r="U4326" s="111">
        <f t="shared" si="1388"/>
        <v>0</v>
      </c>
    </row>
    <row r="4327" spans="1:21" x14ac:dyDescent="0.2">
      <c r="A4327" s="112">
        <f t="shared" si="1389"/>
        <v>44352</v>
      </c>
      <c r="B4327" s="104">
        <f t="shared" si="1377"/>
        <v>13567.460575769999</v>
      </c>
      <c r="C4327" s="104">
        <f t="shared" si="1395"/>
        <v>12478.706771879948</v>
      </c>
      <c r="D4327" s="132">
        <f t="shared" si="1378"/>
        <v>44327</v>
      </c>
      <c r="E4327" s="105">
        <f t="shared" si="1376"/>
        <v>0</v>
      </c>
      <c r="F4327" s="106">
        <f t="shared" si="1379"/>
        <v>26</v>
      </c>
      <c r="G4327" s="106">
        <f t="shared" si="1380"/>
        <v>31</v>
      </c>
      <c r="H4327" s="104">
        <f t="shared" si="1390"/>
        <v>1</v>
      </c>
      <c r="I4327" s="104">
        <f t="shared" si="1381"/>
        <v>1.07934741</v>
      </c>
      <c r="J4327" s="104">
        <f t="shared" si="1382"/>
        <v>1.07934741</v>
      </c>
      <c r="K4327" s="104">
        <f t="shared" si="1383"/>
        <v>13468.85983437</v>
      </c>
      <c r="L4327" s="107">
        <f t="shared" si="1392"/>
        <v>0</v>
      </c>
      <c r="M4327" s="105">
        <f t="shared" si="1393"/>
        <v>0</v>
      </c>
      <c r="N4327" s="104">
        <f t="shared" si="1384"/>
        <v>0</v>
      </c>
      <c r="O4327" s="113">
        <f t="shared" si="1391"/>
        <v>0.11</v>
      </c>
      <c r="P4327" s="108">
        <f t="shared" si="1385"/>
        <v>1.0073206450000001</v>
      </c>
      <c r="Q4327" s="104">
        <f t="shared" si="1386"/>
        <v>98.600741400000004</v>
      </c>
      <c r="R4327" s="104">
        <f t="shared" si="1387"/>
        <v>98.600741400000004</v>
      </c>
      <c r="S4327" s="109" t="s">
        <v>52</v>
      </c>
      <c r="T4327" s="110">
        <f t="shared" si="1394"/>
        <v>44357</v>
      </c>
      <c r="U4327" s="111">
        <f t="shared" si="1388"/>
        <v>0</v>
      </c>
    </row>
    <row r="4328" spans="1:21" x14ac:dyDescent="0.2">
      <c r="A4328" s="112">
        <f t="shared" si="1389"/>
        <v>44353</v>
      </c>
      <c r="B4328" s="104">
        <f t="shared" si="1377"/>
        <v>13571.267293089999</v>
      </c>
      <c r="C4328" s="104">
        <f t="shared" si="1395"/>
        <v>12478.706771879948</v>
      </c>
      <c r="D4328" s="132">
        <f t="shared" si="1378"/>
        <v>44327</v>
      </c>
      <c r="E4328" s="105">
        <f t="shared" si="1376"/>
        <v>0</v>
      </c>
      <c r="F4328" s="106">
        <f t="shared" si="1379"/>
        <v>27</v>
      </c>
      <c r="G4328" s="106">
        <f t="shared" si="1380"/>
        <v>31</v>
      </c>
      <c r="H4328" s="104">
        <f t="shared" si="1390"/>
        <v>1</v>
      </c>
      <c r="I4328" s="104">
        <f t="shared" si="1381"/>
        <v>1.07934741</v>
      </c>
      <c r="J4328" s="104">
        <f t="shared" si="1382"/>
        <v>1.07934741</v>
      </c>
      <c r="K4328" s="104">
        <f t="shared" si="1383"/>
        <v>13468.85983437</v>
      </c>
      <c r="L4328" s="107">
        <f t="shared" si="1392"/>
        <v>0</v>
      </c>
      <c r="M4328" s="105">
        <f t="shared" si="1393"/>
        <v>0</v>
      </c>
      <c r="N4328" s="104">
        <f t="shared" si="1384"/>
        <v>0</v>
      </c>
      <c r="O4328" s="113">
        <f t="shared" si="1391"/>
        <v>0.11</v>
      </c>
      <c r="P4328" s="108">
        <f t="shared" si="1385"/>
        <v>1.007603276</v>
      </c>
      <c r="Q4328" s="104">
        <f t="shared" si="1386"/>
        <v>102.40745871999999</v>
      </c>
      <c r="R4328" s="104">
        <f t="shared" si="1387"/>
        <v>102.40745871999999</v>
      </c>
      <c r="S4328" s="109" t="s">
        <v>52</v>
      </c>
      <c r="T4328" s="110">
        <f t="shared" si="1394"/>
        <v>44357</v>
      </c>
      <c r="U4328" s="111">
        <f t="shared" si="1388"/>
        <v>0</v>
      </c>
    </row>
    <row r="4329" spans="1:21" x14ac:dyDescent="0.2">
      <c r="A4329" s="112">
        <f t="shared" si="1389"/>
        <v>44354</v>
      </c>
      <c r="B4329" s="104">
        <f t="shared" si="1377"/>
        <v>13575.07508792</v>
      </c>
      <c r="C4329" s="104">
        <f t="shared" si="1395"/>
        <v>12478.706771879948</v>
      </c>
      <c r="D4329" s="132">
        <f t="shared" si="1378"/>
        <v>44327</v>
      </c>
      <c r="E4329" s="105">
        <f t="shared" si="1376"/>
        <v>0</v>
      </c>
      <c r="F4329" s="106">
        <f t="shared" si="1379"/>
        <v>28</v>
      </c>
      <c r="G4329" s="106">
        <f t="shared" si="1380"/>
        <v>31</v>
      </c>
      <c r="H4329" s="104">
        <f t="shared" si="1390"/>
        <v>1</v>
      </c>
      <c r="I4329" s="104">
        <f t="shared" si="1381"/>
        <v>1.07934741</v>
      </c>
      <c r="J4329" s="104">
        <f t="shared" si="1382"/>
        <v>1.07934741</v>
      </c>
      <c r="K4329" s="104">
        <f t="shared" si="1383"/>
        <v>13468.85983437</v>
      </c>
      <c r="L4329" s="107">
        <f t="shared" si="1392"/>
        <v>0</v>
      </c>
      <c r="M4329" s="105">
        <f t="shared" si="1393"/>
        <v>0</v>
      </c>
      <c r="N4329" s="104">
        <f t="shared" si="1384"/>
        <v>0</v>
      </c>
      <c r="O4329" s="113">
        <f t="shared" si="1391"/>
        <v>0.11</v>
      </c>
      <c r="P4329" s="108">
        <f t="shared" si="1385"/>
        <v>1.0078859870000001</v>
      </c>
      <c r="Q4329" s="104">
        <f t="shared" si="1386"/>
        <v>106.21525355</v>
      </c>
      <c r="R4329" s="104">
        <f t="shared" si="1387"/>
        <v>106.21525355</v>
      </c>
      <c r="S4329" s="109" t="s">
        <v>52</v>
      </c>
      <c r="T4329" s="110">
        <f t="shared" si="1394"/>
        <v>44357</v>
      </c>
      <c r="U4329" s="111">
        <f t="shared" si="1388"/>
        <v>0</v>
      </c>
    </row>
    <row r="4330" spans="1:21" x14ac:dyDescent="0.2">
      <c r="A4330" s="112">
        <f t="shared" si="1389"/>
        <v>44355</v>
      </c>
      <c r="B4330" s="104">
        <f t="shared" si="1377"/>
        <v>13578.88393333</v>
      </c>
      <c r="C4330" s="104">
        <f t="shared" si="1395"/>
        <v>12478.706771879948</v>
      </c>
      <c r="D4330" s="132">
        <f t="shared" si="1378"/>
        <v>44327</v>
      </c>
      <c r="E4330" s="105">
        <f t="shared" si="1376"/>
        <v>0</v>
      </c>
      <c r="F4330" s="106">
        <f t="shared" si="1379"/>
        <v>29</v>
      </c>
      <c r="G4330" s="106">
        <f t="shared" si="1380"/>
        <v>31</v>
      </c>
      <c r="H4330" s="104">
        <f t="shared" si="1390"/>
        <v>1</v>
      </c>
      <c r="I4330" s="104">
        <f t="shared" si="1381"/>
        <v>1.07934741</v>
      </c>
      <c r="J4330" s="104">
        <f t="shared" si="1382"/>
        <v>1.07934741</v>
      </c>
      <c r="K4330" s="104">
        <f t="shared" si="1383"/>
        <v>13468.85983437</v>
      </c>
      <c r="L4330" s="107">
        <f t="shared" si="1392"/>
        <v>0</v>
      </c>
      <c r="M4330" s="105">
        <f t="shared" si="1393"/>
        <v>0</v>
      </c>
      <c r="N4330" s="104">
        <f t="shared" si="1384"/>
        <v>0</v>
      </c>
      <c r="O4330" s="113">
        <f t="shared" si="1391"/>
        <v>0.11</v>
      </c>
      <c r="P4330" s="108">
        <f t="shared" si="1385"/>
        <v>1.008168776</v>
      </c>
      <c r="Q4330" s="104">
        <f t="shared" si="1386"/>
        <v>110.02409896</v>
      </c>
      <c r="R4330" s="104">
        <f t="shared" si="1387"/>
        <v>110.02409896</v>
      </c>
      <c r="S4330" s="109" t="s">
        <v>52</v>
      </c>
      <c r="T4330" s="110">
        <f t="shared" si="1394"/>
        <v>44357</v>
      </c>
      <c r="U4330" s="111">
        <f t="shared" si="1388"/>
        <v>0</v>
      </c>
    </row>
    <row r="4331" spans="1:21" x14ac:dyDescent="0.2">
      <c r="A4331" s="112">
        <f t="shared" si="1389"/>
        <v>44356</v>
      </c>
      <c r="B4331" s="104">
        <f t="shared" si="1377"/>
        <v>13582.693856239999</v>
      </c>
      <c r="C4331" s="104">
        <f t="shared" si="1395"/>
        <v>12478.706771879948</v>
      </c>
      <c r="D4331" s="132">
        <f t="shared" si="1378"/>
        <v>44327</v>
      </c>
      <c r="E4331" s="105">
        <f t="shared" ref="E4331:E4394" si="1396">IF(DAY(A4330)=$E$2,VLOOKUP(A4330,$AG$10:$AH$200,2),E4330)</f>
        <v>0</v>
      </c>
      <c r="F4331" s="106">
        <f t="shared" si="1379"/>
        <v>30</v>
      </c>
      <c r="G4331" s="106">
        <f t="shared" si="1380"/>
        <v>31</v>
      </c>
      <c r="H4331" s="104">
        <f t="shared" si="1390"/>
        <v>1</v>
      </c>
      <c r="I4331" s="104">
        <f t="shared" si="1381"/>
        <v>1.07934741</v>
      </c>
      <c r="J4331" s="104">
        <f t="shared" si="1382"/>
        <v>1.07934741</v>
      </c>
      <c r="K4331" s="104">
        <f t="shared" si="1383"/>
        <v>13468.85983437</v>
      </c>
      <c r="L4331" s="107">
        <f t="shared" si="1392"/>
        <v>0</v>
      </c>
      <c r="M4331" s="105">
        <f t="shared" si="1393"/>
        <v>0</v>
      </c>
      <c r="N4331" s="104">
        <f t="shared" si="1384"/>
        <v>0</v>
      </c>
      <c r="O4331" s="113">
        <f t="shared" si="1391"/>
        <v>0.11</v>
      </c>
      <c r="P4331" s="108">
        <f t="shared" si="1385"/>
        <v>1.0084516450000001</v>
      </c>
      <c r="Q4331" s="104">
        <f t="shared" si="1386"/>
        <v>113.83402187</v>
      </c>
      <c r="R4331" s="104">
        <f t="shared" si="1387"/>
        <v>113.83402187</v>
      </c>
      <c r="S4331" s="109" t="s">
        <v>52</v>
      </c>
      <c r="T4331" s="110">
        <f t="shared" si="1394"/>
        <v>44357</v>
      </c>
      <c r="U4331" s="111">
        <f t="shared" si="1388"/>
        <v>0</v>
      </c>
    </row>
    <row r="4332" spans="1:21" ht="15" x14ac:dyDescent="0.2">
      <c r="A4332" s="112">
        <f t="shared" si="1389"/>
        <v>44357</v>
      </c>
      <c r="B4332" s="104">
        <f t="shared" si="1377"/>
        <v>13586.50485666</v>
      </c>
      <c r="C4332" s="104">
        <f t="shared" si="1395"/>
        <v>12478.706771879948</v>
      </c>
      <c r="D4332" s="132">
        <f t="shared" si="1378"/>
        <v>44327</v>
      </c>
      <c r="E4332" s="105">
        <f t="shared" si="1396"/>
        <v>0</v>
      </c>
      <c r="F4332" s="106">
        <f t="shared" si="1379"/>
        <v>31</v>
      </c>
      <c r="G4332" s="106">
        <f t="shared" si="1380"/>
        <v>31</v>
      </c>
      <c r="H4332" s="104">
        <f t="shared" si="1390"/>
        <v>1</v>
      </c>
      <c r="I4332" s="104">
        <f t="shared" si="1381"/>
        <v>1.07934741</v>
      </c>
      <c r="J4332" s="104">
        <f t="shared" si="1382"/>
        <v>1.07934741</v>
      </c>
      <c r="K4332" s="104">
        <f t="shared" si="1383"/>
        <v>13468.85983437</v>
      </c>
      <c r="L4332" s="107">
        <f t="shared" si="1392"/>
        <v>141</v>
      </c>
      <c r="M4332" s="137">
        <f>N4332/K4332</f>
        <v>4.5765847387989576E-2</v>
      </c>
      <c r="N4332" s="136">
        <f>404.7796446+211.63413907</f>
        <v>616.41378366999993</v>
      </c>
      <c r="O4332" s="113">
        <f t="shared" si="1391"/>
        <v>0.11</v>
      </c>
      <c r="P4332" s="108">
        <f t="shared" si="1385"/>
        <v>1.0087345940000001</v>
      </c>
      <c r="Q4332" s="104">
        <f t="shared" si="1386"/>
        <v>117.64502229</v>
      </c>
      <c r="R4332" s="104">
        <f t="shared" si="1387"/>
        <v>734.05880595999997</v>
      </c>
      <c r="S4332" s="109" t="s">
        <v>52</v>
      </c>
      <c r="T4332" s="110">
        <f t="shared" si="1394"/>
        <v>44357</v>
      </c>
      <c r="U4332" s="111">
        <f t="shared" si="1388"/>
        <v>12852.4460507</v>
      </c>
    </row>
    <row r="4333" spans="1:21" x14ac:dyDescent="0.2">
      <c r="A4333" s="112">
        <f t="shared" si="1389"/>
        <v>44358</v>
      </c>
      <c r="B4333" s="104">
        <f t="shared" si="1377"/>
        <v>12856.17237323</v>
      </c>
      <c r="C4333" s="104">
        <f t="shared" si="1395"/>
        <v>11907.608182159947</v>
      </c>
      <c r="D4333" s="132">
        <f t="shared" si="1378"/>
        <v>44358</v>
      </c>
      <c r="E4333" s="105">
        <f t="shared" si="1396"/>
        <v>0</v>
      </c>
      <c r="F4333" s="106">
        <f t="shared" si="1379"/>
        <v>1</v>
      </c>
      <c r="G4333" s="106">
        <f t="shared" si="1380"/>
        <v>30</v>
      </c>
      <c r="H4333" s="104">
        <f t="shared" si="1390"/>
        <v>1</v>
      </c>
      <c r="I4333" s="104">
        <f t="shared" si="1381"/>
        <v>1.07934741</v>
      </c>
      <c r="J4333" s="104">
        <f t="shared" si="1382"/>
        <v>1.07934741</v>
      </c>
      <c r="K4333" s="104">
        <f t="shared" si="1383"/>
        <v>12852.4460507</v>
      </c>
      <c r="L4333" s="107">
        <f t="shared" si="1392"/>
        <v>0</v>
      </c>
      <c r="M4333" s="105">
        <f t="shared" si="1393"/>
        <v>0</v>
      </c>
      <c r="N4333" s="104">
        <f t="shared" si="1384"/>
        <v>0</v>
      </c>
      <c r="O4333" s="113">
        <f t="shared" si="1391"/>
        <v>0.11</v>
      </c>
      <c r="P4333" s="108">
        <f t="shared" si="1385"/>
        <v>1.000289931</v>
      </c>
      <c r="Q4333" s="104">
        <f t="shared" si="1386"/>
        <v>3.72632253</v>
      </c>
      <c r="R4333" s="104">
        <f t="shared" si="1387"/>
        <v>3.72632253</v>
      </c>
      <c r="S4333" s="109" t="s">
        <v>52</v>
      </c>
      <c r="T4333" s="110">
        <f t="shared" si="1394"/>
        <v>44387</v>
      </c>
      <c r="U4333" s="111">
        <f t="shared" si="1388"/>
        <v>0</v>
      </c>
    </row>
    <row r="4334" spans="1:21" x14ac:dyDescent="0.2">
      <c r="A4334" s="112">
        <f t="shared" si="1389"/>
        <v>44359</v>
      </c>
      <c r="B4334" s="104">
        <f t="shared" si="1377"/>
        <v>12859.89977537</v>
      </c>
      <c r="C4334" s="104">
        <f t="shared" si="1395"/>
        <v>11907.608182159947</v>
      </c>
      <c r="D4334" s="132">
        <f t="shared" si="1378"/>
        <v>44358</v>
      </c>
      <c r="E4334" s="105">
        <f t="shared" si="1396"/>
        <v>0</v>
      </c>
      <c r="F4334" s="106">
        <f t="shared" si="1379"/>
        <v>2</v>
      </c>
      <c r="G4334" s="106">
        <f t="shared" si="1380"/>
        <v>30</v>
      </c>
      <c r="H4334" s="104">
        <f t="shared" si="1390"/>
        <v>1</v>
      </c>
      <c r="I4334" s="104">
        <f t="shared" si="1381"/>
        <v>1.07934741</v>
      </c>
      <c r="J4334" s="104">
        <f t="shared" si="1382"/>
        <v>1.07934741</v>
      </c>
      <c r="K4334" s="104">
        <f t="shared" si="1383"/>
        <v>12852.4460507</v>
      </c>
      <c r="L4334" s="107">
        <f t="shared" si="1392"/>
        <v>0</v>
      </c>
      <c r="M4334" s="105">
        <f t="shared" si="1393"/>
        <v>0</v>
      </c>
      <c r="N4334" s="104">
        <f t="shared" si="1384"/>
        <v>0</v>
      </c>
      <c r="O4334" s="113">
        <f t="shared" si="1391"/>
        <v>0.11</v>
      </c>
      <c r="P4334" s="108">
        <f t="shared" si="1385"/>
        <v>1.000579946</v>
      </c>
      <c r="Q4334" s="104">
        <f t="shared" si="1386"/>
        <v>7.4537246699999997</v>
      </c>
      <c r="R4334" s="104">
        <f t="shared" si="1387"/>
        <v>7.4537246699999997</v>
      </c>
      <c r="S4334" s="109" t="s">
        <v>52</v>
      </c>
      <c r="T4334" s="110">
        <f t="shared" si="1394"/>
        <v>44387</v>
      </c>
      <c r="U4334" s="111">
        <f t="shared" si="1388"/>
        <v>0</v>
      </c>
    </row>
    <row r="4335" spans="1:21" x14ac:dyDescent="0.2">
      <c r="A4335" s="112">
        <f t="shared" si="1389"/>
        <v>44360</v>
      </c>
      <c r="B4335" s="104">
        <f t="shared" si="1377"/>
        <v>12863.628257120001</v>
      </c>
      <c r="C4335" s="104">
        <f t="shared" si="1395"/>
        <v>11907.608182159947</v>
      </c>
      <c r="D4335" s="132">
        <f t="shared" si="1378"/>
        <v>44358</v>
      </c>
      <c r="E4335" s="105">
        <f t="shared" si="1396"/>
        <v>0</v>
      </c>
      <c r="F4335" s="106">
        <f t="shared" si="1379"/>
        <v>3</v>
      </c>
      <c r="G4335" s="106">
        <f t="shared" si="1380"/>
        <v>30</v>
      </c>
      <c r="H4335" s="104">
        <f t="shared" si="1390"/>
        <v>1</v>
      </c>
      <c r="I4335" s="104">
        <f t="shared" si="1381"/>
        <v>1.07934741</v>
      </c>
      <c r="J4335" s="104">
        <f t="shared" si="1382"/>
        <v>1.07934741</v>
      </c>
      <c r="K4335" s="104">
        <f t="shared" si="1383"/>
        <v>12852.4460507</v>
      </c>
      <c r="L4335" s="107">
        <f t="shared" si="1392"/>
        <v>0</v>
      </c>
      <c r="M4335" s="105">
        <f t="shared" si="1393"/>
        <v>0</v>
      </c>
      <c r="N4335" s="104">
        <f t="shared" si="1384"/>
        <v>0</v>
      </c>
      <c r="O4335" s="113">
        <f t="shared" si="1391"/>
        <v>0.11</v>
      </c>
      <c r="P4335" s="108">
        <f t="shared" si="1385"/>
        <v>1.0008700450000001</v>
      </c>
      <c r="Q4335" s="104">
        <f t="shared" si="1386"/>
        <v>11.18220642</v>
      </c>
      <c r="R4335" s="104">
        <f t="shared" si="1387"/>
        <v>11.18220642</v>
      </c>
      <c r="S4335" s="109" t="s">
        <v>52</v>
      </c>
      <c r="T4335" s="110">
        <f t="shared" si="1394"/>
        <v>44387</v>
      </c>
      <c r="U4335" s="111">
        <f t="shared" si="1388"/>
        <v>0</v>
      </c>
    </row>
    <row r="4336" spans="1:21" x14ac:dyDescent="0.2">
      <c r="A4336" s="112">
        <f t="shared" si="1389"/>
        <v>44361</v>
      </c>
      <c r="B4336" s="104">
        <f t="shared" si="1377"/>
        <v>12867.35781847</v>
      </c>
      <c r="C4336" s="104">
        <f t="shared" si="1395"/>
        <v>11907.608182159947</v>
      </c>
      <c r="D4336" s="132">
        <f t="shared" si="1378"/>
        <v>44358</v>
      </c>
      <c r="E4336" s="105">
        <f t="shared" si="1396"/>
        <v>0</v>
      </c>
      <c r="F4336" s="106">
        <f t="shared" si="1379"/>
        <v>4</v>
      </c>
      <c r="G4336" s="106">
        <f t="shared" si="1380"/>
        <v>30</v>
      </c>
      <c r="H4336" s="104">
        <f t="shared" si="1390"/>
        <v>1</v>
      </c>
      <c r="I4336" s="104">
        <f t="shared" si="1381"/>
        <v>1.07934741</v>
      </c>
      <c r="J4336" s="104">
        <f t="shared" si="1382"/>
        <v>1.07934741</v>
      </c>
      <c r="K4336" s="104">
        <f t="shared" si="1383"/>
        <v>12852.4460507</v>
      </c>
      <c r="L4336" s="107">
        <f t="shared" si="1392"/>
        <v>0</v>
      </c>
      <c r="M4336" s="105">
        <f t="shared" si="1393"/>
        <v>0</v>
      </c>
      <c r="N4336" s="104">
        <f t="shared" si="1384"/>
        <v>0</v>
      </c>
      <c r="O4336" s="113">
        <f t="shared" si="1391"/>
        <v>0.11</v>
      </c>
      <c r="P4336" s="108">
        <f t="shared" si="1385"/>
        <v>1.001160228</v>
      </c>
      <c r="Q4336" s="104">
        <f t="shared" si="1386"/>
        <v>14.911767770000001</v>
      </c>
      <c r="R4336" s="104">
        <f t="shared" si="1387"/>
        <v>14.911767770000001</v>
      </c>
      <c r="S4336" s="109" t="s">
        <v>52</v>
      </c>
      <c r="T4336" s="110">
        <f t="shared" si="1394"/>
        <v>44387</v>
      </c>
      <c r="U4336" s="111">
        <f t="shared" si="1388"/>
        <v>0</v>
      </c>
    </row>
    <row r="4337" spans="1:21" x14ac:dyDescent="0.2">
      <c r="A4337" s="112">
        <f t="shared" si="1389"/>
        <v>44362</v>
      </c>
      <c r="B4337" s="104">
        <f t="shared" si="1377"/>
        <v>12871.08847228</v>
      </c>
      <c r="C4337" s="104">
        <f t="shared" si="1395"/>
        <v>11907.608182159947</v>
      </c>
      <c r="D4337" s="132">
        <f t="shared" si="1378"/>
        <v>44358</v>
      </c>
      <c r="E4337" s="105">
        <f t="shared" si="1396"/>
        <v>0</v>
      </c>
      <c r="F4337" s="106">
        <f t="shared" si="1379"/>
        <v>5</v>
      </c>
      <c r="G4337" s="106">
        <f t="shared" si="1380"/>
        <v>30</v>
      </c>
      <c r="H4337" s="104">
        <f t="shared" si="1390"/>
        <v>1</v>
      </c>
      <c r="I4337" s="104">
        <f t="shared" si="1381"/>
        <v>1.07934741</v>
      </c>
      <c r="J4337" s="104">
        <f t="shared" si="1382"/>
        <v>1.07934741</v>
      </c>
      <c r="K4337" s="104">
        <f t="shared" si="1383"/>
        <v>12852.4460507</v>
      </c>
      <c r="L4337" s="107">
        <f t="shared" si="1392"/>
        <v>0</v>
      </c>
      <c r="M4337" s="105">
        <f t="shared" si="1393"/>
        <v>0</v>
      </c>
      <c r="N4337" s="104">
        <f t="shared" si="1384"/>
        <v>0</v>
      </c>
      <c r="O4337" s="113">
        <f t="shared" si="1391"/>
        <v>0.11</v>
      </c>
      <c r="P4337" s="108">
        <f t="shared" si="1385"/>
        <v>1.0014504959999999</v>
      </c>
      <c r="Q4337" s="104">
        <f t="shared" si="1386"/>
        <v>18.642421580000001</v>
      </c>
      <c r="R4337" s="104">
        <f t="shared" si="1387"/>
        <v>18.642421580000001</v>
      </c>
      <c r="S4337" s="109" t="s">
        <v>52</v>
      </c>
      <c r="T4337" s="110">
        <f t="shared" si="1394"/>
        <v>44387</v>
      </c>
      <c r="U4337" s="111">
        <f t="shared" si="1388"/>
        <v>0</v>
      </c>
    </row>
    <row r="4338" spans="1:21" x14ac:dyDescent="0.2">
      <c r="A4338" s="112">
        <f t="shared" si="1389"/>
        <v>44363</v>
      </c>
      <c r="B4338" s="104">
        <f t="shared" si="1377"/>
        <v>12874.82019285</v>
      </c>
      <c r="C4338" s="104">
        <f t="shared" si="1395"/>
        <v>11907.608182159947</v>
      </c>
      <c r="D4338" s="132">
        <f t="shared" si="1378"/>
        <v>44358</v>
      </c>
      <c r="E4338" s="105">
        <f t="shared" si="1396"/>
        <v>0</v>
      </c>
      <c r="F4338" s="106">
        <f t="shared" si="1379"/>
        <v>6</v>
      </c>
      <c r="G4338" s="106">
        <f t="shared" si="1380"/>
        <v>30</v>
      </c>
      <c r="H4338" s="104">
        <f t="shared" si="1390"/>
        <v>1</v>
      </c>
      <c r="I4338" s="104">
        <f t="shared" si="1381"/>
        <v>1.07934741</v>
      </c>
      <c r="J4338" s="104">
        <f t="shared" si="1382"/>
        <v>1.07934741</v>
      </c>
      <c r="K4338" s="104">
        <f t="shared" si="1383"/>
        <v>12852.4460507</v>
      </c>
      <c r="L4338" s="107">
        <f t="shared" si="1392"/>
        <v>0</v>
      </c>
      <c r="M4338" s="105">
        <f t="shared" si="1393"/>
        <v>0</v>
      </c>
      <c r="N4338" s="104">
        <f t="shared" si="1384"/>
        <v>0</v>
      </c>
      <c r="O4338" s="113">
        <f t="shared" si="1391"/>
        <v>0.11</v>
      </c>
      <c r="P4338" s="108">
        <f t="shared" si="1385"/>
        <v>1.001740847</v>
      </c>
      <c r="Q4338" s="104">
        <f t="shared" si="1386"/>
        <v>22.374142150000001</v>
      </c>
      <c r="R4338" s="104">
        <f t="shared" si="1387"/>
        <v>22.374142150000001</v>
      </c>
      <c r="S4338" s="109" t="s">
        <v>52</v>
      </c>
      <c r="T4338" s="110">
        <f t="shared" si="1394"/>
        <v>44387</v>
      </c>
      <c r="U4338" s="111">
        <f t="shared" si="1388"/>
        <v>0</v>
      </c>
    </row>
    <row r="4339" spans="1:21" x14ac:dyDescent="0.2">
      <c r="A4339" s="112">
        <f t="shared" si="1389"/>
        <v>44364</v>
      </c>
      <c r="B4339" s="104">
        <f t="shared" si="1377"/>
        <v>12878.553005870001</v>
      </c>
      <c r="C4339" s="104">
        <f t="shared" si="1395"/>
        <v>11907.608182159947</v>
      </c>
      <c r="D4339" s="132">
        <f t="shared" si="1378"/>
        <v>44358</v>
      </c>
      <c r="E4339" s="105">
        <f t="shared" si="1396"/>
        <v>0</v>
      </c>
      <c r="F4339" s="106">
        <f t="shared" si="1379"/>
        <v>7</v>
      </c>
      <c r="G4339" s="106">
        <f t="shared" si="1380"/>
        <v>30</v>
      </c>
      <c r="H4339" s="104">
        <f t="shared" si="1390"/>
        <v>1</v>
      </c>
      <c r="I4339" s="104">
        <f t="shared" si="1381"/>
        <v>1.07934741</v>
      </c>
      <c r="J4339" s="104">
        <f t="shared" si="1382"/>
        <v>1.07934741</v>
      </c>
      <c r="K4339" s="104">
        <f t="shared" si="1383"/>
        <v>12852.4460507</v>
      </c>
      <c r="L4339" s="107">
        <f t="shared" si="1392"/>
        <v>0</v>
      </c>
      <c r="M4339" s="105">
        <f t="shared" si="1393"/>
        <v>0</v>
      </c>
      <c r="N4339" s="104">
        <f t="shared" si="1384"/>
        <v>0</v>
      </c>
      <c r="O4339" s="113">
        <f t="shared" si="1391"/>
        <v>0.11</v>
      </c>
      <c r="P4339" s="108">
        <f t="shared" si="1385"/>
        <v>1.002031283</v>
      </c>
      <c r="Q4339" s="104">
        <f t="shared" si="1386"/>
        <v>26.106955169999999</v>
      </c>
      <c r="R4339" s="104">
        <f t="shared" si="1387"/>
        <v>26.106955169999999</v>
      </c>
      <c r="S4339" s="109" t="s">
        <v>52</v>
      </c>
      <c r="T4339" s="110">
        <f t="shared" si="1394"/>
        <v>44387</v>
      </c>
      <c r="U4339" s="111">
        <f t="shared" si="1388"/>
        <v>0</v>
      </c>
    </row>
    <row r="4340" spans="1:21" x14ac:dyDescent="0.2">
      <c r="A4340" s="112">
        <f t="shared" si="1389"/>
        <v>44365</v>
      </c>
      <c r="B4340" s="104">
        <f t="shared" si="1377"/>
        <v>12882.28689849</v>
      </c>
      <c r="C4340" s="104">
        <f t="shared" si="1395"/>
        <v>11907.608182159947</v>
      </c>
      <c r="D4340" s="132">
        <f t="shared" si="1378"/>
        <v>44358</v>
      </c>
      <c r="E4340" s="105">
        <f t="shared" si="1396"/>
        <v>0</v>
      </c>
      <c r="F4340" s="106">
        <f t="shared" si="1379"/>
        <v>8</v>
      </c>
      <c r="G4340" s="106">
        <f t="shared" si="1380"/>
        <v>30</v>
      </c>
      <c r="H4340" s="104">
        <f t="shared" si="1390"/>
        <v>1</v>
      </c>
      <c r="I4340" s="104">
        <f t="shared" si="1381"/>
        <v>1.07934741</v>
      </c>
      <c r="J4340" s="104">
        <f t="shared" si="1382"/>
        <v>1.07934741</v>
      </c>
      <c r="K4340" s="104">
        <f t="shared" si="1383"/>
        <v>12852.4460507</v>
      </c>
      <c r="L4340" s="107">
        <f t="shared" si="1392"/>
        <v>0</v>
      </c>
      <c r="M4340" s="105">
        <f t="shared" si="1393"/>
        <v>0</v>
      </c>
      <c r="N4340" s="104">
        <f t="shared" si="1384"/>
        <v>0</v>
      </c>
      <c r="O4340" s="113">
        <f t="shared" si="1391"/>
        <v>0.11</v>
      </c>
      <c r="P4340" s="108">
        <f t="shared" si="1385"/>
        <v>1.0023218030000001</v>
      </c>
      <c r="Q4340" s="104">
        <f t="shared" si="1386"/>
        <v>29.840847790000002</v>
      </c>
      <c r="R4340" s="104">
        <f t="shared" si="1387"/>
        <v>29.840847790000002</v>
      </c>
      <c r="S4340" s="109" t="s">
        <v>52</v>
      </c>
      <c r="T4340" s="110">
        <f t="shared" si="1394"/>
        <v>44387</v>
      </c>
      <c r="U4340" s="111">
        <f t="shared" si="1388"/>
        <v>0</v>
      </c>
    </row>
    <row r="4341" spans="1:21" x14ac:dyDescent="0.2">
      <c r="A4341" s="112">
        <f t="shared" si="1389"/>
        <v>44366</v>
      </c>
      <c r="B4341" s="104">
        <f t="shared" ref="B4341:B4404" si="1397">IF(E4341&lt;0,"ND",(K4341+Q4341))</f>
        <v>12886.02187072</v>
      </c>
      <c r="C4341" s="104">
        <f t="shared" si="1395"/>
        <v>11907.608182159947</v>
      </c>
      <c r="D4341" s="132">
        <f t="shared" ref="D4341:D4404" si="1398">IF(DAY(A4340)=$E$2,A4341,D4340)</f>
        <v>44358</v>
      </c>
      <c r="E4341" s="105">
        <f t="shared" si="1396"/>
        <v>0</v>
      </c>
      <c r="F4341" s="106">
        <f t="shared" ref="F4341:F4404" si="1399">IF(DAY(A4341)=E$2+1,1,F4340+1)</f>
        <v>9</v>
      </c>
      <c r="G4341" s="106">
        <f t="shared" ref="G4341:G4404" si="1400">IF(DAY(A4341)=E$2+1,DAY(EOMONTH(A4341,0)), IF(DAY(A4341)&lt;&gt;$E$2+1,G4340))</f>
        <v>30</v>
      </c>
      <c r="H4341" s="104">
        <f t="shared" si="1390"/>
        <v>1</v>
      </c>
      <c r="I4341" s="104">
        <f t="shared" ref="I4341:I4404" si="1401">IF(DAY(A4340)=E$2,J4340,I4340)</f>
        <v>1.07934741</v>
      </c>
      <c r="J4341" s="104">
        <f t="shared" ref="J4341:J4404" si="1402">TRUNC(H4341*I4341,8)</f>
        <v>1.07934741</v>
      </c>
      <c r="K4341" s="104">
        <f t="shared" ref="K4341:K4404" si="1403">TRUNC(C4341*J4341,8)</f>
        <v>12852.4460507</v>
      </c>
      <c r="L4341" s="107">
        <f t="shared" si="1392"/>
        <v>0</v>
      </c>
      <c r="M4341" s="105">
        <f t="shared" si="1393"/>
        <v>0</v>
      </c>
      <c r="N4341" s="104">
        <f t="shared" ref="N4341:N4404" si="1404">IF(M4341&gt;0,TRUNC((M4341*K4341),8),0)</f>
        <v>0</v>
      </c>
      <c r="O4341" s="113">
        <f t="shared" si="1391"/>
        <v>0.11</v>
      </c>
      <c r="P4341" s="108">
        <f t="shared" ref="P4341:P4404" si="1405">ROUND((1+O4341)^(30/360)^(F4341/G4341),9)</f>
        <v>1.002612407</v>
      </c>
      <c r="Q4341" s="104">
        <f t="shared" ref="Q4341:Q4404" si="1406">TRUNC((P4341-1)*K4341,8)</f>
        <v>33.575820020000002</v>
      </c>
      <c r="R4341" s="104">
        <f t="shared" ref="R4341:R4404" si="1407">(N4341+Q4341)</f>
        <v>33.575820020000002</v>
      </c>
      <c r="S4341" s="109" t="s">
        <v>52</v>
      </c>
      <c r="T4341" s="110">
        <f t="shared" si="1394"/>
        <v>44387</v>
      </c>
      <c r="U4341" s="111">
        <f t="shared" ref="U4341:U4404" si="1408">IF(L4341&gt;0,K4341-N4341,0)</f>
        <v>0</v>
      </c>
    </row>
    <row r="4342" spans="1:21" x14ac:dyDescent="0.2">
      <c r="A4342" s="112">
        <f t="shared" si="1389"/>
        <v>44367</v>
      </c>
      <c r="B4342" s="104">
        <f t="shared" si="1397"/>
        <v>12889.75792256</v>
      </c>
      <c r="C4342" s="104">
        <f t="shared" si="1395"/>
        <v>11907.608182159947</v>
      </c>
      <c r="D4342" s="132">
        <f t="shared" si="1398"/>
        <v>44358</v>
      </c>
      <c r="E4342" s="105">
        <f t="shared" si="1396"/>
        <v>0</v>
      </c>
      <c r="F4342" s="106">
        <f t="shared" si="1399"/>
        <v>10</v>
      </c>
      <c r="G4342" s="106">
        <f t="shared" si="1400"/>
        <v>30</v>
      </c>
      <c r="H4342" s="104">
        <f t="shared" si="1390"/>
        <v>1</v>
      </c>
      <c r="I4342" s="104">
        <f t="shared" si="1401"/>
        <v>1.07934741</v>
      </c>
      <c r="J4342" s="104">
        <f t="shared" si="1402"/>
        <v>1.07934741</v>
      </c>
      <c r="K4342" s="104">
        <f t="shared" si="1403"/>
        <v>12852.4460507</v>
      </c>
      <c r="L4342" s="107">
        <f t="shared" si="1392"/>
        <v>0</v>
      </c>
      <c r="M4342" s="105">
        <f t="shared" si="1393"/>
        <v>0</v>
      </c>
      <c r="N4342" s="104">
        <f t="shared" si="1404"/>
        <v>0</v>
      </c>
      <c r="O4342" s="113">
        <f t="shared" si="1391"/>
        <v>0.11</v>
      </c>
      <c r="P4342" s="108">
        <f t="shared" si="1405"/>
        <v>1.002903095</v>
      </c>
      <c r="Q4342" s="104">
        <f t="shared" si="1406"/>
        <v>37.311871859999997</v>
      </c>
      <c r="R4342" s="104">
        <f t="shared" si="1407"/>
        <v>37.311871859999997</v>
      </c>
      <c r="S4342" s="109" t="s">
        <v>52</v>
      </c>
      <c r="T4342" s="110">
        <f t="shared" si="1394"/>
        <v>44387</v>
      </c>
      <c r="U4342" s="111">
        <f t="shared" si="1408"/>
        <v>0</v>
      </c>
    </row>
    <row r="4343" spans="1:21" x14ac:dyDescent="0.2">
      <c r="A4343" s="112">
        <f t="shared" si="1389"/>
        <v>44368</v>
      </c>
      <c r="B4343" s="104">
        <f t="shared" si="1397"/>
        <v>12893.495066859999</v>
      </c>
      <c r="C4343" s="104">
        <f t="shared" si="1395"/>
        <v>11907.608182159947</v>
      </c>
      <c r="D4343" s="132">
        <f t="shared" si="1398"/>
        <v>44358</v>
      </c>
      <c r="E4343" s="105">
        <f t="shared" si="1396"/>
        <v>0</v>
      </c>
      <c r="F4343" s="106">
        <f t="shared" si="1399"/>
        <v>11</v>
      </c>
      <c r="G4343" s="106">
        <f t="shared" si="1400"/>
        <v>30</v>
      </c>
      <c r="H4343" s="104">
        <f t="shared" si="1390"/>
        <v>1</v>
      </c>
      <c r="I4343" s="104">
        <f t="shared" si="1401"/>
        <v>1.07934741</v>
      </c>
      <c r="J4343" s="104">
        <f t="shared" si="1402"/>
        <v>1.07934741</v>
      </c>
      <c r="K4343" s="104">
        <f t="shared" si="1403"/>
        <v>12852.4460507</v>
      </c>
      <c r="L4343" s="107">
        <f t="shared" si="1392"/>
        <v>0</v>
      </c>
      <c r="M4343" s="105">
        <f t="shared" si="1393"/>
        <v>0</v>
      </c>
      <c r="N4343" s="104">
        <f t="shared" si="1404"/>
        <v>0</v>
      </c>
      <c r="O4343" s="113">
        <f t="shared" si="1391"/>
        <v>0.11</v>
      </c>
      <c r="P4343" s="108">
        <f t="shared" si="1405"/>
        <v>1.0031938680000001</v>
      </c>
      <c r="Q4343" s="104">
        <f t="shared" si="1406"/>
        <v>41.049016160000001</v>
      </c>
      <c r="R4343" s="104">
        <f t="shared" si="1407"/>
        <v>41.049016160000001</v>
      </c>
      <c r="S4343" s="109" t="s">
        <v>52</v>
      </c>
      <c r="T4343" s="110">
        <f t="shared" si="1394"/>
        <v>44387</v>
      </c>
      <c r="U4343" s="111">
        <f t="shared" si="1408"/>
        <v>0</v>
      </c>
    </row>
    <row r="4344" spans="1:21" x14ac:dyDescent="0.2">
      <c r="A4344" s="112">
        <f t="shared" si="1389"/>
        <v>44369</v>
      </c>
      <c r="B4344" s="104">
        <f t="shared" si="1397"/>
        <v>12897.233290760001</v>
      </c>
      <c r="C4344" s="104">
        <f t="shared" si="1395"/>
        <v>11907.608182159947</v>
      </c>
      <c r="D4344" s="132">
        <f t="shared" si="1398"/>
        <v>44358</v>
      </c>
      <c r="E4344" s="105">
        <f t="shared" si="1396"/>
        <v>0</v>
      </c>
      <c r="F4344" s="106">
        <f t="shared" si="1399"/>
        <v>12</v>
      </c>
      <c r="G4344" s="106">
        <f t="shared" si="1400"/>
        <v>30</v>
      </c>
      <c r="H4344" s="104">
        <f t="shared" si="1390"/>
        <v>1</v>
      </c>
      <c r="I4344" s="104">
        <f t="shared" si="1401"/>
        <v>1.07934741</v>
      </c>
      <c r="J4344" s="104">
        <f t="shared" si="1402"/>
        <v>1.07934741</v>
      </c>
      <c r="K4344" s="104">
        <f t="shared" si="1403"/>
        <v>12852.4460507</v>
      </c>
      <c r="L4344" s="107">
        <f t="shared" si="1392"/>
        <v>0</v>
      </c>
      <c r="M4344" s="105">
        <f t="shared" si="1393"/>
        <v>0</v>
      </c>
      <c r="N4344" s="104">
        <f t="shared" si="1404"/>
        <v>0</v>
      </c>
      <c r="O4344" s="113">
        <f t="shared" si="1391"/>
        <v>0.11</v>
      </c>
      <c r="P4344" s="108">
        <f t="shared" si="1405"/>
        <v>1.0034847250000001</v>
      </c>
      <c r="Q4344" s="104">
        <f t="shared" si="1406"/>
        <v>44.787240060000002</v>
      </c>
      <c r="R4344" s="104">
        <f t="shared" si="1407"/>
        <v>44.787240060000002</v>
      </c>
      <c r="S4344" s="109" t="s">
        <v>52</v>
      </c>
      <c r="T4344" s="110">
        <f t="shared" si="1394"/>
        <v>44387</v>
      </c>
      <c r="U4344" s="111">
        <f t="shared" si="1408"/>
        <v>0</v>
      </c>
    </row>
    <row r="4345" spans="1:21" x14ac:dyDescent="0.2">
      <c r="A4345" s="112">
        <f t="shared" si="1389"/>
        <v>44370</v>
      </c>
      <c r="B4345" s="104">
        <f t="shared" si="1397"/>
        <v>12900.972594270001</v>
      </c>
      <c r="C4345" s="104">
        <f t="shared" si="1395"/>
        <v>11907.608182159947</v>
      </c>
      <c r="D4345" s="132">
        <f t="shared" si="1398"/>
        <v>44358</v>
      </c>
      <c r="E4345" s="105">
        <f t="shared" si="1396"/>
        <v>0</v>
      </c>
      <c r="F4345" s="106">
        <f t="shared" si="1399"/>
        <v>13</v>
      </c>
      <c r="G4345" s="106">
        <f t="shared" si="1400"/>
        <v>30</v>
      </c>
      <c r="H4345" s="104">
        <f t="shared" si="1390"/>
        <v>1</v>
      </c>
      <c r="I4345" s="104">
        <f t="shared" si="1401"/>
        <v>1.07934741</v>
      </c>
      <c r="J4345" s="104">
        <f t="shared" si="1402"/>
        <v>1.07934741</v>
      </c>
      <c r="K4345" s="104">
        <f t="shared" si="1403"/>
        <v>12852.4460507</v>
      </c>
      <c r="L4345" s="107">
        <f t="shared" si="1392"/>
        <v>0</v>
      </c>
      <c r="M4345" s="105">
        <f t="shared" si="1393"/>
        <v>0</v>
      </c>
      <c r="N4345" s="104">
        <f t="shared" si="1404"/>
        <v>0</v>
      </c>
      <c r="O4345" s="113">
        <f t="shared" si="1391"/>
        <v>0.11</v>
      </c>
      <c r="P4345" s="108">
        <f t="shared" si="1405"/>
        <v>1.0037756659999999</v>
      </c>
      <c r="Q4345" s="104">
        <f t="shared" si="1406"/>
        <v>48.526543570000001</v>
      </c>
      <c r="R4345" s="104">
        <f t="shared" si="1407"/>
        <v>48.526543570000001</v>
      </c>
      <c r="S4345" s="109" t="s">
        <v>52</v>
      </c>
      <c r="T4345" s="110">
        <f t="shared" si="1394"/>
        <v>44387</v>
      </c>
      <c r="U4345" s="111">
        <f t="shared" si="1408"/>
        <v>0</v>
      </c>
    </row>
    <row r="4346" spans="1:21" x14ac:dyDescent="0.2">
      <c r="A4346" s="112">
        <f t="shared" si="1389"/>
        <v>44371</v>
      </c>
      <c r="B4346" s="104">
        <f t="shared" si="1397"/>
        <v>12904.71299023</v>
      </c>
      <c r="C4346" s="104">
        <f t="shared" si="1395"/>
        <v>11907.608182159947</v>
      </c>
      <c r="D4346" s="132">
        <f t="shared" si="1398"/>
        <v>44358</v>
      </c>
      <c r="E4346" s="105">
        <f t="shared" si="1396"/>
        <v>0</v>
      </c>
      <c r="F4346" s="106">
        <f t="shared" si="1399"/>
        <v>14</v>
      </c>
      <c r="G4346" s="106">
        <f t="shared" si="1400"/>
        <v>30</v>
      </c>
      <c r="H4346" s="104">
        <f t="shared" si="1390"/>
        <v>1</v>
      </c>
      <c r="I4346" s="104">
        <f t="shared" si="1401"/>
        <v>1.07934741</v>
      </c>
      <c r="J4346" s="104">
        <f t="shared" si="1402"/>
        <v>1.07934741</v>
      </c>
      <c r="K4346" s="104">
        <f t="shared" si="1403"/>
        <v>12852.4460507</v>
      </c>
      <c r="L4346" s="107">
        <f t="shared" si="1392"/>
        <v>0</v>
      </c>
      <c r="M4346" s="105">
        <f t="shared" si="1393"/>
        <v>0</v>
      </c>
      <c r="N4346" s="104">
        <f t="shared" si="1404"/>
        <v>0</v>
      </c>
      <c r="O4346" s="113">
        <f t="shared" si="1391"/>
        <v>0.11</v>
      </c>
      <c r="P4346" s="108">
        <f t="shared" si="1405"/>
        <v>1.0040666920000001</v>
      </c>
      <c r="Q4346" s="104">
        <f t="shared" si="1406"/>
        <v>52.266939530000002</v>
      </c>
      <c r="R4346" s="104">
        <f t="shared" si="1407"/>
        <v>52.266939530000002</v>
      </c>
      <c r="S4346" s="109" t="s">
        <v>52</v>
      </c>
      <c r="T4346" s="110">
        <f t="shared" si="1394"/>
        <v>44387</v>
      </c>
      <c r="U4346" s="111">
        <f t="shared" si="1408"/>
        <v>0</v>
      </c>
    </row>
    <row r="4347" spans="1:21" x14ac:dyDescent="0.2">
      <c r="A4347" s="112">
        <f t="shared" si="1389"/>
        <v>44372</v>
      </c>
      <c r="B4347" s="104">
        <f t="shared" si="1397"/>
        <v>12908.4544658</v>
      </c>
      <c r="C4347" s="104">
        <f t="shared" si="1395"/>
        <v>11907.608182159947</v>
      </c>
      <c r="D4347" s="132">
        <f t="shared" si="1398"/>
        <v>44358</v>
      </c>
      <c r="E4347" s="105">
        <f t="shared" si="1396"/>
        <v>0</v>
      </c>
      <c r="F4347" s="106">
        <f t="shared" si="1399"/>
        <v>15</v>
      </c>
      <c r="G4347" s="106">
        <f t="shared" si="1400"/>
        <v>30</v>
      </c>
      <c r="H4347" s="104">
        <f t="shared" si="1390"/>
        <v>1</v>
      </c>
      <c r="I4347" s="104">
        <f t="shared" si="1401"/>
        <v>1.07934741</v>
      </c>
      <c r="J4347" s="104">
        <f t="shared" si="1402"/>
        <v>1.07934741</v>
      </c>
      <c r="K4347" s="104">
        <f t="shared" si="1403"/>
        <v>12852.4460507</v>
      </c>
      <c r="L4347" s="107">
        <f t="shared" si="1392"/>
        <v>0</v>
      </c>
      <c r="M4347" s="105">
        <f t="shared" si="1393"/>
        <v>0</v>
      </c>
      <c r="N4347" s="104">
        <f t="shared" si="1404"/>
        <v>0</v>
      </c>
      <c r="O4347" s="113">
        <f t="shared" si="1391"/>
        <v>0.11</v>
      </c>
      <c r="P4347" s="108">
        <f t="shared" si="1405"/>
        <v>1.0043578019999999</v>
      </c>
      <c r="Q4347" s="104">
        <f t="shared" si="1406"/>
        <v>56.008415100000001</v>
      </c>
      <c r="R4347" s="104">
        <f t="shared" si="1407"/>
        <v>56.008415100000001</v>
      </c>
      <c r="S4347" s="109" t="s">
        <v>52</v>
      </c>
      <c r="T4347" s="110">
        <f t="shared" si="1394"/>
        <v>44387</v>
      </c>
      <c r="U4347" s="111">
        <f t="shared" si="1408"/>
        <v>0</v>
      </c>
    </row>
    <row r="4348" spans="1:21" x14ac:dyDescent="0.2">
      <c r="A4348" s="112">
        <f t="shared" si="1389"/>
        <v>44373</v>
      </c>
      <c r="B4348" s="104">
        <f t="shared" si="1397"/>
        <v>12912.197020970001</v>
      </c>
      <c r="C4348" s="104">
        <f t="shared" si="1395"/>
        <v>11907.608182159947</v>
      </c>
      <c r="D4348" s="132">
        <f t="shared" si="1398"/>
        <v>44358</v>
      </c>
      <c r="E4348" s="105">
        <f t="shared" si="1396"/>
        <v>0</v>
      </c>
      <c r="F4348" s="106">
        <f t="shared" si="1399"/>
        <v>16</v>
      </c>
      <c r="G4348" s="106">
        <f t="shared" si="1400"/>
        <v>30</v>
      </c>
      <c r="H4348" s="104">
        <f t="shared" si="1390"/>
        <v>1</v>
      </c>
      <c r="I4348" s="104">
        <f t="shared" si="1401"/>
        <v>1.07934741</v>
      </c>
      <c r="J4348" s="104">
        <f t="shared" si="1402"/>
        <v>1.07934741</v>
      </c>
      <c r="K4348" s="104">
        <f t="shared" si="1403"/>
        <v>12852.4460507</v>
      </c>
      <c r="L4348" s="107">
        <f t="shared" si="1392"/>
        <v>0</v>
      </c>
      <c r="M4348" s="105">
        <f t="shared" si="1393"/>
        <v>0</v>
      </c>
      <c r="N4348" s="104">
        <f t="shared" si="1404"/>
        <v>0</v>
      </c>
      <c r="O4348" s="113">
        <f t="shared" si="1391"/>
        <v>0.11</v>
      </c>
      <c r="P4348" s="108">
        <f t="shared" si="1405"/>
        <v>1.004648996</v>
      </c>
      <c r="Q4348" s="104">
        <f t="shared" si="1406"/>
        <v>59.750970270000003</v>
      </c>
      <c r="R4348" s="104">
        <f t="shared" si="1407"/>
        <v>59.750970270000003</v>
      </c>
      <c r="S4348" s="109" t="s">
        <v>52</v>
      </c>
      <c r="T4348" s="110">
        <f t="shared" si="1394"/>
        <v>44387</v>
      </c>
      <c r="U4348" s="111">
        <f t="shared" si="1408"/>
        <v>0</v>
      </c>
    </row>
    <row r="4349" spans="1:21" x14ac:dyDescent="0.2">
      <c r="A4349" s="112">
        <f t="shared" si="1389"/>
        <v>44374</v>
      </c>
      <c r="B4349" s="104">
        <f t="shared" si="1397"/>
        <v>12915.940668610001</v>
      </c>
      <c r="C4349" s="104">
        <f t="shared" si="1395"/>
        <v>11907.608182159947</v>
      </c>
      <c r="D4349" s="132">
        <f t="shared" si="1398"/>
        <v>44358</v>
      </c>
      <c r="E4349" s="105">
        <f t="shared" si="1396"/>
        <v>0</v>
      </c>
      <c r="F4349" s="106">
        <f t="shared" si="1399"/>
        <v>17</v>
      </c>
      <c r="G4349" s="106">
        <f t="shared" si="1400"/>
        <v>30</v>
      </c>
      <c r="H4349" s="104">
        <f t="shared" si="1390"/>
        <v>1</v>
      </c>
      <c r="I4349" s="104">
        <f t="shared" si="1401"/>
        <v>1.07934741</v>
      </c>
      <c r="J4349" s="104">
        <f t="shared" si="1402"/>
        <v>1.07934741</v>
      </c>
      <c r="K4349" s="104">
        <f t="shared" si="1403"/>
        <v>12852.4460507</v>
      </c>
      <c r="L4349" s="107">
        <f t="shared" si="1392"/>
        <v>0</v>
      </c>
      <c r="M4349" s="105">
        <f t="shared" si="1393"/>
        <v>0</v>
      </c>
      <c r="N4349" s="104">
        <f t="shared" si="1404"/>
        <v>0</v>
      </c>
      <c r="O4349" s="113">
        <f t="shared" si="1391"/>
        <v>0.11</v>
      </c>
      <c r="P4349" s="108">
        <f t="shared" si="1405"/>
        <v>1.004940275</v>
      </c>
      <c r="Q4349" s="104">
        <f t="shared" si="1406"/>
        <v>63.494617910000002</v>
      </c>
      <c r="R4349" s="104">
        <f t="shared" si="1407"/>
        <v>63.494617910000002</v>
      </c>
      <c r="S4349" s="109" t="s">
        <v>52</v>
      </c>
      <c r="T4349" s="110">
        <f t="shared" si="1394"/>
        <v>44387</v>
      </c>
      <c r="U4349" s="111">
        <f t="shared" si="1408"/>
        <v>0</v>
      </c>
    </row>
    <row r="4350" spans="1:21" x14ac:dyDescent="0.2">
      <c r="A4350" s="112">
        <f t="shared" si="1389"/>
        <v>44375</v>
      </c>
      <c r="B4350" s="104">
        <f t="shared" si="1397"/>
        <v>12919.68539585</v>
      </c>
      <c r="C4350" s="104">
        <f t="shared" si="1395"/>
        <v>11907.608182159947</v>
      </c>
      <c r="D4350" s="132">
        <f t="shared" si="1398"/>
        <v>44358</v>
      </c>
      <c r="E4350" s="105">
        <f t="shared" si="1396"/>
        <v>0</v>
      </c>
      <c r="F4350" s="106">
        <f t="shared" si="1399"/>
        <v>18</v>
      </c>
      <c r="G4350" s="106">
        <f t="shared" si="1400"/>
        <v>30</v>
      </c>
      <c r="H4350" s="104">
        <f t="shared" si="1390"/>
        <v>1</v>
      </c>
      <c r="I4350" s="104">
        <f t="shared" si="1401"/>
        <v>1.07934741</v>
      </c>
      <c r="J4350" s="104">
        <f t="shared" si="1402"/>
        <v>1.07934741</v>
      </c>
      <c r="K4350" s="104">
        <f t="shared" si="1403"/>
        <v>12852.4460507</v>
      </c>
      <c r="L4350" s="107">
        <f t="shared" si="1392"/>
        <v>0</v>
      </c>
      <c r="M4350" s="105">
        <f t="shared" si="1393"/>
        <v>0</v>
      </c>
      <c r="N4350" s="104">
        <f t="shared" si="1404"/>
        <v>0</v>
      </c>
      <c r="O4350" s="113">
        <f t="shared" si="1391"/>
        <v>0.11</v>
      </c>
      <c r="P4350" s="108">
        <f t="shared" si="1405"/>
        <v>1.0052316379999999</v>
      </c>
      <c r="Q4350" s="104">
        <f t="shared" si="1406"/>
        <v>67.239345150000005</v>
      </c>
      <c r="R4350" s="104">
        <f t="shared" si="1407"/>
        <v>67.239345150000005</v>
      </c>
      <c r="S4350" s="109" t="s">
        <v>52</v>
      </c>
      <c r="T4350" s="110">
        <f t="shared" si="1394"/>
        <v>44387</v>
      </c>
      <c r="U4350" s="111">
        <f t="shared" si="1408"/>
        <v>0</v>
      </c>
    </row>
    <row r="4351" spans="1:21" x14ac:dyDescent="0.2">
      <c r="A4351" s="112">
        <f t="shared" si="1389"/>
        <v>44376</v>
      </c>
      <c r="B4351" s="104">
        <f t="shared" si="1397"/>
        <v>12923.43121554</v>
      </c>
      <c r="C4351" s="104">
        <f t="shared" si="1395"/>
        <v>11907.608182159947</v>
      </c>
      <c r="D4351" s="132">
        <f t="shared" si="1398"/>
        <v>44358</v>
      </c>
      <c r="E4351" s="105">
        <f t="shared" si="1396"/>
        <v>0</v>
      </c>
      <c r="F4351" s="106">
        <f t="shared" si="1399"/>
        <v>19</v>
      </c>
      <c r="G4351" s="106">
        <f t="shared" si="1400"/>
        <v>30</v>
      </c>
      <c r="H4351" s="104">
        <f t="shared" si="1390"/>
        <v>1</v>
      </c>
      <c r="I4351" s="104">
        <f t="shared" si="1401"/>
        <v>1.07934741</v>
      </c>
      <c r="J4351" s="104">
        <f t="shared" si="1402"/>
        <v>1.07934741</v>
      </c>
      <c r="K4351" s="104">
        <f t="shared" si="1403"/>
        <v>12852.4460507</v>
      </c>
      <c r="L4351" s="107">
        <f t="shared" si="1392"/>
        <v>0</v>
      </c>
      <c r="M4351" s="105">
        <f t="shared" si="1393"/>
        <v>0</v>
      </c>
      <c r="N4351" s="104">
        <f t="shared" si="1404"/>
        <v>0</v>
      </c>
      <c r="O4351" s="113">
        <f t="shared" si="1391"/>
        <v>0.11</v>
      </c>
      <c r="P4351" s="108">
        <f t="shared" si="1405"/>
        <v>1.005523086</v>
      </c>
      <c r="Q4351" s="104">
        <f t="shared" si="1406"/>
        <v>70.985164839999996</v>
      </c>
      <c r="R4351" s="104">
        <f t="shared" si="1407"/>
        <v>70.985164839999996</v>
      </c>
      <c r="S4351" s="109" t="s">
        <v>52</v>
      </c>
      <c r="T4351" s="110">
        <f t="shared" si="1394"/>
        <v>44387</v>
      </c>
      <c r="U4351" s="111">
        <f t="shared" si="1408"/>
        <v>0</v>
      </c>
    </row>
    <row r="4352" spans="1:21" x14ac:dyDescent="0.2">
      <c r="A4352" s="112">
        <f t="shared" si="1389"/>
        <v>44377</v>
      </c>
      <c r="B4352" s="104">
        <f t="shared" si="1397"/>
        <v>12927.178114849999</v>
      </c>
      <c r="C4352" s="104">
        <f t="shared" si="1395"/>
        <v>11907.608182159947</v>
      </c>
      <c r="D4352" s="132">
        <f t="shared" si="1398"/>
        <v>44358</v>
      </c>
      <c r="E4352" s="105">
        <f t="shared" si="1396"/>
        <v>0</v>
      </c>
      <c r="F4352" s="106">
        <f t="shared" si="1399"/>
        <v>20</v>
      </c>
      <c r="G4352" s="106">
        <f t="shared" si="1400"/>
        <v>30</v>
      </c>
      <c r="H4352" s="104">
        <f t="shared" si="1390"/>
        <v>1</v>
      </c>
      <c r="I4352" s="104">
        <f t="shared" si="1401"/>
        <v>1.07934741</v>
      </c>
      <c r="J4352" s="104">
        <f t="shared" si="1402"/>
        <v>1.07934741</v>
      </c>
      <c r="K4352" s="104">
        <f t="shared" si="1403"/>
        <v>12852.4460507</v>
      </c>
      <c r="L4352" s="107">
        <f t="shared" si="1392"/>
        <v>0</v>
      </c>
      <c r="M4352" s="105">
        <f t="shared" si="1393"/>
        <v>0</v>
      </c>
      <c r="N4352" s="104">
        <f t="shared" si="1404"/>
        <v>0</v>
      </c>
      <c r="O4352" s="113">
        <f t="shared" si="1391"/>
        <v>0.11</v>
      </c>
      <c r="P4352" s="108">
        <f t="shared" si="1405"/>
        <v>1.005814618</v>
      </c>
      <c r="Q4352" s="104">
        <f t="shared" si="1406"/>
        <v>74.732064149999999</v>
      </c>
      <c r="R4352" s="104">
        <f t="shared" si="1407"/>
        <v>74.732064149999999</v>
      </c>
      <c r="S4352" s="109" t="s">
        <v>52</v>
      </c>
      <c r="T4352" s="110">
        <f t="shared" si="1394"/>
        <v>44387</v>
      </c>
      <c r="U4352" s="111">
        <f t="shared" si="1408"/>
        <v>0</v>
      </c>
    </row>
    <row r="4353" spans="1:21" x14ac:dyDescent="0.2">
      <c r="A4353" s="112">
        <f t="shared" si="1389"/>
        <v>44378</v>
      </c>
      <c r="B4353" s="104">
        <f t="shared" si="1397"/>
        <v>12930.926106610001</v>
      </c>
      <c r="C4353" s="104">
        <f t="shared" si="1395"/>
        <v>11907.608182159947</v>
      </c>
      <c r="D4353" s="132">
        <f t="shared" si="1398"/>
        <v>44358</v>
      </c>
      <c r="E4353" s="105">
        <f t="shared" si="1396"/>
        <v>0</v>
      </c>
      <c r="F4353" s="106">
        <f t="shared" si="1399"/>
        <v>21</v>
      </c>
      <c r="G4353" s="106">
        <f t="shared" si="1400"/>
        <v>30</v>
      </c>
      <c r="H4353" s="104">
        <f t="shared" si="1390"/>
        <v>1</v>
      </c>
      <c r="I4353" s="104">
        <f t="shared" si="1401"/>
        <v>1.07934741</v>
      </c>
      <c r="J4353" s="104">
        <f t="shared" si="1402"/>
        <v>1.07934741</v>
      </c>
      <c r="K4353" s="104">
        <f t="shared" si="1403"/>
        <v>12852.4460507</v>
      </c>
      <c r="L4353" s="107">
        <f t="shared" si="1392"/>
        <v>0</v>
      </c>
      <c r="M4353" s="105">
        <f t="shared" si="1393"/>
        <v>0</v>
      </c>
      <c r="N4353" s="104">
        <f t="shared" si="1404"/>
        <v>0</v>
      </c>
      <c r="O4353" s="113">
        <f t="shared" si="1391"/>
        <v>0.11</v>
      </c>
      <c r="P4353" s="108">
        <f t="shared" si="1405"/>
        <v>1.0061062350000001</v>
      </c>
      <c r="Q4353" s="104">
        <f t="shared" si="1406"/>
        <v>78.480055910000004</v>
      </c>
      <c r="R4353" s="104">
        <f t="shared" si="1407"/>
        <v>78.480055910000004</v>
      </c>
      <c r="S4353" s="109" t="s">
        <v>52</v>
      </c>
      <c r="T4353" s="110">
        <f t="shared" si="1394"/>
        <v>44387</v>
      </c>
      <c r="U4353" s="111">
        <f t="shared" si="1408"/>
        <v>0</v>
      </c>
    </row>
    <row r="4354" spans="1:21" x14ac:dyDescent="0.2">
      <c r="A4354" s="112">
        <f t="shared" si="1389"/>
        <v>44379</v>
      </c>
      <c r="B4354" s="104">
        <f t="shared" si="1397"/>
        <v>12934.675177970001</v>
      </c>
      <c r="C4354" s="104">
        <f t="shared" si="1395"/>
        <v>11907.608182159947</v>
      </c>
      <c r="D4354" s="132">
        <f t="shared" si="1398"/>
        <v>44358</v>
      </c>
      <c r="E4354" s="105">
        <f t="shared" si="1396"/>
        <v>0</v>
      </c>
      <c r="F4354" s="106">
        <f t="shared" si="1399"/>
        <v>22</v>
      </c>
      <c r="G4354" s="106">
        <f t="shared" si="1400"/>
        <v>30</v>
      </c>
      <c r="H4354" s="104">
        <f t="shared" si="1390"/>
        <v>1</v>
      </c>
      <c r="I4354" s="104">
        <f t="shared" si="1401"/>
        <v>1.07934741</v>
      </c>
      <c r="J4354" s="104">
        <f t="shared" si="1402"/>
        <v>1.07934741</v>
      </c>
      <c r="K4354" s="104">
        <f t="shared" si="1403"/>
        <v>12852.4460507</v>
      </c>
      <c r="L4354" s="107">
        <f t="shared" si="1392"/>
        <v>0</v>
      </c>
      <c r="M4354" s="105">
        <f t="shared" si="1393"/>
        <v>0</v>
      </c>
      <c r="N4354" s="104">
        <f t="shared" si="1404"/>
        <v>0</v>
      </c>
      <c r="O4354" s="113">
        <f t="shared" si="1391"/>
        <v>0.11</v>
      </c>
      <c r="P4354" s="108">
        <f t="shared" si="1405"/>
        <v>1.0063979359999999</v>
      </c>
      <c r="Q4354" s="104">
        <f t="shared" si="1406"/>
        <v>82.229127270000006</v>
      </c>
      <c r="R4354" s="104">
        <f t="shared" si="1407"/>
        <v>82.229127270000006</v>
      </c>
      <c r="S4354" s="109" t="s">
        <v>52</v>
      </c>
      <c r="T4354" s="110">
        <f t="shared" si="1394"/>
        <v>44387</v>
      </c>
      <c r="U4354" s="111">
        <f t="shared" si="1408"/>
        <v>0</v>
      </c>
    </row>
    <row r="4355" spans="1:21" x14ac:dyDescent="0.2">
      <c r="A4355" s="112">
        <f t="shared" si="1389"/>
        <v>44380</v>
      </c>
      <c r="B4355" s="104">
        <f t="shared" si="1397"/>
        <v>12938.42534179</v>
      </c>
      <c r="C4355" s="104">
        <f t="shared" si="1395"/>
        <v>11907.608182159947</v>
      </c>
      <c r="D4355" s="132">
        <f t="shared" si="1398"/>
        <v>44358</v>
      </c>
      <c r="E4355" s="105">
        <f t="shared" si="1396"/>
        <v>0</v>
      </c>
      <c r="F4355" s="106">
        <f t="shared" si="1399"/>
        <v>23</v>
      </c>
      <c r="G4355" s="106">
        <f t="shared" si="1400"/>
        <v>30</v>
      </c>
      <c r="H4355" s="104">
        <f t="shared" si="1390"/>
        <v>1</v>
      </c>
      <c r="I4355" s="104">
        <f t="shared" si="1401"/>
        <v>1.07934741</v>
      </c>
      <c r="J4355" s="104">
        <f t="shared" si="1402"/>
        <v>1.07934741</v>
      </c>
      <c r="K4355" s="104">
        <f t="shared" si="1403"/>
        <v>12852.4460507</v>
      </c>
      <c r="L4355" s="107">
        <f t="shared" si="1392"/>
        <v>0</v>
      </c>
      <c r="M4355" s="105">
        <f t="shared" si="1393"/>
        <v>0</v>
      </c>
      <c r="N4355" s="104">
        <f t="shared" si="1404"/>
        <v>0</v>
      </c>
      <c r="O4355" s="113">
        <f t="shared" si="1391"/>
        <v>0.11</v>
      </c>
      <c r="P4355" s="108">
        <f t="shared" si="1405"/>
        <v>1.006689722</v>
      </c>
      <c r="Q4355" s="104">
        <f t="shared" si="1406"/>
        <v>85.979291090000004</v>
      </c>
      <c r="R4355" s="104">
        <f t="shared" si="1407"/>
        <v>85.979291090000004</v>
      </c>
      <c r="S4355" s="109" t="s">
        <v>52</v>
      </c>
      <c r="T4355" s="110">
        <f t="shared" si="1394"/>
        <v>44387</v>
      </c>
      <c r="U4355" s="111">
        <f t="shared" si="1408"/>
        <v>0</v>
      </c>
    </row>
    <row r="4356" spans="1:21" x14ac:dyDescent="0.2">
      <c r="A4356" s="112">
        <f t="shared" si="1389"/>
        <v>44381</v>
      </c>
      <c r="B4356" s="104">
        <f t="shared" si="1397"/>
        <v>12942.176598080001</v>
      </c>
      <c r="C4356" s="104">
        <f t="shared" si="1395"/>
        <v>11907.608182159947</v>
      </c>
      <c r="D4356" s="132">
        <f t="shared" si="1398"/>
        <v>44358</v>
      </c>
      <c r="E4356" s="105">
        <f t="shared" si="1396"/>
        <v>0</v>
      </c>
      <c r="F4356" s="106">
        <f t="shared" si="1399"/>
        <v>24</v>
      </c>
      <c r="G4356" s="106">
        <f t="shared" si="1400"/>
        <v>30</v>
      </c>
      <c r="H4356" s="104">
        <f t="shared" si="1390"/>
        <v>1</v>
      </c>
      <c r="I4356" s="104">
        <f t="shared" si="1401"/>
        <v>1.07934741</v>
      </c>
      <c r="J4356" s="104">
        <f t="shared" si="1402"/>
        <v>1.07934741</v>
      </c>
      <c r="K4356" s="104">
        <f t="shared" si="1403"/>
        <v>12852.4460507</v>
      </c>
      <c r="L4356" s="107">
        <f t="shared" si="1392"/>
        <v>0</v>
      </c>
      <c r="M4356" s="105">
        <f t="shared" si="1393"/>
        <v>0</v>
      </c>
      <c r="N4356" s="104">
        <f t="shared" si="1404"/>
        <v>0</v>
      </c>
      <c r="O4356" s="113">
        <f t="shared" si="1391"/>
        <v>0.11</v>
      </c>
      <c r="P4356" s="108">
        <f t="shared" si="1405"/>
        <v>1.0069815929999999</v>
      </c>
      <c r="Q4356" s="104">
        <f t="shared" si="1406"/>
        <v>89.730547380000004</v>
      </c>
      <c r="R4356" s="104">
        <f t="shared" si="1407"/>
        <v>89.730547380000004</v>
      </c>
      <c r="S4356" s="109" t="s">
        <v>52</v>
      </c>
      <c r="T4356" s="110">
        <f t="shared" si="1394"/>
        <v>44387</v>
      </c>
      <c r="U4356" s="111">
        <f t="shared" si="1408"/>
        <v>0</v>
      </c>
    </row>
    <row r="4357" spans="1:21" x14ac:dyDescent="0.2">
      <c r="A4357" s="112">
        <f t="shared" si="1389"/>
        <v>44382</v>
      </c>
      <c r="B4357" s="104">
        <f t="shared" si="1397"/>
        <v>12945.92893396</v>
      </c>
      <c r="C4357" s="104">
        <f t="shared" si="1395"/>
        <v>11907.608182159947</v>
      </c>
      <c r="D4357" s="132">
        <f t="shared" si="1398"/>
        <v>44358</v>
      </c>
      <c r="E4357" s="105">
        <f t="shared" si="1396"/>
        <v>0</v>
      </c>
      <c r="F4357" s="106">
        <f t="shared" si="1399"/>
        <v>25</v>
      </c>
      <c r="G4357" s="106">
        <f t="shared" si="1400"/>
        <v>30</v>
      </c>
      <c r="H4357" s="104">
        <f t="shared" si="1390"/>
        <v>1</v>
      </c>
      <c r="I4357" s="104">
        <f t="shared" si="1401"/>
        <v>1.07934741</v>
      </c>
      <c r="J4357" s="104">
        <f t="shared" si="1402"/>
        <v>1.07934741</v>
      </c>
      <c r="K4357" s="104">
        <f t="shared" si="1403"/>
        <v>12852.4460507</v>
      </c>
      <c r="L4357" s="107">
        <f t="shared" si="1392"/>
        <v>0</v>
      </c>
      <c r="M4357" s="105">
        <f t="shared" si="1393"/>
        <v>0</v>
      </c>
      <c r="N4357" s="104">
        <f t="shared" si="1404"/>
        <v>0</v>
      </c>
      <c r="O4357" s="113">
        <f t="shared" si="1391"/>
        <v>0.11</v>
      </c>
      <c r="P4357" s="108">
        <f t="shared" si="1405"/>
        <v>1.0072735479999999</v>
      </c>
      <c r="Q4357" s="104">
        <f t="shared" si="1406"/>
        <v>93.482883259999994</v>
      </c>
      <c r="R4357" s="104">
        <f t="shared" si="1407"/>
        <v>93.482883259999994</v>
      </c>
      <c r="S4357" s="109" t="s">
        <v>52</v>
      </c>
      <c r="T4357" s="110">
        <f t="shared" si="1394"/>
        <v>44387</v>
      </c>
      <c r="U4357" s="111">
        <f t="shared" si="1408"/>
        <v>0</v>
      </c>
    </row>
    <row r="4358" spans="1:21" x14ac:dyDescent="0.2">
      <c r="A4358" s="112">
        <f t="shared" si="1389"/>
        <v>44383</v>
      </c>
      <c r="B4358" s="104">
        <f t="shared" si="1397"/>
        <v>12949.682362310001</v>
      </c>
      <c r="C4358" s="104">
        <f t="shared" si="1395"/>
        <v>11907.608182159947</v>
      </c>
      <c r="D4358" s="132">
        <f t="shared" si="1398"/>
        <v>44358</v>
      </c>
      <c r="E4358" s="105">
        <f t="shared" si="1396"/>
        <v>0</v>
      </c>
      <c r="F4358" s="106">
        <f t="shared" si="1399"/>
        <v>26</v>
      </c>
      <c r="G4358" s="106">
        <f t="shared" si="1400"/>
        <v>30</v>
      </c>
      <c r="H4358" s="104">
        <f t="shared" si="1390"/>
        <v>1</v>
      </c>
      <c r="I4358" s="104">
        <f t="shared" si="1401"/>
        <v>1.07934741</v>
      </c>
      <c r="J4358" s="104">
        <f t="shared" si="1402"/>
        <v>1.07934741</v>
      </c>
      <c r="K4358" s="104">
        <f t="shared" si="1403"/>
        <v>12852.4460507</v>
      </c>
      <c r="L4358" s="107">
        <f t="shared" si="1392"/>
        <v>0</v>
      </c>
      <c r="M4358" s="105">
        <f t="shared" si="1393"/>
        <v>0</v>
      </c>
      <c r="N4358" s="104">
        <f t="shared" si="1404"/>
        <v>0</v>
      </c>
      <c r="O4358" s="113">
        <f t="shared" si="1391"/>
        <v>0.11</v>
      </c>
      <c r="P4358" s="108">
        <f t="shared" si="1405"/>
        <v>1.0075655880000001</v>
      </c>
      <c r="Q4358" s="104">
        <f t="shared" si="1406"/>
        <v>97.236311610000001</v>
      </c>
      <c r="R4358" s="104">
        <f t="shared" si="1407"/>
        <v>97.236311610000001</v>
      </c>
      <c r="S4358" s="109" t="s">
        <v>52</v>
      </c>
      <c r="T4358" s="110">
        <f t="shared" si="1394"/>
        <v>44387</v>
      </c>
      <c r="U4358" s="111">
        <f t="shared" si="1408"/>
        <v>0</v>
      </c>
    </row>
    <row r="4359" spans="1:21" x14ac:dyDescent="0.2">
      <c r="A4359" s="112">
        <f t="shared" si="1389"/>
        <v>44384</v>
      </c>
      <c r="B4359" s="104">
        <f t="shared" si="1397"/>
        <v>12953.43687026</v>
      </c>
      <c r="C4359" s="104">
        <f t="shared" si="1395"/>
        <v>11907.608182159947</v>
      </c>
      <c r="D4359" s="132">
        <f t="shared" si="1398"/>
        <v>44358</v>
      </c>
      <c r="E4359" s="105">
        <f t="shared" si="1396"/>
        <v>0</v>
      </c>
      <c r="F4359" s="106">
        <f t="shared" si="1399"/>
        <v>27</v>
      </c>
      <c r="G4359" s="106">
        <f t="shared" si="1400"/>
        <v>30</v>
      </c>
      <c r="H4359" s="104">
        <f t="shared" si="1390"/>
        <v>1</v>
      </c>
      <c r="I4359" s="104">
        <f t="shared" si="1401"/>
        <v>1.07934741</v>
      </c>
      <c r="J4359" s="104">
        <f t="shared" si="1402"/>
        <v>1.07934741</v>
      </c>
      <c r="K4359" s="104">
        <f t="shared" si="1403"/>
        <v>12852.4460507</v>
      </c>
      <c r="L4359" s="107">
        <f t="shared" si="1392"/>
        <v>0</v>
      </c>
      <c r="M4359" s="105">
        <f t="shared" si="1393"/>
        <v>0</v>
      </c>
      <c r="N4359" s="104">
        <f t="shared" si="1404"/>
        <v>0</v>
      </c>
      <c r="O4359" s="113">
        <f t="shared" si="1391"/>
        <v>0.11</v>
      </c>
      <c r="P4359" s="108">
        <f t="shared" si="1405"/>
        <v>1.0078577120000001</v>
      </c>
      <c r="Q4359" s="104">
        <f t="shared" si="1406"/>
        <v>100.99081956000001</v>
      </c>
      <c r="R4359" s="104">
        <f t="shared" si="1407"/>
        <v>100.99081956000001</v>
      </c>
      <c r="S4359" s="109" t="s">
        <v>52</v>
      </c>
      <c r="T4359" s="110">
        <f t="shared" si="1394"/>
        <v>44387</v>
      </c>
      <c r="U4359" s="111">
        <f t="shared" si="1408"/>
        <v>0</v>
      </c>
    </row>
    <row r="4360" spans="1:21" x14ac:dyDescent="0.2">
      <c r="A4360" s="112">
        <f t="shared" si="1389"/>
        <v>44385</v>
      </c>
      <c r="B4360" s="104">
        <f t="shared" si="1397"/>
        <v>12957.19247066</v>
      </c>
      <c r="C4360" s="104">
        <f t="shared" si="1395"/>
        <v>11907.608182159947</v>
      </c>
      <c r="D4360" s="132">
        <f t="shared" si="1398"/>
        <v>44358</v>
      </c>
      <c r="E4360" s="105">
        <f t="shared" si="1396"/>
        <v>0</v>
      </c>
      <c r="F4360" s="106">
        <f t="shared" si="1399"/>
        <v>28</v>
      </c>
      <c r="G4360" s="106">
        <f t="shared" si="1400"/>
        <v>30</v>
      </c>
      <c r="H4360" s="104">
        <f t="shared" si="1390"/>
        <v>1</v>
      </c>
      <c r="I4360" s="104">
        <f t="shared" si="1401"/>
        <v>1.07934741</v>
      </c>
      <c r="J4360" s="104">
        <f t="shared" si="1402"/>
        <v>1.07934741</v>
      </c>
      <c r="K4360" s="104">
        <f t="shared" si="1403"/>
        <v>12852.4460507</v>
      </c>
      <c r="L4360" s="107">
        <f t="shared" si="1392"/>
        <v>0</v>
      </c>
      <c r="M4360" s="105">
        <f t="shared" si="1393"/>
        <v>0</v>
      </c>
      <c r="N4360" s="104">
        <f t="shared" si="1404"/>
        <v>0</v>
      </c>
      <c r="O4360" s="113">
        <f t="shared" si="1391"/>
        <v>0.11</v>
      </c>
      <c r="P4360" s="108">
        <f t="shared" si="1405"/>
        <v>1.008149921</v>
      </c>
      <c r="Q4360" s="104">
        <f t="shared" si="1406"/>
        <v>104.74641996</v>
      </c>
      <c r="R4360" s="104">
        <f t="shared" si="1407"/>
        <v>104.74641996</v>
      </c>
      <c r="S4360" s="109" t="s">
        <v>52</v>
      </c>
      <c r="T4360" s="110">
        <f t="shared" si="1394"/>
        <v>44387</v>
      </c>
      <c r="U4360" s="111">
        <f t="shared" si="1408"/>
        <v>0</v>
      </c>
    </row>
    <row r="4361" spans="1:21" x14ac:dyDescent="0.2">
      <c r="A4361" s="112">
        <f t="shared" si="1389"/>
        <v>44386</v>
      </c>
      <c r="B4361" s="104">
        <f t="shared" si="1397"/>
        <v>12960.94916353</v>
      </c>
      <c r="C4361" s="104">
        <f t="shared" si="1395"/>
        <v>11907.608182159947</v>
      </c>
      <c r="D4361" s="132">
        <f t="shared" si="1398"/>
        <v>44358</v>
      </c>
      <c r="E4361" s="105">
        <f t="shared" si="1396"/>
        <v>0</v>
      </c>
      <c r="F4361" s="106">
        <f t="shared" si="1399"/>
        <v>29</v>
      </c>
      <c r="G4361" s="106">
        <f t="shared" si="1400"/>
        <v>30</v>
      </c>
      <c r="H4361" s="104">
        <f t="shared" si="1390"/>
        <v>1</v>
      </c>
      <c r="I4361" s="104">
        <f t="shared" si="1401"/>
        <v>1.07934741</v>
      </c>
      <c r="J4361" s="104">
        <f t="shared" si="1402"/>
        <v>1.07934741</v>
      </c>
      <c r="K4361" s="104">
        <f t="shared" si="1403"/>
        <v>12852.4460507</v>
      </c>
      <c r="L4361" s="107">
        <f t="shared" si="1392"/>
        <v>0</v>
      </c>
      <c r="M4361" s="105">
        <f t="shared" si="1393"/>
        <v>0</v>
      </c>
      <c r="N4361" s="104">
        <f t="shared" si="1404"/>
        <v>0</v>
      </c>
      <c r="O4361" s="113">
        <f t="shared" si="1391"/>
        <v>0.11</v>
      </c>
      <c r="P4361" s="108">
        <f t="shared" si="1405"/>
        <v>1.0084422150000001</v>
      </c>
      <c r="Q4361" s="104">
        <f t="shared" si="1406"/>
        <v>108.50311283000001</v>
      </c>
      <c r="R4361" s="104">
        <f t="shared" si="1407"/>
        <v>108.50311283000001</v>
      </c>
      <c r="S4361" s="109" t="s">
        <v>52</v>
      </c>
      <c r="T4361" s="110">
        <f t="shared" si="1394"/>
        <v>44387</v>
      </c>
      <c r="U4361" s="111">
        <f t="shared" si="1408"/>
        <v>0</v>
      </c>
    </row>
    <row r="4362" spans="1:21" ht="15" x14ac:dyDescent="0.2">
      <c r="A4362" s="112">
        <f t="shared" si="1389"/>
        <v>44387</v>
      </c>
      <c r="B4362" s="104">
        <f t="shared" si="1397"/>
        <v>12964.70694885</v>
      </c>
      <c r="C4362" s="104">
        <f t="shared" si="1395"/>
        <v>11907.608182159947</v>
      </c>
      <c r="D4362" s="132">
        <f t="shared" si="1398"/>
        <v>44358</v>
      </c>
      <c r="E4362" s="105">
        <f t="shared" si="1396"/>
        <v>0</v>
      </c>
      <c r="F4362" s="106">
        <f t="shared" si="1399"/>
        <v>30</v>
      </c>
      <c r="G4362" s="106">
        <f t="shared" si="1400"/>
        <v>30</v>
      </c>
      <c r="H4362" s="104">
        <f t="shared" si="1390"/>
        <v>1</v>
      </c>
      <c r="I4362" s="104">
        <f t="shared" si="1401"/>
        <v>1.07934741</v>
      </c>
      <c r="J4362" s="104">
        <f t="shared" si="1402"/>
        <v>1.07934741</v>
      </c>
      <c r="K4362" s="104">
        <f t="shared" si="1403"/>
        <v>12852.4460507</v>
      </c>
      <c r="L4362" s="107">
        <f t="shared" si="1392"/>
        <v>142</v>
      </c>
      <c r="M4362" s="137">
        <f>N4362/K4362</f>
        <v>0.11813423467957727</v>
      </c>
      <c r="N4362" s="136">
        <f>398.27159822+1120.04227974</f>
        <v>1518.3138779599999</v>
      </c>
      <c r="O4362" s="113">
        <f t="shared" si="1391"/>
        <v>0.11</v>
      </c>
      <c r="P4362" s="108">
        <f t="shared" si="1405"/>
        <v>1.0087345940000001</v>
      </c>
      <c r="Q4362" s="104">
        <f t="shared" si="1406"/>
        <v>112.26089815</v>
      </c>
      <c r="R4362" s="104">
        <f t="shared" si="1407"/>
        <v>1630.5747761099999</v>
      </c>
      <c r="S4362" s="109" t="s">
        <v>52</v>
      </c>
      <c r="T4362" s="110">
        <f t="shared" si="1394"/>
        <v>44387</v>
      </c>
      <c r="U4362" s="111">
        <f t="shared" si="1408"/>
        <v>11334.132172740001</v>
      </c>
    </row>
    <row r="4363" spans="1:21" x14ac:dyDescent="0.2">
      <c r="A4363" s="112">
        <f t="shared" ref="A4363:A4426" si="1409">(A4362+1)</f>
        <v>44388</v>
      </c>
      <c r="B4363" s="104">
        <f t="shared" si="1397"/>
        <v>11337.312269550001</v>
      </c>
      <c r="C4363" s="104">
        <f t="shared" si="1395"/>
        <v>10500.912002699948</v>
      </c>
      <c r="D4363" s="132">
        <f t="shared" si="1398"/>
        <v>44388</v>
      </c>
      <c r="E4363" s="105">
        <f t="shared" si="1396"/>
        <v>0</v>
      </c>
      <c r="F4363" s="106">
        <f t="shared" si="1399"/>
        <v>1</v>
      </c>
      <c r="G4363" s="106">
        <f t="shared" si="1400"/>
        <v>31</v>
      </c>
      <c r="H4363" s="104">
        <f t="shared" ref="H4363:H4426" si="1410">TRUNC(((1+$E4363)^($F4363/$G4363)),8)</f>
        <v>1</v>
      </c>
      <c r="I4363" s="104">
        <f t="shared" si="1401"/>
        <v>1.07934741</v>
      </c>
      <c r="J4363" s="104">
        <f t="shared" si="1402"/>
        <v>1.07934741</v>
      </c>
      <c r="K4363" s="104">
        <f t="shared" si="1403"/>
        <v>11334.13217275</v>
      </c>
      <c r="L4363" s="107">
        <f t="shared" si="1392"/>
        <v>0</v>
      </c>
      <c r="M4363" s="105">
        <f t="shared" si="1393"/>
        <v>0</v>
      </c>
      <c r="N4363" s="104">
        <f t="shared" si="1404"/>
        <v>0</v>
      </c>
      <c r="O4363" s="113">
        <f t="shared" ref="O4363:O4426" si="1411">(O4362)</f>
        <v>0.11</v>
      </c>
      <c r="P4363" s="108">
        <f t="shared" si="1405"/>
        <v>1.0002805770000001</v>
      </c>
      <c r="Q4363" s="104">
        <f t="shared" si="1406"/>
        <v>3.1800967999999998</v>
      </c>
      <c r="R4363" s="104">
        <f t="shared" si="1407"/>
        <v>3.1800967999999998</v>
      </c>
      <c r="S4363" s="109" t="s">
        <v>52</v>
      </c>
      <c r="T4363" s="110">
        <f t="shared" si="1394"/>
        <v>44418</v>
      </c>
      <c r="U4363" s="111">
        <f t="shared" si="1408"/>
        <v>0</v>
      </c>
    </row>
    <row r="4364" spans="1:21" x14ac:dyDescent="0.2">
      <c r="A4364" s="112">
        <f t="shared" si="1409"/>
        <v>44389</v>
      </c>
      <c r="B4364" s="104">
        <f t="shared" si="1397"/>
        <v>11340.49326175</v>
      </c>
      <c r="C4364" s="104">
        <f t="shared" si="1395"/>
        <v>10500.912002699948</v>
      </c>
      <c r="D4364" s="132">
        <f t="shared" si="1398"/>
        <v>44388</v>
      </c>
      <c r="E4364" s="105">
        <f t="shared" si="1396"/>
        <v>0</v>
      </c>
      <c r="F4364" s="106">
        <f t="shared" si="1399"/>
        <v>2</v>
      </c>
      <c r="G4364" s="106">
        <f t="shared" si="1400"/>
        <v>31</v>
      </c>
      <c r="H4364" s="104">
        <f t="shared" si="1410"/>
        <v>1</v>
      </c>
      <c r="I4364" s="104">
        <f t="shared" si="1401"/>
        <v>1.07934741</v>
      </c>
      <c r="J4364" s="104">
        <f t="shared" si="1402"/>
        <v>1.07934741</v>
      </c>
      <c r="K4364" s="104">
        <f t="shared" si="1403"/>
        <v>11334.13217275</v>
      </c>
      <c r="L4364" s="107">
        <f t="shared" ref="L4364:L4427" si="1412">IF(DAY(A4364)=E$2,VLOOKUP(A4364,$X$10:$AE$196,7),0)</f>
        <v>0</v>
      </c>
      <c r="M4364" s="105">
        <f t="shared" ref="M4364:M4427" si="1413">IF(DAY(A4364)=E$2,VLOOKUP(A4364,$X$10:$AE$200,5),0)</f>
        <v>0</v>
      </c>
      <c r="N4364" s="104">
        <f t="shared" si="1404"/>
        <v>0</v>
      </c>
      <c r="O4364" s="113">
        <f t="shared" si="1411"/>
        <v>0.11</v>
      </c>
      <c r="P4364" s="108">
        <f t="shared" si="1405"/>
        <v>1.000561233</v>
      </c>
      <c r="Q4364" s="104">
        <f t="shared" si="1406"/>
        <v>6.3610889999999998</v>
      </c>
      <c r="R4364" s="104">
        <f t="shared" si="1407"/>
        <v>6.3610889999999998</v>
      </c>
      <c r="S4364" s="109" t="s">
        <v>52</v>
      </c>
      <c r="T4364" s="110">
        <f t="shared" ref="T4364:T4427" si="1414">IF(DAY(A4364)=E$2+1,VLOOKUP(A4363,$X$10:$AE$200,8),T4363)</f>
        <v>44418</v>
      </c>
      <c r="U4364" s="111">
        <f t="shared" si="1408"/>
        <v>0</v>
      </c>
    </row>
    <row r="4365" spans="1:21" x14ac:dyDescent="0.2">
      <c r="A4365" s="112">
        <f t="shared" si="1409"/>
        <v>44390</v>
      </c>
      <c r="B4365" s="104">
        <f t="shared" si="1397"/>
        <v>11343.67513801</v>
      </c>
      <c r="C4365" s="104">
        <f t="shared" si="1395"/>
        <v>10500.912002699948</v>
      </c>
      <c r="D4365" s="132">
        <f t="shared" si="1398"/>
        <v>44388</v>
      </c>
      <c r="E4365" s="105">
        <f t="shared" si="1396"/>
        <v>0</v>
      </c>
      <c r="F4365" s="106">
        <f t="shared" si="1399"/>
        <v>3</v>
      </c>
      <c r="G4365" s="106">
        <f t="shared" si="1400"/>
        <v>31</v>
      </c>
      <c r="H4365" s="104">
        <f t="shared" si="1410"/>
        <v>1</v>
      </c>
      <c r="I4365" s="104">
        <f t="shared" si="1401"/>
        <v>1.07934741</v>
      </c>
      <c r="J4365" s="104">
        <f t="shared" si="1402"/>
        <v>1.07934741</v>
      </c>
      <c r="K4365" s="104">
        <f t="shared" si="1403"/>
        <v>11334.13217275</v>
      </c>
      <c r="L4365" s="107">
        <f t="shared" si="1412"/>
        <v>0</v>
      </c>
      <c r="M4365" s="105">
        <f t="shared" si="1413"/>
        <v>0</v>
      </c>
      <c r="N4365" s="104">
        <f t="shared" si="1404"/>
        <v>0</v>
      </c>
      <c r="O4365" s="113">
        <f t="shared" si="1411"/>
        <v>0.11</v>
      </c>
      <c r="P4365" s="108">
        <f t="shared" si="1405"/>
        <v>1.0008419669999999</v>
      </c>
      <c r="Q4365" s="104">
        <f t="shared" si="1406"/>
        <v>9.5429652600000008</v>
      </c>
      <c r="R4365" s="104">
        <f t="shared" si="1407"/>
        <v>9.5429652600000008</v>
      </c>
      <c r="S4365" s="109" t="s">
        <v>52</v>
      </c>
      <c r="T4365" s="110">
        <f t="shared" si="1414"/>
        <v>44418</v>
      </c>
      <c r="U4365" s="111">
        <f t="shared" si="1408"/>
        <v>0</v>
      </c>
    </row>
    <row r="4366" spans="1:21" x14ac:dyDescent="0.2">
      <c r="A4366" s="112">
        <f t="shared" si="1409"/>
        <v>44391</v>
      </c>
      <c r="B4366" s="104">
        <f t="shared" si="1397"/>
        <v>11346.857921000001</v>
      </c>
      <c r="C4366" s="104">
        <f t="shared" si="1395"/>
        <v>10500.912002699948</v>
      </c>
      <c r="D4366" s="132">
        <f t="shared" si="1398"/>
        <v>44388</v>
      </c>
      <c r="E4366" s="105">
        <f t="shared" si="1396"/>
        <v>0</v>
      </c>
      <c r="F4366" s="106">
        <f t="shared" si="1399"/>
        <v>4</v>
      </c>
      <c r="G4366" s="106">
        <f t="shared" si="1400"/>
        <v>31</v>
      </c>
      <c r="H4366" s="104">
        <f t="shared" si="1410"/>
        <v>1</v>
      </c>
      <c r="I4366" s="104">
        <f t="shared" si="1401"/>
        <v>1.07934741</v>
      </c>
      <c r="J4366" s="104">
        <f t="shared" si="1402"/>
        <v>1.07934741</v>
      </c>
      <c r="K4366" s="104">
        <f t="shared" si="1403"/>
        <v>11334.13217275</v>
      </c>
      <c r="L4366" s="107">
        <f t="shared" si="1412"/>
        <v>0</v>
      </c>
      <c r="M4366" s="105">
        <f t="shared" si="1413"/>
        <v>0</v>
      </c>
      <c r="N4366" s="104">
        <f t="shared" si="1404"/>
        <v>0</v>
      </c>
      <c r="O4366" s="113">
        <f t="shared" si="1411"/>
        <v>0.11</v>
      </c>
      <c r="P4366" s="108">
        <f t="shared" si="1405"/>
        <v>1.0011227810000001</v>
      </c>
      <c r="Q4366" s="104">
        <f t="shared" si="1406"/>
        <v>12.725748250000001</v>
      </c>
      <c r="R4366" s="104">
        <f t="shared" si="1407"/>
        <v>12.725748250000001</v>
      </c>
      <c r="S4366" s="109" t="s">
        <v>52</v>
      </c>
      <c r="T4366" s="110">
        <f t="shared" si="1414"/>
        <v>44418</v>
      </c>
      <c r="U4366" s="111">
        <f t="shared" si="1408"/>
        <v>0</v>
      </c>
    </row>
    <row r="4367" spans="1:21" x14ac:dyDescent="0.2">
      <c r="A4367" s="112">
        <f t="shared" si="1409"/>
        <v>44392</v>
      </c>
      <c r="B4367" s="104">
        <f t="shared" si="1397"/>
        <v>11350.04158805</v>
      </c>
      <c r="C4367" s="104">
        <f t="shared" si="1395"/>
        <v>10500.912002699948</v>
      </c>
      <c r="D4367" s="132">
        <f t="shared" si="1398"/>
        <v>44388</v>
      </c>
      <c r="E4367" s="105">
        <f t="shared" si="1396"/>
        <v>0</v>
      </c>
      <c r="F4367" s="106">
        <f t="shared" si="1399"/>
        <v>5</v>
      </c>
      <c r="G4367" s="106">
        <f t="shared" si="1400"/>
        <v>31</v>
      </c>
      <c r="H4367" s="104">
        <f t="shared" si="1410"/>
        <v>1</v>
      </c>
      <c r="I4367" s="104">
        <f t="shared" si="1401"/>
        <v>1.07934741</v>
      </c>
      <c r="J4367" s="104">
        <f t="shared" si="1402"/>
        <v>1.07934741</v>
      </c>
      <c r="K4367" s="104">
        <f t="shared" si="1403"/>
        <v>11334.13217275</v>
      </c>
      <c r="L4367" s="107">
        <f t="shared" si="1412"/>
        <v>0</v>
      </c>
      <c r="M4367" s="105">
        <f t="shared" si="1413"/>
        <v>0</v>
      </c>
      <c r="N4367" s="104">
        <f t="shared" si="1404"/>
        <v>0</v>
      </c>
      <c r="O4367" s="113">
        <f t="shared" si="1411"/>
        <v>0.11</v>
      </c>
      <c r="P4367" s="108">
        <f t="shared" si="1405"/>
        <v>1.001403673</v>
      </c>
      <c r="Q4367" s="104">
        <f t="shared" si="1406"/>
        <v>15.909415299999999</v>
      </c>
      <c r="R4367" s="104">
        <f t="shared" si="1407"/>
        <v>15.909415299999999</v>
      </c>
      <c r="S4367" s="109" t="s">
        <v>52</v>
      </c>
      <c r="T4367" s="110">
        <f t="shared" si="1414"/>
        <v>44418</v>
      </c>
      <c r="U4367" s="111">
        <f t="shared" si="1408"/>
        <v>0</v>
      </c>
    </row>
    <row r="4368" spans="1:21" x14ac:dyDescent="0.2">
      <c r="A4368" s="112">
        <f t="shared" si="1409"/>
        <v>44393</v>
      </c>
      <c r="B4368" s="104">
        <f t="shared" si="1397"/>
        <v>11353.226139169999</v>
      </c>
      <c r="C4368" s="104">
        <f t="shared" si="1395"/>
        <v>10500.912002699948</v>
      </c>
      <c r="D4368" s="132">
        <f t="shared" si="1398"/>
        <v>44388</v>
      </c>
      <c r="E4368" s="105">
        <f t="shared" si="1396"/>
        <v>0</v>
      </c>
      <c r="F4368" s="106">
        <f t="shared" si="1399"/>
        <v>6</v>
      </c>
      <c r="G4368" s="106">
        <f t="shared" si="1400"/>
        <v>31</v>
      </c>
      <c r="H4368" s="104">
        <f t="shared" si="1410"/>
        <v>1</v>
      </c>
      <c r="I4368" s="104">
        <f t="shared" si="1401"/>
        <v>1.07934741</v>
      </c>
      <c r="J4368" s="104">
        <f t="shared" si="1402"/>
        <v>1.07934741</v>
      </c>
      <c r="K4368" s="104">
        <f t="shared" si="1403"/>
        <v>11334.13217275</v>
      </c>
      <c r="L4368" s="107">
        <f t="shared" si="1412"/>
        <v>0</v>
      </c>
      <c r="M4368" s="105">
        <f t="shared" si="1413"/>
        <v>0</v>
      </c>
      <c r="N4368" s="104">
        <f t="shared" si="1404"/>
        <v>0</v>
      </c>
      <c r="O4368" s="113">
        <f t="shared" si="1411"/>
        <v>0.11</v>
      </c>
      <c r="P4368" s="108">
        <f t="shared" si="1405"/>
        <v>1.0016846429999999</v>
      </c>
      <c r="Q4368" s="104">
        <f t="shared" si="1406"/>
        <v>19.093966420000001</v>
      </c>
      <c r="R4368" s="104">
        <f t="shared" si="1407"/>
        <v>19.093966420000001</v>
      </c>
      <c r="S4368" s="109" t="s">
        <v>52</v>
      </c>
      <c r="T4368" s="110">
        <f t="shared" si="1414"/>
        <v>44418</v>
      </c>
      <c r="U4368" s="111">
        <f t="shared" si="1408"/>
        <v>0</v>
      </c>
    </row>
    <row r="4369" spans="1:21" x14ac:dyDescent="0.2">
      <c r="A4369" s="112">
        <f t="shared" si="1409"/>
        <v>44394</v>
      </c>
      <c r="B4369" s="104">
        <f t="shared" si="1397"/>
        <v>11356.41159702</v>
      </c>
      <c r="C4369" s="104">
        <f t="shared" si="1395"/>
        <v>10500.912002699948</v>
      </c>
      <c r="D4369" s="132">
        <f t="shared" si="1398"/>
        <v>44388</v>
      </c>
      <c r="E4369" s="105">
        <f t="shared" si="1396"/>
        <v>0</v>
      </c>
      <c r="F4369" s="106">
        <f t="shared" si="1399"/>
        <v>7</v>
      </c>
      <c r="G4369" s="106">
        <f t="shared" si="1400"/>
        <v>31</v>
      </c>
      <c r="H4369" s="104">
        <f t="shared" si="1410"/>
        <v>1</v>
      </c>
      <c r="I4369" s="104">
        <f t="shared" si="1401"/>
        <v>1.07934741</v>
      </c>
      <c r="J4369" s="104">
        <f t="shared" si="1402"/>
        <v>1.07934741</v>
      </c>
      <c r="K4369" s="104">
        <f t="shared" si="1403"/>
        <v>11334.13217275</v>
      </c>
      <c r="L4369" s="107">
        <f t="shared" si="1412"/>
        <v>0</v>
      </c>
      <c r="M4369" s="105">
        <f t="shared" si="1413"/>
        <v>0</v>
      </c>
      <c r="N4369" s="104">
        <f t="shared" si="1404"/>
        <v>0</v>
      </c>
      <c r="O4369" s="113">
        <f t="shared" si="1411"/>
        <v>0.11</v>
      </c>
      <c r="P4369" s="108">
        <f t="shared" si="1405"/>
        <v>1.001965693</v>
      </c>
      <c r="Q4369" s="104">
        <f t="shared" si="1406"/>
        <v>22.27942427</v>
      </c>
      <c r="R4369" s="104">
        <f t="shared" si="1407"/>
        <v>22.27942427</v>
      </c>
      <c r="S4369" s="109" t="s">
        <v>52</v>
      </c>
      <c r="T4369" s="110">
        <f t="shared" si="1414"/>
        <v>44418</v>
      </c>
      <c r="U4369" s="111">
        <f t="shared" si="1408"/>
        <v>0</v>
      </c>
    </row>
    <row r="4370" spans="1:21" x14ac:dyDescent="0.2">
      <c r="A4370" s="112">
        <f t="shared" si="1409"/>
        <v>44395</v>
      </c>
      <c r="B4370" s="104">
        <f t="shared" si="1397"/>
        <v>11359.59795026</v>
      </c>
      <c r="C4370" s="104">
        <f t="shared" ref="C4370:C4433" si="1415">IF(DAY(A4369)=$E$2,VLOOKUP(A4369,X$10:Y$200,2),C4369)</f>
        <v>10500.912002699948</v>
      </c>
      <c r="D4370" s="132">
        <f t="shared" si="1398"/>
        <v>44388</v>
      </c>
      <c r="E4370" s="105">
        <f t="shared" si="1396"/>
        <v>0</v>
      </c>
      <c r="F4370" s="106">
        <f t="shared" si="1399"/>
        <v>8</v>
      </c>
      <c r="G4370" s="106">
        <f t="shared" si="1400"/>
        <v>31</v>
      </c>
      <c r="H4370" s="104">
        <f t="shared" si="1410"/>
        <v>1</v>
      </c>
      <c r="I4370" s="104">
        <f t="shared" si="1401"/>
        <v>1.07934741</v>
      </c>
      <c r="J4370" s="104">
        <f t="shared" si="1402"/>
        <v>1.07934741</v>
      </c>
      <c r="K4370" s="104">
        <f t="shared" si="1403"/>
        <v>11334.13217275</v>
      </c>
      <c r="L4370" s="107">
        <f t="shared" si="1412"/>
        <v>0</v>
      </c>
      <c r="M4370" s="105">
        <f t="shared" si="1413"/>
        <v>0</v>
      </c>
      <c r="N4370" s="104">
        <f t="shared" si="1404"/>
        <v>0</v>
      </c>
      <c r="O4370" s="113">
        <f t="shared" si="1411"/>
        <v>0.11</v>
      </c>
      <c r="P4370" s="108">
        <f t="shared" si="1405"/>
        <v>1.002246822</v>
      </c>
      <c r="Q4370" s="104">
        <f t="shared" si="1406"/>
        <v>25.465777509999999</v>
      </c>
      <c r="R4370" s="104">
        <f t="shared" si="1407"/>
        <v>25.465777509999999</v>
      </c>
      <c r="S4370" s="109" t="s">
        <v>52</v>
      </c>
      <c r="T4370" s="110">
        <f t="shared" si="1414"/>
        <v>44418</v>
      </c>
      <c r="U4370" s="111">
        <f t="shared" si="1408"/>
        <v>0</v>
      </c>
    </row>
    <row r="4371" spans="1:21" x14ac:dyDescent="0.2">
      <c r="A4371" s="112">
        <f t="shared" si="1409"/>
        <v>44396</v>
      </c>
      <c r="B4371" s="104">
        <f t="shared" si="1397"/>
        <v>11362.78518757</v>
      </c>
      <c r="C4371" s="104">
        <f t="shared" si="1415"/>
        <v>10500.912002699948</v>
      </c>
      <c r="D4371" s="132">
        <f t="shared" si="1398"/>
        <v>44388</v>
      </c>
      <c r="E4371" s="105">
        <f t="shared" si="1396"/>
        <v>0</v>
      </c>
      <c r="F4371" s="106">
        <f t="shared" si="1399"/>
        <v>9</v>
      </c>
      <c r="G4371" s="106">
        <f t="shared" si="1400"/>
        <v>31</v>
      </c>
      <c r="H4371" s="104">
        <f t="shared" si="1410"/>
        <v>1</v>
      </c>
      <c r="I4371" s="104">
        <f t="shared" si="1401"/>
        <v>1.07934741</v>
      </c>
      <c r="J4371" s="104">
        <f t="shared" si="1402"/>
        <v>1.07934741</v>
      </c>
      <c r="K4371" s="104">
        <f t="shared" si="1403"/>
        <v>11334.13217275</v>
      </c>
      <c r="L4371" s="107">
        <f t="shared" si="1412"/>
        <v>0</v>
      </c>
      <c r="M4371" s="105">
        <f t="shared" si="1413"/>
        <v>0</v>
      </c>
      <c r="N4371" s="104">
        <f t="shared" si="1404"/>
        <v>0</v>
      </c>
      <c r="O4371" s="113">
        <f t="shared" si="1411"/>
        <v>0.11</v>
      </c>
      <c r="P4371" s="108">
        <f t="shared" si="1405"/>
        <v>1.002528029</v>
      </c>
      <c r="Q4371" s="104">
        <f t="shared" si="1406"/>
        <v>28.653014819999999</v>
      </c>
      <c r="R4371" s="104">
        <f t="shared" si="1407"/>
        <v>28.653014819999999</v>
      </c>
      <c r="S4371" s="109" t="s">
        <v>52</v>
      </c>
      <c r="T4371" s="110">
        <f t="shared" si="1414"/>
        <v>44418</v>
      </c>
      <c r="U4371" s="111">
        <f t="shared" si="1408"/>
        <v>0</v>
      </c>
    </row>
    <row r="4372" spans="1:21" x14ac:dyDescent="0.2">
      <c r="A4372" s="112">
        <f t="shared" si="1409"/>
        <v>44397</v>
      </c>
      <c r="B4372" s="104">
        <f t="shared" si="1397"/>
        <v>11365.9733316</v>
      </c>
      <c r="C4372" s="104">
        <f t="shared" si="1415"/>
        <v>10500.912002699948</v>
      </c>
      <c r="D4372" s="132">
        <f t="shared" si="1398"/>
        <v>44388</v>
      </c>
      <c r="E4372" s="105">
        <f t="shared" si="1396"/>
        <v>0</v>
      </c>
      <c r="F4372" s="106">
        <f t="shared" si="1399"/>
        <v>10</v>
      </c>
      <c r="G4372" s="106">
        <f t="shared" si="1400"/>
        <v>31</v>
      </c>
      <c r="H4372" s="104">
        <f t="shared" si="1410"/>
        <v>1</v>
      </c>
      <c r="I4372" s="104">
        <f t="shared" si="1401"/>
        <v>1.07934741</v>
      </c>
      <c r="J4372" s="104">
        <f t="shared" si="1402"/>
        <v>1.07934741</v>
      </c>
      <c r="K4372" s="104">
        <f t="shared" si="1403"/>
        <v>11334.13217275</v>
      </c>
      <c r="L4372" s="107">
        <f t="shared" si="1412"/>
        <v>0</v>
      </c>
      <c r="M4372" s="105">
        <f t="shared" si="1413"/>
        <v>0</v>
      </c>
      <c r="N4372" s="104">
        <f t="shared" si="1404"/>
        <v>0</v>
      </c>
      <c r="O4372" s="113">
        <f t="shared" si="1411"/>
        <v>0.11</v>
      </c>
      <c r="P4372" s="108">
        <f t="shared" si="1405"/>
        <v>1.002809316</v>
      </c>
      <c r="Q4372" s="104">
        <f t="shared" si="1406"/>
        <v>31.841158849999999</v>
      </c>
      <c r="R4372" s="104">
        <f t="shared" si="1407"/>
        <v>31.841158849999999</v>
      </c>
      <c r="S4372" s="109" t="s">
        <v>52</v>
      </c>
      <c r="T4372" s="110">
        <f t="shared" si="1414"/>
        <v>44418</v>
      </c>
      <c r="U4372" s="111">
        <f t="shared" si="1408"/>
        <v>0</v>
      </c>
    </row>
    <row r="4373" spans="1:21" x14ac:dyDescent="0.2">
      <c r="A4373" s="112">
        <f t="shared" si="1409"/>
        <v>44398</v>
      </c>
      <c r="B4373" s="104">
        <f t="shared" si="1397"/>
        <v>11369.1623597</v>
      </c>
      <c r="C4373" s="104">
        <f t="shared" si="1415"/>
        <v>10500.912002699948</v>
      </c>
      <c r="D4373" s="132">
        <f t="shared" si="1398"/>
        <v>44388</v>
      </c>
      <c r="E4373" s="105">
        <f t="shared" si="1396"/>
        <v>0</v>
      </c>
      <c r="F4373" s="106">
        <f t="shared" si="1399"/>
        <v>11</v>
      </c>
      <c r="G4373" s="106">
        <f t="shared" si="1400"/>
        <v>31</v>
      </c>
      <c r="H4373" s="104">
        <f t="shared" si="1410"/>
        <v>1</v>
      </c>
      <c r="I4373" s="104">
        <f t="shared" si="1401"/>
        <v>1.07934741</v>
      </c>
      <c r="J4373" s="104">
        <f t="shared" si="1402"/>
        <v>1.07934741</v>
      </c>
      <c r="K4373" s="104">
        <f t="shared" si="1403"/>
        <v>11334.13217275</v>
      </c>
      <c r="L4373" s="107">
        <f t="shared" si="1412"/>
        <v>0</v>
      </c>
      <c r="M4373" s="105">
        <f t="shared" si="1413"/>
        <v>0</v>
      </c>
      <c r="N4373" s="104">
        <f t="shared" si="1404"/>
        <v>0</v>
      </c>
      <c r="O4373" s="113">
        <f t="shared" si="1411"/>
        <v>0.11</v>
      </c>
      <c r="P4373" s="108">
        <f t="shared" si="1405"/>
        <v>1.003090681</v>
      </c>
      <c r="Q4373" s="104">
        <f t="shared" si="1406"/>
        <v>35.030186950000001</v>
      </c>
      <c r="R4373" s="104">
        <f t="shared" si="1407"/>
        <v>35.030186950000001</v>
      </c>
      <c r="S4373" s="109" t="s">
        <v>52</v>
      </c>
      <c r="T4373" s="110">
        <f t="shared" si="1414"/>
        <v>44418</v>
      </c>
      <c r="U4373" s="111">
        <f t="shared" si="1408"/>
        <v>0</v>
      </c>
    </row>
    <row r="4374" spans="1:21" x14ac:dyDescent="0.2">
      <c r="A4374" s="112">
        <f t="shared" si="1409"/>
        <v>44399</v>
      </c>
      <c r="B4374" s="104">
        <f t="shared" si="1397"/>
        <v>11372.3522832</v>
      </c>
      <c r="C4374" s="104">
        <f t="shared" si="1415"/>
        <v>10500.912002699948</v>
      </c>
      <c r="D4374" s="132">
        <f t="shared" si="1398"/>
        <v>44388</v>
      </c>
      <c r="E4374" s="105">
        <f t="shared" si="1396"/>
        <v>0</v>
      </c>
      <c r="F4374" s="106">
        <f t="shared" si="1399"/>
        <v>12</v>
      </c>
      <c r="G4374" s="106">
        <f t="shared" si="1400"/>
        <v>31</v>
      </c>
      <c r="H4374" s="104">
        <f t="shared" si="1410"/>
        <v>1</v>
      </c>
      <c r="I4374" s="104">
        <f t="shared" si="1401"/>
        <v>1.07934741</v>
      </c>
      <c r="J4374" s="104">
        <f t="shared" si="1402"/>
        <v>1.07934741</v>
      </c>
      <c r="K4374" s="104">
        <f t="shared" si="1403"/>
        <v>11334.13217275</v>
      </c>
      <c r="L4374" s="107">
        <f t="shared" si="1412"/>
        <v>0</v>
      </c>
      <c r="M4374" s="105">
        <f t="shared" si="1413"/>
        <v>0</v>
      </c>
      <c r="N4374" s="104">
        <f t="shared" si="1404"/>
        <v>0</v>
      </c>
      <c r="O4374" s="113">
        <f t="shared" si="1411"/>
        <v>0.11</v>
      </c>
      <c r="P4374" s="108">
        <f t="shared" si="1405"/>
        <v>1.0033721250000001</v>
      </c>
      <c r="Q4374" s="104">
        <f t="shared" si="1406"/>
        <v>38.22011045</v>
      </c>
      <c r="R4374" s="104">
        <f t="shared" si="1407"/>
        <v>38.22011045</v>
      </c>
      <c r="S4374" s="109" t="s">
        <v>52</v>
      </c>
      <c r="T4374" s="110">
        <f t="shared" si="1414"/>
        <v>44418</v>
      </c>
      <c r="U4374" s="111">
        <f t="shared" si="1408"/>
        <v>0</v>
      </c>
    </row>
    <row r="4375" spans="1:21" x14ac:dyDescent="0.2">
      <c r="A4375" s="112">
        <f t="shared" si="1409"/>
        <v>44400</v>
      </c>
      <c r="B4375" s="104">
        <f t="shared" si="1397"/>
        <v>11375.54310209</v>
      </c>
      <c r="C4375" s="104">
        <f t="shared" si="1415"/>
        <v>10500.912002699948</v>
      </c>
      <c r="D4375" s="132">
        <f t="shared" si="1398"/>
        <v>44388</v>
      </c>
      <c r="E4375" s="105">
        <f t="shared" si="1396"/>
        <v>0</v>
      </c>
      <c r="F4375" s="106">
        <f t="shared" si="1399"/>
        <v>13</v>
      </c>
      <c r="G4375" s="106">
        <f t="shared" si="1400"/>
        <v>31</v>
      </c>
      <c r="H4375" s="104">
        <f t="shared" si="1410"/>
        <v>1</v>
      </c>
      <c r="I4375" s="104">
        <f t="shared" si="1401"/>
        <v>1.07934741</v>
      </c>
      <c r="J4375" s="104">
        <f t="shared" si="1402"/>
        <v>1.07934741</v>
      </c>
      <c r="K4375" s="104">
        <f t="shared" si="1403"/>
        <v>11334.13217275</v>
      </c>
      <c r="L4375" s="107">
        <f t="shared" si="1412"/>
        <v>0</v>
      </c>
      <c r="M4375" s="105">
        <f t="shared" si="1413"/>
        <v>0</v>
      </c>
      <c r="N4375" s="104">
        <f t="shared" si="1404"/>
        <v>0</v>
      </c>
      <c r="O4375" s="113">
        <f t="shared" si="1411"/>
        <v>0.11</v>
      </c>
      <c r="P4375" s="108">
        <f t="shared" si="1405"/>
        <v>1.003653648</v>
      </c>
      <c r="Q4375" s="104">
        <f t="shared" si="1406"/>
        <v>41.410929340000003</v>
      </c>
      <c r="R4375" s="104">
        <f t="shared" si="1407"/>
        <v>41.410929340000003</v>
      </c>
      <c r="S4375" s="109" t="s">
        <v>52</v>
      </c>
      <c r="T4375" s="110">
        <f t="shared" si="1414"/>
        <v>44418</v>
      </c>
      <c r="U4375" s="111">
        <f t="shared" si="1408"/>
        <v>0</v>
      </c>
    </row>
    <row r="4376" spans="1:21" x14ac:dyDescent="0.2">
      <c r="A4376" s="112">
        <f t="shared" si="1409"/>
        <v>44401</v>
      </c>
      <c r="B4376" s="104">
        <f t="shared" si="1397"/>
        <v>11378.73481638</v>
      </c>
      <c r="C4376" s="104">
        <f t="shared" si="1415"/>
        <v>10500.912002699948</v>
      </c>
      <c r="D4376" s="132">
        <f t="shared" si="1398"/>
        <v>44388</v>
      </c>
      <c r="E4376" s="105">
        <f t="shared" si="1396"/>
        <v>0</v>
      </c>
      <c r="F4376" s="106">
        <f t="shared" si="1399"/>
        <v>14</v>
      </c>
      <c r="G4376" s="106">
        <f t="shared" si="1400"/>
        <v>31</v>
      </c>
      <c r="H4376" s="104">
        <f t="shared" si="1410"/>
        <v>1</v>
      </c>
      <c r="I4376" s="104">
        <f t="shared" si="1401"/>
        <v>1.07934741</v>
      </c>
      <c r="J4376" s="104">
        <f t="shared" si="1402"/>
        <v>1.07934741</v>
      </c>
      <c r="K4376" s="104">
        <f t="shared" si="1403"/>
        <v>11334.13217275</v>
      </c>
      <c r="L4376" s="107">
        <f t="shared" si="1412"/>
        <v>0</v>
      </c>
      <c r="M4376" s="105">
        <f t="shared" si="1413"/>
        <v>0</v>
      </c>
      <c r="N4376" s="104">
        <f t="shared" si="1404"/>
        <v>0</v>
      </c>
      <c r="O4376" s="113">
        <f t="shared" si="1411"/>
        <v>0.11</v>
      </c>
      <c r="P4376" s="108">
        <f t="shared" si="1405"/>
        <v>1.0039352500000001</v>
      </c>
      <c r="Q4376" s="104">
        <f t="shared" si="1406"/>
        <v>44.602643630000003</v>
      </c>
      <c r="R4376" s="104">
        <f t="shared" si="1407"/>
        <v>44.602643630000003</v>
      </c>
      <c r="S4376" s="109" t="s">
        <v>52</v>
      </c>
      <c r="T4376" s="110">
        <f t="shared" si="1414"/>
        <v>44418</v>
      </c>
      <c r="U4376" s="111">
        <f t="shared" si="1408"/>
        <v>0</v>
      </c>
    </row>
    <row r="4377" spans="1:21" x14ac:dyDescent="0.2">
      <c r="A4377" s="112">
        <f t="shared" si="1409"/>
        <v>44402</v>
      </c>
      <c r="B4377" s="104">
        <f t="shared" si="1397"/>
        <v>11381.92742606</v>
      </c>
      <c r="C4377" s="104">
        <f t="shared" si="1415"/>
        <v>10500.912002699948</v>
      </c>
      <c r="D4377" s="132">
        <f t="shared" si="1398"/>
        <v>44388</v>
      </c>
      <c r="E4377" s="105">
        <f t="shared" si="1396"/>
        <v>0</v>
      </c>
      <c r="F4377" s="106">
        <f t="shared" si="1399"/>
        <v>15</v>
      </c>
      <c r="G4377" s="106">
        <f t="shared" si="1400"/>
        <v>31</v>
      </c>
      <c r="H4377" s="104">
        <f t="shared" si="1410"/>
        <v>1</v>
      </c>
      <c r="I4377" s="104">
        <f t="shared" si="1401"/>
        <v>1.07934741</v>
      </c>
      <c r="J4377" s="104">
        <f t="shared" si="1402"/>
        <v>1.07934741</v>
      </c>
      <c r="K4377" s="104">
        <f t="shared" si="1403"/>
        <v>11334.13217275</v>
      </c>
      <c r="L4377" s="107">
        <f t="shared" si="1412"/>
        <v>0</v>
      </c>
      <c r="M4377" s="105">
        <f t="shared" si="1413"/>
        <v>0</v>
      </c>
      <c r="N4377" s="104">
        <f t="shared" si="1404"/>
        <v>0</v>
      </c>
      <c r="O4377" s="113">
        <f t="shared" si="1411"/>
        <v>0.11</v>
      </c>
      <c r="P4377" s="108">
        <f t="shared" si="1405"/>
        <v>1.004216931</v>
      </c>
      <c r="Q4377" s="104">
        <f t="shared" si="1406"/>
        <v>47.79525331</v>
      </c>
      <c r="R4377" s="104">
        <f t="shared" si="1407"/>
        <v>47.79525331</v>
      </c>
      <c r="S4377" s="109" t="s">
        <v>52</v>
      </c>
      <c r="T4377" s="110">
        <f t="shared" si="1414"/>
        <v>44418</v>
      </c>
      <c r="U4377" s="111">
        <f t="shared" si="1408"/>
        <v>0</v>
      </c>
    </row>
    <row r="4378" spans="1:21" x14ac:dyDescent="0.2">
      <c r="A4378" s="112">
        <f t="shared" si="1409"/>
        <v>44403</v>
      </c>
      <c r="B4378" s="104">
        <f t="shared" si="1397"/>
        <v>11385.12094248</v>
      </c>
      <c r="C4378" s="104">
        <f t="shared" si="1415"/>
        <v>10500.912002699948</v>
      </c>
      <c r="D4378" s="132">
        <f t="shared" si="1398"/>
        <v>44388</v>
      </c>
      <c r="E4378" s="105">
        <f t="shared" si="1396"/>
        <v>0</v>
      </c>
      <c r="F4378" s="106">
        <f t="shared" si="1399"/>
        <v>16</v>
      </c>
      <c r="G4378" s="106">
        <f t="shared" si="1400"/>
        <v>31</v>
      </c>
      <c r="H4378" s="104">
        <f t="shared" si="1410"/>
        <v>1</v>
      </c>
      <c r="I4378" s="104">
        <f t="shared" si="1401"/>
        <v>1.07934741</v>
      </c>
      <c r="J4378" s="104">
        <f t="shared" si="1402"/>
        <v>1.07934741</v>
      </c>
      <c r="K4378" s="104">
        <f t="shared" si="1403"/>
        <v>11334.13217275</v>
      </c>
      <c r="L4378" s="107">
        <f t="shared" si="1412"/>
        <v>0</v>
      </c>
      <c r="M4378" s="105">
        <f t="shared" si="1413"/>
        <v>0</v>
      </c>
      <c r="N4378" s="104">
        <f t="shared" si="1404"/>
        <v>0</v>
      </c>
      <c r="O4378" s="113">
        <f t="shared" si="1411"/>
        <v>0.11</v>
      </c>
      <c r="P4378" s="108">
        <f t="shared" si="1405"/>
        <v>1.0044986920000001</v>
      </c>
      <c r="Q4378" s="104">
        <f t="shared" si="1406"/>
        <v>50.988769730000001</v>
      </c>
      <c r="R4378" s="104">
        <f t="shared" si="1407"/>
        <v>50.988769730000001</v>
      </c>
      <c r="S4378" s="109" t="s">
        <v>52</v>
      </c>
      <c r="T4378" s="110">
        <f t="shared" si="1414"/>
        <v>44418</v>
      </c>
      <c r="U4378" s="111">
        <f t="shared" si="1408"/>
        <v>0</v>
      </c>
    </row>
    <row r="4379" spans="1:21" x14ac:dyDescent="0.2">
      <c r="A4379" s="112">
        <f t="shared" si="1409"/>
        <v>44404</v>
      </c>
      <c r="B4379" s="104">
        <f t="shared" si="1397"/>
        <v>11388.31534295</v>
      </c>
      <c r="C4379" s="104">
        <f t="shared" si="1415"/>
        <v>10500.912002699948</v>
      </c>
      <c r="D4379" s="132">
        <f t="shared" si="1398"/>
        <v>44388</v>
      </c>
      <c r="E4379" s="105">
        <f t="shared" si="1396"/>
        <v>0</v>
      </c>
      <c r="F4379" s="106">
        <f t="shared" si="1399"/>
        <v>17</v>
      </c>
      <c r="G4379" s="106">
        <f t="shared" si="1400"/>
        <v>31</v>
      </c>
      <c r="H4379" s="104">
        <f t="shared" si="1410"/>
        <v>1</v>
      </c>
      <c r="I4379" s="104">
        <f t="shared" si="1401"/>
        <v>1.07934741</v>
      </c>
      <c r="J4379" s="104">
        <f t="shared" si="1402"/>
        <v>1.07934741</v>
      </c>
      <c r="K4379" s="104">
        <f t="shared" si="1403"/>
        <v>11334.13217275</v>
      </c>
      <c r="L4379" s="107">
        <f t="shared" si="1412"/>
        <v>0</v>
      </c>
      <c r="M4379" s="105">
        <f t="shared" si="1413"/>
        <v>0</v>
      </c>
      <c r="N4379" s="104">
        <f t="shared" si="1404"/>
        <v>0</v>
      </c>
      <c r="O4379" s="113">
        <f t="shared" si="1411"/>
        <v>0.11</v>
      </c>
      <c r="P4379" s="108">
        <f t="shared" si="1405"/>
        <v>1.004780531</v>
      </c>
      <c r="Q4379" s="104">
        <f t="shared" si="1406"/>
        <v>54.183170199999999</v>
      </c>
      <c r="R4379" s="104">
        <f t="shared" si="1407"/>
        <v>54.183170199999999</v>
      </c>
      <c r="S4379" s="109" t="s">
        <v>52</v>
      </c>
      <c r="T4379" s="110">
        <f t="shared" si="1414"/>
        <v>44418</v>
      </c>
      <c r="U4379" s="111">
        <f t="shared" si="1408"/>
        <v>0</v>
      </c>
    </row>
    <row r="4380" spans="1:21" x14ac:dyDescent="0.2">
      <c r="A4380" s="112">
        <f t="shared" si="1409"/>
        <v>44405</v>
      </c>
      <c r="B4380" s="104">
        <f t="shared" si="1397"/>
        <v>11391.510638829999</v>
      </c>
      <c r="C4380" s="104">
        <f t="shared" si="1415"/>
        <v>10500.912002699948</v>
      </c>
      <c r="D4380" s="132">
        <f t="shared" si="1398"/>
        <v>44388</v>
      </c>
      <c r="E4380" s="105">
        <f t="shared" si="1396"/>
        <v>0</v>
      </c>
      <c r="F4380" s="106">
        <f t="shared" si="1399"/>
        <v>18</v>
      </c>
      <c r="G4380" s="106">
        <f t="shared" si="1400"/>
        <v>31</v>
      </c>
      <c r="H4380" s="104">
        <f t="shared" si="1410"/>
        <v>1</v>
      </c>
      <c r="I4380" s="104">
        <f t="shared" si="1401"/>
        <v>1.07934741</v>
      </c>
      <c r="J4380" s="104">
        <f t="shared" si="1402"/>
        <v>1.07934741</v>
      </c>
      <c r="K4380" s="104">
        <f t="shared" si="1403"/>
        <v>11334.13217275</v>
      </c>
      <c r="L4380" s="107">
        <f t="shared" si="1412"/>
        <v>0</v>
      </c>
      <c r="M4380" s="105">
        <f t="shared" si="1413"/>
        <v>0</v>
      </c>
      <c r="N4380" s="104">
        <f t="shared" si="1404"/>
        <v>0</v>
      </c>
      <c r="O4380" s="113">
        <f t="shared" si="1411"/>
        <v>0.11</v>
      </c>
      <c r="P4380" s="108">
        <f t="shared" si="1405"/>
        <v>1.005062449</v>
      </c>
      <c r="Q4380" s="104">
        <f t="shared" si="1406"/>
        <v>57.378466080000003</v>
      </c>
      <c r="R4380" s="104">
        <f t="shared" si="1407"/>
        <v>57.378466080000003</v>
      </c>
      <c r="S4380" s="109" t="s">
        <v>52</v>
      </c>
      <c r="T4380" s="110">
        <f t="shared" si="1414"/>
        <v>44418</v>
      </c>
      <c r="U4380" s="111">
        <f t="shared" si="1408"/>
        <v>0</v>
      </c>
    </row>
    <row r="4381" spans="1:21" x14ac:dyDescent="0.2">
      <c r="A4381" s="112">
        <f t="shared" si="1409"/>
        <v>44406</v>
      </c>
      <c r="B4381" s="104">
        <f t="shared" si="1397"/>
        <v>11394.706841429999</v>
      </c>
      <c r="C4381" s="104">
        <f t="shared" si="1415"/>
        <v>10500.912002699948</v>
      </c>
      <c r="D4381" s="132">
        <f t="shared" si="1398"/>
        <v>44388</v>
      </c>
      <c r="E4381" s="105">
        <f t="shared" si="1396"/>
        <v>0</v>
      </c>
      <c r="F4381" s="106">
        <f t="shared" si="1399"/>
        <v>19</v>
      </c>
      <c r="G4381" s="106">
        <f t="shared" si="1400"/>
        <v>31</v>
      </c>
      <c r="H4381" s="104">
        <f t="shared" si="1410"/>
        <v>1</v>
      </c>
      <c r="I4381" s="104">
        <f t="shared" si="1401"/>
        <v>1.07934741</v>
      </c>
      <c r="J4381" s="104">
        <f t="shared" si="1402"/>
        <v>1.07934741</v>
      </c>
      <c r="K4381" s="104">
        <f t="shared" si="1403"/>
        <v>11334.13217275</v>
      </c>
      <c r="L4381" s="107">
        <f t="shared" si="1412"/>
        <v>0</v>
      </c>
      <c r="M4381" s="105">
        <f t="shared" si="1413"/>
        <v>0</v>
      </c>
      <c r="N4381" s="104">
        <f t="shared" si="1404"/>
        <v>0</v>
      </c>
      <c r="O4381" s="113">
        <f t="shared" si="1411"/>
        <v>0.11</v>
      </c>
      <c r="P4381" s="108">
        <f t="shared" si="1405"/>
        <v>1.0053444469999999</v>
      </c>
      <c r="Q4381" s="104">
        <f t="shared" si="1406"/>
        <v>60.574668680000002</v>
      </c>
      <c r="R4381" s="104">
        <f t="shared" si="1407"/>
        <v>60.574668680000002</v>
      </c>
      <c r="S4381" s="109" t="s">
        <v>52</v>
      </c>
      <c r="T4381" s="110">
        <f t="shared" si="1414"/>
        <v>44418</v>
      </c>
      <c r="U4381" s="111">
        <f t="shared" si="1408"/>
        <v>0</v>
      </c>
    </row>
    <row r="4382" spans="1:21" x14ac:dyDescent="0.2">
      <c r="A4382" s="112">
        <f t="shared" si="1409"/>
        <v>44407</v>
      </c>
      <c r="B4382" s="104">
        <f t="shared" si="1397"/>
        <v>11397.9039281</v>
      </c>
      <c r="C4382" s="104">
        <f t="shared" si="1415"/>
        <v>10500.912002699948</v>
      </c>
      <c r="D4382" s="132">
        <f t="shared" si="1398"/>
        <v>44388</v>
      </c>
      <c r="E4382" s="105">
        <f t="shared" si="1396"/>
        <v>0</v>
      </c>
      <c r="F4382" s="106">
        <f t="shared" si="1399"/>
        <v>20</v>
      </c>
      <c r="G4382" s="106">
        <f t="shared" si="1400"/>
        <v>31</v>
      </c>
      <c r="H4382" s="104">
        <f t="shared" si="1410"/>
        <v>1</v>
      </c>
      <c r="I4382" s="104">
        <f t="shared" si="1401"/>
        <v>1.07934741</v>
      </c>
      <c r="J4382" s="104">
        <f t="shared" si="1402"/>
        <v>1.07934741</v>
      </c>
      <c r="K4382" s="104">
        <f t="shared" si="1403"/>
        <v>11334.13217275</v>
      </c>
      <c r="L4382" s="107">
        <f t="shared" si="1412"/>
        <v>0</v>
      </c>
      <c r="M4382" s="105">
        <f t="shared" si="1413"/>
        <v>0</v>
      </c>
      <c r="N4382" s="104">
        <f t="shared" si="1404"/>
        <v>0</v>
      </c>
      <c r="O4382" s="113">
        <f t="shared" si="1411"/>
        <v>0.11</v>
      </c>
      <c r="P4382" s="108">
        <f t="shared" si="1405"/>
        <v>1.0056265230000001</v>
      </c>
      <c r="Q4382" s="104">
        <f t="shared" si="1406"/>
        <v>63.771755349999999</v>
      </c>
      <c r="R4382" s="104">
        <f t="shared" si="1407"/>
        <v>63.771755349999999</v>
      </c>
      <c r="S4382" s="109" t="s">
        <v>52</v>
      </c>
      <c r="T4382" s="110">
        <f t="shared" si="1414"/>
        <v>44418</v>
      </c>
      <c r="U4382" s="111">
        <f t="shared" si="1408"/>
        <v>0</v>
      </c>
    </row>
    <row r="4383" spans="1:21" x14ac:dyDescent="0.2">
      <c r="A4383" s="112">
        <f t="shared" si="1409"/>
        <v>44408</v>
      </c>
      <c r="B4383" s="104">
        <f t="shared" si="1397"/>
        <v>11401.1019215</v>
      </c>
      <c r="C4383" s="104">
        <f t="shared" si="1415"/>
        <v>10500.912002699948</v>
      </c>
      <c r="D4383" s="132">
        <f t="shared" si="1398"/>
        <v>44388</v>
      </c>
      <c r="E4383" s="105">
        <f t="shared" si="1396"/>
        <v>0</v>
      </c>
      <c r="F4383" s="106">
        <f t="shared" si="1399"/>
        <v>21</v>
      </c>
      <c r="G4383" s="106">
        <f t="shared" si="1400"/>
        <v>31</v>
      </c>
      <c r="H4383" s="104">
        <f t="shared" si="1410"/>
        <v>1</v>
      </c>
      <c r="I4383" s="104">
        <f t="shared" si="1401"/>
        <v>1.07934741</v>
      </c>
      <c r="J4383" s="104">
        <f t="shared" si="1402"/>
        <v>1.07934741</v>
      </c>
      <c r="K4383" s="104">
        <f t="shared" si="1403"/>
        <v>11334.13217275</v>
      </c>
      <c r="L4383" s="107">
        <f t="shared" si="1412"/>
        <v>0</v>
      </c>
      <c r="M4383" s="105">
        <f t="shared" si="1413"/>
        <v>0</v>
      </c>
      <c r="N4383" s="104">
        <f t="shared" si="1404"/>
        <v>0</v>
      </c>
      <c r="O4383" s="113">
        <f t="shared" si="1411"/>
        <v>0.11</v>
      </c>
      <c r="P4383" s="108">
        <f t="shared" si="1405"/>
        <v>1.005908679</v>
      </c>
      <c r="Q4383" s="104">
        <f t="shared" si="1406"/>
        <v>66.969748749999994</v>
      </c>
      <c r="R4383" s="104">
        <f t="shared" si="1407"/>
        <v>66.969748749999994</v>
      </c>
      <c r="S4383" s="109" t="s">
        <v>52</v>
      </c>
      <c r="T4383" s="110">
        <f t="shared" si="1414"/>
        <v>44418</v>
      </c>
      <c r="U4383" s="111">
        <f t="shared" si="1408"/>
        <v>0</v>
      </c>
    </row>
    <row r="4384" spans="1:21" x14ac:dyDescent="0.2">
      <c r="A4384" s="112">
        <f t="shared" si="1409"/>
        <v>44409</v>
      </c>
      <c r="B4384" s="104">
        <f t="shared" si="1397"/>
        <v>11404.30081029</v>
      </c>
      <c r="C4384" s="104">
        <f t="shared" si="1415"/>
        <v>10500.912002699948</v>
      </c>
      <c r="D4384" s="132">
        <f t="shared" si="1398"/>
        <v>44388</v>
      </c>
      <c r="E4384" s="105">
        <f t="shared" si="1396"/>
        <v>0</v>
      </c>
      <c r="F4384" s="106">
        <f t="shared" si="1399"/>
        <v>22</v>
      </c>
      <c r="G4384" s="106">
        <f t="shared" si="1400"/>
        <v>31</v>
      </c>
      <c r="H4384" s="104">
        <f t="shared" si="1410"/>
        <v>1</v>
      </c>
      <c r="I4384" s="104">
        <f t="shared" si="1401"/>
        <v>1.07934741</v>
      </c>
      <c r="J4384" s="104">
        <f t="shared" si="1402"/>
        <v>1.07934741</v>
      </c>
      <c r="K4384" s="104">
        <f t="shared" si="1403"/>
        <v>11334.13217275</v>
      </c>
      <c r="L4384" s="107">
        <f t="shared" si="1412"/>
        <v>0</v>
      </c>
      <c r="M4384" s="105">
        <f t="shared" si="1413"/>
        <v>0</v>
      </c>
      <c r="N4384" s="104">
        <f t="shared" si="1404"/>
        <v>0</v>
      </c>
      <c r="O4384" s="113">
        <f t="shared" si="1411"/>
        <v>0.11</v>
      </c>
      <c r="P4384" s="108">
        <f t="shared" si="1405"/>
        <v>1.006190914</v>
      </c>
      <c r="Q4384" s="104">
        <f t="shared" si="1406"/>
        <v>70.168637540000006</v>
      </c>
      <c r="R4384" s="104">
        <f t="shared" si="1407"/>
        <v>70.168637540000006</v>
      </c>
      <c r="S4384" s="109" t="s">
        <v>52</v>
      </c>
      <c r="T4384" s="110">
        <f t="shared" si="1414"/>
        <v>44418</v>
      </c>
      <c r="U4384" s="111">
        <f t="shared" si="1408"/>
        <v>0</v>
      </c>
    </row>
    <row r="4385" spans="1:21" x14ac:dyDescent="0.2">
      <c r="A4385" s="112">
        <f t="shared" si="1409"/>
        <v>44410</v>
      </c>
      <c r="B4385" s="104">
        <f t="shared" si="1397"/>
        <v>11407.50059448</v>
      </c>
      <c r="C4385" s="104">
        <f t="shared" si="1415"/>
        <v>10500.912002699948</v>
      </c>
      <c r="D4385" s="132">
        <f t="shared" si="1398"/>
        <v>44388</v>
      </c>
      <c r="E4385" s="105">
        <f t="shared" si="1396"/>
        <v>0</v>
      </c>
      <c r="F4385" s="106">
        <f t="shared" si="1399"/>
        <v>23</v>
      </c>
      <c r="G4385" s="106">
        <f t="shared" si="1400"/>
        <v>31</v>
      </c>
      <c r="H4385" s="104">
        <f t="shared" si="1410"/>
        <v>1</v>
      </c>
      <c r="I4385" s="104">
        <f t="shared" si="1401"/>
        <v>1.07934741</v>
      </c>
      <c r="J4385" s="104">
        <f t="shared" si="1402"/>
        <v>1.07934741</v>
      </c>
      <c r="K4385" s="104">
        <f t="shared" si="1403"/>
        <v>11334.13217275</v>
      </c>
      <c r="L4385" s="107">
        <f t="shared" si="1412"/>
        <v>0</v>
      </c>
      <c r="M4385" s="105">
        <f t="shared" si="1413"/>
        <v>0</v>
      </c>
      <c r="N4385" s="104">
        <f t="shared" si="1404"/>
        <v>0</v>
      </c>
      <c r="O4385" s="113">
        <f t="shared" si="1411"/>
        <v>0.11</v>
      </c>
      <c r="P4385" s="108">
        <f t="shared" si="1405"/>
        <v>1.0064732279999999</v>
      </c>
      <c r="Q4385" s="104">
        <f t="shared" si="1406"/>
        <v>73.368421729999994</v>
      </c>
      <c r="R4385" s="104">
        <f t="shared" si="1407"/>
        <v>73.368421729999994</v>
      </c>
      <c r="S4385" s="109" t="s">
        <v>52</v>
      </c>
      <c r="T4385" s="110">
        <f t="shared" si="1414"/>
        <v>44418</v>
      </c>
      <c r="U4385" s="111">
        <f t="shared" si="1408"/>
        <v>0</v>
      </c>
    </row>
    <row r="4386" spans="1:21" x14ac:dyDescent="0.2">
      <c r="A4386" s="112">
        <f t="shared" si="1409"/>
        <v>44411</v>
      </c>
      <c r="B4386" s="104">
        <f t="shared" si="1397"/>
        <v>11410.701274069999</v>
      </c>
      <c r="C4386" s="104">
        <f t="shared" si="1415"/>
        <v>10500.912002699948</v>
      </c>
      <c r="D4386" s="132">
        <f t="shared" si="1398"/>
        <v>44388</v>
      </c>
      <c r="E4386" s="105">
        <f t="shared" si="1396"/>
        <v>0</v>
      </c>
      <c r="F4386" s="106">
        <f t="shared" si="1399"/>
        <v>24</v>
      </c>
      <c r="G4386" s="106">
        <f t="shared" si="1400"/>
        <v>31</v>
      </c>
      <c r="H4386" s="104">
        <f t="shared" si="1410"/>
        <v>1</v>
      </c>
      <c r="I4386" s="104">
        <f t="shared" si="1401"/>
        <v>1.07934741</v>
      </c>
      <c r="J4386" s="104">
        <f t="shared" si="1402"/>
        <v>1.07934741</v>
      </c>
      <c r="K4386" s="104">
        <f t="shared" si="1403"/>
        <v>11334.13217275</v>
      </c>
      <c r="L4386" s="107">
        <f t="shared" si="1412"/>
        <v>0</v>
      </c>
      <c r="M4386" s="105">
        <f t="shared" si="1413"/>
        <v>0</v>
      </c>
      <c r="N4386" s="104">
        <f t="shared" si="1404"/>
        <v>0</v>
      </c>
      <c r="O4386" s="113">
        <f t="shared" si="1411"/>
        <v>0.11</v>
      </c>
      <c r="P4386" s="108">
        <f t="shared" si="1405"/>
        <v>1.0067556209999999</v>
      </c>
      <c r="Q4386" s="104">
        <f t="shared" si="1406"/>
        <v>76.569101320000001</v>
      </c>
      <c r="R4386" s="104">
        <f t="shared" si="1407"/>
        <v>76.569101320000001</v>
      </c>
      <c r="S4386" s="109" t="s">
        <v>52</v>
      </c>
      <c r="T4386" s="110">
        <f t="shared" si="1414"/>
        <v>44418</v>
      </c>
      <c r="U4386" s="111">
        <f t="shared" si="1408"/>
        <v>0</v>
      </c>
    </row>
    <row r="4387" spans="1:21" x14ac:dyDescent="0.2">
      <c r="A4387" s="112">
        <f t="shared" si="1409"/>
        <v>44412</v>
      </c>
      <c r="B4387" s="104">
        <f t="shared" si="1397"/>
        <v>11413.902860390001</v>
      </c>
      <c r="C4387" s="104">
        <f t="shared" si="1415"/>
        <v>10500.912002699948</v>
      </c>
      <c r="D4387" s="132">
        <f t="shared" si="1398"/>
        <v>44388</v>
      </c>
      <c r="E4387" s="105">
        <f t="shared" si="1396"/>
        <v>0</v>
      </c>
      <c r="F4387" s="106">
        <f t="shared" si="1399"/>
        <v>25</v>
      </c>
      <c r="G4387" s="106">
        <f t="shared" si="1400"/>
        <v>31</v>
      </c>
      <c r="H4387" s="104">
        <f t="shared" si="1410"/>
        <v>1</v>
      </c>
      <c r="I4387" s="104">
        <f t="shared" si="1401"/>
        <v>1.07934741</v>
      </c>
      <c r="J4387" s="104">
        <f t="shared" si="1402"/>
        <v>1.07934741</v>
      </c>
      <c r="K4387" s="104">
        <f t="shared" si="1403"/>
        <v>11334.13217275</v>
      </c>
      <c r="L4387" s="107">
        <f t="shared" si="1412"/>
        <v>0</v>
      </c>
      <c r="M4387" s="105">
        <f t="shared" si="1413"/>
        <v>0</v>
      </c>
      <c r="N4387" s="104">
        <f t="shared" si="1404"/>
        <v>0</v>
      </c>
      <c r="O4387" s="113">
        <f t="shared" si="1411"/>
        <v>0.11</v>
      </c>
      <c r="P4387" s="108">
        <f t="shared" si="1405"/>
        <v>1.0070380940000001</v>
      </c>
      <c r="Q4387" s="104">
        <f t="shared" si="1406"/>
        <v>79.770687640000006</v>
      </c>
      <c r="R4387" s="104">
        <f t="shared" si="1407"/>
        <v>79.770687640000006</v>
      </c>
      <c r="S4387" s="109" t="s">
        <v>52</v>
      </c>
      <c r="T4387" s="110">
        <f t="shared" si="1414"/>
        <v>44418</v>
      </c>
      <c r="U4387" s="111">
        <f t="shared" si="1408"/>
        <v>0</v>
      </c>
    </row>
    <row r="4388" spans="1:21" x14ac:dyDescent="0.2">
      <c r="A4388" s="112">
        <f t="shared" si="1409"/>
        <v>44413</v>
      </c>
      <c r="B4388" s="104">
        <f t="shared" si="1397"/>
        <v>11417.10533076</v>
      </c>
      <c r="C4388" s="104">
        <f t="shared" si="1415"/>
        <v>10500.912002699948</v>
      </c>
      <c r="D4388" s="132">
        <f t="shared" si="1398"/>
        <v>44388</v>
      </c>
      <c r="E4388" s="105">
        <f t="shared" si="1396"/>
        <v>0</v>
      </c>
      <c r="F4388" s="106">
        <f t="shared" si="1399"/>
        <v>26</v>
      </c>
      <c r="G4388" s="106">
        <f t="shared" si="1400"/>
        <v>31</v>
      </c>
      <c r="H4388" s="104">
        <f t="shared" si="1410"/>
        <v>1</v>
      </c>
      <c r="I4388" s="104">
        <f t="shared" si="1401"/>
        <v>1.07934741</v>
      </c>
      <c r="J4388" s="104">
        <f t="shared" si="1402"/>
        <v>1.07934741</v>
      </c>
      <c r="K4388" s="104">
        <f t="shared" si="1403"/>
        <v>11334.13217275</v>
      </c>
      <c r="L4388" s="107">
        <f t="shared" si="1412"/>
        <v>0</v>
      </c>
      <c r="M4388" s="105">
        <f t="shared" si="1413"/>
        <v>0</v>
      </c>
      <c r="N4388" s="104">
        <f t="shared" si="1404"/>
        <v>0</v>
      </c>
      <c r="O4388" s="113">
        <f t="shared" si="1411"/>
        <v>0.11</v>
      </c>
      <c r="P4388" s="108">
        <f t="shared" si="1405"/>
        <v>1.0073206450000001</v>
      </c>
      <c r="Q4388" s="104">
        <f t="shared" si="1406"/>
        <v>82.973158010000006</v>
      </c>
      <c r="R4388" s="104">
        <f t="shared" si="1407"/>
        <v>82.973158010000006</v>
      </c>
      <c r="S4388" s="109" t="s">
        <v>52</v>
      </c>
      <c r="T4388" s="110">
        <f t="shared" si="1414"/>
        <v>44418</v>
      </c>
      <c r="U4388" s="111">
        <f t="shared" si="1408"/>
        <v>0</v>
      </c>
    </row>
    <row r="4389" spans="1:21" x14ac:dyDescent="0.2">
      <c r="A4389" s="112">
        <f t="shared" si="1409"/>
        <v>44414</v>
      </c>
      <c r="B4389" s="104">
        <f t="shared" si="1397"/>
        <v>11420.308707869999</v>
      </c>
      <c r="C4389" s="104">
        <f t="shared" si="1415"/>
        <v>10500.912002699948</v>
      </c>
      <c r="D4389" s="132">
        <f t="shared" si="1398"/>
        <v>44388</v>
      </c>
      <c r="E4389" s="105">
        <f t="shared" si="1396"/>
        <v>0</v>
      </c>
      <c r="F4389" s="106">
        <f t="shared" si="1399"/>
        <v>27</v>
      </c>
      <c r="G4389" s="106">
        <f t="shared" si="1400"/>
        <v>31</v>
      </c>
      <c r="H4389" s="104">
        <f t="shared" si="1410"/>
        <v>1</v>
      </c>
      <c r="I4389" s="104">
        <f t="shared" si="1401"/>
        <v>1.07934741</v>
      </c>
      <c r="J4389" s="104">
        <f t="shared" si="1402"/>
        <v>1.07934741</v>
      </c>
      <c r="K4389" s="104">
        <f t="shared" si="1403"/>
        <v>11334.13217275</v>
      </c>
      <c r="L4389" s="107">
        <f t="shared" si="1412"/>
        <v>0</v>
      </c>
      <c r="M4389" s="105">
        <f t="shared" si="1413"/>
        <v>0</v>
      </c>
      <c r="N4389" s="104">
        <f t="shared" si="1404"/>
        <v>0</v>
      </c>
      <c r="O4389" s="113">
        <f t="shared" si="1411"/>
        <v>0.11</v>
      </c>
      <c r="P4389" s="108">
        <f t="shared" si="1405"/>
        <v>1.007603276</v>
      </c>
      <c r="Q4389" s="104">
        <f t="shared" si="1406"/>
        <v>86.176535119999997</v>
      </c>
      <c r="R4389" s="104">
        <f t="shared" si="1407"/>
        <v>86.176535119999997</v>
      </c>
      <c r="S4389" s="109" t="s">
        <v>52</v>
      </c>
      <c r="T4389" s="110">
        <f t="shared" si="1414"/>
        <v>44418</v>
      </c>
      <c r="U4389" s="111">
        <f t="shared" si="1408"/>
        <v>0</v>
      </c>
    </row>
    <row r="4390" spans="1:21" x14ac:dyDescent="0.2">
      <c r="A4390" s="112">
        <f t="shared" si="1409"/>
        <v>44415</v>
      </c>
      <c r="B4390" s="104">
        <f t="shared" si="1397"/>
        <v>11423.512991719999</v>
      </c>
      <c r="C4390" s="104">
        <f t="shared" si="1415"/>
        <v>10500.912002699948</v>
      </c>
      <c r="D4390" s="132">
        <f t="shared" si="1398"/>
        <v>44388</v>
      </c>
      <c r="E4390" s="105">
        <f t="shared" si="1396"/>
        <v>0</v>
      </c>
      <c r="F4390" s="106">
        <f t="shared" si="1399"/>
        <v>28</v>
      </c>
      <c r="G4390" s="106">
        <f t="shared" si="1400"/>
        <v>31</v>
      </c>
      <c r="H4390" s="104">
        <f t="shared" si="1410"/>
        <v>1</v>
      </c>
      <c r="I4390" s="104">
        <f t="shared" si="1401"/>
        <v>1.07934741</v>
      </c>
      <c r="J4390" s="104">
        <f t="shared" si="1402"/>
        <v>1.07934741</v>
      </c>
      <c r="K4390" s="104">
        <f t="shared" si="1403"/>
        <v>11334.13217275</v>
      </c>
      <c r="L4390" s="107">
        <f t="shared" si="1412"/>
        <v>0</v>
      </c>
      <c r="M4390" s="105">
        <f t="shared" si="1413"/>
        <v>0</v>
      </c>
      <c r="N4390" s="104">
        <f t="shared" si="1404"/>
        <v>0</v>
      </c>
      <c r="O4390" s="113">
        <f t="shared" si="1411"/>
        <v>0.11</v>
      </c>
      <c r="P4390" s="108">
        <f t="shared" si="1405"/>
        <v>1.0078859870000001</v>
      </c>
      <c r="Q4390" s="104">
        <f t="shared" si="1406"/>
        <v>89.380818970000007</v>
      </c>
      <c r="R4390" s="104">
        <f t="shared" si="1407"/>
        <v>89.380818970000007</v>
      </c>
      <c r="S4390" s="109" t="s">
        <v>52</v>
      </c>
      <c r="T4390" s="110">
        <f t="shared" si="1414"/>
        <v>44418</v>
      </c>
      <c r="U4390" s="111">
        <f t="shared" si="1408"/>
        <v>0</v>
      </c>
    </row>
    <row r="4391" spans="1:21" x14ac:dyDescent="0.2">
      <c r="A4391" s="112">
        <f t="shared" si="1409"/>
        <v>44416</v>
      </c>
      <c r="B4391" s="104">
        <f t="shared" si="1397"/>
        <v>11426.718159620001</v>
      </c>
      <c r="C4391" s="104">
        <f t="shared" si="1415"/>
        <v>10500.912002699948</v>
      </c>
      <c r="D4391" s="132">
        <f t="shared" si="1398"/>
        <v>44388</v>
      </c>
      <c r="E4391" s="105">
        <f t="shared" si="1396"/>
        <v>0</v>
      </c>
      <c r="F4391" s="106">
        <f t="shared" si="1399"/>
        <v>29</v>
      </c>
      <c r="G4391" s="106">
        <f t="shared" si="1400"/>
        <v>31</v>
      </c>
      <c r="H4391" s="104">
        <f t="shared" si="1410"/>
        <v>1</v>
      </c>
      <c r="I4391" s="104">
        <f t="shared" si="1401"/>
        <v>1.07934741</v>
      </c>
      <c r="J4391" s="104">
        <f t="shared" si="1402"/>
        <v>1.07934741</v>
      </c>
      <c r="K4391" s="104">
        <f t="shared" si="1403"/>
        <v>11334.13217275</v>
      </c>
      <c r="L4391" s="107">
        <f t="shared" si="1412"/>
        <v>0</v>
      </c>
      <c r="M4391" s="105">
        <f t="shared" si="1413"/>
        <v>0</v>
      </c>
      <c r="N4391" s="104">
        <f t="shared" si="1404"/>
        <v>0</v>
      </c>
      <c r="O4391" s="113">
        <f t="shared" si="1411"/>
        <v>0.11</v>
      </c>
      <c r="P4391" s="108">
        <f t="shared" si="1405"/>
        <v>1.008168776</v>
      </c>
      <c r="Q4391" s="104">
        <f t="shared" si="1406"/>
        <v>92.585986869999999</v>
      </c>
      <c r="R4391" s="104">
        <f t="shared" si="1407"/>
        <v>92.585986869999999</v>
      </c>
      <c r="S4391" s="109" t="s">
        <v>52</v>
      </c>
      <c r="T4391" s="110">
        <f t="shared" si="1414"/>
        <v>44418</v>
      </c>
      <c r="U4391" s="111">
        <f t="shared" si="1408"/>
        <v>0</v>
      </c>
    </row>
    <row r="4392" spans="1:21" x14ac:dyDescent="0.2">
      <c r="A4392" s="112">
        <f t="shared" si="1409"/>
        <v>44417</v>
      </c>
      <c r="B4392" s="104">
        <f t="shared" si="1397"/>
        <v>11429.92423425</v>
      </c>
      <c r="C4392" s="104">
        <f t="shared" si="1415"/>
        <v>10500.912002699948</v>
      </c>
      <c r="D4392" s="132">
        <f t="shared" si="1398"/>
        <v>44388</v>
      </c>
      <c r="E4392" s="105">
        <f t="shared" si="1396"/>
        <v>0</v>
      </c>
      <c r="F4392" s="106">
        <f t="shared" si="1399"/>
        <v>30</v>
      </c>
      <c r="G4392" s="106">
        <f t="shared" si="1400"/>
        <v>31</v>
      </c>
      <c r="H4392" s="104">
        <f t="shared" si="1410"/>
        <v>1</v>
      </c>
      <c r="I4392" s="104">
        <f t="shared" si="1401"/>
        <v>1.07934741</v>
      </c>
      <c r="J4392" s="104">
        <f t="shared" si="1402"/>
        <v>1.07934741</v>
      </c>
      <c r="K4392" s="104">
        <f t="shared" si="1403"/>
        <v>11334.13217275</v>
      </c>
      <c r="L4392" s="107">
        <f t="shared" si="1412"/>
        <v>0</v>
      </c>
      <c r="M4392" s="105">
        <f t="shared" si="1413"/>
        <v>0</v>
      </c>
      <c r="N4392" s="104">
        <f t="shared" si="1404"/>
        <v>0</v>
      </c>
      <c r="O4392" s="113">
        <f t="shared" si="1411"/>
        <v>0.11</v>
      </c>
      <c r="P4392" s="108">
        <f t="shared" si="1405"/>
        <v>1.0084516450000001</v>
      </c>
      <c r="Q4392" s="104">
        <f t="shared" si="1406"/>
        <v>95.792061500000003</v>
      </c>
      <c r="R4392" s="104">
        <f t="shared" si="1407"/>
        <v>95.792061500000003</v>
      </c>
      <c r="S4392" s="109" t="s">
        <v>52</v>
      </c>
      <c r="T4392" s="110">
        <f t="shared" si="1414"/>
        <v>44418</v>
      </c>
      <c r="U4392" s="111">
        <f t="shared" si="1408"/>
        <v>0</v>
      </c>
    </row>
    <row r="4393" spans="1:21" ht="15" x14ac:dyDescent="0.2">
      <c r="A4393" s="112">
        <f t="shared" si="1409"/>
        <v>44418</v>
      </c>
      <c r="B4393" s="104">
        <f t="shared" si="1397"/>
        <v>11433.13121562</v>
      </c>
      <c r="C4393" s="104">
        <f t="shared" si="1415"/>
        <v>10500.912002699948</v>
      </c>
      <c r="D4393" s="132">
        <f t="shared" si="1398"/>
        <v>44388</v>
      </c>
      <c r="E4393" s="105">
        <f t="shared" si="1396"/>
        <v>0</v>
      </c>
      <c r="F4393" s="106">
        <f t="shared" si="1399"/>
        <v>31</v>
      </c>
      <c r="G4393" s="106">
        <f t="shared" si="1400"/>
        <v>31</v>
      </c>
      <c r="H4393" s="104">
        <f t="shared" si="1410"/>
        <v>1</v>
      </c>
      <c r="I4393" s="104">
        <f t="shared" si="1401"/>
        <v>1.07934741</v>
      </c>
      <c r="J4393" s="104">
        <f t="shared" si="1402"/>
        <v>1.07934741</v>
      </c>
      <c r="K4393" s="104">
        <f t="shared" si="1403"/>
        <v>11334.13217275</v>
      </c>
      <c r="L4393" s="107">
        <f t="shared" si="1412"/>
        <v>143</v>
      </c>
      <c r="M4393" s="137">
        <f>N4393/K4393</f>
        <v>4.4520567980774521E-2</v>
      </c>
      <c r="N4393" s="136">
        <f>362.48821514+142.11378676</f>
        <v>504.6020019</v>
      </c>
      <c r="O4393" s="113">
        <f t="shared" si="1411"/>
        <v>0.11</v>
      </c>
      <c r="P4393" s="108">
        <f t="shared" si="1405"/>
        <v>1.0087345940000001</v>
      </c>
      <c r="Q4393" s="104">
        <f t="shared" si="1406"/>
        <v>98.999042869999997</v>
      </c>
      <c r="R4393" s="104">
        <f t="shared" si="1407"/>
        <v>603.60104477000004</v>
      </c>
      <c r="S4393" s="109" t="s">
        <v>52</v>
      </c>
      <c r="T4393" s="110">
        <f t="shared" si="1414"/>
        <v>44418</v>
      </c>
      <c r="U4393" s="111">
        <f t="shared" si="1408"/>
        <v>10829.530170849999</v>
      </c>
    </row>
    <row r="4394" spans="1:21" x14ac:dyDescent="0.2">
      <c r="A4394" s="112">
        <f t="shared" si="1409"/>
        <v>44419</v>
      </c>
      <c r="B4394" s="104">
        <f t="shared" si="1397"/>
        <v>10832.568687929999</v>
      </c>
      <c r="C4394" s="104">
        <f t="shared" si="1415"/>
        <v>10033.405436029949</v>
      </c>
      <c r="D4394" s="132">
        <f t="shared" si="1398"/>
        <v>44419</v>
      </c>
      <c r="E4394" s="105">
        <f t="shared" si="1396"/>
        <v>0</v>
      </c>
      <c r="F4394" s="106">
        <f t="shared" si="1399"/>
        <v>1</v>
      </c>
      <c r="G4394" s="106">
        <f t="shared" si="1400"/>
        <v>31</v>
      </c>
      <c r="H4394" s="104">
        <f t="shared" si="1410"/>
        <v>1</v>
      </c>
      <c r="I4394" s="104">
        <f t="shared" si="1401"/>
        <v>1.07934741</v>
      </c>
      <c r="J4394" s="104">
        <f t="shared" si="1402"/>
        <v>1.07934741</v>
      </c>
      <c r="K4394" s="104">
        <f t="shared" si="1403"/>
        <v>10829.530170849999</v>
      </c>
      <c r="L4394" s="107">
        <f t="shared" si="1412"/>
        <v>0</v>
      </c>
      <c r="M4394" s="105">
        <f t="shared" si="1413"/>
        <v>0</v>
      </c>
      <c r="N4394" s="104">
        <f t="shared" si="1404"/>
        <v>0</v>
      </c>
      <c r="O4394" s="113">
        <f t="shared" si="1411"/>
        <v>0.11</v>
      </c>
      <c r="P4394" s="108">
        <f t="shared" si="1405"/>
        <v>1.0002805770000001</v>
      </c>
      <c r="Q4394" s="104">
        <f t="shared" si="1406"/>
        <v>3.0385170800000001</v>
      </c>
      <c r="R4394" s="104">
        <f t="shared" si="1407"/>
        <v>3.0385170800000001</v>
      </c>
      <c r="S4394" s="109" t="s">
        <v>52</v>
      </c>
      <c r="T4394" s="110">
        <f t="shared" si="1414"/>
        <v>44449</v>
      </c>
      <c r="U4394" s="111">
        <f t="shared" si="1408"/>
        <v>0</v>
      </c>
    </row>
    <row r="4395" spans="1:21" x14ac:dyDescent="0.2">
      <c r="A4395" s="112">
        <f t="shared" si="1409"/>
        <v>44420</v>
      </c>
      <c r="B4395" s="104">
        <f t="shared" si="1397"/>
        <v>10835.608060549999</v>
      </c>
      <c r="C4395" s="104">
        <f t="shared" si="1415"/>
        <v>10033.405436029949</v>
      </c>
      <c r="D4395" s="132">
        <f t="shared" si="1398"/>
        <v>44419</v>
      </c>
      <c r="E4395" s="105">
        <f t="shared" ref="E4395:E4458" si="1416">IF(DAY(A4394)=$E$2,VLOOKUP(A4394,$AG$10:$AH$200,2),E4394)</f>
        <v>0</v>
      </c>
      <c r="F4395" s="106">
        <f t="shared" si="1399"/>
        <v>2</v>
      </c>
      <c r="G4395" s="106">
        <f t="shared" si="1400"/>
        <v>31</v>
      </c>
      <c r="H4395" s="104">
        <f t="shared" si="1410"/>
        <v>1</v>
      </c>
      <c r="I4395" s="104">
        <f t="shared" si="1401"/>
        <v>1.07934741</v>
      </c>
      <c r="J4395" s="104">
        <f t="shared" si="1402"/>
        <v>1.07934741</v>
      </c>
      <c r="K4395" s="104">
        <f t="shared" si="1403"/>
        <v>10829.530170849999</v>
      </c>
      <c r="L4395" s="107">
        <f t="shared" si="1412"/>
        <v>0</v>
      </c>
      <c r="M4395" s="105">
        <f t="shared" si="1413"/>
        <v>0</v>
      </c>
      <c r="N4395" s="104">
        <f t="shared" si="1404"/>
        <v>0</v>
      </c>
      <c r="O4395" s="113">
        <f t="shared" si="1411"/>
        <v>0.11</v>
      </c>
      <c r="P4395" s="108">
        <f t="shared" si="1405"/>
        <v>1.000561233</v>
      </c>
      <c r="Q4395" s="104">
        <f t="shared" si="1406"/>
        <v>6.0778897000000001</v>
      </c>
      <c r="R4395" s="104">
        <f t="shared" si="1407"/>
        <v>6.0778897000000001</v>
      </c>
      <c r="S4395" s="109" t="s">
        <v>52</v>
      </c>
      <c r="T4395" s="110">
        <f t="shared" si="1414"/>
        <v>44449</v>
      </c>
      <c r="U4395" s="111">
        <f t="shared" si="1408"/>
        <v>0</v>
      </c>
    </row>
    <row r="4396" spans="1:21" x14ac:dyDescent="0.2">
      <c r="A4396" s="112">
        <f t="shared" si="1409"/>
        <v>44421</v>
      </c>
      <c r="B4396" s="104">
        <f t="shared" si="1397"/>
        <v>10838.648277869999</v>
      </c>
      <c r="C4396" s="104">
        <f t="shared" si="1415"/>
        <v>10033.405436029949</v>
      </c>
      <c r="D4396" s="132">
        <f t="shared" si="1398"/>
        <v>44419</v>
      </c>
      <c r="E4396" s="105">
        <f t="shared" si="1416"/>
        <v>0</v>
      </c>
      <c r="F4396" s="106">
        <f t="shared" si="1399"/>
        <v>3</v>
      </c>
      <c r="G4396" s="106">
        <f t="shared" si="1400"/>
        <v>31</v>
      </c>
      <c r="H4396" s="104">
        <f t="shared" si="1410"/>
        <v>1</v>
      </c>
      <c r="I4396" s="104">
        <f t="shared" si="1401"/>
        <v>1.07934741</v>
      </c>
      <c r="J4396" s="104">
        <f t="shared" si="1402"/>
        <v>1.07934741</v>
      </c>
      <c r="K4396" s="104">
        <f t="shared" si="1403"/>
        <v>10829.530170849999</v>
      </c>
      <c r="L4396" s="107">
        <f t="shared" si="1412"/>
        <v>0</v>
      </c>
      <c r="M4396" s="105">
        <f t="shared" si="1413"/>
        <v>0</v>
      </c>
      <c r="N4396" s="104">
        <f t="shared" si="1404"/>
        <v>0</v>
      </c>
      <c r="O4396" s="113">
        <f t="shared" si="1411"/>
        <v>0.11</v>
      </c>
      <c r="P4396" s="108">
        <f t="shared" si="1405"/>
        <v>1.0008419669999999</v>
      </c>
      <c r="Q4396" s="104">
        <f t="shared" si="1406"/>
        <v>9.1181070200000001</v>
      </c>
      <c r="R4396" s="104">
        <f t="shared" si="1407"/>
        <v>9.1181070200000001</v>
      </c>
      <c r="S4396" s="109" t="s">
        <v>52</v>
      </c>
      <c r="T4396" s="110">
        <f t="shared" si="1414"/>
        <v>44449</v>
      </c>
      <c r="U4396" s="111">
        <f t="shared" si="1408"/>
        <v>0</v>
      </c>
    </row>
    <row r="4397" spans="1:21" x14ac:dyDescent="0.2">
      <c r="A4397" s="112">
        <f t="shared" si="1409"/>
        <v>44422</v>
      </c>
      <c r="B4397" s="104">
        <f t="shared" si="1397"/>
        <v>10841.689361559998</v>
      </c>
      <c r="C4397" s="104">
        <f t="shared" si="1415"/>
        <v>10033.405436029949</v>
      </c>
      <c r="D4397" s="132">
        <f t="shared" si="1398"/>
        <v>44419</v>
      </c>
      <c r="E4397" s="105">
        <f t="shared" si="1416"/>
        <v>0</v>
      </c>
      <c r="F4397" s="106">
        <f t="shared" si="1399"/>
        <v>4</v>
      </c>
      <c r="G4397" s="106">
        <f t="shared" si="1400"/>
        <v>31</v>
      </c>
      <c r="H4397" s="104">
        <f t="shared" si="1410"/>
        <v>1</v>
      </c>
      <c r="I4397" s="104">
        <f t="shared" si="1401"/>
        <v>1.07934741</v>
      </c>
      <c r="J4397" s="104">
        <f t="shared" si="1402"/>
        <v>1.07934741</v>
      </c>
      <c r="K4397" s="104">
        <f t="shared" si="1403"/>
        <v>10829.530170849999</v>
      </c>
      <c r="L4397" s="107">
        <f t="shared" si="1412"/>
        <v>0</v>
      </c>
      <c r="M4397" s="105">
        <f t="shared" si="1413"/>
        <v>0</v>
      </c>
      <c r="N4397" s="104">
        <f t="shared" si="1404"/>
        <v>0</v>
      </c>
      <c r="O4397" s="113">
        <f t="shared" si="1411"/>
        <v>0.11</v>
      </c>
      <c r="P4397" s="108">
        <f t="shared" si="1405"/>
        <v>1.0011227810000001</v>
      </c>
      <c r="Q4397" s="104">
        <f t="shared" si="1406"/>
        <v>12.159190710000001</v>
      </c>
      <c r="R4397" s="104">
        <f t="shared" si="1407"/>
        <v>12.159190710000001</v>
      </c>
      <c r="S4397" s="109" t="s">
        <v>52</v>
      </c>
      <c r="T4397" s="110">
        <f t="shared" si="1414"/>
        <v>44449</v>
      </c>
      <c r="U4397" s="111">
        <f t="shared" si="1408"/>
        <v>0</v>
      </c>
    </row>
    <row r="4398" spans="1:21" x14ac:dyDescent="0.2">
      <c r="A4398" s="112">
        <f t="shared" si="1409"/>
        <v>44423</v>
      </c>
      <c r="B4398" s="104">
        <f t="shared" si="1397"/>
        <v>10844.731289949999</v>
      </c>
      <c r="C4398" s="104">
        <f t="shared" si="1415"/>
        <v>10033.405436029949</v>
      </c>
      <c r="D4398" s="132">
        <f t="shared" si="1398"/>
        <v>44419</v>
      </c>
      <c r="E4398" s="105">
        <f t="shared" si="1416"/>
        <v>0</v>
      </c>
      <c r="F4398" s="106">
        <f t="shared" si="1399"/>
        <v>5</v>
      </c>
      <c r="G4398" s="106">
        <f t="shared" si="1400"/>
        <v>31</v>
      </c>
      <c r="H4398" s="104">
        <f t="shared" si="1410"/>
        <v>1</v>
      </c>
      <c r="I4398" s="104">
        <f t="shared" si="1401"/>
        <v>1.07934741</v>
      </c>
      <c r="J4398" s="104">
        <f t="shared" si="1402"/>
        <v>1.07934741</v>
      </c>
      <c r="K4398" s="104">
        <f t="shared" si="1403"/>
        <v>10829.530170849999</v>
      </c>
      <c r="L4398" s="107">
        <f t="shared" si="1412"/>
        <v>0</v>
      </c>
      <c r="M4398" s="105">
        <f t="shared" si="1413"/>
        <v>0</v>
      </c>
      <c r="N4398" s="104">
        <f t="shared" si="1404"/>
        <v>0</v>
      </c>
      <c r="O4398" s="113">
        <f t="shared" si="1411"/>
        <v>0.11</v>
      </c>
      <c r="P4398" s="108">
        <f t="shared" si="1405"/>
        <v>1.001403673</v>
      </c>
      <c r="Q4398" s="104">
        <f t="shared" si="1406"/>
        <v>15.2011191</v>
      </c>
      <c r="R4398" s="104">
        <f t="shared" si="1407"/>
        <v>15.2011191</v>
      </c>
      <c r="S4398" s="109" t="s">
        <v>52</v>
      </c>
      <c r="T4398" s="110">
        <f t="shared" si="1414"/>
        <v>44449</v>
      </c>
      <c r="U4398" s="111">
        <f t="shared" si="1408"/>
        <v>0</v>
      </c>
    </row>
    <row r="4399" spans="1:21" x14ac:dyDescent="0.2">
      <c r="A4399" s="112">
        <f t="shared" si="1409"/>
        <v>44424</v>
      </c>
      <c r="B4399" s="104">
        <f t="shared" si="1397"/>
        <v>10847.774063039999</v>
      </c>
      <c r="C4399" s="104">
        <f t="shared" si="1415"/>
        <v>10033.405436029949</v>
      </c>
      <c r="D4399" s="132">
        <f t="shared" si="1398"/>
        <v>44419</v>
      </c>
      <c r="E4399" s="105">
        <f t="shared" si="1416"/>
        <v>0</v>
      </c>
      <c r="F4399" s="106">
        <f t="shared" si="1399"/>
        <v>6</v>
      </c>
      <c r="G4399" s="106">
        <f t="shared" si="1400"/>
        <v>31</v>
      </c>
      <c r="H4399" s="104">
        <f t="shared" si="1410"/>
        <v>1</v>
      </c>
      <c r="I4399" s="104">
        <f t="shared" si="1401"/>
        <v>1.07934741</v>
      </c>
      <c r="J4399" s="104">
        <f t="shared" si="1402"/>
        <v>1.07934741</v>
      </c>
      <c r="K4399" s="104">
        <f t="shared" si="1403"/>
        <v>10829.530170849999</v>
      </c>
      <c r="L4399" s="107">
        <f t="shared" si="1412"/>
        <v>0</v>
      </c>
      <c r="M4399" s="105">
        <f t="shared" si="1413"/>
        <v>0</v>
      </c>
      <c r="N4399" s="104">
        <f t="shared" si="1404"/>
        <v>0</v>
      </c>
      <c r="O4399" s="113">
        <f t="shared" si="1411"/>
        <v>0.11</v>
      </c>
      <c r="P4399" s="108">
        <f t="shared" si="1405"/>
        <v>1.0016846429999999</v>
      </c>
      <c r="Q4399" s="104">
        <f t="shared" si="1406"/>
        <v>18.24389219</v>
      </c>
      <c r="R4399" s="104">
        <f t="shared" si="1407"/>
        <v>18.24389219</v>
      </c>
      <c r="S4399" s="109" t="s">
        <v>52</v>
      </c>
      <c r="T4399" s="110">
        <f t="shared" si="1414"/>
        <v>44449</v>
      </c>
      <c r="U4399" s="111">
        <f t="shared" si="1408"/>
        <v>0</v>
      </c>
    </row>
    <row r="4400" spans="1:21" x14ac:dyDescent="0.2">
      <c r="A4400" s="112">
        <f t="shared" si="1409"/>
        <v>44425</v>
      </c>
      <c r="B4400" s="104">
        <f t="shared" si="1397"/>
        <v>10850.817702499999</v>
      </c>
      <c r="C4400" s="104">
        <f t="shared" si="1415"/>
        <v>10033.405436029949</v>
      </c>
      <c r="D4400" s="132">
        <f t="shared" si="1398"/>
        <v>44419</v>
      </c>
      <c r="E4400" s="105">
        <f t="shared" si="1416"/>
        <v>0</v>
      </c>
      <c r="F4400" s="106">
        <f t="shared" si="1399"/>
        <v>7</v>
      </c>
      <c r="G4400" s="106">
        <f t="shared" si="1400"/>
        <v>31</v>
      </c>
      <c r="H4400" s="104">
        <f t="shared" si="1410"/>
        <v>1</v>
      </c>
      <c r="I4400" s="104">
        <f t="shared" si="1401"/>
        <v>1.07934741</v>
      </c>
      <c r="J4400" s="104">
        <f t="shared" si="1402"/>
        <v>1.07934741</v>
      </c>
      <c r="K4400" s="104">
        <f t="shared" si="1403"/>
        <v>10829.530170849999</v>
      </c>
      <c r="L4400" s="107">
        <f t="shared" si="1412"/>
        <v>0</v>
      </c>
      <c r="M4400" s="105">
        <f t="shared" si="1413"/>
        <v>0</v>
      </c>
      <c r="N4400" s="104">
        <f t="shared" si="1404"/>
        <v>0</v>
      </c>
      <c r="O4400" s="113">
        <f t="shared" si="1411"/>
        <v>0.11</v>
      </c>
      <c r="P4400" s="108">
        <f t="shared" si="1405"/>
        <v>1.001965693</v>
      </c>
      <c r="Q4400" s="104">
        <f t="shared" si="1406"/>
        <v>21.287531649999998</v>
      </c>
      <c r="R4400" s="104">
        <f t="shared" si="1407"/>
        <v>21.287531649999998</v>
      </c>
      <c r="S4400" s="109" t="s">
        <v>52</v>
      </c>
      <c r="T4400" s="110">
        <f t="shared" si="1414"/>
        <v>44449</v>
      </c>
      <c r="U4400" s="111">
        <f t="shared" si="1408"/>
        <v>0</v>
      </c>
    </row>
    <row r="4401" spans="1:21" x14ac:dyDescent="0.2">
      <c r="A4401" s="112">
        <f t="shared" si="1409"/>
        <v>44426</v>
      </c>
      <c r="B4401" s="104">
        <f t="shared" si="1397"/>
        <v>10853.862197479999</v>
      </c>
      <c r="C4401" s="104">
        <f t="shared" si="1415"/>
        <v>10033.405436029949</v>
      </c>
      <c r="D4401" s="132">
        <f t="shared" si="1398"/>
        <v>44419</v>
      </c>
      <c r="E4401" s="105">
        <f t="shared" si="1416"/>
        <v>0</v>
      </c>
      <c r="F4401" s="106">
        <f t="shared" si="1399"/>
        <v>8</v>
      </c>
      <c r="G4401" s="106">
        <f t="shared" si="1400"/>
        <v>31</v>
      </c>
      <c r="H4401" s="104">
        <f t="shared" si="1410"/>
        <v>1</v>
      </c>
      <c r="I4401" s="104">
        <f t="shared" si="1401"/>
        <v>1.07934741</v>
      </c>
      <c r="J4401" s="104">
        <f t="shared" si="1402"/>
        <v>1.07934741</v>
      </c>
      <c r="K4401" s="104">
        <f t="shared" si="1403"/>
        <v>10829.530170849999</v>
      </c>
      <c r="L4401" s="107">
        <f t="shared" si="1412"/>
        <v>0</v>
      </c>
      <c r="M4401" s="105">
        <f t="shared" si="1413"/>
        <v>0</v>
      </c>
      <c r="N4401" s="104">
        <f t="shared" si="1404"/>
        <v>0</v>
      </c>
      <c r="O4401" s="113">
        <f t="shared" si="1411"/>
        <v>0.11</v>
      </c>
      <c r="P4401" s="108">
        <f t="shared" si="1405"/>
        <v>1.002246822</v>
      </c>
      <c r="Q4401" s="104">
        <f t="shared" si="1406"/>
        <v>24.332026630000001</v>
      </c>
      <c r="R4401" s="104">
        <f t="shared" si="1407"/>
        <v>24.332026630000001</v>
      </c>
      <c r="S4401" s="109" t="s">
        <v>52</v>
      </c>
      <c r="T4401" s="110">
        <f t="shared" si="1414"/>
        <v>44449</v>
      </c>
      <c r="U4401" s="111">
        <f t="shared" si="1408"/>
        <v>0</v>
      </c>
    </row>
    <row r="4402" spans="1:21" x14ac:dyDescent="0.2">
      <c r="A4402" s="112">
        <f t="shared" si="1409"/>
        <v>44427</v>
      </c>
      <c r="B4402" s="104">
        <f t="shared" si="1397"/>
        <v>10856.90753717</v>
      </c>
      <c r="C4402" s="104">
        <f t="shared" si="1415"/>
        <v>10033.405436029949</v>
      </c>
      <c r="D4402" s="132">
        <f t="shared" si="1398"/>
        <v>44419</v>
      </c>
      <c r="E4402" s="105">
        <f t="shared" si="1416"/>
        <v>0</v>
      </c>
      <c r="F4402" s="106">
        <f t="shared" si="1399"/>
        <v>9</v>
      </c>
      <c r="G4402" s="106">
        <f t="shared" si="1400"/>
        <v>31</v>
      </c>
      <c r="H4402" s="104">
        <f t="shared" si="1410"/>
        <v>1</v>
      </c>
      <c r="I4402" s="104">
        <f t="shared" si="1401"/>
        <v>1.07934741</v>
      </c>
      <c r="J4402" s="104">
        <f t="shared" si="1402"/>
        <v>1.07934741</v>
      </c>
      <c r="K4402" s="104">
        <f t="shared" si="1403"/>
        <v>10829.530170849999</v>
      </c>
      <c r="L4402" s="107">
        <f t="shared" si="1412"/>
        <v>0</v>
      </c>
      <c r="M4402" s="105">
        <f t="shared" si="1413"/>
        <v>0</v>
      </c>
      <c r="N4402" s="104">
        <f t="shared" si="1404"/>
        <v>0</v>
      </c>
      <c r="O4402" s="113">
        <f t="shared" si="1411"/>
        <v>0.11</v>
      </c>
      <c r="P4402" s="108">
        <f t="shared" si="1405"/>
        <v>1.002528029</v>
      </c>
      <c r="Q4402" s="104">
        <f t="shared" si="1406"/>
        <v>27.37736632</v>
      </c>
      <c r="R4402" s="104">
        <f t="shared" si="1407"/>
        <v>27.37736632</v>
      </c>
      <c r="S4402" s="109" t="s">
        <v>52</v>
      </c>
      <c r="T4402" s="110">
        <f t="shared" si="1414"/>
        <v>44449</v>
      </c>
      <c r="U4402" s="111">
        <f t="shared" si="1408"/>
        <v>0</v>
      </c>
    </row>
    <row r="4403" spans="1:21" x14ac:dyDescent="0.2">
      <c r="A4403" s="112">
        <f t="shared" si="1409"/>
        <v>44428</v>
      </c>
      <c r="B4403" s="104">
        <f t="shared" si="1397"/>
        <v>10859.953743229999</v>
      </c>
      <c r="C4403" s="104">
        <f t="shared" si="1415"/>
        <v>10033.405436029949</v>
      </c>
      <c r="D4403" s="132">
        <f t="shared" si="1398"/>
        <v>44419</v>
      </c>
      <c r="E4403" s="105">
        <f t="shared" si="1416"/>
        <v>0</v>
      </c>
      <c r="F4403" s="106">
        <f t="shared" si="1399"/>
        <v>10</v>
      </c>
      <c r="G4403" s="106">
        <f t="shared" si="1400"/>
        <v>31</v>
      </c>
      <c r="H4403" s="104">
        <f t="shared" si="1410"/>
        <v>1</v>
      </c>
      <c r="I4403" s="104">
        <f t="shared" si="1401"/>
        <v>1.07934741</v>
      </c>
      <c r="J4403" s="104">
        <f t="shared" si="1402"/>
        <v>1.07934741</v>
      </c>
      <c r="K4403" s="104">
        <f t="shared" si="1403"/>
        <v>10829.530170849999</v>
      </c>
      <c r="L4403" s="107">
        <f t="shared" si="1412"/>
        <v>0</v>
      </c>
      <c r="M4403" s="105">
        <f t="shared" si="1413"/>
        <v>0</v>
      </c>
      <c r="N4403" s="104">
        <f t="shared" si="1404"/>
        <v>0</v>
      </c>
      <c r="O4403" s="113">
        <f t="shared" si="1411"/>
        <v>0.11</v>
      </c>
      <c r="P4403" s="108">
        <f t="shared" si="1405"/>
        <v>1.002809316</v>
      </c>
      <c r="Q4403" s="104">
        <f t="shared" si="1406"/>
        <v>30.42357238</v>
      </c>
      <c r="R4403" s="104">
        <f t="shared" si="1407"/>
        <v>30.42357238</v>
      </c>
      <c r="S4403" s="109" t="s">
        <v>52</v>
      </c>
      <c r="T4403" s="110">
        <f t="shared" si="1414"/>
        <v>44449</v>
      </c>
      <c r="U4403" s="111">
        <f t="shared" si="1408"/>
        <v>0</v>
      </c>
    </row>
    <row r="4404" spans="1:21" x14ac:dyDescent="0.2">
      <c r="A4404" s="112">
        <f t="shared" si="1409"/>
        <v>44429</v>
      </c>
      <c r="B4404" s="104">
        <f t="shared" si="1397"/>
        <v>10863.00079398</v>
      </c>
      <c r="C4404" s="104">
        <f t="shared" si="1415"/>
        <v>10033.405436029949</v>
      </c>
      <c r="D4404" s="132">
        <f t="shared" si="1398"/>
        <v>44419</v>
      </c>
      <c r="E4404" s="105">
        <f t="shared" si="1416"/>
        <v>0</v>
      </c>
      <c r="F4404" s="106">
        <f t="shared" si="1399"/>
        <v>11</v>
      </c>
      <c r="G4404" s="106">
        <f t="shared" si="1400"/>
        <v>31</v>
      </c>
      <c r="H4404" s="104">
        <f t="shared" si="1410"/>
        <v>1</v>
      </c>
      <c r="I4404" s="104">
        <f t="shared" si="1401"/>
        <v>1.07934741</v>
      </c>
      <c r="J4404" s="104">
        <f t="shared" si="1402"/>
        <v>1.07934741</v>
      </c>
      <c r="K4404" s="104">
        <f t="shared" si="1403"/>
        <v>10829.530170849999</v>
      </c>
      <c r="L4404" s="107">
        <f t="shared" si="1412"/>
        <v>0</v>
      </c>
      <c r="M4404" s="105">
        <f t="shared" si="1413"/>
        <v>0</v>
      </c>
      <c r="N4404" s="104">
        <f t="shared" si="1404"/>
        <v>0</v>
      </c>
      <c r="O4404" s="113">
        <f t="shared" si="1411"/>
        <v>0.11</v>
      </c>
      <c r="P4404" s="108">
        <f t="shared" si="1405"/>
        <v>1.003090681</v>
      </c>
      <c r="Q4404" s="104">
        <f t="shared" si="1406"/>
        <v>33.47062313</v>
      </c>
      <c r="R4404" s="104">
        <f t="shared" si="1407"/>
        <v>33.47062313</v>
      </c>
      <c r="S4404" s="109" t="s">
        <v>52</v>
      </c>
      <c r="T4404" s="110">
        <f t="shared" si="1414"/>
        <v>44449</v>
      </c>
      <c r="U4404" s="111">
        <f t="shared" si="1408"/>
        <v>0</v>
      </c>
    </row>
    <row r="4405" spans="1:21" x14ac:dyDescent="0.2">
      <c r="A4405" s="112">
        <f t="shared" si="1409"/>
        <v>44430</v>
      </c>
      <c r="B4405" s="104">
        <f t="shared" ref="B4405:B4468" si="1417">IF(E4405&lt;0,"ND",(K4405+Q4405))</f>
        <v>10866.048700269999</v>
      </c>
      <c r="C4405" s="104">
        <f t="shared" si="1415"/>
        <v>10033.405436029949</v>
      </c>
      <c r="D4405" s="132">
        <f t="shared" ref="D4405:D4468" si="1418">IF(DAY(A4404)=$E$2,A4405,D4404)</f>
        <v>44419</v>
      </c>
      <c r="E4405" s="105">
        <f t="shared" si="1416"/>
        <v>0</v>
      </c>
      <c r="F4405" s="106">
        <f t="shared" ref="F4405:F4468" si="1419">IF(DAY(A4405)=E$2+1,1,F4404+1)</f>
        <v>12</v>
      </c>
      <c r="G4405" s="106">
        <f t="shared" ref="G4405:G4468" si="1420">IF(DAY(A4405)=E$2+1,DAY(EOMONTH(A4405,0)), IF(DAY(A4405)&lt;&gt;$E$2+1,G4404))</f>
        <v>31</v>
      </c>
      <c r="H4405" s="104">
        <f t="shared" si="1410"/>
        <v>1</v>
      </c>
      <c r="I4405" s="104">
        <f t="shared" ref="I4405:I4468" si="1421">IF(DAY(A4404)=E$2,J4404,I4404)</f>
        <v>1.07934741</v>
      </c>
      <c r="J4405" s="104">
        <f t="shared" ref="J4405:J4468" si="1422">TRUNC(H4405*I4405,8)</f>
        <v>1.07934741</v>
      </c>
      <c r="K4405" s="104">
        <f t="shared" ref="K4405:K4468" si="1423">TRUNC(C4405*J4405,8)</f>
        <v>10829.530170849999</v>
      </c>
      <c r="L4405" s="107">
        <f t="shared" si="1412"/>
        <v>0</v>
      </c>
      <c r="M4405" s="105">
        <f t="shared" si="1413"/>
        <v>0</v>
      </c>
      <c r="N4405" s="104">
        <f t="shared" ref="N4405:N4468" si="1424">IF(M4405&gt;0,TRUNC((M4405*K4405),8),0)</f>
        <v>0</v>
      </c>
      <c r="O4405" s="113">
        <f t="shared" si="1411"/>
        <v>0.11</v>
      </c>
      <c r="P4405" s="108">
        <f t="shared" ref="P4405:P4468" si="1425">ROUND((1+O4405)^(30/360)^(F4405/G4405),9)</f>
        <v>1.0033721250000001</v>
      </c>
      <c r="Q4405" s="104">
        <f t="shared" ref="Q4405:Q4468" si="1426">TRUNC((P4405-1)*K4405,8)</f>
        <v>36.51852942</v>
      </c>
      <c r="R4405" s="104">
        <f t="shared" ref="R4405:R4468" si="1427">(N4405+Q4405)</f>
        <v>36.51852942</v>
      </c>
      <c r="S4405" s="109" t="s">
        <v>52</v>
      </c>
      <c r="T4405" s="110">
        <f t="shared" si="1414"/>
        <v>44449</v>
      </c>
      <c r="U4405" s="111">
        <f t="shared" ref="U4405:U4468" si="1428">IF(L4405&gt;0,K4405-N4405,0)</f>
        <v>0</v>
      </c>
    </row>
    <row r="4406" spans="1:21" x14ac:dyDescent="0.2">
      <c r="A4406" s="112">
        <f t="shared" si="1409"/>
        <v>44431</v>
      </c>
      <c r="B4406" s="104">
        <f t="shared" si="1417"/>
        <v>10869.09746209</v>
      </c>
      <c r="C4406" s="104">
        <f t="shared" si="1415"/>
        <v>10033.405436029949</v>
      </c>
      <c r="D4406" s="132">
        <f t="shared" si="1418"/>
        <v>44419</v>
      </c>
      <c r="E4406" s="105">
        <f t="shared" si="1416"/>
        <v>0</v>
      </c>
      <c r="F4406" s="106">
        <f t="shared" si="1419"/>
        <v>13</v>
      </c>
      <c r="G4406" s="106">
        <f t="shared" si="1420"/>
        <v>31</v>
      </c>
      <c r="H4406" s="104">
        <f t="shared" si="1410"/>
        <v>1</v>
      </c>
      <c r="I4406" s="104">
        <f t="shared" si="1421"/>
        <v>1.07934741</v>
      </c>
      <c r="J4406" s="104">
        <f t="shared" si="1422"/>
        <v>1.07934741</v>
      </c>
      <c r="K4406" s="104">
        <f t="shared" si="1423"/>
        <v>10829.530170849999</v>
      </c>
      <c r="L4406" s="107">
        <f t="shared" si="1412"/>
        <v>0</v>
      </c>
      <c r="M4406" s="105">
        <f t="shared" si="1413"/>
        <v>0</v>
      </c>
      <c r="N4406" s="104">
        <f t="shared" si="1424"/>
        <v>0</v>
      </c>
      <c r="O4406" s="113">
        <f t="shared" si="1411"/>
        <v>0.11</v>
      </c>
      <c r="P4406" s="108">
        <f t="shared" si="1425"/>
        <v>1.003653648</v>
      </c>
      <c r="Q4406" s="104">
        <f t="shared" si="1426"/>
        <v>39.567291240000003</v>
      </c>
      <c r="R4406" s="104">
        <f t="shared" si="1427"/>
        <v>39.567291240000003</v>
      </c>
      <c r="S4406" s="109" t="s">
        <v>52</v>
      </c>
      <c r="T4406" s="110">
        <f t="shared" si="1414"/>
        <v>44449</v>
      </c>
      <c r="U4406" s="111">
        <f t="shared" si="1428"/>
        <v>0</v>
      </c>
    </row>
    <row r="4407" spans="1:21" x14ac:dyDescent="0.2">
      <c r="A4407" s="112">
        <f t="shared" si="1409"/>
        <v>44432</v>
      </c>
      <c r="B4407" s="104">
        <f t="shared" si="1417"/>
        <v>10872.14707945</v>
      </c>
      <c r="C4407" s="104">
        <f t="shared" si="1415"/>
        <v>10033.405436029949</v>
      </c>
      <c r="D4407" s="132">
        <f t="shared" si="1418"/>
        <v>44419</v>
      </c>
      <c r="E4407" s="105">
        <f t="shared" si="1416"/>
        <v>0</v>
      </c>
      <c r="F4407" s="106">
        <f t="shared" si="1419"/>
        <v>14</v>
      </c>
      <c r="G4407" s="106">
        <f t="shared" si="1420"/>
        <v>31</v>
      </c>
      <c r="H4407" s="104">
        <f t="shared" si="1410"/>
        <v>1</v>
      </c>
      <c r="I4407" s="104">
        <f t="shared" si="1421"/>
        <v>1.07934741</v>
      </c>
      <c r="J4407" s="104">
        <f t="shared" si="1422"/>
        <v>1.07934741</v>
      </c>
      <c r="K4407" s="104">
        <f t="shared" si="1423"/>
        <v>10829.530170849999</v>
      </c>
      <c r="L4407" s="107">
        <f t="shared" si="1412"/>
        <v>0</v>
      </c>
      <c r="M4407" s="105">
        <f t="shared" si="1413"/>
        <v>0</v>
      </c>
      <c r="N4407" s="104">
        <f t="shared" si="1424"/>
        <v>0</v>
      </c>
      <c r="O4407" s="113">
        <f t="shared" si="1411"/>
        <v>0.11</v>
      </c>
      <c r="P4407" s="108">
        <f t="shared" si="1425"/>
        <v>1.0039352500000001</v>
      </c>
      <c r="Q4407" s="104">
        <f t="shared" si="1426"/>
        <v>42.616908600000002</v>
      </c>
      <c r="R4407" s="104">
        <f t="shared" si="1427"/>
        <v>42.616908600000002</v>
      </c>
      <c r="S4407" s="109" t="s">
        <v>52</v>
      </c>
      <c r="T4407" s="110">
        <f t="shared" si="1414"/>
        <v>44449</v>
      </c>
      <c r="U4407" s="111">
        <f t="shared" si="1428"/>
        <v>0</v>
      </c>
    </row>
    <row r="4408" spans="1:21" x14ac:dyDescent="0.2">
      <c r="A4408" s="112">
        <f t="shared" si="1409"/>
        <v>44433</v>
      </c>
      <c r="B4408" s="104">
        <f t="shared" si="1417"/>
        <v>10875.19755234</v>
      </c>
      <c r="C4408" s="104">
        <f t="shared" si="1415"/>
        <v>10033.405436029949</v>
      </c>
      <c r="D4408" s="132">
        <f t="shared" si="1418"/>
        <v>44419</v>
      </c>
      <c r="E4408" s="105">
        <f t="shared" si="1416"/>
        <v>0</v>
      </c>
      <c r="F4408" s="106">
        <f t="shared" si="1419"/>
        <v>15</v>
      </c>
      <c r="G4408" s="106">
        <f t="shared" si="1420"/>
        <v>31</v>
      </c>
      <c r="H4408" s="104">
        <f t="shared" si="1410"/>
        <v>1</v>
      </c>
      <c r="I4408" s="104">
        <f t="shared" si="1421"/>
        <v>1.07934741</v>
      </c>
      <c r="J4408" s="104">
        <f t="shared" si="1422"/>
        <v>1.07934741</v>
      </c>
      <c r="K4408" s="104">
        <f t="shared" si="1423"/>
        <v>10829.530170849999</v>
      </c>
      <c r="L4408" s="107">
        <f t="shared" si="1412"/>
        <v>0</v>
      </c>
      <c r="M4408" s="105">
        <f t="shared" si="1413"/>
        <v>0</v>
      </c>
      <c r="N4408" s="104">
        <f t="shared" si="1424"/>
        <v>0</v>
      </c>
      <c r="O4408" s="113">
        <f t="shared" si="1411"/>
        <v>0.11</v>
      </c>
      <c r="P4408" s="108">
        <f t="shared" si="1425"/>
        <v>1.004216931</v>
      </c>
      <c r="Q4408" s="104">
        <f t="shared" si="1426"/>
        <v>45.667381489999997</v>
      </c>
      <c r="R4408" s="104">
        <f t="shared" si="1427"/>
        <v>45.667381489999997</v>
      </c>
      <c r="S4408" s="109" t="s">
        <v>52</v>
      </c>
      <c r="T4408" s="110">
        <f t="shared" si="1414"/>
        <v>44449</v>
      </c>
      <c r="U4408" s="111">
        <f t="shared" si="1428"/>
        <v>0</v>
      </c>
    </row>
    <row r="4409" spans="1:21" x14ac:dyDescent="0.2">
      <c r="A4409" s="112">
        <f t="shared" si="1409"/>
        <v>44434</v>
      </c>
      <c r="B4409" s="104">
        <f t="shared" si="1417"/>
        <v>10878.248891589999</v>
      </c>
      <c r="C4409" s="104">
        <f t="shared" si="1415"/>
        <v>10033.405436029949</v>
      </c>
      <c r="D4409" s="132">
        <f t="shared" si="1418"/>
        <v>44419</v>
      </c>
      <c r="E4409" s="105">
        <f t="shared" si="1416"/>
        <v>0</v>
      </c>
      <c r="F4409" s="106">
        <f t="shared" si="1419"/>
        <v>16</v>
      </c>
      <c r="G4409" s="106">
        <f t="shared" si="1420"/>
        <v>31</v>
      </c>
      <c r="H4409" s="104">
        <f t="shared" si="1410"/>
        <v>1</v>
      </c>
      <c r="I4409" s="104">
        <f t="shared" si="1421"/>
        <v>1.07934741</v>
      </c>
      <c r="J4409" s="104">
        <f t="shared" si="1422"/>
        <v>1.07934741</v>
      </c>
      <c r="K4409" s="104">
        <f t="shared" si="1423"/>
        <v>10829.530170849999</v>
      </c>
      <c r="L4409" s="107">
        <f t="shared" si="1412"/>
        <v>0</v>
      </c>
      <c r="M4409" s="105">
        <f t="shared" si="1413"/>
        <v>0</v>
      </c>
      <c r="N4409" s="104">
        <f t="shared" si="1424"/>
        <v>0</v>
      </c>
      <c r="O4409" s="113">
        <f t="shared" si="1411"/>
        <v>0.11</v>
      </c>
      <c r="P4409" s="108">
        <f t="shared" si="1425"/>
        <v>1.0044986920000001</v>
      </c>
      <c r="Q4409" s="104">
        <f t="shared" si="1426"/>
        <v>48.718720740000002</v>
      </c>
      <c r="R4409" s="104">
        <f t="shared" si="1427"/>
        <v>48.718720740000002</v>
      </c>
      <c r="S4409" s="109" t="s">
        <v>52</v>
      </c>
      <c r="T4409" s="110">
        <f t="shared" si="1414"/>
        <v>44449</v>
      </c>
      <c r="U4409" s="111">
        <f t="shared" si="1428"/>
        <v>0</v>
      </c>
    </row>
    <row r="4410" spans="1:21" x14ac:dyDescent="0.2">
      <c r="A4410" s="112">
        <f t="shared" si="1409"/>
        <v>44435</v>
      </c>
      <c r="B4410" s="104">
        <f t="shared" si="1417"/>
        <v>10881.301075539999</v>
      </c>
      <c r="C4410" s="104">
        <f t="shared" si="1415"/>
        <v>10033.405436029949</v>
      </c>
      <c r="D4410" s="132">
        <f t="shared" si="1418"/>
        <v>44419</v>
      </c>
      <c r="E4410" s="105">
        <f t="shared" si="1416"/>
        <v>0</v>
      </c>
      <c r="F4410" s="106">
        <f t="shared" si="1419"/>
        <v>17</v>
      </c>
      <c r="G4410" s="106">
        <f t="shared" si="1420"/>
        <v>31</v>
      </c>
      <c r="H4410" s="104">
        <f t="shared" si="1410"/>
        <v>1</v>
      </c>
      <c r="I4410" s="104">
        <f t="shared" si="1421"/>
        <v>1.07934741</v>
      </c>
      <c r="J4410" s="104">
        <f t="shared" si="1422"/>
        <v>1.07934741</v>
      </c>
      <c r="K4410" s="104">
        <f t="shared" si="1423"/>
        <v>10829.530170849999</v>
      </c>
      <c r="L4410" s="107">
        <f t="shared" si="1412"/>
        <v>0</v>
      </c>
      <c r="M4410" s="105">
        <f t="shared" si="1413"/>
        <v>0</v>
      </c>
      <c r="N4410" s="104">
        <f t="shared" si="1424"/>
        <v>0</v>
      </c>
      <c r="O4410" s="113">
        <f t="shared" si="1411"/>
        <v>0.11</v>
      </c>
      <c r="P4410" s="108">
        <f t="shared" si="1425"/>
        <v>1.004780531</v>
      </c>
      <c r="Q4410" s="104">
        <f t="shared" si="1426"/>
        <v>51.770904690000002</v>
      </c>
      <c r="R4410" s="104">
        <f t="shared" si="1427"/>
        <v>51.770904690000002</v>
      </c>
      <c r="S4410" s="109" t="s">
        <v>52</v>
      </c>
      <c r="T4410" s="110">
        <f t="shared" si="1414"/>
        <v>44449</v>
      </c>
      <c r="U4410" s="111">
        <f t="shared" si="1428"/>
        <v>0</v>
      </c>
    </row>
    <row r="4411" spans="1:21" x14ac:dyDescent="0.2">
      <c r="A4411" s="112">
        <f t="shared" si="1409"/>
        <v>44436</v>
      </c>
      <c r="B4411" s="104">
        <f t="shared" si="1417"/>
        <v>10884.354115029999</v>
      </c>
      <c r="C4411" s="104">
        <f t="shared" si="1415"/>
        <v>10033.405436029949</v>
      </c>
      <c r="D4411" s="132">
        <f t="shared" si="1418"/>
        <v>44419</v>
      </c>
      <c r="E4411" s="105">
        <f t="shared" si="1416"/>
        <v>0</v>
      </c>
      <c r="F4411" s="106">
        <f t="shared" si="1419"/>
        <v>18</v>
      </c>
      <c r="G4411" s="106">
        <f t="shared" si="1420"/>
        <v>31</v>
      </c>
      <c r="H4411" s="104">
        <f t="shared" si="1410"/>
        <v>1</v>
      </c>
      <c r="I4411" s="104">
        <f t="shared" si="1421"/>
        <v>1.07934741</v>
      </c>
      <c r="J4411" s="104">
        <f t="shared" si="1422"/>
        <v>1.07934741</v>
      </c>
      <c r="K4411" s="104">
        <f t="shared" si="1423"/>
        <v>10829.530170849999</v>
      </c>
      <c r="L4411" s="107">
        <f t="shared" si="1412"/>
        <v>0</v>
      </c>
      <c r="M4411" s="105">
        <f t="shared" si="1413"/>
        <v>0</v>
      </c>
      <c r="N4411" s="104">
        <f t="shared" si="1424"/>
        <v>0</v>
      </c>
      <c r="O4411" s="113">
        <f t="shared" si="1411"/>
        <v>0.11</v>
      </c>
      <c r="P4411" s="108">
        <f t="shared" si="1425"/>
        <v>1.005062449</v>
      </c>
      <c r="Q4411" s="104">
        <f t="shared" si="1426"/>
        <v>54.823944179999998</v>
      </c>
      <c r="R4411" s="104">
        <f t="shared" si="1427"/>
        <v>54.823944179999998</v>
      </c>
      <c r="S4411" s="109" t="s">
        <v>52</v>
      </c>
      <c r="T4411" s="110">
        <f t="shared" si="1414"/>
        <v>44449</v>
      </c>
      <c r="U4411" s="111">
        <f t="shared" si="1428"/>
        <v>0</v>
      </c>
    </row>
    <row r="4412" spans="1:21" x14ac:dyDescent="0.2">
      <c r="A4412" s="112">
        <f t="shared" si="1409"/>
        <v>44437</v>
      </c>
      <c r="B4412" s="104">
        <f t="shared" si="1417"/>
        <v>10887.408020879999</v>
      </c>
      <c r="C4412" s="104">
        <f t="shared" si="1415"/>
        <v>10033.405436029949</v>
      </c>
      <c r="D4412" s="132">
        <f t="shared" si="1418"/>
        <v>44419</v>
      </c>
      <c r="E4412" s="105">
        <f t="shared" si="1416"/>
        <v>0</v>
      </c>
      <c r="F4412" s="106">
        <f t="shared" si="1419"/>
        <v>19</v>
      </c>
      <c r="G4412" s="106">
        <f t="shared" si="1420"/>
        <v>31</v>
      </c>
      <c r="H4412" s="104">
        <f t="shared" si="1410"/>
        <v>1</v>
      </c>
      <c r="I4412" s="104">
        <f t="shared" si="1421"/>
        <v>1.07934741</v>
      </c>
      <c r="J4412" s="104">
        <f t="shared" si="1422"/>
        <v>1.07934741</v>
      </c>
      <c r="K4412" s="104">
        <f t="shared" si="1423"/>
        <v>10829.530170849999</v>
      </c>
      <c r="L4412" s="107">
        <f t="shared" si="1412"/>
        <v>0</v>
      </c>
      <c r="M4412" s="105">
        <f t="shared" si="1413"/>
        <v>0</v>
      </c>
      <c r="N4412" s="104">
        <f t="shared" si="1424"/>
        <v>0</v>
      </c>
      <c r="O4412" s="113">
        <f t="shared" si="1411"/>
        <v>0.11</v>
      </c>
      <c r="P4412" s="108">
        <f t="shared" si="1425"/>
        <v>1.0053444469999999</v>
      </c>
      <c r="Q4412" s="104">
        <f t="shared" si="1426"/>
        <v>57.877850029999998</v>
      </c>
      <c r="R4412" s="104">
        <f t="shared" si="1427"/>
        <v>57.877850029999998</v>
      </c>
      <c r="S4412" s="109" t="s">
        <v>52</v>
      </c>
      <c r="T4412" s="110">
        <f t="shared" si="1414"/>
        <v>44449</v>
      </c>
      <c r="U4412" s="111">
        <f t="shared" si="1428"/>
        <v>0</v>
      </c>
    </row>
    <row r="4413" spans="1:21" x14ac:dyDescent="0.2">
      <c r="A4413" s="112">
        <f t="shared" si="1409"/>
        <v>44438</v>
      </c>
      <c r="B4413" s="104">
        <f t="shared" si="1417"/>
        <v>10890.462771429999</v>
      </c>
      <c r="C4413" s="104">
        <f t="shared" si="1415"/>
        <v>10033.405436029949</v>
      </c>
      <c r="D4413" s="132">
        <f t="shared" si="1418"/>
        <v>44419</v>
      </c>
      <c r="E4413" s="105">
        <f t="shared" si="1416"/>
        <v>0</v>
      </c>
      <c r="F4413" s="106">
        <f t="shared" si="1419"/>
        <v>20</v>
      </c>
      <c r="G4413" s="106">
        <f t="shared" si="1420"/>
        <v>31</v>
      </c>
      <c r="H4413" s="104">
        <f t="shared" si="1410"/>
        <v>1</v>
      </c>
      <c r="I4413" s="104">
        <f t="shared" si="1421"/>
        <v>1.07934741</v>
      </c>
      <c r="J4413" s="104">
        <f t="shared" si="1422"/>
        <v>1.07934741</v>
      </c>
      <c r="K4413" s="104">
        <f t="shared" si="1423"/>
        <v>10829.530170849999</v>
      </c>
      <c r="L4413" s="107">
        <f t="shared" si="1412"/>
        <v>0</v>
      </c>
      <c r="M4413" s="105">
        <f t="shared" si="1413"/>
        <v>0</v>
      </c>
      <c r="N4413" s="104">
        <f t="shared" si="1424"/>
        <v>0</v>
      </c>
      <c r="O4413" s="113">
        <f t="shared" si="1411"/>
        <v>0.11</v>
      </c>
      <c r="P4413" s="108">
        <f t="shared" si="1425"/>
        <v>1.0056265230000001</v>
      </c>
      <c r="Q4413" s="104">
        <f t="shared" si="1426"/>
        <v>60.932600579999999</v>
      </c>
      <c r="R4413" s="104">
        <f t="shared" si="1427"/>
        <v>60.932600579999999</v>
      </c>
      <c r="S4413" s="109" t="s">
        <v>52</v>
      </c>
      <c r="T4413" s="110">
        <f t="shared" si="1414"/>
        <v>44449</v>
      </c>
      <c r="U4413" s="111">
        <f t="shared" si="1428"/>
        <v>0</v>
      </c>
    </row>
    <row r="4414" spans="1:21" x14ac:dyDescent="0.2">
      <c r="A4414" s="112">
        <f t="shared" si="1409"/>
        <v>44439</v>
      </c>
      <c r="B4414" s="104">
        <f t="shared" si="1417"/>
        <v>10893.518388349999</v>
      </c>
      <c r="C4414" s="104">
        <f t="shared" si="1415"/>
        <v>10033.405436029949</v>
      </c>
      <c r="D4414" s="132">
        <f t="shared" si="1418"/>
        <v>44419</v>
      </c>
      <c r="E4414" s="105">
        <f t="shared" si="1416"/>
        <v>0</v>
      </c>
      <c r="F4414" s="106">
        <f t="shared" si="1419"/>
        <v>21</v>
      </c>
      <c r="G4414" s="106">
        <f t="shared" si="1420"/>
        <v>31</v>
      </c>
      <c r="H4414" s="104">
        <f t="shared" si="1410"/>
        <v>1</v>
      </c>
      <c r="I4414" s="104">
        <f t="shared" si="1421"/>
        <v>1.07934741</v>
      </c>
      <c r="J4414" s="104">
        <f t="shared" si="1422"/>
        <v>1.07934741</v>
      </c>
      <c r="K4414" s="104">
        <f t="shared" si="1423"/>
        <v>10829.530170849999</v>
      </c>
      <c r="L4414" s="107">
        <f t="shared" si="1412"/>
        <v>0</v>
      </c>
      <c r="M4414" s="105">
        <f t="shared" si="1413"/>
        <v>0</v>
      </c>
      <c r="N4414" s="104">
        <f t="shared" si="1424"/>
        <v>0</v>
      </c>
      <c r="O4414" s="113">
        <f t="shared" si="1411"/>
        <v>0.11</v>
      </c>
      <c r="P4414" s="108">
        <f t="shared" si="1425"/>
        <v>1.005908679</v>
      </c>
      <c r="Q4414" s="104">
        <f t="shared" si="1426"/>
        <v>63.988217499999998</v>
      </c>
      <c r="R4414" s="104">
        <f t="shared" si="1427"/>
        <v>63.988217499999998</v>
      </c>
      <c r="S4414" s="109" t="s">
        <v>52</v>
      </c>
      <c r="T4414" s="110">
        <f t="shared" si="1414"/>
        <v>44449</v>
      </c>
      <c r="U4414" s="111">
        <f t="shared" si="1428"/>
        <v>0</v>
      </c>
    </row>
    <row r="4415" spans="1:21" x14ac:dyDescent="0.2">
      <c r="A4415" s="112">
        <f t="shared" si="1409"/>
        <v>44440</v>
      </c>
      <c r="B4415" s="104">
        <f t="shared" si="1417"/>
        <v>10896.574860789999</v>
      </c>
      <c r="C4415" s="104">
        <f t="shared" si="1415"/>
        <v>10033.405436029949</v>
      </c>
      <c r="D4415" s="132">
        <f t="shared" si="1418"/>
        <v>44419</v>
      </c>
      <c r="E4415" s="105">
        <f t="shared" si="1416"/>
        <v>0</v>
      </c>
      <c r="F4415" s="106">
        <f t="shared" si="1419"/>
        <v>22</v>
      </c>
      <c r="G4415" s="106">
        <f t="shared" si="1420"/>
        <v>31</v>
      </c>
      <c r="H4415" s="104">
        <f t="shared" si="1410"/>
        <v>1</v>
      </c>
      <c r="I4415" s="104">
        <f t="shared" si="1421"/>
        <v>1.07934741</v>
      </c>
      <c r="J4415" s="104">
        <f t="shared" si="1422"/>
        <v>1.07934741</v>
      </c>
      <c r="K4415" s="104">
        <f t="shared" si="1423"/>
        <v>10829.530170849999</v>
      </c>
      <c r="L4415" s="107">
        <f t="shared" si="1412"/>
        <v>0</v>
      </c>
      <c r="M4415" s="105">
        <f t="shared" si="1413"/>
        <v>0</v>
      </c>
      <c r="N4415" s="104">
        <f t="shared" si="1424"/>
        <v>0</v>
      </c>
      <c r="O4415" s="113">
        <f t="shared" si="1411"/>
        <v>0.11</v>
      </c>
      <c r="P4415" s="108">
        <f t="shared" si="1425"/>
        <v>1.006190914</v>
      </c>
      <c r="Q4415" s="104">
        <f t="shared" si="1426"/>
        <v>67.044689939999998</v>
      </c>
      <c r="R4415" s="104">
        <f t="shared" si="1427"/>
        <v>67.044689939999998</v>
      </c>
      <c r="S4415" s="109" t="s">
        <v>52</v>
      </c>
      <c r="T4415" s="110">
        <f t="shared" si="1414"/>
        <v>44449</v>
      </c>
      <c r="U4415" s="111">
        <f t="shared" si="1428"/>
        <v>0</v>
      </c>
    </row>
    <row r="4416" spans="1:21" x14ac:dyDescent="0.2">
      <c r="A4416" s="112">
        <f t="shared" si="1409"/>
        <v>44441</v>
      </c>
      <c r="B4416" s="104">
        <f t="shared" si="1417"/>
        <v>10899.63218877</v>
      </c>
      <c r="C4416" s="104">
        <f t="shared" si="1415"/>
        <v>10033.405436029949</v>
      </c>
      <c r="D4416" s="132">
        <f t="shared" si="1418"/>
        <v>44419</v>
      </c>
      <c r="E4416" s="105">
        <f t="shared" si="1416"/>
        <v>0</v>
      </c>
      <c r="F4416" s="106">
        <f t="shared" si="1419"/>
        <v>23</v>
      </c>
      <c r="G4416" s="106">
        <f t="shared" si="1420"/>
        <v>31</v>
      </c>
      <c r="H4416" s="104">
        <f t="shared" si="1410"/>
        <v>1</v>
      </c>
      <c r="I4416" s="104">
        <f t="shared" si="1421"/>
        <v>1.07934741</v>
      </c>
      <c r="J4416" s="104">
        <f t="shared" si="1422"/>
        <v>1.07934741</v>
      </c>
      <c r="K4416" s="104">
        <f t="shared" si="1423"/>
        <v>10829.530170849999</v>
      </c>
      <c r="L4416" s="107">
        <f t="shared" si="1412"/>
        <v>0</v>
      </c>
      <c r="M4416" s="105">
        <f t="shared" si="1413"/>
        <v>0</v>
      </c>
      <c r="N4416" s="104">
        <f t="shared" si="1424"/>
        <v>0</v>
      </c>
      <c r="O4416" s="113">
        <f t="shared" si="1411"/>
        <v>0.11</v>
      </c>
      <c r="P4416" s="108">
        <f t="shared" si="1425"/>
        <v>1.0064732279999999</v>
      </c>
      <c r="Q4416" s="104">
        <f t="shared" si="1426"/>
        <v>70.102017919999994</v>
      </c>
      <c r="R4416" s="104">
        <f t="shared" si="1427"/>
        <v>70.102017919999994</v>
      </c>
      <c r="S4416" s="109" t="s">
        <v>52</v>
      </c>
      <c r="T4416" s="110">
        <f t="shared" si="1414"/>
        <v>44449</v>
      </c>
      <c r="U4416" s="111">
        <f t="shared" si="1428"/>
        <v>0</v>
      </c>
    </row>
    <row r="4417" spans="1:21" x14ac:dyDescent="0.2">
      <c r="A4417" s="112">
        <f t="shared" si="1409"/>
        <v>44442</v>
      </c>
      <c r="B4417" s="104">
        <f t="shared" si="1417"/>
        <v>10902.690372289999</v>
      </c>
      <c r="C4417" s="104">
        <f t="shared" si="1415"/>
        <v>10033.405436029949</v>
      </c>
      <c r="D4417" s="132">
        <f t="shared" si="1418"/>
        <v>44419</v>
      </c>
      <c r="E4417" s="105">
        <f t="shared" si="1416"/>
        <v>0</v>
      </c>
      <c r="F4417" s="106">
        <f t="shared" si="1419"/>
        <v>24</v>
      </c>
      <c r="G4417" s="106">
        <f t="shared" si="1420"/>
        <v>31</v>
      </c>
      <c r="H4417" s="104">
        <f t="shared" si="1410"/>
        <v>1</v>
      </c>
      <c r="I4417" s="104">
        <f t="shared" si="1421"/>
        <v>1.07934741</v>
      </c>
      <c r="J4417" s="104">
        <f t="shared" si="1422"/>
        <v>1.07934741</v>
      </c>
      <c r="K4417" s="104">
        <f t="shared" si="1423"/>
        <v>10829.530170849999</v>
      </c>
      <c r="L4417" s="107">
        <f t="shared" si="1412"/>
        <v>0</v>
      </c>
      <c r="M4417" s="105">
        <f t="shared" si="1413"/>
        <v>0</v>
      </c>
      <c r="N4417" s="104">
        <f t="shared" si="1424"/>
        <v>0</v>
      </c>
      <c r="O4417" s="113">
        <f t="shared" si="1411"/>
        <v>0.11</v>
      </c>
      <c r="P4417" s="108">
        <f t="shared" si="1425"/>
        <v>1.0067556209999999</v>
      </c>
      <c r="Q4417" s="104">
        <f t="shared" si="1426"/>
        <v>73.160201439999994</v>
      </c>
      <c r="R4417" s="104">
        <f t="shared" si="1427"/>
        <v>73.160201439999994</v>
      </c>
      <c r="S4417" s="109" t="s">
        <v>52</v>
      </c>
      <c r="T4417" s="110">
        <f t="shared" si="1414"/>
        <v>44449</v>
      </c>
      <c r="U4417" s="111">
        <f t="shared" si="1428"/>
        <v>0</v>
      </c>
    </row>
    <row r="4418" spans="1:21" x14ac:dyDescent="0.2">
      <c r="A4418" s="112">
        <f t="shared" si="1409"/>
        <v>44443</v>
      </c>
      <c r="B4418" s="104">
        <f t="shared" si="1417"/>
        <v>10905.749422159999</v>
      </c>
      <c r="C4418" s="104">
        <f t="shared" si="1415"/>
        <v>10033.405436029949</v>
      </c>
      <c r="D4418" s="132">
        <f t="shared" si="1418"/>
        <v>44419</v>
      </c>
      <c r="E4418" s="105">
        <f t="shared" si="1416"/>
        <v>0</v>
      </c>
      <c r="F4418" s="106">
        <f t="shared" si="1419"/>
        <v>25</v>
      </c>
      <c r="G4418" s="106">
        <f t="shared" si="1420"/>
        <v>31</v>
      </c>
      <c r="H4418" s="104">
        <f t="shared" si="1410"/>
        <v>1</v>
      </c>
      <c r="I4418" s="104">
        <f t="shared" si="1421"/>
        <v>1.07934741</v>
      </c>
      <c r="J4418" s="104">
        <f t="shared" si="1422"/>
        <v>1.07934741</v>
      </c>
      <c r="K4418" s="104">
        <f t="shared" si="1423"/>
        <v>10829.530170849999</v>
      </c>
      <c r="L4418" s="107">
        <f t="shared" si="1412"/>
        <v>0</v>
      </c>
      <c r="M4418" s="105">
        <f t="shared" si="1413"/>
        <v>0</v>
      </c>
      <c r="N4418" s="104">
        <f t="shared" si="1424"/>
        <v>0</v>
      </c>
      <c r="O4418" s="113">
        <f t="shared" si="1411"/>
        <v>0.11</v>
      </c>
      <c r="P4418" s="108">
        <f t="shared" si="1425"/>
        <v>1.0070380940000001</v>
      </c>
      <c r="Q4418" s="104">
        <f t="shared" si="1426"/>
        <v>76.219251310000004</v>
      </c>
      <c r="R4418" s="104">
        <f t="shared" si="1427"/>
        <v>76.219251310000004</v>
      </c>
      <c r="S4418" s="109" t="s">
        <v>52</v>
      </c>
      <c r="T4418" s="110">
        <f t="shared" si="1414"/>
        <v>44449</v>
      </c>
      <c r="U4418" s="111">
        <f t="shared" si="1428"/>
        <v>0</v>
      </c>
    </row>
    <row r="4419" spans="1:21" x14ac:dyDescent="0.2">
      <c r="A4419" s="112">
        <f t="shared" si="1409"/>
        <v>44444</v>
      </c>
      <c r="B4419" s="104">
        <f t="shared" si="1417"/>
        <v>10908.809316739998</v>
      </c>
      <c r="C4419" s="104">
        <f t="shared" si="1415"/>
        <v>10033.405436029949</v>
      </c>
      <c r="D4419" s="132">
        <f t="shared" si="1418"/>
        <v>44419</v>
      </c>
      <c r="E4419" s="105">
        <f t="shared" si="1416"/>
        <v>0</v>
      </c>
      <c r="F4419" s="106">
        <f t="shared" si="1419"/>
        <v>26</v>
      </c>
      <c r="G4419" s="106">
        <f t="shared" si="1420"/>
        <v>31</v>
      </c>
      <c r="H4419" s="104">
        <f t="shared" si="1410"/>
        <v>1</v>
      </c>
      <c r="I4419" s="104">
        <f t="shared" si="1421"/>
        <v>1.07934741</v>
      </c>
      <c r="J4419" s="104">
        <f t="shared" si="1422"/>
        <v>1.07934741</v>
      </c>
      <c r="K4419" s="104">
        <f t="shared" si="1423"/>
        <v>10829.530170849999</v>
      </c>
      <c r="L4419" s="107">
        <f t="shared" si="1412"/>
        <v>0</v>
      </c>
      <c r="M4419" s="105">
        <f t="shared" si="1413"/>
        <v>0</v>
      </c>
      <c r="N4419" s="104">
        <f t="shared" si="1424"/>
        <v>0</v>
      </c>
      <c r="O4419" s="113">
        <f t="shared" si="1411"/>
        <v>0.11</v>
      </c>
      <c r="P4419" s="108">
        <f t="shared" si="1425"/>
        <v>1.0073206450000001</v>
      </c>
      <c r="Q4419" s="104">
        <f t="shared" si="1426"/>
        <v>79.279145889999995</v>
      </c>
      <c r="R4419" s="104">
        <f t="shared" si="1427"/>
        <v>79.279145889999995</v>
      </c>
      <c r="S4419" s="109" t="s">
        <v>52</v>
      </c>
      <c r="T4419" s="110">
        <f t="shared" si="1414"/>
        <v>44449</v>
      </c>
      <c r="U4419" s="111">
        <f t="shared" si="1428"/>
        <v>0</v>
      </c>
    </row>
    <row r="4420" spans="1:21" x14ac:dyDescent="0.2">
      <c r="A4420" s="112">
        <f t="shared" si="1409"/>
        <v>44445</v>
      </c>
      <c r="B4420" s="104">
        <f t="shared" si="1417"/>
        <v>10911.87007768</v>
      </c>
      <c r="C4420" s="104">
        <f t="shared" si="1415"/>
        <v>10033.405436029949</v>
      </c>
      <c r="D4420" s="132">
        <f t="shared" si="1418"/>
        <v>44419</v>
      </c>
      <c r="E4420" s="105">
        <f t="shared" si="1416"/>
        <v>0</v>
      </c>
      <c r="F4420" s="106">
        <f t="shared" si="1419"/>
        <v>27</v>
      </c>
      <c r="G4420" s="106">
        <f t="shared" si="1420"/>
        <v>31</v>
      </c>
      <c r="H4420" s="104">
        <f t="shared" si="1410"/>
        <v>1</v>
      </c>
      <c r="I4420" s="104">
        <f t="shared" si="1421"/>
        <v>1.07934741</v>
      </c>
      <c r="J4420" s="104">
        <f t="shared" si="1422"/>
        <v>1.07934741</v>
      </c>
      <c r="K4420" s="104">
        <f t="shared" si="1423"/>
        <v>10829.530170849999</v>
      </c>
      <c r="L4420" s="107">
        <f t="shared" si="1412"/>
        <v>0</v>
      </c>
      <c r="M4420" s="105">
        <f t="shared" si="1413"/>
        <v>0</v>
      </c>
      <c r="N4420" s="104">
        <f t="shared" si="1424"/>
        <v>0</v>
      </c>
      <c r="O4420" s="113">
        <f t="shared" si="1411"/>
        <v>0.11</v>
      </c>
      <c r="P4420" s="108">
        <f t="shared" si="1425"/>
        <v>1.007603276</v>
      </c>
      <c r="Q4420" s="104">
        <f t="shared" si="1426"/>
        <v>82.339906830000004</v>
      </c>
      <c r="R4420" s="104">
        <f t="shared" si="1427"/>
        <v>82.339906830000004</v>
      </c>
      <c r="S4420" s="109" t="s">
        <v>52</v>
      </c>
      <c r="T4420" s="110">
        <f t="shared" si="1414"/>
        <v>44449</v>
      </c>
      <c r="U4420" s="111">
        <f t="shared" si="1428"/>
        <v>0</v>
      </c>
    </row>
    <row r="4421" spans="1:21" x14ac:dyDescent="0.2">
      <c r="A4421" s="112">
        <f t="shared" si="1409"/>
        <v>44446</v>
      </c>
      <c r="B4421" s="104">
        <f t="shared" si="1417"/>
        <v>10914.93170499</v>
      </c>
      <c r="C4421" s="104">
        <f t="shared" si="1415"/>
        <v>10033.405436029949</v>
      </c>
      <c r="D4421" s="132">
        <f t="shared" si="1418"/>
        <v>44419</v>
      </c>
      <c r="E4421" s="105">
        <f t="shared" si="1416"/>
        <v>0</v>
      </c>
      <c r="F4421" s="106">
        <f t="shared" si="1419"/>
        <v>28</v>
      </c>
      <c r="G4421" s="106">
        <f t="shared" si="1420"/>
        <v>31</v>
      </c>
      <c r="H4421" s="104">
        <f t="shared" si="1410"/>
        <v>1</v>
      </c>
      <c r="I4421" s="104">
        <f t="shared" si="1421"/>
        <v>1.07934741</v>
      </c>
      <c r="J4421" s="104">
        <f t="shared" si="1422"/>
        <v>1.07934741</v>
      </c>
      <c r="K4421" s="104">
        <f t="shared" si="1423"/>
        <v>10829.530170849999</v>
      </c>
      <c r="L4421" s="107">
        <f t="shared" si="1412"/>
        <v>0</v>
      </c>
      <c r="M4421" s="105">
        <f t="shared" si="1413"/>
        <v>0</v>
      </c>
      <c r="N4421" s="104">
        <f t="shared" si="1424"/>
        <v>0</v>
      </c>
      <c r="O4421" s="113">
        <f t="shared" si="1411"/>
        <v>0.11</v>
      </c>
      <c r="P4421" s="108">
        <f t="shared" si="1425"/>
        <v>1.0078859870000001</v>
      </c>
      <c r="Q4421" s="104">
        <f t="shared" si="1426"/>
        <v>85.401534139999995</v>
      </c>
      <c r="R4421" s="104">
        <f t="shared" si="1427"/>
        <v>85.401534139999995</v>
      </c>
      <c r="S4421" s="109" t="s">
        <v>52</v>
      </c>
      <c r="T4421" s="110">
        <f t="shared" si="1414"/>
        <v>44449</v>
      </c>
      <c r="U4421" s="111">
        <f t="shared" si="1428"/>
        <v>0</v>
      </c>
    </row>
    <row r="4422" spans="1:21" x14ac:dyDescent="0.2">
      <c r="A4422" s="112">
        <f t="shared" si="1409"/>
        <v>44447</v>
      </c>
      <c r="B4422" s="104">
        <f t="shared" si="1417"/>
        <v>10917.994176999999</v>
      </c>
      <c r="C4422" s="104">
        <f t="shared" si="1415"/>
        <v>10033.405436029949</v>
      </c>
      <c r="D4422" s="132">
        <f t="shared" si="1418"/>
        <v>44419</v>
      </c>
      <c r="E4422" s="105">
        <f t="shared" si="1416"/>
        <v>0</v>
      </c>
      <c r="F4422" s="106">
        <f t="shared" si="1419"/>
        <v>29</v>
      </c>
      <c r="G4422" s="106">
        <f t="shared" si="1420"/>
        <v>31</v>
      </c>
      <c r="H4422" s="104">
        <f t="shared" si="1410"/>
        <v>1</v>
      </c>
      <c r="I4422" s="104">
        <f t="shared" si="1421"/>
        <v>1.07934741</v>
      </c>
      <c r="J4422" s="104">
        <f t="shared" si="1422"/>
        <v>1.07934741</v>
      </c>
      <c r="K4422" s="104">
        <f t="shared" si="1423"/>
        <v>10829.530170849999</v>
      </c>
      <c r="L4422" s="107">
        <f t="shared" si="1412"/>
        <v>0</v>
      </c>
      <c r="M4422" s="105">
        <f t="shared" si="1413"/>
        <v>0</v>
      </c>
      <c r="N4422" s="104">
        <f t="shared" si="1424"/>
        <v>0</v>
      </c>
      <c r="O4422" s="113">
        <f t="shared" si="1411"/>
        <v>0.11</v>
      </c>
      <c r="P4422" s="108">
        <f t="shared" si="1425"/>
        <v>1.008168776</v>
      </c>
      <c r="Q4422" s="104">
        <f t="shared" si="1426"/>
        <v>88.464006150000003</v>
      </c>
      <c r="R4422" s="104">
        <f t="shared" si="1427"/>
        <v>88.464006150000003</v>
      </c>
      <c r="S4422" s="109" t="s">
        <v>52</v>
      </c>
      <c r="T4422" s="110">
        <f t="shared" si="1414"/>
        <v>44449</v>
      </c>
      <c r="U4422" s="111">
        <f t="shared" si="1428"/>
        <v>0</v>
      </c>
    </row>
    <row r="4423" spans="1:21" x14ac:dyDescent="0.2">
      <c r="A4423" s="112">
        <f t="shared" si="1409"/>
        <v>44448</v>
      </c>
      <c r="B4423" s="104">
        <f t="shared" si="1417"/>
        <v>10921.057515369999</v>
      </c>
      <c r="C4423" s="104">
        <f t="shared" si="1415"/>
        <v>10033.405436029949</v>
      </c>
      <c r="D4423" s="132">
        <f t="shared" si="1418"/>
        <v>44419</v>
      </c>
      <c r="E4423" s="105">
        <f t="shared" si="1416"/>
        <v>0</v>
      </c>
      <c r="F4423" s="106">
        <f t="shared" si="1419"/>
        <v>30</v>
      </c>
      <c r="G4423" s="106">
        <f t="shared" si="1420"/>
        <v>31</v>
      </c>
      <c r="H4423" s="104">
        <f t="shared" si="1410"/>
        <v>1</v>
      </c>
      <c r="I4423" s="104">
        <f t="shared" si="1421"/>
        <v>1.07934741</v>
      </c>
      <c r="J4423" s="104">
        <f t="shared" si="1422"/>
        <v>1.07934741</v>
      </c>
      <c r="K4423" s="104">
        <f t="shared" si="1423"/>
        <v>10829.530170849999</v>
      </c>
      <c r="L4423" s="107">
        <f t="shared" si="1412"/>
        <v>0</v>
      </c>
      <c r="M4423" s="105">
        <f t="shared" si="1413"/>
        <v>0</v>
      </c>
      <c r="N4423" s="104">
        <f t="shared" si="1424"/>
        <v>0</v>
      </c>
      <c r="O4423" s="113">
        <f t="shared" si="1411"/>
        <v>0.11</v>
      </c>
      <c r="P4423" s="108">
        <f t="shared" si="1425"/>
        <v>1.0084516450000001</v>
      </c>
      <c r="Q4423" s="104">
        <f t="shared" si="1426"/>
        <v>91.52734452</v>
      </c>
      <c r="R4423" s="104">
        <f t="shared" si="1427"/>
        <v>91.52734452</v>
      </c>
      <c r="S4423" s="109" t="s">
        <v>52</v>
      </c>
      <c r="T4423" s="110">
        <f t="shared" si="1414"/>
        <v>44449</v>
      </c>
      <c r="U4423" s="111">
        <f t="shared" si="1428"/>
        <v>0</v>
      </c>
    </row>
    <row r="4424" spans="1:21" ht="15" x14ac:dyDescent="0.2">
      <c r="A4424" s="112">
        <f t="shared" si="1409"/>
        <v>44449</v>
      </c>
      <c r="B4424" s="104">
        <f t="shared" si="1417"/>
        <v>10924.1217201</v>
      </c>
      <c r="C4424" s="104">
        <f t="shared" si="1415"/>
        <v>10033.405436029949</v>
      </c>
      <c r="D4424" s="132">
        <f t="shared" si="1418"/>
        <v>44419</v>
      </c>
      <c r="E4424" s="105">
        <f t="shared" si="1416"/>
        <v>0</v>
      </c>
      <c r="F4424" s="106">
        <f t="shared" si="1419"/>
        <v>31</v>
      </c>
      <c r="G4424" s="106">
        <f t="shared" si="1420"/>
        <v>31</v>
      </c>
      <c r="H4424" s="104">
        <f t="shared" si="1410"/>
        <v>1</v>
      </c>
      <c r="I4424" s="104">
        <f t="shared" si="1421"/>
        <v>1.07934741</v>
      </c>
      <c r="J4424" s="104">
        <f t="shared" si="1422"/>
        <v>1.07934741</v>
      </c>
      <c r="K4424" s="104">
        <f t="shared" si="1423"/>
        <v>10829.530170849999</v>
      </c>
      <c r="L4424" s="107">
        <f t="shared" si="1412"/>
        <v>144</v>
      </c>
      <c r="M4424" s="137">
        <f>N4424/K4424</f>
        <v>2.8665824008285122E-2</v>
      </c>
      <c r="N4424" s="136">
        <v>310.43740596999999</v>
      </c>
      <c r="O4424" s="113">
        <f t="shared" si="1411"/>
        <v>0.11</v>
      </c>
      <c r="P4424" s="108">
        <f t="shared" si="1425"/>
        <v>1.0087345940000001</v>
      </c>
      <c r="Q4424" s="104">
        <f t="shared" si="1426"/>
        <v>94.59154925</v>
      </c>
      <c r="R4424" s="104">
        <f t="shared" si="1427"/>
        <v>405.02895522</v>
      </c>
      <c r="S4424" s="109" t="s">
        <v>52</v>
      </c>
      <c r="T4424" s="110">
        <f t="shared" si="1414"/>
        <v>44449</v>
      </c>
      <c r="U4424" s="111">
        <f t="shared" si="1428"/>
        <v>10519.092764879999</v>
      </c>
    </row>
    <row r="4425" spans="1:21" x14ac:dyDescent="0.2">
      <c r="A4425" s="112">
        <f t="shared" si="1409"/>
        <v>44450</v>
      </c>
      <c r="B4425" s="104">
        <f t="shared" si="1417"/>
        <v>10522.14257597</v>
      </c>
      <c r="C4425" s="104">
        <f t="shared" si="1415"/>
        <v>9745.7896015999486</v>
      </c>
      <c r="D4425" s="132">
        <f t="shared" si="1418"/>
        <v>44450</v>
      </c>
      <c r="E4425" s="105">
        <f t="shared" si="1416"/>
        <v>0</v>
      </c>
      <c r="F4425" s="106">
        <f t="shared" si="1419"/>
        <v>1</v>
      </c>
      <c r="G4425" s="106">
        <f t="shared" si="1420"/>
        <v>30</v>
      </c>
      <c r="H4425" s="104">
        <f t="shared" si="1410"/>
        <v>1</v>
      </c>
      <c r="I4425" s="104">
        <f t="shared" si="1421"/>
        <v>1.07934741</v>
      </c>
      <c r="J4425" s="104">
        <f t="shared" si="1422"/>
        <v>1.07934741</v>
      </c>
      <c r="K4425" s="104">
        <f t="shared" si="1423"/>
        <v>10519.09276489</v>
      </c>
      <c r="L4425" s="107">
        <f t="shared" si="1412"/>
        <v>0</v>
      </c>
      <c r="M4425" s="105">
        <f t="shared" si="1413"/>
        <v>0</v>
      </c>
      <c r="N4425" s="104">
        <f t="shared" si="1424"/>
        <v>0</v>
      </c>
      <c r="O4425" s="113">
        <f t="shared" si="1411"/>
        <v>0.11</v>
      </c>
      <c r="P4425" s="108">
        <f t="shared" si="1425"/>
        <v>1.000289931</v>
      </c>
      <c r="Q4425" s="104">
        <f t="shared" si="1426"/>
        <v>3.04981108</v>
      </c>
      <c r="R4425" s="104">
        <f t="shared" si="1427"/>
        <v>3.04981108</v>
      </c>
      <c r="S4425" s="109" t="s">
        <v>52</v>
      </c>
      <c r="T4425" s="110">
        <f t="shared" si="1414"/>
        <v>44479</v>
      </c>
      <c r="U4425" s="111">
        <f t="shared" si="1428"/>
        <v>0</v>
      </c>
    </row>
    <row r="4426" spans="1:21" x14ac:dyDescent="0.2">
      <c r="A4426" s="112">
        <f t="shared" si="1409"/>
        <v>44451</v>
      </c>
      <c r="B4426" s="104">
        <f t="shared" si="1417"/>
        <v>10525.19327066</v>
      </c>
      <c r="C4426" s="104">
        <f t="shared" si="1415"/>
        <v>9745.7896015999486</v>
      </c>
      <c r="D4426" s="132">
        <f t="shared" si="1418"/>
        <v>44450</v>
      </c>
      <c r="E4426" s="105">
        <f t="shared" si="1416"/>
        <v>0</v>
      </c>
      <c r="F4426" s="106">
        <f t="shared" si="1419"/>
        <v>2</v>
      </c>
      <c r="G4426" s="106">
        <f t="shared" si="1420"/>
        <v>30</v>
      </c>
      <c r="H4426" s="104">
        <f t="shared" si="1410"/>
        <v>1</v>
      </c>
      <c r="I4426" s="104">
        <f t="shared" si="1421"/>
        <v>1.07934741</v>
      </c>
      <c r="J4426" s="104">
        <f t="shared" si="1422"/>
        <v>1.07934741</v>
      </c>
      <c r="K4426" s="104">
        <f t="shared" si="1423"/>
        <v>10519.09276489</v>
      </c>
      <c r="L4426" s="107">
        <f t="shared" si="1412"/>
        <v>0</v>
      </c>
      <c r="M4426" s="105">
        <f t="shared" si="1413"/>
        <v>0</v>
      </c>
      <c r="N4426" s="104">
        <f t="shared" si="1424"/>
        <v>0</v>
      </c>
      <c r="O4426" s="113">
        <f t="shared" si="1411"/>
        <v>0.11</v>
      </c>
      <c r="P4426" s="108">
        <f t="shared" si="1425"/>
        <v>1.000579946</v>
      </c>
      <c r="Q4426" s="104">
        <f t="shared" si="1426"/>
        <v>6.1005057699999998</v>
      </c>
      <c r="R4426" s="104">
        <f t="shared" si="1427"/>
        <v>6.1005057699999998</v>
      </c>
      <c r="S4426" s="109" t="s">
        <v>52</v>
      </c>
      <c r="T4426" s="110">
        <f t="shared" si="1414"/>
        <v>44479</v>
      </c>
      <c r="U4426" s="111">
        <f t="shared" si="1428"/>
        <v>0</v>
      </c>
    </row>
    <row r="4427" spans="1:21" x14ac:dyDescent="0.2">
      <c r="A4427" s="112">
        <f t="shared" ref="A4427:A4490" si="1429">(A4426+1)</f>
        <v>44452</v>
      </c>
      <c r="B4427" s="104">
        <f t="shared" si="1417"/>
        <v>10528.24484895</v>
      </c>
      <c r="C4427" s="104">
        <f t="shared" si="1415"/>
        <v>9745.7896015999486</v>
      </c>
      <c r="D4427" s="132">
        <f t="shared" si="1418"/>
        <v>44450</v>
      </c>
      <c r="E4427" s="105">
        <f t="shared" si="1416"/>
        <v>0</v>
      </c>
      <c r="F4427" s="106">
        <f t="shared" si="1419"/>
        <v>3</v>
      </c>
      <c r="G4427" s="106">
        <f t="shared" si="1420"/>
        <v>30</v>
      </c>
      <c r="H4427" s="104">
        <f t="shared" ref="H4427:H4490" si="1430">TRUNC(((1+$E4427)^($F4427/$G4427)),8)</f>
        <v>1</v>
      </c>
      <c r="I4427" s="104">
        <f t="shared" si="1421"/>
        <v>1.07934741</v>
      </c>
      <c r="J4427" s="104">
        <f t="shared" si="1422"/>
        <v>1.07934741</v>
      </c>
      <c r="K4427" s="104">
        <f t="shared" si="1423"/>
        <v>10519.09276489</v>
      </c>
      <c r="L4427" s="107">
        <f t="shared" si="1412"/>
        <v>0</v>
      </c>
      <c r="M4427" s="105">
        <f t="shared" si="1413"/>
        <v>0</v>
      </c>
      <c r="N4427" s="104">
        <f t="shared" si="1424"/>
        <v>0</v>
      </c>
      <c r="O4427" s="113">
        <f t="shared" ref="O4427:O4490" si="1431">(O4426)</f>
        <v>0.11</v>
      </c>
      <c r="P4427" s="108">
        <f t="shared" si="1425"/>
        <v>1.0008700450000001</v>
      </c>
      <c r="Q4427" s="104">
        <f t="shared" si="1426"/>
        <v>9.15208406</v>
      </c>
      <c r="R4427" s="104">
        <f t="shared" si="1427"/>
        <v>9.15208406</v>
      </c>
      <c r="S4427" s="109" t="s">
        <v>52</v>
      </c>
      <c r="T4427" s="110">
        <f t="shared" si="1414"/>
        <v>44479</v>
      </c>
      <c r="U4427" s="111">
        <f t="shared" si="1428"/>
        <v>0</v>
      </c>
    </row>
    <row r="4428" spans="1:21" x14ac:dyDescent="0.2">
      <c r="A4428" s="112">
        <f t="shared" si="1429"/>
        <v>44453</v>
      </c>
      <c r="B4428" s="104">
        <f t="shared" si="1417"/>
        <v>10531.297310849999</v>
      </c>
      <c r="C4428" s="104">
        <f t="shared" si="1415"/>
        <v>9745.7896015999486</v>
      </c>
      <c r="D4428" s="132">
        <f t="shared" si="1418"/>
        <v>44450</v>
      </c>
      <c r="E4428" s="105">
        <f t="shared" si="1416"/>
        <v>0</v>
      </c>
      <c r="F4428" s="106">
        <f t="shared" si="1419"/>
        <v>4</v>
      </c>
      <c r="G4428" s="106">
        <f t="shared" si="1420"/>
        <v>30</v>
      </c>
      <c r="H4428" s="104">
        <f t="shared" si="1430"/>
        <v>1</v>
      </c>
      <c r="I4428" s="104">
        <f t="shared" si="1421"/>
        <v>1.07934741</v>
      </c>
      <c r="J4428" s="104">
        <f t="shared" si="1422"/>
        <v>1.07934741</v>
      </c>
      <c r="K4428" s="104">
        <f t="shared" si="1423"/>
        <v>10519.09276489</v>
      </c>
      <c r="L4428" s="107">
        <f t="shared" ref="L4428:L4491" si="1432">IF(DAY(A4428)=E$2,VLOOKUP(A4428,$X$10:$AE$196,7),0)</f>
        <v>0</v>
      </c>
      <c r="M4428" s="105">
        <f t="shared" ref="M4428:M4491" si="1433">IF(DAY(A4428)=E$2,VLOOKUP(A4428,$X$10:$AE$200,5),0)</f>
        <v>0</v>
      </c>
      <c r="N4428" s="104">
        <f t="shared" si="1424"/>
        <v>0</v>
      </c>
      <c r="O4428" s="113">
        <f t="shared" si="1431"/>
        <v>0.11</v>
      </c>
      <c r="P4428" s="108">
        <f t="shared" si="1425"/>
        <v>1.001160228</v>
      </c>
      <c r="Q4428" s="104">
        <f t="shared" si="1426"/>
        <v>12.204545960000001</v>
      </c>
      <c r="R4428" s="104">
        <f t="shared" si="1427"/>
        <v>12.204545960000001</v>
      </c>
      <c r="S4428" s="109" t="s">
        <v>52</v>
      </c>
      <c r="T4428" s="110">
        <f t="shared" ref="T4428:T4491" si="1434">IF(DAY(A4428)=E$2+1,VLOOKUP(A4427,$X$10:$AE$200,8),T4427)</f>
        <v>44479</v>
      </c>
      <c r="U4428" s="111">
        <f t="shared" si="1428"/>
        <v>0</v>
      </c>
    </row>
    <row r="4429" spans="1:21" x14ac:dyDescent="0.2">
      <c r="A4429" s="112">
        <f t="shared" si="1429"/>
        <v>44454</v>
      </c>
      <c r="B4429" s="104">
        <f t="shared" si="1417"/>
        <v>10534.35066686</v>
      </c>
      <c r="C4429" s="104">
        <f t="shared" si="1415"/>
        <v>9745.7896015999486</v>
      </c>
      <c r="D4429" s="132">
        <f t="shared" si="1418"/>
        <v>44450</v>
      </c>
      <c r="E4429" s="105">
        <f t="shared" si="1416"/>
        <v>0</v>
      </c>
      <c r="F4429" s="106">
        <f t="shared" si="1419"/>
        <v>5</v>
      </c>
      <c r="G4429" s="106">
        <f t="shared" si="1420"/>
        <v>30</v>
      </c>
      <c r="H4429" s="104">
        <f t="shared" si="1430"/>
        <v>1</v>
      </c>
      <c r="I4429" s="104">
        <f t="shared" si="1421"/>
        <v>1.07934741</v>
      </c>
      <c r="J4429" s="104">
        <f t="shared" si="1422"/>
        <v>1.07934741</v>
      </c>
      <c r="K4429" s="104">
        <f t="shared" si="1423"/>
        <v>10519.09276489</v>
      </c>
      <c r="L4429" s="107">
        <f t="shared" si="1432"/>
        <v>0</v>
      </c>
      <c r="M4429" s="105">
        <f t="shared" si="1433"/>
        <v>0</v>
      </c>
      <c r="N4429" s="104">
        <f t="shared" si="1424"/>
        <v>0</v>
      </c>
      <c r="O4429" s="113">
        <f t="shared" si="1431"/>
        <v>0.11</v>
      </c>
      <c r="P4429" s="108">
        <f t="shared" si="1425"/>
        <v>1.0014504959999999</v>
      </c>
      <c r="Q4429" s="104">
        <f t="shared" si="1426"/>
        <v>15.257901970000001</v>
      </c>
      <c r="R4429" s="104">
        <f t="shared" si="1427"/>
        <v>15.257901970000001</v>
      </c>
      <c r="S4429" s="109" t="s">
        <v>52</v>
      </c>
      <c r="T4429" s="110">
        <f t="shared" si="1434"/>
        <v>44479</v>
      </c>
      <c r="U4429" s="111">
        <f t="shared" si="1428"/>
        <v>0</v>
      </c>
    </row>
    <row r="4430" spans="1:21" x14ac:dyDescent="0.2">
      <c r="A4430" s="112">
        <f t="shared" si="1429"/>
        <v>44455</v>
      </c>
      <c r="B4430" s="104">
        <f t="shared" si="1417"/>
        <v>10537.404895969999</v>
      </c>
      <c r="C4430" s="104">
        <f t="shared" si="1415"/>
        <v>9745.7896015999486</v>
      </c>
      <c r="D4430" s="132">
        <f t="shared" si="1418"/>
        <v>44450</v>
      </c>
      <c r="E4430" s="105">
        <f t="shared" si="1416"/>
        <v>0</v>
      </c>
      <c r="F4430" s="106">
        <f t="shared" si="1419"/>
        <v>6</v>
      </c>
      <c r="G4430" s="106">
        <f t="shared" si="1420"/>
        <v>30</v>
      </c>
      <c r="H4430" s="104">
        <f t="shared" si="1430"/>
        <v>1</v>
      </c>
      <c r="I4430" s="104">
        <f t="shared" si="1421"/>
        <v>1.07934741</v>
      </c>
      <c r="J4430" s="104">
        <f t="shared" si="1422"/>
        <v>1.07934741</v>
      </c>
      <c r="K4430" s="104">
        <f t="shared" si="1423"/>
        <v>10519.09276489</v>
      </c>
      <c r="L4430" s="107">
        <f t="shared" si="1432"/>
        <v>0</v>
      </c>
      <c r="M4430" s="105">
        <f t="shared" si="1433"/>
        <v>0</v>
      </c>
      <c r="N4430" s="104">
        <f t="shared" si="1424"/>
        <v>0</v>
      </c>
      <c r="O4430" s="113">
        <f t="shared" si="1431"/>
        <v>0.11</v>
      </c>
      <c r="P4430" s="108">
        <f t="shared" si="1425"/>
        <v>1.001740847</v>
      </c>
      <c r="Q4430" s="104">
        <f t="shared" si="1426"/>
        <v>18.31213108</v>
      </c>
      <c r="R4430" s="104">
        <f t="shared" si="1427"/>
        <v>18.31213108</v>
      </c>
      <c r="S4430" s="109" t="s">
        <v>52</v>
      </c>
      <c r="T4430" s="110">
        <f t="shared" si="1434"/>
        <v>44479</v>
      </c>
      <c r="U4430" s="111">
        <f t="shared" si="1428"/>
        <v>0</v>
      </c>
    </row>
    <row r="4431" spans="1:21" x14ac:dyDescent="0.2">
      <c r="A4431" s="112">
        <f t="shared" si="1429"/>
        <v>44456</v>
      </c>
      <c r="B4431" s="104">
        <f t="shared" si="1417"/>
        <v>10540.460019189999</v>
      </c>
      <c r="C4431" s="104">
        <f t="shared" si="1415"/>
        <v>9745.7896015999486</v>
      </c>
      <c r="D4431" s="132">
        <f t="shared" si="1418"/>
        <v>44450</v>
      </c>
      <c r="E4431" s="105">
        <f t="shared" si="1416"/>
        <v>0</v>
      </c>
      <c r="F4431" s="106">
        <f t="shared" si="1419"/>
        <v>7</v>
      </c>
      <c r="G4431" s="106">
        <f t="shared" si="1420"/>
        <v>30</v>
      </c>
      <c r="H4431" s="104">
        <f t="shared" si="1430"/>
        <v>1</v>
      </c>
      <c r="I4431" s="104">
        <f t="shared" si="1421"/>
        <v>1.07934741</v>
      </c>
      <c r="J4431" s="104">
        <f t="shared" si="1422"/>
        <v>1.07934741</v>
      </c>
      <c r="K4431" s="104">
        <f t="shared" si="1423"/>
        <v>10519.09276489</v>
      </c>
      <c r="L4431" s="107">
        <f t="shared" si="1432"/>
        <v>0</v>
      </c>
      <c r="M4431" s="105">
        <f t="shared" si="1433"/>
        <v>0</v>
      </c>
      <c r="N4431" s="104">
        <f t="shared" si="1424"/>
        <v>0</v>
      </c>
      <c r="O4431" s="113">
        <f t="shared" si="1431"/>
        <v>0.11</v>
      </c>
      <c r="P4431" s="108">
        <f t="shared" si="1425"/>
        <v>1.002031283</v>
      </c>
      <c r="Q4431" s="104">
        <f t="shared" si="1426"/>
        <v>21.367254299999999</v>
      </c>
      <c r="R4431" s="104">
        <f t="shared" si="1427"/>
        <v>21.367254299999999</v>
      </c>
      <c r="S4431" s="109" t="s">
        <v>52</v>
      </c>
      <c r="T4431" s="110">
        <f t="shared" si="1434"/>
        <v>44479</v>
      </c>
      <c r="U4431" s="111">
        <f t="shared" si="1428"/>
        <v>0</v>
      </c>
    </row>
    <row r="4432" spans="1:21" x14ac:dyDescent="0.2">
      <c r="A4432" s="112">
        <f t="shared" si="1429"/>
        <v>44457</v>
      </c>
      <c r="B4432" s="104">
        <f t="shared" si="1417"/>
        <v>10543.516026019999</v>
      </c>
      <c r="C4432" s="104">
        <f t="shared" si="1415"/>
        <v>9745.7896015999486</v>
      </c>
      <c r="D4432" s="132">
        <f t="shared" si="1418"/>
        <v>44450</v>
      </c>
      <c r="E4432" s="105">
        <f t="shared" si="1416"/>
        <v>0</v>
      </c>
      <c r="F4432" s="106">
        <f t="shared" si="1419"/>
        <v>8</v>
      </c>
      <c r="G4432" s="106">
        <f t="shared" si="1420"/>
        <v>30</v>
      </c>
      <c r="H4432" s="104">
        <f t="shared" si="1430"/>
        <v>1</v>
      </c>
      <c r="I4432" s="104">
        <f t="shared" si="1421"/>
        <v>1.07934741</v>
      </c>
      <c r="J4432" s="104">
        <f t="shared" si="1422"/>
        <v>1.07934741</v>
      </c>
      <c r="K4432" s="104">
        <f t="shared" si="1423"/>
        <v>10519.09276489</v>
      </c>
      <c r="L4432" s="107">
        <f t="shared" si="1432"/>
        <v>0</v>
      </c>
      <c r="M4432" s="105">
        <f t="shared" si="1433"/>
        <v>0</v>
      </c>
      <c r="N4432" s="104">
        <f t="shared" si="1424"/>
        <v>0</v>
      </c>
      <c r="O4432" s="113">
        <f t="shared" si="1431"/>
        <v>0.11</v>
      </c>
      <c r="P4432" s="108">
        <f t="shared" si="1425"/>
        <v>1.0023218030000001</v>
      </c>
      <c r="Q4432" s="104">
        <f t="shared" si="1426"/>
        <v>24.42326113</v>
      </c>
      <c r="R4432" s="104">
        <f t="shared" si="1427"/>
        <v>24.42326113</v>
      </c>
      <c r="S4432" s="109" t="s">
        <v>52</v>
      </c>
      <c r="T4432" s="110">
        <f t="shared" si="1434"/>
        <v>44479</v>
      </c>
      <c r="U4432" s="111">
        <f t="shared" si="1428"/>
        <v>0</v>
      </c>
    </row>
    <row r="4433" spans="1:21" x14ac:dyDescent="0.2">
      <c r="A4433" s="112">
        <f t="shared" si="1429"/>
        <v>44458</v>
      </c>
      <c r="B4433" s="104">
        <f t="shared" si="1417"/>
        <v>10546.57291646</v>
      </c>
      <c r="C4433" s="104">
        <f t="shared" si="1415"/>
        <v>9745.7896015999486</v>
      </c>
      <c r="D4433" s="132">
        <f t="shared" si="1418"/>
        <v>44450</v>
      </c>
      <c r="E4433" s="105">
        <f t="shared" si="1416"/>
        <v>0</v>
      </c>
      <c r="F4433" s="106">
        <f t="shared" si="1419"/>
        <v>9</v>
      </c>
      <c r="G4433" s="106">
        <f t="shared" si="1420"/>
        <v>30</v>
      </c>
      <c r="H4433" s="104">
        <f t="shared" si="1430"/>
        <v>1</v>
      </c>
      <c r="I4433" s="104">
        <f t="shared" si="1421"/>
        <v>1.07934741</v>
      </c>
      <c r="J4433" s="104">
        <f t="shared" si="1422"/>
        <v>1.07934741</v>
      </c>
      <c r="K4433" s="104">
        <f t="shared" si="1423"/>
        <v>10519.09276489</v>
      </c>
      <c r="L4433" s="107">
        <f t="shared" si="1432"/>
        <v>0</v>
      </c>
      <c r="M4433" s="105">
        <f t="shared" si="1433"/>
        <v>0</v>
      </c>
      <c r="N4433" s="104">
        <f t="shared" si="1424"/>
        <v>0</v>
      </c>
      <c r="O4433" s="113">
        <f t="shared" si="1431"/>
        <v>0.11</v>
      </c>
      <c r="P4433" s="108">
        <f t="shared" si="1425"/>
        <v>1.002612407</v>
      </c>
      <c r="Q4433" s="104">
        <f t="shared" si="1426"/>
        <v>27.48015157</v>
      </c>
      <c r="R4433" s="104">
        <f t="shared" si="1427"/>
        <v>27.48015157</v>
      </c>
      <c r="S4433" s="109" t="s">
        <v>52</v>
      </c>
      <c r="T4433" s="110">
        <f t="shared" si="1434"/>
        <v>44479</v>
      </c>
      <c r="U4433" s="111">
        <f t="shared" si="1428"/>
        <v>0</v>
      </c>
    </row>
    <row r="4434" spans="1:21" x14ac:dyDescent="0.2">
      <c r="A4434" s="112">
        <f t="shared" si="1429"/>
        <v>44459</v>
      </c>
      <c r="B4434" s="104">
        <f t="shared" si="1417"/>
        <v>10549.6306905</v>
      </c>
      <c r="C4434" s="104">
        <f t="shared" ref="C4434:C4497" si="1435">IF(DAY(A4433)=$E$2,VLOOKUP(A4433,X$10:Y$200,2),C4433)</f>
        <v>9745.7896015999486</v>
      </c>
      <c r="D4434" s="132">
        <f t="shared" si="1418"/>
        <v>44450</v>
      </c>
      <c r="E4434" s="105">
        <f t="shared" si="1416"/>
        <v>0</v>
      </c>
      <c r="F4434" s="106">
        <f t="shared" si="1419"/>
        <v>10</v>
      </c>
      <c r="G4434" s="106">
        <f t="shared" si="1420"/>
        <v>30</v>
      </c>
      <c r="H4434" s="104">
        <f t="shared" si="1430"/>
        <v>1</v>
      </c>
      <c r="I4434" s="104">
        <f t="shared" si="1421"/>
        <v>1.07934741</v>
      </c>
      <c r="J4434" s="104">
        <f t="shared" si="1422"/>
        <v>1.07934741</v>
      </c>
      <c r="K4434" s="104">
        <f t="shared" si="1423"/>
        <v>10519.09276489</v>
      </c>
      <c r="L4434" s="107">
        <f t="shared" si="1432"/>
        <v>0</v>
      </c>
      <c r="M4434" s="105">
        <f t="shared" si="1433"/>
        <v>0</v>
      </c>
      <c r="N4434" s="104">
        <f t="shared" si="1424"/>
        <v>0</v>
      </c>
      <c r="O4434" s="113">
        <f t="shared" si="1431"/>
        <v>0.11</v>
      </c>
      <c r="P4434" s="108">
        <f t="shared" si="1425"/>
        <v>1.002903095</v>
      </c>
      <c r="Q4434" s="104">
        <f t="shared" si="1426"/>
        <v>30.537925609999998</v>
      </c>
      <c r="R4434" s="104">
        <f t="shared" si="1427"/>
        <v>30.537925609999998</v>
      </c>
      <c r="S4434" s="109" t="s">
        <v>52</v>
      </c>
      <c r="T4434" s="110">
        <f t="shared" si="1434"/>
        <v>44479</v>
      </c>
      <c r="U4434" s="111">
        <f t="shared" si="1428"/>
        <v>0</v>
      </c>
    </row>
    <row r="4435" spans="1:21" x14ac:dyDescent="0.2">
      <c r="A4435" s="112">
        <f t="shared" si="1429"/>
        <v>44460</v>
      </c>
      <c r="B4435" s="104">
        <f t="shared" si="1417"/>
        <v>10552.68935866</v>
      </c>
      <c r="C4435" s="104">
        <f t="shared" si="1435"/>
        <v>9745.7896015999486</v>
      </c>
      <c r="D4435" s="132">
        <f t="shared" si="1418"/>
        <v>44450</v>
      </c>
      <c r="E4435" s="105">
        <f t="shared" si="1416"/>
        <v>0</v>
      </c>
      <c r="F4435" s="106">
        <f t="shared" si="1419"/>
        <v>11</v>
      </c>
      <c r="G4435" s="106">
        <f t="shared" si="1420"/>
        <v>30</v>
      </c>
      <c r="H4435" s="104">
        <f t="shared" si="1430"/>
        <v>1</v>
      </c>
      <c r="I4435" s="104">
        <f t="shared" si="1421"/>
        <v>1.07934741</v>
      </c>
      <c r="J4435" s="104">
        <f t="shared" si="1422"/>
        <v>1.07934741</v>
      </c>
      <c r="K4435" s="104">
        <f t="shared" si="1423"/>
        <v>10519.09276489</v>
      </c>
      <c r="L4435" s="107">
        <f t="shared" si="1432"/>
        <v>0</v>
      </c>
      <c r="M4435" s="105">
        <f t="shared" si="1433"/>
        <v>0</v>
      </c>
      <c r="N4435" s="104">
        <f t="shared" si="1424"/>
        <v>0</v>
      </c>
      <c r="O4435" s="113">
        <f t="shared" si="1431"/>
        <v>0.11</v>
      </c>
      <c r="P4435" s="108">
        <f t="shared" si="1425"/>
        <v>1.0031938680000001</v>
      </c>
      <c r="Q4435" s="104">
        <f t="shared" si="1426"/>
        <v>33.596593769999998</v>
      </c>
      <c r="R4435" s="104">
        <f t="shared" si="1427"/>
        <v>33.596593769999998</v>
      </c>
      <c r="S4435" s="109" t="s">
        <v>52</v>
      </c>
      <c r="T4435" s="110">
        <f t="shared" si="1434"/>
        <v>44479</v>
      </c>
      <c r="U4435" s="111">
        <f t="shared" si="1428"/>
        <v>0</v>
      </c>
    </row>
    <row r="4436" spans="1:21" x14ac:dyDescent="0.2">
      <c r="A4436" s="112">
        <f t="shared" si="1429"/>
        <v>44461</v>
      </c>
      <c r="B4436" s="104">
        <f t="shared" si="1417"/>
        <v>10555.748910419999</v>
      </c>
      <c r="C4436" s="104">
        <f t="shared" si="1435"/>
        <v>9745.7896015999486</v>
      </c>
      <c r="D4436" s="132">
        <f t="shared" si="1418"/>
        <v>44450</v>
      </c>
      <c r="E4436" s="105">
        <f t="shared" si="1416"/>
        <v>0</v>
      </c>
      <c r="F4436" s="106">
        <f t="shared" si="1419"/>
        <v>12</v>
      </c>
      <c r="G4436" s="106">
        <f t="shared" si="1420"/>
        <v>30</v>
      </c>
      <c r="H4436" s="104">
        <f t="shared" si="1430"/>
        <v>1</v>
      </c>
      <c r="I4436" s="104">
        <f t="shared" si="1421"/>
        <v>1.07934741</v>
      </c>
      <c r="J4436" s="104">
        <f t="shared" si="1422"/>
        <v>1.07934741</v>
      </c>
      <c r="K4436" s="104">
        <f t="shared" si="1423"/>
        <v>10519.09276489</v>
      </c>
      <c r="L4436" s="107">
        <f t="shared" si="1432"/>
        <v>0</v>
      </c>
      <c r="M4436" s="105">
        <f t="shared" si="1433"/>
        <v>0</v>
      </c>
      <c r="N4436" s="104">
        <f t="shared" si="1424"/>
        <v>0</v>
      </c>
      <c r="O4436" s="113">
        <f t="shared" si="1431"/>
        <v>0.11</v>
      </c>
      <c r="P4436" s="108">
        <f t="shared" si="1425"/>
        <v>1.0034847250000001</v>
      </c>
      <c r="Q4436" s="104">
        <f t="shared" si="1426"/>
        <v>36.656145530000003</v>
      </c>
      <c r="R4436" s="104">
        <f t="shared" si="1427"/>
        <v>36.656145530000003</v>
      </c>
      <c r="S4436" s="109" t="s">
        <v>52</v>
      </c>
      <c r="T4436" s="110">
        <f t="shared" si="1434"/>
        <v>44479</v>
      </c>
      <c r="U4436" s="111">
        <f t="shared" si="1428"/>
        <v>0</v>
      </c>
    </row>
    <row r="4437" spans="1:21" x14ac:dyDescent="0.2">
      <c r="A4437" s="112">
        <f t="shared" si="1429"/>
        <v>44462</v>
      </c>
      <c r="B4437" s="104">
        <f t="shared" si="1417"/>
        <v>10558.809345789999</v>
      </c>
      <c r="C4437" s="104">
        <f t="shared" si="1435"/>
        <v>9745.7896015999486</v>
      </c>
      <c r="D4437" s="132">
        <f t="shared" si="1418"/>
        <v>44450</v>
      </c>
      <c r="E4437" s="105">
        <f t="shared" si="1416"/>
        <v>0</v>
      </c>
      <c r="F4437" s="106">
        <f t="shared" si="1419"/>
        <v>13</v>
      </c>
      <c r="G4437" s="106">
        <f t="shared" si="1420"/>
        <v>30</v>
      </c>
      <c r="H4437" s="104">
        <f t="shared" si="1430"/>
        <v>1</v>
      </c>
      <c r="I4437" s="104">
        <f t="shared" si="1421"/>
        <v>1.07934741</v>
      </c>
      <c r="J4437" s="104">
        <f t="shared" si="1422"/>
        <v>1.07934741</v>
      </c>
      <c r="K4437" s="104">
        <f t="shared" si="1423"/>
        <v>10519.09276489</v>
      </c>
      <c r="L4437" s="107">
        <f t="shared" si="1432"/>
        <v>0</v>
      </c>
      <c r="M4437" s="105">
        <f t="shared" si="1433"/>
        <v>0</v>
      </c>
      <c r="N4437" s="104">
        <f t="shared" si="1424"/>
        <v>0</v>
      </c>
      <c r="O4437" s="113">
        <f t="shared" si="1431"/>
        <v>0.11</v>
      </c>
      <c r="P4437" s="108">
        <f t="shared" si="1425"/>
        <v>1.0037756659999999</v>
      </c>
      <c r="Q4437" s="104">
        <f t="shared" si="1426"/>
        <v>39.716580899999997</v>
      </c>
      <c r="R4437" s="104">
        <f t="shared" si="1427"/>
        <v>39.716580899999997</v>
      </c>
      <c r="S4437" s="109" t="s">
        <v>52</v>
      </c>
      <c r="T4437" s="110">
        <f t="shared" si="1434"/>
        <v>44479</v>
      </c>
      <c r="U4437" s="111">
        <f t="shared" si="1428"/>
        <v>0</v>
      </c>
    </row>
    <row r="4438" spans="1:21" x14ac:dyDescent="0.2">
      <c r="A4438" s="112">
        <f t="shared" si="1429"/>
        <v>44463</v>
      </c>
      <c r="B4438" s="104">
        <f t="shared" si="1417"/>
        <v>10561.870675279999</v>
      </c>
      <c r="C4438" s="104">
        <f t="shared" si="1435"/>
        <v>9745.7896015999486</v>
      </c>
      <c r="D4438" s="132">
        <f t="shared" si="1418"/>
        <v>44450</v>
      </c>
      <c r="E4438" s="105">
        <f t="shared" si="1416"/>
        <v>0</v>
      </c>
      <c r="F4438" s="106">
        <f t="shared" si="1419"/>
        <v>14</v>
      </c>
      <c r="G4438" s="106">
        <f t="shared" si="1420"/>
        <v>30</v>
      </c>
      <c r="H4438" s="104">
        <f t="shared" si="1430"/>
        <v>1</v>
      </c>
      <c r="I4438" s="104">
        <f t="shared" si="1421"/>
        <v>1.07934741</v>
      </c>
      <c r="J4438" s="104">
        <f t="shared" si="1422"/>
        <v>1.07934741</v>
      </c>
      <c r="K4438" s="104">
        <f t="shared" si="1423"/>
        <v>10519.09276489</v>
      </c>
      <c r="L4438" s="107">
        <f t="shared" si="1432"/>
        <v>0</v>
      </c>
      <c r="M4438" s="105">
        <f t="shared" si="1433"/>
        <v>0</v>
      </c>
      <c r="N4438" s="104">
        <f t="shared" si="1424"/>
        <v>0</v>
      </c>
      <c r="O4438" s="113">
        <f t="shared" si="1431"/>
        <v>0.11</v>
      </c>
      <c r="P4438" s="108">
        <f t="shared" si="1425"/>
        <v>1.0040666920000001</v>
      </c>
      <c r="Q4438" s="104">
        <f t="shared" si="1426"/>
        <v>42.777910390000002</v>
      </c>
      <c r="R4438" s="104">
        <f t="shared" si="1427"/>
        <v>42.777910390000002</v>
      </c>
      <c r="S4438" s="109" t="s">
        <v>52</v>
      </c>
      <c r="T4438" s="110">
        <f t="shared" si="1434"/>
        <v>44479</v>
      </c>
      <c r="U4438" s="111">
        <f t="shared" si="1428"/>
        <v>0</v>
      </c>
    </row>
    <row r="4439" spans="1:21" x14ac:dyDescent="0.2">
      <c r="A4439" s="112">
        <f t="shared" si="1429"/>
        <v>44464</v>
      </c>
      <c r="B4439" s="104">
        <f t="shared" si="1417"/>
        <v>10564.93288837</v>
      </c>
      <c r="C4439" s="104">
        <f t="shared" si="1435"/>
        <v>9745.7896015999486</v>
      </c>
      <c r="D4439" s="132">
        <f t="shared" si="1418"/>
        <v>44450</v>
      </c>
      <c r="E4439" s="105">
        <f t="shared" si="1416"/>
        <v>0</v>
      </c>
      <c r="F4439" s="106">
        <f t="shared" si="1419"/>
        <v>15</v>
      </c>
      <c r="G4439" s="106">
        <f t="shared" si="1420"/>
        <v>30</v>
      </c>
      <c r="H4439" s="104">
        <f t="shared" si="1430"/>
        <v>1</v>
      </c>
      <c r="I4439" s="104">
        <f t="shared" si="1421"/>
        <v>1.07934741</v>
      </c>
      <c r="J4439" s="104">
        <f t="shared" si="1422"/>
        <v>1.07934741</v>
      </c>
      <c r="K4439" s="104">
        <f t="shared" si="1423"/>
        <v>10519.09276489</v>
      </c>
      <c r="L4439" s="107">
        <f t="shared" si="1432"/>
        <v>0</v>
      </c>
      <c r="M4439" s="105">
        <f t="shared" si="1433"/>
        <v>0</v>
      </c>
      <c r="N4439" s="104">
        <f t="shared" si="1424"/>
        <v>0</v>
      </c>
      <c r="O4439" s="113">
        <f t="shared" si="1431"/>
        <v>0.11</v>
      </c>
      <c r="P4439" s="108">
        <f t="shared" si="1425"/>
        <v>1.0043578019999999</v>
      </c>
      <c r="Q4439" s="104">
        <f t="shared" si="1426"/>
        <v>45.840123480000003</v>
      </c>
      <c r="R4439" s="104">
        <f t="shared" si="1427"/>
        <v>45.840123480000003</v>
      </c>
      <c r="S4439" s="109" t="s">
        <v>52</v>
      </c>
      <c r="T4439" s="110">
        <f t="shared" si="1434"/>
        <v>44479</v>
      </c>
      <c r="U4439" s="111">
        <f t="shared" si="1428"/>
        <v>0</v>
      </c>
    </row>
    <row r="4440" spans="1:21" x14ac:dyDescent="0.2">
      <c r="A4440" s="112">
        <f t="shared" si="1429"/>
        <v>44465</v>
      </c>
      <c r="B4440" s="104">
        <f t="shared" si="1417"/>
        <v>10567.99598507</v>
      </c>
      <c r="C4440" s="104">
        <f t="shared" si="1435"/>
        <v>9745.7896015999486</v>
      </c>
      <c r="D4440" s="132">
        <f t="shared" si="1418"/>
        <v>44450</v>
      </c>
      <c r="E4440" s="105">
        <f t="shared" si="1416"/>
        <v>0</v>
      </c>
      <c r="F4440" s="106">
        <f t="shared" si="1419"/>
        <v>16</v>
      </c>
      <c r="G4440" s="106">
        <f t="shared" si="1420"/>
        <v>30</v>
      </c>
      <c r="H4440" s="104">
        <f t="shared" si="1430"/>
        <v>1</v>
      </c>
      <c r="I4440" s="104">
        <f t="shared" si="1421"/>
        <v>1.07934741</v>
      </c>
      <c r="J4440" s="104">
        <f t="shared" si="1422"/>
        <v>1.07934741</v>
      </c>
      <c r="K4440" s="104">
        <f t="shared" si="1423"/>
        <v>10519.09276489</v>
      </c>
      <c r="L4440" s="107">
        <f t="shared" si="1432"/>
        <v>0</v>
      </c>
      <c r="M4440" s="105">
        <f t="shared" si="1433"/>
        <v>0</v>
      </c>
      <c r="N4440" s="104">
        <f t="shared" si="1424"/>
        <v>0</v>
      </c>
      <c r="O4440" s="113">
        <f t="shared" si="1431"/>
        <v>0.11</v>
      </c>
      <c r="P4440" s="108">
        <f t="shared" si="1425"/>
        <v>1.004648996</v>
      </c>
      <c r="Q4440" s="104">
        <f t="shared" si="1426"/>
        <v>48.903220179999998</v>
      </c>
      <c r="R4440" s="104">
        <f t="shared" si="1427"/>
        <v>48.903220179999998</v>
      </c>
      <c r="S4440" s="109" t="s">
        <v>52</v>
      </c>
      <c r="T4440" s="110">
        <f t="shared" si="1434"/>
        <v>44479</v>
      </c>
      <c r="U4440" s="111">
        <f t="shared" si="1428"/>
        <v>0</v>
      </c>
    </row>
    <row r="4441" spans="1:21" x14ac:dyDescent="0.2">
      <c r="A4441" s="112">
        <f t="shared" si="1429"/>
        <v>44466</v>
      </c>
      <c r="B4441" s="104">
        <f t="shared" si="1417"/>
        <v>10571.059975889999</v>
      </c>
      <c r="C4441" s="104">
        <f t="shared" si="1435"/>
        <v>9745.7896015999486</v>
      </c>
      <c r="D4441" s="132">
        <f t="shared" si="1418"/>
        <v>44450</v>
      </c>
      <c r="E4441" s="105">
        <f t="shared" si="1416"/>
        <v>0</v>
      </c>
      <c r="F4441" s="106">
        <f t="shared" si="1419"/>
        <v>17</v>
      </c>
      <c r="G4441" s="106">
        <f t="shared" si="1420"/>
        <v>30</v>
      </c>
      <c r="H4441" s="104">
        <f t="shared" si="1430"/>
        <v>1</v>
      </c>
      <c r="I4441" s="104">
        <f t="shared" si="1421"/>
        <v>1.07934741</v>
      </c>
      <c r="J4441" s="104">
        <f t="shared" si="1422"/>
        <v>1.07934741</v>
      </c>
      <c r="K4441" s="104">
        <f t="shared" si="1423"/>
        <v>10519.09276489</v>
      </c>
      <c r="L4441" s="107">
        <f t="shared" si="1432"/>
        <v>0</v>
      </c>
      <c r="M4441" s="105">
        <f t="shared" si="1433"/>
        <v>0</v>
      </c>
      <c r="N4441" s="104">
        <f t="shared" si="1424"/>
        <v>0</v>
      </c>
      <c r="O4441" s="113">
        <f t="shared" si="1431"/>
        <v>0.11</v>
      </c>
      <c r="P4441" s="108">
        <f t="shared" si="1425"/>
        <v>1.004940275</v>
      </c>
      <c r="Q4441" s="104">
        <f t="shared" si="1426"/>
        <v>51.967210999999999</v>
      </c>
      <c r="R4441" s="104">
        <f t="shared" si="1427"/>
        <v>51.967210999999999</v>
      </c>
      <c r="S4441" s="109" t="s">
        <v>52</v>
      </c>
      <c r="T4441" s="110">
        <f t="shared" si="1434"/>
        <v>44479</v>
      </c>
      <c r="U4441" s="111">
        <f t="shared" si="1428"/>
        <v>0</v>
      </c>
    </row>
    <row r="4442" spans="1:21" x14ac:dyDescent="0.2">
      <c r="A4442" s="112">
        <f t="shared" si="1429"/>
        <v>44467</v>
      </c>
      <c r="B4442" s="104">
        <f t="shared" si="1417"/>
        <v>10574.12485032</v>
      </c>
      <c r="C4442" s="104">
        <f t="shared" si="1435"/>
        <v>9745.7896015999486</v>
      </c>
      <c r="D4442" s="132">
        <f t="shared" si="1418"/>
        <v>44450</v>
      </c>
      <c r="E4442" s="105">
        <f t="shared" si="1416"/>
        <v>0</v>
      </c>
      <c r="F4442" s="106">
        <f t="shared" si="1419"/>
        <v>18</v>
      </c>
      <c r="G4442" s="106">
        <f t="shared" si="1420"/>
        <v>30</v>
      </c>
      <c r="H4442" s="104">
        <f t="shared" si="1430"/>
        <v>1</v>
      </c>
      <c r="I4442" s="104">
        <f t="shared" si="1421"/>
        <v>1.07934741</v>
      </c>
      <c r="J4442" s="104">
        <f t="shared" si="1422"/>
        <v>1.07934741</v>
      </c>
      <c r="K4442" s="104">
        <f t="shared" si="1423"/>
        <v>10519.09276489</v>
      </c>
      <c r="L4442" s="107">
        <f t="shared" si="1432"/>
        <v>0</v>
      </c>
      <c r="M4442" s="105">
        <f t="shared" si="1433"/>
        <v>0</v>
      </c>
      <c r="N4442" s="104">
        <f t="shared" si="1424"/>
        <v>0</v>
      </c>
      <c r="O4442" s="113">
        <f t="shared" si="1431"/>
        <v>0.11</v>
      </c>
      <c r="P4442" s="108">
        <f t="shared" si="1425"/>
        <v>1.0052316379999999</v>
      </c>
      <c r="Q4442" s="104">
        <f t="shared" si="1426"/>
        <v>55.032085430000002</v>
      </c>
      <c r="R4442" s="104">
        <f t="shared" si="1427"/>
        <v>55.032085430000002</v>
      </c>
      <c r="S4442" s="109" t="s">
        <v>52</v>
      </c>
      <c r="T4442" s="110">
        <f t="shared" si="1434"/>
        <v>44479</v>
      </c>
      <c r="U4442" s="111">
        <f t="shared" si="1428"/>
        <v>0</v>
      </c>
    </row>
    <row r="4443" spans="1:21" x14ac:dyDescent="0.2">
      <c r="A4443" s="112">
        <f t="shared" si="1429"/>
        <v>44468</v>
      </c>
      <c r="B4443" s="104">
        <f t="shared" si="1417"/>
        <v>10577.19061887</v>
      </c>
      <c r="C4443" s="104">
        <f t="shared" si="1435"/>
        <v>9745.7896015999486</v>
      </c>
      <c r="D4443" s="132">
        <f t="shared" si="1418"/>
        <v>44450</v>
      </c>
      <c r="E4443" s="105">
        <f t="shared" si="1416"/>
        <v>0</v>
      </c>
      <c r="F4443" s="106">
        <f t="shared" si="1419"/>
        <v>19</v>
      </c>
      <c r="G4443" s="106">
        <f t="shared" si="1420"/>
        <v>30</v>
      </c>
      <c r="H4443" s="104">
        <f t="shared" si="1430"/>
        <v>1</v>
      </c>
      <c r="I4443" s="104">
        <f t="shared" si="1421"/>
        <v>1.07934741</v>
      </c>
      <c r="J4443" s="104">
        <f t="shared" si="1422"/>
        <v>1.07934741</v>
      </c>
      <c r="K4443" s="104">
        <f t="shared" si="1423"/>
        <v>10519.09276489</v>
      </c>
      <c r="L4443" s="107">
        <f t="shared" si="1432"/>
        <v>0</v>
      </c>
      <c r="M4443" s="105">
        <f t="shared" si="1433"/>
        <v>0</v>
      </c>
      <c r="N4443" s="104">
        <f t="shared" si="1424"/>
        <v>0</v>
      </c>
      <c r="O4443" s="113">
        <f t="shared" si="1431"/>
        <v>0.11</v>
      </c>
      <c r="P4443" s="108">
        <f t="shared" si="1425"/>
        <v>1.005523086</v>
      </c>
      <c r="Q4443" s="104">
        <f t="shared" si="1426"/>
        <v>58.097853979999996</v>
      </c>
      <c r="R4443" s="104">
        <f t="shared" si="1427"/>
        <v>58.097853979999996</v>
      </c>
      <c r="S4443" s="109" t="s">
        <v>52</v>
      </c>
      <c r="T4443" s="110">
        <f t="shared" si="1434"/>
        <v>44479</v>
      </c>
      <c r="U4443" s="111">
        <f t="shared" si="1428"/>
        <v>0</v>
      </c>
    </row>
    <row r="4444" spans="1:21" x14ac:dyDescent="0.2">
      <c r="A4444" s="112">
        <f t="shared" si="1429"/>
        <v>44469</v>
      </c>
      <c r="B4444" s="104">
        <f t="shared" si="1417"/>
        <v>10580.25727102</v>
      </c>
      <c r="C4444" s="104">
        <f t="shared" si="1435"/>
        <v>9745.7896015999486</v>
      </c>
      <c r="D4444" s="132">
        <f t="shared" si="1418"/>
        <v>44450</v>
      </c>
      <c r="E4444" s="105">
        <f t="shared" si="1416"/>
        <v>0</v>
      </c>
      <c r="F4444" s="106">
        <f t="shared" si="1419"/>
        <v>20</v>
      </c>
      <c r="G4444" s="106">
        <f t="shared" si="1420"/>
        <v>30</v>
      </c>
      <c r="H4444" s="104">
        <f t="shared" si="1430"/>
        <v>1</v>
      </c>
      <c r="I4444" s="104">
        <f t="shared" si="1421"/>
        <v>1.07934741</v>
      </c>
      <c r="J4444" s="104">
        <f t="shared" si="1422"/>
        <v>1.07934741</v>
      </c>
      <c r="K4444" s="104">
        <f t="shared" si="1423"/>
        <v>10519.09276489</v>
      </c>
      <c r="L4444" s="107">
        <f t="shared" si="1432"/>
        <v>0</v>
      </c>
      <c r="M4444" s="105">
        <f t="shared" si="1433"/>
        <v>0</v>
      </c>
      <c r="N4444" s="104">
        <f t="shared" si="1424"/>
        <v>0</v>
      </c>
      <c r="O4444" s="113">
        <f t="shared" si="1431"/>
        <v>0.11</v>
      </c>
      <c r="P4444" s="108">
        <f t="shared" si="1425"/>
        <v>1.005814618</v>
      </c>
      <c r="Q4444" s="104">
        <f t="shared" si="1426"/>
        <v>61.164506129999999</v>
      </c>
      <c r="R4444" s="104">
        <f t="shared" si="1427"/>
        <v>61.164506129999999</v>
      </c>
      <c r="S4444" s="109" t="s">
        <v>52</v>
      </c>
      <c r="T4444" s="110">
        <f t="shared" si="1434"/>
        <v>44479</v>
      </c>
      <c r="U4444" s="111">
        <f t="shared" si="1428"/>
        <v>0</v>
      </c>
    </row>
    <row r="4445" spans="1:21" x14ac:dyDescent="0.2">
      <c r="A4445" s="112">
        <f t="shared" si="1429"/>
        <v>44470</v>
      </c>
      <c r="B4445" s="104">
        <f t="shared" si="1417"/>
        <v>10583.32481729</v>
      </c>
      <c r="C4445" s="104">
        <f t="shared" si="1435"/>
        <v>9745.7896015999486</v>
      </c>
      <c r="D4445" s="132">
        <f t="shared" si="1418"/>
        <v>44450</v>
      </c>
      <c r="E4445" s="105">
        <f t="shared" si="1416"/>
        <v>0</v>
      </c>
      <c r="F4445" s="106">
        <f t="shared" si="1419"/>
        <v>21</v>
      </c>
      <c r="G4445" s="106">
        <f t="shared" si="1420"/>
        <v>30</v>
      </c>
      <c r="H4445" s="104">
        <f t="shared" si="1430"/>
        <v>1</v>
      </c>
      <c r="I4445" s="104">
        <f t="shared" si="1421"/>
        <v>1.07934741</v>
      </c>
      <c r="J4445" s="104">
        <f t="shared" si="1422"/>
        <v>1.07934741</v>
      </c>
      <c r="K4445" s="104">
        <f t="shared" si="1423"/>
        <v>10519.09276489</v>
      </c>
      <c r="L4445" s="107">
        <f t="shared" si="1432"/>
        <v>0</v>
      </c>
      <c r="M4445" s="105">
        <f t="shared" si="1433"/>
        <v>0</v>
      </c>
      <c r="N4445" s="104">
        <f t="shared" si="1424"/>
        <v>0</v>
      </c>
      <c r="O4445" s="113">
        <f t="shared" si="1431"/>
        <v>0.11</v>
      </c>
      <c r="P4445" s="108">
        <f t="shared" si="1425"/>
        <v>1.0061062350000001</v>
      </c>
      <c r="Q4445" s="104">
        <f t="shared" si="1426"/>
        <v>64.232052400000001</v>
      </c>
      <c r="R4445" s="104">
        <f t="shared" si="1427"/>
        <v>64.232052400000001</v>
      </c>
      <c r="S4445" s="109" t="s">
        <v>52</v>
      </c>
      <c r="T4445" s="110">
        <f t="shared" si="1434"/>
        <v>44479</v>
      </c>
      <c r="U4445" s="111">
        <f t="shared" si="1428"/>
        <v>0</v>
      </c>
    </row>
    <row r="4446" spans="1:21" x14ac:dyDescent="0.2">
      <c r="A4446" s="112">
        <f t="shared" si="1429"/>
        <v>44471</v>
      </c>
      <c r="B4446" s="104">
        <f t="shared" si="1417"/>
        <v>10586.393247169999</v>
      </c>
      <c r="C4446" s="104">
        <f t="shared" si="1435"/>
        <v>9745.7896015999486</v>
      </c>
      <c r="D4446" s="132">
        <f t="shared" si="1418"/>
        <v>44450</v>
      </c>
      <c r="E4446" s="105">
        <f t="shared" si="1416"/>
        <v>0</v>
      </c>
      <c r="F4446" s="106">
        <f t="shared" si="1419"/>
        <v>22</v>
      </c>
      <c r="G4446" s="106">
        <f t="shared" si="1420"/>
        <v>30</v>
      </c>
      <c r="H4446" s="104">
        <f t="shared" si="1430"/>
        <v>1</v>
      </c>
      <c r="I4446" s="104">
        <f t="shared" si="1421"/>
        <v>1.07934741</v>
      </c>
      <c r="J4446" s="104">
        <f t="shared" si="1422"/>
        <v>1.07934741</v>
      </c>
      <c r="K4446" s="104">
        <f t="shared" si="1423"/>
        <v>10519.09276489</v>
      </c>
      <c r="L4446" s="107">
        <f t="shared" si="1432"/>
        <v>0</v>
      </c>
      <c r="M4446" s="105">
        <f t="shared" si="1433"/>
        <v>0</v>
      </c>
      <c r="N4446" s="104">
        <f t="shared" si="1424"/>
        <v>0</v>
      </c>
      <c r="O4446" s="113">
        <f t="shared" si="1431"/>
        <v>0.11</v>
      </c>
      <c r="P4446" s="108">
        <f t="shared" si="1425"/>
        <v>1.0063979359999999</v>
      </c>
      <c r="Q4446" s="104">
        <f t="shared" si="1426"/>
        <v>67.300482279999997</v>
      </c>
      <c r="R4446" s="104">
        <f t="shared" si="1427"/>
        <v>67.300482279999997</v>
      </c>
      <c r="S4446" s="109" t="s">
        <v>52</v>
      </c>
      <c r="T4446" s="110">
        <f t="shared" si="1434"/>
        <v>44479</v>
      </c>
      <c r="U4446" s="111">
        <f t="shared" si="1428"/>
        <v>0</v>
      </c>
    </row>
    <row r="4447" spans="1:21" x14ac:dyDescent="0.2">
      <c r="A4447" s="112">
        <f t="shared" si="1429"/>
        <v>44472</v>
      </c>
      <c r="B4447" s="104">
        <f t="shared" si="1417"/>
        <v>10589.462571169999</v>
      </c>
      <c r="C4447" s="104">
        <f t="shared" si="1435"/>
        <v>9745.7896015999486</v>
      </c>
      <c r="D4447" s="132">
        <f t="shared" si="1418"/>
        <v>44450</v>
      </c>
      <c r="E4447" s="105">
        <f t="shared" si="1416"/>
        <v>0</v>
      </c>
      <c r="F4447" s="106">
        <f t="shared" si="1419"/>
        <v>23</v>
      </c>
      <c r="G4447" s="106">
        <f t="shared" si="1420"/>
        <v>30</v>
      </c>
      <c r="H4447" s="104">
        <f t="shared" si="1430"/>
        <v>1</v>
      </c>
      <c r="I4447" s="104">
        <f t="shared" si="1421"/>
        <v>1.07934741</v>
      </c>
      <c r="J4447" s="104">
        <f t="shared" si="1422"/>
        <v>1.07934741</v>
      </c>
      <c r="K4447" s="104">
        <f t="shared" si="1423"/>
        <v>10519.09276489</v>
      </c>
      <c r="L4447" s="107">
        <f t="shared" si="1432"/>
        <v>0</v>
      </c>
      <c r="M4447" s="105">
        <f t="shared" si="1433"/>
        <v>0</v>
      </c>
      <c r="N4447" s="104">
        <f t="shared" si="1424"/>
        <v>0</v>
      </c>
      <c r="O4447" s="113">
        <f t="shared" si="1431"/>
        <v>0.11</v>
      </c>
      <c r="P4447" s="108">
        <f t="shared" si="1425"/>
        <v>1.006689722</v>
      </c>
      <c r="Q4447" s="104">
        <f t="shared" si="1426"/>
        <v>70.369806280000006</v>
      </c>
      <c r="R4447" s="104">
        <f t="shared" si="1427"/>
        <v>70.369806280000006</v>
      </c>
      <c r="S4447" s="109" t="s">
        <v>52</v>
      </c>
      <c r="T4447" s="110">
        <f t="shared" si="1434"/>
        <v>44479</v>
      </c>
      <c r="U4447" s="111">
        <f t="shared" si="1428"/>
        <v>0</v>
      </c>
    </row>
    <row r="4448" spans="1:21" x14ac:dyDescent="0.2">
      <c r="A4448" s="112">
        <f t="shared" si="1429"/>
        <v>44473</v>
      </c>
      <c r="B4448" s="104">
        <f t="shared" si="1417"/>
        <v>10592.532789299999</v>
      </c>
      <c r="C4448" s="104">
        <f t="shared" si="1435"/>
        <v>9745.7896015999486</v>
      </c>
      <c r="D4448" s="132">
        <f t="shared" si="1418"/>
        <v>44450</v>
      </c>
      <c r="E4448" s="105">
        <f t="shared" si="1416"/>
        <v>0</v>
      </c>
      <c r="F4448" s="106">
        <f t="shared" si="1419"/>
        <v>24</v>
      </c>
      <c r="G4448" s="106">
        <f t="shared" si="1420"/>
        <v>30</v>
      </c>
      <c r="H4448" s="104">
        <f t="shared" si="1430"/>
        <v>1</v>
      </c>
      <c r="I4448" s="104">
        <f t="shared" si="1421"/>
        <v>1.07934741</v>
      </c>
      <c r="J4448" s="104">
        <f t="shared" si="1422"/>
        <v>1.07934741</v>
      </c>
      <c r="K4448" s="104">
        <f t="shared" si="1423"/>
        <v>10519.09276489</v>
      </c>
      <c r="L4448" s="107">
        <f t="shared" si="1432"/>
        <v>0</v>
      </c>
      <c r="M4448" s="105">
        <f t="shared" si="1433"/>
        <v>0</v>
      </c>
      <c r="N4448" s="104">
        <f t="shared" si="1424"/>
        <v>0</v>
      </c>
      <c r="O4448" s="113">
        <f t="shared" si="1431"/>
        <v>0.11</v>
      </c>
      <c r="P4448" s="108">
        <f t="shared" si="1425"/>
        <v>1.0069815929999999</v>
      </c>
      <c r="Q4448" s="104">
        <f t="shared" si="1426"/>
        <v>73.440024410000007</v>
      </c>
      <c r="R4448" s="104">
        <f t="shared" si="1427"/>
        <v>73.440024410000007</v>
      </c>
      <c r="S4448" s="109" t="s">
        <v>52</v>
      </c>
      <c r="T4448" s="110">
        <f t="shared" si="1434"/>
        <v>44479</v>
      </c>
      <c r="U4448" s="111">
        <f t="shared" si="1428"/>
        <v>0</v>
      </c>
    </row>
    <row r="4449" spans="1:21" x14ac:dyDescent="0.2">
      <c r="A4449" s="112">
        <f t="shared" si="1429"/>
        <v>44474</v>
      </c>
      <c r="B4449" s="104">
        <f t="shared" si="1417"/>
        <v>10595.603891029999</v>
      </c>
      <c r="C4449" s="104">
        <f t="shared" si="1435"/>
        <v>9745.7896015999486</v>
      </c>
      <c r="D4449" s="132">
        <f t="shared" si="1418"/>
        <v>44450</v>
      </c>
      <c r="E4449" s="105">
        <f t="shared" si="1416"/>
        <v>0</v>
      </c>
      <c r="F4449" s="106">
        <f t="shared" si="1419"/>
        <v>25</v>
      </c>
      <c r="G4449" s="106">
        <f t="shared" si="1420"/>
        <v>30</v>
      </c>
      <c r="H4449" s="104">
        <f t="shared" si="1430"/>
        <v>1</v>
      </c>
      <c r="I4449" s="104">
        <f t="shared" si="1421"/>
        <v>1.07934741</v>
      </c>
      <c r="J4449" s="104">
        <f t="shared" si="1422"/>
        <v>1.07934741</v>
      </c>
      <c r="K4449" s="104">
        <f t="shared" si="1423"/>
        <v>10519.09276489</v>
      </c>
      <c r="L4449" s="107">
        <f t="shared" si="1432"/>
        <v>0</v>
      </c>
      <c r="M4449" s="105">
        <f t="shared" si="1433"/>
        <v>0</v>
      </c>
      <c r="N4449" s="104">
        <f t="shared" si="1424"/>
        <v>0</v>
      </c>
      <c r="O4449" s="113">
        <f t="shared" si="1431"/>
        <v>0.11</v>
      </c>
      <c r="P4449" s="108">
        <f t="shared" si="1425"/>
        <v>1.0072735479999999</v>
      </c>
      <c r="Q4449" s="104">
        <f t="shared" si="1426"/>
        <v>76.511126140000002</v>
      </c>
      <c r="R4449" s="104">
        <f t="shared" si="1427"/>
        <v>76.511126140000002</v>
      </c>
      <c r="S4449" s="109" t="s">
        <v>52</v>
      </c>
      <c r="T4449" s="110">
        <f t="shared" si="1434"/>
        <v>44479</v>
      </c>
      <c r="U4449" s="111">
        <f t="shared" si="1428"/>
        <v>0</v>
      </c>
    </row>
    <row r="4450" spans="1:21" x14ac:dyDescent="0.2">
      <c r="A4450" s="112">
        <f t="shared" si="1429"/>
        <v>44475</v>
      </c>
      <c r="B4450" s="104">
        <f t="shared" si="1417"/>
        <v>10598.675886879999</v>
      </c>
      <c r="C4450" s="104">
        <f t="shared" si="1435"/>
        <v>9745.7896015999486</v>
      </c>
      <c r="D4450" s="132">
        <f t="shared" si="1418"/>
        <v>44450</v>
      </c>
      <c r="E4450" s="105">
        <f t="shared" si="1416"/>
        <v>0</v>
      </c>
      <c r="F4450" s="106">
        <f t="shared" si="1419"/>
        <v>26</v>
      </c>
      <c r="G4450" s="106">
        <f t="shared" si="1420"/>
        <v>30</v>
      </c>
      <c r="H4450" s="104">
        <f t="shared" si="1430"/>
        <v>1</v>
      </c>
      <c r="I4450" s="104">
        <f t="shared" si="1421"/>
        <v>1.07934741</v>
      </c>
      <c r="J4450" s="104">
        <f t="shared" si="1422"/>
        <v>1.07934741</v>
      </c>
      <c r="K4450" s="104">
        <f t="shared" si="1423"/>
        <v>10519.09276489</v>
      </c>
      <c r="L4450" s="107">
        <f t="shared" si="1432"/>
        <v>0</v>
      </c>
      <c r="M4450" s="105">
        <f t="shared" si="1433"/>
        <v>0</v>
      </c>
      <c r="N4450" s="104">
        <f t="shared" si="1424"/>
        <v>0</v>
      </c>
      <c r="O4450" s="113">
        <f t="shared" si="1431"/>
        <v>0.11</v>
      </c>
      <c r="P4450" s="108">
        <f t="shared" si="1425"/>
        <v>1.0075655880000001</v>
      </c>
      <c r="Q4450" s="104">
        <f t="shared" si="1426"/>
        <v>79.583121989999995</v>
      </c>
      <c r="R4450" s="104">
        <f t="shared" si="1427"/>
        <v>79.583121989999995</v>
      </c>
      <c r="S4450" s="109" t="s">
        <v>52</v>
      </c>
      <c r="T4450" s="110">
        <f t="shared" si="1434"/>
        <v>44479</v>
      </c>
      <c r="U4450" s="111">
        <f t="shared" si="1428"/>
        <v>0</v>
      </c>
    </row>
    <row r="4451" spans="1:21" x14ac:dyDescent="0.2">
      <c r="A4451" s="112">
        <f t="shared" si="1429"/>
        <v>44476</v>
      </c>
      <c r="B4451" s="104">
        <f t="shared" si="1417"/>
        <v>10601.74876633</v>
      </c>
      <c r="C4451" s="104">
        <f t="shared" si="1435"/>
        <v>9745.7896015999486</v>
      </c>
      <c r="D4451" s="132">
        <f t="shared" si="1418"/>
        <v>44450</v>
      </c>
      <c r="E4451" s="105">
        <f t="shared" si="1416"/>
        <v>0</v>
      </c>
      <c r="F4451" s="106">
        <f t="shared" si="1419"/>
        <v>27</v>
      </c>
      <c r="G4451" s="106">
        <f t="shared" si="1420"/>
        <v>30</v>
      </c>
      <c r="H4451" s="104">
        <f t="shared" si="1430"/>
        <v>1</v>
      </c>
      <c r="I4451" s="104">
        <f t="shared" si="1421"/>
        <v>1.07934741</v>
      </c>
      <c r="J4451" s="104">
        <f t="shared" si="1422"/>
        <v>1.07934741</v>
      </c>
      <c r="K4451" s="104">
        <f t="shared" si="1423"/>
        <v>10519.09276489</v>
      </c>
      <c r="L4451" s="107">
        <f t="shared" si="1432"/>
        <v>0</v>
      </c>
      <c r="M4451" s="105">
        <f t="shared" si="1433"/>
        <v>0</v>
      </c>
      <c r="N4451" s="104">
        <f t="shared" si="1424"/>
        <v>0</v>
      </c>
      <c r="O4451" s="113">
        <f t="shared" si="1431"/>
        <v>0.11</v>
      </c>
      <c r="P4451" s="108">
        <f t="shared" si="1425"/>
        <v>1.0078577120000001</v>
      </c>
      <c r="Q4451" s="104">
        <f t="shared" si="1426"/>
        <v>82.656001439999997</v>
      </c>
      <c r="R4451" s="104">
        <f t="shared" si="1427"/>
        <v>82.656001439999997</v>
      </c>
      <c r="S4451" s="109" t="s">
        <v>52</v>
      </c>
      <c r="T4451" s="110">
        <f t="shared" si="1434"/>
        <v>44479</v>
      </c>
      <c r="U4451" s="111">
        <f t="shared" si="1428"/>
        <v>0</v>
      </c>
    </row>
    <row r="4452" spans="1:21" x14ac:dyDescent="0.2">
      <c r="A4452" s="112">
        <f t="shared" si="1429"/>
        <v>44477</v>
      </c>
      <c r="B4452" s="104">
        <f t="shared" si="1417"/>
        <v>10604.822539909999</v>
      </c>
      <c r="C4452" s="104">
        <f t="shared" si="1435"/>
        <v>9745.7896015999486</v>
      </c>
      <c r="D4452" s="132">
        <f t="shared" si="1418"/>
        <v>44450</v>
      </c>
      <c r="E4452" s="105">
        <f t="shared" si="1416"/>
        <v>0</v>
      </c>
      <c r="F4452" s="106">
        <f t="shared" si="1419"/>
        <v>28</v>
      </c>
      <c r="G4452" s="106">
        <f t="shared" si="1420"/>
        <v>30</v>
      </c>
      <c r="H4452" s="104">
        <f t="shared" si="1430"/>
        <v>1</v>
      </c>
      <c r="I4452" s="104">
        <f t="shared" si="1421"/>
        <v>1.07934741</v>
      </c>
      <c r="J4452" s="104">
        <f t="shared" si="1422"/>
        <v>1.07934741</v>
      </c>
      <c r="K4452" s="104">
        <f t="shared" si="1423"/>
        <v>10519.09276489</v>
      </c>
      <c r="L4452" s="107">
        <f t="shared" si="1432"/>
        <v>0</v>
      </c>
      <c r="M4452" s="105">
        <f t="shared" si="1433"/>
        <v>0</v>
      </c>
      <c r="N4452" s="104">
        <f t="shared" si="1424"/>
        <v>0</v>
      </c>
      <c r="O4452" s="113">
        <f t="shared" si="1431"/>
        <v>0.11</v>
      </c>
      <c r="P4452" s="108">
        <f t="shared" si="1425"/>
        <v>1.008149921</v>
      </c>
      <c r="Q4452" s="104">
        <f t="shared" si="1426"/>
        <v>85.729775020000005</v>
      </c>
      <c r="R4452" s="104">
        <f t="shared" si="1427"/>
        <v>85.729775020000005</v>
      </c>
      <c r="S4452" s="109" t="s">
        <v>52</v>
      </c>
      <c r="T4452" s="110">
        <f t="shared" si="1434"/>
        <v>44479</v>
      </c>
      <c r="U4452" s="111">
        <f t="shared" si="1428"/>
        <v>0</v>
      </c>
    </row>
    <row r="4453" spans="1:21" x14ac:dyDescent="0.2">
      <c r="A4453" s="112">
        <f t="shared" si="1429"/>
        <v>44478</v>
      </c>
      <c r="B4453" s="104">
        <f t="shared" si="1417"/>
        <v>10607.89720761</v>
      </c>
      <c r="C4453" s="104">
        <f t="shared" si="1435"/>
        <v>9745.7896015999486</v>
      </c>
      <c r="D4453" s="132">
        <f t="shared" si="1418"/>
        <v>44450</v>
      </c>
      <c r="E4453" s="105">
        <f t="shared" si="1416"/>
        <v>0</v>
      </c>
      <c r="F4453" s="106">
        <f t="shared" si="1419"/>
        <v>29</v>
      </c>
      <c r="G4453" s="106">
        <f t="shared" si="1420"/>
        <v>30</v>
      </c>
      <c r="H4453" s="104">
        <f t="shared" si="1430"/>
        <v>1</v>
      </c>
      <c r="I4453" s="104">
        <f t="shared" si="1421"/>
        <v>1.07934741</v>
      </c>
      <c r="J4453" s="104">
        <f t="shared" si="1422"/>
        <v>1.07934741</v>
      </c>
      <c r="K4453" s="104">
        <f t="shared" si="1423"/>
        <v>10519.09276489</v>
      </c>
      <c r="L4453" s="107">
        <f t="shared" si="1432"/>
        <v>0</v>
      </c>
      <c r="M4453" s="105">
        <f t="shared" si="1433"/>
        <v>0</v>
      </c>
      <c r="N4453" s="104">
        <f t="shared" si="1424"/>
        <v>0</v>
      </c>
      <c r="O4453" s="113">
        <f t="shared" si="1431"/>
        <v>0.11</v>
      </c>
      <c r="P4453" s="108">
        <f t="shared" si="1425"/>
        <v>1.0084422150000001</v>
      </c>
      <c r="Q4453" s="104">
        <f t="shared" si="1426"/>
        <v>88.804442719999997</v>
      </c>
      <c r="R4453" s="104">
        <f t="shared" si="1427"/>
        <v>88.804442719999997</v>
      </c>
      <c r="S4453" s="109" t="s">
        <v>52</v>
      </c>
      <c r="T4453" s="110">
        <f t="shared" si="1434"/>
        <v>44479</v>
      </c>
      <c r="U4453" s="111">
        <f t="shared" si="1428"/>
        <v>0</v>
      </c>
    </row>
    <row r="4454" spans="1:21" ht="15" x14ac:dyDescent="0.2">
      <c r="A4454" s="112">
        <f t="shared" si="1429"/>
        <v>44479</v>
      </c>
      <c r="B4454" s="104">
        <f t="shared" si="1417"/>
        <v>10610.97276943</v>
      </c>
      <c r="C4454" s="104">
        <f t="shared" si="1435"/>
        <v>9745.7896015999486</v>
      </c>
      <c r="D4454" s="132">
        <f t="shared" si="1418"/>
        <v>44450</v>
      </c>
      <c r="E4454" s="105">
        <f t="shared" si="1416"/>
        <v>0</v>
      </c>
      <c r="F4454" s="106">
        <f t="shared" si="1419"/>
        <v>30</v>
      </c>
      <c r="G4454" s="106">
        <f t="shared" si="1420"/>
        <v>30</v>
      </c>
      <c r="H4454" s="104">
        <f t="shared" si="1430"/>
        <v>1</v>
      </c>
      <c r="I4454" s="104">
        <f t="shared" si="1421"/>
        <v>1.07934741</v>
      </c>
      <c r="J4454" s="104">
        <f t="shared" si="1422"/>
        <v>1.07934741</v>
      </c>
      <c r="K4454" s="104">
        <f t="shared" si="1423"/>
        <v>10519.09276489</v>
      </c>
      <c r="L4454" s="107">
        <f t="shared" si="1432"/>
        <v>145</v>
      </c>
      <c r="M4454" s="137">
        <f>N4454/K4454</f>
        <v>8.5055146914977897E-2</v>
      </c>
      <c r="N4454" s="136">
        <f>359.48999524+535.21298529</f>
        <v>894.70298052999999</v>
      </c>
      <c r="O4454" s="113">
        <f t="shared" si="1431"/>
        <v>0.11</v>
      </c>
      <c r="P4454" s="108">
        <f t="shared" si="1425"/>
        <v>1.0087345940000001</v>
      </c>
      <c r="Q4454" s="104">
        <f t="shared" si="1426"/>
        <v>91.880004540000002</v>
      </c>
      <c r="R4454" s="104">
        <f t="shared" si="1427"/>
        <v>986.58298506999995</v>
      </c>
      <c r="S4454" s="109" t="s">
        <v>52</v>
      </c>
      <c r="T4454" s="110">
        <f t="shared" si="1434"/>
        <v>44479</v>
      </c>
      <c r="U4454" s="111">
        <f t="shared" si="1428"/>
        <v>9624.3897843599989</v>
      </c>
    </row>
    <row r="4455" spans="1:21" x14ac:dyDescent="0.2">
      <c r="A4455" s="112">
        <f t="shared" si="1429"/>
        <v>44480</v>
      </c>
      <c r="B4455" s="104">
        <f t="shared" si="1417"/>
        <v>9627.09016677</v>
      </c>
      <c r="C4455" s="104">
        <f t="shared" si="1435"/>
        <v>8916.860035239948</v>
      </c>
      <c r="D4455" s="132">
        <f t="shared" si="1418"/>
        <v>44480</v>
      </c>
      <c r="E4455" s="105">
        <f t="shared" si="1416"/>
        <v>0</v>
      </c>
      <c r="F4455" s="106">
        <f t="shared" si="1419"/>
        <v>1</v>
      </c>
      <c r="G4455" s="106">
        <f t="shared" si="1420"/>
        <v>31</v>
      </c>
      <c r="H4455" s="104">
        <f t="shared" si="1430"/>
        <v>1</v>
      </c>
      <c r="I4455" s="104">
        <f t="shared" si="1421"/>
        <v>1.07934741</v>
      </c>
      <c r="J4455" s="104">
        <f t="shared" si="1422"/>
        <v>1.07934741</v>
      </c>
      <c r="K4455" s="104">
        <f t="shared" si="1423"/>
        <v>9624.3897843600007</v>
      </c>
      <c r="L4455" s="107">
        <f t="shared" si="1432"/>
        <v>0</v>
      </c>
      <c r="M4455" s="105">
        <f t="shared" si="1433"/>
        <v>0</v>
      </c>
      <c r="N4455" s="104">
        <f t="shared" si="1424"/>
        <v>0</v>
      </c>
      <c r="O4455" s="113">
        <f t="shared" si="1431"/>
        <v>0.11</v>
      </c>
      <c r="P4455" s="108">
        <f t="shared" si="1425"/>
        <v>1.0002805770000001</v>
      </c>
      <c r="Q4455" s="104">
        <f t="shared" si="1426"/>
        <v>2.70038241</v>
      </c>
      <c r="R4455" s="104">
        <f t="shared" si="1427"/>
        <v>2.70038241</v>
      </c>
      <c r="S4455" s="109" t="s">
        <v>52</v>
      </c>
      <c r="T4455" s="110">
        <f t="shared" si="1434"/>
        <v>44510</v>
      </c>
      <c r="U4455" s="111">
        <f t="shared" si="1428"/>
        <v>0</v>
      </c>
    </row>
    <row r="4456" spans="1:21" x14ac:dyDescent="0.2">
      <c r="A4456" s="112">
        <f t="shared" si="1429"/>
        <v>44481</v>
      </c>
      <c r="B4456" s="104">
        <f t="shared" si="1417"/>
        <v>9629.7913095100012</v>
      </c>
      <c r="C4456" s="104">
        <f t="shared" si="1435"/>
        <v>8916.860035239948</v>
      </c>
      <c r="D4456" s="132">
        <f t="shared" si="1418"/>
        <v>44480</v>
      </c>
      <c r="E4456" s="105">
        <f t="shared" si="1416"/>
        <v>0</v>
      </c>
      <c r="F4456" s="106">
        <f t="shared" si="1419"/>
        <v>2</v>
      </c>
      <c r="G4456" s="106">
        <f t="shared" si="1420"/>
        <v>31</v>
      </c>
      <c r="H4456" s="104">
        <f t="shared" si="1430"/>
        <v>1</v>
      </c>
      <c r="I4456" s="104">
        <f t="shared" si="1421"/>
        <v>1.07934741</v>
      </c>
      <c r="J4456" s="104">
        <f t="shared" si="1422"/>
        <v>1.07934741</v>
      </c>
      <c r="K4456" s="104">
        <f t="shared" si="1423"/>
        <v>9624.3897843600007</v>
      </c>
      <c r="L4456" s="107">
        <f t="shared" si="1432"/>
        <v>0</v>
      </c>
      <c r="M4456" s="105">
        <f t="shared" si="1433"/>
        <v>0</v>
      </c>
      <c r="N4456" s="104">
        <f t="shared" si="1424"/>
        <v>0</v>
      </c>
      <c r="O4456" s="113">
        <f t="shared" si="1431"/>
        <v>0.11</v>
      </c>
      <c r="P4456" s="108">
        <f t="shared" si="1425"/>
        <v>1.000561233</v>
      </c>
      <c r="Q4456" s="104">
        <f t="shared" si="1426"/>
        <v>5.4015251500000003</v>
      </c>
      <c r="R4456" s="104">
        <f t="shared" si="1427"/>
        <v>5.4015251500000003</v>
      </c>
      <c r="S4456" s="109" t="s">
        <v>52</v>
      </c>
      <c r="T4456" s="110">
        <f t="shared" si="1434"/>
        <v>44510</v>
      </c>
      <c r="U4456" s="111">
        <f t="shared" si="1428"/>
        <v>0</v>
      </c>
    </row>
    <row r="4457" spans="1:21" x14ac:dyDescent="0.2">
      <c r="A4457" s="112">
        <f t="shared" si="1429"/>
        <v>44482</v>
      </c>
      <c r="B4457" s="104">
        <f t="shared" si="1417"/>
        <v>9632.4932029500014</v>
      </c>
      <c r="C4457" s="104">
        <f t="shared" si="1435"/>
        <v>8916.860035239948</v>
      </c>
      <c r="D4457" s="132">
        <f t="shared" si="1418"/>
        <v>44480</v>
      </c>
      <c r="E4457" s="105">
        <f t="shared" si="1416"/>
        <v>0</v>
      </c>
      <c r="F4457" s="106">
        <f t="shared" si="1419"/>
        <v>3</v>
      </c>
      <c r="G4457" s="106">
        <f t="shared" si="1420"/>
        <v>31</v>
      </c>
      <c r="H4457" s="104">
        <f t="shared" si="1430"/>
        <v>1</v>
      </c>
      <c r="I4457" s="104">
        <f t="shared" si="1421"/>
        <v>1.07934741</v>
      </c>
      <c r="J4457" s="104">
        <f t="shared" si="1422"/>
        <v>1.07934741</v>
      </c>
      <c r="K4457" s="104">
        <f t="shared" si="1423"/>
        <v>9624.3897843600007</v>
      </c>
      <c r="L4457" s="107">
        <f t="shared" si="1432"/>
        <v>0</v>
      </c>
      <c r="M4457" s="105">
        <f t="shared" si="1433"/>
        <v>0</v>
      </c>
      <c r="N4457" s="104">
        <f t="shared" si="1424"/>
        <v>0</v>
      </c>
      <c r="O4457" s="113">
        <f t="shared" si="1431"/>
        <v>0.11</v>
      </c>
      <c r="P4457" s="108">
        <f t="shared" si="1425"/>
        <v>1.0008419669999999</v>
      </c>
      <c r="Q4457" s="104">
        <f t="shared" si="1426"/>
        <v>8.1034185900000004</v>
      </c>
      <c r="R4457" s="104">
        <f t="shared" si="1427"/>
        <v>8.1034185900000004</v>
      </c>
      <c r="S4457" s="109" t="s">
        <v>52</v>
      </c>
      <c r="T4457" s="110">
        <f t="shared" si="1434"/>
        <v>44510</v>
      </c>
      <c r="U4457" s="111">
        <f t="shared" si="1428"/>
        <v>0</v>
      </c>
    </row>
    <row r="4458" spans="1:21" x14ac:dyDescent="0.2">
      <c r="A4458" s="112">
        <f t="shared" si="1429"/>
        <v>44483</v>
      </c>
      <c r="B4458" s="104">
        <f t="shared" si="1417"/>
        <v>9635.1958663400001</v>
      </c>
      <c r="C4458" s="104">
        <f t="shared" si="1435"/>
        <v>8916.860035239948</v>
      </c>
      <c r="D4458" s="132">
        <f t="shared" si="1418"/>
        <v>44480</v>
      </c>
      <c r="E4458" s="105">
        <f t="shared" si="1416"/>
        <v>0</v>
      </c>
      <c r="F4458" s="106">
        <f t="shared" si="1419"/>
        <v>4</v>
      </c>
      <c r="G4458" s="106">
        <f t="shared" si="1420"/>
        <v>31</v>
      </c>
      <c r="H4458" s="104">
        <f t="shared" si="1430"/>
        <v>1</v>
      </c>
      <c r="I4458" s="104">
        <f t="shared" si="1421"/>
        <v>1.07934741</v>
      </c>
      <c r="J4458" s="104">
        <f t="shared" si="1422"/>
        <v>1.07934741</v>
      </c>
      <c r="K4458" s="104">
        <f t="shared" si="1423"/>
        <v>9624.3897843600007</v>
      </c>
      <c r="L4458" s="107">
        <f t="shared" si="1432"/>
        <v>0</v>
      </c>
      <c r="M4458" s="105">
        <f t="shared" si="1433"/>
        <v>0</v>
      </c>
      <c r="N4458" s="104">
        <f t="shared" si="1424"/>
        <v>0</v>
      </c>
      <c r="O4458" s="113">
        <f t="shared" si="1431"/>
        <v>0.11</v>
      </c>
      <c r="P4458" s="108">
        <f t="shared" si="1425"/>
        <v>1.0011227810000001</v>
      </c>
      <c r="Q4458" s="104">
        <f t="shared" si="1426"/>
        <v>10.80608198</v>
      </c>
      <c r="R4458" s="104">
        <f t="shared" si="1427"/>
        <v>10.80608198</v>
      </c>
      <c r="S4458" s="109" t="s">
        <v>52</v>
      </c>
      <c r="T4458" s="110">
        <f t="shared" si="1434"/>
        <v>44510</v>
      </c>
      <c r="U4458" s="111">
        <f t="shared" si="1428"/>
        <v>0</v>
      </c>
    </row>
    <row r="4459" spans="1:21" x14ac:dyDescent="0.2">
      <c r="A4459" s="112">
        <f t="shared" si="1429"/>
        <v>44484</v>
      </c>
      <c r="B4459" s="104">
        <f t="shared" si="1417"/>
        <v>9637.8992804400004</v>
      </c>
      <c r="C4459" s="104">
        <f t="shared" si="1435"/>
        <v>8916.860035239948</v>
      </c>
      <c r="D4459" s="132">
        <f t="shared" si="1418"/>
        <v>44480</v>
      </c>
      <c r="E4459" s="105">
        <f t="shared" ref="E4459:E4522" si="1436">IF(DAY(A4458)=$E$2,VLOOKUP(A4458,$AG$10:$AH$200,2),E4458)</f>
        <v>0</v>
      </c>
      <c r="F4459" s="106">
        <f t="shared" si="1419"/>
        <v>5</v>
      </c>
      <c r="G4459" s="106">
        <f t="shared" si="1420"/>
        <v>31</v>
      </c>
      <c r="H4459" s="104">
        <f t="shared" si="1430"/>
        <v>1</v>
      </c>
      <c r="I4459" s="104">
        <f t="shared" si="1421"/>
        <v>1.07934741</v>
      </c>
      <c r="J4459" s="104">
        <f t="shared" si="1422"/>
        <v>1.07934741</v>
      </c>
      <c r="K4459" s="104">
        <f t="shared" si="1423"/>
        <v>9624.3897843600007</v>
      </c>
      <c r="L4459" s="107">
        <f t="shared" si="1432"/>
        <v>0</v>
      </c>
      <c r="M4459" s="105">
        <f t="shared" si="1433"/>
        <v>0</v>
      </c>
      <c r="N4459" s="104">
        <f t="shared" si="1424"/>
        <v>0</v>
      </c>
      <c r="O4459" s="113">
        <f t="shared" si="1431"/>
        <v>0.11</v>
      </c>
      <c r="P4459" s="108">
        <f t="shared" si="1425"/>
        <v>1.001403673</v>
      </c>
      <c r="Q4459" s="104">
        <f t="shared" si="1426"/>
        <v>13.50949608</v>
      </c>
      <c r="R4459" s="104">
        <f t="shared" si="1427"/>
        <v>13.50949608</v>
      </c>
      <c r="S4459" s="109" t="s">
        <v>52</v>
      </c>
      <c r="T4459" s="110">
        <f t="shared" si="1434"/>
        <v>44510</v>
      </c>
      <c r="U4459" s="111">
        <f t="shared" si="1428"/>
        <v>0</v>
      </c>
    </row>
    <row r="4460" spans="1:21" x14ac:dyDescent="0.2">
      <c r="A4460" s="112">
        <f t="shared" si="1429"/>
        <v>44485</v>
      </c>
      <c r="B4460" s="104">
        <f t="shared" si="1417"/>
        <v>9640.6034452300009</v>
      </c>
      <c r="C4460" s="104">
        <f t="shared" si="1435"/>
        <v>8916.860035239948</v>
      </c>
      <c r="D4460" s="132">
        <f t="shared" si="1418"/>
        <v>44480</v>
      </c>
      <c r="E4460" s="105">
        <f t="shared" si="1436"/>
        <v>0</v>
      </c>
      <c r="F4460" s="106">
        <f t="shared" si="1419"/>
        <v>6</v>
      </c>
      <c r="G4460" s="106">
        <f t="shared" si="1420"/>
        <v>31</v>
      </c>
      <c r="H4460" s="104">
        <f t="shared" si="1430"/>
        <v>1</v>
      </c>
      <c r="I4460" s="104">
        <f t="shared" si="1421"/>
        <v>1.07934741</v>
      </c>
      <c r="J4460" s="104">
        <f t="shared" si="1422"/>
        <v>1.07934741</v>
      </c>
      <c r="K4460" s="104">
        <f t="shared" si="1423"/>
        <v>9624.3897843600007</v>
      </c>
      <c r="L4460" s="107">
        <f t="shared" si="1432"/>
        <v>0</v>
      </c>
      <c r="M4460" s="105">
        <f t="shared" si="1433"/>
        <v>0</v>
      </c>
      <c r="N4460" s="104">
        <f t="shared" si="1424"/>
        <v>0</v>
      </c>
      <c r="O4460" s="113">
        <f t="shared" si="1431"/>
        <v>0.11</v>
      </c>
      <c r="P4460" s="108">
        <f t="shared" si="1425"/>
        <v>1.0016846429999999</v>
      </c>
      <c r="Q4460" s="104">
        <f t="shared" si="1426"/>
        <v>16.213660869999998</v>
      </c>
      <c r="R4460" s="104">
        <f t="shared" si="1427"/>
        <v>16.213660869999998</v>
      </c>
      <c r="S4460" s="109" t="s">
        <v>52</v>
      </c>
      <c r="T4460" s="110">
        <f t="shared" si="1434"/>
        <v>44510</v>
      </c>
      <c r="U4460" s="111">
        <f t="shared" si="1428"/>
        <v>0</v>
      </c>
    </row>
    <row r="4461" spans="1:21" x14ac:dyDescent="0.2">
      <c r="A4461" s="112">
        <f t="shared" si="1429"/>
        <v>44486</v>
      </c>
      <c r="B4461" s="104">
        <f t="shared" si="1417"/>
        <v>9643.3083799800006</v>
      </c>
      <c r="C4461" s="104">
        <f t="shared" si="1435"/>
        <v>8916.860035239948</v>
      </c>
      <c r="D4461" s="132">
        <f t="shared" si="1418"/>
        <v>44480</v>
      </c>
      <c r="E4461" s="105">
        <f t="shared" si="1436"/>
        <v>0</v>
      </c>
      <c r="F4461" s="106">
        <f t="shared" si="1419"/>
        <v>7</v>
      </c>
      <c r="G4461" s="106">
        <f t="shared" si="1420"/>
        <v>31</v>
      </c>
      <c r="H4461" s="104">
        <f t="shared" si="1430"/>
        <v>1</v>
      </c>
      <c r="I4461" s="104">
        <f t="shared" si="1421"/>
        <v>1.07934741</v>
      </c>
      <c r="J4461" s="104">
        <f t="shared" si="1422"/>
        <v>1.07934741</v>
      </c>
      <c r="K4461" s="104">
        <f t="shared" si="1423"/>
        <v>9624.3897843600007</v>
      </c>
      <c r="L4461" s="107">
        <f t="shared" si="1432"/>
        <v>0</v>
      </c>
      <c r="M4461" s="105">
        <f t="shared" si="1433"/>
        <v>0</v>
      </c>
      <c r="N4461" s="104">
        <f t="shared" si="1424"/>
        <v>0</v>
      </c>
      <c r="O4461" s="113">
        <f t="shared" si="1431"/>
        <v>0.11</v>
      </c>
      <c r="P4461" s="108">
        <f t="shared" si="1425"/>
        <v>1.001965693</v>
      </c>
      <c r="Q4461" s="104">
        <f t="shared" si="1426"/>
        <v>18.918595620000001</v>
      </c>
      <c r="R4461" s="104">
        <f t="shared" si="1427"/>
        <v>18.918595620000001</v>
      </c>
      <c r="S4461" s="109" t="s">
        <v>52</v>
      </c>
      <c r="T4461" s="110">
        <f t="shared" si="1434"/>
        <v>44510</v>
      </c>
      <c r="U4461" s="111">
        <f t="shared" si="1428"/>
        <v>0</v>
      </c>
    </row>
    <row r="4462" spans="1:21" x14ac:dyDescent="0.2">
      <c r="A4462" s="112">
        <f t="shared" si="1429"/>
        <v>44487</v>
      </c>
      <c r="B4462" s="104">
        <f t="shared" si="1417"/>
        <v>9646.0140750600003</v>
      </c>
      <c r="C4462" s="104">
        <f t="shared" si="1435"/>
        <v>8916.860035239948</v>
      </c>
      <c r="D4462" s="132">
        <f t="shared" si="1418"/>
        <v>44480</v>
      </c>
      <c r="E4462" s="105">
        <f t="shared" si="1436"/>
        <v>0</v>
      </c>
      <c r="F4462" s="106">
        <f t="shared" si="1419"/>
        <v>8</v>
      </c>
      <c r="G4462" s="106">
        <f t="shared" si="1420"/>
        <v>31</v>
      </c>
      <c r="H4462" s="104">
        <f t="shared" si="1430"/>
        <v>1</v>
      </c>
      <c r="I4462" s="104">
        <f t="shared" si="1421"/>
        <v>1.07934741</v>
      </c>
      <c r="J4462" s="104">
        <f t="shared" si="1422"/>
        <v>1.07934741</v>
      </c>
      <c r="K4462" s="104">
        <f t="shared" si="1423"/>
        <v>9624.3897843600007</v>
      </c>
      <c r="L4462" s="107">
        <f t="shared" si="1432"/>
        <v>0</v>
      </c>
      <c r="M4462" s="105">
        <f t="shared" si="1433"/>
        <v>0</v>
      </c>
      <c r="N4462" s="104">
        <f t="shared" si="1424"/>
        <v>0</v>
      </c>
      <c r="O4462" s="113">
        <f t="shared" si="1431"/>
        <v>0.11</v>
      </c>
      <c r="P4462" s="108">
        <f t="shared" si="1425"/>
        <v>1.002246822</v>
      </c>
      <c r="Q4462" s="104">
        <f t="shared" si="1426"/>
        <v>21.6242907</v>
      </c>
      <c r="R4462" s="104">
        <f t="shared" si="1427"/>
        <v>21.6242907</v>
      </c>
      <c r="S4462" s="109" t="s">
        <v>52</v>
      </c>
      <c r="T4462" s="110">
        <f t="shared" si="1434"/>
        <v>44510</v>
      </c>
      <c r="U4462" s="111">
        <f t="shared" si="1428"/>
        <v>0</v>
      </c>
    </row>
    <row r="4463" spans="1:21" x14ac:dyDescent="0.2">
      <c r="A4463" s="112">
        <f t="shared" si="1429"/>
        <v>44488</v>
      </c>
      <c r="B4463" s="104">
        <f t="shared" si="1417"/>
        <v>9648.720520840001</v>
      </c>
      <c r="C4463" s="104">
        <f t="shared" si="1435"/>
        <v>8916.860035239948</v>
      </c>
      <c r="D4463" s="132">
        <f t="shared" si="1418"/>
        <v>44480</v>
      </c>
      <c r="E4463" s="105">
        <f t="shared" si="1436"/>
        <v>0</v>
      </c>
      <c r="F4463" s="106">
        <f t="shared" si="1419"/>
        <v>9</v>
      </c>
      <c r="G4463" s="106">
        <f t="shared" si="1420"/>
        <v>31</v>
      </c>
      <c r="H4463" s="104">
        <f t="shared" si="1430"/>
        <v>1</v>
      </c>
      <c r="I4463" s="104">
        <f t="shared" si="1421"/>
        <v>1.07934741</v>
      </c>
      <c r="J4463" s="104">
        <f t="shared" si="1422"/>
        <v>1.07934741</v>
      </c>
      <c r="K4463" s="104">
        <f t="shared" si="1423"/>
        <v>9624.3897843600007</v>
      </c>
      <c r="L4463" s="107">
        <f t="shared" si="1432"/>
        <v>0</v>
      </c>
      <c r="M4463" s="105">
        <f t="shared" si="1433"/>
        <v>0</v>
      </c>
      <c r="N4463" s="104">
        <f t="shared" si="1424"/>
        <v>0</v>
      </c>
      <c r="O4463" s="113">
        <f t="shared" si="1431"/>
        <v>0.11</v>
      </c>
      <c r="P4463" s="108">
        <f t="shared" si="1425"/>
        <v>1.002528029</v>
      </c>
      <c r="Q4463" s="104">
        <f t="shared" si="1426"/>
        <v>24.330736479999999</v>
      </c>
      <c r="R4463" s="104">
        <f t="shared" si="1427"/>
        <v>24.330736479999999</v>
      </c>
      <c r="S4463" s="109" t="s">
        <v>52</v>
      </c>
      <c r="T4463" s="110">
        <f t="shared" si="1434"/>
        <v>44510</v>
      </c>
      <c r="U4463" s="111">
        <f t="shared" si="1428"/>
        <v>0</v>
      </c>
    </row>
    <row r="4464" spans="1:21" x14ac:dyDescent="0.2">
      <c r="A4464" s="112">
        <f t="shared" si="1429"/>
        <v>44489</v>
      </c>
      <c r="B4464" s="104">
        <f t="shared" si="1417"/>
        <v>9651.42773657</v>
      </c>
      <c r="C4464" s="104">
        <f t="shared" si="1435"/>
        <v>8916.860035239948</v>
      </c>
      <c r="D4464" s="132">
        <f t="shared" si="1418"/>
        <v>44480</v>
      </c>
      <c r="E4464" s="105">
        <f t="shared" si="1436"/>
        <v>0</v>
      </c>
      <c r="F4464" s="106">
        <f t="shared" si="1419"/>
        <v>10</v>
      </c>
      <c r="G4464" s="106">
        <f t="shared" si="1420"/>
        <v>31</v>
      </c>
      <c r="H4464" s="104">
        <f t="shared" si="1430"/>
        <v>1</v>
      </c>
      <c r="I4464" s="104">
        <f t="shared" si="1421"/>
        <v>1.07934741</v>
      </c>
      <c r="J4464" s="104">
        <f t="shared" si="1422"/>
        <v>1.07934741</v>
      </c>
      <c r="K4464" s="104">
        <f t="shared" si="1423"/>
        <v>9624.3897843600007</v>
      </c>
      <c r="L4464" s="107">
        <f t="shared" si="1432"/>
        <v>0</v>
      </c>
      <c r="M4464" s="105">
        <f t="shared" si="1433"/>
        <v>0</v>
      </c>
      <c r="N4464" s="104">
        <f t="shared" si="1424"/>
        <v>0</v>
      </c>
      <c r="O4464" s="113">
        <f t="shared" si="1431"/>
        <v>0.11</v>
      </c>
      <c r="P4464" s="108">
        <f t="shared" si="1425"/>
        <v>1.002809316</v>
      </c>
      <c r="Q4464" s="104">
        <f t="shared" si="1426"/>
        <v>27.03795221</v>
      </c>
      <c r="R4464" s="104">
        <f t="shared" si="1427"/>
        <v>27.03795221</v>
      </c>
      <c r="S4464" s="109" t="s">
        <v>52</v>
      </c>
      <c r="T4464" s="110">
        <f t="shared" si="1434"/>
        <v>44510</v>
      </c>
      <c r="U4464" s="111">
        <f t="shared" si="1428"/>
        <v>0</v>
      </c>
    </row>
    <row r="4465" spans="1:21" x14ac:dyDescent="0.2">
      <c r="A4465" s="112">
        <f t="shared" si="1429"/>
        <v>44490</v>
      </c>
      <c r="B4465" s="104">
        <f t="shared" si="1417"/>
        <v>9654.1357029999999</v>
      </c>
      <c r="C4465" s="104">
        <f t="shared" si="1435"/>
        <v>8916.860035239948</v>
      </c>
      <c r="D4465" s="132">
        <f t="shared" si="1418"/>
        <v>44480</v>
      </c>
      <c r="E4465" s="105">
        <f t="shared" si="1436"/>
        <v>0</v>
      </c>
      <c r="F4465" s="106">
        <f t="shared" si="1419"/>
        <v>11</v>
      </c>
      <c r="G4465" s="106">
        <f t="shared" si="1420"/>
        <v>31</v>
      </c>
      <c r="H4465" s="104">
        <f t="shared" si="1430"/>
        <v>1</v>
      </c>
      <c r="I4465" s="104">
        <f t="shared" si="1421"/>
        <v>1.07934741</v>
      </c>
      <c r="J4465" s="104">
        <f t="shared" si="1422"/>
        <v>1.07934741</v>
      </c>
      <c r="K4465" s="104">
        <f t="shared" si="1423"/>
        <v>9624.3897843600007</v>
      </c>
      <c r="L4465" s="107">
        <f t="shared" si="1432"/>
        <v>0</v>
      </c>
      <c r="M4465" s="105">
        <f t="shared" si="1433"/>
        <v>0</v>
      </c>
      <c r="N4465" s="104">
        <f t="shared" si="1424"/>
        <v>0</v>
      </c>
      <c r="O4465" s="113">
        <f t="shared" si="1431"/>
        <v>0.11</v>
      </c>
      <c r="P4465" s="108">
        <f t="shared" si="1425"/>
        <v>1.003090681</v>
      </c>
      <c r="Q4465" s="104">
        <f t="shared" si="1426"/>
        <v>29.745918639999999</v>
      </c>
      <c r="R4465" s="104">
        <f t="shared" si="1427"/>
        <v>29.745918639999999</v>
      </c>
      <c r="S4465" s="109" t="s">
        <v>52</v>
      </c>
      <c r="T4465" s="110">
        <f t="shared" si="1434"/>
        <v>44510</v>
      </c>
      <c r="U4465" s="111">
        <f t="shared" si="1428"/>
        <v>0</v>
      </c>
    </row>
    <row r="4466" spans="1:21" x14ac:dyDescent="0.2">
      <c r="A4466" s="112">
        <f t="shared" si="1429"/>
        <v>44491</v>
      </c>
      <c r="B4466" s="104">
        <f t="shared" si="1417"/>
        <v>9656.8444297599999</v>
      </c>
      <c r="C4466" s="104">
        <f t="shared" si="1435"/>
        <v>8916.860035239948</v>
      </c>
      <c r="D4466" s="132">
        <f t="shared" si="1418"/>
        <v>44480</v>
      </c>
      <c r="E4466" s="105">
        <f t="shared" si="1436"/>
        <v>0</v>
      </c>
      <c r="F4466" s="106">
        <f t="shared" si="1419"/>
        <v>12</v>
      </c>
      <c r="G4466" s="106">
        <f t="shared" si="1420"/>
        <v>31</v>
      </c>
      <c r="H4466" s="104">
        <f t="shared" si="1430"/>
        <v>1</v>
      </c>
      <c r="I4466" s="104">
        <f t="shared" si="1421"/>
        <v>1.07934741</v>
      </c>
      <c r="J4466" s="104">
        <f t="shared" si="1422"/>
        <v>1.07934741</v>
      </c>
      <c r="K4466" s="104">
        <f t="shared" si="1423"/>
        <v>9624.3897843600007</v>
      </c>
      <c r="L4466" s="107">
        <f t="shared" si="1432"/>
        <v>0</v>
      </c>
      <c r="M4466" s="105">
        <f t="shared" si="1433"/>
        <v>0</v>
      </c>
      <c r="N4466" s="104">
        <f t="shared" si="1424"/>
        <v>0</v>
      </c>
      <c r="O4466" s="113">
        <f t="shared" si="1431"/>
        <v>0.11</v>
      </c>
      <c r="P4466" s="108">
        <f t="shared" si="1425"/>
        <v>1.0033721250000001</v>
      </c>
      <c r="Q4466" s="104">
        <f t="shared" si="1426"/>
        <v>32.454645399999997</v>
      </c>
      <c r="R4466" s="104">
        <f t="shared" si="1427"/>
        <v>32.454645399999997</v>
      </c>
      <c r="S4466" s="109" t="s">
        <v>52</v>
      </c>
      <c r="T4466" s="110">
        <f t="shared" si="1434"/>
        <v>44510</v>
      </c>
      <c r="U4466" s="111">
        <f t="shared" si="1428"/>
        <v>0</v>
      </c>
    </row>
    <row r="4467" spans="1:21" x14ac:dyDescent="0.2">
      <c r="A4467" s="112">
        <f t="shared" si="1429"/>
        <v>44492</v>
      </c>
      <c r="B4467" s="104">
        <f t="shared" si="1417"/>
        <v>9659.553916840001</v>
      </c>
      <c r="C4467" s="104">
        <f t="shared" si="1435"/>
        <v>8916.860035239948</v>
      </c>
      <c r="D4467" s="132">
        <f t="shared" si="1418"/>
        <v>44480</v>
      </c>
      <c r="E4467" s="105">
        <f t="shared" si="1436"/>
        <v>0</v>
      </c>
      <c r="F4467" s="106">
        <f t="shared" si="1419"/>
        <v>13</v>
      </c>
      <c r="G4467" s="106">
        <f t="shared" si="1420"/>
        <v>31</v>
      </c>
      <c r="H4467" s="104">
        <f t="shared" si="1430"/>
        <v>1</v>
      </c>
      <c r="I4467" s="104">
        <f t="shared" si="1421"/>
        <v>1.07934741</v>
      </c>
      <c r="J4467" s="104">
        <f t="shared" si="1422"/>
        <v>1.07934741</v>
      </c>
      <c r="K4467" s="104">
        <f t="shared" si="1423"/>
        <v>9624.3897843600007</v>
      </c>
      <c r="L4467" s="107">
        <f t="shared" si="1432"/>
        <v>0</v>
      </c>
      <c r="M4467" s="105">
        <f t="shared" si="1433"/>
        <v>0</v>
      </c>
      <c r="N4467" s="104">
        <f t="shared" si="1424"/>
        <v>0</v>
      </c>
      <c r="O4467" s="113">
        <f t="shared" si="1431"/>
        <v>0.11</v>
      </c>
      <c r="P4467" s="108">
        <f t="shared" si="1425"/>
        <v>1.003653648</v>
      </c>
      <c r="Q4467" s="104">
        <f t="shared" si="1426"/>
        <v>35.164132479999999</v>
      </c>
      <c r="R4467" s="104">
        <f t="shared" si="1427"/>
        <v>35.164132479999999</v>
      </c>
      <c r="S4467" s="109" t="s">
        <v>52</v>
      </c>
      <c r="T4467" s="110">
        <f t="shared" si="1434"/>
        <v>44510</v>
      </c>
      <c r="U4467" s="111">
        <f t="shared" si="1428"/>
        <v>0</v>
      </c>
    </row>
    <row r="4468" spans="1:21" x14ac:dyDescent="0.2">
      <c r="A4468" s="112">
        <f t="shared" si="1429"/>
        <v>44493</v>
      </c>
      <c r="B4468" s="104">
        <f t="shared" si="1417"/>
        <v>9662.2641642500002</v>
      </c>
      <c r="C4468" s="104">
        <f t="shared" si="1435"/>
        <v>8916.860035239948</v>
      </c>
      <c r="D4468" s="132">
        <f t="shared" si="1418"/>
        <v>44480</v>
      </c>
      <c r="E4468" s="105">
        <f t="shared" si="1436"/>
        <v>0</v>
      </c>
      <c r="F4468" s="106">
        <f t="shared" si="1419"/>
        <v>14</v>
      </c>
      <c r="G4468" s="106">
        <f t="shared" si="1420"/>
        <v>31</v>
      </c>
      <c r="H4468" s="104">
        <f t="shared" si="1430"/>
        <v>1</v>
      </c>
      <c r="I4468" s="104">
        <f t="shared" si="1421"/>
        <v>1.07934741</v>
      </c>
      <c r="J4468" s="104">
        <f t="shared" si="1422"/>
        <v>1.07934741</v>
      </c>
      <c r="K4468" s="104">
        <f t="shared" si="1423"/>
        <v>9624.3897843600007</v>
      </c>
      <c r="L4468" s="107">
        <f t="shared" si="1432"/>
        <v>0</v>
      </c>
      <c r="M4468" s="105">
        <f t="shared" si="1433"/>
        <v>0</v>
      </c>
      <c r="N4468" s="104">
        <f t="shared" si="1424"/>
        <v>0</v>
      </c>
      <c r="O4468" s="113">
        <f t="shared" si="1431"/>
        <v>0.11</v>
      </c>
      <c r="P4468" s="108">
        <f t="shared" si="1425"/>
        <v>1.0039352500000001</v>
      </c>
      <c r="Q4468" s="104">
        <f t="shared" si="1426"/>
        <v>37.87437989</v>
      </c>
      <c r="R4468" s="104">
        <f t="shared" si="1427"/>
        <v>37.87437989</v>
      </c>
      <c r="S4468" s="109" t="s">
        <v>52</v>
      </c>
      <c r="T4468" s="110">
        <f t="shared" si="1434"/>
        <v>44510</v>
      </c>
      <c r="U4468" s="111">
        <f t="shared" si="1428"/>
        <v>0</v>
      </c>
    </row>
    <row r="4469" spans="1:21" x14ac:dyDescent="0.2">
      <c r="A4469" s="112">
        <f t="shared" si="1429"/>
        <v>44494</v>
      </c>
      <c r="B4469" s="104">
        <f t="shared" ref="B4469:B4532" si="1437">IF(E4469&lt;0,"ND",(K4469+Q4469))</f>
        <v>9664.9751719900014</v>
      </c>
      <c r="C4469" s="104">
        <f t="shared" si="1435"/>
        <v>8916.860035239948</v>
      </c>
      <c r="D4469" s="132">
        <f t="shared" ref="D4469:D4532" si="1438">IF(DAY(A4468)=$E$2,A4469,D4468)</f>
        <v>44480</v>
      </c>
      <c r="E4469" s="105">
        <f t="shared" si="1436"/>
        <v>0</v>
      </c>
      <c r="F4469" s="106">
        <f t="shared" ref="F4469:F4532" si="1439">IF(DAY(A4469)=E$2+1,1,F4468+1)</f>
        <v>15</v>
      </c>
      <c r="G4469" s="106">
        <f t="shared" ref="G4469:G4532" si="1440">IF(DAY(A4469)=E$2+1,DAY(EOMONTH(A4469,0)), IF(DAY(A4469)&lt;&gt;$E$2+1,G4468))</f>
        <v>31</v>
      </c>
      <c r="H4469" s="104">
        <f t="shared" si="1430"/>
        <v>1</v>
      </c>
      <c r="I4469" s="104">
        <f t="shared" ref="I4469:I4532" si="1441">IF(DAY(A4468)=E$2,J4468,I4468)</f>
        <v>1.07934741</v>
      </c>
      <c r="J4469" s="104">
        <f t="shared" ref="J4469:J4532" si="1442">TRUNC(H4469*I4469,8)</f>
        <v>1.07934741</v>
      </c>
      <c r="K4469" s="104">
        <f t="shared" ref="K4469:K4532" si="1443">TRUNC(C4469*J4469,8)</f>
        <v>9624.3897843600007</v>
      </c>
      <c r="L4469" s="107">
        <f t="shared" si="1432"/>
        <v>0</v>
      </c>
      <c r="M4469" s="105">
        <f t="shared" si="1433"/>
        <v>0</v>
      </c>
      <c r="N4469" s="104">
        <f t="shared" ref="N4469:N4532" si="1444">IF(M4469&gt;0,TRUNC((M4469*K4469),8),0)</f>
        <v>0</v>
      </c>
      <c r="O4469" s="113">
        <f t="shared" si="1431"/>
        <v>0.11</v>
      </c>
      <c r="P4469" s="108">
        <f t="shared" ref="P4469:P4532" si="1445">ROUND((1+O4469)^(30/360)^(F4469/G4469),9)</f>
        <v>1.004216931</v>
      </c>
      <c r="Q4469" s="104">
        <f t="shared" ref="Q4469:Q4532" si="1446">TRUNC((P4469-1)*K4469,8)</f>
        <v>40.58538763</v>
      </c>
      <c r="R4469" s="104">
        <f t="shared" ref="R4469:R4532" si="1447">(N4469+Q4469)</f>
        <v>40.58538763</v>
      </c>
      <c r="S4469" s="109" t="s">
        <v>52</v>
      </c>
      <c r="T4469" s="110">
        <f t="shared" si="1434"/>
        <v>44510</v>
      </c>
      <c r="U4469" s="111">
        <f t="shared" ref="U4469:U4532" si="1448">IF(L4469&gt;0,K4469-N4469,0)</f>
        <v>0</v>
      </c>
    </row>
    <row r="4470" spans="1:21" x14ac:dyDescent="0.2">
      <c r="A4470" s="112">
        <f t="shared" si="1429"/>
        <v>44495</v>
      </c>
      <c r="B4470" s="104">
        <f t="shared" si="1437"/>
        <v>9667.6869496800009</v>
      </c>
      <c r="C4470" s="104">
        <f t="shared" si="1435"/>
        <v>8916.860035239948</v>
      </c>
      <c r="D4470" s="132">
        <f t="shared" si="1438"/>
        <v>44480</v>
      </c>
      <c r="E4470" s="105">
        <f t="shared" si="1436"/>
        <v>0</v>
      </c>
      <c r="F4470" s="106">
        <f t="shared" si="1439"/>
        <v>16</v>
      </c>
      <c r="G4470" s="106">
        <f t="shared" si="1440"/>
        <v>31</v>
      </c>
      <c r="H4470" s="104">
        <f t="shared" si="1430"/>
        <v>1</v>
      </c>
      <c r="I4470" s="104">
        <f t="shared" si="1441"/>
        <v>1.07934741</v>
      </c>
      <c r="J4470" s="104">
        <f t="shared" si="1442"/>
        <v>1.07934741</v>
      </c>
      <c r="K4470" s="104">
        <f t="shared" si="1443"/>
        <v>9624.3897843600007</v>
      </c>
      <c r="L4470" s="107">
        <f t="shared" si="1432"/>
        <v>0</v>
      </c>
      <c r="M4470" s="105">
        <f t="shared" si="1433"/>
        <v>0</v>
      </c>
      <c r="N4470" s="104">
        <f t="shared" si="1444"/>
        <v>0</v>
      </c>
      <c r="O4470" s="113">
        <f t="shared" si="1431"/>
        <v>0.11</v>
      </c>
      <c r="P4470" s="108">
        <f t="shared" si="1445"/>
        <v>1.0044986920000001</v>
      </c>
      <c r="Q4470" s="104">
        <f t="shared" si="1446"/>
        <v>43.297165319999998</v>
      </c>
      <c r="R4470" s="104">
        <f t="shared" si="1447"/>
        <v>43.297165319999998</v>
      </c>
      <c r="S4470" s="109" t="s">
        <v>52</v>
      </c>
      <c r="T4470" s="110">
        <f t="shared" si="1434"/>
        <v>44510</v>
      </c>
      <c r="U4470" s="111">
        <f t="shared" si="1448"/>
        <v>0</v>
      </c>
    </row>
    <row r="4471" spans="1:21" x14ac:dyDescent="0.2">
      <c r="A4471" s="112">
        <f t="shared" si="1429"/>
        <v>44496</v>
      </c>
      <c r="B4471" s="104">
        <f t="shared" si="1437"/>
        <v>9670.3994780800003</v>
      </c>
      <c r="C4471" s="104">
        <f t="shared" si="1435"/>
        <v>8916.860035239948</v>
      </c>
      <c r="D4471" s="132">
        <f t="shared" si="1438"/>
        <v>44480</v>
      </c>
      <c r="E4471" s="105">
        <f t="shared" si="1436"/>
        <v>0</v>
      </c>
      <c r="F4471" s="106">
        <f t="shared" si="1439"/>
        <v>17</v>
      </c>
      <c r="G4471" s="106">
        <f t="shared" si="1440"/>
        <v>31</v>
      </c>
      <c r="H4471" s="104">
        <f t="shared" si="1430"/>
        <v>1</v>
      </c>
      <c r="I4471" s="104">
        <f t="shared" si="1441"/>
        <v>1.07934741</v>
      </c>
      <c r="J4471" s="104">
        <f t="shared" si="1442"/>
        <v>1.07934741</v>
      </c>
      <c r="K4471" s="104">
        <f t="shared" si="1443"/>
        <v>9624.3897843600007</v>
      </c>
      <c r="L4471" s="107">
        <f t="shared" si="1432"/>
        <v>0</v>
      </c>
      <c r="M4471" s="105">
        <f t="shared" si="1433"/>
        <v>0</v>
      </c>
      <c r="N4471" s="104">
        <f t="shared" si="1444"/>
        <v>0</v>
      </c>
      <c r="O4471" s="113">
        <f t="shared" si="1431"/>
        <v>0.11</v>
      </c>
      <c r="P4471" s="108">
        <f t="shared" si="1445"/>
        <v>1.004780531</v>
      </c>
      <c r="Q4471" s="104">
        <f t="shared" si="1446"/>
        <v>46.009693720000001</v>
      </c>
      <c r="R4471" s="104">
        <f t="shared" si="1447"/>
        <v>46.009693720000001</v>
      </c>
      <c r="S4471" s="109" t="s">
        <v>52</v>
      </c>
      <c r="T4471" s="110">
        <f t="shared" si="1434"/>
        <v>44510</v>
      </c>
      <c r="U4471" s="111">
        <f t="shared" si="1448"/>
        <v>0</v>
      </c>
    </row>
    <row r="4472" spans="1:21" x14ac:dyDescent="0.2">
      <c r="A4472" s="112">
        <f t="shared" si="1429"/>
        <v>44497</v>
      </c>
      <c r="B4472" s="104">
        <f t="shared" si="1437"/>
        <v>9673.11276679</v>
      </c>
      <c r="C4472" s="104">
        <f t="shared" si="1435"/>
        <v>8916.860035239948</v>
      </c>
      <c r="D4472" s="132">
        <f t="shared" si="1438"/>
        <v>44480</v>
      </c>
      <c r="E4472" s="105">
        <f t="shared" si="1436"/>
        <v>0</v>
      </c>
      <c r="F4472" s="106">
        <f t="shared" si="1439"/>
        <v>18</v>
      </c>
      <c r="G4472" s="106">
        <f t="shared" si="1440"/>
        <v>31</v>
      </c>
      <c r="H4472" s="104">
        <f t="shared" si="1430"/>
        <v>1</v>
      </c>
      <c r="I4472" s="104">
        <f t="shared" si="1441"/>
        <v>1.07934741</v>
      </c>
      <c r="J4472" s="104">
        <f t="shared" si="1442"/>
        <v>1.07934741</v>
      </c>
      <c r="K4472" s="104">
        <f t="shared" si="1443"/>
        <v>9624.3897843600007</v>
      </c>
      <c r="L4472" s="107">
        <f t="shared" si="1432"/>
        <v>0</v>
      </c>
      <c r="M4472" s="105">
        <f t="shared" si="1433"/>
        <v>0</v>
      </c>
      <c r="N4472" s="104">
        <f t="shared" si="1444"/>
        <v>0</v>
      </c>
      <c r="O4472" s="113">
        <f t="shared" si="1431"/>
        <v>0.11</v>
      </c>
      <c r="P4472" s="108">
        <f t="shared" si="1445"/>
        <v>1.005062449</v>
      </c>
      <c r="Q4472" s="104">
        <f t="shared" si="1446"/>
        <v>48.722982430000002</v>
      </c>
      <c r="R4472" s="104">
        <f t="shared" si="1447"/>
        <v>48.722982430000002</v>
      </c>
      <c r="S4472" s="109" t="s">
        <v>52</v>
      </c>
      <c r="T4472" s="110">
        <f t="shared" si="1434"/>
        <v>44510</v>
      </c>
      <c r="U4472" s="111">
        <f t="shared" si="1448"/>
        <v>0</v>
      </c>
    </row>
    <row r="4473" spans="1:21" x14ac:dyDescent="0.2">
      <c r="A4473" s="112">
        <f t="shared" si="1429"/>
        <v>44498</v>
      </c>
      <c r="B4473" s="104">
        <f t="shared" si="1437"/>
        <v>9675.8268254600007</v>
      </c>
      <c r="C4473" s="104">
        <f t="shared" si="1435"/>
        <v>8916.860035239948</v>
      </c>
      <c r="D4473" s="132">
        <f t="shared" si="1438"/>
        <v>44480</v>
      </c>
      <c r="E4473" s="105">
        <f t="shared" si="1436"/>
        <v>0</v>
      </c>
      <c r="F4473" s="106">
        <f t="shared" si="1439"/>
        <v>19</v>
      </c>
      <c r="G4473" s="106">
        <f t="shared" si="1440"/>
        <v>31</v>
      </c>
      <c r="H4473" s="104">
        <f t="shared" si="1430"/>
        <v>1</v>
      </c>
      <c r="I4473" s="104">
        <f t="shared" si="1441"/>
        <v>1.07934741</v>
      </c>
      <c r="J4473" s="104">
        <f t="shared" si="1442"/>
        <v>1.07934741</v>
      </c>
      <c r="K4473" s="104">
        <f t="shared" si="1443"/>
        <v>9624.3897843600007</v>
      </c>
      <c r="L4473" s="107">
        <f t="shared" si="1432"/>
        <v>0</v>
      </c>
      <c r="M4473" s="105">
        <f t="shared" si="1433"/>
        <v>0</v>
      </c>
      <c r="N4473" s="104">
        <f t="shared" si="1444"/>
        <v>0</v>
      </c>
      <c r="O4473" s="113">
        <f t="shared" si="1431"/>
        <v>0.11</v>
      </c>
      <c r="P4473" s="108">
        <f t="shared" si="1445"/>
        <v>1.0053444469999999</v>
      </c>
      <c r="Q4473" s="104">
        <f t="shared" si="1446"/>
        <v>51.437041100000002</v>
      </c>
      <c r="R4473" s="104">
        <f t="shared" si="1447"/>
        <v>51.437041100000002</v>
      </c>
      <c r="S4473" s="109" t="s">
        <v>52</v>
      </c>
      <c r="T4473" s="110">
        <f t="shared" si="1434"/>
        <v>44510</v>
      </c>
      <c r="U4473" s="111">
        <f t="shared" si="1448"/>
        <v>0</v>
      </c>
    </row>
    <row r="4474" spans="1:21" x14ac:dyDescent="0.2">
      <c r="A4474" s="112">
        <f t="shared" si="1429"/>
        <v>44499</v>
      </c>
      <c r="B4474" s="104">
        <f t="shared" si="1437"/>
        <v>9678.5416348400013</v>
      </c>
      <c r="C4474" s="104">
        <f t="shared" si="1435"/>
        <v>8916.860035239948</v>
      </c>
      <c r="D4474" s="132">
        <f t="shared" si="1438"/>
        <v>44480</v>
      </c>
      <c r="E4474" s="105">
        <f t="shared" si="1436"/>
        <v>0</v>
      </c>
      <c r="F4474" s="106">
        <f t="shared" si="1439"/>
        <v>20</v>
      </c>
      <c r="G4474" s="106">
        <f t="shared" si="1440"/>
        <v>31</v>
      </c>
      <c r="H4474" s="104">
        <f t="shared" si="1430"/>
        <v>1</v>
      </c>
      <c r="I4474" s="104">
        <f t="shared" si="1441"/>
        <v>1.07934741</v>
      </c>
      <c r="J4474" s="104">
        <f t="shared" si="1442"/>
        <v>1.07934741</v>
      </c>
      <c r="K4474" s="104">
        <f t="shared" si="1443"/>
        <v>9624.3897843600007</v>
      </c>
      <c r="L4474" s="107">
        <f t="shared" si="1432"/>
        <v>0</v>
      </c>
      <c r="M4474" s="105">
        <f t="shared" si="1433"/>
        <v>0</v>
      </c>
      <c r="N4474" s="104">
        <f t="shared" si="1444"/>
        <v>0</v>
      </c>
      <c r="O4474" s="113">
        <f t="shared" si="1431"/>
        <v>0.11</v>
      </c>
      <c r="P4474" s="108">
        <f t="shared" si="1445"/>
        <v>1.0056265230000001</v>
      </c>
      <c r="Q4474" s="104">
        <f t="shared" si="1446"/>
        <v>54.15185048</v>
      </c>
      <c r="R4474" s="104">
        <f t="shared" si="1447"/>
        <v>54.15185048</v>
      </c>
      <c r="S4474" s="109" t="s">
        <v>52</v>
      </c>
      <c r="T4474" s="110">
        <f t="shared" si="1434"/>
        <v>44510</v>
      </c>
      <c r="U4474" s="111">
        <f t="shared" si="1448"/>
        <v>0</v>
      </c>
    </row>
    <row r="4475" spans="1:21" x14ac:dyDescent="0.2">
      <c r="A4475" s="112">
        <f t="shared" si="1429"/>
        <v>44500</v>
      </c>
      <c r="B4475" s="104">
        <f t="shared" si="1437"/>
        <v>9681.2572141600012</v>
      </c>
      <c r="C4475" s="104">
        <f t="shared" si="1435"/>
        <v>8916.860035239948</v>
      </c>
      <c r="D4475" s="132">
        <f t="shared" si="1438"/>
        <v>44480</v>
      </c>
      <c r="E4475" s="105">
        <f t="shared" si="1436"/>
        <v>0</v>
      </c>
      <c r="F4475" s="106">
        <f t="shared" si="1439"/>
        <v>21</v>
      </c>
      <c r="G4475" s="106">
        <f t="shared" si="1440"/>
        <v>31</v>
      </c>
      <c r="H4475" s="104">
        <f t="shared" si="1430"/>
        <v>1</v>
      </c>
      <c r="I4475" s="104">
        <f t="shared" si="1441"/>
        <v>1.07934741</v>
      </c>
      <c r="J4475" s="104">
        <f t="shared" si="1442"/>
        <v>1.07934741</v>
      </c>
      <c r="K4475" s="104">
        <f t="shared" si="1443"/>
        <v>9624.3897843600007</v>
      </c>
      <c r="L4475" s="107">
        <f t="shared" si="1432"/>
        <v>0</v>
      </c>
      <c r="M4475" s="105">
        <f t="shared" si="1433"/>
        <v>0</v>
      </c>
      <c r="N4475" s="104">
        <f t="shared" si="1444"/>
        <v>0</v>
      </c>
      <c r="O4475" s="113">
        <f t="shared" si="1431"/>
        <v>0.11</v>
      </c>
      <c r="P4475" s="108">
        <f t="shared" si="1445"/>
        <v>1.005908679</v>
      </c>
      <c r="Q4475" s="104">
        <f t="shared" si="1446"/>
        <v>56.867429799999996</v>
      </c>
      <c r="R4475" s="104">
        <f t="shared" si="1447"/>
        <v>56.867429799999996</v>
      </c>
      <c r="S4475" s="109" t="s">
        <v>52</v>
      </c>
      <c r="T4475" s="110">
        <f t="shared" si="1434"/>
        <v>44510</v>
      </c>
      <c r="U4475" s="111">
        <f t="shared" si="1448"/>
        <v>0</v>
      </c>
    </row>
    <row r="4476" spans="1:21" x14ac:dyDescent="0.2">
      <c r="A4476" s="112">
        <f t="shared" si="1429"/>
        <v>44501</v>
      </c>
      <c r="B4476" s="104">
        <f t="shared" si="1437"/>
        <v>9683.9735538100012</v>
      </c>
      <c r="C4476" s="104">
        <f t="shared" si="1435"/>
        <v>8916.860035239948</v>
      </c>
      <c r="D4476" s="132">
        <f t="shared" si="1438"/>
        <v>44480</v>
      </c>
      <c r="E4476" s="105">
        <f t="shared" si="1436"/>
        <v>0</v>
      </c>
      <c r="F4476" s="106">
        <f t="shared" si="1439"/>
        <v>22</v>
      </c>
      <c r="G4476" s="106">
        <f t="shared" si="1440"/>
        <v>31</v>
      </c>
      <c r="H4476" s="104">
        <f t="shared" si="1430"/>
        <v>1</v>
      </c>
      <c r="I4476" s="104">
        <f t="shared" si="1441"/>
        <v>1.07934741</v>
      </c>
      <c r="J4476" s="104">
        <f t="shared" si="1442"/>
        <v>1.07934741</v>
      </c>
      <c r="K4476" s="104">
        <f t="shared" si="1443"/>
        <v>9624.3897843600007</v>
      </c>
      <c r="L4476" s="107">
        <f t="shared" si="1432"/>
        <v>0</v>
      </c>
      <c r="M4476" s="105">
        <f t="shared" si="1433"/>
        <v>0</v>
      </c>
      <c r="N4476" s="104">
        <f t="shared" si="1444"/>
        <v>0</v>
      </c>
      <c r="O4476" s="113">
        <f t="shared" si="1431"/>
        <v>0.11</v>
      </c>
      <c r="P4476" s="108">
        <f t="shared" si="1445"/>
        <v>1.006190914</v>
      </c>
      <c r="Q4476" s="104">
        <f t="shared" si="1446"/>
        <v>59.583769449999998</v>
      </c>
      <c r="R4476" s="104">
        <f t="shared" si="1447"/>
        <v>59.583769449999998</v>
      </c>
      <c r="S4476" s="109" t="s">
        <v>52</v>
      </c>
      <c r="T4476" s="110">
        <f t="shared" si="1434"/>
        <v>44510</v>
      </c>
      <c r="U4476" s="111">
        <f t="shared" si="1448"/>
        <v>0</v>
      </c>
    </row>
    <row r="4477" spans="1:21" x14ac:dyDescent="0.2">
      <c r="A4477" s="112">
        <f t="shared" si="1429"/>
        <v>44502</v>
      </c>
      <c r="B4477" s="104">
        <f t="shared" si="1437"/>
        <v>9686.6906537900013</v>
      </c>
      <c r="C4477" s="104">
        <f t="shared" si="1435"/>
        <v>8916.860035239948</v>
      </c>
      <c r="D4477" s="132">
        <f t="shared" si="1438"/>
        <v>44480</v>
      </c>
      <c r="E4477" s="105">
        <f t="shared" si="1436"/>
        <v>0</v>
      </c>
      <c r="F4477" s="106">
        <f t="shared" si="1439"/>
        <v>23</v>
      </c>
      <c r="G4477" s="106">
        <f t="shared" si="1440"/>
        <v>31</v>
      </c>
      <c r="H4477" s="104">
        <f t="shared" si="1430"/>
        <v>1</v>
      </c>
      <c r="I4477" s="104">
        <f t="shared" si="1441"/>
        <v>1.07934741</v>
      </c>
      <c r="J4477" s="104">
        <f t="shared" si="1442"/>
        <v>1.07934741</v>
      </c>
      <c r="K4477" s="104">
        <f t="shared" si="1443"/>
        <v>9624.3897843600007</v>
      </c>
      <c r="L4477" s="107">
        <f t="shared" si="1432"/>
        <v>0</v>
      </c>
      <c r="M4477" s="105">
        <f t="shared" si="1433"/>
        <v>0</v>
      </c>
      <c r="N4477" s="104">
        <f t="shared" si="1444"/>
        <v>0</v>
      </c>
      <c r="O4477" s="113">
        <f t="shared" si="1431"/>
        <v>0.11</v>
      </c>
      <c r="P4477" s="108">
        <f t="shared" si="1445"/>
        <v>1.0064732279999999</v>
      </c>
      <c r="Q4477" s="104">
        <f t="shared" si="1446"/>
        <v>62.300869429999999</v>
      </c>
      <c r="R4477" s="104">
        <f t="shared" si="1447"/>
        <v>62.300869429999999</v>
      </c>
      <c r="S4477" s="109" t="s">
        <v>52</v>
      </c>
      <c r="T4477" s="110">
        <f t="shared" si="1434"/>
        <v>44510</v>
      </c>
      <c r="U4477" s="111">
        <f t="shared" si="1448"/>
        <v>0</v>
      </c>
    </row>
    <row r="4478" spans="1:21" x14ac:dyDescent="0.2">
      <c r="A4478" s="112">
        <f t="shared" si="1429"/>
        <v>44503</v>
      </c>
      <c r="B4478" s="104">
        <f t="shared" si="1437"/>
        <v>9689.4085140900006</v>
      </c>
      <c r="C4478" s="104">
        <f t="shared" si="1435"/>
        <v>8916.860035239948</v>
      </c>
      <c r="D4478" s="132">
        <f t="shared" si="1438"/>
        <v>44480</v>
      </c>
      <c r="E4478" s="105">
        <f t="shared" si="1436"/>
        <v>0</v>
      </c>
      <c r="F4478" s="106">
        <f t="shared" si="1439"/>
        <v>24</v>
      </c>
      <c r="G4478" s="106">
        <f t="shared" si="1440"/>
        <v>31</v>
      </c>
      <c r="H4478" s="104">
        <f t="shared" si="1430"/>
        <v>1</v>
      </c>
      <c r="I4478" s="104">
        <f t="shared" si="1441"/>
        <v>1.07934741</v>
      </c>
      <c r="J4478" s="104">
        <f t="shared" si="1442"/>
        <v>1.07934741</v>
      </c>
      <c r="K4478" s="104">
        <f t="shared" si="1443"/>
        <v>9624.3897843600007</v>
      </c>
      <c r="L4478" s="107">
        <f t="shared" si="1432"/>
        <v>0</v>
      </c>
      <c r="M4478" s="105">
        <f t="shared" si="1433"/>
        <v>0</v>
      </c>
      <c r="N4478" s="104">
        <f t="shared" si="1444"/>
        <v>0</v>
      </c>
      <c r="O4478" s="113">
        <f t="shared" si="1431"/>
        <v>0.11</v>
      </c>
      <c r="P4478" s="108">
        <f t="shared" si="1445"/>
        <v>1.0067556209999999</v>
      </c>
      <c r="Q4478" s="104">
        <f t="shared" si="1446"/>
        <v>65.018729730000004</v>
      </c>
      <c r="R4478" s="104">
        <f t="shared" si="1447"/>
        <v>65.018729730000004</v>
      </c>
      <c r="S4478" s="109" t="s">
        <v>52</v>
      </c>
      <c r="T4478" s="110">
        <f t="shared" si="1434"/>
        <v>44510</v>
      </c>
      <c r="U4478" s="111">
        <f t="shared" si="1448"/>
        <v>0</v>
      </c>
    </row>
    <row r="4479" spans="1:21" x14ac:dyDescent="0.2">
      <c r="A4479" s="112">
        <f t="shared" si="1429"/>
        <v>44504</v>
      </c>
      <c r="B4479" s="104">
        <f t="shared" si="1437"/>
        <v>9692.1271443500009</v>
      </c>
      <c r="C4479" s="104">
        <f t="shared" si="1435"/>
        <v>8916.860035239948</v>
      </c>
      <c r="D4479" s="132">
        <f t="shared" si="1438"/>
        <v>44480</v>
      </c>
      <c r="E4479" s="105">
        <f t="shared" si="1436"/>
        <v>0</v>
      </c>
      <c r="F4479" s="106">
        <f t="shared" si="1439"/>
        <v>25</v>
      </c>
      <c r="G4479" s="106">
        <f t="shared" si="1440"/>
        <v>31</v>
      </c>
      <c r="H4479" s="104">
        <f t="shared" si="1430"/>
        <v>1</v>
      </c>
      <c r="I4479" s="104">
        <f t="shared" si="1441"/>
        <v>1.07934741</v>
      </c>
      <c r="J4479" s="104">
        <f t="shared" si="1442"/>
        <v>1.07934741</v>
      </c>
      <c r="K4479" s="104">
        <f t="shared" si="1443"/>
        <v>9624.3897843600007</v>
      </c>
      <c r="L4479" s="107">
        <f t="shared" si="1432"/>
        <v>0</v>
      </c>
      <c r="M4479" s="105">
        <f t="shared" si="1433"/>
        <v>0</v>
      </c>
      <c r="N4479" s="104">
        <f t="shared" si="1444"/>
        <v>0</v>
      </c>
      <c r="O4479" s="113">
        <f t="shared" si="1431"/>
        <v>0.11</v>
      </c>
      <c r="P4479" s="108">
        <f t="shared" si="1445"/>
        <v>1.0070380940000001</v>
      </c>
      <c r="Q4479" s="104">
        <f t="shared" si="1446"/>
        <v>67.737359990000002</v>
      </c>
      <c r="R4479" s="104">
        <f t="shared" si="1447"/>
        <v>67.737359990000002</v>
      </c>
      <c r="S4479" s="109" t="s">
        <v>52</v>
      </c>
      <c r="T4479" s="110">
        <f t="shared" si="1434"/>
        <v>44510</v>
      </c>
      <c r="U4479" s="111">
        <f t="shared" si="1448"/>
        <v>0</v>
      </c>
    </row>
    <row r="4480" spans="1:21" x14ac:dyDescent="0.2">
      <c r="A4480" s="112">
        <f t="shared" si="1429"/>
        <v>44505</v>
      </c>
      <c r="B4480" s="104">
        <f t="shared" si="1437"/>
        <v>9694.8465253100003</v>
      </c>
      <c r="C4480" s="104">
        <f t="shared" si="1435"/>
        <v>8916.860035239948</v>
      </c>
      <c r="D4480" s="132">
        <f t="shared" si="1438"/>
        <v>44480</v>
      </c>
      <c r="E4480" s="105">
        <f t="shared" si="1436"/>
        <v>0</v>
      </c>
      <c r="F4480" s="106">
        <f t="shared" si="1439"/>
        <v>26</v>
      </c>
      <c r="G4480" s="106">
        <f t="shared" si="1440"/>
        <v>31</v>
      </c>
      <c r="H4480" s="104">
        <f t="shared" si="1430"/>
        <v>1</v>
      </c>
      <c r="I4480" s="104">
        <f t="shared" si="1441"/>
        <v>1.07934741</v>
      </c>
      <c r="J4480" s="104">
        <f t="shared" si="1442"/>
        <v>1.07934741</v>
      </c>
      <c r="K4480" s="104">
        <f t="shared" si="1443"/>
        <v>9624.3897843600007</v>
      </c>
      <c r="L4480" s="107">
        <f t="shared" si="1432"/>
        <v>0</v>
      </c>
      <c r="M4480" s="105">
        <f t="shared" si="1433"/>
        <v>0</v>
      </c>
      <c r="N4480" s="104">
        <f t="shared" si="1444"/>
        <v>0</v>
      </c>
      <c r="O4480" s="113">
        <f t="shared" si="1431"/>
        <v>0.11</v>
      </c>
      <c r="P4480" s="108">
        <f t="shared" si="1445"/>
        <v>1.0073206450000001</v>
      </c>
      <c r="Q4480" s="104">
        <f t="shared" si="1446"/>
        <v>70.456740949999997</v>
      </c>
      <c r="R4480" s="104">
        <f t="shared" si="1447"/>
        <v>70.456740949999997</v>
      </c>
      <c r="S4480" s="109" t="s">
        <v>52</v>
      </c>
      <c r="T4480" s="110">
        <f t="shared" si="1434"/>
        <v>44510</v>
      </c>
      <c r="U4480" s="111">
        <f t="shared" si="1448"/>
        <v>0</v>
      </c>
    </row>
    <row r="4481" spans="1:21" x14ac:dyDescent="0.2">
      <c r="A4481" s="112">
        <f t="shared" si="1429"/>
        <v>44506</v>
      </c>
      <c r="B4481" s="104">
        <f t="shared" si="1437"/>
        <v>9697.5666762199999</v>
      </c>
      <c r="C4481" s="104">
        <f t="shared" si="1435"/>
        <v>8916.860035239948</v>
      </c>
      <c r="D4481" s="132">
        <f t="shared" si="1438"/>
        <v>44480</v>
      </c>
      <c r="E4481" s="105">
        <f t="shared" si="1436"/>
        <v>0</v>
      </c>
      <c r="F4481" s="106">
        <f t="shared" si="1439"/>
        <v>27</v>
      </c>
      <c r="G4481" s="106">
        <f t="shared" si="1440"/>
        <v>31</v>
      </c>
      <c r="H4481" s="104">
        <f t="shared" si="1430"/>
        <v>1</v>
      </c>
      <c r="I4481" s="104">
        <f t="shared" si="1441"/>
        <v>1.07934741</v>
      </c>
      <c r="J4481" s="104">
        <f t="shared" si="1442"/>
        <v>1.07934741</v>
      </c>
      <c r="K4481" s="104">
        <f t="shared" si="1443"/>
        <v>9624.3897843600007</v>
      </c>
      <c r="L4481" s="107">
        <f t="shared" si="1432"/>
        <v>0</v>
      </c>
      <c r="M4481" s="105">
        <f t="shared" si="1433"/>
        <v>0</v>
      </c>
      <c r="N4481" s="104">
        <f t="shared" si="1444"/>
        <v>0</v>
      </c>
      <c r="O4481" s="113">
        <f t="shared" si="1431"/>
        <v>0.11</v>
      </c>
      <c r="P4481" s="108">
        <f t="shared" si="1445"/>
        <v>1.007603276</v>
      </c>
      <c r="Q4481" s="104">
        <f t="shared" si="1446"/>
        <v>73.176891859999998</v>
      </c>
      <c r="R4481" s="104">
        <f t="shared" si="1447"/>
        <v>73.176891859999998</v>
      </c>
      <c r="S4481" s="109" t="s">
        <v>52</v>
      </c>
      <c r="T4481" s="110">
        <f t="shared" si="1434"/>
        <v>44510</v>
      </c>
      <c r="U4481" s="111">
        <f t="shared" si="1448"/>
        <v>0</v>
      </c>
    </row>
    <row r="4482" spans="1:21" x14ac:dyDescent="0.2">
      <c r="A4482" s="112">
        <f t="shared" si="1429"/>
        <v>44507</v>
      </c>
      <c r="B4482" s="104">
        <f t="shared" si="1437"/>
        <v>9700.2875970800014</v>
      </c>
      <c r="C4482" s="104">
        <f t="shared" si="1435"/>
        <v>8916.860035239948</v>
      </c>
      <c r="D4482" s="132">
        <f t="shared" si="1438"/>
        <v>44480</v>
      </c>
      <c r="E4482" s="105">
        <f t="shared" si="1436"/>
        <v>0</v>
      </c>
      <c r="F4482" s="106">
        <f t="shared" si="1439"/>
        <v>28</v>
      </c>
      <c r="G4482" s="106">
        <f t="shared" si="1440"/>
        <v>31</v>
      </c>
      <c r="H4482" s="104">
        <f t="shared" si="1430"/>
        <v>1</v>
      </c>
      <c r="I4482" s="104">
        <f t="shared" si="1441"/>
        <v>1.07934741</v>
      </c>
      <c r="J4482" s="104">
        <f t="shared" si="1442"/>
        <v>1.07934741</v>
      </c>
      <c r="K4482" s="104">
        <f t="shared" si="1443"/>
        <v>9624.3897843600007</v>
      </c>
      <c r="L4482" s="107">
        <f t="shared" si="1432"/>
        <v>0</v>
      </c>
      <c r="M4482" s="105">
        <f t="shared" si="1433"/>
        <v>0</v>
      </c>
      <c r="N4482" s="104">
        <f t="shared" si="1444"/>
        <v>0</v>
      </c>
      <c r="O4482" s="113">
        <f t="shared" si="1431"/>
        <v>0.11</v>
      </c>
      <c r="P4482" s="108">
        <f t="shared" si="1445"/>
        <v>1.0078859870000001</v>
      </c>
      <c r="Q4482" s="104">
        <f t="shared" si="1446"/>
        <v>75.897812720000005</v>
      </c>
      <c r="R4482" s="104">
        <f t="shared" si="1447"/>
        <v>75.897812720000005</v>
      </c>
      <c r="S4482" s="109" t="s">
        <v>52</v>
      </c>
      <c r="T4482" s="110">
        <f t="shared" si="1434"/>
        <v>44510</v>
      </c>
      <c r="U4482" s="111">
        <f t="shared" si="1448"/>
        <v>0</v>
      </c>
    </row>
    <row r="4483" spans="1:21" x14ac:dyDescent="0.2">
      <c r="A4483" s="112">
        <f t="shared" si="1429"/>
        <v>44508</v>
      </c>
      <c r="B4483" s="104">
        <f t="shared" si="1437"/>
        <v>9703.0092686400003</v>
      </c>
      <c r="C4483" s="104">
        <f t="shared" si="1435"/>
        <v>8916.860035239948</v>
      </c>
      <c r="D4483" s="132">
        <f t="shared" si="1438"/>
        <v>44480</v>
      </c>
      <c r="E4483" s="105">
        <f t="shared" si="1436"/>
        <v>0</v>
      </c>
      <c r="F4483" s="106">
        <f t="shared" si="1439"/>
        <v>29</v>
      </c>
      <c r="G4483" s="106">
        <f t="shared" si="1440"/>
        <v>31</v>
      </c>
      <c r="H4483" s="104">
        <f t="shared" si="1430"/>
        <v>1</v>
      </c>
      <c r="I4483" s="104">
        <f t="shared" si="1441"/>
        <v>1.07934741</v>
      </c>
      <c r="J4483" s="104">
        <f t="shared" si="1442"/>
        <v>1.07934741</v>
      </c>
      <c r="K4483" s="104">
        <f t="shared" si="1443"/>
        <v>9624.3897843600007</v>
      </c>
      <c r="L4483" s="107">
        <f t="shared" si="1432"/>
        <v>0</v>
      </c>
      <c r="M4483" s="105">
        <f t="shared" si="1433"/>
        <v>0</v>
      </c>
      <c r="N4483" s="104">
        <f t="shared" si="1444"/>
        <v>0</v>
      </c>
      <c r="O4483" s="113">
        <f t="shared" si="1431"/>
        <v>0.11</v>
      </c>
      <c r="P4483" s="108">
        <f t="shared" si="1445"/>
        <v>1.008168776</v>
      </c>
      <c r="Q4483" s="104">
        <f t="shared" si="1446"/>
        <v>78.619484279999995</v>
      </c>
      <c r="R4483" s="104">
        <f t="shared" si="1447"/>
        <v>78.619484279999995</v>
      </c>
      <c r="S4483" s="109" t="s">
        <v>52</v>
      </c>
      <c r="T4483" s="110">
        <f t="shared" si="1434"/>
        <v>44510</v>
      </c>
      <c r="U4483" s="111">
        <f t="shared" si="1448"/>
        <v>0</v>
      </c>
    </row>
    <row r="4484" spans="1:21" x14ac:dyDescent="0.2">
      <c r="A4484" s="112">
        <f t="shared" si="1429"/>
        <v>44509</v>
      </c>
      <c r="B4484" s="104">
        <f t="shared" si="1437"/>
        <v>9705.7317101500012</v>
      </c>
      <c r="C4484" s="104">
        <f t="shared" si="1435"/>
        <v>8916.860035239948</v>
      </c>
      <c r="D4484" s="132">
        <f t="shared" si="1438"/>
        <v>44480</v>
      </c>
      <c r="E4484" s="105">
        <f t="shared" si="1436"/>
        <v>0</v>
      </c>
      <c r="F4484" s="106">
        <f t="shared" si="1439"/>
        <v>30</v>
      </c>
      <c r="G4484" s="106">
        <f t="shared" si="1440"/>
        <v>31</v>
      </c>
      <c r="H4484" s="104">
        <f t="shared" si="1430"/>
        <v>1</v>
      </c>
      <c r="I4484" s="104">
        <f t="shared" si="1441"/>
        <v>1.07934741</v>
      </c>
      <c r="J4484" s="104">
        <f t="shared" si="1442"/>
        <v>1.07934741</v>
      </c>
      <c r="K4484" s="104">
        <f t="shared" si="1443"/>
        <v>9624.3897843600007</v>
      </c>
      <c r="L4484" s="107">
        <f t="shared" si="1432"/>
        <v>0</v>
      </c>
      <c r="M4484" s="105">
        <f t="shared" si="1433"/>
        <v>0</v>
      </c>
      <c r="N4484" s="104">
        <f t="shared" si="1444"/>
        <v>0</v>
      </c>
      <c r="O4484" s="113">
        <f t="shared" si="1431"/>
        <v>0.11</v>
      </c>
      <c r="P4484" s="108">
        <f t="shared" si="1445"/>
        <v>1.0084516450000001</v>
      </c>
      <c r="Q4484" s="104">
        <f t="shared" si="1446"/>
        <v>81.341925790000005</v>
      </c>
      <c r="R4484" s="104">
        <f t="shared" si="1447"/>
        <v>81.341925790000005</v>
      </c>
      <c r="S4484" s="109" t="s">
        <v>52</v>
      </c>
      <c r="T4484" s="110">
        <f t="shared" si="1434"/>
        <v>44510</v>
      </c>
      <c r="U4484" s="111">
        <f t="shared" si="1448"/>
        <v>0</v>
      </c>
    </row>
    <row r="4485" spans="1:21" ht="15" x14ac:dyDescent="0.2">
      <c r="A4485" s="112">
        <f t="shared" si="1429"/>
        <v>44510</v>
      </c>
      <c r="B4485" s="104">
        <f t="shared" si="1437"/>
        <v>9708.4549216200012</v>
      </c>
      <c r="C4485" s="104">
        <f t="shared" si="1435"/>
        <v>8916.860035239948</v>
      </c>
      <c r="D4485" s="132">
        <f t="shared" si="1438"/>
        <v>44480</v>
      </c>
      <c r="E4485" s="105">
        <f t="shared" si="1436"/>
        <v>0</v>
      </c>
      <c r="F4485" s="106">
        <f t="shared" si="1439"/>
        <v>31</v>
      </c>
      <c r="G4485" s="106">
        <f t="shared" si="1440"/>
        <v>31</v>
      </c>
      <c r="H4485" s="104">
        <f t="shared" si="1430"/>
        <v>1</v>
      </c>
      <c r="I4485" s="104">
        <f t="shared" si="1441"/>
        <v>1.07934741</v>
      </c>
      <c r="J4485" s="104">
        <f t="shared" si="1442"/>
        <v>1.07934741</v>
      </c>
      <c r="K4485" s="104">
        <f t="shared" si="1443"/>
        <v>9624.3897843600007</v>
      </c>
      <c r="L4485" s="107">
        <f t="shared" si="1432"/>
        <v>146</v>
      </c>
      <c r="M4485" s="137">
        <f>N4485/K4485</f>
        <v>1.6867261735783391E-2</v>
      </c>
      <c r="N4485" s="136">
        <v>162.33710153999999</v>
      </c>
      <c r="O4485" s="113">
        <f t="shared" si="1431"/>
        <v>0.11</v>
      </c>
      <c r="P4485" s="108">
        <f t="shared" si="1445"/>
        <v>1.0087345940000001</v>
      </c>
      <c r="Q4485" s="104">
        <f t="shared" si="1446"/>
        <v>84.06513726</v>
      </c>
      <c r="R4485" s="104">
        <f t="shared" si="1447"/>
        <v>246.40223879999999</v>
      </c>
      <c r="S4485" s="109" t="s">
        <v>52</v>
      </c>
      <c r="T4485" s="110">
        <f t="shared" si="1434"/>
        <v>44510</v>
      </c>
      <c r="U4485" s="111">
        <f t="shared" si="1448"/>
        <v>9462.05268282</v>
      </c>
    </row>
    <row r="4486" spans="1:21" x14ac:dyDescent="0.2">
      <c r="A4486" s="112">
        <f t="shared" si="1429"/>
        <v>44511</v>
      </c>
      <c r="B4486" s="104">
        <f t="shared" si="1437"/>
        <v>9464.796025220001</v>
      </c>
      <c r="C4486" s="104">
        <f t="shared" si="1435"/>
        <v>8766.4570231699472</v>
      </c>
      <c r="D4486" s="132">
        <f t="shared" si="1438"/>
        <v>44511</v>
      </c>
      <c r="E4486" s="105">
        <f t="shared" si="1436"/>
        <v>0</v>
      </c>
      <c r="F4486" s="106">
        <f t="shared" si="1439"/>
        <v>1</v>
      </c>
      <c r="G4486" s="106">
        <f t="shared" si="1440"/>
        <v>30</v>
      </c>
      <c r="H4486" s="104">
        <f t="shared" si="1430"/>
        <v>1</v>
      </c>
      <c r="I4486" s="104">
        <f t="shared" si="1441"/>
        <v>1.07934741</v>
      </c>
      <c r="J4486" s="104">
        <f t="shared" si="1442"/>
        <v>1.07934741</v>
      </c>
      <c r="K4486" s="104">
        <f t="shared" si="1443"/>
        <v>9462.0526828300008</v>
      </c>
      <c r="L4486" s="107">
        <f t="shared" si="1432"/>
        <v>0</v>
      </c>
      <c r="M4486" s="105">
        <f t="shared" si="1433"/>
        <v>0</v>
      </c>
      <c r="N4486" s="104">
        <f t="shared" si="1444"/>
        <v>0</v>
      </c>
      <c r="O4486" s="113">
        <f t="shared" si="1431"/>
        <v>0.11</v>
      </c>
      <c r="P4486" s="108">
        <f t="shared" si="1445"/>
        <v>1.000289931</v>
      </c>
      <c r="Q4486" s="104">
        <f t="shared" si="1446"/>
        <v>2.74334239</v>
      </c>
      <c r="R4486" s="104">
        <f t="shared" si="1447"/>
        <v>2.74334239</v>
      </c>
      <c r="S4486" s="109" t="s">
        <v>52</v>
      </c>
      <c r="T4486" s="110">
        <f t="shared" si="1434"/>
        <v>44540</v>
      </c>
      <c r="U4486" s="111">
        <f t="shared" si="1448"/>
        <v>0</v>
      </c>
    </row>
    <row r="4487" spans="1:21" x14ac:dyDescent="0.2">
      <c r="A4487" s="112">
        <f t="shared" si="1429"/>
        <v>44512</v>
      </c>
      <c r="B4487" s="104">
        <f t="shared" si="1437"/>
        <v>9467.5401624300011</v>
      </c>
      <c r="C4487" s="104">
        <f t="shared" si="1435"/>
        <v>8766.4570231699472</v>
      </c>
      <c r="D4487" s="132">
        <f t="shared" si="1438"/>
        <v>44511</v>
      </c>
      <c r="E4487" s="105">
        <f t="shared" si="1436"/>
        <v>0</v>
      </c>
      <c r="F4487" s="106">
        <f t="shared" si="1439"/>
        <v>2</v>
      </c>
      <c r="G4487" s="106">
        <f t="shared" si="1440"/>
        <v>30</v>
      </c>
      <c r="H4487" s="104">
        <f t="shared" si="1430"/>
        <v>1</v>
      </c>
      <c r="I4487" s="104">
        <f t="shared" si="1441"/>
        <v>1.07934741</v>
      </c>
      <c r="J4487" s="104">
        <f t="shared" si="1442"/>
        <v>1.07934741</v>
      </c>
      <c r="K4487" s="104">
        <f t="shared" si="1443"/>
        <v>9462.0526828300008</v>
      </c>
      <c r="L4487" s="107">
        <f t="shared" si="1432"/>
        <v>0</v>
      </c>
      <c r="M4487" s="105">
        <f t="shared" si="1433"/>
        <v>0</v>
      </c>
      <c r="N4487" s="104">
        <f t="shared" si="1444"/>
        <v>0</v>
      </c>
      <c r="O4487" s="113">
        <f t="shared" si="1431"/>
        <v>0.11</v>
      </c>
      <c r="P4487" s="108">
        <f t="shared" si="1445"/>
        <v>1.000579946</v>
      </c>
      <c r="Q4487" s="104">
        <f t="shared" si="1446"/>
        <v>5.4874796000000003</v>
      </c>
      <c r="R4487" s="104">
        <f t="shared" si="1447"/>
        <v>5.4874796000000003</v>
      </c>
      <c r="S4487" s="109" t="s">
        <v>52</v>
      </c>
      <c r="T4487" s="110">
        <f t="shared" si="1434"/>
        <v>44540</v>
      </c>
      <c r="U4487" s="111">
        <f t="shared" si="1448"/>
        <v>0</v>
      </c>
    </row>
    <row r="4488" spans="1:21" x14ac:dyDescent="0.2">
      <c r="A4488" s="112">
        <f t="shared" si="1429"/>
        <v>44513</v>
      </c>
      <c r="B4488" s="104">
        <f t="shared" si="1437"/>
        <v>9470.2850944500005</v>
      </c>
      <c r="C4488" s="104">
        <f t="shared" si="1435"/>
        <v>8766.4570231699472</v>
      </c>
      <c r="D4488" s="132">
        <f t="shared" si="1438"/>
        <v>44511</v>
      </c>
      <c r="E4488" s="105">
        <f t="shared" si="1436"/>
        <v>0</v>
      </c>
      <c r="F4488" s="106">
        <f t="shared" si="1439"/>
        <v>3</v>
      </c>
      <c r="G4488" s="106">
        <f t="shared" si="1440"/>
        <v>30</v>
      </c>
      <c r="H4488" s="104">
        <f t="shared" si="1430"/>
        <v>1</v>
      </c>
      <c r="I4488" s="104">
        <f t="shared" si="1441"/>
        <v>1.07934741</v>
      </c>
      <c r="J4488" s="104">
        <f t="shared" si="1442"/>
        <v>1.07934741</v>
      </c>
      <c r="K4488" s="104">
        <f t="shared" si="1443"/>
        <v>9462.0526828300008</v>
      </c>
      <c r="L4488" s="107">
        <f t="shared" si="1432"/>
        <v>0</v>
      </c>
      <c r="M4488" s="105">
        <f t="shared" si="1433"/>
        <v>0</v>
      </c>
      <c r="N4488" s="104">
        <f t="shared" si="1444"/>
        <v>0</v>
      </c>
      <c r="O4488" s="113">
        <f t="shared" si="1431"/>
        <v>0.11</v>
      </c>
      <c r="P4488" s="108">
        <f t="shared" si="1445"/>
        <v>1.0008700450000001</v>
      </c>
      <c r="Q4488" s="104">
        <f t="shared" si="1446"/>
        <v>8.2324116200000006</v>
      </c>
      <c r="R4488" s="104">
        <f t="shared" si="1447"/>
        <v>8.2324116200000006</v>
      </c>
      <c r="S4488" s="109" t="s">
        <v>52</v>
      </c>
      <c r="T4488" s="110">
        <f t="shared" si="1434"/>
        <v>44540</v>
      </c>
      <c r="U4488" s="111">
        <f t="shared" si="1448"/>
        <v>0</v>
      </c>
    </row>
    <row r="4489" spans="1:21" x14ac:dyDescent="0.2">
      <c r="A4489" s="112">
        <f t="shared" si="1429"/>
        <v>44514</v>
      </c>
      <c r="B4489" s="104">
        <f t="shared" si="1437"/>
        <v>9473.0308212899999</v>
      </c>
      <c r="C4489" s="104">
        <f t="shared" si="1435"/>
        <v>8766.4570231699472</v>
      </c>
      <c r="D4489" s="132">
        <f t="shared" si="1438"/>
        <v>44511</v>
      </c>
      <c r="E4489" s="105">
        <f t="shared" si="1436"/>
        <v>0</v>
      </c>
      <c r="F4489" s="106">
        <f t="shared" si="1439"/>
        <v>4</v>
      </c>
      <c r="G4489" s="106">
        <f t="shared" si="1440"/>
        <v>30</v>
      </c>
      <c r="H4489" s="104">
        <f t="shared" si="1430"/>
        <v>1</v>
      </c>
      <c r="I4489" s="104">
        <f t="shared" si="1441"/>
        <v>1.07934741</v>
      </c>
      <c r="J4489" s="104">
        <f t="shared" si="1442"/>
        <v>1.07934741</v>
      </c>
      <c r="K4489" s="104">
        <f t="shared" si="1443"/>
        <v>9462.0526828300008</v>
      </c>
      <c r="L4489" s="107">
        <f t="shared" si="1432"/>
        <v>0</v>
      </c>
      <c r="M4489" s="105">
        <f t="shared" si="1433"/>
        <v>0</v>
      </c>
      <c r="N4489" s="104">
        <f t="shared" si="1444"/>
        <v>0</v>
      </c>
      <c r="O4489" s="113">
        <f t="shared" si="1431"/>
        <v>0.11</v>
      </c>
      <c r="P4489" s="108">
        <f t="shared" si="1445"/>
        <v>1.001160228</v>
      </c>
      <c r="Q4489" s="104">
        <f t="shared" si="1446"/>
        <v>10.97813846</v>
      </c>
      <c r="R4489" s="104">
        <f t="shared" si="1447"/>
        <v>10.97813846</v>
      </c>
      <c r="S4489" s="109" t="s">
        <v>52</v>
      </c>
      <c r="T4489" s="110">
        <f t="shared" si="1434"/>
        <v>44540</v>
      </c>
      <c r="U4489" s="111">
        <f t="shared" si="1448"/>
        <v>0</v>
      </c>
    </row>
    <row r="4490" spans="1:21" x14ac:dyDescent="0.2">
      <c r="A4490" s="112">
        <f t="shared" si="1429"/>
        <v>44515</v>
      </c>
      <c r="B4490" s="104">
        <f t="shared" si="1437"/>
        <v>9475.7773523900014</v>
      </c>
      <c r="C4490" s="104">
        <f t="shared" si="1435"/>
        <v>8766.4570231699472</v>
      </c>
      <c r="D4490" s="132">
        <f t="shared" si="1438"/>
        <v>44511</v>
      </c>
      <c r="E4490" s="105">
        <f t="shared" si="1436"/>
        <v>0</v>
      </c>
      <c r="F4490" s="106">
        <f t="shared" si="1439"/>
        <v>5</v>
      </c>
      <c r="G4490" s="106">
        <f t="shared" si="1440"/>
        <v>30</v>
      </c>
      <c r="H4490" s="104">
        <f t="shared" si="1430"/>
        <v>1</v>
      </c>
      <c r="I4490" s="104">
        <f t="shared" si="1441"/>
        <v>1.07934741</v>
      </c>
      <c r="J4490" s="104">
        <f t="shared" si="1442"/>
        <v>1.07934741</v>
      </c>
      <c r="K4490" s="104">
        <f t="shared" si="1443"/>
        <v>9462.0526828300008</v>
      </c>
      <c r="L4490" s="107">
        <f t="shared" si="1432"/>
        <v>0</v>
      </c>
      <c r="M4490" s="105">
        <f t="shared" si="1433"/>
        <v>0</v>
      </c>
      <c r="N4490" s="104">
        <f t="shared" si="1444"/>
        <v>0</v>
      </c>
      <c r="O4490" s="113">
        <f t="shared" si="1431"/>
        <v>0.11</v>
      </c>
      <c r="P4490" s="108">
        <f t="shared" si="1445"/>
        <v>1.0014504959999999</v>
      </c>
      <c r="Q4490" s="104">
        <f t="shared" si="1446"/>
        <v>13.724669560000001</v>
      </c>
      <c r="R4490" s="104">
        <f t="shared" si="1447"/>
        <v>13.724669560000001</v>
      </c>
      <c r="S4490" s="109" t="s">
        <v>52</v>
      </c>
      <c r="T4490" s="110">
        <f t="shared" si="1434"/>
        <v>44540</v>
      </c>
      <c r="U4490" s="111">
        <f t="shared" si="1448"/>
        <v>0</v>
      </c>
    </row>
    <row r="4491" spans="1:21" x14ac:dyDescent="0.2">
      <c r="A4491" s="112">
        <f t="shared" ref="A4491:A4554" si="1449">(A4490+1)</f>
        <v>44516</v>
      </c>
      <c r="B4491" s="104">
        <f t="shared" si="1437"/>
        <v>9478.524668850001</v>
      </c>
      <c r="C4491" s="104">
        <f t="shared" si="1435"/>
        <v>8766.4570231699472</v>
      </c>
      <c r="D4491" s="132">
        <f t="shared" si="1438"/>
        <v>44511</v>
      </c>
      <c r="E4491" s="105">
        <f t="shared" si="1436"/>
        <v>0</v>
      </c>
      <c r="F4491" s="106">
        <f t="shared" si="1439"/>
        <v>6</v>
      </c>
      <c r="G4491" s="106">
        <f t="shared" si="1440"/>
        <v>30</v>
      </c>
      <c r="H4491" s="104">
        <f t="shared" ref="H4491:H4554" si="1450">TRUNC(((1+$E4491)^($F4491/$G4491)),8)</f>
        <v>1</v>
      </c>
      <c r="I4491" s="104">
        <f t="shared" si="1441"/>
        <v>1.07934741</v>
      </c>
      <c r="J4491" s="104">
        <f t="shared" si="1442"/>
        <v>1.07934741</v>
      </c>
      <c r="K4491" s="104">
        <f t="shared" si="1443"/>
        <v>9462.0526828300008</v>
      </c>
      <c r="L4491" s="107">
        <f t="shared" si="1432"/>
        <v>0</v>
      </c>
      <c r="M4491" s="105">
        <f t="shared" si="1433"/>
        <v>0</v>
      </c>
      <c r="N4491" s="104">
        <f t="shared" si="1444"/>
        <v>0</v>
      </c>
      <c r="O4491" s="113">
        <f t="shared" ref="O4491:O4554" si="1451">(O4490)</f>
        <v>0.11</v>
      </c>
      <c r="P4491" s="108">
        <f t="shared" si="1445"/>
        <v>1.001740847</v>
      </c>
      <c r="Q4491" s="104">
        <f t="shared" si="1446"/>
        <v>16.471986019999999</v>
      </c>
      <c r="R4491" s="104">
        <f t="shared" si="1447"/>
        <v>16.471986019999999</v>
      </c>
      <c r="S4491" s="109" t="s">
        <v>52</v>
      </c>
      <c r="T4491" s="110">
        <f t="shared" si="1434"/>
        <v>44540</v>
      </c>
      <c r="U4491" s="111">
        <f t="shared" si="1448"/>
        <v>0</v>
      </c>
    </row>
    <row r="4492" spans="1:21" x14ac:dyDescent="0.2">
      <c r="A4492" s="112">
        <f t="shared" si="1449"/>
        <v>44517</v>
      </c>
      <c r="B4492" s="104">
        <f t="shared" si="1437"/>
        <v>9481.2727895799999</v>
      </c>
      <c r="C4492" s="104">
        <f t="shared" si="1435"/>
        <v>8766.4570231699472</v>
      </c>
      <c r="D4492" s="132">
        <f t="shared" si="1438"/>
        <v>44511</v>
      </c>
      <c r="E4492" s="105">
        <f t="shared" si="1436"/>
        <v>0</v>
      </c>
      <c r="F4492" s="106">
        <f t="shared" si="1439"/>
        <v>7</v>
      </c>
      <c r="G4492" s="106">
        <f t="shared" si="1440"/>
        <v>30</v>
      </c>
      <c r="H4492" s="104">
        <f t="shared" si="1450"/>
        <v>1</v>
      </c>
      <c r="I4492" s="104">
        <f t="shared" si="1441"/>
        <v>1.07934741</v>
      </c>
      <c r="J4492" s="104">
        <f t="shared" si="1442"/>
        <v>1.07934741</v>
      </c>
      <c r="K4492" s="104">
        <f t="shared" si="1443"/>
        <v>9462.0526828300008</v>
      </c>
      <c r="L4492" s="107">
        <f t="shared" ref="L4492:L4555" si="1452">IF(DAY(A4492)=E$2,VLOOKUP(A4492,$X$10:$AE$196,7),0)</f>
        <v>0</v>
      </c>
      <c r="M4492" s="105">
        <f t="shared" ref="M4492:M4555" si="1453">IF(DAY(A4492)=E$2,VLOOKUP(A4492,$X$10:$AE$200,5),0)</f>
        <v>0</v>
      </c>
      <c r="N4492" s="104">
        <f t="shared" si="1444"/>
        <v>0</v>
      </c>
      <c r="O4492" s="113">
        <f t="shared" si="1451"/>
        <v>0.11</v>
      </c>
      <c r="P4492" s="108">
        <f t="shared" si="1445"/>
        <v>1.002031283</v>
      </c>
      <c r="Q4492" s="104">
        <f t="shared" si="1446"/>
        <v>19.220106749999999</v>
      </c>
      <c r="R4492" s="104">
        <f t="shared" si="1447"/>
        <v>19.220106749999999</v>
      </c>
      <c r="S4492" s="109" t="s">
        <v>52</v>
      </c>
      <c r="T4492" s="110">
        <f t="shared" ref="T4492:T4555" si="1454">IF(DAY(A4492)=E$2+1,VLOOKUP(A4491,$X$10:$AE$200,8),T4491)</f>
        <v>44540</v>
      </c>
      <c r="U4492" s="111">
        <f t="shared" si="1448"/>
        <v>0</v>
      </c>
    </row>
    <row r="4493" spans="1:21" x14ac:dyDescent="0.2">
      <c r="A4493" s="112">
        <f t="shared" si="1449"/>
        <v>44518</v>
      </c>
      <c r="B4493" s="104">
        <f t="shared" si="1437"/>
        <v>9484.0217051300006</v>
      </c>
      <c r="C4493" s="104">
        <f t="shared" si="1435"/>
        <v>8766.4570231699472</v>
      </c>
      <c r="D4493" s="132">
        <f t="shared" si="1438"/>
        <v>44511</v>
      </c>
      <c r="E4493" s="105">
        <f t="shared" si="1436"/>
        <v>0</v>
      </c>
      <c r="F4493" s="106">
        <f t="shared" si="1439"/>
        <v>8</v>
      </c>
      <c r="G4493" s="106">
        <f t="shared" si="1440"/>
        <v>30</v>
      </c>
      <c r="H4493" s="104">
        <f t="shared" si="1450"/>
        <v>1</v>
      </c>
      <c r="I4493" s="104">
        <f t="shared" si="1441"/>
        <v>1.07934741</v>
      </c>
      <c r="J4493" s="104">
        <f t="shared" si="1442"/>
        <v>1.07934741</v>
      </c>
      <c r="K4493" s="104">
        <f t="shared" si="1443"/>
        <v>9462.0526828300008</v>
      </c>
      <c r="L4493" s="107">
        <f t="shared" si="1452"/>
        <v>0</v>
      </c>
      <c r="M4493" s="105">
        <f t="shared" si="1453"/>
        <v>0</v>
      </c>
      <c r="N4493" s="104">
        <f t="shared" si="1444"/>
        <v>0</v>
      </c>
      <c r="O4493" s="113">
        <f t="shared" si="1451"/>
        <v>0.11</v>
      </c>
      <c r="P4493" s="108">
        <f t="shared" si="1445"/>
        <v>1.0023218030000001</v>
      </c>
      <c r="Q4493" s="104">
        <f t="shared" si="1446"/>
        <v>21.969022299999999</v>
      </c>
      <c r="R4493" s="104">
        <f t="shared" si="1447"/>
        <v>21.969022299999999</v>
      </c>
      <c r="S4493" s="109" t="s">
        <v>52</v>
      </c>
      <c r="T4493" s="110">
        <f t="shared" si="1454"/>
        <v>44540</v>
      </c>
      <c r="U4493" s="111">
        <f t="shared" si="1448"/>
        <v>0</v>
      </c>
    </row>
    <row r="4494" spans="1:21" x14ac:dyDescent="0.2">
      <c r="A4494" s="112">
        <f t="shared" si="1449"/>
        <v>44519</v>
      </c>
      <c r="B4494" s="104">
        <f t="shared" si="1437"/>
        <v>9486.7714154900004</v>
      </c>
      <c r="C4494" s="104">
        <f t="shared" si="1435"/>
        <v>8766.4570231699472</v>
      </c>
      <c r="D4494" s="132">
        <f t="shared" si="1438"/>
        <v>44511</v>
      </c>
      <c r="E4494" s="105">
        <f t="shared" si="1436"/>
        <v>0</v>
      </c>
      <c r="F4494" s="106">
        <f t="shared" si="1439"/>
        <v>9</v>
      </c>
      <c r="G4494" s="106">
        <f t="shared" si="1440"/>
        <v>30</v>
      </c>
      <c r="H4494" s="104">
        <f t="shared" si="1450"/>
        <v>1</v>
      </c>
      <c r="I4494" s="104">
        <f t="shared" si="1441"/>
        <v>1.07934741</v>
      </c>
      <c r="J4494" s="104">
        <f t="shared" si="1442"/>
        <v>1.07934741</v>
      </c>
      <c r="K4494" s="104">
        <f t="shared" si="1443"/>
        <v>9462.0526828300008</v>
      </c>
      <c r="L4494" s="107">
        <f t="shared" si="1452"/>
        <v>0</v>
      </c>
      <c r="M4494" s="105">
        <f t="shared" si="1453"/>
        <v>0</v>
      </c>
      <c r="N4494" s="104">
        <f t="shared" si="1444"/>
        <v>0</v>
      </c>
      <c r="O4494" s="113">
        <f t="shared" si="1451"/>
        <v>0.11</v>
      </c>
      <c r="P4494" s="108">
        <f t="shared" si="1445"/>
        <v>1.002612407</v>
      </c>
      <c r="Q4494" s="104">
        <f t="shared" si="1446"/>
        <v>24.718732660000001</v>
      </c>
      <c r="R4494" s="104">
        <f t="shared" si="1447"/>
        <v>24.718732660000001</v>
      </c>
      <c r="S4494" s="109" t="s">
        <v>52</v>
      </c>
      <c r="T4494" s="110">
        <f t="shared" si="1454"/>
        <v>44540</v>
      </c>
      <c r="U4494" s="111">
        <f t="shared" si="1448"/>
        <v>0</v>
      </c>
    </row>
    <row r="4495" spans="1:21" x14ac:dyDescent="0.2">
      <c r="A4495" s="112">
        <f t="shared" si="1449"/>
        <v>44520</v>
      </c>
      <c r="B4495" s="104">
        <f t="shared" si="1437"/>
        <v>9489.5219206600013</v>
      </c>
      <c r="C4495" s="104">
        <f t="shared" si="1435"/>
        <v>8766.4570231699472</v>
      </c>
      <c r="D4495" s="132">
        <f t="shared" si="1438"/>
        <v>44511</v>
      </c>
      <c r="E4495" s="105">
        <f t="shared" si="1436"/>
        <v>0</v>
      </c>
      <c r="F4495" s="106">
        <f t="shared" si="1439"/>
        <v>10</v>
      </c>
      <c r="G4495" s="106">
        <f t="shared" si="1440"/>
        <v>30</v>
      </c>
      <c r="H4495" s="104">
        <f t="shared" si="1450"/>
        <v>1</v>
      </c>
      <c r="I4495" s="104">
        <f t="shared" si="1441"/>
        <v>1.07934741</v>
      </c>
      <c r="J4495" s="104">
        <f t="shared" si="1442"/>
        <v>1.07934741</v>
      </c>
      <c r="K4495" s="104">
        <f t="shared" si="1443"/>
        <v>9462.0526828300008</v>
      </c>
      <c r="L4495" s="107">
        <f t="shared" si="1452"/>
        <v>0</v>
      </c>
      <c r="M4495" s="105">
        <f t="shared" si="1453"/>
        <v>0</v>
      </c>
      <c r="N4495" s="104">
        <f t="shared" si="1444"/>
        <v>0</v>
      </c>
      <c r="O4495" s="113">
        <f t="shared" si="1451"/>
        <v>0.11</v>
      </c>
      <c r="P4495" s="108">
        <f t="shared" si="1445"/>
        <v>1.002903095</v>
      </c>
      <c r="Q4495" s="104">
        <f t="shared" si="1446"/>
        <v>27.469237830000001</v>
      </c>
      <c r="R4495" s="104">
        <f t="shared" si="1447"/>
        <v>27.469237830000001</v>
      </c>
      <c r="S4495" s="109" t="s">
        <v>52</v>
      </c>
      <c r="T4495" s="110">
        <f t="shared" si="1454"/>
        <v>44540</v>
      </c>
      <c r="U4495" s="111">
        <f t="shared" si="1448"/>
        <v>0</v>
      </c>
    </row>
    <row r="4496" spans="1:21" x14ac:dyDescent="0.2">
      <c r="A4496" s="112">
        <f t="shared" si="1449"/>
        <v>44521</v>
      </c>
      <c r="B4496" s="104">
        <f t="shared" si="1437"/>
        <v>9492.2732301000015</v>
      </c>
      <c r="C4496" s="104">
        <f t="shared" si="1435"/>
        <v>8766.4570231699472</v>
      </c>
      <c r="D4496" s="132">
        <f t="shared" si="1438"/>
        <v>44511</v>
      </c>
      <c r="E4496" s="105">
        <f t="shared" si="1436"/>
        <v>0</v>
      </c>
      <c r="F4496" s="106">
        <f t="shared" si="1439"/>
        <v>11</v>
      </c>
      <c r="G4496" s="106">
        <f t="shared" si="1440"/>
        <v>30</v>
      </c>
      <c r="H4496" s="104">
        <f t="shared" si="1450"/>
        <v>1</v>
      </c>
      <c r="I4496" s="104">
        <f t="shared" si="1441"/>
        <v>1.07934741</v>
      </c>
      <c r="J4496" s="104">
        <f t="shared" si="1442"/>
        <v>1.07934741</v>
      </c>
      <c r="K4496" s="104">
        <f t="shared" si="1443"/>
        <v>9462.0526828300008</v>
      </c>
      <c r="L4496" s="107">
        <f t="shared" si="1452"/>
        <v>0</v>
      </c>
      <c r="M4496" s="105">
        <f t="shared" si="1453"/>
        <v>0</v>
      </c>
      <c r="N4496" s="104">
        <f t="shared" si="1444"/>
        <v>0</v>
      </c>
      <c r="O4496" s="113">
        <f t="shared" si="1451"/>
        <v>0.11</v>
      </c>
      <c r="P4496" s="108">
        <f t="shared" si="1445"/>
        <v>1.0031938680000001</v>
      </c>
      <c r="Q4496" s="104">
        <f t="shared" si="1446"/>
        <v>30.220547270000001</v>
      </c>
      <c r="R4496" s="104">
        <f t="shared" si="1447"/>
        <v>30.220547270000001</v>
      </c>
      <c r="S4496" s="109" t="s">
        <v>52</v>
      </c>
      <c r="T4496" s="110">
        <f t="shared" si="1454"/>
        <v>44540</v>
      </c>
      <c r="U4496" s="111">
        <f t="shared" si="1448"/>
        <v>0</v>
      </c>
    </row>
    <row r="4497" spans="1:21" x14ac:dyDescent="0.2">
      <c r="A4497" s="112">
        <f t="shared" si="1449"/>
        <v>44522</v>
      </c>
      <c r="B4497" s="104">
        <f t="shared" si="1437"/>
        <v>9495.0253343600016</v>
      </c>
      <c r="C4497" s="104">
        <f t="shared" si="1435"/>
        <v>8766.4570231699472</v>
      </c>
      <c r="D4497" s="132">
        <f t="shared" si="1438"/>
        <v>44511</v>
      </c>
      <c r="E4497" s="105">
        <f t="shared" si="1436"/>
        <v>0</v>
      </c>
      <c r="F4497" s="106">
        <f t="shared" si="1439"/>
        <v>12</v>
      </c>
      <c r="G4497" s="106">
        <f t="shared" si="1440"/>
        <v>30</v>
      </c>
      <c r="H4497" s="104">
        <f t="shared" si="1450"/>
        <v>1</v>
      </c>
      <c r="I4497" s="104">
        <f t="shared" si="1441"/>
        <v>1.07934741</v>
      </c>
      <c r="J4497" s="104">
        <f t="shared" si="1442"/>
        <v>1.07934741</v>
      </c>
      <c r="K4497" s="104">
        <f t="shared" si="1443"/>
        <v>9462.0526828300008</v>
      </c>
      <c r="L4497" s="107">
        <f t="shared" si="1452"/>
        <v>0</v>
      </c>
      <c r="M4497" s="105">
        <f t="shared" si="1453"/>
        <v>0</v>
      </c>
      <c r="N4497" s="104">
        <f t="shared" si="1444"/>
        <v>0</v>
      </c>
      <c r="O4497" s="113">
        <f t="shared" si="1451"/>
        <v>0.11</v>
      </c>
      <c r="P4497" s="108">
        <f t="shared" si="1445"/>
        <v>1.0034847250000001</v>
      </c>
      <c r="Q4497" s="104">
        <f t="shared" si="1446"/>
        <v>32.97265153</v>
      </c>
      <c r="R4497" s="104">
        <f t="shared" si="1447"/>
        <v>32.97265153</v>
      </c>
      <c r="S4497" s="109" t="s">
        <v>52</v>
      </c>
      <c r="T4497" s="110">
        <f t="shared" si="1454"/>
        <v>44540</v>
      </c>
      <c r="U4497" s="111">
        <f t="shared" si="1448"/>
        <v>0</v>
      </c>
    </row>
    <row r="4498" spans="1:21" x14ac:dyDescent="0.2">
      <c r="A4498" s="112">
        <f t="shared" si="1449"/>
        <v>44523</v>
      </c>
      <c r="B4498" s="104">
        <f t="shared" si="1437"/>
        <v>9497.7782334300009</v>
      </c>
      <c r="C4498" s="104">
        <f t="shared" ref="C4498:C4561" si="1455">IF(DAY(A4497)=$E$2,VLOOKUP(A4497,X$10:Y$200,2),C4497)</f>
        <v>8766.4570231699472</v>
      </c>
      <c r="D4498" s="132">
        <f t="shared" si="1438"/>
        <v>44511</v>
      </c>
      <c r="E4498" s="105">
        <f t="shared" si="1436"/>
        <v>0</v>
      </c>
      <c r="F4498" s="106">
        <f t="shared" si="1439"/>
        <v>13</v>
      </c>
      <c r="G4498" s="106">
        <f t="shared" si="1440"/>
        <v>30</v>
      </c>
      <c r="H4498" s="104">
        <f t="shared" si="1450"/>
        <v>1</v>
      </c>
      <c r="I4498" s="104">
        <f t="shared" si="1441"/>
        <v>1.07934741</v>
      </c>
      <c r="J4498" s="104">
        <f t="shared" si="1442"/>
        <v>1.07934741</v>
      </c>
      <c r="K4498" s="104">
        <f t="shared" si="1443"/>
        <v>9462.0526828300008</v>
      </c>
      <c r="L4498" s="107">
        <f t="shared" si="1452"/>
        <v>0</v>
      </c>
      <c r="M4498" s="105">
        <f t="shared" si="1453"/>
        <v>0</v>
      </c>
      <c r="N4498" s="104">
        <f t="shared" si="1444"/>
        <v>0</v>
      </c>
      <c r="O4498" s="113">
        <f t="shared" si="1451"/>
        <v>0.11</v>
      </c>
      <c r="P4498" s="108">
        <f t="shared" si="1445"/>
        <v>1.0037756659999999</v>
      </c>
      <c r="Q4498" s="104">
        <f t="shared" si="1446"/>
        <v>35.725550599999998</v>
      </c>
      <c r="R4498" s="104">
        <f t="shared" si="1447"/>
        <v>35.725550599999998</v>
      </c>
      <c r="S4498" s="109" t="s">
        <v>52</v>
      </c>
      <c r="T4498" s="110">
        <f t="shared" si="1454"/>
        <v>44540</v>
      </c>
      <c r="U4498" s="111">
        <f t="shared" si="1448"/>
        <v>0</v>
      </c>
    </row>
    <row r="4499" spans="1:21" x14ac:dyDescent="0.2">
      <c r="A4499" s="112">
        <f t="shared" si="1449"/>
        <v>44524</v>
      </c>
      <c r="B4499" s="104">
        <f t="shared" si="1437"/>
        <v>9500.5319367700013</v>
      </c>
      <c r="C4499" s="104">
        <f t="shared" si="1455"/>
        <v>8766.4570231699472</v>
      </c>
      <c r="D4499" s="132">
        <f t="shared" si="1438"/>
        <v>44511</v>
      </c>
      <c r="E4499" s="105">
        <f t="shared" si="1436"/>
        <v>0</v>
      </c>
      <c r="F4499" s="106">
        <f t="shared" si="1439"/>
        <v>14</v>
      </c>
      <c r="G4499" s="106">
        <f t="shared" si="1440"/>
        <v>30</v>
      </c>
      <c r="H4499" s="104">
        <f t="shared" si="1450"/>
        <v>1</v>
      </c>
      <c r="I4499" s="104">
        <f t="shared" si="1441"/>
        <v>1.07934741</v>
      </c>
      <c r="J4499" s="104">
        <f t="shared" si="1442"/>
        <v>1.07934741</v>
      </c>
      <c r="K4499" s="104">
        <f t="shared" si="1443"/>
        <v>9462.0526828300008</v>
      </c>
      <c r="L4499" s="107">
        <f t="shared" si="1452"/>
        <v>0</v>
      </c>
      <c r="M4499" s="105">
        <f t="shared" si="1453"/>
        <v>0</v>
      </c>
      <c r="N4499" s="104">
        <f t="shared" si="1444"/>
        <v>0</v>
      </c>
      <c r="O4499" s="113">
        <f t="shared" si="1451"/>
        <v>0.11</v>
      </c>
      <c r="P4499" s="108">
        <f t="shared" si="1445"/>
        <v>1.0040666920000001</v>
      </c>
      <c r="Q4499" s="104">
        <f t="shared" si="1446"/>
        <v>38.47925394</v>
      </c>
      <c r="R4499" s="104">
        <f t="shared" si="1447"/>
        <v>38.47925394</v>
      </c>
      <c r="S4499" s="109" t="s">
        <v>52</v>
      </c>
      <c r="T4499" s="110">
        <f t="shared" si="1454"/>
        <v>44540</v>
      </c>
      <c r="U4499" s="111">
        <f t="shared" si="1448"/>
        <v>0</v>
      </c>
    </row>
    <row r="4500" spans="1:21" x14ac:dyDescent="0.2">
      <c r="A4500" s="112">
        <f t="shared" si="1449"/>
        <v>44525</v>
      </c>
      <c r="B4500" s="104">
        <f t="shared" si="1437"/>
        <v>9503.2864349300016</v>
      </c>
      <c r="C4500" s="104">
        <f t="shared" si="1455"/>
        <v>8766.4570231699472</v>
      </c>
      <c r="D4500" s="132">
        <f t="shared" si="1438"/>
        <v>44511</v>
      </c>
      <c r="E4500" s="105">
        <f t="shared" si="1436"/>
        <v>0</v>
      </c>
      <c r="F4500" s="106">
        <f t="shared" si="1439"/>
        <v>15</v>
      </c>
      <c r="G4500" s="106">
        <f t="shared" si="1440"/>
        <v>30</v>
      </c>
      <c r="H4500" s="104">
        <f t="shared" si="1450"/>
        <v>1</v>
      </c>
      <c r="I4500" s="104">
        <f t="shared" si="1441"/>
        <v>1.07934741</v>
      </c>
      <c r="J4500" s="104">
        <f t="shared" si="1442"/>
        <v>1.07934741</v>
      </c>
      <c r="K4500" s="104">
        <f t="shared" si="1443"/>
        <v>9462.0526828300008</v>
      </c>
      <c r="L4500" s="107">
        <f t="shared" si="1452"/>
        <v>0</v>
      </c>
      <c r="M4500" s="105">
        <f t="shared" si="1453"/>
        <v>0</v>
      </c>
      <c r="N4500" s="104">
        <f t="shared" si="1444"/>
        <v>0</v>
      </c>
      <c r="O4500" s="113">
        <f t="shared" si="1451"/>
        <v>0.11</v>
      </c>
      <c r="P4500" s="108">
        <f t="shared" si="1445"/>
        <v>1.0043578019999999</v>
      </c>
      <c r="Q4500" s="104">
        <f t="shared" si="1446"/>
        <v>41.233752099999997</v>
      </c>
      <c r="R4500" s="104">
        <f t="shared" si="1447"/>
        <v>41.233752099999997</v>
      </c>
      <c r="S4500" s="109" t="s">
        <v>52</v>
      </c>
      <c r="T4500" s="110">
        <f t="shared" si="1454"/>
        <v>44540</v>
      </c>
      <c r="U4500" s="111">
        <f t="shared" si="1448"/>
        <v>0</v>
      </c>
    </row>
    <row r="4501" spans="1:21" x14ac:dyDescent="0.2">
      <c r="A4501" s="112">
        <f t="shared" si="1449"/>
        <v>44526</v>
      </c>
      <c r="B4501" s="104">
        <f t="shared" si="1437"/>
        <v>9506.0417279000012</v>
      </c>
      <c r="C4501" s="104">
        <f t="shared" si="1455"/>
        <v>8766.4570231699472</v>
      </c>
      <c r="D4501" s="132">
        <f t="shared" si="1438"/>
        <v>44511</v>
      </c>
      <c r="E4501" s="105">
        <f t="shared" si="1436"/>
        <v>0</v>
      </c>
      <c r="F4501" s="106">
        <f t="shared" si="1439"/>
        <v>16</v>
      </c>
      <c r="G4501" s="106">
        <f t="shared" si="1440"/>
        <v>30</v>
      </c>
      <c r="H4501" s="104">
        <f t="shared" si="1450"/>
        <v>1</v>
      </c>
      <c r="I4501" s="104">
        <f t="shared" si="1441"/>
        <v>1.07934741</v>
      </c>
      <c r="J4501" s="104">
        <f t="shared" si="1442"/>
        <v>1.07934741</v>
      </c>
      <c r="K4501" s="104">
        <f t="shared" si="1443"/>
        <v>9462.0526828300008</v>
      </c>
      <c r="L4501" s="107">
        <f t="shared" si="1452"/>
        <v>0</v>
      </c>
      <c r="M4501" s="105">
        <f t="shared" si="1453"/>
        <v>0</v>
      </c>
      <c r="N4501" s="104">
        <f t="shared" si="1444"/>
        <v>0</v>
      </c>
      <c r="O4501" s="113">
        <f t="shared" si="1451"/>
        <v>0.11</v>
      </c>
      <c r="P4501" s="108">
        <f t="shared" si="1445"/>
        <v>1.004648996</v>
      </c>
      <c r="Q4501" s="104">
        <f t="shared" si="1446"/>
        <v>43.989045070000003</v>
      </c>
      <c r="R4501" s="104">
        <f t="shared" si="1447"/>
        <v>43.989045070000003</v>
      </c>
      <c r="S4501" s="109" t="s">
        <v>52</v>
      </c>
      <c r="T4501" s="110">
        <f t="shared" si="1454"/>
        <v>44540</v>
      </c>
      <c r="U4501" s="111">
        <f t="shared" si="1448"/>
        <v>0</v>
      </c>
    </row>
    <row r="4502" spans="1:21" x14ac:dyDescent="0.2">
      <c r="A4502" s="112">
        <f t="shared" si="1449"/>
        <v>44527</v>
      </c>
      <c r="B4502" s="104">
        <f t="shared" si="1437"/>
        <v>9508.79782514</v>
      </c>
      <c r="C4502" s="104">
        <f t="shared" si="1455"/>
        <v>8766.4570231699472</v>
      </c>
      <c r="D4502" s="132">
        <f t="shared" si="1438"/>
        <v>44511</v>
      </c>
      <c r="E4502" s="105">
        <f t="shared" si="1436"/>
        <v>0</v>
      </c>
      <c r="F4502" s="106">
        <f t="shared" si="1439"/>
        <v>17</v>
      </c>
      <c r="G4502" s="106">
        <f t="shared" si="1440"/>
        <v>30</v>
      </c>
      <c r="H4502" s="104">
        <f t="shared" si="1450"/>
        <v>1</v>
      </c>
      <c r="I4502" s="104">
        <f t="shared" si="1441"/>
        <v>1.07934741</v>
      </c>
      <c r="J4502" s="104">
        <f t="shared" si="1442"/>
        <v>1.07934741</v>
      </c>
      <c r="K4502" s="104">
        <f t="shared" si="1443"/>
        <v>9462.0526828300008</v>
      </c>
      <c r="L4502" s="107">
        <f t="shared" si="1452"/>
        <v>0</v>
      </c>
      <c r="M4502" s="105">
        <f t="shared" si="1453"/>
        <v>0</v>
      </c>
      <c r="N4502" s="104">
        <f t="shared" si="1444"/>
        <v>0</v>
      </c>
      <c r="O4502" s="113">
        <f t="shared" si="1451"/>
        <v>0.11</v>
      </c>
      <c r="P4502" s="108">
        <f t="shared" si="1445"/>
        <v>1.004940275</v>
      </c>
      <c r="Q4502" s="104">
        <f t="shared" si="1446"/>
        <v>46.745142309999999</v>
      </c>
      <c r="R4502" s="104">
        <f t="shared" si="1447"/>
        <v>46.745142309999999</v>
      </c>
      <c r="S4502" s="109" t="s">
        <v>52</v>
      </c>
      <c r="T4502" s="110">
        <f t="shared" si="1454"/>
        <v>44540</v>
      </c>
      <c r="U4502" s="111">
        <f t="shared" si="1448"/>
        <v>0</v>
      </c>
    </row>
    <row r="4503" spans="1:21" x14ac:dyDescent="0.2">
      <c r="A4503" s="112">
        <f t="shared" si="1449"/>
        <v>44528</v>
      </c>
      <c r="B4503" s="104">
        <f t="shared" si="1437"/>
        <v>9511.5547172000006</v>
      </c>
      <c r="C4503" s="104">
        <f t="shared" si="1455"/>
        <v>8766.4570231699472</v>
      </c>
      <c r="D4503" s="132">
        <f t="shared" si="1438"/>
        <v>44511</v>
      </c>
      <c r="E4503" s="105">
        <f t="shared" si="1436"/>
        <v>0</v>
      </c>
      <c r="F4503" s="106">
        <f t="shared" si="1439"/>
        <v>18</v>
      </c>
      <c r="G4503" s="106">
        <f t="shared" si="1440"/>
        <v>30</v>
      </c>
      <c r="H4503" s="104">
        <f t="shared" si="1450"/>
        <v>1</v>
      </c>
      <c r="I4503" s="104">
        <f t="shared" si="1441"/>
        <v>1.07934741</v>
      </c>
      <c r="J4503" s="104">
        <f t="shared" si="1442"/>
        <v>1.07934741</v>
      </c>
      <c r="K4503" s="104">
        <f t="shared" si="1443"/>
        <v>9462.0526828300008</v>
      </c>
      <c r="L4503" s="107">
        <f t="shared" si="1452"/>
        <v>0</v>
      </c>
      <c r="M4503" s="105">
        <f t="shared" si="1453"/>
        <v>0</v>
      </c>
      <c r="N4503" s="104">
        <f t="shared" si="1444"/>
        <v>0</v>
      </c>
      <c r="O4503" s="113">
        <f t="shared" si="1451"/>
        <v>0.11</v>
      </c>
      <c r="P4503" s="108">
        <f t="shared" si="1445"/>
        <v>1.0052316379999999</v>
      </c>
      <c r="Q4503" s="104">
        <f t="shared" si="1446"/>
        <v>49.502034369999997</v>
      </c>
      <c r="R4503" s="104">
        <f t="shared" si="1447"/>
        <v>49.502034369999997</v>
      </c>
      <c r="S4503" s="109" t="s">
        <v>52</v>
      </c>
      <c r="T4503" s="110">
        <f t="shared" si="1454"/>
        <v>44540</v>
      </c>
      <c r="U4503" s="111">
        <f t="shared" si="1448"/>
        <v>0</v>
      </c>
    </row>
    <row r="4504" spans="1:21" x14ac:dyDescent="0.2">
      <c r="A4504" s="112">
        <f t="shared" si="1449"/>
        <v>44529</v>
      </c>
      <c r="B4504" s="104">
        <f t="shared" si="1437"/>
        <v>9514.3124135300004</v>
      </c>
      <c r="C4504" s="104">
        <f t="shared" si="1455"/>
        <v>8766.4570231699472</v>
      </c>
      <c r="D4504" s="132">
        <f t="shared" si="1438"/>
        <v>44511</v>
      </c>
      <c r="E4504" s="105">
        <f t="shared" si="1436"/>
        <v>0</v>
      </c>
      <c r="F4504" s="106">
        <f t="shared" si="1439"/>
        <v>19</v>
      </c>
      <c r="G4504" s="106">
        <f t="shared" si="1440"/>
        <v>30</v>
      </c>
      <c r="H4504" s="104">
        <f t="shared" si="1450"/>
        <v>1</v>
      </c>
      <c r="I4504" s="104">
        <f t="shared" si="1441"/>
        <v>1.07934741</v>
      </c>
      <c r="J4504" s="104">
        <f t="shared" si="1442"/>
        <v>1.07934741</v>
      </c>
      <c r="K4504" s="104">
        <f t="shared" si="1443"/>
        <v>9462.0526828300008</v>
      </c>
      <c r="L4504" s="107">
        <f t="shared" si="1452"/>
        <v>0</v>
      </c>
      <c r="M4504" s="105">
        <f t="shared" si="1453"/>
        <v>0</v>
      </c>
      <c r="N4504" s="104">
        <f t="shared" si="1444"/>
        <v>0</v>
      </c>
      <c r="O4504" s="113">
        <f t="shared" si="1451"/>
        <v>0.11</v>
      </c>
      <c r="P4504" s="108">
        <f t="shared" si="1445"/>
        <v>1.005523086</v>
      </c>
      <c r="Q4504" s="104">
        <f t="shared" si="1446"/>
        <v>52.259730699999999</v>
      </c>
      <c r="R4504" s="104">
        <f t="shared" si="1447"/>
        <v>52.259730699999999</v>
      </c>
      <c r="S4504" s="109" t="s">
        <v>52</v>
      </c>
      <c r="T4504" s="110">
        <f t="shared" si="1454"/>
        <v>44540</v>
      </c>
      <c r="U4504" s="111">
        <f t="shared" si="1448"/>
        <v>0</v>
      </c>
    </row>
    <row r="4505" spans="1:21" x14ac:dyDescent="0.2">
      <c r="A4505" s="112">
        <f t="shared" si="1449"/>
        <v>44530</v>
      </c>
      <c r="B4505" s="104">
        <f t="shared" si="1437"/>
        <v>9517.0709046700013</v>
      </c>
      <c r="C4505" s="104">
        <f t="shared" si="1455"/>
        <v>8766.4570231699472</v>
      </c>
      <c r="D4505" s="132">
        <f t="shared" si="1438"/>
        <v>44511</v>
      </c>
      <c r="E4505" s="105">
        <f t="shared" si="1436"/>
        <v>0</v>
      </c>
      <c r="F4505" s="106">
        <f t="shared" si="1439"/>
        <v>20</v>
      </c>
      <c r="G4505" s="106">
        <f t="shared" si="1440"/>
        <v>30</v>
      </c>
      <c r="H4505" s="104">
        <f t="shared" si="1450"/>
        <v>1</v>
      </c>
      <c r="I4505" s="104">
        <f t="shared" si="1441"/>
        <v>1.07934741</v>
      </c>
      <c r="J4505" s="104">
        <f t="shared" si="1442"/>
        <v>1.07934741</v>
      </c>
      <c r="K4505" s="104">
        <f t="shared" si="1443"/>
        <v>9462.0526828300008</v>
      </c>
      <c r="L4505" s="107">
        <f t="shared" si="1452"/>
        <v>0</v>
      </c>
      <c r="M4505" s="105">
        <f t="shared" si="1453"/>
        <v>0</v>
      </c>
      <c r="N4505" s="104">
        <f t="shared" si="1444"/>
        <v>0</v>
      </c>
      <c r="O4505" s="113">
        <f t="shared" si="1451"/>
        <v>0.11</v>
      </c>
      <c r="P4505" s="108">
        <f t="shared" si="1445"/>
        <v>1.005814618</v>
      </c>
      <c r="Q4505" s="104">
        <f t="shared" si="1446"/>
        <v>55.018221840000002</v>
      </c>
      <c r="R4505" s="104">
        <f t="shared" si="1447"/>
        <v>55.018221840000002</v>
      </c>
      <c r="S4505" s="109" t="s">
        <v>52</v>
      </c>
      <c r="T4505" s="110">
        <f t="shared" si="1454"/>
        <v>44540</v>
      </c>
      <c r="U4505" s="111">
        <f t="shared" si="1448"/>
        <v>0</v>
      </c>
    </row>
    <row r="4506" spans="1:21" x14ac:dyDescent="0.2">
      <c r="A4506" s="112">
        <f t="shared" si="1449"/>
        <v>44531</v>
      </c>
      <c r="B4506" s="104">
        <f t="shared" si="1437"/>
        <v>9519.8302000900003</v>
      </c>
      <c r="C4506" s="104">
        <f t="shared" si="1455"/>
        <v>8766.4570231699472</v>
      </c>
      <c r="D4506" s="132">
        <f t="shared" si="1438"/>
        <v>44511</v>
      </c>
      <c r="E4506" s="105">
        <f t="shared" si="1436"/>
        <v>0</v>
      </c>
      <c r="F4506" s="106">
        <f t="shared" si="1439"/>
        <v>21</v>
      </c>
      <c r="G4506" s="106">
        <f t="shared" si="1440"/>
        <v>30</v>
      </c>
      <c r="H4506" s="104">
        <f t="shared" si="1450"/>
        <v>1</v>
      </c>
      <c r="I4506" s="104">
        <f t="shared" si="1441"/>
        <v>1.07934741</v>
      </c>
      <c r="J4506" s="104">
        <f t="shared" si="1442"/>
        <v>1.07934741</v>
      </c>
      <c r="K4506" s="104">
        <f t="shared" si="1443"/>
        <v>9462.0526828300008</v>
      </c>
      <c r="L4506" s="107">
        <f t="shared" si="1452"/>
        <v>0</v>
      </c>
      <c r="M4506" s="105">
        <f t="shared" si="1453"/>
        <v>0</v>
      </c>
      <c r="N4506" s="104">
        <f t="shared" si="1444"/>
        <v>0</v>
      </c>
      <c r="O4506" s="113">
        <f t="shared" si="1451"/>
        <v>0.11</v>
      </c>
      <c r="P4506" s="108">
        <f t="shared" si="1445"/>
        <v>1.0061062350000001</v>
      </c>
      <c r="Q4506" s="104">
        <f t="shared" si="1446"/>
        <v>57.777517260000003</v>
      </c>
      <c r="R4506" s="104">
        <f t="shared" si="1447"/>
        <v>57.777517260000003</v>
      </c>
      <c r="S4506" s="109" t="s">
        <v>52</v>
      </c>
      <c r="T4506" s="110">
        <f t="shared" si="1454"/>
        <v>44540</v>
      </c>
      <c r="U4506" s="111">
        <f t="shared" si="1448"/>
        <v>0</v>
      </c>
    </row>
    <row r="4507" spans="1:21" x14ac:dyDescent="0.2">
      <c r="A4507" s="112">
        <f t="shared" si="1449"/>
        <v>44532</v>
      </c>
      <c r="B4507" s="104">
        <f t="shared" si="1437"/>
        <v>9522.5902903200003</v>
      </c>
      <c r="C4507" s="104">
        <f t="shared" si="1455"/>
        <v>8766.4570231699472</v>
      </c>
      <c r="D4507" s="132">
        <f t="shared" si="1438"/>
        <v>44511</v>
      </c>
      <c r="E4507" s="105">
        <f t="shared" si="1436"/>
        <v>0</v>
      </c>
      <c r="F4507" s="106">
        <f t="shared" si="1439"/>
        <v>22</v>
      </c>
      <c r="G4507" s="106">
        <f t="shared" si="1440"/>
        <v>30</v>
      </c>
      <c r="H4507" s="104">
        <f t="shared" si="1450"/>
        <v>1</v>
      </c>
      <c r="I4507" s="104">
        <f t="shared" si="1441"/>
        <v>1.07934741</v>
      </c>
      <c r="J4507" s="104">
        <f t="shared" si="1442"/>
        <v>1.07934741</v>
      </c>
      <c r="K4507" s="104">
        <f t="shared" si="1443"/>
        <v>9462.0526828300008</v>
      </c>
      <c r="L4507" s="107">
        <f t="shared" si="1452"/>
        <v>0</v>
      </c>
      <c r="M4507" s="105">
        <f t="shared" si="1453"/>
        <v>0</v>
      </c>
      <c r="N4507" s="104">
        <f t="shared" si="1444"/>
        <v>0</v>
      </c>
      <c r="O4507" s="113">
        <f t="shared" si="1451"/>
        <v>0.11</v>
      </c>
      <c r="P4507" s="108">
        <f t="shared" si="1445"/>
        <v>1.0063979359999999</v>
      </c>
      <c r="Q4507" s="104">
        <f t="shared" si="1446"/>
        <v>60.537607489999999</v>
      </c>
      <c r="R4507" s="104">
        <f t="shared" si="1447"/>
        <v>60.537607489999999</v>
      </c>
      <c r="S4507" s="109" t="s">
        <v>52</v>
      </c>
      <c r="T4507" s="110">
        <f t="shared" si="1454"/>
        <v>44540</v>
      </c>
      <c r="U4507" s="111">
        <f t="shared" si="1448"/>
        <v>0</v>
      </c>
    </row>
    <row r="4508" spans="1:21" x14ac:dyDescent="0.2">
      <c r="A4508" s="112">
        <f t="shared" si="1449"/>
        <v>44533</v>
      </c>
      <c r="B4508" s="104">
        <f t="shared" si="1437"/>
        <v>9525.3511848200014</v>
      </c>
      <c r="C4508" s="104">
        <f t="shared" si="1455"/>
        <v>8766.4570231699472</v>
      </c>
      <c r="D4508" s="132">
        <f t="shared" si="1438"/>
        <v>44511</v>
      </c>
      <c r="E4508" s="105">
        <f t="shared" si="1436"/>
        <v>0</v>
      </c>
      <c r="F4508" s="106">
        <f t="shared" si="1439"/>
        <v>23</v>
      </c>
      <c r="G4508" s="106">
        <f t="shared" si="1440"/>
        <v>30</v>
      </c>
      <c r="H4508" s="104">
        <f t="shared" si="1450"/>
        <v>1</v>
      </c>
      <c r="I4508" s="104">
        <f t="shared" si="1441"/>
        <v>1.07934741</v>
      </c>
      <c r="J4508" s="104">
        <f t="shared" si="1442"/>
        <v>1.07934741</v>
      </c>
      <c r="K4508" s="104">
        <f t="shared" si="1443"/>
        <v>9462.0526828300008</v>
      </c>
      <c r="L4508" s="107">
        <f t="shared" si="1452"/>
        <v>0</v>
      </c>
      <c r="M4508" s="105">
        <f t="shared" si="1453"/>
        <v>0</v>
      </c>
      <c r="N4508" s="104">
        <f t="shared" si="1444"/>
        <v>0</v>
      </c>
      <c r="O4508" s="113">
        <f t="shared" si="1451"/>
        <v>0.11</v>
      </c>
      <c r="P4508" s="108">
        <f t="shared" si="1445"/>
        <v>1.006689722</v>
      </c>
      <c r="Q4508" s="104">
        <f t="shared" si="1446"/>
        <v>63.298501989999998</v>
      </c>
      <c r="R4508" s="104">
        <f t="shared" si="1447"/>
        <v>63.298501989999998</v>
      </c>
      <c r="S4508" s="109" t="s">
        <v>52</v>
      </c>
      <c r="T4508" s="110">
        <f t="shared" si="1454"/>
        <v>44540</v>
      </c>
      <c r="U4508" s="111">
        <f t="shared" si="1448"/>
        <v>0</v>
      </c>
    </row>
    <row r="4509" spans="1:21" x14ac:dyDescent="0.2">
      <c r="A4509" s="112">
        <f t="shared" si="1449"/>
        <v>44534</v>
      </c>
      <c r="B4509" s="104">
        <f t="shared" si="1437"/>
        <v>9528.1128836000007</v>
      </c>
      <c r="C4509" s="104">
        <f t="shared" si="1455"/>
        <v>8766.4570231699472</v>
      </c>
      <c r="D4509" s="132">
        <f t="shared" si="1438"/>
        <v>44511</v>
      </c>
      <c r="E4509" s="105">
        <f t="shared" si="1436"/>
        <v>0</v>
      </c>
      <c r="F4509" s="106">
        <f t="shared" si="1439"/>
        <v>24</v>
      </c>
      <c r="G4509" s="106">
        <f t="shared" si="1440"/>
        <v>30</v>
      </c>
      <c r="H4509" s="104">
        <f t="shared" si="1450"/>
        <v>1</v>
      </c>
      <c r="I4509" s="104">
        <f t="shared" si="1441"/>
        <v>1.07934741</v>
      </c>
      <c r="J4509" s="104">
        <f t="shared" si="1442"/>
        <v>1.07934741</v>
      </c>
      <c r="K4509" s="104">
        <f t="shared" si="1443"/>
        <v>9462.0526828300008</v>
      </c>
      <c r="L4509" s="107">
        <f t="shared" si="1452"/>
        <v>0</v>
      </c>
      <c r="M4509" s="105">
        <f t="shared" si="1453"/>
        <v>0</v>
      </c>
      <c r="N4509" s="104">
        <f t="shared" si="1444"/>
        <v>0</v>
      </c>
      <c r="O4509" s="113">
        <f t="shared" si="1451"/>
        <v>0.11</v>
      </c>
      <c r="P4509" s="108">
        <f t="shared" si="1445"/>
        <v>1.0069815929999999</v>
      </c>
      <c r="Q4509" s="104">
        <f t="shared" si="1446"/>
        <v>66.060200769999994</v>
      </c>
      <c r="R4509" s="104">
        <f t="shared" si="1447"/>
        <v>66.060200769999994</v>
      </c>
      <c r="S4509" s="109" t="s">
        <v>52</v>
      </c>
      <c r="T4509" s="110">
        <f t="shared" si="1454"/>
        <v>44540</v>
      </c>
      <c r="U4509" s="111">
        <f t="shared" si="1448"/>
        <v>0</v>
      </c>
    </row>
    <row r="4510" spans="1:21" x14ac:dyDescent="0.2">
      <c r="A4510" s="112">
        <f t="shared" si="1449"/>
        <v>44535</v>
      </c>
      <c r="B4510" s="104">
        <f t="shared" si="1437"/>
        <v>9530.875377190001</v>
      </c>
      <c r="C4510" s="104">
        <f t="shared" si="1455"/>
        <v>8766.4570231699472</v>
      </c>
      <c r="D4510" s="132">
        <f t="shared" si="1438"/>
        <v>44511</v>
      </c>
      <c r="E4510" s="105">
        <f t="shared" si="1436"/>
        <v>0</v>
      </c>
      <c r="F4510" s="106">
        <f t="shared" si="1439"/>
        <v>25</v>
      </c>
      <c r="G4510" s="106">
        <f t="shared" si="1440"/>
        <v>30</v>
      </c>
      <c r="H4510" s="104">
        <f t="shared" si="1450"/>
        <v>1</v>
      </c>
      <c r="I4510" s="104">
        <f t="shared" si="1441"/>
        <v>1.07934741</v>
      </c>
      <c r="J4510" s="104">
        <f t="shared" si="1442"/>
        <v>1.07934741</v>
      </c>
      <c r="K4510" s="104">
        <f t="shared" si="1443"/>
        <v>9462.0526828300008</v>
      </c>
      <c r="L4510" s="107">
        <f t="shared" si="1452"/>
        <v>0</v>
      </c>
      <c r="M4510" s="105">
        <f t="shared" si="1453"/>
        <v>0</v>
      </c>
      <c r="N4510" s="104">
        <f t="shared" si="1444"/>
        <v>0</v>
      </c>
      <c r="O4510" s="113">
        <f t="shared" si="1451"/>
        <v>0.11</v>
      </c>
      <c r="P4510" s="108">
        <f t="shared" si="1445"/>
        <v>1.0072735479999999</v>
      </c>
      <c r="Q4510" s="104">
        <f t="shared" si="1446"/>
        <v>68.82269436</v>
      </c>
      <c r="R4510" s="104">
        <f t="shared" si="1447"/>
        <v>68.82269436</v>
      </c>
      <c r="S4510" s="109" t="s">
        <v>52</v>
      </c>
      <c r="T4510" s="110">
        <f t="shared" si="1454"/>
        <v>44540</v>
      </c>
      <c r="U4510" s="111">
        <f t="shared" si="1448"/>
        <v>0</v>
      </c>
    </row>
    <row r="4511" spans="1:21" x14ac:dyDescent="0.2">
      <c r="A4511" s="112">
        <f t="shared" si="1449"/>
        <v>44536</v>
      </c>
      <c r="B4511" s="104">
        <f t="shared" si="1437"/>
        <v>9533.6386750600013</v>
      </c>
      <c r="C4511" s="104">
        <f t="shared" si="1455"/>
        <v>8766.4570231699472</v>
      </c>
      <c r="D4511" s="132">
        <f t="shared" si="1438"/>
        <v>44511</v>
      </c>
      <c r="E4511" s="105">
        <f t="shared" si="1436"/>
        <v>0</v>
      </c>
      <c r="F4511" s="106">
        <f t="shared" si="1439"/>
        <v>26</v>
      </c>
      <c r="G4511" s="106">
        <f t="shared" si="1440"/>
        <v>30</v>
      </c>
      <c r="H4511" s="104">
        <f t="shared" si="1450"/>
        <v>1</v>
      </c>
      <c r="I4511" s="104">
        <f t="shared" si="1441"/>
        <v>1.07934741</v>
      </c>
      <c r="J4511" s="104">
        <f t="shared" si="1442"/>
        <v>1.07934741</v>
      </c>
      <c r="K4511" s="104">
        <f t="shared" si="1443"/>
        <v>9462.0526828300008</v>
      </c>
      <c r="L4511" s="107">
        <f t="shared" si="1452"/>
        <v>0</v>
      </c>
      <c r="M4511" s="105">
        <f t="shared" si="1453"/>
        <v>0</v>
      </c>
      <c r="N4511" s="104">
        <f t="shared" si="1444"/>
        <v>0</v>
      </c>
      <c r="O4511" s="113">
        <f t="shared" si="1451"/>
        <v>0.11</v>
      </c>
      <c r="P4511" s="108">
        <f t="shared" si="1445"/>
        <v>1.0075655880000001</v>
      </c>
      <c r="Q4511" s="104">
        <f t="shared" si="1446"/>
        <v>71.585992230000002</v>
      </c>
      <c r="R4511" s="104">
        <f t="shared" si="1447"/>
        <v>71.585992230000002</v>
      </c>
      <c r="S4511" s="109" t="s">
        <v>52</v>
      </c>
      <c r="T4511" s="110">
        <f t="shared" si="1454"/>
        <v>44540</v>
      </c>
      <c r="U4511" s="111">
        <f t="shared" si="1448"/>
        <v>0</v>
      </c>
    </row>
    <row r="4512" spans="1:21" x14ac:dyDescent="0.2">
      <c r="A4512" s="112">
        <f t="shared" si="1449"/>
        <v>44537</v>
      </c>
      <c r="B4512" s="104">
        <f t="shared" si="1437"/>
        <v>9536.4027677400009</v>
      </c>
      <c r="C4512" s="104">
        <f t="shared" si="1455"/>
        <v>8766.4570231699472</v>
      </c>
      <c r="D4512" s="132">
        <f t="shared" si="1438"/>
        <v>44511</v>
      </c>
      <c r="E4512" s="105">
        <f t="shared" si="1436"/>
        <v>0</v>
      </c>
      <c r="F4512" s="106">
        <f t="shared" si="1439"/>
        <v>27</v>
      </c>
      <c r="G4512" s="106">
        <f t="shared" si="1440"/>
        <v>30</v>
      </c>
      <c r="H4512" s="104">
        <f t="shared" si="1450"/>
        <v>1</v>
      </c>
      <c r="I4512" s="104">
        <f t="shared" si="1441"/>
        <v>1.07934741</v>
      </c>
      <c r="J4512" s="104">
        <f t="shared" si="1442"/>
        <v>1.07934741</v>
      </c>
      <c r="K4512" s="104">
        <f t="shared" si="1443"/>
        <v>9462.0526828300008</v>
      </c>
      <c r="L4512" s="107">
        <f t="shared" si="1452"/>
        <v>0</v>
      </c>
      <c r="M4512" s="105">
        <f t="shared" si="1453"/>
        <v>0</v>
      </c>
      <c r="N4512" s="104">
        <f t="shared" si="1444"/>
        <v>0</v>
      </c>
      <c r="O4512" s="113">
        <f t="shared" si="1451"/>
        <v>0.11</v>
      </c>
      <c r="P4512" s="108">
        <f t="shared" si="1445"/>
        <v>1.0078577120000001</v>
      </c>
      <c r="Q4512" s="104">
        <f t="shared" si="1446"/>
        <v>74.350084910000007</v>
      </c>
      <c r="R4512" s="104">
        <f t="shared" si="1447"/>
        <v>74.350084910000007</v>
      </c>
      <c r="S4512" s="109" t="s">
        <v>52</v>
      </c>
      <c r="T4512" s="110">
        <f t="shared" si="1454"/>
        <v>44540</v>
      </c>
      <c r="U4512" s="111">
        <f t="shared" si="1448"/>
        <v>0</v>
      </c>
    </row>
    <row r="4513" spans="1:21" x14ac:dyDescent="0.2">
      <c r="A4513" s="112">
        <f t="shared" si="1449"/>
        <v>44538</v>
      </c>
      <c r="B4513" s="104">
        <f t="shared" si="1437"/>
        <v>9539.1676646900014</v>
      </c>
      <c r="C4513" s="104">
        <f t="shared" si="1455"/>
        <v>8766.4570231699472</v>
      </c>
      <c r="D4513" s="132">
        <f t="shared" si="1438"/>
        <v>44511</v>
      </c>
      <c r="E4513" s="105">
        <f t="shared" si="1436"/>
        <v>0</v>
      </c>
      <c r="F4513" s="106">
        <f t="shared" si="1439"/>
        <v>28</v>
      </c>
      <c r="G4513" s="106">
        <f t="shared" si="1440"/>
        <v>30</v>
      </c>
      <c r="H4513" s="104">
        <f t="shared" si="1450"/>
        <v>1</v>
      </c>
      <c r="I4513" s="104">
        <f t="shared" si="1441"/>
        <v>1.07934741</v>
      </c>
      <c r="J4513" s="104">
        <f t="shared" si="1442"/>
        <v>1.07934741</v>
      </c>
      <c r="K4513" s="104">
        <f t="shared" si="1443"/>
        <v>9462.0526828300008</v>
      </c>
      <c r="L4513" s="107">
        <f t="shared" si="1452"/>
        <v>0</v>
      </c>
      <c r="M4513" s="105">
        <f t="shared" si="1453"/>
        <v>0</v>
      </c>
      <c r="N4513" s="104">
        <f t="shared" si="1444"/>
        <v>0</v>
      </c>
      <c r="O4513" s="113">
        <f t="shared" si="1451"/>
        <v>0.11</v>
      </c>
      <c r="P4513" s="108">
        <f t="shared" si="1445"/>
        <v>1.008149921</v>
      </c>
      <c r="Q4513" s="104">
        <f t="shared" si="1446"/>
        <v>77.11498186</v>
      </c>
      <c r="R4513" s="104">
        <f t="shared" si="1447"/>
        <v>77.11498186</v>
      </c>
      <c r="S4513" s="109" t="s">
        <v>52</v>
      </c>
      <c r="T4513" s="110">
        <f t="shared" si="1454"/>
        <v>44540</v>
      </c>
      <c r="U4513" s="111">
        <f t="shared" si="1448"/>
        <v>0</v>
      </c>
    </row>
    <row r="4514" spans="1:21" x14ac:dyDescent="0.2">
      <c r="A4514" s="112">
        <f t="shared" si="1449"/>
        <v>44539</v>
      </c>
      <c r="B4514" s="104">
        <f t="shared" si="1437"/>
        <v>9541.9333659100012</v>
      </c>
      <c r="C4514" s="104">
        <f t="shared" si="1455"/>
        <v>8766.4570231699472</v>
      </c>
      <c r="D4514" s="132">
        <f t="shared" si="1438"/>
        <v>44511</v>
      </c>
      <c r="E4514" s="105">
        <f t="shared" si="1436"/>
        <v>0</v>
      </c>
      <c r="F4514" s="106">
        <f t="shared" si="1439"/>
        <v>29</v>
      </c>
      <c r="G4514" s="106">
        <f t="shared" si="1440"/>
        <v>30</v>
      </c>
      <c r="H4514" s="104">
        <f t="shared" si="1450"/>
        <v>1</v>
      </c>
      <c r="I4514" s="104">
        <f t="shared" si="1441"/>
        <v>1.07934741</v>
      </c>
      <c r="J4514" s="104">
        <f t="shared" si="1442"/>
        <v>1.07934741</v>
      </c>
      <c r="K4514" s="104">
        <f t="shared" si="1443"/>
        <v>9462.0526828300008</v>
      </c>
      <c r="L4514" s="107">
        <f t="shared" si="1452"/>
        <v>0</v>
      </c>
      <c r="M4514" s="105">
        <f t="shared" si="1453"/>
        <v>0</v>
      </c>
      <c r="N4514" s="104">
        <f t="shared" si="1444"/>
        <v>0</v>
      </c>
      <c r="O4514" s="113">
        <f t="shared" si="1451"/>
        <v>0.11</v>
      </c>
      <c r="P4514" s="108">
        <f t="shared" si="1445"/>
        <v>1.0084422150000001</v>
      </c>
      <c r="Q4514" s="104">
        <f t="shared" si="1446"/>
        <v>79.880683079999997</v>
      </c>
      <c r="R4514" s="104">
        <f t="shared" si="1447"/>
        <v>79.880683079999997</v>
      </c>
      <c r="S4514" s="109" t="s">
        <v>52</v>
      </c>
      <c r="T4514" s="110">
        <f t="shared" si="1454"/>
        <v>44540</v>
      </c>
      <c r="U4514" s="111">
        <f t="shared" si="1448"/>
        <v>0</v>
      </c>
    </row>
    <row r="4515" spans="1:21" ht="15" x14ac:dyDescent="0.2">
      <c r="A4515" s="112">
        <f t="shared" si="1449"/>
        <v>44540</v>
      </c>
      <c r="B4515" s="104">
        <f t="shared" si="1437"/>
        <v>9544.6998714199999</v>
      </c>
      <c r="C4515" s="104">
        <f t="shared" si="1455"/>
        <v>8766.4570231699472</v>
      </c>
      <c r="D4515" s="132">
        <f t="shared" si="1438"/>
        <v>44511</v>
      </c>
      <c r="E4515" s="105">
        <f t="shared" si="1436"/>
        <v>0</v>
      </c>
      <c r="F4515" s="106">
        <f t="shared" si="1439"/>
        <v>30</v>
      </c>
      <c r="G4515" s="106">
        <f t="shared" si="1440"/>
        <v>30</v>
      </c>
      <c r="H4515" s="104">
        <f t="shared" si="1450"/>
        <v>1</v>
      </c>
      <c r="I4515" s="104">
        <f t="shared" si="1441"/>
        <v>1.07934741</v>
      </c>
      <c r="J4515" s="104">
        <f t="shared" si="1442"/>
        <v>1.07934741</v>
      </c>
      <c r="K4515" s="104">
        <f t="shared" si="1443"/>
        <v>9462.0526828300008</v>
      </c>
      <c r="L4515" s="107">
        <f t="shared" si="1452"/>
        <v>147</v>
      </c>
      <c r="M4515" s="137">
        <f>N4515/K4515</f>
        <v>3.9127145273859347E-2</v>
      </c>
      <c r="N4515" s="136">
        <f>340.16079394+30.06231597</f>
        <v>370.22310991000001</v>
      </c>
      <c r="O4515" s="113">
        <f t="shared" si="1451"/>
        <v>0.11</v>
      </c>
      <c r="P4515" s="108">
        <f t="shared" si="1445"/>
        <v>1.0087345940000001</v>
      </c>
      <c r="Q4515" s="104">
        <f t="shared" si="1446"/>
        <v>82.647188589999999</v>
      </c>
      <c r="R4515" s="104">
        <f t="shared" si="1447"/>
        <v>452.87029849999999</v>
      </c>
      <c r="S4515" s="109" t="s">
        <v>52</v>
      </c>
      <c r="T4515" s="110">
        <f t="shared" si="1454"/>
        <v>44540</v>
      </c>
      <c r="U4515" s="111">
        <f t="shared" si="1448"/>
        <v>9091.8295729199999</v>
      </c>
    </row>
    <row r="4516" spans="1:21" x14ac:dyDescent="0.2">
      <c r="A4516" s="112">
        <f t="shared" si="1449"/>
        <v>44541</v>
      </c>
      <c r="B4516" s="104">
        <f t="shared" si="1437"/>
        <v>9094.5083507800009</v>
      </c>
      <c r="C4516" s="104">
        <f t="shared" si="1455"/>
        <v>8423.4505856899468</v>
      </c>
      <c r="D4516" s="132">
        <f t="shared" si="1438"/>
        <v>44541</v>
      </c>
      <c r="E4516" s="105">
        <f t="shared" si="1436"/>
        <v>4.3600000000000003E-4</v>
      </c>
      <c r="F4516" s="106">
        <f t="shared" si="1439"/>
        <v>1</v>
      </c>
      <c r="G4516" s="106">
        <f t="shared" si="1440"/>
        <v>31</v>
      </c>
      <c r="H4516" s="104">
        <f t="shared" si="1450"/>
        <v>1.00001406</v>
      </c>
      <c r="I4516" s="104">
        <f t="shared" si="1441"/>
        <v>1.07934741</v>
      </c>
      <c r="J4516" s="104">
        <f t="shared" si="1442"/>
        <v>1.07936258</v>
      </c>
      <c r="K4516" s="104">
        <f t="shared" si="1443"/>
        <v>9091.9573566700001</v>
      </c>
      <c r="L4516" s="107">
        <f t="shared" si="1452"/>
        <v>0</v>
      </c>
      <c r="M4516" s="105">
        <f t="shared" si="1453"/>
        <v>0</v>
      </c>
      <c r="N4516" s="104">
        <f t="shared" si="1444"/>
        <v>0</v>
      </c>
      <c r="O4516" s="113">
        <f t="shared" si="1451"/>
        <v>0.11</v>
      </c>
      <c r="P4516" s="108">
        <f t="shared" si="1445"/>
        <v>1.0002805770000001</v>
      </c>
      <c r="Q4516" s="104">
        <f t="shared" si="1446"/>
        <v>2.55099411</v>
      </c>
      <c r="R4516" s="104">
        <f t="shared" si="1447"/>
        <v>2.55099411</v>
      </c>
      <c r="S4516" s="109" t="s">
        <v>52</v>
      </c>
      <c r="T4516" s="110">
        <f t="shared" si="1454"/>
        <v>44571</v>
      </c>
      <c r="U4516" s="111">
        <f t="shared" si="1448"/>
        <v>0</v>
      </c>
    </row>
    <row r="4517" spans="1:21" x14ac:dyDescent="0.2">
      <c r="A4517" s="112">
        <f t="shared" si="1449"/>
        <v>44542</v>
      </c>
      <c r="B4517" s="104">
        <f t="shared" si="1437"/>
        <v>9097.1880029099993</v>
      </c>
      <c r="C4517" s="104">
        <f t="shared" si="1455"/>
        <v>8423.4505856899468</v>
      </c>
      <c r="D4517" s="132">
        <f t="shared" si="1438"/>
        <v>44541</v>
      </c>
      <c r="E4517" s="105">
        <f t="shared" si="1436"/>
        <v>4.3600000000000003E-4</v>
      </c>
      <c r="F4517" s="106">
        <f t="shared" si="1439"/>
        <v>2</v>
      </c>
      <c r="G4517" s="106">
        <f t="shared" si="1440"/>
        <v>31</v>
      </c>
      <c r="H4517" s="104">
        <f t="shared" si="1450"/>
        <v>1.0000281200000001</v>
      </c>
      <c r="I4517" s="104">
        <f t="shared" si="1441"/>
        <v>1.07934741</v>
      </c>
      <c r="J4517" s="104">
        <f t="shared" si="1442"/>
        <v>1.0793777600000001</v>
      </c>
      <c r="K4517" s="104">
        <f t="shared" si="1443"/>
        <v>9092.0852246499999</v>
      </c>
      <c r="L4517" s="107">
        <f t="shared" si="1452"/>
        <v>0</v>
      </c>
      <c r="M4517" s="105">
        <f t="shared" si="1453"/>
        <v>0</v>
      </c>
      <c r="N4517" s="104">
        <f t="shared" si="1444"/>
        <v>0</v>
      </c>
      <c r="O4517" s="113">
        <f t="shared" si="1451"/>
        <v>0.11</v>
      </c>
      <c r="P4517" s="108">
        <f t="shared" si="1445"/>
        <v>1.000561233</v>
      </c>
      <c r="Q4517" s="104">
        <f t="shared" si="1446"/>
        <v>5.10277826</v>
      </c>
      <c r="R4517" s="104">
        <f t="shared" si="1447"/>
        <v>5.10277826</v>
      </c>
      <c r="S4517" s="109" t="s">
        <v>52</v>
      </c>
      <c r="T4517" s="110">
        <f t="shared" si="1454"/>
        <v>44571</v>
      </c>
      <c r="U4517" s="111">
        <f t="shared" si="1448"/>
        <v>0</v>
      </c>
    </row>
    <row r="4518" spans="1:21" x14ac:dyDescent="0.2">
      <c r="A4518" s="112">
        <f t="shared" si="1449"/>
        <v>44543</v>
      </c>
      <c r="B4518" s="104">
        <f t="shared" si="1437"/>
        <v>9099.868351699999</v>
      </c>
      <c r="C4518" s="104">
        <f t="shared" si="1455"/>
        <v>8423.4505856899468</v>
      </c>
      <c r="D4518" s="132">
        <f t="shared" si="1438"/>
        <v>44541</v>
      </c>
      <c r="E4518" s="105">
        <f t="shared" si="1436"/>
        <v>4.3600000000000003E-4</v>
      </c>
      <c r="F4518" s="106">
        <f t="shared" si="1439"/>
        <v>3</v>
      </c>
      <c r="G4518" s="106">
        <f t="shared" si="1440"/>
        <v>31</v>
      </c>
      <c r="H4518" s="104">
        <f t="shared" si="1450"/>
        <v>1.0000421799999999</v>
      </c>
      <c r="I4518" s="104">
        <f t="shared" si="1441"/>
        <v>1.07934741</v>
      </c>
      <c r="J4518" s="104">
        <f t="shared" si="1442"/>
        <v>1.07939293</v>
      </c>
      <c r="K4518" s="104">
        <f t="shared" si="1443"/>
        <v>9092.2130083899992</v>
      </c>
      <c r="L4518" s="107">
        <f t="shared" si="1452"/>
        <v>0</v>
      </c>
      <c r="M4518" s="105">
        <f t="shared" si="1453"/>
        <v>0</v>
      </c>
      <c r="N4518" s="104">
        <f t="shared" si="1444"/>
        <v>0</v>
      </c>
      <c r="O4518" s="113">
        <f t="shared" si="1451"/>
        <v>0.11</v>
      </c>
      <c r="P4518" s="108">
        <f t="shared" si="1445"/>
        <v>1.0008419669999999</v>
      </c>
      <c r="Q4518" s="104">
        <f t="shared" si="1446"/>
        <v>7.6553433100000001</v>
      </c>
      <c r="R4518" s="104">
        <f t="shared" si="1447"/>
        <v>7.6553433100000001</v>
      </c>
      <c r="S4518" s="109" t="s">
        <v>52</v>
      </c>
      <c r="T4518" s="110">
        <f t="shared" si="1454"/>
        <v>44571</v>
      </c>
      <c r="U4518" s="111">
        <f t="shared" si="1448"/>
        <v>0</v>
      </c>
    </row>
    <row r="4519" spans="1:21" x14ac:dyDescent="0.2">
      <c r="A4519" s="112">
        <f t="shared" si="1449"/>
        <v>44544</v>
      </c>
      <c r="B4519" s="104">
        <f t="shared" si="1437"/>
        <v>9102.5495839499999</v>
      </c>
      <c r="C4519" s="104">
        <f t="shared" si="1455"/>
        <v>8423.4505856899468</v>
      </c>
      <c r="D4519" s="132">
        <f t="shared" si="1438"/>
        <v>44541</v>
      </c>
      <c r="E4519" s="105">
        <f t="shared" si="1436"/>
        <v>4.3600000000000003E-4</v>
      </c>
      <c r="F4519" s="106">
        <f t="shared" si="1439"/>
        <v>4</v>
      </c>
      <c r="G4519" s="106">
        <f t="shared" si="1440"/>
        <v>31</v>
      </c>
      <c r="H4519" s="104">
        <f t="shared" si="1450"/>
        <v>1.0000562399999999</v>
      </c>
      <c r="I4519" s="104">
        <f t="shared" si="1441"/>
        <v>1.07934741</v>
      </c>
      <c r="J4519" s="104">
        <f t="shared" si="1442"/>
        <v>1.0794081099999999</v>
      </c>
      <c r="K4519" s="104">
        <f t="shared" si="1443"/>
        <v>9092.3408763700008</v>
      </c>
      <c r="L4519" s="107">
        <f t="shared" si="1452"/>
        <v>0</v>
      </c>
      <c r="M4519" s="105">
        <f t="shared" si="1453"/>
        <v>0</v>
      </c>
      <c r="N4519" s="104">
        <f t="shared" si="1444"/>
        <v>0</v>
      </c>
      <c r="O4519" s="113">
        <f t="shared" si="1451"/>
        <v>0.11</v>
      </c>
      <c r="P4519" s="108">
        <f t="shared" si="1445"/>
        <v>1.0011227810000001</v>
      </c>
      <c r="Q4519" s="104">
        <f t="shared" si="1446"/>
        <v>10.20870758</v>
      </c>
      <c r="R4519" s="104">
        <f t="shared" si="1447"/>
        <v>10.20870758</v>
      </c>
      <c r="S4519" s="109" t="s">
        <v>52</v>
      </c>
      <c r="T4519" s="110">
        <f t="shared" si="1454"/>
        <v>44571</v>
      </c>
      <c r="U4519" s="111">
        <f t="shared" si="1448"/>
        <v>0</v>
      </c>
    </row>
    <row r="4520" spans="1:21" x14ac:dyDescent="0.2">
      <c r="A4520" s="112">
        <f t="shared" si="1449"/>
        <v>44545</v>
      </c>
      <c r="B4520" s="104">
        <f t="shared" si="1437"/>
        <v>9105.2315128800001</v>
      </c>
      <c r="C4520" s="104">
        <f t="shared" si="1455"/>
        <v>8423.4505856899468</v>
      </c>
      <c r="D4520" s="132">
        <f t="shared" si="1438"/>
        <v>44541</v>
      </c>
      <c r="E4520" s="105">
        <f t="shared" si="1436"/>
        <v>4.3600000000000003E-4</v>
      </c>
      <c r="F4520" s="106">
        <f t="shared" si="1439"/>
        <v>5</v>
      </c>
      <c r="G4520" s="106">
        <f t="shared" si="1440"/>
        <v>31</v>
      </c>
      <c r="H4520" s="104">
        <f t="shared" si="1450"/>
        <v>1.0000703</v>
      </c>
      <c r="I4520" s="104">
        <f t="shared" si="1441"/>
        <v>1.07934741</v>
      </c>
      <c r="J4520" s="104">
        <f t="shared" si="1442"/>
        <v>1.0794232800000001</v>
      </c>
      <c r="K4520" s="104">
        <f t="shared" si="1443"/>
        <v>9092.4686601199992</v>
      </c>
      <c r="L4520" s="107">
        <f t="shared" si="1452"/>
        <v>0</v>
      </c>
      <c r="M4520" s="105">
        <f t="shared" si="1453"/>
        <v>0</v>
      </c>
      <c r="N4520" s="104">
        <f t="shared" si="1444"/>
        <v>0</v>
      </c>
      <c r="O4520" s="113">
        <f t="shared" si="1451"/>
        <v>0.11</v>
      </c>
      <c r="P4520" s="108">
        <f t="shared" si="1445"/>
        <v>1.001403673</v>
      </c>
      <c r="Q4520" s="104">
        <f t="shared" si="1446"/>
        <v>12.762852759999999</v>
      </c>
      <c r="R4520" s="104">
        <f t="shared" si="1447"/>
        <v>12.762852759999999</v>
      </c>
      <c r="S4520" s="109" t="s">
        <v>52</v>
      </c>
      <c r="T4520" s="110">
        <f t="shared" si="1454"/>
        <v>44571</v>
      </c>
      <c r="U4520" s="111">
        <f t="shared" si="1448"/>
        <v>0</v>
      </c>
    </row>
    <row r="4521" spans="1:21" x14ac:dyDescent="0.2">
      <c r="A4521" s="112">
        <f t="shared" si="1449"/>
        <v>44546</v>
      </c>
      <c r="B4521" s="104">
        <f t="shared" si="1437"/>
        <v>9107.9143915599998</v>
      </c>
      <c r="C4521" s="104">
        <f t="shared" si="1455"/>
        <v>8423.4505856899468</v>
      </c>
      <c r="D4521" s="132">
        <f t="shared" si="1438"/>
        <v>44541</v>
      </c>
      <c r="E4521" s="105">
        <f t="shared" si="1436"/>
        <v>4.3600000000000003E-4</v>
      </c>
      <c r="F4521" s="106">
        <f t="shared" si="1439"/>
        <v>6</v>
      </c>
      <c r="G4521" s="106">
        <f t="shared" si="1440"/>
        <v>31</v>
      </c>
      <c r="H4521" s="104">
        <f t="shared" si="1450"/>
        <v>1.0000843699999999</v>
      </c>
      <c r="I4521" s="104">
        <f t="shared" si="1441"/>
        <v>1.07934741</v>
      </c>
      <c r="J4521" s="104">
        <f t="shared" si="1442"/>
        <v>1.0794384699999999</v>
      </c>
      <c r="K4521" s="104">
        <f t="shared" si="1443"/>
        <v>9092.5966123300004</v>
      </c>
      <c r="L4521" s="107">
        <f t="shared" si="1452"/>
        <v>0</v>
      </c>
      <c r="M4521" s="105">
        <f t="shared" si="1453"/>
        <v>0</v>
      </c>
      <c r="N4521" s="104">
        <f t="shared" si="1444"/>
        <v>0</v>
      </c>
      <c r="O4521" s="113">
        <f t="shared" si="1451"/>
        <v>0.11</v>
      </c>
      <c r="P4521" s="108">
        <f t="shared" si="1445"/>
        <v>1.0016846429999999</v>
      </c>
      <c r="Q4521" s="104">
        <f t="shared" si="1446"/>
        <v>15.317779229999999</v>
      </c>
      <c r="R4521" s="104">
        <f t="shared" si="1447"/>
        <v>15.317779229999999</v>
      </c>
      <c r="S4521" s="109" t="s">
        <v>52</v>
      </c>
      <c r="T4521" s="110">
        <f t="shared" si="1454"/>
        <v>44571</v>
      </c>
      <c r="U4521" s="111">
        <f t="shared" si="1448"/>
        <v>0</v>
      </c>
    </row>
    <row r="4522" spans="1:21" x14ac:dyDescent="0.2">
      <c r="A4522" s="112">
        <f t="shared" si="1449"/>
        <v>44547</v>
      </c>
      <c r="B4522" s="104">
        <f t="shared" si="1437"/>
        <v>9110.5979851699994</v>
      </c>
      <c r="C4522" s="104">
        <f t="shared" si="1455"/>
        <v>8423.4505856899468</v>
      </c>
      <c r="D4522" s="132">
        <f t="shared" si="1438"/>
        <v>44541</v>
      </c>
      <c r="E4522" s="105">
        <f t="shared" si="1436"/>
        <v>4.3600000000000003E-4</v>
      </c>
      <c r="F4522" s="106">
        <f t="shared" si="1439"/>
        <v>7</v>
      </c>
      <c r="G4522" s="106">
        <f t="shared" si="1440"/>
        <v>31</v>
      </c>
      <c r="H4522" s="104">
        <f t="shared" si="1450"/>
        <v>1.00009843</v>
      </c>
      <c r="I4522" s="104">
        <f t="shared" si="1441"/>
        <v>1.07934741</v>
      </c>
      <c r="J4522" s="104">
        <f t="shared" si="1442"/>
        <v>1.07945365</v>
      </c>
      <c r="K4522" s="104">
        <f t="shared" si="1443"/>
        <v>9092.7244803100002</v>
      </c>
      <c r="L4522" s="107">
        <f t="shared" si="1452"/>
        <v>0</v>
      </c>
      <c r="M4522" s="105">
        <f t="shared" si="1453"/>
        <v>0</v>
      </c>
      <c r="N4522" s="104">
        <f t="shared" si="1444"/>
        <v>0</v>
      </c>
      <c r="O4522" s="113">
        <f t="shared" si="1451"/>
        <v>0.11</v>
      </c>
      <c r="P4522" s="108">
        <f t="shared" si="1445"/>
        <v>1.001965693</v>
      </c>
      <c r="Q4522" s="104">
        <f t="shared" si="1446"/>
        <v>17.873504860000001</v>
      </c>
      <c r="R4522" s="104">
        <f t="shared" si="1447"/>
        <v>17.873504860000001</v>
      </c>
      <c r="S4522" s="109" t="s">
        <v>52</v>
      </c>
      <c r="T4522" s="110">
        <f t="shared" si="1454"/>
        <v>44571</v>
      </c>
      <c r="U4522" s="111">
        <f t="shared" si="1448"/>
        <v>0</v>
      </c>
    </row>
    <row r="4523" spans="1:21" x14ac:dyDescent="0.2">
      <c r="A4523" s="112">
        <f t="shared" si="1449"/>
        <v>44548</v>
      </c>
      <c r="B4523" s="104">
        <f t="shared" si="1437"/>
        <v>9113.2822845600003</v>
      </c>
      <c r="C4523" s="104">
        <f t="shared" si="1455"/>
        <v>8423.4505856899468</v>
      </c>
      <c r="D4523" s="132">
        <f t="shared" si="1438"/>
        <v>44541</v>
      </c>
      <c r="E4523" s="105">
        <f t="shared" ref="E4523:E4586" si="1456">IF(DAY(A4522)=$E$2,VLOOKUP(A4522,$AG$10:$AH$200,2),E4522)</f>
        <v>4.3600000000000003E-4</v>
      </c>
      <c r="F4523" s="106">
        <f t="shared" si="1439"/>
        <v>8</v>
      </c>
      <c r="G4523" s="106">
        <f t="shared" si="1440"/>
        <v>31</v>
      </c>
      <c r="H4523" s="104">
        <f t="shared" si="1450"/>
        <v>1.00011249</v>
      </c>
      <c r="I4523" s="104">
        <f t="shared" si="1441"/>
        <v>1.07934741</v>
      </c>
      <c r="J4523" s="104">
        <f t="shared" si="1442"/>
        <v>1.07946882</v>
      </c>
      <c r="K4523" s="104">
        <f t="shared" si="1443"/>
        <v>9092.8522640600004</v>
      </c>
      <c r="L4523" s="107">
        <f t="shared" si="1452"/>
        <v>0</v>
      </c>
      <c r="M4523" s="105">
        <f t="shared" si="1453"/>
        <v>0</v>
      </c>
      <c r="N4523" s="104">
        <f t="shared" si="1444"/>
        <v>0</v>
      </c>
      <c r="O4523" s="113">
        <f t="shared" si="1451"/>
        <v>0.11</v>
      </c>
      <c r="P4523" s="108">
        <f t="shared" si="1445"/>
        <v>1.002246822</v>
      </c>
      <c r="Q4523" s="104">
        <f t="shared" si="1446"/>
        <v>20.430020500000001</v>
      </c>
      <c r="R4523" s="104">
        <f t="shared" si="1447"/>
        <v>20.430020500000001</v>
      </c>
      <c r="S4523" s="109" t="s">
        <v>52</v>
      </c>
      <c r="T4523" s="110">
        <f t="shared" si="1454"/>
        <v>44571</v>
      </c>
      <c r="U4523" s="111">
        <f t="shared" si="1448"/>
        <v>0</v>
      </c>
    </row>
    <row r="4524" spans="1:21" x14ac:dyDescent="0.2">
      <c r="A4524" s="112">
        <f t="shared" si="1449"/>
        <v>44549</v>
      </c>
      <c r="B4524" s="104">
        <f t="shared" si="1437"/>
        <v>9115.9675339499991</v>
      </c>
      <c r="C4524" s="104">
        <f t="shared" si="1455"/>
        <v>8423.4505856899468</v>
      </c>
      <c r="D4524" s="132">
        <f t="shared" si="1438"/>
        <v>44541</v>
      </c>
      <c r="E4524" s="105">
        <f t="shared" si="1456"/>
        <v>4.3600000000000003E-4</v>
      </c>
      <c r="F4524" s="106">
        <f t="shared" si="1439"/>
        <v>9</v>
      </c>
      <c r="G4524" s="106">
        <f t="shared" si="1440"/>
        <v>31</v>
      </c>
      <c r="H4524" s="104">
        <f t="shared" si="1450"/>
        <v>1.00012656</v>
      </c>
      <c r="I4524" s="104">
        <f t="shared" si="1441"/>
        <v>1.07934741</v>
      </c>
      <c r="J4524" s="104">
        <f t="shared" si="1442"/>
        <v>1.07948401</v>
      </c>
      <c r="K4524" s="104">
        <f t="shared" si="1443"/>
        <v>9092.9802162699998</v>
      </c>
      <c r="L4524" s="107">
        <f t="shared" si="1452"/>
        <v>0</v>
      </c>
      <c r="M4524" s="105">
        <f t="shared" si="1453"/>
        <v>0</v>
      </c>
      <c r="N4524" s="104">
        <f t="shared" si="1444"/>
        <v>0</v>
      </c>
      <c r="O4524" s="113">
        <f t="shared" si="1451"/>
        <v>0.11</v>
      </c>
      <c r="P4524" s="108">
        <f t="shared" si="1445"/>
        <v>1.002528029</v>
      </c>
      <c r="Q4524" s="104">
        <f t="shared" si="1446"/>
        <v>22.98731768</v>
      </c>
      <c r="R4524" s="104">
        <f t="shared" si="1447"/>
        <v>22.98731768</v>
      </c>
      <c r="S4524" s="109" t="s">
        <v>52</v>
      </c>
      <c r="T4524" s="110">
        <f t="shared" si="1454"/>
        <v>44571</v>
      </c>
      <c r="U4524" s="111">
        <f t="shared" si="1448"/>
        <v>0</v>
      </c>
    </row>
    <row r="4525" spans="1:21" x14ac:dyDescent="0.2">
      <c r="A4525" s="112">
        <f t="shared" si="1449"/>
        <v>44550</v>
      </c>
      <c r="B4525" s="104">
        <f t="shared" si="1437"/>
        <v>9118.6534138099996</v>
      </c>
      <c r="C4525" s="104">
        <f t="shared" si="1455"/>
        <v>8423.4505856899468</v>
      </c>
      <c r="D4525" s="132">
        <f t="shared" si="1438"/>
        <v>44541</v>
      </c>
      <c r="E4525" s="105">
        <f t="shared" si="1456"/>
        <v>4.3600000000000003E-4</v>
      </c>
      <c r="F4525" s="106">
        <f t="shared" si="1439"/>
        <v>10</v>
      </c>
      <c r="G4525" s="106">
        <f t="shared" si="1440"/>
        <v>31</v>
      </c>
      <c r="H4525" s="104">
        <f t="shared" si="1450"/>
        <v>1.00014062</v>
      </c>
      <c r="I4525" s="104">
        <f t="shared" si="1441"/>
        <v>1.07934741</v>
      </c>
      <c r="J4525" s="104">
        <f t="shared" si="1442"/>
        <v>1.07949918</v>
      </c>
      <c r="K4525" s="104">
        <f t="shared" si="1443"/>
        <v>9093.10800002</v>
      </c>
      <c r="L4525" s="107">
        <f t="shared" si="1452"/>
        <v>0</v>
      </c>
      <c r="M4525" s="105">
        <f t="shared" si="1453"/>
        <v>0</v>
      </c>
      <c r="N4525" s="104">
        <f t="shared" si="1444"/>
        <v>0</v>
      </c>
      <c r="O4525" s="113">
        <f t="shared" si="1451"/>
        <v>0.11</v>
      </c>
      <c r="P4525" s="108">
        <f t="shared" si="1445"/>
        <v>1.002809316</v>
      </c>
      <c r="Q4525" s="104">
        <f t="shared" si="1446"/>
        <v>25.545413790000001</v>
      </c>
      <c r="R4525" s="104">
        <f t="shared" si="1447"/>
        <v>25.545413790000001</v>
      </c>
      <c r="S4525" s="109" t="s">
        <v>52</v>
      </c>
      <c r="T4525" s="110">
        <f t="shared" si="1454"/>
        <v>44571</v>
      </c>
      <c r="U4525" s="111">
        <f t="shared" si="1448"/>
        <v>0</v>
      </c>
    </row>
    <row r="4526" spans="1:21" x14ac:dyDescent="0.2">
      <c r="A4526" s="112">
        <f t="shared" si="1449"/>
        <v>44551</v>
      </c>
      <c r="B4526" s="104">
        <f t="shared" si="1437"/>
        <v>9121.3401593199997</v>
      </c>
      <c r="C4526" s="104">
        <f t="shared" si="1455"/>
        <v>8423.4505856899468</v>
      </c>
      <c r="D4526" s="132">
        <f t="shared" si="1438"/>
        <v>44541</v>
      </c>
      <c r="E4526" s="105">
        <f t="shared" si="1456"/>
        <v>4.3600000000000003E-4</v>
      </c>
      <c r="F4526" s="106">
        <f t="shared" si="1439"/>
        <v>11</v>
      </c>
      <c r="G4526" s="106">
        <f t="shared" si="1440"/>
        <v>31</v>
      </c>
      <c r="H4526" s="104">
        <f t="shared" si="1450"/>
        <v>1.0001546800000001</v>
      </c>
      <c r="I4526" s="104">
        <f t="shared" si="1441"/>
        <v>1.07934741</v>
      </c>
      <c r="J4526" s="104">
        <f t="shared" si="1442"/>
        <v>1.0795143599999999</v>
      </c>
      <c r="K4526" s="104">
        <f t="shared" si="1443"/>
        <v>9093.2358679999998</v>
      </c>
      <c r="L4526" s="107">
        <f t="shared" si="1452"/>
        <v>0</v>
      </c>
      <c r="M4526" s="105">
        <f t="shared" si="1453"/>
        <v>0</v>
      </c>
      <c r="N4526" s="104">
        <f t="shared" si="1444"/>
        <v>0</v>
      </c>
      <c r="O4526" s="113">
        <f t="shared" si="1451"/>
        <v>0.11</v>
      </c>
      <c r="P4526" s="108">
        <f t="shared" si="1445"/>
        <v>1.003090681</v>
      </c>
      <c r="Q4526" s="104">
        <f t="shared" si="1446"/>
        <v>28.104291320000002</v>
      </c>
      <c r="R4526" s="104">
        <f t="shared" si="1447"/>
        <v>28.104291320000002</v>
      </c>
      <c r="S4526" s="109" t="s">
        <v>52</v>
      </c>
      <c r="T4526" s="110">
        <f t="shared" si="1454"/>
        <v>44571</v>
      </c>
      <c r="U4526" s="111">
        <f t="shared" si="1448"/>
        <v>0</v>
      </c>
    </row>
    <row r="4527" spans="1:21" x14ac:dyDescent="0.2">
      <c r="A4527" s="112">
        <f t="shared" si="1449"/>
        <v>44552</v>
      </c>
      <c r="B4527" s="104">
        <f t="shared" si="1437"/>
        <v>9124.027695159999</v>
      </c>
      <c r="C4527" s="104">
        <f t="shared" si="1455"/>
        <v>8423.4505856899468</v>
      </c>
      <c r="D4527" s="132">
        <f t="shared" si="1438"/>
        <v>44541</v>
      </c>
      <c r="E4527" s="105">
        <f t="shared" si="1456"/>
        <v>4.3600000000000003E-4</v>
      </c>
      <c r="F4527" s="106">
        <f t="shared" si="1439"/>
        <v>12</v>
      </c>
      <c r="G4527" s="106">
        <f t="shared" si="1440"/>
        <v>31</v>
      </c>
      <c r="H4527" s="104">
        <f t="shared" si="1450"/>
        <v>1.0001687500000001</v>
      </c>
      <c r="I4527" s="104">
        <f t="shared" si="1441"/>
        <v>1.07934741</v>
      </c>
      <c r="J4527" s="104">
        <f t="shared" si="1442"/>
        <v>1.07952954</v>
      </c>
      <c r="K4527" s="104">
        <f t="shared" si="1443"/>
        <v>9093.3637359799995</v>
      </c>
      <c r="L4527" s="107">
        <f t="shared" si="1452"/>
        <v>0</v>
      </c>
      <c r="M4527" s="105">
        <f t="shared" si="1453"/>
        <v>0</v>
      </c>
      <c r="N4527" s="104">
        <f t="shared" si="1444"/>
        <v>0</v>
      </c>
      <c r="O4527" s="113">
        <f t="shared" si="1451"/>
        <v>0.11</v>
      </c>
      <c r="P4527" s="108">
        <f t="shared" si="1445"/>
        <v>1.0033721250000001</v>
      </c>
      <c r="Q4527" s="104">
        <f t="shared" si="1446"/>
        <v>30.663959179999999</v>
      </c>
      <c r="R4527" s="104">
        <f t="shared" si="1447"/>
        <v>30.663959179999999</v>
      </c>
      <c r="S4527" s="109" t="s">
        <v>52</v>
      </c>
      <c r="T4527" s="110">
        <f t="shared" si="1454"/>
        <v>44571</v>
      </c>
      <c r="U4527" s="111">
        <f t="shared" si="1448"/>
        <v>0</v>
      </c>
    </row>
    <row r="4528" spans="1:21" x14ac:dyDescent="0.2">
      <c r="A4528" s="112">
        <f t="shared" si="1449"/>
        <v>44553</v>
      </c>
      <c r="B4528" s="104">
        <f t="shared" si="1437"/>
        <v>9126.716021369999</v>
      </c>
      <c r="C4528" s="104">
        <f t="shared" si="1455"/>
        <v>8423.4505856899468</v>
      </c>
      <c r="D4528" s="132">
        <f t="shared" si="1438"/>
        <v>44541</v>
      </c>
      <c r="E4528" s="105">
        <f t="shared" si="1456"/>
        <v>4.3600000000000003E-4</v>
      </c>
      <c r="F4528" s="106">
        <f t="shared" si="1439"/>
        <v>13</v>
      </c>
      <c r="G4528" s="106">
        <f t="shared" si="1440"/>
        <v>31</v>
      </c>
      <c r="H4528" s="104">
        <f t="shared" si="1450"/>
        <v>1.0001828100000001</v>
      </c>
      <c r="I4528" s="104">
        <f t="shared" si="1441"/>
        <v>1.07934741</v>
      </c>
      <c r="J4528" s="104">
        <f t="shared" si="1442"/>
        <v>1.0795447199999999</v>
      </c>
      <c r="K4528" s="104">
        <f t="shared" si="1443"/>
        <v>9093.4916039599993</v>
      </c>
      <c r="L4528" s="107">
        <f t="shared" si="1452"/>
        <v>0</v>
      </c>
      <c r="M4528" s="105">
        <f t="shared" si="1453"/>
        <v>0</v>
      </c>
      <c r="N4528" s="104">
        <f t="shared" si="1444"/>
        <v>0</v>
      </c>
      <c r="O4528" s="113">
        <f t="shared" si="1451"/>
        <v>0.11</v>
      </c>
      <c r="P4528" s="108">
        <f t="shared" si="1445"/>
        <v>1.003653648</v>
      </c>
      <c r="Q4528" s="104">
        <f t="shared" si="1446"/>
        <v>33.224417410000001</v>
      </c>
      <c r="R4528" s="104">
        <f t="shared" si="1447"/>
        <v>33.224417410000001</v>
      </c>
      <c r="S4528" s="109" t="s">
        <v>52</v>
      </c>
      <c r="T4528" s="110">
        <f t="shared" si="1454"/>
        <v>44571</v>
      </c>
      <c r="U4528" s="111">
        <f t="shared" si="1448"/>
        <v>0</v>
      </c>
    </row>
    <row r="4529" spans="1:21" x14ac:dyDescent="0.2">
      <c r="A4529" s="112">
        <f t="shared" si="1449"/>
        <v>44554</v>
      </c>
      <c r="B4529" s="104">
        <f t="shared" si="1437"/>
        <v>9129.4051379599987</v>
      </c>
      <c r="C4529" s="104">
        <f t="shared" si="1455"/>
        <v>8423.4505856899468</v>
      </c>
      <c r="D4529" s="132">
        <f t="shared" si="1438"/>
        <v>44541</v>
      </c>
      <c r="E4529" s="105">
        <f t="shared" si="1456"/>
        <v>4.3600000000000003E-4</v>
      </c>
      <c r="F4529" s="106">
        <f t="shared" si="1439"/>
        <v>14</v>
      </c>
      <c r="G4529" s="106">
        <f t="shared" si="1440"/>
        <v>31</v>
      </c>
      <c r="H4529" s="104">
        <f t="shared" si="1450"/>
        <v>1.0001968699999999</v>
      </c>
      <c r="I4529" s="104">
        <f t="shared" si="1441"/>
        <v>1.07934741</v>
      </c>
      <c r="J4529" s="104">
        <f t="shared" si="1442"/>
        <v>1.0795599</v>
      </c>
      <c r="K4529" s="104">
        <f t="shared" si="1443"/>
        <v>9093.6194719399991</v>
      </c>
      <c r="L4529" s="107">
        <f t="shared" si="1452"/>
        <v>0</v>
      </c>
      <c r="M4529" s="105">
        <f t="shared" si="1453"/>
        <v>0</v>
      </c>
      <c r="N4529" s="104">
        <f t="shared" si="1444"/>
        <v>0</v>
      </c>
      <c r="O4529" s="113">
        <f t="shared" si="1451"/>
        <v>0.11</v>
      </c>
      <c r="P4529" s="108">
        <f t="shared" si="1445"/>
        <v>1.0039352500000001</v>
      </c>
      <c r="Q4529" s="104">
        <f t="shared" si="1446"/>
        <v>35.785666020000001</v>
      </c>
      <c r="R4529" s="104">
        <f t="shared" si="1447"/>
        <v>35.785666020000001</v>
      </c>
      <c r="S4529" s="109" t="s">
        <v>52</v>
      </c>
      <c r="T4529" s="110">
        <f t="shared" si="1454"/>
        <v>44571</v>
      </c>
      <c r="U4529" s="111">
        <f t="shared" si="1448"/>
        <v>0</v>
      </c>
    </row>
    <row r="4530" spans="1:21" x14ac:dyDescent="0.2">
      <c r="A4530" s="112">
        <f t="shared" si="1449"/>
        <v>44555</v>
      </c>
      <c r="B4530" s="104">
        <f t="shared" si="1437"/>
        <v>9132.0950449800002</v>
      </c>
      <c r="C4530" s="104">
        <f t="shared" si="1455"/>
        <v>8423.4505856899468</v>
      </c>
      <c r="D4530" s="132">
        <f t="shared" si="1438"/>
        <v>44541</v>
      </c>
      <c r="E4530" s="105">
        <f t="shared" si="1456"/>
        <v>4.3600000000000003E-4</v>
      </c>
      <c r="F4530" s="106">
        <f t="shared" si="1439"/>
        <v>15</v>
      </c>
      <c r="G4530" s="106">
        <f t="shared" si="1440"/>
        <v>31</v>
      </c>
      <c r="H4530" s="104">
        <f t="shared" si="1450"/>
        <v>1.0002109400000001</v>
      </c>
      <c r="I4530" s="104">
        <f t="shared" si="1441"/>
        <v>1.07934741</v>
      </c>
      <c r="J4530" s="104">
        <f t="shared" si="1442"/>
        <v>1.0795750799999999</v>
      </c>
      <c r="K4530" s="104">
        <f t="shared" si="1443"/>
        <v>9093.7473399200007</v>
      </c>
      <c r="L4530" s="107">
        <f t="shared" si="1452"/>
        <v>0</v>
      </c>
      <c r="M4530" s="105">
        <f t="shared" si="1453"/>
        <v>0</v>
      </c>
      <c r="N4530" s="104">
        <f t="shared" si="1444"/>
        <v>0</v>
      </c>
      <c r="O4530" s="113">
        <f t="shared" si="1451"/>
        <v>0.11</v>
      </c>
      <c r="P4530" s="108">
        <f t="shared" si="1445"/>
        <v>1.004216931</v>
      </c>
      <c r="Q4530" s="104">
        <f t="shared" si="1446"/>
        <v>38.347705060000003</v>
      </c>
      <c r="R4530" s="104">
        <f t="shared" si="1447"/>
        <v>38.347705060000003</v>
      </c>
      <c r="S4530" s="109" t="s">
        <v>52</v>
      </c>
      <c r="T4530" s="110">
        <f t="shared" si="1454"/>
        <v>44571</v>
      </c>
      <c r="U4530" s="111">
        <f t="shared" si="1448"/>
        <v>0</v>
      </c>
    </row>
    <row r="4531" spans="1:21" x14ac:dyDescent="0.2">
      <c r="A4531" s="112">
        <f t="shared" si="1449"/>
        <v>44556</v>
      </c>
      <c r="B4531" s="104">
        <f t="shared" si="1437"/>
        <v>9134.785751540001</v>
      </c>
      <c r="C4531" s="104">
        <f t="shared" si="1455"/>
        <v>8423.4505856899468</v>
      </c>
      <c r="D4531" s="132">
        <f t="shared" si="1438"/>
        <v>44541</v>
      </c>
      <c r="E4531" s="105">
        <f t="shared" si="1456"/>
        <v>4.3600000000000003E-4</v>
      </c>
      <c r="F4531" s="106">
        <f t="shared" si="1439"/>
        <v>16</v>
      </c>
      <c r="G4531" s="106">
        <f t="shared" si="1440"/>
        <v>31</v>
      </c>
      <c r="H4531" s="104">
        <f t="shared" si="1450"/>
        <v>1.0002249999999999</v>
      </c>
      <c r="I4531" s="104">
        <f t="shared" si="1441"/>
        <v>1.07934741</v>
      </c>
      <c r="J4531" s="104">
        <f t="shared" si="1442"/>
        <v>1.07959026</v>
      </c>
      <c r="K4531" s="104">
        <f t="shared" si="1443"/>
        <v>9093.8752079000005</v>
      </c>
      <c r="L4531" s="107">
        <f t="shared" si="1452"/>
        <v>0</v>
      </c>
      <c r="M4531" s="105">
        <f t="shared" si="1453"/>
        <v>0</v>
      </c>
      <c r="N4531" s="104">
        <f t="shared" si="1444"/>
        <v>0</v>
      </c>
      <c r="O4531" s="113">
        <f t="shared" si="1451"/>
        <v>0.11</v>
      </c>
      <c r="P4531" s="108">
        <f t="shared" si="1445"/>
        <v>1.0044986920000001</v>
      </c>
      <c r="Q4531" s="104">
        <f t="shared" si="1446"/>
        <v>40.91054364</v>
      </c>
      <c r="R4531" s="104">
        <f t="shared" si="1447"/>
        <v>40.91054364</v>
      </c>
      <c r="S4531" s="109" t="s">
        <v>52</v>
      </c>
      <c r="T4531" s="110">
        <f t="shared" si="1454"/>
        <v>44571</v>
      </c>
      <c r="U4531" s="111">
        <f t="shared" si="1448"/>
        <v>0</v>
      </c>
    </row>
    <row r="4532" spans="1:21" x14ac:dyDescent="0.2">
      <c r="A4532" s="112">
        <f t="shared" si="1449"/>
        <v>44557</v>
      </c>
      <c r="B4532" s="104">
        <f t="shared" si="1437"/>
        <v>9137.477239490001</v>
      </c>
      <c r="C4532" s="104">
        <f t="shared" si="1455"/>
        <v>8423.4505856899468</v>
      </c>
      <c r="D4532" s="132">
        <f t="shared" si="1438"/>
        <v>44541</v>
      </c>
      <c r="E4532" s="105">
        <f t="shared" si="1456"/>
        <v>4.3600000000000003E-4</v>
      </c>
      <c r="F4532" s="106">
        <f t="shared" si="1439"/>
        <v>17</v>
      </c>
      <c r="G4532" s="106">
        <f t="shared" si="1440"/>
        <v>31</v>
      </c>
      <c r="H4532" s="104">
        <f t="shared" si="1450"/>
        <v>1.0002390699999999</v>
      </c>
      <c r="I4532" s="104">
        <f t="shared" si="1441"/>
        <v>1.07934741</v>
      </c>
      <c r="J4532" s="104">
        <f t="shared" si="1442"/>
        <v>1.0796054399999999</v>
      </c>
      <c r="K4532" s="104">
        <f t="shared" si="1443"/>
        <v>9094.0030758800003</v>
      </c>
      <c r="L4532" s="107">
        <f t="shared" si="1452"/>
        <v>0</v>
      </c>
      <c r="M4532" s="105">
        <f t="shared" si="1453"/>
        <v>0</v>
      </c>
      <c r="N4532" s="104">
        <f t="shared" si="1444"/>
        <v>0</v>
      </c>
      <c r="O4532" s="113">
        <f t="shared" si="1451"/>
        <v>0.11</v>
      </c>
      <c r="P4532" s="108">
        <f t="shared" si="1445"/>
        <v>1.004780531</v>
      </c>
      <c r="Q4532" s="104">
        <f t="shared" si="1446"/>
        <v>43.474163609999998</v>
      </c>
      <c r="R4532" s="104">
        <f t="shared" si="1447"/>
        <v>43.474163609999998</v>
      </c>
      <c r="S4532" s="109" t="s">
        <v>52</v>
      </c>
      <c r="T4532" s="110">
        <f t="shared" si="1454"/>
        <v>44571</v>
      </c>
      <c r="U4532" s="111">
        <f t="shared" si="1448"/>
        <v>0</v>
      </c>
    </row>
    <row r="4533" spans="1:21" x14ac:dyDescent="0.2">
      <c r="A4533" s="112">
        <f t="shared" si="1449"/>
        <v>44558</v>
      </c>
      <c r="B4533" s="104">
        <f t="shared" ref="B4533:B4596" si="1457">IF(E4533&lt;0,"ND",(K4533+Q4533))</f>
        <v>9140.1695179599992</v>
      </c>
      <c r="C4533" s="104">
        <f t="shared" si="1455"/>
        <v>8423.4505856899468</v>
      </c>
      <c r="D4533" s="132">
        <f t="shared" ref="D4533:D4596" si="1458">IF(DAY(A4532)=$E$2,A4533,D4532)</f>
        <v>44541</v>
      </c>
      <c r="E4533" s="105">
        <f t="shared" si="1456"/>
        <v>4.3600000000000003E-4</v>
      </c>
      <c r="F4533" s="106">
        <f t="shared" ref="F4533:F4596" si="1459">IF(DAY(A4533)=E$2+1,1,F4532+1)</f>
        <v>18</v>
      </c>
      <c r="G4533" s="106">
        <f t="shared" ref="G4533:G4596" si="1460">IF(DAY(A4533)=E$2+1,DAY(EOMONTH(A4533,0)), IF(DAY(A4533)&lt;&gt;$E$2+1,G4532))</f>
        <v>31</v>
      </c>
      <c r="H4533" s="104">
        <f t="shared" si="1450"/>
        <v>1.0002531299999999</v>
      </c>
      <c r="I4533" s="104">
        <f t="shared" ref="I4533:I4596" si="1461">IF(DAY(A4532)=E$2,J4532,I4532)</f>
        <v>1.07934741</v>
      </c>
      <c r="J4533" s="104">
        <f t="shared" ref="J4533:J4596" si="1462">TRUNC(H4533*I4533,8)</f>
        <v>1.07962062</v>
      </c>
      <c r="K4533" s="104">
        <f t="shared" ref="K4533:K4596" si="1463">TRUNC(C4533*J4533,8)</f>
        <v>9094.1309438600001</v>
      </c>
      <c r="L4533" s="107">
        <f t="shared" si="1452"/>
        <v>0</v>
      </c>
      <c r="M4533" s="105">
        <f t="shared" si="1453"/>
        <v>0</v>
      </c>
      <c r="N4533" s="104">
        <f t="shared" ref="N4533:N4596" si="1464">IF(M4533&gt;0,TRUNC((M4533*K4533),8),0)</f>
        <v>0</v>
      </c>
      <c r="O4533" s="113">
        <f t="shared" si="1451"/>
        <v>0.11</v>
      </c>
      <c r="P4533" s="108">
        <f t="shared" ref="P4533:P4596" si="1465">ROUND((1+O4533)^(30/360)^(F4533/G4533),9)</f>
        <v>1.005062449</v>
      </c>
      <c r="Q4533" s="104">
        <f t="shared" ref="Q4533:Q4596" si="1466">TRUNC((P4533-1)*K4533,8)</f>
        <v>46.038574099999998</v>
      </c>
      <c r="R4533" s="104">
        <f t="shared" ref="R4533:R4596" si="1467">(N4533+Q4533)</f>
        <v>46.038574099999998</v>
      </c>
      <c r="S4533" s="109" t="s">
        <v>52</v>
      </c>
      <c r="T4533" s="110">
        <f t="shared" si="1454"/>
        <v>44571</v>
      </c>
      <c r="U4533" s="111">
        <f t="shared" ref="U4533:U4596" si="1468">IF(L4533&gt;0,K4533-N4533,0)</f>
        <v>0</v>
      </c>
    </row>
    <row r="4534" spans="1:21" x14ac:dyDescent="0.2">
      <c r="A4534" s="112">
        <f t="shared" si="1449"/>
        <v>44559</v>
      </c>
      <c r="B4534" s="104">
        <f t="shared" si="1457"/>
        <v>9142.8626807399996</v>
      </c>
      <c r="C4534" s="104">
        <f t="shared" si="1455"/>
        <v>8423.4505856899468</v>
      </c>
      <c r="D4534" s="132">
        <f t="shared" si="1458"/>
        <v>44541</v>
      </c>
      <c r="E4534" s="105">
        <f t="shared" si="1456"/>
        <v>4.3600000000000003E-4</v>
      </c>
      <c r="F4534" s="106">
        <f t="shared" si="1459"/>
        <v>19</v>
      </c>
      <c r="G4534" s="106">
        <f t="shared" si="1460"/>
        <v>31</v>
      </c>
      <c r="H4534" s="104">
        <f t="shared" si="1450"/>
        <v>1.0002671999999999</v>
      </c>
      <c r="I4534" s="104">
        <f t="shared" si="1461"/>
        <v>1.07934741</v>
      </c>
      <c r="J4534" s="104">
        <f t="shared" si="1462"/>
        <v>1.0796358100000001</v>
      </c>
      <c r="K4534" s="104">
        <f t="shared" si="1463"/>
        <v>9094.2588960699995</v>
      </c>
      <c r="L4534" s="107">
        <f t="shared" si="1452"/>
        <v>0</v>
      </c>
      <c r="M4534" s="105">
        <f t="shared" si="1453"/>
        <v>0</v>
      </c>
      <c r="N4534" s="104">
        <f t="shared" si="1464"/>
        <v>0</v>
      </c>
      <c r="O4534" s="113">
        <f t="shared" si="1451"/>
        <v>0.11</v>
      </c>
      <c r="P4534" s="108">
        <f t="shared" si="1465"/>
        <v>1.0053444469999999</v>
      </c>
      <c r="Q4534" s="104">
        <f t="shared" si="1466"/>
        <v>48.603784670000003</v>
      </c>
      <c r="R4534" s="104">
        <f t="shared" si="1467"/>
        <v>48.603784670000003</v>
      </c>
      <c r="S4534" s="109" t="s">
        <v>52</v>
      </c>
      <c r="T4534" s="110">
        <f t="shared" si="1454"/>
        <v>44571</v>
      </c>
      <c r="U4534" s="111">
        <f t="shared" si="1468"/>
        <v>0</v>
      </c>
    </row>
    <row r="4535" spans="1:21" x14ac:dyDescent="0.2">
      <c r="A4535" s="112">
        <f t="shared" si="1449"/>
        <v>44560</v>
      </c>
      <c r="B4535" s="104">
        <f t="shared" si="1457"/>
        <v>9145.5564556400004</v>
      </c>
      <c r="C4535" s="104">
        <f t="shared" si="1455"/>
        <v>8423.4505856899468</v>
      </c>
      <c r="D4535" s="132">
        <f t="shared" si="1458"/>
        <v>44541</v>
      </c>
      <c r="E4535" s="105">
        <f t="shared" si="1456"/>
        <v>4.3600000000000003E-4</v>
      </c>
      <c r="F4535" s="106">
        <f t="shared" si="1459"/>
        <v>20</v>
      </c>
      <c r="G4535" s="106">
        <f t="shared" si="1460"/>
        <v>31</v>
      </c>
      <c r="H4535" s="104">
        <f t="shared" si="1450"/>
        <v>1.0002812599999999</v>
      </c>
      <c r="I4535" s="104">
        <f t="shared" si="1461"/>
        <v>1.07934741</v>
      </c>
      <c r="J4535" s="104">
        <f t="shared" si="1462"/>
        <v>1.07965098</v>
      </c>
      <c r="K4535" s="104">
        <f t="shared" si="1463"/>
        <v>9094.3866798199997</v>
      </c>
      <c r="L4535" s="107">
        <f t="shared" si="1452"/>
        <v>0</v>
      </c>
      <c r="M4535" s="105">
        <f t="shared" si="1453"/>
        <v>0</v>
      </c>
      <c r="N4535" s="104">
        <f t="shared" si="1464"/>
        <v>0</v>
      </c>
      <c r="O4535" s="113">
        <f t="shared" si="1451"/>
        <v>0.11</v>
      </c>
      <c r="P4535" s="108">
        <f t="shared" si="1465"/>
        <v>1.0056265230000001</v>
      </c>
      <c r="Q4535" s="104">
        <f t="shared" si="1466"/>
        <v>51.169775819999998</v>
      </c>
      <c r="R4535" s="104">
        <f t="shared" si="1467"/>
        <v>51.169775819999998</v>
      </c>
      <c r="S4535" s="109" t="s">
        <v>52</v>
      </c>
      <c r="T4535" s="110">
        <f t="shared" si="1454"/>
        <v>44571</v>
      </c>
      <c r="U4535" s="111">
        <f t="shared" si="1468"/>
        <v>0</v>
      </c>
    </row>
    <row r="4536" spans="1:21" x14ac:dyDescent="0.2">
      <c r="A4536" s="112">
        <f t="shared" si="1449"/>
        <v>44561</v>
      </c>
      <c r="B4536" s="104">
        <f t="shared" si="1457"/>
        <v>9148.2511996499998</v>
      </c>
      <c r="C4536" s="104">
        <f t="shared" si="1455"/>
        <v>8423.4505856899468</v>
      </c>
      <c r="D4536" s="132">
        <f t="shared" si="1458"/>
        <v>44541</v>
      </c>
      <c r="E4536" s="105">
        <f t="shared" si="1456"/>
        <v>4.3600000000000003E-4</v>
      </c>
      <c r="F4536" s="106">
        <f t="shared" si="1459"/>
        <v>21</v>
      </c>
      <c r="G4536" s="106">
        <f t="shared" si="1460"/>
        <v>31</v>
      </c>
      <c r="H4536" s="104">
        <f t="shared" si="1450"/>
        <v>1.0002953299999999</v>
      </c>
      <c r="I4536" s="104">
        <f t="shared" si="1461"/>
        <v>1.07934741</v>
      </c>
      <c r="J4536" s="104">
        <f t="shared" si="1462"/>
        <v>1.0796661700000001</v>
      </c>
      <c r="K4536" s="104">
        <f t="shared" si="1463"/>
        <v>9094.5146320299991</v>
      </c>
      <c r="L4536" s="107">
        <f t="shared" si="1452"/>
        <v>0</v>
      </c>
      <c r="M4536" s="105">
        <f t="shared" si="1453"/>
        <v>0</v>
      </c>
      <c r="N4536" s="104">
        <f t="shared" si="1464"/>
        <v>0</v>
      </c>
      <c r="O4536" s="113">
        <f t="shared" si="1451"/>
        <v>0.11</v>
      </c>
      <c r="P4536" s="108">
        <f t="shared" si="1465"/>
        <v>1.005908679</v>
      </c>
      <c r="Q4536" s="104">
        <f t="shared" si="1466"/>
        <v>53.736567620000002</v>
      </c>
      <c r="R4536" s="104">
        <f t="shared" si="1467"/>
        <v>53.736567620000002</v>
      </c>
      <c r="S4536" s="109" t="s">
        <v>52</v>
      </c>
      <c r="T4536" s="110">
        <f t="shared" si="1454"/>
        <v>44571</v>
      </c>
      <c r="U4536" s="111">
        <f t="shared" si="1468"/>
        <v>0</v>
      </c>
    </row>
    <row r="4537" spans="1:21" x14ac:dyDescent="0.2">
      <c r="A4537" s="112">
        <f t="shared" si="1449"/>
        <v>44562</v>
      </c>
      <c r="B4537" s="104">
        <f t="shared" si="1457"/>
        <v>9150.9465648299993</v>
      </c>
      <c r="C4537" s="104">
        <f t="shared" si="1455"/>
        <v>8423.4505856899468</v>
      </c>
      <c r="D4537" s="132">
        <f t="shared" si="1458"/>
        <v>44541</v>
      </c>
      <c r="E4537" s="105">
        <f t="shared" si="1456"/>
        <v>4.3600000000000003E-4</v>
      </c>
      <c r="F4537" s="106">
        <f t="shared" si="1459"/>
        <v>22</v>
      </c>
      <c r="G4537" s="106">
        <f t="shared" si="1460"/>
        <v>31</v>
      </c>
      <c r="H4537" s="104">
        <f t="shared" si="1450"/>
        <v>1.00030939</v>
      </c>
      <c r="I4537" s="104">
        <f t="shared" si="1461"/>
        <v>1.07934741</v>
      </c>
      <c r="J4537" s="104">
        <f t="shared" si="1462"/>
        <v>1.07968134</v>
      </c>
      <c r="K4537" s="104">
        <f t="shared" si="1463"/>
        <v>9094.6424157799993</v>
      </c>
      <c r="L4537" s="107">
        <f t="shared" si="1452"/>
        <v>0</v>
      </c>
      <c r="M4537" s="105">
        <f t="shared" si="1453"/>
        <v>0</v>
      </c>
      <c r="N4537" s="104">
        <f t="shared" si="1464"/>
        <v>0</v>
      </c>
      <c r="O4537" s="113">
        <f t="shared" si="1451"/>
        <v>0.11</v>
      </c>
      <c r="P4537" s="108">
        <f t="shared" si="1465"/>
        <v>1.006190914</v>
      </c>
      <c r="Q4537" s="104">
        <f t="shared" si="1466"/>
        <v>56.304149049999999</v>
      </c>
      <c r="R4537" s="104">
        <f t="shared" si="1467"/>
        <v>56.304149049999999</v>
      </c>
      <c r="S4537" s="109" t="s">
        <v>52</v>
      </c>
      <c r="T4537" s="110">
        <f t="shared" si="1454"/>
        <v>44571</v>
      </c>
      <c r="U4537" s="111">
        <f t="shared" si="1468"/>
        <v>0</v>
      </c>
    </row>
    <row r="4538" spans="1:21" x14ac:dyDescent="0.2">
      <c r="A4538" s="112">
        <f t="shared" si="1449"/>
        <v>44563</v>
      </c>
      <c r="B4538" s="104">
        <f t="shared" si="1457"/>
        <v>9153.6428901800009</v>
      </c>
      <c r="C4538" s="104">
        <f t="shared" si="1455"/>
        <v>8423.4505856899468</v>
      </c>
      <c r="D4538" s="132">
        <f t="shared" si="1458"/>
        <v>44541</v>
      </c>
      <c r="E4538" s="105">
        <f t="shared" si="1456"/>
        <v>4.3600000000000003E-4</v>
      </c>
      <c r="F4538" s="106">
        <f t="shared" si="1459"/>
        <v>23</v>
      </c>
      <c r="G4538" s="106">
        <f t="shared" si="1460"/>
        <v>31</v>
      </c>
      <c r="H4538" s="104">
        <f t="shared" si="1450"/>
        <v>1.0003234599999999</v>
      </c>
      <c r="I4538" s="104">
        <f t="shared" si="1461"/>
        <v>1.07934741</v>
      </c>
      <c r="J4538" s="104">
        <f t="shared" si="1462"/>
        <v>1.0796965300000001</v>
      </c>
      <c r="K4538" s="104">
        <f t="shared" si="1463"/>
        <v>9094.7703679900005</v>
      </c>
      <c r="L4538" s="107">
        <f t="shared" si="1452"/>
        <v>0</v>
      </c>
      <c r="M4538" s="105">
        <f t="shared" si="1453"/>
        <v>0</v>
      </c>
      <c r="N4538" s="104">
        <f t="shared" si="1464"/>
        <v>0</v>
      </c>
      <c r="O4538" s="113">
        <f t="shared" si="1451"/>
        <v>0.11</v>
      </c>
      <c r="P4538" s="108">
        <f t="shared" si="1465"/>
        <v>1.0064732279999999</v>
      </c>
      <c r="Q4538" s="104">
        <f t="shared" si="1466"/>
        <v>58.872522189999998</v>
      </c>
      <c r="R4538" s="104">
        <f t="shared" si="1467"/>
        <v>58.872522189999998</v>
      </c>
      <c r="S4538" s="109" t="s">
        <v>52</v>
      </c>
      <c r="T4538" s="110">
        <f t="shared" si="1454"/>
        <v>44571</v>
      </c>
      <c r="U4538" s="111">
        <f t="shared" si="1468"/>
        <v>0</v>
      </c>
    </row>
    <row r="4539" spans="1:21" x14ac:dyDescent="0.2">
      <c r="A4539" s="112">
        <f t="shared" si="1449"/>
        <v>44564</v>
      </c>
      <c r="B4539" s="104">
        <f t="shared" si="1457"/>
        <v>9156.34000629</v>
      </c>
      <c r="C4539" s="104">
        <f t="shared" si="1455"/>
        <v>8423.4505856899468</v>
      </c>
      <c r="D4539" s="132">
        <f t="shared" si="1458"/>
        <v>44541</v>
      </c>
      <c r="E4539" s="105">
        <f t="shared" si="1456"/>
        <v>4.3600000000000003E-4</v>
      </c>
      <c r="F4539" s="106">
        <f t="shared" si="1459"/>
        <v>24</v>
      </c>
      <c r="G4539" s="106">
        <f t="shared" si="1460"/>
        <v>31</v>
      </c>
      <c r="H4539" s="104">
        <f t="shared" si="1450"/>
        <v>1.0003375299999999</v>
      </c>
      <c r="I4539" s="104">
        <f t="shared" si="1461"/>
        <v>1.07934741</v>
      </c>
      <c r="J4539" s="104">
        <f t="shared" si="1462"/>
        <v>1.0797117199999999</v>
      </c>
      <c r="K4539" s="104">
        <f t="shared" si="1463"/>
        <v>9094.8983202100007</v>
      </c>
      <c r="L4539" s="107">
        <f t="shared" si="1452"/>
        <v>0</v>
      </c>
      <c r="M4539" s="105">
        <f t="shared" si="1453"/>
        <v>0</v>
      </c>
      <c r="N4539" s="104">
        <f t="shared" si="1464"/>
        <v>0</v>
      </c>
      <c r="O4539" s="113">
        <f t="shared" si="1451"/>
        <v>0.11</v>
      </c>
      <c r="P4539" s="108">
        <f t="shared" si="1465"/>
        <v>1.0067556209999999</v>
      </c>
      <c r="Q4539" s="104">
        <f t="shared" si="1466"/>
        <v>61.441686079999997</v>
      </c>
      <c r="R4539" s="104">
        <f t="shared" si="1467"/>
        <v>61.441686079999997</v>
      </c>
      <c r="S4539" s="109" t="s">
        <v>52</v>
      </c>
      <c r="T4539" s="110">
        <f t="shared" si="1454"/>
        <v>44571</v>
      </c>
      <c r="U4539" s="111">
        <f t="shared" si="1468"/>
        <v>0</v>
      </c>
    </row>
    <row r="4540" spans="1:21" x14ac:dyDescent="0.2">
      <c r="A4540" s="112">
        <f t="shared" si="1449"/>
        <v>44565</v>
      </c>
      <c r="B4540" s="104">
        <f t="shared" si="1457"/>
        <v>9159.0377525999993</v>
      </c>
      <c r="C4540" s="104">
        <f t="shared" si="1455"/>
        <v>8423.4505856899468</v>
      </c>
      <c r="D4540" s="132">
        <f t="shared" si="1458"/>
        <v>44541</v>
      </c>
      <c r="E4540" s="105">
        <f t="shared" si="1456"/>
        <v>4.3600000000000003E-4</v>
      </c>
      <c r="F4540" s="106">
        <f t="shared" si="1459"/>
        <v>25</v>
      </c>
      <c r="G4540" s="106">
        <f t="shared" si="1460"/>
        <v>31</v>
      </c>
      <c r="H4540" s="104">
        <f t="shared" si="1450"/>
        <v>1.00035159</v>
      </c>
      <c r="I4540" s="104">
        <f t="shared" si="1461"/>
        <v>1.07934741</v>
      </c>
      <c r="J4540" s="104">
        <f t="shared" si="1462"/>
        <v>1.0797268900000001</v>
      </c>
      <c r="K4540" s="104">
        <f t="shared" si="1463"/>
        <v>9095.0261039500001</v>
      </c>
      <c r="L4540" s="107">
        <f t="shared" si="1452"/>
        <v>0</v>
      </c>
      <c r="M4540" s="105">
        <f t="shared" si="1453"/>
        <v>0</v>
      </c>
      <c r="N4540" s="104">
        <f t="shared" si="1464"/>
        <v>0</v>
      </c>
      <c r="O4540" s="113">
        <f t="shared" si="1451"/>
        <v>0.11</v>
      </c>
      <c r="P4540" s="108">
        <f t="shared" si="1465"/>
        <v>1.0070380940000001</v>
      </c>
      <c r="Q4540" s="104">
        <f t="shared" si="1466"/>
        <v>64.011648649999998</v>
      </c>
      <c r="R4540" s="104">
        <f t="shared" si="1467"/>
        <v>64.011648649999998</v>
      </c>
      <c r="S4540" s="109" t="s">
        <v>52</v>
      </c>
      <c r="T4540" s="110">
        <f t="shared" si="1454"/>
        <v>44571</v>
      </c>
      <c r="U4540" s="111">
        <f t="shared" si="1468"/>
        <v>0</v>
      </c>
    </row>
    <row r="4541" spans="1:21" x14ac:dyDescent="0.2">
      <c r="A4541" s="112">
        <f t="shared" si="1449"/>
        <v>44566</v>
      </c>
      <c r="B4541" s="104">
        <f t="shared" si="1457"/>
        <v>9161.7364502300006</v>
      </c>
      <c r="C4541" s="104">
        <f t="shared" si="1455"/>
        <v>8423.4505856899468</v>
      </c>
      <c r="D4541" s="132">
        <f t="shared" si="1458"/>
        <v>44541</v>
      </c>
      <c r="E4541" s="105">
        <f t="shared" si="1456"/>
        <v>4.3600000000000003E-4</v>
      </c>
      <c r="F4541" s="106">
        <f t="shared" si="1459"/>
        <v>26</v>
      </c>
      <c r="G4541" s="106">
        <f t="shared" si="1460"/>
        <v>31</v>
      </c>
      <c r="H4541" s="104">
        <f t="shared" si="1450"/>
        <v>1.0003656599999999</v>
      </c>
      <c r="I4541" s="104">
        <f t="shared" si="1461"/>
        <v>1.07934741</v>
      </c>
      <c r="J4541" s="104">
        <f t="shared" si="1462"/>
        <v>1.0797420799999999</v>
      </c>
      <c r="K4541" s="104">
        <f t="shared" si="1463"/>
        <v>9095.1540561700003</v>
      </c>
      <c r="L4541" s="107">
        <f t="shared" si="1452"/>
        <v>0</v>
      </c>
      <c r="M4541" s="105">
        <f t="shared" si="1453"/>
        <v>0</v>
      </c>
      <c r="N4541" s="104">
        <f t="shared" si="1464"/>
        <v>0</v>
      </c>
      <c r="O4541" s="113">
        <f t="shared" si="1451"/>
        <v>0.11</v>
      </c>
      <c r="P4541" s="108">
        <f t="shared" si="1465"/>
        <v>1.0073206450000001</v>
      </c>
      <c r="Q4541" s="104">
        <f t="shared" si="1466"/>
        <v>66.582394059999999</v>
      </c>
      <c r="R4541" s="104">
        <f t="shared" si="1467"/>
        <v>66.582394059999999</v>
      </c>
      <c r="S4541" s="109" t="s">
        <v>52</v>
      </c>
      <c r="T4541" s="110">
        <f t="shared" si="1454"/>
        <v>44571</v>
      </c>
      <c r="U4541" s="111">
        <f t="shared" si="1468"/>
        <v>0</v>
      </c>
    </row>
    <row r="4542" spans="1:21" x14ac:dyDescent="0.2">
      <c r="A4542" s="112">
        <f t="shared" si="1449"/>
        <v>44567</v>
      </c>
      <c r="B4542" s="104">
        <f t="shared" si="1457"/>
        <v>9164.435947779999</v>
      </c>
      <c r="C4542" s="104">
        <f t="shared" si="1455"/>
        <v>8423.4505856899468</v>
      </c>
      <c r="D4542" s="132">
        <f t="shared" si="1458"/>
        <v>44541</v>
      </c>
      <c r="E4542" s="105">
        <f t="shared" si="1456"/>
        <v>4.3600000000000003E-4</v>
      </c>
      <c r="F4542" s="106">
        <f t="shared" si="1459"/>
        <v>27</v>
      </c>
      <c r="G4542" s="106">
        <f t="shared" si="1460"/>
        <v>31</v>
      </c>
      <c r="H4542" s="104">
        <f t="shared" si="1450"/>
        <v>1.0003797299999999</v>
      </c>
      <c r="I4542" s="104">
        <f t="shared" si="1461"/>
        <v>1.07934741</v>
      </c>
      <c r="J4542" s="104">
        <f t="shared" si="1462"/>
        <v>1.07975727</v>
      </c>
      <c r="K4542" s="104">
        <f t="shared" si="1463"/>
        <v>9095.2820083799998</v>
      </c>
      <c r="L4542" s="107">
        <f t="shared" si="1452"/>
        <v>0</v>
      </c>
      <c r="M4542" s="105">
        <f t="shared" si="1453"/>
        <v>0</v>
      </c>
      <c r="N4542" s="104">
        <f t="shared" si="1464"/>
        <v>0</v>
      </c>
      <c r="O4542" s="113">
        <f t="shared" si="1451"/>
        <v>0.11</v>
      </c>
      <c r="P4542" s="108">
        <f t="shared" si="1465"/>
        <v>1.007603276</v>
      </c>
      <c r="Q4542" s="104">
        <f t="shared" si="1466"/>
        <v>69.153939399999999</v>
      </c>
      <c r="R4542" s="104">
        <f t="shared" si="1467"/>
        <v>69.153939399999999</v>
      </c>
      <c r="S4542" s="109" t="s">
        <v>52</v>
      </c>
      <c r="T4542" s="110">
        <f t="shared" si="1454"/>
        <v>44571</v>
      </c>
      <c r="U4542" s="111">
        <f t="shared" si="1468"/>
        <v>0</v>
      </c>
    </row>
    <row r="4543" spans="1:21" x14ac:dyDescent="0.2">
      <c r="A4543" s="112">
        <f t="shared" si="1449"/>
        <v>44568</v>
      </c>
      <c r="B4543" s="104">
        <f t="shared" si="1457"/>
        <v>9167.1360754999987</v>
      </c>
      <c r="C4543" s="104">
        <f t="shared" si="1455"/>
        <v>8423.4505856899468</v>
      </c>
      <c r="D4543" s="132">
        <f t="shared" si="1458"/>
        <v>44541</v>
      </c>
      <c r="E4543" s="105">
        <f t="shared" si="1456"/>
        <v>4.3600000000000003E-4</v>
      </c>
      <c r="F4543" s="106">
        <f t="shared" si="1459"/>
        <v>28</v>
      </c>
      <c r="G4543" s="106">
        <f t="shared" si="1460"/>
        <v>31</v>
      </c>
      <c r="H4543" s="104">
        <f t="shared" si="1450"/>
        <v>1.0003937899999999</v>
      </c>
      <c r="I4543" s="104">
        <f t="shared" si="1461"/>
        <v>1.07934741</v>
      </c>
      <c r="J4543" s="104">
        <f t="shared" si="1462"/>
        <v>1.0797724399999999</v>
      </c>
      <c r="K4543" s="104">
        <f t="shared" si="1463"/>
        <v>9095.4097921199991</v>
      </c>
      <c r="L4543" s="107">
        <f t="shared" si="1452"/>
        <v>0</v>
      </c>
      <c r="M4543" s="105">
        <f t="shared" si="1453"/>
        <v>0</v>
      </c>
      <c r="N4543" s="104">
        <f t="shared" si="1464"/>
        <v>0</v>
      </c>
      <c r="O4543" s="113">
        <f t="shared" si="1451"/>
        <v>0.11</v>
      </c>
      <c r="P4543" s="108">
        <f t="shared" si="1465"/>
        <v>1.0078859870000001</v>
      </c>
      <c r="Q4543" s="104">
        <f t="shared" si="1466"/>
        <v>71.726283379999998</v>
      </c>
      <c r="R4543" s="104">
        <f t="shared" si="1467"/>
        <v>71.726283379999998</v>
      </c>
      <c r="S4543" s="109" t="s">
        <v>52</v>
      </c>
      <c r="T4543" s="110">
        <f t="shared" si="1454"/>
        <v>44571</v>
      </c>
      <c r="U4543" s="111">
        <f t="shared" si="1468"/>
        <v>0</v>
      </c>
    </row>
    <row r="4544" spans="1:21" x14ac:dyDescent="0.2">
      <c r="A4544" s="112">
        <f t="shared" si="1449"/>
        <v>44569</v>
      </c>
      <c r="B4544" s="104">
        <f t="shared" si="1457"/>
        <v>9169.837154769999</v>
      </c>
      <c r="C4544" s="104">
        <f t="shared" si="1455"/>
        <v>8423.4505856899468</v>
      </c>
      <c r="D4544" s="132">
        <f t="shared" si="1458"/>
        <v>44541</v>
      </c>
      <c r="E4544" s="105">
        <f t="shared" si="1456"/>
        <v>4.3600000000000003E-4</v>
      </c>
      <c r="F4544" s="106">
        <f t="shared" si="1459"/>
        <v>29</v>
      </c>
      <c r="G4544" s="106">
        <f t="shared" si="1460"/>
        <v>31</v>
      </c>
      <c r="H4544" s="104">
        <f t="shared" si="1450"/>
        <v>1.0004078599999999</v>
      </c>
      <c r="I4544" s="104">
        <f t="shared" si="1461"/>
        <v>1.07934741</v>
      </c>
      <c r="J4544" s="104">
        <f t="shared" si="1462"/>
        <v>1.07978763</v>
      </c>
      <c r="K4544" s="104">
        <f t="shared" si="1463"/>
        <v>9095.5377443399993</v>
      </c>
      <c r="L4544" s="107">
        <f t="shared" si="1452"/>
        <v>0</v>
      </c>
      <c r="M4544" s="105">
        <f t="shared" si="1453"/>
        <v>0</v>
      </c>
      <c r="N4544" s="104">
        <f t="shared" si="1464"/>
        <v>0</v>
      </c>
      <c r="O4544" s="113">
        <f t="shared" si="1451"/>
        <v>0.11</v>
      </c>
      <c r="P4544" s="108">
        <f t="shared" si="1465"/>
        <v>1.008168776</v>
      </c>
      <c r="Q4544" s="104">
        <f t="shared" si="1466"/>
        <v>74.299410429999995</v>
      </c>
      <c r="R4544" s="104">
        <f t="shared" si="1467"/>
        <v>74.299410429999995</v>
      </c>
      <c r="S4544" s="109" t="s">
        <v>52</v>
      </c>
      <c r="T4544" s="110">
        <f t="shared" si="1454"/>
        <v>44571</v>
      </c>
      <c r="U4544" s="111">
        <f t="shared" si="1468"/>
        <v>0</v>
      </c>
    </row>
    <row r="4545" spans="1:21" x14ac:dyDescent="0.2">
      <c r="A4545" s="112">
        <f t="shared" si="1449"/>
        <v>44570</v>
      </c>
      <c r="B4545" s="104">
        <f t="shared" si="1457"/>
        <v>9172.5389491099995</v>
      </c>
      <c r="C4545" s="104">
        <f t="shared" si="1455"/>
        <v>8423.4505856899468</v>
      </c>
      <c r="D4545" s="132">
        <f t="shared" si="1458"/>
        <v>44541</v>
      </c>
      <c r="E4545" s="105">
        <f t="shared" si="1456"/>
        <v>4.3600000000000003E-4</v>
      </c>
      <c r="F4545" s="106">
        <f t="shared" si="1459"/>
        <v>30</v>
      </c>
      <c r="G4545" s="106">
        <f t="shared" si="1460"/>
        <v>31</v>
      </c>
      <c r="H4545" s="104">
        <f t="shared" si="1450"/>
        <v>1.0004219299999999</v>
      </c>
      <c r="I4545" s="104">
        <f t="shared" si="1461"/>
        <v>1.07934741</v>
      </c>
      <c r="J4545" s="104">
        <f t="shared" si="1462"/>
        <v>1.0798028099999999</v>
      </c>
      <c r="K4545" s="104">
        <f t="shared" si="1463"/>
        <v>9095.6656123199991</v>
      </c>
      <c r="L4545" s="107">
        <f t="shared" si="1452"/>
        <v>0</v>
      </c>
      <c r="M4545" s="105">
        <f t="shared" si="1453"/>
        <v>0</v>
      </c>
      <c r="N4545" s="104">
        <f t="shared" si="1464"/>
        <v>0</v>
      </c>
      <c r="O4545" s="113">
        <f t="shared" si="1451"/>
        <v>0.11</v>
      </c>
      <c r="P4545" s="108">
        <f t="shared" si="1465"/>
        <v>1.0084516450000001</v>
      </c>
      <c r="Q4545" s="104">
        <f t="shared" si="1466"/>
        <v>76.873336789999996</v>
      </c>
      <c r="R4545" s="104">
        <f t="shared" si="1467"/>
        <v>76.873336789999996</v>
      </c>
      <c r="S4545" s="109" t="s">
        <v>52</v>
      </c>
      <c r="T4545" s="110">
        <f t="shared" si="1454"/>
        <v>44571</v>
      </c>
      <c r="U4545" s="111">
        <f t="shared" si="1468"/>
        <v>0</v>
      </c>
    </row>
    <row r="4546" spans="1:21" ht="15" x14ac:dyDescent="0.2">
      <c r="A4546" s="112">
        <f t="shared" si="1449"/>
        <v>44571</v>
      </c>
      <c r="B4546" s="104">
        <f t="shared" si="1457"/>
        <v>9175.2416284200008</v>
      </c>
      <c r="C4546" s="104">
        <f t="shared" si="1455"/>
        <v>8423.4505856899468</v>
      </c>
      <c r="D4546" s="132">
        <f t="shared" si="1458"/>
        <v>44541</v>
      </c>
      <c r="E4546" s="105">
        <f t="shared" si="1456"/>
        <v>4.3600000000000003E-4</v>
      </c>
      <c r="F4546" s="106">
        <f t="shared" si="1459"/>
        <v>31</v>
      </c>
      <c r="G4546" s="106">
        <f t="shared" si="1460"/>
        <v>31</v>
      </c>
      <c r="H4546" s="104">
        <f t="shared" si="1450"/>
        <v>1.0004360000000001</v>
      </c>
      <c r="I4546" s="104">
        <f t="shared" si="1461"/>
        <v>1.07934741</v>
      </c>
      <c r="J4546" s="104">
        <f t="shared" si="1462"/>
        <v>1.0798179999999999</v>
      </c>
      <c r="K4546" s="104">
        <f t="shared" si="1463"/>
        <v>9095.7935645300004</v>
      </c>
      <c r="L4546" s="107">
        <f t="shared" si="1452"/>
        <v>148</v>
      </c>
      <c r="M4546" s="137">
        <f>N4546/K4546</f>
        <v>9.5525950055452599E-2</v>
      </c>
      <c r="N4546" s="104">
        <f>395.35776307+473.52655869</f>
        <v>868.88432175999992</v>
      </c>
      <c r="O4546" s="113">
        <f t="shared" si="1451"/>
        <v>0.11</v>
      </c>
      <c r="P4546" s="108">
        <f t="shared" si="1465"/>
        <v>1.0087345940000001</v>
      </c>
      <c r="Q4546" s="104">
        <f t="shared" si="1466"/>
        <v>79.44806389</v>
      </c>
      <c r="R4546" s="104">
        <f t="shared" si="1467"/>
        <v>948.33238564999988</v>
      </c>
      <c r="S4546" s="109" t="s">
        <v>52</v>
      </c>
      <c r="T4546" s="110">
        <f t="shared" si="1454"/>
        <v>44571</v>
      </c>
      <c r="U4546" s="111">
        <f t="shared" si="1468"/>
        <v>8226.9092427699998</v>
      </c>
    </row>
    <row r="4547" spans="1:21" x14ac:dyDescent="0.2">
      <c r="A4547" s="112">
        <f t="shared" si="1449"/>
        <v>44572</v>
      </c>
      <c r="B4547" s="104">
        <f t="shared" si="1457"/>
        <v>8229.5382130199996</v>
      </c>
      <c r="C4547" s="104">
        <f t="shared" si="1455"/>
        <v>7618.792465749947</v>
      </c>
      <c r="D4547" s="132">
        <f t="shared" si="1458"/>
        <v>44572</v>
      </c>
      <c r="E4547" s="105">
        <f t="shared" si="1456"/>
        <v>1.209E-3</v>
      </c>
      <c r="F4547" s="106">
        <f t="shared" si="1459"/>
        <v>1</v>
      </c>
      <c r="G4547" s="106">
        <f t="shared" si="1460"/>
        <v>31</v>
      </c>
      <c r="H4547" s="104">
        <f t="shared" si="1450"/>
        <v>1.0000389700000001</v>
      </c>
      <c r="I4547" s="104">
        <f t="shared" si="1461"/>
        <v>1.0798179999999999</v>
      </c>
      <c r="J4547" s="104">
        <f t="shared" si="1462"/>
        <v>1.07986008</v>
      </c>
      <c r="K4547" s="104">
        <f t="shared" si="1463"/>
        <v>8227.2298415599998</v>
      </c>
      <c r="L4547" s="107">
        <f t="shared" si="1452"/>
        <v>0</v>
      </c>
      <c r="M4547" s="105">
        <f t="shared" si="1453"/>
        <v>0</v>
      </c>
      <c r="N4547" s="104">
        <f t="shared" si="1464"/>
        <v>0</v>
      </c>
      <c r="O4547" s="113">
        <f t="shared" si="1451"/>
        <v>0.11</v>
      </c>
      <c r="P4547" s="108">
        <f t="shared" si="1465"/>
        <v>1.0002805770000001</v>
      </c>
      <c r="Q4547" s="104">
        <f t="shared" si="1466"/>
        <v>2.30837146</v>
      </c>
      <c r="R4547" s="104">
        <f t="shared" si="1467"/>
        <v>2.30837146</v>
      </c>
      <c r="S4547" s="109" t="s">
        <v>52</v>
      </c>
      <c r="T4547" s="110">
        <f t="shared" si="1454"/>
        <v>44602</v>
      </c>
      <c r="U4547" s="111">
        <f t="shared" si="1468"/>
        <v>0</v>
      </c>
    </row>
    <row r="4548" spans="1:21" x14ac:dyDescent="0.2">
      <c r="A4548" s="112">
        <f t="shared" si="1449"/>
        <v>44573</v>
      </c>
      <c r="B4548" s="104">
        <f t="shared" si="1457"/>
        <v>8232.1680893900011</v>
      </c>
      <c r="C4548" s="104">
        <f t="shared" si="1455"/>
        <v>7618.792465749947</v>
      </c>
      <c r="D4548" s="132">
        <f t="shared" si="1458"/>
        <v>44572</v>
      </c>
      <c r="E4548" s="105">
        <f t="shared" si="1456"/>
        <v>1.209E-3</v>
      </c>
      <c r="F4548" s="106">
        <f t="shared" si="1459"/>
        <v>2</v>
      </c>
      <c r="G4548" s="106">
        <f t="shared" si="1460"/>
        <v>31</v>
      </c>
      <c r="H4548" s="104">
        <f t="shared" si="1450"/>
        <v>1.0000779500000001</v>
      </c>
      <c r="I4548" s="104">
        <f t="shared" si="1461"/>
        <v>1.0798179999999999</v>
      </c>
      <c r="J4548" s="104">
        <f t="shared" si="1462"/>
        <v>1.07990217</v>
      </c>
      <c r="K4548" s="104">
        <f t="shared" si="1463"/>
        <v>8227.5505165400009</v>
      </c>
      <c r="L4548" s="107">
        <f t="shared" si="1452"/>
        <v>0</v>
      </c>
      <c r="M4548" s="105">
        <f t="shared" si="1453"/>
        <v>0</v>
      </c>
      <c r="N4548" s="104">
        <f t="shared" si="1464"/>
        <v>0</v>
      </c>
      <c r="O4548" s="113">
        <f t="shared" si="1451"/>
        <v>0.11</v>
      </c>
      <c r="P4548" s="108">
        <f t="shared" si="1465"/>
        <v>1.000561233</v>
      </c>
      <c r="Q4548" s="104">
        <f t="shared" si="1466"/>
        <v>4.6175728500000002</v>
      </c>
      <c r="R4548" s="104">
        <f t="shared" si="1467"/>
        <v>4.6175728500000002</v>
      </c>
      <c r="S4548" s="109" t="s">
        <v>52</v>
      </c>
      <c r="T4548" s="110">
        <f t="shared" si="1454"/>
        <v>44602</v>
      </c>
      <c r="U4548" s="111">
        <f t="shared" si="1468"/>
        <v>0</v>
      </c>
    </row>
    <row r="4549" spans="1:21" x14ac:dyDescent="0.2">
      <c r="A4549" s="112">
        <f t="shared" si="1449"/>
        <v>44574</v>
      </c>
      <c r="B4549" s="104">
        <f t="shared" si="1457"/>
        <v>8234.7987875299987</v>
      </c>
      <c r="C4549" s="104">
        <f t="shared" si="1455"/>
        <v>7618.792465749947</v>
      </c>
      <c r="D4549" s="132">
        <f t="shared" si="1458"/>
        <v>44572</v>
      </c>
      <c r="E4549" s="105">
        <f t="shared" si="1456"/>
        <v>1.209E-3</v>
      </c>
      <c r="F4549" s="106">
        <f t="shared" si="1459"/>
        <v>3</v>
      </c>
      <c r="G4549" s="106">
        <f t="shared" si="1460"/>
        <v>31</v>
      </c>
      <c r="H4549" s="104">
        <f t="shared" si="1450"/>
        <v>1.0001169299999999</v>
      </c>
      <c r="I4549" s="104">
        <f t="shared" si="1461"/>
        <v>1.0798179999999999</v>
      </c>
      <c r="J4549" s="104">
        <f t="shared" si="1462"/>
        <v>1.07994426</v>
      </c>
      <c r="K4549" s="104">
        <f t="shared" si="1463"/>
        <v>8227.8711915099993</v>
      </c>
      <c r="L4549" s="107">
        <f t="shared" si="1452"/>
        <v>0</v>
      </c>
      <c r="M4549" s="105">
        <f t="shared" si="1453"/>
        <v>0</v>
      </c>
      <c r="N4549" s="104">
        <f t="shared" si="1464"/>
        <v>0</v>
      </c>
      <c r="O4549" s="113">
        <f t="shared" si="1451"/>
        <v>0.11</v>
      </c>
      <c r="P4549" s="108">
        <f t="shared" si="1465"/>
        <v>1.0008419669999999</v>
      </c>
      <c r="Q4549" s="104">
        <f t="shared" si="1466"/>
        <v>6.9275960200000002</v>
      </c>
      <c r="R4549" s="104">
        <f t="shared" si="1467"/>
        <v>6.9275960200000002</v>
      </c>
      <c r="S4549" s="109" t="s">
        <v>52</v>
      </c>
      <c r="T4549" s="110">
        <f t="shared" si="1454"/>
        <v>44602</v>
      </c>
      <c r="U4549" s="111">
        <f t="shared" si="1468"/>
        <v>0</v>
      </c>
    </row>
    <row r="4550" spans="1:21" x14ac:dyDescent="0.2">
      <c r="A4550" s="112">
        <f t="shared" si="1449"/>
        <v>44575</v>
      </c>
      <c r="B4550" s="104">
        <f t="shared" si="1457"/>
        <v>8237.430323980001</v>
      </c>
      <c r="C4550" s="104">
        <f t="shared" si="1455"/>
        <v>7618.792465749947</v>
      </c>
      <c r="D4550" s="132">
        <f t="shared" si="1458"/>
        <v>44572</v>
      </c>
      <c r="E4550" s="105">
        <f t="shared" si="1456"/>
        <v>1.209E-3</v>
      </c>
      <c r="F4550" s="106">
        <f t="shared" si="1459"/>
        <v>4</v>
      </c>
      <c r="G4550" s="106">
        <f t="shared" si="1460"/>
        <v>31</v>
      </c>
      <c r="H4550" s="104">
        <f t="shared" si="1450"/>
        <v>1.0001559099999999</v>
      </c>
      <c r="I4550" s="104">
        <f t="shared" si="1461"/>
        <v>1.0798179999999999</v>
      </c>
      <c r="J4550" s="104">
        <f t="shared" si="1462"/>
        <v>1.07998635</v>
      </c>
      <c r="K4550" s="104">
        <f t="shared" si="1463"/>
        <v>8228.1918664900004</v>
      </c>
      <c r="L4550" s="107">
        <f t="shared" si="1452"/>
        <v>0</v>
      </c>
      <c r="M4550" s="105">
        <f t="shared" si="1453"/>
        <v>0</v>
      </c>
      <c r="N4550" s="104">
        <f t="shared" si="1464"/>
        <v>0</v>
      </c>
      <c r="O4550" s="113">
        <f t="shared" si="1451"/>
        <v>0.11</v>
      </c>
      <c r="P4550" s="108">
        <f t="shared" si="1465"/>
        <v>1.0011227810000001</v>
      </c>
      <c r="Q4550" s="104">
        <f t="shared" si="1466"/>
        <v>9.23845749</v>
      </c>
      <c r="R4550" s="104">
        <f t="shared" si="1467"/>
        <v>9.23845749</v>
      </c>
      <c r="S4550" s="109" t="s">
        <v>52</v>
      </c>
      <c r="T4550" s="110">
        <f t="shared" si="1454"/>
        <v>44602</v>
      </c>
      <c r="U4550" s="111">
        <f t="shared" si="1468"/>
        <v>0</v>
      </c>
    </row>
    <row r="4551" spans="1:21" x14ac:dyDescent="0.2">
      <c r="A4551" s="112">
        <f t="shared" si="1449"/>
        <v>44576</v>
      </c>
      <c r="B4551" s="104">
        <f t="shared" si="1457"/>
        <v>8240.0627586400005</v>
      </c>
      <c r="C4551" s="104">
        <f t="shared" si="1455"/>
        <v>7618.792465749947</v>
      </c>
      <c r="D4551" s="132">
        <f t="shared" si="1458"/>
        <v>44572</v>
      </c>
      <c r="E4551" s="105">
        <f t="shared" si="1456"/>
        <v>1.209E-3</v>
      </c>
      <c r="F4551" s="106">
        <f t="shared" si="1459"/>
        <v>5</v>
      </c>
      <c r="G4551" s="106">
        <f t="shared" si="1460"/>
        <v>31</v>
      </c>
      <c r="H4551" s="104">
        <f t="shared" si="1450"/>
        <v>1.0001949000000001</v>
      </c>
      <c r="I4551" s="104">
        <f t="shared" si="1461"/>
        <v>1.0798179999999999</v>
      </c>
      <c r="J4551" s="104">
        <f t="shared" si="1462"/>
        <v>1.0800284499999999</v>
      </c>
      <c r="K4551" s="104">
        <f t="shared" si="1463"/>
        <v>8228.5126176499998</v>
      </c>
      <c r="L4551" s="107">
        <f t="shared" si="1452"/>
        <v>0</v>
      </c>
      <c r="M4551" s="105">
        <f t="shared" si="1453"/>
        <v>0</v>
      </c>
      <c r="N4551" s="104">
        <f t="shared" si="1464"/>
        <v>0</v>
      </c>
      <c r="O4551" s="113">
        <f t="shared" si="1451"/>
        <v>0.11</v>
      </c>
      <c r="P4551" s="108">
        <f t="shared" si="1465"/>
        <v>1.001403673</v>
      </c>
      <c r="Q4551" s="104">
        <f t="shared" si="1466"/>
        <v>11.550140989999999</v>
      </c>
      <c r="R4551" s="104">
        <f t="shared" si="1467"/>
        <v>11.550140989999999</v>
      </c>
      <c r="S4551" s="109" t="s">
        <v>52</v>
      </c>
      <c r="T4551" s="110">
        <f t="shared" si="1454"/>
        <v>44602</v>
      </c>
      <c r="U4551" s="111">
        <f t="shared" si="1468"/>
        <v>0</v>
      </c>
    </row>
    <row r="4552" spans="1:21" x14ac:dyDescent="0.2">
      <c r="A4552" s="112">
        <f t="shared" si="1449"/>
        <v>44577</v>
      </c>
      <c r="B4552" s="104">
        <f t="shared" si="1457"/>
        <v>8242.6959390300017</v>
      </c>
      <c r="C4552" s="104">
        <f t="shared" si="1455"/>
        <v>7618.792465749947</v>
      </c>
      <c r="D4552" s="132">
        <f t="shared" si="1458"/>
        <v>44572</v>
      </c>
      <c r="E4552" s="105">
        <f t="shared" si="1456"/>
        <v>1.209E-3</v>
      </c>
      <c r="F4552" s="106">
        <f t="shared" si="1459"/>
        <v>6</v>
      </c>
      <c r="G4552" s="106">
        <f t="shared" si="1460"/>
        <v>31</v>
      </c>
      <c r="H4552" s="104">
        <f t="shared" si="1450"/>
        <v>1.0002338799999999</v>
      </c>
      <c r="I4552" s="104">
        <f t="shared" si="1461"/>
        <v>1.0798179999999999</v>
      </c>
      <c r="J4552" s="104">
        <f t="shared" si="1462"/>
        <v>1.0800705399999999</v>
      </c>
      <c r="K4552" s="104">
        <f t="shared" si="1463"/>
        <v>8228.8332926300009</v>
      </c>
      <c r="L4552" s="107">
        <f t="shared" si="1452"/>
        <v>0</v>
      </c>
      <c r="M4552" s="105">
        <f t="shared" si="1453"/>
        <v>0</v>
      </c>
      <c r="N4552" s="104">
        <f t="shared" si="1464"/>
        <v>0</v>
      </c>
      <c r="O4552" s="113">
        <f t="shared" si="1451"/>
        <v>0.11</v>
      </c>
      <c r="P4552" s="108">
        <f t="shared" si="1465"/>
        <v>1.0016846429999999</v>
      </c>
      <c r="Q4552" s="104">
        <f t="shared" si="1466"/>
        <v>13.862646399999999</v>
      </c>
      <c r="R4552" s="104">
        <f t="shared" si="1467"/>
        <v>13.862646399999999</v>
      </c>
      <c r="S4552" s="109" t="s">
        <v>52</v>
      </c>
      <c r="T4552" s="110">
        <f t="shared" si="1454"/>
        <v>44602</v>
      </c>
      <c r="U4552" s="111">
        <f t="shared" si="1468"/>
        <v>0</v>
      </c>
    </row>
    <row r="4553" spans="1:21" x14ac:dyDescent="0.2">
      <c r="A4553" s="112">
        <f t="shared" si="1449"/>
        <v>44578</v>
      </c>
      <c r="B4553" s="104">
        <f t="shared" si="1457"/>
        <v>8245.3300342799994</v>
      </c>
      <c r="C4553" s="104">
        <f t="shared" si="1455"/>
        <v>7618.792465749947</v>
      </c>
      <c r="D4553" s="132">
        <f t="shared" si="1458"/>
        <v>44572</v>
      </c>
      <c r="E4553" s="105">
        <f t="shared" si="1456"/>
        <v>1.209E-3</v>
      </c>
      <c r="F4553" s="106">
        <f t="shared" si="1459"/>
        <v>7</v>
      </c>
      <c r="G4553" s="106">
        <f t="shared" si="1460"/>
        <v>31</v>
      </c>
      <c r="H4553" s="104">
        <f t="shared" si="1450"/>
        <v>1.0002728700000001</v>
      </c>
      <c r="I4553" s="104">
        <f t="shared" si="1461"/>
        <v>1.0798179999999999</v>
      </c>
      <c r="J4553" s="104">
        <f t="shared" si="1462"/>
        <v>1.0801126400000001</v>
      </c>
      <c r="K4553" s="104">
        <f t="shared" si="1463"/>
        <v>8229.1540437900003</v>
      </c>
      <c r="L4553" s="107">
        <f t="shared" si="1452"/>
        <v>0</v>
      </c>
      <c r="M4553" s="105">
        <f t="shared" si="1453"/>
        <v>0</v>
      </c>
      <c r="N4553" s="104">
        <f t="shared" si="1464"/>
        <v>0</v>
      </c>
      <c r="O4553" s="113">
        <f t="shared" si="1451"/>
        <v>0.11</v>
      </c>
      <c r="P4553" s="108">
        <f t="shared" si="1465"/>
        <v>1.001965693</v>
      </c>
      <c r="Q4553" s="104">
        <f t="shared" si="1466"/>
        <v>16.17599049</v>
      </c>
      <c r="R4553" s="104">
        <f t="shared" si="1467"/>
        <v>16.17599049</v>
      </c>
      <c r="S4553" s="109" t="s">
        <v>52</v>
      </c>
      <c r="T4553" s="110">
        <f t="shared" si="1454"/>
        <v>44602</v>
      </c>
      <c r="U4553" s="111">
        <f t="shared" si="1468"/>
        <v>0</v>
      </c>
    </row>
    <row r="4554" spans="1:21" x14ac:dyDescent="0.2">
      <c r="A4554" s="112">
        <f t="shared" si="1449"/>
        <v>44579</v>
      </c>
      <c r="B4554" s="104">
        <f t="shared" si="1457"/>
        <v>8247.9650363199999</v>
      </c>
      <c r="C4554" s="104">
        <f t="shared" si="1455"/>
        <v>7618.792465749947</v>
      </c>
      <c r="D4554" s="132">
        <f t="shared" si="1458"/>
        <v>44572</v>
      </c>
      <c r="E4554" s="105">
        <f t="shared" si="1456"/>
        <v>1.209E-3</v>
      </c>
      <c r="F4554" s="106">
        <f t="shared" si="1459"/>
        <v>8</v>
      </c>
      <c r="G4554" s="106">
        <f t="shared" si="1460"/>
        <v>31</v>
      </c>
      <c r="H4554" s="104">
        <f t="shared" si="1450"/>
        <v>1.0003118600000001</v>
      </c>
      <c r="I4554" s="104">
        <f t="shared" si="1461"/>
        <v>1.0798179999999999</v>
      </c>
      <c r="J4554" s="104">
        <f t="shared" si="1462"/>
        <v>1.0801547499999999</v>
      </c>
      <c r="K4554" s="104">
        <f t="shared" si="1463"/>
        <v>8229.4748711400007</v>
      </c>
      <c r="L4554" s="107">
        <f t="shared" si="1452"/>
        <v>0</v>
      </c>
      <c r="M4554" s="105">
        <f t="shared" si="1453"/>
        <v>0</v>
      </c>
      <c r="N4554" s="104">
        <f t="shared" si="1464"/>
        <v>0</v>
      </c>
      <c r="O4554" s="113">
        <f t="shared" si="1451"/>
        <v>0.11</v>
      </c>
      <c r="P4554" s="108">
        <f t="shared" si="1465"/>
        <v>1.002246822</v>
      </c>
      <c r="Q4554" s="104">
        <f t="shared" si="1466"/>
        <v>18.490165180000002</v>
      </c>
      <c r="R4554" s="104">
        <f t="shared" si="1467"/>
        <v>18.490165180000002</v>
      </c>
      <c r="S4554" s="109" t="s">
        <v>52</v>
      </c>
      <c r="T4554" s="110">
        <f t="shared" si="1454"/>
        <v>44602</v>
      </c>
      <c r="U4554" s="111">
        <f t="shared" si="1468"/>
        <v>0</v>
      </c>
    </row>
    <row r="4555" spans="1:21" x14ac:dyDescent="0.2">
      <c r="A4555" s="112">
        <f t="shared" ref="A4555:A4618" si="1469">(A4554+1)</f>
        <v>44580</v>
      </c>
      <c r="B4555" s="104">
        <f t="shared" si="1457"/>
        <v>8250.60070791</v>
      </c>
      <c r="C4555" s="104">
        <f t="shared" si="1455"/>
        <v>7618.792465749947</v>
      </c>
      <c r="D4555" s="132">
        <f t="shared" si="1458"/>
        <v>44572</v>
      </c>
      <c r="E4555" s="105">
        <f t="shared" si="1456"/>
        <v>1.209E-3</v>
      </c>
      <c r="F4555" s="106">
        <f t="shared" si="1459"/>
        <v>9</v>
      </c>
      <c r="G4555" s="106">
        <f t="shared" si="1460"/>
        <v>31</v>
      </c>
      <c r="H4555" s="104">
        <f t="shared" ref="H4555:H4618" si="1470">TRUNC(((1+$E4555)^($F4555/$G4555)),8)</f>
        <v>1.0003508400000001</v>
      </c>
      <c r="I4555" s="104">
        <f t="shared" si="1461"/>
        <v>1.0798179999999999</v>
      </c>
      <c r="J4555" s="104">
        <f t="shared" si="1462"/>
        <v>1.0801968399999999</v>
      </c>
      <c r="K4555" s="104">
        <f t="shared" si="1463"/>
        <v>8229.7955461099991</v>
      </c>
      <c r="L4555" s="107">
        <f t="shared" si="1452"/>
        <v>0</v>
      </c>
      <c r="M4555" s="105">
        <f t="shared" si="1453"/>
        <v>0</v>
      </c>
      <c r="N4555" s="104">
        <f t="shared" si="1464"/>
        <v>0</v>
      </c>
      <c r="O4555" s="113">
        <f t="shared" ref="O4555:O4618" si="1471">(O4554)</f>
        <v>0.11</v>
      </c>
      <c r="P4555" s="108">
        <f t="shared" si="1465"/>
        <v>1.002528029</v>
      </c>
      <c r="Q4555" s="104">
        <f t="shared" si="1466"/>
        <v>20.8051618</v>
      </c>
      <c r="R4555" s="104">
        <f t="shared" si="1467"/>
        <v>20.8051618</v>
      </c>
      <c r="S4555" s="109" t="s">
        <v>52</v>
      </c>
      <c r="T4555" s="110">
        <f t="shared" si="1454"/>
        <v>44602</v>
      </c>
      <c r="U4555" s="111">
        <f t="shared" si="1468"/>
        <v>0</v>
      </c>
    </row>
    <row r="4556" spans="1:21" x14ac:dyDescent="0.2">
      <c r="A4556" s="112">
        <f t="shared" si="1469"/>
        <v>44581</v>
      </c>
      <c r="B4556" s="104">
        <f t="shared" si="1457"/>
        <v>8253.2373710599986</v>
      </c>
      <c r="C4556" s="104">
        <f t="shared" si="1455"/>
        <v>7618.792465749947</v>
      </c>
      <c r="D4556" s="132">
        <f t="shared" si="1458"/>
        <v>44572</v>
      </c>
      <c r="E4556" s="105">
        <f t="shared" si="1456"/>
        <v>1.209E-3</v>
      </c>
      <c r="F4556" s="106">
        <f t="shared" si="1459"/>
        <v>10</v>
      </c>
      <c r="G4556" s="106">
        <f t="shared" si="1460"/>
        <v>31</v>
      </c>
      <c r="H4556" s="104">
        <f t="shared" si="1470"/>
        <v>1.00038984</v>
      </c>
      <c r="I4556" s="104">
        <f t="shared" si="1461"/>
        <v>1.0798179999999999</v>
      </c>
      <c r="J4556" s="104">
        <f t="shared" si="1462"/>
        <v>1.08023895</v>
      </c>
      <c r="K4556" s="104">
        <f t="shared" si="1463"/>
        <v>8230.1163734599995</v>
      </c>
      <c r="L4556" s="107">
        <f t="shared" ref="L4556:L4619" si="1472">IF(DAY(A4556)=E$2,VLOOKUP(A4556,$X$10:$AE$196,7),0)</f>
        <v>0</v>
      </c>
      <c r="M4556" s="105">
        <f t="shared" ref="M4556:M4619" si="1473">IF(DAY(A4556)=E$2,VLOOKUP(A4556,$X$10:$AE$200,5),0)</f>
        <v>0</v>
      </c>
      <c r="N4556" s="104">
        <f t="shared" si="1464"/>
        <v>0</v>
      </c>
      <c r="O4556" s="113">
        <f t="shared" si="1471"/>
        <v>0.11</v>
      </c>
      <c r="P4556" s="108">
        <f t="shared" si="1465"/>
        <v>1.002809316</v>
      </c>
      <c r="Q4556" s="104">
        <f t="shared" si="1466"/>
        <v>23.120997599999999</v>
      </c>
      <c r="R4556" s="104">
        <f t="shared" si="1467"/>
        <v>23.120997599999999</v>
      </c>
      <c r="S4556" s="109" t="s">
        <v>52</v>
      </c>
      <c r="T4556" s="110">
        <f t="shared" ref="T4556:T4619" si="1474">IF(DAY(A4556)=E$2+1,VLOOKUP(A4555,$X$10:$AE$200,8),T4555)</f>
        <v>44602</v>
      </c>
      <c r="U4556" s="111">
        <f t="shared" si="1468"/>
        <v>0</v>
      </c>
    </row>
    <row r="4557" spans="1:21" x14ac:dyDescent="0.2">
      <c r="A4557" s="112">
        <f t="shared" si="1469"/>
        <v>44582</v>
      </c>
      <c r="B4557" s="104">
        <f t="shared" si="1457"/>
        <v>8255.87478027</v>
      </c>
      <c r="C4557" s="104">
        <f t="shared" si="1455"/>
        <v>7618.792465749947</v>
      </c>
      <c r="D4557" s="132">
        <f t="shared" si="1458"/>
        <v>44572</v>
      </c>
      <c r="E4557" s="105">
        <f t="shared" si="1456"/>
        <v>1.209E-3</v>
      </c>
      <c r="F4557" s="106">
        <f t="shared" si="1459"/>
        <v>11</v>
      </c>
      <c r="G4557" s="106">
        <f t="shared" si="1460"/>
        <v>31</v>
      </c>
      <c r="H4557" s="104">
        <f t="shared" si="1470"/>
        <v>1.0004288299999999</v>
      </c>
      <c r="I4557" s="104">
        <f t="shared" si="1461"/>
        <v>1.0798179999999999</v>
      </c>
      <c r="J4557" s="104">
        <f t="shared" si="1462"/>
        <v>1.08028105</v>
      </c>
      <c r="K4557" s="104">
        <f t="shared" si="1463"/>
        <v>8230.4371246299997</v>
      </c>
      <c r="L4557" s="107">
        <f t="shared" si="1472"/>
        <v>0</v>
      </c>
      <c r="M4557" s="105">
        <f t="shared" si="1473"/>
        <v>0</v>
      </c>
      <c r="N4557" s="104">
        <f t="shared" si="1464"/>
        <v>0</v>
      </c>
      <c r="O4557" s="113">
        <f t="shared" si="1471"/>
        <v>0.11</v>
      </c>
      <c r="P4557" s="108">
        <f t="shared" si="1465"/>
        <v>1.003090681</v>
      </c>
      <c r="Q4557" s="104">
        <f t="shared" si="1466"/>
        <v>25.437655639999999</v>
      </c>
      <c r="R4557" s="104">
        <f t="shared" si="1467"/>
        <v>25.437655639999999</v>
      </c>
      <c r="S4557" s="109" t="s">
        <v>52</v>
      </c>
      <c r="T4557" s="110">
        <f t="shared" si="1474"/>
        <v>44602</v>
      </c>
      <c r="U4557" s="111">
        <f t="shared" si="1468"/>
        <v>0</v>
      </c>
    </row>
    <row r="4558" spans="1:21" x14ac:dyDescent="0.2">
      <c r="A4558" s="112">
        <f t="shared" si="1469"/>
        <v>44583</v>
      </c>
      <c r="B4558" s="104">
        <f t="shared" si="1457"/>
        <v>8258.5130966300003</v>
      </c>
      <c r="C4558" s="104">
        <f t="shared" si="1455"/>
        <v>7618.792465749947</v>
      </c>
      <c r="D4558" s="132">
        <f t="shared" si="1458"/>
        <v>44572</v>
      </c>
      <c r="E4558" s="105">
        <f t="shared" si="1456"/>
        <v>1.209E-3</v>
      </c>
      <c r="F4558" s="106">
        <f t="shared" si="1459"/>
        <v>12</v>
      </c>
      <c r="G4558" s="106">
        <f t="shared" si="1460"/>
        <v>31</v>
      </c>
      <c r="H4558" s="104">
        <f t="shared" si="1470"/>
        <v>1.0004678199999999</v>
      </c>
      <c r="I4558" s="104">
        <f t="shared" si="1461"/>
        <v>1.0798179999999999</v>
      </c>
      <c r="J4558" s="104">
        <f t="shared" si="1462"/>
        <v>1.0803231600000001</v>
      </c>
      <c r="K4558" s="104">
        <f t="shared" si="1463"/>
        <v>8230.7579519800001</v>
      </c>
      <c r="L4558" s="107">
        <f t="shared" si="1472"/>
        <v>0</v>
      </c>
      <c r="M4558" s="105">
        <f t="shared" si="1473"/>
        <v>0</v>
      </c>
      <c r="N4558" s="104">
        <f t="shared" si="1464"/>
        <v>0</v>
      </c>
      <c r="O4558" s="113">
        <f t="shared" si="1471"/>
        <v>0.11</v>
      </c>
      <c r="P4558" s="108">
        <f t="shared" si="1465"/>
        <v>1.0033721250000001</v>
      </c>
      <c r="Q4558" s="104">
        <f t="shared" si="1466"/>
        <v>27.755144649999998</v>
      </c>
      <c r="R4558" s="104">
        <f t="shared" si="1467"/>
        <v>27.755144649999998</v>
      </c>
      <c r="S4558" s="109" t="s">
        <v>52</v>
      </c>
      <c r="T4558" s="110">
        <f t="shared" si="1474"/>
        <v>44602</v>
      </c>
      <c r="U4558" s="111">
        <f t="shared" si="1468"/>
        <v>0</v>
      </c>
    </row>
    <row r="4559" spans="1:21" x14ac:dyDescent="0.2">
      <c r="A4559" s="112">
        <f t="shared" si="1469"/>
        <v>44584</v>
      </c>
      <c r="B4559" s="104">
        <f t="shared" si="1457"/>
        <v>8261.1522438400007</v>
      </c>
      <c r="C4559" s="104">
        <f t="shared" si="1455"/>
        <v>7618.792465749947</v>
      </c>
      <c r="D4559" s="132">
        <f t="shared" si="1458"/>
        <v>44572</v>
      </c>
      <c r="E4559" s="105">
        <f t="shared" si="1456"/>
        <v>1.209E-3</v>
      </c>
      <c r="F4559" s="106">
        <f t="shared" si="1459"/>
        <v>13</v>
      </c>
      <c r="G4559" s="106">
        <f t="shared" si="1460"/>
        <v>31</v>
      </c>
      <c r="H4559" s="104">
        <f t="shared" si="1470"/>
        <v>1.00050682</v>
      </c>
      <c r="I4559" s="104">
        <f t="shared" si="1461"/>
        <v>1.0798179999999999</v>
      </c>
      <c r="J4559" s="104">
        <f t="shared" si="1462"/>
        <v>1.0803652699999999</v>
      </c>
      <c r="K4559" s="104">
        <f t="shared" si="1463"/>
        <v>8231.0787793300005</v>
      </c>
      <c r="L4559" s="107">
        <f t="shared" si="1472"/>
        <v>0</v>
      </c>
      <c r="M4559" s="105">
        <f t="shared" si="1473"/>
        <v>0</v>
      </c>
      <c r="N4559" s="104">
        <f t="shared" si="1464"/>
        <v>0</v>
      </c>
      <c r="O4559" s="113">
        <f t="shared" si="1471"/>
        <v>0.11</v>
      </c>
      <c r="P4559" s="108">
        <f t="shared" si="1465"/>
        <v>1.003653648</v>
      </c>
      <c r="Q4559" s="104">
        <f t="shared" si="1466"/>
        <v>30.073464510000001</v>
      </c>
      <c r="R4559" s="104">
        <f t="shared" si="1467"/>
        <v>30.073464510000001</v>
      </c>
      <c r="S4559" s="109" t="s">
        <v>52</v>
      </c>
      <c r="T4559" s="110">
        <f t="shared" si="1474"/>
        <v>44602</v>
      </c>
      <c r="U4559" s="111">
        <f t="shared" si="1468"/>
        <v>0</v>
      </c>
    </row>
    <row r="4560" spans="1:21" x14ac:dyDescent="0.2">
      <c r="A4560" s="112">
        <f t="shared" si="1469"/>
        <v>44585</v>
      </c>
      <c r="B4560" s="104">
        <f t="shared" si="1457"/>
        <v>8263.7921454900006</v>
      </c>
      <c r="C4560" s="104">
        <f t="shared" si="1455"/>
        <v>7618.792465749947</v>
      </c>
      <c r="D4560" s="132">
        <f t="shared" si="1458"/>
        <v>44572</v>
      </c>
      <c r="E4560" s="105">
        <f t="shared" si="1456"/>
        <v>1.209E-3</v>
      </c>
      <c r="F4560" s="106">
        <f t="shared" si="1459"/>
        <v>14</v>
      </c>
      <c r="G4560" s="106">
        <f t="shared" si="1460"/>
        <v>31</v>
      </c>
      <c r="H4560" s="104">
        <f t="shared" si="1470"/>
        <v>1.00054581</v>
      </c>
      <c r="I4560" s="104">
        <f t="shared" si="1461"/>
        <v>1.0798179999999999</v>
      </c>
      <c r="J4560" s="104">
        <f t="shared" si="1462"/>
        <v>1.0804073700000001</v>
      </c>
      <c r="K4560" s="104">
        <f t="shared" si="1463"/>
        <v>8231.39953049</v>
      </c>
      <c r="L4560" s="107">
        <f t="shared" si="1472"/>
        <v>0</v>
      </c>
      <c r="M4560" s="105">
        <f t="shared" si="1473"/>
        <v>0</v>
      </c>
      <c r="N4560" s="104">
        <f t="shared" si="1464"/>
        <v>0</v>
      </c>
      <c r="O4560" s="113">
        <f t="shared" si="1471"/>
        <v>0.11</v>
      </c>
      <c r="P4560" s="108">
        <f t="shared" si="1465"/>
        <v>1.0039352500000001</v>
      </c>
      <c r="Q4560" s="104">
        <f t="shared" si="1466"/>
        <v>32.392614999999999</v>
      </c>
      <c r="R4560" s="104">
        <f t="shared" si="1467"/>
        <v>32.392614999999999</v>
      </c>
      <c r="S4560" s="109" t="s">
        <v>52</v>
      </c>
      <c r="T4560" s="110">
        <f t="shared" si="1474"/>
        <v>44602</v>
      </c>
      <c r="U4560" s="111">
        <f t="shared" si="1468"/>
        <v>0</v>
      </c>
    </row>
    <row r="4561" spans="1:21" x14ac:dyDescent="0.2">
      <c r="A4561" s="112">
        <f t="shared" si="1469"/>
        <v>44586</v>
      </c>
      <c r="B4561" s="104">
        <f t="shared" si="1457"/>
        <v>8266.4329546000008</v>
      </c>
      <c r="C4561" s="104">
        <f t="shared" si="1455"/>
        <v>7618.792465749947</v>
      </c>
      <c r="D4561" s="132">
        <f t="shared" si="1458"/>
        <v>44572</v>
      </c>
      <c r="E4561" s="105">
        <f t="shared" si="1456"/>
        <v>1.209E-3</v>
      </c>
      <c r="F4561" s="106">
        <f t="shared" si="1459"/>
        <v>15</v>
      </c>
      <c r="G4561" s="106">
        <f t="shared" si="1460"/>
        <v>31</v>
      </c>
      <c r="H4561" s="104">
        <f t="shared" si="1470"/>
        <v>1.0005848100000001</v>
      </c>
      <c r="I4561" s="104">
        <f t="shared" si="1461"/>
        <v>1.0798179999999999</v>
      </c>
      <c r="J4561" s="104">
        <f t="shared" si="1462"/>
        <v>1.08044948</v>
      </c>
      <c r="K4561" s="104">
        <f t="shared" si="1463"/>
        <v>8231.7203578400004</v>
      </c>
      <c r="L4561" s="107">
        <f t="shared" si="1472"/>
        <v>0</v>
      </c>
      <c r="M4561" s="105">
        <f t="shared" si="1473"/>
        <v>0</v>
      </c>
      <c r="N4561" s="104">
        <f t="shared" si="1464"/>
        <v>0</v>
      </c>
      <c r="O4561" s="113">
        <f t="shared" si="1471"/>
        <v>0.11</v>
      </c>
      <c r="P4561" s="108">
        <f t="shared" si="1465"/>
        <v>1.004216931</v>
      </c>
      <c r="Q4561" s="104">
        <f t="shared" si="1466"/>
        <v>34.712596759999997</v>
      </c>
      <c r="R4561" s="104">
        <f t="shared" si="1467"/>
        <v>34.712596759999997</v>
      </c>
      <c r="S4561" s="109" t="s">
        <v>52</v>
      </c>
      <c r="T4561" s="110">
        <f t="shared" si="1474"/>
        <v>44602</v>
      </c>
      <c r="U4561" s="111">
        <f t="shared" si="1468"/>
        <v>0</v>
      </c>
    </row>
    <row r="4562" spans="1:21" x14ac:dyDescent="0.2">
      <c r="A4562" s="112">
        <f t="shared" si="1469"/>
        <v>44587</v>
      </c>
      <c r="B4562" s="104">
        <f t="shared" si="1457"/>
        <v>8269.0746795399991</v>
      </c>
      <c r="C4562" s="104">
        <f t="shared" ref="C4562:C4625" si="1475">IF(DAY(A4561)=$E$2,VLOOKUP(A4561,X$10:Y$200,2),C4561)</f>
        <v>7618.792465749947</v>
      </c>
      <c r="D4562" s="132">
        <f t="shared" si="1458"/>
        <v>44572</v>
      </c>
      <c r="E4562" s="105">
        <f t="shared" si="1456"/>
        <v>1.209E-3</v>
      </c>
      <c r="F4562" s="106">
        <f t="shared" si="1459"/>
        <v>16</v>
      </c>
      <c r="G4562" s="106">
        <f t="shared" si="1460"/>
        <v>31</v>
      </c>
      <c r="H4562" s="104">
        <f t="shared" si="1470"/>
        <v>1.00062381</v>
      </c>
      <c r="I4562" s="104">
        <f t="shared" si="1461"/>
        <v>1.0798179999999999</v>
      </c>
      <c r="J4562" s="104">
        <f t="shared" si="1462"/>
        <v>1.0804916</v>
      </c>
      <c r="K4562" s="104">
        <f t="shared" si="1463"/>
        <v>8232.0412613799999</v>
      </c>
      <c r="L4562" s="107">
        <f t="shared" si="1472"/>
        <v>0</v>
      </c>
      <c r="M4562" s="105">
        <f t="shared" si="1473"/>
        <v>0</v>
      </c>
      <c r="N4562" s="104">
        <f t="shared" si="1464"/>
        <v>0</v>
      </c>
      <c r="O4562" s="113">
        <f t="shared" si="1471"/>
        <v>0.11</v>
      </c>
      <c r="P4562" s="108">
        <f t="shared" si="1465"/>
        <v>1.0044986920000001</v>
      </c>
      <c r="Q4562" s="104">
        <f t="shared" si="1466"/>
        <v>37.033418159999997</v>
      </c>
      <c r="R4562" s="104">
        <f t="shared" si="1467"/>
        <v>37.033418159999997</v>
      </c>
      <c r="S4562" s="109" t="s">
        <v>52</v>
      </c>
      <c r="T4562" s="110">
        <f t="shared" si="1474"/>
        <v>44602</v>
      </c>
      <c r="U4562" s="111">
        <f t="shared" si="1468"/>
        <v>0</v>
      </c>
    </row>
    <row r="4563" spans="1:21" x14ac:dyDescent="0.2">
      <c r="A4563" s="112">
        <f t="shared" si="1469"/>
        <v>44588</v>
      </c>
      <c r="B4563" s="104">
        <f t="shared" si="1457"/>
        <v>8271.717150890001</v>
      </c>
      <c r="C4563" s="104">
        <f t="shared" si="1475"/>
        <v>7618.792465749947</v>
      </c>
      <c r="D4563" s="132">
        <f t="shared" si="1458"/>
        <v>44572</v>
      </c>
      <c r="E4563" s="105">
        <f t="shared" si="1456"/>
        <v>1.209E-3</v>
      </c>
      <c r="F4563" s="106">
        <f t="shared" si="1459"/>
        <v>17</v>
      </c>
      <c r="G4563" s="106">
        <f t="shared" si="1460"/>
        <v>31</v>
      </c>
      <c r="H4563" s="104">
        <f t="shared" si="1470"/>
        <v>1.0006628099999999</v>
      </c>
      <c r="I4563" s="104">
        <f t="shared" si="1461"/>
        <v>1.0798179999999999</v>
      </c>
      <c r="J4563" s="104">
        <f t="shared" si="1462"/>
        <v>1.0805337100000001</v>
      </c>
      <c r="K4563" s="104">
        <f t="shared" si="1463"/>
        <v>8232.3620887300003</v>
      </c>
      <c r="L4563" s="107">
        <f t="shared" si="1472"/>
        <v>0</v>
      </c>
      <c r="M4563" s="105">
        <f t="shared" si="1473"/>
        <v>0</v>
      </c>
      <c r="N4563" s="104">
        <f t="shared" si="1464"/>
        <v>0</v>
      </c>
      <c r="O4563" s="113">
        <f t="shared" si="1471"/>
        <v>0.11</v>
      </c>
      <c r="P4563" s="108">
        <f t="shared" si="1465"/>
        <v>1.004780531</v>
      </c>
      <c r="Q4563" s="104">
        <f t="shared" si="1466"/>
        <v>39.355062160000003</v>
      </c>
      <c r="R4563" s="104">
        <f t="shared" si="1467"/>
        <v>39.355062160000003</v>
      </c>
      <c r="S4563" s="109" t="s">
        <v>52</v>
      </c>
      <c r="T4563" s="110">
        <f t="shared" si="1474"/>
        <v>44602</v>
      </c>
      <c r="U4563" s="111">
        <f t="shared" si="1468"/>
        <v>0</v>
      </c>
    </row>
    <row r="4564" spans="1:21" x14ac:dyDescent="0.2">
      <c r="A4564" s="112">
        <f t="shared" si="1469"/>
        <v>44589</v>
      </c>
      <c r="B4564" s="104">
        <f t="shared" si="1457"/>
        <v>8274.3605300500003</v>
      </c>
      <c r="C4564" s="104">
        <f t="shared" si="1475"/>
        <v>7618.792465749947</v>
      </c>
      <c r="D4564" s="132">
        <f t="shared" si="1458"/>
        <v>44572</v>
      </c>
      <c r="E4564" s="105">
        <f t="shared" si="1456"/>
        <v>1.209E-3</v>
      </c>
      <c r="F4564" s="106">
        <f t="shared" si="1459"/>
        <v>18</v>
      </c>
      <c r="G4564" s="106">
        <f t="shared" si="1460"/>
        <v>31</v>
      </c>
      <c r="H4564" s="104">
        <f t="shared" si="1470"/>
        <v>1.00070182</v>
      </c>
      <c r="I4564" s="104">
        <f t="shared" si="1461"/>
        <v>1.0798179999999999</v>
      </c>
      <c r="J4564" s="104">
        <f t="shared" si="1462"/>
        <v>1.0805758299999999</v>
      </c>
      <c r="K4564" s="104">
        <f t="shared" si="1463"/>
        <v>8232.6829922699999</v>
      </c>
      <c r="L4564" s="107">
        <f t="shared" si="1472"/>
        <v>0</v>
      </c>
      <c r="M4564" s="105">
        <f t="shared" si="1473"/>
        <v>0</v>
      </c>
      <c r="N4564" s="104">
        <f t="shared" si="1464"/>
        <v>0</v>
      </c>
      <c r="O4564" s="113">
        <f t="shared" si="1471"/>
        <v>0.11</v>
      </c>
      <c r="P4564" s="108">
        <f t="shared" si="1465"/>
        <v>1.005062449</v>
      </c>
      <c r="Q4564" s="104">
        <f t="shared" si="1466"/>
        <v>41.677537780000002</v>
      </c>
      <c r="R4564" s="104">
        <f t="shared" si="1467"/>
        <v>41.677537780000002</v>
      </c>
      <c r="S4564" s="109" t="s">
        <v>52</v>
      </c>
      <c r="T4564" s="110">
        <f t="shared" si="1474"/>
        <v>44602</v>
      </c>
      <c r="U4564" s="111">
        <f t="shared" si="1468"/>
        <v>0</v>
      </c>
    </row>
    <row r="4565" spans="1:21" x14ac:dyDescent="0.2">
      <c r="A4565" s="112">
        <f t="shared" si="1469"/>
        <v>44590</v>
      </c>
      <c r="B4565" s="104">
        <f t="shared" si="1457"/>
        <v>8277.0047487800002</v>
      </c>
      <c r="C4565" s="104">
        <f t="shared" si="1475"/>
        <v>7618.792465749947</v>
      </c>
      <c r="D4565" s="132">
        <f t="shared" si="1458"/>
        <v>44572</v>
      </c>
      <c r="E4565" s="105">
        <f t="shared" si="1456"/>
        <v>1.209E-3</v>
      </c>
      <c r="F4565" s="106">
        <f t="shared" si="1459"/>
        <v>19</v>
      </c>
      <c r="G4565" s="106">
        <f t="shared" si="1460"/>
        <v>31</v>
      </c>
      <c r="H4565" s="104">
        <f t="shared" si="1470"/>
        <v>1.0007408200000001</v>
      </c>
      <c r="I4565" s="104">
        <f t="shared" si="1461"/>
        <v>1.0798179999999999</v>
      </c>
      <c r="J4565" s="104">
        <f t="shared" si="1462"/>
        <v>1.0806179499999999</v>
      </c>
      <c r="K4565" s="104">
        <f t="shared" si="1463"/>
        <v>8233.0038958099994</v>
      </c>
      <c r="L4565" s="107">
        <f t="shared" si="1472"/>
        <v>0</v>
      </c>
      <c r="M4565" s="105">
        <f t="shared" si="1473"/>
        <v>0</v>
      </c>
      <c r="N4565" s="104">
        <f t="shared" si="1464"/>
        <v>0</v>
      </c>
      <c r="O4565" s="113">
        <f t="shared" si="1471"/>
        <v>0.11</v>
      </c>
      <c r="P4565" s="108">
        <f t="shared" si="1465"/>
        <v>1.0053444469999999</v>
      </c>
      <c r="Q4565" s="104">
        <f t="shared" si="1466"/>
        <v>44.000852969999997</v>
      </c>
      <c r="R4565" s="104">
        <f t="shared" si="1467"/>
        <v>44.000852969999997</v>
      </c>
      <c r="S4565" s="109" t="s">
        <v>52</v>
      </c>
      <c r="T4565" s="110">
        <f t="shared" si="1474"/>
        <v>44602</v>
      </c>
      <c r="U4565" s="111">
        <f t="shared" si="1468"/>
        <v>0</v>
      </c>
    </row>
    <row r="4566" spans="1:21" x14ac:dyDescent="0.2">
      <c r="A4566" s="112">
        <f t="shared" si="1469"/>
        <v>44591</v>
      </c>
      <c r="B4566" s="104">
        <f t="shared" si="1457"/>
        <v>8279.6497907000012</v>
      </c>
      <c r="C4566" s="104">
        <f t="shared" si="1475"/>
        <v>7618.792465749947</v>
      </c>
      <c r="D4566" s="132">
        <f t="shared" si="1458"/>
        <v>44572</v>
      </c>
      <c r="E4566" s="105">
        <f t="shared" si="1456"/>
        <v>1.209E-3</v>
      </c>
      <c r="F4566" s="106">
        <f t="shared" si="1459"/>
        <v>20</v>
      </c>
      <c r="G4566" s="106">
        <f t="shared" si="1460"/>
        <v>31</v>
      </c>
      <c r="H4566" s="104">
        <f t="shared" si="1470"/>
        <v>1.0007798299999999</v>
      </c>
      <c r="I4566" s="104">
        <f t="shared" si="1461"/>
        <v>1.0798179999999999</v>
      </c>
      <c r="J4566" s="104">
        <f t="shared" si="1462"/>
        <v>1.08066007</v>
      </c>
      <c r="K4566" s="104">
        <f t="shared" si="1463"/>
        <v>8233.3247993500008</v>
      </c>
      <c r="L4566" s="107">
        <f t="shared" si="1472"/>
        <v>0</v>
      </c>
      <c r="M4566" s="105">
        <f t="shared" si="1473"/>
        <v>0</v>
      </c>
      <c r="N4566" s="104">
        <f t="shared" si="1464"/>
        <v>0</v>
      </c>
      <c r="O4566" s="113">
        <f t="shared" si="1471"/>
        <v>0.11</v>
      </c>
      <c r="P4566" s="108">
        <f t="shared" si="1465"/>
        <v>1.0056265230000001</v>
      </c>
      <c r="Q4566" s="104">
        <f t="shared" si="1466"/>
        <v>46.324991349999998</v>
      </c>
      <c r="R4566" s="104">
        <f t="shared" si="1467"/>
        <v>46.324991349999998</v>
      </c>
      <c r="S4566" s="109" t="s">
        <v>52</v>
      </c>
      <c r="T4566" s="110">
        <f t="shared" si="1474"/>
        <v>44602</v>
      </c>
      <c r="U4566" s="111">
        <f t="shared" si="1468"/>
        <v>0</v>
      </c>
    </row>
    <row r="4567" spans="1:21" x14ac:dyDescent="0.2">
      <c r="A4567" s="112">
        <f t="shared" si="1469"/>
        <v>44592</v>
      </c>
      <c r="B4567" s="104">
        <f t="shared" si="1457"/>
        <v>8282.2956723400002</v>
      </c>
      <c r="C4567" s="104">
        <f t="shared" si="1475"/>
        <v>7618.792465749947</v>
      </c>
      <c r="D4567" s="132">
        <f t="shared" si="1458"/>
        <v>44572</v>
      </c>
      <c r="E4567" s="105">
        <f t="shared" si="1456"/>
        <v>1.209E-3</v>
      </c>
      <c r="F4567" s="106">
        <f t="shared" si="1459"/>
        <v>21</v>
      </c>
      <c r="G4567" s="106">
        <f t="shared" si="1460"/>
        <v>31</v>
      </c>
      <c r="H4567" s="104">
        <f t="shared" si="1470"/>
        <v>1.00081884</v>
      </c>
      <c r="I4567" s="104">
        <f t="shared" si="1461"/>
        <v>1.0798179999999999</v>
      </c>
      <c r="J4567" s="104">
        <f t="shared" si="1462"/>
        <v>1.08070219</v>
      </c>
      <c r="K4567" s="104">
        <f t="shared" si="1463"/>
        <v>8233.6457028900004</v>
      </c>
      <c r="L4567" s="107">
        <f t="shared" si="1472"/>
        <v>0</v>
      </c>
      <c r="M4567" s="105">
        <f t="shared" si="1473"/>
        <v>0</v>
      </c>
      <c r="N4567" s="104">
        <f t="shared" si="1464"/>
        <v>0</v>
      </c>
      <c r="O4567" s="113">
        <f t="shared" si="1471"/>
        <v>0.11</v>
      </c>
      <c r="P4567" s="108">
        <f t="shared" si="1465"/>
        <v>1.005908679</v>
      </c>
      <c r="Q4567" s="104">
        <f t="shared" si="1466"/>
        <v>48.64996945</v>
      </c>
      <c r="R4567" s="104">
        <f t="shared" si="1467"/>
        <v>48.64996945</v>
      </c>
      <c r="S4567" s="109" t="s">
        <v>52</v>
      </c>
      <c r="T4567" s="110">
        <f t="shared" si="1474"/>
        <v>44602</v>
      </c>
      <c r="U4567" s="111">
        <f t="shared" si="1468"/>
        <v>0</v>
      </c>
    </row>
    <row r="4568" spans="1:21" x14ac:dyDescent="0.2">
      <c r="A4568" s="112">
        <f t="shared" si="1469"/>
        <v>44593</v>
      </c>
      <c r="B4568" s="104">
        <f t="shared" si="1457"/>
        <v>8284.9423855599998</v>
      </c>
      <c r="C4568" s="104">
        <f t="shared" si="1475"/>
        <v>7618.792465749947</v>
      </c>
      <c r="D4568" s="132">
        <f t="shared" si="1458"/>
        <v>44572</v>
      </c>
      <c r="E4568" s="105">
        <f t="shared" si="1456"/>
        <v>1.209E-3</v>
      </c>
      <c r="F4568" s="106">
        <f t="shared" si="1459"/>
        <v>22</v>
      </c>
      <c r="G4568" s="106">
        <f t="shared" si="1460"/>
        <v>31</v>
      </c>
      <c r="H4568" s="104">
        <f t="shared" si="1470"/>
        <v>1.0008578400000001</v>
      </c>
      <c r="I4568" s="104">
        <f t="shared" si="1461"/>
        <v>1.0798179999999999</v>
      </c>
      <c r="J4568" s="104">
        <f t="shared" si="1462"/>
        <v>1.08074431</v>
      </c>
      <c r="K4568" s="104">
        <f t="shared" si="1463"/>
        <v>8233.96660643</v>
      </c>
      <c r="L4568" s="107">
        <f t="shared" si="1472"/>
        <v>0</v>
      </c>
      <c r="M4568" s="105">
        <f t="shared" si="1473"/>
        <v>0</v>
      </c>
      <c r="N4568" s="104">
        <f t="shared" si="1464"/>
        <v>0</v>
      </c>
      <c r="O4568" s="113">
        <f t="shared" si="1471"/>
        <v>0.11</v>
      </c>
      <c r="P4568" s="108">
        <f t="shared" si="1465"/>
        <v>1.006190914</v>
      </c>
      <c r="Q4568" s="104">
        <f t="shared" si="1466"/>
        <v>50.975779129999999</v>
      </c>
      <c r="R4568" s="104">
        <f t="shared" si="1467"/>
        <v>50.975779129999999</v>
      </c>
      <c r="S4568" s="109" t="s">
        <v>52</v>
      </c>
      <c r="T4568" s="110">
        <f t="shared" si="1474"/>
        <v>44602</v>
      </c>
      <c r="U4568" s="111">
        <f t="shared" si="1468"/>
        <v>0</v>
      </c>
    </row>
    <row r="4569" spans="1:21" x14ac:dyDescent="0.2">
      <c r="A4569" s="112">
        <f t="shared" si="1469"/>
        <v>44594</v>
      </c>
      <c r="B4569" s="104">
        <f t="shared" si="1457"/>
        <v>8287.5900071100004</v>
      </c>
      <c r="C4569" s="104">
        <f t="shared" si="1475"/>
        <v>7618.792465749947</v>
      </c>
      <c r="D4569" s="132">
        <f t="shared" si="1458"/>
        <v>44572</v>
      </c>
      <c r="E4569" s="105">
        <f t="shared" si="1456"/>
        <v>1.209E-3</v>
      </c>
      <c r="F4569" s="106">
        <f t="shared" si="1459"/>
        <v>23</v>
      </c>
      <c r="G4569" s="106">
        <f t="shared" si="1460"/>
        <v>31</v>
      </c>
      <c r="H4569" s="104">
        <f t="shared" si="1470"/>
        <v>1.0008968600000001</v>
      </c>
      <c r="I4569" s="104">
        <f t="shared" si="1461"/>
        <v>1.0798179999999999</v>
      </c>
      <c r="J4569" s="104">
        <f t="shared" si="1462"/>
        <v>1.08078644</v>
      </c>
      <c r="K4569" s="104">
        <f t="shared" si="1463"/>
        <v>8234.2875861499997</v>
      </c>
      <c r="L4569" s="107">
        <f t="shared" si="1472"/>
        <v>0</v>
      </c>
      <c r="M4569" s="105">
        <f t="shared" si="1473"/>
        <v>0</v>
      </c>
      <c r="N4569" s="104">
        <f t="shared" si="1464"/>
        <v>0</v>
      </c>
      <c r="O4569" s="113">
        <f t="shared" si="1471"/>
        <v>0.11</v>
      </c>
      <c r="P4569" s="108">
        <f t="shared" si="1465"/>
        <v>1.0064732279999999</v>
      </c>
      <c r="Q4569" s="104">
        <f t="shared" si="1466"/>
        <v>53.302420959999999</v>
      </c>
      <c r="R4569" s="104">
        <f t="shared" si="1467"/>
        <v>53.302420959999999</v>
      </c>
      <c r="S4569" s="109" t="s">
        <v>52</v>
      </c>
      <c r="T4569" s="110">
        <f t="shared" si="1474"/>
        <v>44602</v>
      </c>
      <c r="U4569" s="111">
        <f t="shared" si="1468"/>
        <v>0</v>
      </c>
    </row>
    <row r="4570" spans="1:21" x14ac:dyDescent="0.2">
      <c r="A4570" s="112">
        <f t="shared" si="1469"/>
        <v>44595</v>
      </c>
      <c r="B4570" s="104">
        <f t="shared" si="1457"/>
        <v>8290.2383837199995</v>
      </c>
      <c r="C4570" s="104">
        <f t="shared" si="1475"/>
        <v>7618.792465749947</v>
      </c>
      <c r="D4570" s="132">
        <f t="shared" si="1458"/>
        <v>44572</v>
      </c>
      <c r="E4570" s="105">
        <f t="shared" si="1456"/>
        <v>1.209E-3</v>
      </c>
      <c r="F4570" s="106">
        <f t="shared" si="1459"/>
        <v>24</v>
      </c>
      <c r="G4570" s="106">
        <f t="shared" si="1460"/>
        <v>31</v>
      </c>
      <c r="H4570" s="104">
        <f t="shared" si="1470"/>
        <v>1.0009358699999999</v>
      </c>
      <c r="I4570" s="104">
        <f t="shared" si="1461"/>
        <v>1.0798179999999999</v>
      </c>
      <c r="J4570" s="104">
        <f t="shared" si="1462"/>
        <v>1.08082856</v>
      </c>
      <c r="K4570" s="104">
        <f t="shared" si="1463"/>
        <v>8234.6084896899993</v>
      </c>
      <c r="L4570" s="107">
        <f t="shared" si="1472"/>
        <v>0</v>
      </c>
      <c r="M4570" s="105">
        <f t="shared" si="1473"/>
        <v>0</v>
      </c>
      <c r="N4570" s="104">
        <f t="shared" si="1464"/>
        <v>0</v>
      </c>
      <c r="O4570" s="113">
        <f t="shared" si="1471"/>
        <v>0.11</v>
      </c>
      <c r="P4570" s="108">
        <f t="shared" si="1465"/>
        <v>1.0067556209999999</v>
      </c>
      <c r="Q4570" s="104">
        <f t="shared" si="1466"/>
        <v>55.629894030000003</v>
      </c>
      <c r="R4570" s="104">
        <f t="shared" si="1467"/>
        <v>55.629894030000003</v>
      </c>
      <c r="S4570" s="109" t="s">
        <v>52</v>
      </c>
      <c r="T4570" s="110">
        <f t="shared" si="1474"/>
        <v>44602</v>
      </c>
      <c r="U4570" s="111">
        <f t="shared" si="1468"/>
        <v>0</v>
      </c>
    </row>
    <row r="4571" spans="1:21" x14ac:dyDescent="0.2">
      <c r="A4571" s="112">
        <f t="shared" si="1469"/>
        <v>44596</v>
      </c>
      <c r="B4571" s="104">
        <f t="shared" si="1457"/>
        <v>8292.8876770999996</v>
      </c>
      <c r="C4571" s="104">
        <f t="shared" si="1475"/>
        <v>7618.792465749947</v>
      </c>
      <c r="D4571" s="132">
        <f t="shared" si="1458"/>
        <v>44572</v>
      </c>
      <c r="E4571" s="105">
        <f t="shared" si="1456"/>
        <v>1.209E-3</v>
      </c>
      <c r="F4571" s="106">
        <f t="shared" si="1459"/>
        <v>25</v>
      </c>
      <c r="G4571" s="106">
        <f t="shared" si="1460"/>
        <v>31</v>
      </c>
      <c r="H4571" s="104">
        <f t="shared" si="1470"/>
        <v>1.00097488</v>
      </c>
      <c r="I4571" s="104">
        <f t="shared" si="1461"/>
        <v>1.0798179999999999</v>
      </c>
      <c r="J4571" s="104">
        <f t="shared" si="1462"/>
        <v>1.08087069</v>
      </c>
      <c r="K4571" s="104">
        <f t="shared" si="1463"/>
        <v>8234.9294694199998</v>
      </c>
      <c r="L4571" s="107">
        <f t="shared" si="1472"/>
        <v>0</v>
      </c>
      <c r="M4571" s="105">
        <f t="shared" si="1473"/>
        <v>0</v>
      </c>
      <c r="N4571" s="104">
        <f t="shared" si="1464"/>
        <v>0</v>
      </c>
      <c r="O4571" s="113">
        <f t="shared" si="1471"/>
        <v>0.11</v>
      </c>
      <c r="P4571" s="108">
        <f t="shared" si="1465"/>
        <v>1.0070380940000001</v>
      </c>
      <c r="Q4571" s="104">
        <f t="shared" si="1466"/>
        <v>57.958207680000001</v>
      </c>
      <c r="R4571" s="104">
        <f t="shared" si="1467"/>
        <v>57.958207680000001</v>
      </c>
      <c r="S4571" s="109" t="s">
        <v>52</v>
      </c>
      <c r="T4571" s="110">
        <f t="shared" si="1474"/>
        <v>44602</v>
      </c>
      <c r="U4571" s="111">
        <f t="shared" si="1468"/>
        <v>0</v>
      </c>
    </row>
    <row r="4572" spans="1:21" x14ac:dyDescent="0.2">
      <c r="A4572" s="112">
        <f t="shared" si="1469"/>
        <v>44597</v>
      </c>
      <c r="B4572" s="104">
        <f t="shared" si="1457"/>
        <v>8295.53779416</v>
      </c>
      <c r="C4572" s="104">
        <f t="shared" si="1475"/>
        <v>7618.792465749947</v>
      </c>
      <c r="D4572" s="132">
        <f t="shared" si="1458"/>
        <v>44572</v>
      </c>
      <c r="E4572" s="105">
        <f t="shared" si="1456"/>
        <v>1.209E-3</v>
      </c>
      <c r="F4572" s="106">
        <f t="shared" si="1459"/>
        <v>26</v>
      </c>
      <c r="G4572" s="106">
        <f t="shared" si="1460"/>
        <v>31</v>
      </c>
      <c r="H4572" s="104">
        <f t="shared" si="1470"/>
        <v>1.0010139</v>
      </c>
      <c r="I4572" s="104">
        <f t="shared" si="1461"/>
        <v>1.0798179999999999</v>
      </c>
      <c r="J4572" s="104">
        <f t="shared" si="1462"/>
        <v>1.08091282</v>
      </c>
      <c r="K4572" s="104">
        <f t="shared" si="1463"/>
        <v>8235.2504491399995</v>
      </c>
      <c r="L4572" s="107">
        <f t="shared" si="1472"/>
        <v>0</v>
      </c>
      <c r="M4572" s="105">
        <f t="shared" si="1473"/>
        <v>0</v>
      </c>
      <c r="N4572" s="104">
        <f t="shared" si="1464"/>
        <v>0</v>
      </c>
      <c r="O4572" s="113">
        <f t="shared" si="1471"/>
        <v>0.11</v>
      </c>
      <c r="P4572" s="108">
        <f t="shared" si="1465"/>
        <v>1.0073206450000001</v>
      </c>
      <c r="Q4572" s="104">
        <f t="shared" si="1466"/>
        <v>60.287345019999997</v>
      </c>
      <c r="R4572" s="104">
        <f t="shared" si="1467"/>
        <v>60.287345019999997</v>
      </c>
      <c r="S4572" s="109" t="s">
        <v>52</v>
      </c>
      <c r="T4572" s="110">
        <f t="shared" si="1474"/>
        <v>44602</v>
      </c>
      <c r="U4572" s="111">
        <f t="shared" si="1468"/>
        <v>0</v>
      </c>
    </row>
    <row r="4573" spans="1:21" x14ac:dyDescent="0.2">
      <c r="A4573" s="112">
        <f t="shared" si="1469"/>
        <v>44598</v>
      </c>
      <c r="B4573" s="104">
        <f t="shared" si="1457"/>
        <v>8298.1887514600003</v>
      </c>
      <c r="C4573" s="104">
        <f t="shared" si="1475"/>
        <v>7618.792465749947</v>
      </c>
      <c r="D4573" s="132">
        <f t="shared" si="1458"/>
        <v>44572</v>
      </c>
      <c r="E4573" s="105">
        <f t="shared" si="1456"/>
        <v>1.209E-3</v>
      </c>
      <c r="F4573" s="106">
        <f t="shared" si="1459"/>
        <v>27</v>
      </c>
      <c r="G4573" s="106">
        <f t="shared" si="1460"/>
        <v>31</v>
      </c>
      <c r="H4573" s="104">
        <f t="shared" si="1470"/>
        <v>1.0010529100000001</v>
      </c>
      <c r="I4573" s="104">
        <f t="shared" si="1461"/>
        <v>1.0798179999999999</v>
      </c>
      <c r="J4573" s="104">
        <f t="shared" si="1462"/>
        <v>1.08095495</v>
      </c>
      <c r="K4573" s="104">
        <f t="shared" si="1463"/>
        <v>8235.5714288700001</v>
      </c>
      <c r="L4573" s="107">
        <f t="shared" si="1472"/>
        <v>0</v>
      </c>
      <c r="M4573" s="105">
        <f t="shared" si="1473"/>
        <v>0</v>
      </c>
      <c r="N4573" s="104">
        <f t="shared" si="1464"/>
        <v>0</v>
      </c>
      <c r="O4573" s="113">
        <f t="shared" si="1471"/>
        <v>0.11</v>
      </c>
      <c r="P4573" s="108">
        <f t="shared" si="1465"/>
        <v>1.007603276</v>
      </c>
      <c r="Q4573" s="104">
        <f t="shared" si="1466"/>
        <v>62.617322590000001</v>
      </c>
      <c r="R4573" s="104">
        <f t="shared" si="1467"/>
        <v>62.617322590000001</v>
      </c>
      <c r="S4573" s="109" t="s">
        <v>52</v>
      </c>
      <c r="T4573" s="110">
        <f t="shared" si="1474"/>
        <v>44602</v>
      </c>
      <c r="U4573" s="111">
        <f t="shared" si="1468"/>
        <v>0</v>
      </c>
    </row>
    <row r="4574" spans="1:21" x14ac:dyDescent="0.2">
      <c r="A4574" s="112">
        <f t="shared" si="1469"/>
        <v>44599</v>
      </c>
      <c r="B4574" s="104">
        <f t="shared" si="1457"/>
        <v>8300.8405490599998</v>
      </c>
      <c r="C4574" s="104">
        <f t="shared" si="1475"/>
        <v>7618.792465749947</v>
      </c>
      <c r="D4574" s="132">
        <f t="shared" si="1458"/>
        <v>44572</v>
      </c>
      <c r="E4574" s="105">
        <f t="shared" si="1456"/>
        <v>1.209E-3</v>
      </c>
      <c r="F4574" s="106">
        <f t="shared" si="1459"/>
        <v>28</v>
      </c>
      <c r="G4574" s="106">
        <f t="shared" si="1460"/>
        <v>31</v>
      </c>
      <c r="H4574" s="104">
        <f t="shared" si="1470"/>
        <v>1.0010919300000001</v>
      </c>
      <c r="I4574" s="104">
        <f t="shared" si="1461"/>
        <v>1.0798179999999999</v>
      </c>
      <c r="J4574" s="104">
        <f t="shared" si="1462"/>
        <v>1.0809970799999999</v>
      </c>
      <c r="K4574" s="104">
        <f t="shared" si="1463"/>
        <v>8235.8924086000006</v>
      </c>
      <c r="L4574" s="107">
        <f t="shared" si="1472"/>
        <v>0</v>
      </c>
      <c r="M4574" s="105">
        <f t="shared" si="1473"/>
        <v>0</v>
      </c>
      <c r="N4574" s="104">
        <f t="shared" si="1464"/>
        <v>0</v>
      </c>
      <c r="O4574" s="113">
        <f t="shared" si="1471"/>
        <v>0.11</v>
      </c>
      <c r="P4574" s="108">
        <f t="shared" si="1465"/>
        <v>1.0078859870000001</v>
      </c>
      <c r="Q4574" s="104">
        <f t="shared" si="1466"/>
        <v>64.948140460000005</v>
      </c>
      <c r="R4574" s="104">
        <f t="shared" si="1467"/>
        <v>64.948140460000005</v>
      </c>
      <c r="S4574" s="109" t="s">
        <v>52</v>
      </c>
      <c r="T4574" s="110">
        <f t="shared" si="1474"/>
        <v>44602</v>
      </c>
      <c r="U4574" s="111">
        <f t="shared" si="1468"/>
        <v>0</v>
      </c>
    </row>
    <row r="4575" spans="1:21" x14ac:dyDescent="0.2">
      <c r="A4575" s="112">
        <f t="shared" si="1469"/>
        <v>44600</v>
      </c>
      <c r="B4575" s="104">
        <f t="shared" si="1457"/>
        <v>8303.49324738</v>
      </c>
      <c r="C4575" s="104">
        <f t="shared" si="1475"/>
        <v>7618.792465749947</v>
      </c>
      <c r="D4575" s="132">
        <f t="shared" si="1458"/>
        <v>44572</v>
      </c>
      <c r="E4575" s="105">
        <f t="shared" si="1456"/>
        <v>1.209E-3</v>
      </c>
      <c r="F4575" s="106">
        <f t="shared" si="1459"/>
        <v>29</v>
      </c>
      <c r="G4575" s="106">
        <f t="shared" si="1460"/>
        <v>31</v>
      </c>
      <c r="H4575" s="104">
        <f t="shared" si="1470"/>
        <v>1.0011309500000001</v>
      </c>
      <c r="I4575" s="104">
        <f t="shared" si="1461"/>
        <v>1.0798179999999999</v>
      </c>
      <c r="J4575" s="104">
        <f t="shared" si="1462"/>
        <v>1.0810392200000001</v>
      </c>
      <c r="K4575" s="104">
        <f t="shared" si="1463"/>
        <v>8236.2134645099995</v>
      </c>
      <c r="L4575" s="107">
        <f t="shared" si="1472"/>
        <v>0</v>
      </c>
      <c r="M4575" s="105">
        <f t="shared" si="1473"/>
        <v>0</v>
      </c>
      <c r="N4575" s="104">
        <f t="shared" si="1464"/>
        <v>0</v>
      </c>
      <c r="O4575" s="113">
        <f t="shared" si="1471"/>
        <v>0.11</v>
      </c>
      <c r="P4575" s="108">
        <f t="shared" si="1465"/>
        <v>1.008168776</v>
      </c>
      <c r="Q4575" s="104">
        <f t="shared" si="1466"/>
        <v>67.279782870000005</v>
      </c>
      <c r="R4575" s="104">
        <f t="shared" si="1467"/>
        <v>67.279782870000005</v>
      </c>
      <c r="S4575" s="109" t="s">
        <v>52</v>
      </c>
      <c r="T4575" s="110">
        <f t="shared" si="1474"/>
        <v>44602</v>
      </c>
      <c r="U4575" s="111">
        <f t="shared" si="1468"/>
        <v>0</v>
      </c>
    </row>
    <row r="4576" spans="1:21" x14ac:dyDescent="0.2">
      <c r="A4576" s="112">
        <f t="shared" si="1469"/>
        <v>44601</v>
      </c>
      <c r="B4576" s="104">
        <f t="shared" si="1457"/>
        <v>8306.146709390001</v>
      </c>
      <c r="C4576" s="104">
        <f t="shared" si="1475"/>
        <v>7618.792465749947</v>
      </c>
      <c r="D4576" s="132">
        <f t="shared" si="1458"/>
        <v>44572</v>
      </c>
      <c r="E4576" s="105">
        <f t="shared" si="1456"/>
        <v>1.209E-3</v>
      </c>
      <c r="F4576" s="106">
        <f t="shared" si="1459"/>
        <v>30</v>
      </c>
      <c r="G4576" s="106">
        <f t="shared" si="1460"/>
        <v>31</v>
      </c>
      <c r="H4576" s="104">
        <f t="shared" si="1470"/>
        <v>1.0011699700000001</v>
      </c>
      <c r="I4576" s="104">
        <f t="shared" si="1461"/>
        <v>1.0798179999999999</v>
      </c>
      <c r="J4576" s="104">
        <f t="shared" si="1462"/>
        <v>1.0810813500000001</v>
      </c>
      <c r="K4576" s="104">
        <f t="shared" si="1463"/>
        <v>8236.5344442400001</v>
      </c>
      <c r="L4576" s="107">
        <f t="shared" si="1472"/>
        <v>0</v>
      </c>
      <c r="M4576" s="105">
        <f t="shared" si="1473"/>
        <v>0</v>
      </c>
      <c r="N4576" s="104">
        <f t="shared" si="1464"/>
        <v>0</v>
      </c>
      <c r="O4576" s="113">
        <f t="shared" si="1471"/>
        <v>0.11</v>
      </c>
      <c r="P4576" s="108">
        <f t="shared" si="1465"/>
        <v>1.0084516450000001</v>
      </c>
      <c r="Q4576" s="104">
        <f t="shared" si="1466"/>
        <v>69.612265149999999</v>
      </c>
      <c r="R4576" s="104">
        <f t="shared" si="1467"/>
        <v>69.612265149999999</v>
      </c>
      <c r="S4576" s="109" t="s">
        <v>52</v>
      </c>
      <c r="T4576" s="110">
        <f t="shared" si="1474"/>
        <v>44602</v>
      </c>
      <c r="U4576" s="111">
        <f t="shared" si="1468"/>
        <v>0</v>
      </c>
    </row>
    <row r="4577" spans="1:21" ht="15" x14ac:dyDescent="0.2">
      <c r="A4577" s="112">
        <f t="shared" si="1469"/>
        <v>44602</v>
      </c>
      <c r="B4577" s="104">
        <f t="shared" si="1457"/>
        <v>8308.801088780001</v>
      </c>
      <c r="C4577" s="104">
        <f t="shared" si="1475"/>
        <v>7618.792465749947</v>
      </c>
      <c r="D4577" s="132">
        <f t="shared" si="1458"/>
        <v>44572</v>
      </c>
      <c r="E4577" s="105">
        <f t="shared" si="1456"/>
        <v>1.209E-3</v>
      </c>
      <c r="F4577" s="106">
        <f t="shared" si="1459"/>
        <v>31</v>
      </c>
      <c r="G4577" s="106">
        <f t="shared" si="1460"/>
        <v>31</v>
      </c>
      <c r="H4577" s="104">
        <f t="shared" si="1470"/>
        <v>1.001209</v>
      </c>
      <c r="I4577" s="104">
        <f t="shared" si="1461"/>
        <v>1.0798179999999999</v>
      </c>
      <c r="J4577" s="104">
        <f t="shared" si="1462"/>
        <v>1.08112349</v>
      </c>
      <c r="K4577" s="104">
        <f t="shared" si="1463"/>
        <v>8236.8555001500008</v>
      </c>
      <c r="L4577" s="107">
        <f t="shared" si="1472"/>
        <v>149</v>
      </c>
      <c r="M4577" s="137">
        <f>N4577/K4577</f>
        <v>4.7548439997869056E-2</v>
      </c>
      <c r="N4577" s="104">
        <f>321.12204852+70.527581</f>
        <v>391.64962952000002</v>
      </c>
      <c r="O4577" s="113">
        <f t="shared" si="1471"/>
        <v>0.11</v>
      </c>
      <c r="P4577" s="108">
        <f t="shared" si="1465"/>
        <v>1.0087345940000001</v>
      </c>
      <c r="Q4577" s="104">
        <f t="shared" si="1466"/>
        <v>71.945588630000003</v>
      </c>
      <c r="R4577" s="104">
        <f t="shared" si="1467"/>
        <v>463.59521815000005</v>
      </c>
      <c r="S4577" s="109" t="s">
        <v>52</v>
      </c>
      <c r="T4577" s="110">
        <f t="shared" si="1474"/>
        <v>44602</v>
      </c>
      <c r="U4577" s="111">
        <f t="shared" si="1468"/>
        <v>7845.2058706300004</v>
      </c>
    </row>
    <row r="4578" spans="1:21" x14ac:dyDescent="0.2">
      <c r="A4578" s="112">
        <f t="shared" si="1469"/>
        <v>44603</v>
      </c>
      <c r="B4578" s="104">
        <f t="shared" si="1457"/>
        <v>7847.6429367700002</v>
      </c>
      <c r="C4578" s="104">
        <f t="shared" si="1475"/>
        <v>7256.5307693399473</v>
      </c>
      <c r="D4578" s="132">
        <f t="shared" si="1458"/>
        <v>44603</v>
      </c>
      <c r="E4578" s="105">
        <f t="shared" si="1456"/>
        <v>0</v>
      </c>
      <c r="F4578" s="106">
        <f t="shared" si="1459"/>
        <v>1</v>
      </c>
      <c r="G4578" s="106">
        <f t="shared" si="1460"/>
        <v>28</v>
      </c>
      <c r="H4578" s="104">
        <f t="shared" si="1470"/>
        <v>1</v>
      </c>
      <c r="I4578" s="104">
        <f t="shared" si="1461"/>
        <v>1.08112349</v>
      </c>
      <c r="J4578" s="104">
        <f t="shared" si="1462"/>
        <v>1.08112349</v>
      </c>
      <c r="K4578" s="104">
        <f t="shared" si="1463"/>
        <v>7845.2058706400003</v>
      </c>
      <c r="L4578" s="107">
        <f t="shared" si="1472"/>
        <v>0</v>
      </c>
      <c r="M4578" s="105">
        <f t="shared" si="1473"/>
        <v>0</v>
      </c>
      <c r="N4578" s="104">
        <f t="shared" si="1464"/>
        <v>0</v>
      </c>
      <c r="O4578" s="113">
        <f t="shared" si="1471"/>
        <v>0.11</v>
      </c>
      <c r="P4578" s="108">
        <f t="shared" si="1465"/>
        <v>1.000310644</v>
      </c>
      <c r="Q4578" s="104">
        <f t="shared" si="1466"/>
        <v>2.4370661299999998</v>
      </c>
      <c r="R4578" s="104">
        <f t="shared" si="1467"/>
        <v>2.4370661299999998</v>
      </c>
      <c r="S4578" s="109" t="s">
        <v>52</v>
      </c>
      <c r="T4578" s="110">
        <f t="shared" si="1474"/>
        <v>44630</v>
      </c>
      <c r="U4578" s="111">
        <f t="shared" si="1468"/>
        <v>0</v>
      </c>
    </row>
    <row r="4579" spans="1:21" x14ac:dyDescent="0.2">
      <c r="A4579" s="112">
        <f t="shared" si="1469"/>
        <v>44604</v>
      </c>
      <c r="B4579" s="104">
        <f t="shared" si="1457"/>
        <v>7850.0807560399999</v>
      </c>
      <c r="C4579" s="104">
        <f t="shared" si="1475"/>
        <v>7256.5307693399473</v>
      </c>
      <c r="D4579" s="132">
        <f t="shared" si="1458"/>
        <v>44603</v>
      </c>
      <c r="E4579" s="105">
        <f t="shared" si="1456"/>
        <v>0</v>
      </c>
      <c r="F4579" s="106">
        <f t="shared" si="1459"/>
        <v>2</v>
      </c>
      <c r="G4579" s="106">
        <f t="shared" si="1460"/>
        <v>28</v>
      </c>
      <c r="H4579" s="104">
        <f t="shared" si="1470"/>
        <v>1</v>
      </c>
      <c r="I4579" s="104">
        <f t="shared" si="1461"/>
        <v>1.08112349</v>
      </c>
      <c r="J4579" s="104">
        <f t="shared" si="1462"/>
        <v>1.08112349</v>
      </c>
      <c r="K4579" s="104">
        <f t="shared" si="1463"/>
        <v>7845.2058706400003</v>
      </c>
      <c r="L4579" s="107">
        <f t="shared" si="1472"/>
        <v>0</v>
      </c>
      <c r="M4579" s="105">
        <f t="shared" si="1473"/>
        <v>0</v>
      </c>
      <c r="N4579" s="104">
        <f t="shared" si="1464"/>
        <v>0</v>
      </c>
      <c r="O4579" s="113">
        <f t="shared" si="1471"/>
        <v>0.11</v>
      </c>
      <c r="P4579" s="108">
        <f t="shared" si="1465"/>
        <v>1.000621384</v>
      </c>
      <c r="Q4579" s="104">
        <f t="shared" si="1466"/>
        <v>4.8748854000000001</v>
      </c>
      <c r="R4579" s="104">
        <f t="shared" si="1467"/>
        <v>4.8748854000000001</v>
      </c>
      <c r="S4579" s="109" t="s">
        <v>52</v>
      </c>
      <c r="T4579" s="110">
        <f t="shared" si="1474"/>
        <v>44630</v>
      </c>
      <c r="U4579" s="111">
        <f t="shared" si="1468"/>
        <v>0</v>
      </c>
    </row>
    <row r="4580" spans="1:21" x14ac:dyDescent="0.2">
      <c r="A4580" s="112">
        <f t="shared" si="1469"/>
        <v>44605</v>
      </c>
      <c r="B4580" s="104">
        <f t="shared" si="1457"/>
        <v>7852.5193284500001</v>
      </c>
      <c r="C4580" s="104">
        <f t="shared" si="1475"/>
        <v>7256.5307693399473</v>
      </c>
      <c r="D4580" s="132">
        <f t="shared" si="1458"/>
        <v>44603</v>
      </c>
      <c r="E4580" s="105">
        <f t="shared" si="1456"/>
        <v>0</v>
      </c>
      <c r="F4580" s="106">
        <f t="shared" si="1459"/>
        <v>3</v>
      </c>
      <c r="G4580" s="106">
        <f t="shared" si="1460"/>
        <v>28</v>
      </c>
      <c r="H4580" s="104">
        <f t="shared" si="1470"/>
        <v>1</v>
      </c>
      <c r="I4580" s="104">
        <f t="shared" si="1461"/>
        <v>1.08112349</v>
      </c>
      <c r="J4580" s="104">
        <f t="shared" si="1462"/>
        <v>1.08112349</v>
      </c>
      <c r="K4580" s="104">
        <f t="shared" si="1463"/>
        <v>7845.2058706400003</v>
      </c>
      <c r="L4580" s="107">
        <f t="shared" si="1472"/>
        <v>0</v>
      </c>
      <c r="M4580" s="105">
        <f t="shared" si="1473"/>
        <v>0</v>
      </c>
      <c r="N4580" s="104">
        <f t="shared" si="1464"/>
        <v>0</v>
      </c>
      <c r="O4580" s="113">
        <f t="shared" si="1471"/>
        <v>0.11</v>
      </c>
      <c r="P4580" s="108">
        <f t="shared" si="1465"/>
        <v>1.0009322199999999</v>
      </c>
      <c r="Q4580" s="104">
        <f t="shared" si="1466"/>
        <v>7.3134578100000001</v>
      </c>
      <c r="R4580" s="104">
        <f t="shared" si="1467"/>
        <v>7.3134578100000001</v>
      </c>
      <c r="S4580" s="109" t="s">
        <v>52</v>
      </c>
      <c r="T4580" s="110">
        <f t="shared" si="1474"/>
        <v>44630</v>
      </c>
      <c r="U4580" s="111">
        <f t="shared" si="1468"/>
        <v>0</v>
      </c>
    </row>
    <row r="4581" spans="1:21" x14ac:dyDescent="0.2">
      <c r="A4581" s="112">
        <f t="shared" si="1469"/>
        <v>44606</v>
      </c>
      <c r="B4581" s="104">
        <f t="shared" si="1457"/>
        <v>7854.9586618500007</v>
      </c>
      <c r="C4581" s="104">
        <f t="shared" si="1475"/>
        <v>7256.5307693399473</v>
      </c>
      <c r="D4581" s="132">
        <f t="shared" si="1458"/>
        <v>44603</v>
      </c>
      <c r="E4581" s="105">
        <f t="shared" si="1456"/>
        <v>0</v>
      </c>
      <c r="F4581" s="106">
        <f t="shared" si="1459"/>
        <v>4</v>
      </c>
      <c r="G4581" s="106">
        <f t="shared" si="1460"/>
        <v>28</v>
      </c>
      <c r="H4581" s="104">
        <f t="shared" si="1470"/>
        <v>1</v>
      </c>
      <c r="I4581" s="104">
        <f t="shared" si="1461"/>
        <v>1.08112349</v>
      </c>
      <c r="J4581" s="104">
        <f t="shared" si="1462"/>
        <v>1.08112349</v>
      </c>
      <c r="K4581" s="104">
        <f t="shared" si="1463"/>
        <v>7845.2058706400003</v>
      </c>
      <c r="L4581" s="107">
        <f t="shared" si="1472"/>
        <v>0</v>
      </c>
      <c r="M4581" s="105">
        <f t="shared" si="1473"/>
        <v>0</v>
      </c>
      <c r="N4581" s="104">
        <f t="shared" si="1464"/>
        <v>0</v>
      </c>
      <c r="O4581" s="113">
        <f t="shared" si="1471"/>
        <v>0.11</v>
      </c>
      <c r="P4581" s="108">
        <f t="shared" si="1465"/>
        <v>1.0012431530000001</v>
      </c>
      <c r="Q4581" s="104">
        <f t="shared" si="1466"/>
        <v>9.7527912099999998</v>
      </c>
      <c r="R4581" s="104">
        <f t="shared" si="1467"/>
        <v>9.7527912099999998</v>
      </c>
      <c r="S4581" s="109" t="s">
        <v>52</v>
      </c>
      <c r="T4581" s="110">
        <f t="shared" si="1474"/>
        <v>44630</v>
      </c>
      <c r="U4581" s="111">
        <f t="shared" si="1468"/>
        <v>0</v>
      </c>
    </row>
    <row r="4582" spans="1:21" x14ac:dyDescent="0.2">
      <c r="A4582" s="112">
        <f t="shared" si="1469"/>
        <v>44607</v>
      </c>
      <c r="B4582" s="104">
        <f t="shared" si="1457"/>
        <v>7857.3987562299999</v>
      </c>
      <c r="C4582" s="104">
        <f t="shared" si="1475"/>
        <v>7256.5307693399473</v>
      </c>
      <c r="D4582" s="132">
        <f t="shared" si="1458"/>
        <v>44603</v>
      </c>
      <c r="E4582" s="105">
        <f t="shared" si="1456"/>
        <v>0</v>
      </c>
      <c r="F4582" s="106">
        <f t="shared" si="1459"/>
        <v>5</v>
      </c>
      <c r="G4582" s="106">
        <f t="shared" si="1460"/>
        <v>28</v>
      </c>
      <c r="H4582" s="104">
        <f t="shared" si="1470"/>
        <v>1</v>
      </c>
      <c r="I4582" s="104">
        <f t="shared" si="1461"/>
        <v>1.08112349</v>
      </c>
      <c r="J4582" s="104">
        <f t="shared" si="1462"/>
        <v>1.08112349</v>
      </c>
      <c r="K4582" s="104">
        <f t="shared" si="1463"/>
        <v>7845.2058706400003</v>
      </c>
      <c r="L4582" s="107">
        <f t="shared" si="1472"/>
        <v>0</v>
      </c>
      <c r="M4582" s="105">
        <f t="shared" si="1473"/>
        <v>0</v>
      </c>
      <c r="N4582" s="104">
        <f t="shared" si="1464"/>
        <v>0</v>
      </c>
      <c r="O4582" s="113">
        <f t="shared" si="1471"/>
        <v>0.11</v>
      </c>
      <c r="P4582" s="108">
        <f t="shared" si="1465"/>
        <v>1.0015541830000001</v>
      </c>
      <c r="Q4582" s="104">
        <f t="shared" si="1466"/>
        <v>12.192885589999999</v>
      </c>
      <c r="R4582" s="104">
        <f t="shared" si="1467"/>
        <v>12.192885589999999</v>
      </c>
      <c r="S4582" s="109" t="s">
        <v>52</v>
      </c>
      <c r="T4582" s="110">
        <f t="shared" si="1474"/>
        <v>44630</v>
      </c>
      <c r="U4582" s="111">
        <f t="shared" si="1468"/>
        <v>0</v>
      </c>
    </row>
    <row r="4583" spans="1:21" x14ac:dyDescent="0.2">
      <c r="A4583" s="112">
        <f t="shared" si="1469"/>
        <v>44608</v>
      </c>
      <c r="B4583" s="104">
        <f t="shared" si="1457"/>
        <v>7859.8396037500006</v>
      </c>
      <c r="C4583" s="104">
        <f t="shared" si="1475"/>
        <v>7256.5307693399473</v>
      </c>
      <c r="D4583" s="132">
        <f t="shared" si="1458"/>
        <v>44603</v>
      </c>
      <c r="E4583" s="105">
        <f t="shared" si="1456"/>
        <v>0</v>
      </c>
      <c r="F4583" s="106">
        <f t="shared" si="1459"/>
        <v>6</v>
      </c>
      <c r="G4583" s="106">
        <f t="shared" si="1460"/>
        <v>28</v>
      </c>
      <c r="H4583" s="104">
        <f t="shared" si="1470"/>
        <v>1</v>
      </c>
      <c r="I4583" s="104">
        <f t="shared" si="1461"/>
        <v>1.08112349</v>
      </c>
      <c r="J4583" s="104">
        <f t="shared" si="1462"/>
        <v>1.08112349</v>
      </c>
      <c r="K4583" s="104">
        <f t="shared" si="1463"/>
        <v>7845.2058706400003</v>
      </c>
      <c r="L4583" s="107">
        <f t="shared" si="1472"/>
        <v>0</v>
      </c>
      <c r="M4583" s="105">
        <f t="shared" si="1473"/>
        <v>0</v>
      </c>
      <c r="N4583" s="104">
        <f t="shared" si="1464"/>
        <v>0</v>
      </c>
      <c r="O4583" s="113">
        <f t="shared" si="1471"/>
        <v>0.11</v>
      </c>
      <c r="P4583" s="108">
        <f t="shared" si="1465"/>
        <v>1.001865309</v>
      </c>
      <c r="Q4583" s="104">
        <f t="shared" si="1466"/>
        <v>14.63373311</v>
      </c>
      <c r="R4583" s="104">
        <f t="shared" si="1467"/>
        <v>14.63373311</v>
      </c>
      <c r="S4583" s="109" t="s">
        <v>52</v>
      </c>
      <c r="T4583" s="110">
        <f t="shared" si="1474"/>
        <v>44630</v>
      </c>
      <c r="U4583" s="111">
        <f t="shared" si="1468"/>
        <v>0</v>
      </c>
    </row>
    <row r="4584" spans="1:21" x14ac:dyDescent="0.2">
      <c r="A4584" s="112">
        <f t="shared" si="1469"/>
        <v>44609</v>
      </c>
      <c r="B4584" s="104">
        <f t="shared" si="1457"/>
        <v>7862.2812122599998</v>
      </c>
      <c r="C4584" s="104">
        <f t="shared" si="1475"/>
        <v>7256.5307693399473</v>
      </c>
      <c r="D4584" s="132">
        <f t="shared" si="1458"/>
        <v>44603</v>
      </c>
      <c r="E4584" s="105">
        <f t="shared" si="1456"/>
        <v>0</v>
      </c>
      <c r="F4584" s="106">
        <f t="shared" si="1459"/>
        <v>7</v>
      </c>
      <c r="G4584" s="106">
        <f t="shared" si="1460"/>
        <v>28</v>
      </c>
      <c r="H4584" s="104">
        <f t="shared" si="1470"/>
        <v>1</v>
      </c>
      <c r="I4584" s="104">
        <f t="shared" si="1461"/>
        <v>1.08112349</v>
      </c>
      <c r="J4584" s="104">
        <f t="shared" si="1462"/>
        <v>1.08112349</v>
      </c>
      <c r="K4584" s="104">
        <f t="shared" si="1463"/>
        <v>7845.2058706400003</v>
      </c>
      <c r="L4584" s="107">
        <f t="shared" si="1472"/>
        <v>0</v>
      </c>
      <c r="M4584" s="105">
        <f t="shared" si="1473"/>
        <v>0</v>
      </c>
      <c r="N4584" s="104">
        <f t="shared" si="1464"/>
        <v>0</v>
      </c>
      <c r="O4584" s="113">
        <f t="shared" si="1471"/>
        <v>0.11</v>
      </c>
      <c r="P4584" s="108">
        <f t="shared" si="1465"/>
        <v>1.002176532</v>
      </c>
      <c r="Q4584" s="104">
        <f t="shared" si="1466"/>
        <v>17.07534162</v>
      </c>
      <c r="R4584" s="104">
        <f t="shared" si="1467"/>
        <v>17.07534162</v>
      </c>
      <c r="S4584" s="109" t="s">
        <v>52</v>
      </c>
      <c r="T4584" s="110">
        <f t="shared" si="1474"/>
        <v>44630</v>
      </c>
      <c r="U4584" s="111">
        <f t="shared" si="1468"/>
        <v>0</v>
      </c>
    </row>
    <row r="4585" spans="1:21" x14ac:dyDescent="0.2">
      <c r="A4585" s="112">
        <f t="shared" si="1469"/>
        <v>44610</v>
      </c>
      <c r="B4585" s="104">
        <f t="shared" si="1457"/>
        <v>7864.7235817500004</v>
      </c>
      <c r="C4585" s="104">
        <f t="shared" si="1475"/>
        <v>7256.5307693399473</v>
      </c>
      <c r="D4585" s="132">
        <f t="shared" si="1458"/>
        <v>44603</v>
      </c>
      <c r="E4585" s="105">
        <f t="shared" si="1456"/>
        <v>0</v>
      </c>
      <c r="F4585" s="106">
        <f t="shared" si="1459"/>
        <v>8</v>
      </c>
      <c r="G4585" s="106">
        <f t="shared" si="1460"/>
        <v>28</v>
      </c>
      <c r="H4585" s="104">
        <f t="shared" si="1470"/>
        <v>1</v>
      </c>
      <c r="I4585" s="104">
        <f t="shared" si="1461"/>
        <v>1.08112349</v>
      </c>
      <c r="J4585" s="104">
        <f t="shared" si="1462"/>
        <v>1.08112349</v>
      </c>
      <c r="K4585" s="104">
        <f t="shared" si="1463"/>
        <v>7845.2058706400003</v>
      </c>
      <c r="L4585" s="107">
        <f t="shared" si="1472"/>
        <v>0</v>
      </c>
      <c r="M4585" s="105">
        <f t="shared" si="1473"/>
        <v>0</v>
      </c>
      <c r="N4585" s="104">
        <f t="shared" si="1464"/>
        <v>0</v>
      </c>
      <c r="O4585" s="113">
        <f t="shared" si="1471"/>
        <v>0.11</v>
      </c>
      <c r="P4585" s="108">
        <f t="shared" si="1465"/>
        <v>1.002487852</v>
      </c>
      <c r="Q4585" s="104">
        <f t="shared" si="1466"/>
        <v>19.51771111</v>
      </c>
      <c r="R4585" s="104">
        <f t="shared" si="1467"/>
        <v>19.51771111</v>
      </c>
      <c r="S4585" s="109" t="s">
        <v>52</v>
      </c>
      <c r="T4585" s="110">
        <f t="shared" si="1474"/>
        <v>44630</v>
      </c>
      <c r="U4585" s="111">
        <f t="shared" si="1468"/>
        <v>0</v>
      </c>
    </row>
    <row r="4586" spans="1:21" x14ac:dyDescent="0.2">
      <c r="A4586" s="112">
        <f t="shared" si="1469"/>
        <v>44611</v>
      </c>
      <c r="B4586" s="104">
        <f t="shared" si="1457"/>
        <v>7867.1667043800007</v>
      </c>
      <c r="C4586" s="104">
        <f t="shared" si="1475"/>
        <v>7256.5307693399473</v>
      </c>
      <c r="D4586" s="132">
        <f t="shared" si="1458"/>
        <v>44603</v>
      </c>
      <c r="E4586" s="105">
        <f t="shared" si="1456"/>
        <v>0</v>
      </c>
      <c r="F4586" s="106">
        <f t="shared" si="1459"/>
        <v>9</v>
      </c>
      <c r="G4586" s="106">
        <f t="shared" si="1460"/>
        <v>28</v>
      </c>
      <c r="H4586" s="104">
        <f t="shared" si="1470"/>
        <v>1</v>
      </c>
      <c r="I4586" s="104">
        <f t="shared" si="1461"/>
        <v>1.08112349</v>
      </c>
      <c r="J4586" s="104">
        <f t="shared" si="1462"/>
        <v>1.08112349</v>
      </c>
      <c r="K4586" s="104">
        <f t="shared" si="1463"/>
        <v>7845.2058706400003</v>
      </c>
      <c r="L4586" s="107">
        <f t="shared" si="1472"/>
        <v>0</v>
      </c>
      <c r="M4586" s="105">
        <f t="shared" si="1473"/>
        <v>0</v>
      </c>
      <c r="N4586" s="104">
        <f t="shared" si="1464"/>
        <v>0</v>
      </c>
      <c r="O4586" s="113">
        <f t="shared" si="1471"/>
        <v>0.11</v>
      </c>
      <c r="P4586" s="108">
        <f t="shared" si="1465"/>
        <v>1.002799268</v>
      </c>
      <c r="Q4586" s="104">
        <f t="shared" si="1466"/>
        <v>21.960833740000002</v>
      </c>
      <c r="R4586" s="104">
        <f t="shared" si="1467"/>
        <v>21.960833740000002</v>
      </c>
      <c r="S4586" s="109" t="s">
        <v>52</v>
      </c>
      <c r="T4586" s="110">
        <f t="shared" si="1474"/>
        <v>44630</v>
      </c>
      <c r="U4586" s="111">
        <f t="shared" si="1468"/>
        <v>0</v>
      </c>
    </row>
    <row r="4587" spans="1:21" x14ac:dyDescent="0.2">
      <c r="A4587" s="112">
        <f t="shared" si="1469"/>
        <v>44612</v>
      </c>
      <c r="B4587" s="104">
        <f t="shared" si="1457"/>
        <v>7869.6105880000005</v>
      </c>
      <c r="C4587" s="104">
        <f t="shared" si="1475"/>
        <v>7256.5307693399473</v>
      </c>
      <c r="D4587" s="132">
        <f t="shared" si="1458"/>
        <v>44603</v>
      </c>
      <c r="E4587" s="105">
        <f t="shared" ref="E4587:E4650" si="1476">IF(DAY(A4586)=$E$2,VLOOKUP(A4586,$AG$10:$AH$200,2),E4586)</f>
        <v>0</v>
      </c>
      <c r="F4587" s="106">
        <f t="shared" si="1459"/>
        <v>10</v>
      </c>
      <c r="G4587" s="106">
        <f t="shared" si="1460"/>
        <v>28</v>
      </c>
      <c r="H4587" s="104">
        <f t="shared" si="1470"/>
        <v>1</v>
      </c>
      <c r="I4587" s="104">
        <f t="shared" si="1461"/>
        <v>1.08112349</v>
      </c>
      <c r="J4587" s="104">
        <f t="shared" si="1462"/>
        <v>1.08112349</v>
      </c>
      <c r="K4587" s="104">
        <f t="shared" si="1463"/>
        <v>7845.2058706400003</v>
      </c>
      <c r="L4587" s="107">
        <f t="shared" si="1472"/>
        <v>0</v>
      </c>
      <c r="M4587" s="105">
        <f t="shared" si="1473"/>
        <v>0</v>
      </c>
      <c r="N4587" s="104">
        <f t="shared" si="1464"/>
        <v>0</v>
      </c>
      <c r="O4587" s="113">
        <f t="shared" si="1471"/>
        <v>0.11</v>
      </c>
      <c r="P4587" s="108">
        <f t="shared" si="1465"/>
        <v>1.003110781</v>
      </c>
      <c r="Q4587" s="104">
        <f t="shared" si="1466"/>
        <v>24.404717359999999</v>
      </c>
      <c r="R4587" s="104">
        <f t="shared" si="1467"/>
        <v>24.404717359999999</v>
      </c>
      <c r="S4587" s="109" t="s">
        <v>52</v>
      </c>
      <c r="T4587" s="110">
        <f t="shared" si="1474"/>
        <v>44630</v>
      </c>
      <c r="U4587" s="111">
        <f t="shared" si="1468"/>
        <v>0</v>
      </c>
    </row>
    <row r="4588" spans="1:21" x14ac:dyDescent="0.2">
      <c r="A4588" s="112">
        <f t="shared" si="1469"/>
        <v>44613</v>
      </c>
      <c r="B4588" s="104">
        <f t="shared" si="1457"/>
        <v>7872.0552326000006</v>
      </c>
      <c r="C4588" s="104">
        <f t="shared" si="1475"/>
        <v>7256.5307693399473</v>
      </c>
      <c r="D4588" s="132">
        <f t="shared" si="1458"/>
        <v>44603</v>
      </c>
      <c r="E4588" s="105">
        <f t="shared" si="1476"/>
        <v>0</v>
      </c>
      <c r="F4588" s="106">
        <f t="shared" si="1459"/>
        <v>11</v>
      </c>
      <c r="G4588" s="106">
        <f t="shared" si="1460"/>
        <v>28</v>
      </c>
      <c r="H4588" s="104">
        <f t="shared" si="1470"/>
        <v>1</v>
      </c>
      <c r="I4588" s="104">
        <f t="shared" si="1461"/>
        <v>1.08112349</v>
      </c>
      <c r="J4588" s="104">
        <f t="shared" si="1462"/>
        <v>1.08112349</v>
      </c>
      <c r="K4588" s="104">
        <f t="shared" si="1463"/>
        <v>7845.2058706400003</v>
      </c>
      <c r="L4588" s="107">
        <f t="shared" si="1472"/>
        <v>0</v>
      </c>
      <c r="M4588" s="105">
        <f t="shared" si="1473"/>
        <v>0</v>
      </c>
      <c r="N4588" s="104">
        <f t="shared" si="1464"/>
        <v>0</v>
      </c>
      <c r="O4588" s="113">
        <f t="shared" si="1471"/>
        <v>0.11</v>
      </c>
      <c r="P4588" s="108">
        <f t="shared" si="1465"/>
        <v>1.003422391</v>
      </c>
      <c r="Q4588" s="104">
        <f t="shared" si="1466"/>
        <v>26.84936196</v>
      </c>
      <c r="R4588" s="104">
        <f t="shared" si="1467"/>
        <v>26.84936196</v>
      </c>
      <c r="S4588" s="109" t="s">
        <v>52</v>
      </c>
      <c r="T4588" s="110">
        <f t="shared" si="1474"/>
        <v>44630</v>
      </c>
      <c r="U4588" s="111">
        <f t="shared" si="1468"/>
        <v>0</v>
      </c>
    </row>
    <row r="4589" spans="1:21" x14ac:dyDescent="0.2">
      <c r="A4589" s="112">
        <f t="shared" si="1469"/>
        <v>44614</v>
      </c>
      <c r="B4589" s="104">
        <f t="shared" si="1457"/>
        <v>7874.5006381900002</v>
      </c>
      <c r="C4589" s="104">
        <f t="shared" si="1475"/>
        <v>7256.5307693399473</v>
      </c>
      <c r="D4589" s="132">
        <f t="shared" si="1458"/>
        <v>44603</v>
      </c>
      <c r="E4589" s="105">
        <f t="shared" si="1476"/>
        <v>0</v>
      </c>
      <c r="F4589" s="106">
        <f t="shared" si="1459"/>
        <v>12</v>
      </c>
      <c r="G4589" s="106">
        <f t="shared" si="1460"/>
        <v>28</v>
      </c>
      <c r="H4589" s="104">
        <f t="shared" si="1470"/>
        <v>1</v>
      </c>
      <c r="I4589" s="104">
        <f t="shared" si="1461"/>
        <v>1.08112349</v>
      </c>
      <c r="J4589" s="104">
        <f t="shared" si="1462"/>
        <v>1.08112349</v>
      </c>
      <c r="K4589" s="104">
        <f t="shared" si="1463"/>
        <v>7845.2058706400003</v>
      </c>
      <c r="L4589" s="107">
        <f t="shared" si="1472"/>
        <v>0</v>
      </c>
      <c r="M4589" s="105">
        <f t="shared" si="1473"/>
        <v>0</v>
      </c>
      <c r="N4589" s="104">
        <f t="shared" si="1464"/>
        <v>0</v>
      </c>
      <c r="O4589" s="113">
        <f t="shared" si="1471"/>
        <v>0.11</v>
      </c>
      <c r="P4589" s="108">
        <f t="shared" si="1465"/>
        <v>1.003734098</v>
      </c>
      <c r="Q4589" s="104">
        <f t="shared" si="1466"/>
        <v>29.29476755</v>
      </c>
      <c r="R4589" s="104">
        <f t="shared" si="1467"/>
        <v>29.29476755</v>
      </c>
      <c r="S4589" s="109" t="s">
        <v>52</v>
      </c>
      <c r="T4589" s="110">
        <f t="shared" si="1474"/>
        <v>44630</v>
      </c>
      <c r="U4589" s="111">
        <f t="shared" si="1468"/>
        <v>0</v>
      </c>
    </row>
    <row r="4590" spans="1:21" x14ac:dyDescent="0.2">
      <c r="A4590" s="112">
        <f t="shared" si="1469"/>
        <v>44615</v>
      </c>
      <c r="B4590" s="104">
        <f t="shared" si="1457"/>
        <v>7876.9467969100006</v>
      </c>
      <c r="C4590" s="104">
        <f t="shared" si="1475"/>
        <v>7256.5307693399473</v>
      </c>
      <c r="D4590" s="132">
        <f t="shared" si="1458"/>
        <v>44603</v>
      </c>
      <c r="E4590" s="105">
        <f t="shared" si="1476"/>
        <v>0</v>
      </c>
      <c r="F4590" s="106">
        <f t="shared" si="1459"/>
        <v>13</v>
      </c>
      <c r="G4590" s="106">
        <f t="shared" si="1460"/>
        <v>28</v>
      </c>
      <c r="H4590" s="104">
        <f t="shared" si="1470"/>
        <v>1</v>
      </c>
      <c r="I4590" s="104">
        <f t="shared" si="1461"/>
        <v>1.08112349</v>
      </c>
      <c r="J4590" s="104">
        <f t="shared" si="1462"/>
        <v>1.08112349</v>
      </c>
      <c r="K4590" s="104">
        <f t="shared" si="1463"/>
        <v>7845.2058706400003</v>
      </c>
      <c r="L4590" s="107">
        <f t="shared" si="1472"/>
        <v>0</v>
      </c>
      <c r="M4590" s="105">
        <f t="shared" si="1473"/>
        <v>0</v>
      </c>
      <c r="N4590" s="104">
        <f t="shared" si="1464"/>
        <v>0</v>
      </c>
      <c r="O4590" s="113">
        <f t="shared" si="1471"/>
        <v>0.11</v>
      </c>
      <c r="P4590" s="108">
        <f t="shared" si="1465"/>
        <v>1.004045901</v>
      </c>
      <c r="Q4590" s="104">
        <f t="shared" si="1466"/>
        <v>31.740926269999999</v>
      </c>
      <c r="R4590" s="104">
        <f t="shared" si="1467"/>
        <v>31.740926269999999</v>
      </c>
      <c r="S4590" s="109" t="s">
        <v>52</v>
      </c>
      <c r="T4590" s="110">
        <f t="shared" si="1474"/>
        <v>44630</v>
      </c>
      <c r="U4590" s="111">
        <f t="shared" si="1468"/>
        <v>0</v>
      </c>
    </row>
    <row r="4591" spans="1:21" x14ac:dyDescent="0.2">
      <c r="A4591" s="112">
        <f t="shared" si="1469"/>
        <v>44616</v>
      </c>
      <c r="B4591" s="104">
        <f t="shared" si="1457"/>
        <v>7879.3937244700001</v>
      </c>
      <c r="C4591" s="104">
        <f t="shared" si="1475"/>
        <v>7256.5307693399473</v>
      </c>
      <c r="D4591" s="132">
        <f t="shared" si="1458"/>
        <v>44603</v>
      </c>
      <c r="E4591" s="105">
        <f t="shared" si="1476"/>
        <v>0</v>
      </c>
      <c r="F4591" s="106">
        <f t="shared" si="1459"/>
        <v>14</v>
      </c>
      <c r="G4591" s="106">
        <f t="shared" si="1460"/>
        <v>28</v>
      </c>
      <c r="H4591" s="104">
        <f t="shared" si="1470"/>
        <v>1</v>
      </c>
      <c r="I4591" s="104">
        <f t="shared" si="1461"/>
        <v>1.08112349</v>
      </c>
      <c r="J4591" s="104">
        <f t="shared" si="1462"/>
        <v>1.08112349</v>
      </c>
      <c r="K4591" s="104">
        <f t="shared" si="1463"/>
        <v>7845.2058706400003</v>
      </c>
      <c r="L4591" s="107">
        <f t="shared" si="1472"/>
        <v>0</v>
      </c>
      <c r="M4591" s="105">
        <f t="shared" si="1473"/>
        <v>0</v>
      </c>
      <c r="N4591" s="104">
        <f t="shared" si="1464"/>
        <v>0</v>
      </c>
      <c r="O4591" s="113">
        <f t="shared" si="1471"/>
        <v>0.11</v>
      </c>
      <c r="P4591" s="108">
        <f t="shared" si="1465"/>
        <v>1.0043578019999999</v>
      </c>
      <c r="Q4591" s="104">
        <f t="shared" si="1466"/>
        <v>34.187853830000002</v>
      </c>
      <c r="R4591" s="104">
        <f t="shared" si="1467"/>
        <v>34.187853830000002</v>
      </c>
      <c r="S4591" s="109" t="s">
        <v>52</v>
      </c>
      <c r="T4591" s="110">
        <f t="shared" si="1474"/>
        <v>44630</v>
      </c>
      <c r="U4591" s="111">
        <f t="shared" si="1468"/>
        <v>0</v>
      </c>
    </row>
    <row r="4592" spans="1:21" x14ac:dyDescent="0.2">
      <c r="A4592" s="112">
        <f t="shared" si="1469"/>
        <v>44617</v>
      </c>
      <c r="B4592" s="104">
        <f t="shared" si="1457"/>
        <v>7881.8414051600002</v>
      </c>
      <c r="C4592" s="104">
        <f t="shared" si="1475"/>
        <v>7256.5307693399473</v>
      </c>
      <c r="D4592" s="132">
        <f t="shared" si="1458"/>
        <v>44603</v>
      </c>
      <c r="E4592" s="105">
        <f t="shared" si="1476"/>
        <v>0</v>
      </c>
      <c r="F4592" s="106">
        <f t="shared" si="1459"/>
        <v>15</v>
      </c>
      <c r="G4592" s="106">
        <f t="shared" si="1460"/>
        <v>28</v>
      </c>
      <c r="H4592" s="104">
        <f t="shared" si="1470"/>
        <v>1</v>
      </c>
      <c r="I4592" s="104">
        <f t="shared" si="1461"/>
        <v>1.08112349</v>
      </c>
      <c r="J4592" s="104">
        <f t="shared" si="1462"/>
        <v>1.08112349</v>
      </c>
      <c r="K4592" s="104">
        <f t="shared" si="1463"/>
        <v>7845.2058706400003</v>
      </c>
      <c r="L4592" s="107">
        <f t="shared" si="1472"/>
        <v>0</v>
      </c>
      <c r="M4592" s="105">
        <f t="shared" si="1473"/>
        <v>0</v>
      </c>
      <c r="N4592" s="104">
        <f t="shared" si="1464"/>
        <v>0</v>
      </c>
      <c r="O4592" s="113">
        <f t="shared" si="1471"/>
        <v>0.11</v>
      </c>
      <c r="P4592" s="108">
        <f t="shared" si="1465"/>
        <v>1.004669799</v>
      </c>
      <c r="Q4592" s="104">
        <f t="shared" si="1466"/>
        <v>36.63553452</v>
      </c>
      <c r="R4592" s="104">
        <f t="shared" si="1467"/>
        <v>36.63553452</v>
      </c>
      <c r="S4592" s="109" t="s">
        <v>52</v>
      </c>
      <c r="T4592" s="110">
        <f t="shared" si="1474"/>
        <v>44630</v>
      </c>
      <c r="U4592" s="111">
        <f t="shared" si="1468"/>
        <v>0</v>
      </c>
    </row>
    <row r="4593" spans="1:21" x14ac:dyDescent="0.2">
      <c r="A4593" s="112">
        <f t="shared" si="1469"/>
        <v>44618</v>
      </c>
      <c r="B4593" s="104">
        <f t="shared" si="1457"/>
        <v>7884.2898468500007</v>
      </c>
      <c r="C4593" s="104">
        <f t="shared" si="1475"/>
        <v>7256.5307693399473</v>
      </c>
      <c r="D4593" s="132">
        <f t="shared" si="1458"/>
        <v>44603</v>
      </c>
      <c r="E4593" s="105">
        <f t="shared" si="1476"/>
        <v>0</v>
      </c>
      <c r="F4593" s="106">
        <f t="shared" si="1459"/>
        <v>16</v>
      </c>
      <c r="G4593" s="106">
        <f t="shared" si="1460"/>
        <v>28</v>
      </c>
      <c r="H4593" s="104">
        <f t="shared" si="1470"/>
        <v>1</v>
      </c>
      <c r="I4593" s="104">
        <f t="shared" si="1461"/>
        <v>1.08112349</v>
      </c>
      <c r="J4593" s="104">
        <f t="shared" si="1462"/>
        <v>1.08112349</v>
      </c>
      <c r="K4593" s="104">
        <f t="shared" si="1463"/>
        <v>7845.2058706400003</v>
      </c>
      <c r="L4593" s="107">
        <f t="shared" si="1472"/>
        <v>0</v>
      </c>
      <c r="M4593" s="105">
        <f t="shared" si="1473"/>
        <v>0</v>
      </c>
      <c r="N4593" s="104">
        <f t="shared" si="1464"/>
        <v>0</v>
      </c>
      <c r="O4593" s="113">
        <f t="shared" si="1471"/>
        <v>0.11</v>
      </c>
      <c r="P4593" s="108">
        <f t="shared" si="1465"/>
        <v>1.0049818930000001</v>
      </c>
      <c r="Q4593" s="104">
        <f t="shared" si="1466"/>
        <v>39.083976210000003</v>
      </c>
      <c r="R4593" s="104">
        <f t="shared" si="1467"/>
        <v>39.083976210000003</v>
      </c>
      <c r="S4593" s="109" t="s">
        <v>52</v>
      </c>
      <c r="T4593" s="110">
        <f t="shared" si="1474"/>
        <v>44630</v>
      </c>
      <c r="U4593" s="111">
        <f t="shared" si="1468"/>
        <v>0</v>
      </c>
    </row>
    <row r="4594" spans="1:21" x14ac:dyDescent="0.2">
      <c r="A4594" s="112">
        <f t="shared" si="1469"/>
        <v>44619</v>
      </c>
      <c r="B4594" s="104">
        <f t="shared" si="1457"/>
        <v>7886.7390495099999</v>
      </c>
      <c r="C4594" s="104">
        <f t="shared" si="1475"/>
        <v>7256.5307693399473</v>
      </c>
      <c r="D4594" s="132">
        <f t="shared" si="1458"/>
        <v>44603</v>
      </c>
      <c r="E4594" s="105">
        <f t="shared" si="1476"/>
        <v>0</v>
      </c>
      <c r="F4594" s="106">
        <f t="shared" si="1459"/>
        <v>17</v>
      </c>
      <c r="G4594" s="106">
        <f t="shared" si="1460"/>
        <v>28</v>
      </c>
      <c r="H4594" s="104">
        <f t="shared" si="1470"/>
        <v>1</v>
      </c>
      <c r="I4594" s="104">
        <f t="shared" si="1461"/>
        <v>1.08112349</v>
      </c>
      <c r="J4594" s="104">
        <f t="shared" si="1462"/>
        <v>1.08112349</v>
      </c>
      <c r="K4594" s="104">
        <f t="shared" si="1463"/>
        <v>7845.2058706400003</v>
      </c>
      <c r="L4594" s="107">
        <f t="shared" si="1472"/>
        <v>0</v>
      </c>
      <c r="M4594" s="105">
        <f t="shared" si="1473"/>
        <v>0</v>
      </c>
      <c r="N4594" s="104">
        <f t="shared" si="1464"/>
        <v>0</v>
      </c>
      <c r="O4594" s="113">
        <f t="shared" si="1471"/>
        <v>0.11</v>
      </c>
      <c r="P4594" s="108">
        <f t="shared" si="1465"/>
        <v>1.005294084</v>
      </c>
      <c r="Q4594" s="104">
        <f t="shared" si="1466"/>
        <v>41.53317887</v>
      </c>
      <c r="R4594" s="104">
        <f t="shared" si="1467"/>
        <v>41.53317887</v>
      </c>
      <c r="S4594" s="109" t="s">
        <v>52</v>
      </c>
      <c r="T4594" s="110">
        <f t="shared" si="1474"/>
        <v>44630</v>
      </c>
      <c r="U4594" s="111">
        <f t="shared" si="1468"/>
        <v>0</v>
      </c>
    </row>
    <row r="4595" spans="1:21" x14ac:dyDescent="0.2">
      <c r="A4595" s="112">
        <f t="shared" si="1469"/>
        <v>44620</v>
      </c>
      <c r="B4595" s="104">
        <f t="shared" si="1457"/>
        <v>7889.1890131600003</v>
      </c>
      <c r="C4595" s="104">
        <f t="shared" si="1475"/>
        <v>7256.5307693399473</v>
      </c>
      <c r="D4595" s="132">
        <f t="shared" si="1458"/>
        <v>44603</v>
      </c>
      <c r="E4595" s="105">
        <f t="shared" si="1476"/>
        <v>0</v>
      </c>
      <c r="F4595" s="106">
        <f t="shared" si="1459"/>
        <v>18</v>
      </c>
      <c r="G4595" s="106">
        <f t="shared" si="1460"/>
        <v>28</v>
      </c>
      <c r="H4595" s="104">
        <f t="shared" si="1470"/>
        <v>1</v>
      </c>
      <c r="I4595" s="104">
        <f t="shared" si="1461"/>
        <v>1.08112349</v>
      </c>
      <c r="J4595" s="104">
        <f t="shared" si="1462"/>
        <v>1.08112349</v>
      </c>
      <c r="K4595" s="104">
        <f t="shared" si="1463"/>
        <v>7845.2058706400003</v>
      </c>
      <c r="L4595" s="107">
        <f t="shared" si="1472"/>
        <v>0</v>
      </c>
      <c r="M4595" s="105">
        <f t="shared" si="1473"/>
        <v>0</v>
      </c>
      <c r="N4595" s="104">
        <f t="shared" si="1464"/>
        <v>0</v>
      </c>
      <c r="O4595" s="113">
        <f t="shared" si="1471"/>
        <v>0.11</v>
      </c>
      <c r="P4595" s="108">
        <f t="shared" si="1465"/>
        <v>1.0056063719999999</v>
      </c>
      <c r="Q4595" s="104">
        <f t="shared" si="1466"/>
        <v>43.983142520000001</v>
      </c>
      <c r="R4595" s="104">
        <f t="shared" si="1467"/>
        <v>43.983142520000001</v>
      </c>
      <c r="S4595" s="109" t="s">
        <v>52</v>
      </c>
      <c r="T4595" s="110">
        <f t="shared" si="1474"/>
        <v>44630</v>
      </c>
      <c r="U4595" s="111">
        <f t="shared" si="1468"/>
        <v>0</v>
      </c>
    </row>
    <row r="4596" spans="1:21" x14ac:dyDescent="0.2">
      <c r="A4596" s="112">
        <f t="shared" si="1469"/>
        <v>44621</v>
      </c>
      <c r="B4596" s="104">
        <f t="shared" si="1457"/>
        <v>7891.6397378000001</v>
      </c>
      <c r="C4596" s="104">
        <f t="shared" si="1475"/>
        <v>7256.5307693399473</v>
      </c>
      <c r="D4596" s="132">
        <f t="shared" si="1458"/>
        <v>44603</v>
      </c>
      <c r="E4596" s="105">
        <f t="shared" si="1476"/>
        <v>0</v>
      </c>
      <c r="F4596" s="106">
        <f t="shared" si="1459"/>
        <v>19</v>
      </c>
      <c r="G4596" s="106">
        <f t="shared" si="1460"/>
        <v>28</v>
      </c>
      <c r="H4596" s="104">
        <f t="shared" si="1470"/>
        <v>1</v>
      </c>
      <c r="I4596" s="104">
        <f t="shared" si="1461"/>
        <v>1.08112349</v>
      </c>
      <c r="J4596" s="104">
        <f t="shared" si="1462"/>
        <v>1.08112349</v>
      </c>
      <c r="K4596" s="104">
        <f t="shared" si="1463"/>
        <v>7845.2058706400003</v>
      </c>
      <c r="L4596" s="107">
        <f t="shared" si="1472"/>
        <v>0</v>
      </c>
      <c r="M4596" s="105">
        <f t="shared" si="1473"/>
        <v>0</v>
      </c>
      <c r="N4596" s="104">
        <f t="shared" si="1464"/>
        <v>0</v>
      </c>
      <c r="O4596" s="113">
        <f t="shared" si="1471"/>
        <v>0.11</v>
      </c>
      <c r="P4596" s="108">
        <f t="shared" si="1465"/>
        <v>1.0059187570000001</v>
      </c>
      <c r="Q4596" s="104">
        <f t="shared" si="1466"/>
        <v>46.433867159999998</v>
      </c>
      <c r="R4596" s="104">
        <f t="shared" si="1467"/>
        <v>46.433867159999998</v>
      </c>
      <c r="S4596" s="109" t="s">
        <v>52</v>
      </c>
      <c r="T4596" s="110">
        <f t="shared" si="1474"/>
        <v>44630</v>
      </c>
      <c r="U4596" s="111">
        <f t="shared" si="1468"/>
        <v>0</v>
      </c>
    </row>
    <row r="4597" spans="1:21" x14ac:dyDescent="0.2">
      <c r="A4597" s="112">
        <f t="shared" si="1469"/>
        <v>44622</v>
      </c>
      <c r="B4597" s="104">
        <f t="shared" ref="B4597:B4660" si="1477">IF(E4597&lt;0,"ND",(K4597+Q4597))</f>
        <v>7894.0912312600003</v>
      </c>
      <c r="C4597" s="104">
        <f t="shared" si="1475"/>
        <v>7256.5307693399473</v>
      </c>
      <c r="D4597" s="132">
        <f t="shared" ref="D4597:D4660" si="1478">IF(DAY(A4596)=$E$2,A4597,D4596)</f>
        <v>44603</v>
      </c>
      <c r="E4597" s="105">
        <f t="shared" si="1476"/>
        <v>0</v>
      </c>
      <c r="F4597" s="106">
        <f t="shared" ref="F4597:F4660" si="1479">IF(DAY(A4597)=E$2+1,1,F4596+1)</f>
        <v>20</v>
      </c>
      <c r="G4597" s="106">
        <f t="shared" ref="G4597:G4660" si="1480">IF(DAY(A4597)=E$2+1,DAY(EOMONTH(A4597,0)), IF(DAY(A4597)&lt;&gt;$E$2+1,G4596))</f>
        <v>28</v>
      </c>
      <c r="H4597" s="104">
        <f t="shared" si="1470"/>
        <v>1</v>
      </c>
      <c r="I4597" s="104">
        <f t="shared" ref="I4597:I4660" si="1481">IF(DAY(A4596)=E$2,J4596,I4596)</f>
        <v>1.08112349</v>
      </c>
      <c r="J4597" s="104">
        <f t="shared" ref="J4597:J4660" si="1482">TRUNC(H4597*I4597,8)</f>
        <v>1.08112349</v>
      </c>
      <c r="K4597" s="104">
        <f t="shared" ref="K4597:K4660" si="1483">TRUNC(C4597*J4597,8)</f>
        <v>7845.2058706400003</v>
      </c>
      <c r="L4597" s="107">
        <f t="shared" si="1472"/>
        <v>0</v>
      </c>
      <c r="M4597" s="105">
        <f t="shared" si="1473"/>
        <v>0</v>
      </c>
      <c r="N4597" s="104">
        <f t="shared" ref="N4597:N4660" si="1484">IF(M4597&gt;0,TRUNC((M4597*K4597),8),0)</f>
        <v>0</v>
      </c>
      <c r="O4597" s="113">
        <f t="shared" si="1471"/>
        <v>0.11</v>
      </c>
      <c r="P4597" s="108">
        <f t="shared" ref="P4597:P4660" si="1485">ROUND((1+O4597)^(30/360)^(F4597/G4597),9)</f>
        <v>1.00623124</v>
      </c>
      <c r="Q4597" s="104">
        <f t="shared" ref="Q4597:Q4660" si="1486">TRUNC((P4597-1)*K4597,8)</f>
        <v>48.88536062</v>
      </c>
      <c r="R4597" s="104">
        <f t="shared" ref="R4597:R4660" si="1487">(N4597+Q4597)</f>
        <v>48.88536062</v>
      </c>
      <c r="S4597" s="109" t="s">
        <v>52</v>
      </c>
      <c r="T4597" s="110">
        <f t="shared" si="1474"/>
        <v>44630</v>
      </c>
      <c r="U4597" s="111">
        <f t="shared" ref="U4597:U4660" si="1488">IF(L4597&gt;0,K4597-N4597,0)</f>
        <v>0</v>
      </c>
    </row>
    <row r="4598" spans="1:21" x14ac:dyDescent="0.2">
      <c r="A4598" s="112">
        <f t="shared" si="1469"/>
        <v>44623</v>
      </c>
      <c r="B4598" s="104">
        <f t="shared" si="1477"/>
        <v>7896.5434778700001</v>
      </c>
      <c r="C4598" s="104">
        <f t="shared" si="1475"/>
        <v>7256.5307693399473</v>
      </c>
      <c r="D4598" s="132">
        <f t="shared" si="1478"/>
        <v>44603</v>
      </c>
      <c r="E4598" s="105">
        <f t="shared" si="1476"/>
        <v>0</v>
      </c>
      <c r="F4598" s="106">
        <f t="shared" si="1479"/>
        <v>21</v>
      </c>
      <c r="G4598" s="106">
        <f t="shared" si="1480"/>
        <v>28</v>
      </c>
      <c r="H4598" s="104">
        <f t="shared" si="1470"/>
        <v>1</v>
      </c>
      <c r="I4598" s="104">
        <f t="shared" si="1481"/>
        <v>1.08112349</v>
      </c>
      <c r="J4598" s="104">
        <f t="shared" si="1482"/>
        <v>1.08112349</v>
      </c>
      <c r="K4598" s="104">
        <f t="shared" si="1483"/>
        <v>7845.2058706400003</v>
      </c>
      <c r="L4598" s="107">
        <f t="shared" si="1472"/>
        <v>0</v>
      </c>
      <c r="M4598" s="105">
        <f t="shared" si="1473"/>
        <v>0</v>
      </c>
      <c r="N4598" s="104">
        <f t="shared" si="1484"/>
        <v>0</v>
      </c>
      <c r="O4598" s="113">
        <f t="shared" si="1471"/>
        <v>0.11</v>
      </c>
      <c r="P4598" s="108">
        <f t="shared" si="1485"/>
        <v>1.006543819</v>
      </c>
      <c r="Q4598" s="104">
        <f t="shared" si="1486"/>
        <v>51.337607230000003</v>
      </c>
      <c r="R4598" s="104">
        <f t="shared" si="1487"/>
        <v>51.337607230000003</v>
      </c>
      <c r="S4598" s="109" t="s">
        <v>52</v>
      </c>
      <c r="T4598" s="110">
        <f t="shared" si="1474"/>
        <v>44630</v>
      </c>
      <c r="U4598" s="111">
        <f t="shared" si="1488"/>
        <v>0</v>
      </c>
    </row>
    <row r="4599" spans="1:21" x14ac:dyDescent="0.2">
      <c r="A4599" s="112">
        <f t="shared" si="1469"/>
        <v>44624</v>
      </c>
      <c r="B4599" s="104">
        <f t="shared" si="1477"/>
        <v>7898.9964854600003</v>
      </c>
      <c r="C4599" s="104">
        <f t="shared" si="1475"/>
        <v>7256.5307693399473</v>
      </c>
      <c r="D4599" s="132">
        <f t="shared" si="1478"/>
        <v>44603</v>
      </c>
      <c r="E4599" s="105">
        <f t="shared" si="1476"/>
        <v>0</v>
      </c>
      <c r="F4599" s="106">
        <f t="shared" si="1479"/>
        <v>22</v>
      </c>
      <c r="G4599" s="106">
        <f t="shared" si="1480"/>
        <v>28</v>
      </c>
      <c r="H4599" s="104">
        <f t="shared" si="1470"/>
        <v>1</v>
      </c>
      <c r="I4599" s="104">
        <f t="shared" si="1481"/>
        <v>1.08112349</v>
      </c>
      <c r="J4599" s="104">
        <f t="shared" si="1482"/>
        <v>1.08112349</v>
      </c>
      <c r="K4599" s="104">
        <f t="shared" si="1483"/>
        <v>7845.2058706400003</v>
      </c>
      <c r="L4599" s="107">
        <f t="shared" si="1472"/>
        <v>0</v>
      </c>
      <c r="M4599" s="105">
        <f t="shared" si="1473"/>
        <v>0</v>
      </c>
      <c r="N4599" s="104">
        <f t="shared" si="1484"/>
        <v>0</v>
      </c>
      <c r="O4599" s="113">
        <f t="shared" si="1471"/>
        <v>0.11</v>
      </c>
      <c r="P4599" s="108">
        <f t="shared" si="1485"/>
        <v>1.0068564950000001</v>
      </c>
      <c r="Q4599" s="104">
        <f t="shared" si="1486"/>
        <v>53.790614820000002</v>
      </c>
      <c r="R4599" s="104">
        <f t="shared" si="1487"/>
        <v>53.790614820000002</v>
      </c>
      <c r="S4599" s="109" t="s">
        <v>52</v>
      </c>
      <c r="T4599" s="110">
        <f t="shared" si="1474"/>
        <v>44630</v>
      </c>
      <c r="U4599" s="111">
        <f t="shared" si="1488"/>
        <v>0</v>
      </c>
    </row>
    <row r="4600" spans="1:21" x14ac:dyDescent="0.2">
      <c r="A4600" s="112">
        <f t="shared" si="1469"/>
        <v>44625</v>
      </c>
      <c r="B4600" s="104">
        <f t="shared" si="1477"/>
        <v>7901.4502618800007</v>
      </c>
      <c r="C4600" s="104">
        <f t="shared" si="1475"/>
        <v>7256.5307693399473</v>
      </c>
      <c r="D4600" s="132">
        <f t="shared" si="1478"/>
        <v>44603</v>
      </c>
      <c r="E4600" s="105">
        <f t="shared" si="1476"/>
        <v>0</v>
      </c>
      <c r="F4600" s="106">
        <f t="shared" si="1479"/>
        <v>23</v>
      </c>
      <c r="G4600" s="106">
        <f t="shared" si="1480"/>
        <v>28</v>
      </c>
      <c r="H4600" s="104">
        <f t="shared" si="1470"/>
        <v>1</v>
      </c>
      <c r="I4600" s="104">
        <f t="shared" si="1481"/>
        <v>1.08112349</v>
      </c>
      <c r="J4600" s="104">
        <f t="shared" si="1482"/>
        <v>1.08112349</v>
      </c>
      <c r="K4600" s="104">
        <f t="shared" si="1483"/>
        <v>7845.2058706400003</v>
      </c>
      <c r="L4600" s="107">
        <f t="shared" si="1472"/>
        <v>0</v>
      </c>
      <c r="M4600" s="105">
        <f t="shared" si="1473"/>
        <v>0</v>
      </c>
      <c r="N4600" s="104">
        <f t="shared" si="1484"/>
        <v>0</v>
      </c>
      <c r="O4600" s="113">
        <f t="shared" si="1471"/>
        <v>0.11</v>
      </c>
      <c r="P4600" s="108">
        <f t="shared" si="1485"/>
        <v>1.007169269</v>
      </c>
      <c r="Q4600" s="104">
        <f t="shared" si="1486"/>
        <v>56.244391239999999</v>
      </c>
      <c r="R4600" s="104">
        <f t="shared" si="1487"/>
        <v>56.244391239999999</v>
      </c>
      <c r="S4600" s="109" t="s">
        <v>52</v>
      </c>
      <c r="T4600" s="110">
        <f t="shared" si="1474"/>
        <v>44630</v>
      </c>
      <c r="U4600" s="111">
        <f t="shared" si="1488"/>
        <v>0</v>
      </c>
    </row>
    <row r="4601" spans="1:21" x14ac:dyDescent="0.2">
      <c r="A4601" s="112">
        <f t="shared" si="1469"/>
        <v>44626</v>
      </c>
      <c r="B4601" s="104">
        <f t="shared" si="1477"/>
        <v>7903.9047914400007</v>
      </c>
      <c r="C4601" s="104">
        <f t="shared" si="1475"/>
        <v>7256.5307693399473</v>
      </c>
      <c r="D4601" s="132">
        <f t="shared" si="1478"/>
        <v>44603</v>
      </c>
      <c r="E4601" s="105">
        <f t="shared" si="1476"/>
        <v>0</v>
      </c>
      <c r="F4601" s="106">
        <f t="shared" si="1479"/>
        <v>24</v>
      </c>
      <c r="G4601" s="106">
        <f t="shared" si="1480"/>
        <v>28</v>
      </c>
      <c r="H4601" s="104">
        <f t="shared" si="1470"/>
        <v>1</v>
      </c>
      <c r="I4601" s="104">
        <f t="shared" si="1481"/>
        <v>1.08112349</v>
      </c>
      <c r="J4601" s="104">
        <f t="shared" si="1482"/>
        <v>1.08112349</v>
      </c>
      <c r="K4601" s="104">
        <f t="shared" si="1483"/>
        <v>7845.2058706400003</v>
      </c>
      <c r="L4601" s="107">
        <f t="shared" si="1472"/>
        <v>0</v>
      </c>
      <c r="M4601" s="105">
        <f t="shared" si="1473"/>
        <v>0</v>
      </c>
      <c r="N4601" s="104">
        <f t="shared" si="1484"/>
        <v>0</v>
      </c>
      <c r="O4601" s="113">
        <f t="shared" si="1471"/>
        <v>0.11</v>
      </c>
      <c r="P4601" s="108">
        <f t="shared" si="1485"/>
        <v>1.0074821389999999</v>
      </c>
      <c r="Q4601" s="104">
        <f t="shared" si="1486"/>
        <v>58.698920800000003</v>
      </c>
      <c r="R4601" s="104">
        <f t="shared" si="1487"/>
        <v>58.698920800000003</v>
      </c>
      <c r="S4601" s="109" t="s">
        <v>52</v>
      </c>
      <c r="T4601" s="110">
        <f t="shared" si="1474"/>
        <v>44630</v>
      </c>
      <c r="U4601" s="111">
        <f t="shared" si="1488"/>
        <v>0</v>
      </c>
    </row>
    <row r="4602" spans="1:21" x14ac:dyDescent="0.2">
      <c r="A4602" s="112">
        <f t="shared" si="1469"/>
        <v>44627</v>
      </c>
      <c r="B4602" s="104">
        <f t="shared" si="1477"/>
        <v>7906.3600898300001</v>
      </c>
      <c r="C4602" s="104">
        <f t="shared" si="1475"/>
        <v>7256.5307693399473</v>
      </c>
      <c r="D4602" s="132">
        <f t="shared" si="1478"/>
        <v>44603</v>
      </c>
      <c r="E4602" s="105">
        <f t="shared" si="1476"/>
        <v>0</v>
      </c>
      <c r="F4602" s="106">
        <f t="shared" si="1479"/>
        <v>25</v>
      </c>
      <c r="G4602" s="106">
        <f t="shared" si="1480"/>
        <v>28</v>
      </c>
      <c r="H4602" s="104">
        <f t="shared" si="1470"/>
        <v>1</v>
      </c>
      <c r="I4602" s="104">
        <f t="shared" si="1481"/>
        <v>1.08112349</v>
      </c>
      <c r="J4602" s="104">
        <f t="shared" si="1482"/>
        <v>1.08112349</v>
      </c>
      <c r="K4602" s="104">
        <f t="shared" si="1483"/>
        <v>7845.2058706400003</v>
      </c>
      <c r="L4602" s="107">
        <f t="shared" si="1472"/>
        <v>0</v>
      </c>
      <c r="M4602" s="105">
        <f t="shared" si="1473"/>
        <v>0</v>
      </c>
      <c r="N4602" s="104">
        <f t="shared" si="1484"/>
        <v>0</v>
      </c>
      <c r="O4602" s="113">
        <f t="shared" si="1471"/>
        <v>0.11</v>
      </c>
      <c r="P4602" s="108">
        <f t="shared" si="1485"/>
        <v>1.007795107</v>
      </c>
      <c r="Q4602" s="104">
        <f t="shared" si="1486"/>
        <v>61.154219189999999</v>
      </c>
      <c r="R4602" s="104">
        <f t="shared" si="1487"/>
        <v>61.154219189999999</v>
      </c>
      <c r="S4602" s="109" t="s">
        <v>52</v>
      </c>
      <c r="T4602" s="110">
        <f t="shared" si="1474"/>
        <v>44630</v>
      </c>
      <c r="U4602" s="111">
        <f t="shared" si="1488"/>
        <v>0</v>
      </c>
    </row>
    <row r="4603" spans="1:21" x14ac:dyDescent="0.2">
      <c r="A4603" s="112">
        <f t="shared" si="1469"/>
        <v>44628</v>
      </c>
      <c r="B4603" s="104">
        <f t="shared" si="1477"/>
        <v>7908.8161492100007</v>
      </c>
      <c r="C4603" s="104">
        <f t="shared" si="1475"/>
        <v>7256.5307693399473</v>
      </c>
      <c r="D4603" s="132">
        <f t="shared" si="1478"/>
        <v>44603</v>
      </c>
      <c r="E4603" s="105">
        <f t="shared" si="1476"/>
        <v>0</v>
      </c>
      <c r="F4603" s="106">
        <f t="shared" si="1479"/>
        <v>26</v>
      </c>
      <c r="G4603" s="106">
        <f t="shared" si="1480"/>
        <v>28</v>
      </c>
      <c r="H4603" s="104">
        <f t="shared" si="1470"/>
        <v>1</v>
      </c>
      <c r="I4603" s="104">
        <f t="shared" si="1481"/>
        <v>1.08112349</v>
      </c>
      <c r="J4603" s="104">
        <f t="shared" si="1482"/>
        <v>1.08112349</v>
      </c>
      <c r="K4603" s="104">
        <f t="shared" si="1483"/>
        <v>7845.2058706400003</v>
      </c>
      <c r="L4603" s="107">
        <f t="shared" si="1472"/>
        <v>0</v>
      </c>
      <c r="M4603" s="105">
        <f t="shared" si="1473"/>
        <v>0</v>
      </c>
      <c r="N4603" s="104">
        <f t="shared" si="1484"/>
        <v>0</v>
      </c>
      <c r="O4603" s="113">
        <f t="shared" si="1471"/>
        <v>0.11</v>
      </c>
      <c r="P4603" s="108">
        <f t="shared" si="1485"/>
        <v>1.008108172</v>
      </c>
      <c r="Q4603" s="104">
        <f t="shared" si="1486"/>
        <v>63.610278569999998</v>
      </c>
      <c r="R4603" s="104">
        <f t="shared" si="1487"/>
        <v>63.610278569999998</v>
      </c>
      <c r="S4603" s="109" t="s">
        <v>52</v>
      </c>
      <c r="T4603" s="110">
        <f t="shared" si="1474"/>
        <v>44630</v>
      </c>
      <c r="U4603" s="111">
        <f t="shared" si="1488"/>
        <v>0</v>
      </c>
    </row>
    <row r="4604" spans="1:21" x14ac:dyDescent="0.2">
      <c r="A4604" s="112">
        <f t="shared" si="1469"/>
        <v>44629</v>
      </c>
      <c r="B4604" s="104">
        <f t="shared" si="1477"/>
        <v>7911.27296957</v>
      </c>
      <c r="C4604" s="104">
        <f t="shared" si="1475"/>
        <v>7256.5307693399473</v>
      </c>
      <c r="D4604" s="132">
        <f t="shared" si="1478"/>
        <v>44603</v>
      </c>
      <c r="E4604" s="105">
        <f t="shared" si="1476"/>
        <v>0</v>
      </c>
      <c r="F4604" s="106">
        <f t="shared" si="1479"/>
        <v>27</v>
      </c>
      <c r="G4604" s="106">
        <f t="shared" si="1480"/>
        <v>28</v>
      </c>
      <c r="H4604" s="104">
        <f t="shared" si="1470"/>
        <v>1</v>
      </c>
      <c r="I4604" s="104">
        <f t="shared" si="1481"/>
        <v>1.08112349</v>
      </c>
      <c r="J4604" s="104">
        <f t="shared" si="1482"/>
        <v>1.08112349</v>
      </c>
      <c r="K4604" s="104">
        <f t="shared" si="1483"/>
        <v>7845.2058706400003</v>
      </c>
      <c r="L4604" s="107">
        <f t="shared" si="1472"/>
        <v>0</v>
      </c>
      <c r="M4604" s="105">
        <f t="shared" si="1473"/>
        <v>0</v>
      </c>
      <c r="N4604" s="104">
        <f t="shared" si="1484"/>
        <v>0</v>
      </c>
      <c r="O4604" s="113">
        <f t="shared" si="1471"/>
        <v>0.11</v>
      </c>
      <c r="P4604" s="108">
        <f t="shared" si="1485"/>
        <v>1.0084213339999999</v>
      </c>
      <c r="Q4604" s="104">
        <f t="shared" si="1486"/>
        <v>66.06709893</v>
      </c>
      <c r="R4604" s="104">
        <f t="shared" si="1487"/>
        <v>66.06709893</v>
      </c>
      <c r="S4604" s="109" t="s">
        <v>52</v>
      </c>
      <c r="T4604" s="110">
        <f t="shared" si="1474"/>
        <v>44630</v>
      </c>
      <c r="U4604" s="111">
        <f t="shared" si="1488"/>
        <v>0</v>
      </c>
    </row>
    <row r="4605" spans="1:21" ht="15" x14ac:dyDescent="0.2">
      <c r="A4605" s="112">
        <f t="shared" si="1469"/>
        <v>44630</v>
      </c>
      <c r="B4605" s="104">
        <f t="shared" si="1477"/>
        <v>7913.7305587600003</v>
      </c>
      <c r="C4605" s="104">
        <f t="shared" si="1475"/>
        <v>7256.5307693399473</v>
      </c>
      <c r="D4605" s="132">
        <f t="shared" si="1478"/>
        <v>44603</v>
      </c>
      <c r="E4605" s="105">
        <f t="shared" si="1476"/>
        <v>0</v>
      </c>
      <c r="F4605" s="106">
        <f t="shared" si="1479"/>
        <v>28</v>
      </c>
      <c r="G4605" s="106">
        <f t="shared" si="1480"/>
        <v>28</v>
      </c>
      <c r="H4605" s="104">
        <f t="shared" si="1470"/>
        <v>1</v>
      </c>
      <c r="I4605" s="104">
        <f t="shared" si="1481"/>
        <v>1.08112349</v>
      </c>
      <c r="J4605" s="104">
        <f t="shared" si="1482"/>
        <v>1.08112349</v>
      </c>
      <c r="K4605" s="104">
        <f t="shared" si="1483"/>
        <v>7845.2058706400003</v>
      </c>
      <c r="L4605" s="107">
        <f t="shared" si="1472"/>
        <v>150</v>
      </c>
      <c r="M4605" s="137">
        <f>N4605/K4605</f>
        <v>8.1370571887608462E-2</v>
      </c>
      <c r="N4605" s="104">
        <f>318.30353778+320.06535049</f>
        <v>638.36888827000007</v>
      </c>
      <c r="O4605" s="113">
        <f t="shared" si="1471"/>
        <v>0.11</v>
      </c>
      <c r="P4605" s="108">
        <f t="shared" si="1485"/>
        <v>1.0087345940000001</v>
      </c>
      <c r="Q4605" s="104">
        <f t="shared" si="1486"/>
        <v>68.524688119999993</v>
      </c>
      <c r="R4605" s="104">
        <f t="shared" si="1487"/>
        <v>706.89357639000002</v>
      </c>
      <c r="S4605" s="109" t="s">
        <v>52</v>
      </c>
      <c r="T4605" s="110">
        <f t="shared" si="1474"/>
        <v>44630</v>
      </c>
      <c r="U4605" s="111">
        <f t="shared" si="1488"/>
        <v>7206.8369823700004</v>
      </c>
    </row>
    <row r="4606" spans="1:21" x14ac:dyDescent="0.2">
      <c r="A4606" s="112">
        <f t="shared" si="1469"/>
        <v>44631</v>
      </c>
      <c r="B4606" s="104">
        <f t="shared" si="1477"/>
        <v>7209.1199712799998</v>
      </c>
      <c r="C4606" s="104">
        <f t="shared" si="1475"/>
        <v>6666.0627107199471</v>
      </c>
      <c r="D4606" s="132">
        <f t="shared" si="1478"/>
        <v>44631</v>
      </c>
      <c r="E4606" s="105">
        <f t="shared" si="1476"/>
        <v>1.1230000000000001E-3</v>
      </c>
      <c r="F4606" s="106">
        <f t="shared" si="1479"/>
        <v>1</v>
      </c>
      <c r="G4606" s="106">
        <f t="shared" si="1480"/>
        <v>31</v>
      </c>
      <c r="H4606" s="104">
        <f t="shared" si="1470"/>
        <v>1.0000362</v>
      </c>
      <c r="I4606" s="104">
        <f t="shared" si="1481"/>
        <v>1.08112349</v>
      </c>
      <c r="J4606" s="104">
        <f t="shared" si="1482"/>
        <v>1.08116262</v>
      </c>
      <c r="K4606" s="104">
        <f t="shared" si="1483"/>
        <v>7207.0978254000001</v>
      </c>
      <c r="L4606" s="107">
        <f t="shared" si="1472"/>
        <v>0</v>
      </c>
      <c r="M4606" s="105">
        <f t="shared" si="1473"/>
        <v>0</v>
      </c>
      <c r="N4606" s="104">
        <f t="shared" si="1484"/>
        <v>0</v>
      </c>
      <c r="O4606" s="113">
        <f t="shared" si="1471"/>
        <v>0.11</v>
      </c>
      <c r="P4606" s="108">
        <f t="shared" si="1485"/>
        <v>1.0002805770000001</v>
      </c>
      <c r="Q4606" s="104">
        <f t="shared" si="1486"/>
        <v>2.0221458800000001</v>
      </c>
      <c r="R4606" s="104">
        <f t="shared" si="1487"/>
        <v>2.0221458800000001</v>
      </c>
      <c r="S4606" s="109" t="s">
        <v>52</v>
      </c>
      <c r="T4606" s="110">
        <f t="shared" si="1474"/>
        <v>44661</v>
      </c>
      <c r="U4606" s="111">
        <f t="shared" si="1488"/>
        <v>0</v>
      </c>
    </row>
    <row r="4607" spans="1:21" x14ac:dyDescent="0.2">
      <c r="A4607" s="112">
        <f t="shared" si="1469"/>
        <v>44632</v>
      </c>
      <c r="B4607" s="104">
        <f t="shared" si="1477"/>
        <v>7211.4038093599993</v>
      </c>
      <c r="C4607" s="104">
        <f t="shared" si="1475"/>
        <v>6666.0627107199471</v>
      </c>
      <c r="D4607" s="132">
        <f t="shared" si="1478"/>
        <v>44631</v>
      </c>
      <c r="E4607" s="105">
        <f t="shared" si="1476"/>
        <v>1.1230000000000001E-3</v>
      </c>
      <c r="F4607" s="106">
        <f t="shared" si="1479"/>
        <v>2</v>
      </c>
      <c r="G4607" s="106">
        <f t="shared" si="1480"/>
        <v>31</v>
      </c>
      <c r="H4607" s="104">
        <f t="shared" si="1470"/>
        <v>1.00007241</v>
      </c>
      <c r="I4607" s="104">
        <f t="shared" si="1481"/>
        <v>1.08112349</v>
      </c>
      <c r="J4607" s="104">
        <f t="shared" si="1482"/>
        <v>1.0812017700000001</v>
      </c>
      <c r="K4607" s="104">
        <f t="shared" si="1483"/>
        <v>7207.3588017599996</v>
      </c>
      <c r="L4607" s="107">
        <f t="shared" si="1472"/>
        <v>0</v>
      </c>
      <c r="M4607" s="105">
        <f t="shared" si="1473"/>
        <v>0</v>
      </c>
      <c r="N4607" s="104">
        <f t="shared" si="1484"/>
        <v>0</v>
      </c>
      <c r="O4607" s="113">
        <f t="shared" si="1471"/>
        <v>0.11</v>
      </c>
      <c r="P4607" s="108">
        <f t="shared" si="1485"/>
        <v>1.000561233</v>
      </c>
      <c r="Q4607" s="104">
        <f t="shared" si="1486"/>
        <v>4.0450075999999999</v>
      </c>
      <c r="R4607" s="104">
        <f t="shared" si="1487"/>
        <v>4.0450075999999999</v>
      </c>
      <c r="S4607" s="109" t="s">
        <v>52</v>
      </c>
      <c r="T4607" s="110">
        <f t="shared" si="1474"/>
        <v>44661</v>
      </c>
      <c r="U4607" s="111">
        <f t="shared" si="1488"/>
        <v>0</v>
      </c>
    </row>
    <row r="4608" spans="1:21" x14ac:dyDescent="0.2">
      <c r="A4608" s="112">
        <f t="shared" si="1469"/>
        <v>44633</v>
      </c>
      <c r="B4608" s="104">
        <f t="shared" si="1477"/>
        <v>7213.6883561100003</v>
      </c>
      <c r="C4608" s="104">
        <f t="shared" si="1475"/>
        <v>6666.0627107199471</v>
      </c>
      <c r="D4608" s="132">
        <f t="shared" si="1478"/>
        <v>44631</v>
      </c>
      <c r="E4608" s="105">
        <f t="shared" si="1476"/>
        <v>1.1230000000000001E-3</v>
      </c>
      <c r="F4608" s="106">
        <f t="shared" si="1479"/>
        <v>3</v>
      </c>
      <c r="G4608" s="106">
        <f t="shared" si="1480"/>
        <v>31</v>
      </c>
      <c r="H4608" s="104">
        <f t="shared" si="1470"/>
        <v>1.00010862</v>
      </c>
      <c r="I4608" s="104">
        <f t="shared" si="1481"/>
        <v>1.08112349</v>
      </c>
      <c r="J4608" s="104">
        <f t="shared" si="1482"/>
        <v>1.0812409199999999</v>
      </c>
      <c r="K4608" s="104">
        <f t="shared" si="1483"/>
        <v>7207.61977811</v>
      </c>
      <c r="L4608" s="107">
        <f t="shared" si="1472"/>
        <v>0</v>
      </c>
      <c r="M4608" s="105">
        <f t="shared" si="1473"/>
        <v>0</v>
      </c>
      <c r="N4608" s="104">
        <f t="shared" si="1484"/>
        <v>0</v>
      </c>
      <c r="O4608" s="113">
        <f t="shared" si="1471"/>
        <v>0.11</v>
      </c>
      <c r="P4608" s="108">
        <f t="shared" si="1485"/>
        <v>1.0008419669999999</v>
      </c>
      <c r="Q4608" s="104">
        <f t="shared" si="1486"/>
        <v>6.0685779999999996</v>
      </c>
      <c r="R4608" s="104">
        <f t="shared" si="1487"/>
        <v>6.0685779999999996</v>
      </c>
      <c r="S4608" s="109" t="s">
        <v>52</v>
      </c>
      <c r="T4608" s="110">
        <f t="shared" si="1474"/>
        <v>44661</v>
      </c>
      <c r="U4608" s="111">
        <f t="shared" si="1488"/>
        <v>0</v>
      </c>
    </row>
    <row r="4609" spans="1:21" x14ac:dyDescent="0.2">
      <c r="A4609" s="112">
        <f t="shared" si="1469"/>
        <v>44634</v>
      </c>
      <c r="B4609" s="104">
        <f t="shared" si="1477"/>
        <v>7215.9735592900006</v>
      </c>
      <c r="C4609" s="104">
        <f t="shared" si="1475"/>
        <v>6666.0627107199471</v>
      </c>
      <c r="D4609" s="132">
        <f t="shared" si="1478"/>
        <v>44631</v>
      </c>
      <c r="E4609" s="105">
        <f t="shared" si="1476"/>
        <v>1.1230000000000001E-3</v>
      </c>
      <c r="F4609" s="106">
        <f t="shared" si="1479"/>
        <v>4</v>
      </c>
      <c r="G4609" s="106">
        <f t="shared" si="1480"/>
        <v>31</v>
      </c>
      <c r="H4609" s="104">
        <f t="shared" si="1470"/>
        <v>1.00014483</v>
      </c>
      <c r="I4609" s="104">
        <f t="shared" si="1481"/>
        <v>1.08112349</v>
      </c>
      <c r="J4609" s="104">
        <f t="shared" si="1482"/>
        <v>1.0812800600000001</v>
      </c>
      <c r="K4609" s="104">
        <f t="shared" si="1483"/>
        <v>7207.8806878100004</v>
      </c>
      <c r="L4609" s="107">
        <f t="shared" si="1472"/>
        <v>0</v>
      </c>
      <c r="M4609" s="105">
        <f t="shared" si="1473"/>
        <v>0</v>
      </c>
      <c r="N4609" s="104">
        <f t="shared" si="1484"/>
        <v>0</v>
      </c>
      <c r="O4609" s="113">
        <f t="shared" si="1471"/>
        <v>0.11</v>
      </c>
      <c r="P4609" s="108">
        <f t="shared" si="1485"/>
        <v>1.0011227810000001</v>
      </c>
      <c r="Q4609" s="104">
        <f t="shared" si="1486"/>
        <v>8.0928714799999995</v>
      </c>
      <c r="R4609" s="104">
        <f t="shared" si="1487"/>
        <v>8.0928714799999995</v>
      </c>
      <c r="S4609" s="109" t="s">
        <v>52</v>
      </c>
      <c r="T4609" s="110">
        <f t="shared" si="1474"/>
        <v>44661</v>
      </c>
      <c r="U4609" s="111">
        <f t="shared" si="1488"/>
        <v>0</v>
      </c>
    </row>
    <row r="4610" spans="1:21" x14ac:dyDescent="0.2">
      <c r="A4610" s="112">
        <f t="shared" si="1469"/>
        <v>44635</v>
      </c>
      <c r="B4610" s="104">
        <f t="shared" si="1477"/>
        <v>7218.2595379899994</v>
      </c>
      <c r="C4610" s="104">
        <f t="shared" si="1475"/>
        <v>6666.0627107199471</v>
      </c>
      <c r="D4610" s="132">
        <f t="shared" si="1478"/>
        <v>44631</v>
      </c>
      <c r="E4610" s="105">
        <f t="shared" si="1476"/>
        <v>1.1230000000000001E-3</v>
      </c>
      <c r="F4610" s="106">
        <f t="shared" si="1479"/>
        <v>5</v>
      </c>
      <c r="G4610" s="106">
        <f t="shared" si="1480"/>
        <v>31</v>
      </c>
      <c r="H4610" s="104">
        <f t="shared" si="1470"/>
        <v>1.00018104</v>
      </c>
      <c r="I4610" s="104">
        <f t="shared" si="1481"/>
        <v>1.08112349</v>
      </c>
      <c r="J4610" s="104">
        <f t="shared" si="1482"/>
        <v>1.08131921</v>
      </c>
      <c r="K4610" s="104">
        <f t="shared" si="1483"/>
        <v>7208.1416641599999</v>
      </c>
      <c r="L4610" s="107">
        <f t="shared" si="1472"/>
        <v>0</v>
      </c>
      <c r="M4610" s="105">
        <f t="shared" si="1473"/>
        <v>0</v>
      </c>
      <c r="N4610" s="104">
        <f t="shared" si="1484"/>
        <v>0</v>
      </c>
      <c r="O4610" s="113">
        <f t="shared" si="1471"/>
        <v>0.11</v>
      </c>
      <c r="P4610" s="108">
        <f t="shared" si="1485"/>
        <v>1.001403673</v>
      </c>
      <c r="Q4610" s="104">
        <f t="shared" si="1486"/>
        <v>10.117873830000001</v>
      </c>
      <c r="R4610" s="104">
        <f t="shared" si="1487"/>
        <v>10.117873830000001</v>
      </c>
      <c r="S4610" s="109" t="s">
        <v>52</v>
      </c>
      <c r="T4610" s="110">
        <f t="shared" si="1474"/>
        <v>44661</v>
      </c>
      <c r="U4610" s="111">
        <f t="shared" si="1488"/>
        <v>0</v>
      </c>
    </row>
    <row r="4611" spans="1:21" x14ac:dyDescent="0.2">
      <c r="A4611" s="112">
        <f t="shared" si="1469"/>
        <v>44636</v>
      </c>
      <c r="B4611" s="104">
        <f t="shared" si="1477"/>
        <v>7220.5462255600005</v>
      </c>
      <c r="C4611" s="104">
        <f t="shared" si="1475"/>
        <v>6666.0627107199471</v>
      </c>
      <c r="D4611" s="132">
        <f t="shared" si="1478"/>
        <v>44631</v>
      </c>
      <c r="E4611" s="105">
        <f t="shared" si="1476"/>
        <v>1.1230000000000001E-3</v>
      </c>
      <c r="F4611" s="106">
        <f t="shared" si="1479"/>
        <v>6</v>
      </c>
      <c r="G4611" s="106">
        <f t="shared" si="1480"/>
        <v>31</v>
      </c>
      <c r="H4611" s="104">
        <f t="shared" si="1470"/>
        <v>1.0002172499999999</v>
      </c>
      <c r="I4611" s="104">
        <f t="shared" si="1481"/>
        <v>1.08112349</v>
      </c>
      <c r="J4611" s="104">
        <f t="shared" si="1482"/>
        <v>1.0813583600000001</v>
      </c>
      <c r="K4611" s="104">
        <f t="shared" si="1483"/>
        <v>7208.4026405200002</v>
      </c>
      <c r="L4611" s="107">
        <f t="shared" si="1472"/>
        <v>0</v>
      </c>
      <c r="M4611" s="105">
        <f t="shared" si="1473"/>
        <v>0</v>
      </c>
      <c r="N4611" s="104">
        <f t="shared" si="1484"/>
        <v>0</v>
      </c>
      <c r="O4611" s="113">
        <f t="shared" si="1471"/>
        <v>0.11</v>
      </c>
      <c r="P4611" s="108">
        <f t="shared" si="1485"/>
        <v>1.0016846429999999</v>
      </c>
      <c r="Q4611" s="104">
        <f t="shared" si="1486"/>
        <v>12.14358504</v>
      </c>
      <c r="R4611" s="104">
        <f t="shared" si="1487"/>
        <v>12.14358504</v>
      </c>
      <c r="S4611" s="109" t="s">
        <v>52</v>
      </c>
      <c r="T4611" s="110">
        <f t="shared" si="1474"/>
        <v>44661</v>
      </c>
      <c r="U4611" s="111">
        <f t="shared" si="1488"/>
        <v>0</v>
      </c>
    </row>
    <row r="4612" spans="1:21" x14ac:dyDescent="0.2">
      <c r="A4612" s="112">
        <f t="shared" si="1469"/>
        <v>44637</v>
      </c>
      <c r="B4612" s="104">
        <f t="shared" si="1477"/>
        <v>7222.8337032699992</v>
      </c>
      <c r="C4612" s="104">
        <f t="shared" si="1475"/>
        <v>6666.0627107199471</v>
      </c>
      <c r="D4612" s="132">
        <f t="shared" si="1478"/>
        <v>44631</v>
      </c>
      <c r="E4612" s="105">
        <f t="shared" si="1476"/>
        <v>1.1230000000000001E-3</v>
      </c>
      <c r="F4612" s="106">
        <f t="shared" si="1479"/>
        <v>7</v>
      </c>
      <c r="G4612" s="106">
        <f t="shared" si="1480"/>
        <v>31</v>
      </c>
      <c r="H4612" s="104">
        <f t="shared" si="1470"/>
        <v>1.0002534700000001</v>
      </c>
      <c r="I4612" s="104">
        <f t="shared" si="1481"/>
        <v>1.08112349</v>
      </c>
      <c r="J4612" s="104">
        <f t="shared" si="1482"/>
        <v>1.0813975199999999</v>
      </c>
      <c r="K4612" s="104">
        <f t="shared" si="1483"/>
        <v>7208.6636835299996</v>
      </c>
      <c r="L4612" s="107">
        <f t="shared" si="1472"/>
        <v>0</v>
      </c>
      <c r="M4612" s="105">
        <f t="shared" si="1473"/>
        <v>0</v>
      </c>
      <c r="N4612" s="104">
        <f t="shared" si="1484"/>
        <v>0</v>
      </c>
      <c r="O4612" s="113">
        <f t="shared" si="1471"/>
        <v>0.11</v>
      </c>
      <c r="P4612" s="108">
        <f t="shared" si="1485"/>
        <v>1.001965693</v>
      </c>
      <c r="Q4612" s="104">
        <f t="shared" si="1486"/>
        <v>14.170019740000001</v>
      </c>
      <c r="R4612" s="104">
        <f t="shared" si="1487"/>
        <v>14.170019740000001</v>
      </c>
      <c r="S4612" s="109" t="s">
        <v>52</v>
      </c>
      <c r="T4612" s="110">
        <f t="shared" si="1474"/>
        <v>44661</v>
      </c>
      <c r="U4612" s="111">
        <f t="shared" si="1488"/>
        <v>0</v>
      </c>
    </row>
    <row r="4613" spans="1:21" x14ac:dyDescent="0.2">
      <c r="A4613" s="112">
        <f t="shared" si="1469"/>
        <v>44638</v>
      </c>
      <c r="B4613" s="104">
        <f t="shared" si="1477"/>
        <v>7225.1217636000001</v>
      </c>
      <c r="C4613" s="104">
        <f t="shared" si="1475"/>
        <v>6666.0627107199471</v>
      </c>
      <c r="D4613" s="132">
        <f t="shared" si="1478"/>
        <v>44631</v>
      </c>
      <c r="E4613" s="105">
        <f t="shared" si="1476"/>
        <v>1.1230000000000001E-3</v>
      </c>
      <c r="F4613" s="106">
        <f t="shared" si="1479"/>
        <v>8</v>
      </c>
      <c r="G4613" s="106">
        <f t="shared" si="1480"/>
        <v>31</v>
      </c>
      <c r="H4613" s="104">
        <f t="shared" si="1470"/>
        <v>1.0002896800000001</v>
      </c>
      <c r="I4613" s="104">
        <f t="shared" si="1481"/>
        <v>1.08112349</v>
      </c>
      <c r="J4613" s="104">
        <f t="shared" si="1482"/>
        <v>1.08143666</v>
      </c>
      <c r="K4613" s="104">
        <f t="shared" si="1483"/>
        <v>7208.92459323</v>
      </c>
      <c r="L4613" s="107">
        <f t="shared" si="1472"/>
        <v>0</v>
      </c>
      <c r="M4613" s="105">
        <f t="shared" si="1473"/>
        <v>0</v>
      </c>
      <c r="N4613" s="104">
        <f t="shared" si="1484"/>
        <v>0</v>
      </c>
      <c r="O4613" s="113">
        <f t="shared" si="1471"/>
        <v>0.11</v>
      </c>
      <c r="P4613" s="108">
        <f t="shared" si="1485"/>
        <v>1.002246822</v>
      </c>
      <c r="Q4613" s="104">
        <f t="shared" si="1486"/>
        <v>16.197170369999998</v>
      </c>
      <c r="R4613" s="104">
        <f t="shared" si="1487"/>
        <v>16.197170369999998</v>
      </c>
      <c r="S4613" s="109" t="s">
        <v>52</v>
      </c>
      <c r="T4613" s="110">
        <f t="shared" si="1474"/>
        <v>44661</v>
      </c>
      <c r="U4613" s="111">
        <f t="shared" si="1488"/>
        <v>0</v>
      </c>
    </row>
    <row r="4614" spans="1:21" x14ac:dyDescent="0.2">
      <c r="A4614" s="112">
        <f t="shared" si="1469"/>
        <v>44639</v>
      </c>
      <c r="B4614" s="104">
        <f t="shared" si="1477"/>
        <v>7227.4106665900008</v>
      </c>
      <c r="C4614" s="104">
        <f t="shared" si="1475"/>
        <v>6666.0627107199471</v>
      </c>
      <c r="D4614" s="132">
        <f t="shared" si="1478"/>
        <v>44631</v>
      </c>
      <c r="E4614" s="105">
        <f t="shared" si="1476"/>
        <v>1.1230000000000001E-3</v>
      </c>
      <c r="F4614" s="106">
        <f t="shared" si="1479"/>
        <v>9</v>
      </c>
      <c r="G4614" s="106">
        <f t="shared" si="1480"/>
        <v>31</v>
      </c>
      <c r="H4614" s="104">
        <f t="shared" si="1470"/>
        <v>1.0003259</v>
      </c>
      <c r="I4614" s="104">
        <f t="shared" si="1481"/>
        <v>1.08112349</v>
      </c>
      <c r="J4614" s="104">
        <f t="shared" si="1482"/>
        <v>1.0814758200000001</v>
      </c>
      <c r="K4614" s="104">
        <f t="shared" si="1483"/>
        <v>7209.1856362400003</v>
      </c>
      <c r="L4614" s="107">
        <f t="shared" si="1472"/>
        <v>0</v>
      </c>
      <c r="M4614" s="105">
        <f t="shared" si="1473"/>
        <v>0</v>
      </c>
      <c r="N4614" s="104">
        <f t="shared" si="1484"/>
        <v>0</v>
      </c>
      <c r="O4614" s="113">
        <f t="shared" si="1471"/>
        <v>0.11</v>
      </c>
      <c r="P4614" s="108">
        <f t="shared" si="1485"/>
        <v>1.002528029</v>
      </c>
      <c r="Q4614" s="104">
        <f t="shared" si="1486"/>
        <v>18.225030350000001</v>
      </c>
      <c r="R4614" s="104">
        <f t="shared" si="1487"/>
        <v>18.225030350000001</v>
      </c>
      <c r="S4614" s="109" t="s">
        <v>52</v>
      </c>
      <c r="T4614" s="110">
        <f t="shared" si="1474"/>
        <v>44661</v>
      </c>
      <c r="U4614" s="111">
        <f t="shared" si="1488"/>
        <v>0</v>
      </c>
    </row>
    <row r="4615" spans="1:21" x14ac:dyDescent="0.2">
      <c r="A4615" s="112">
        <f t="shared" si="1469"/>
        <v>44640</v>
      </c>
      <c r="B4615" s="104">
        <f t="shared" si="1477"/>
        <v>7229.70029316</v>
      </c>
      <c r="C4615" s="104">
        <f t="shared" si="1475"/>
        <v>6666.0627107199471</v>
      </c>
      <c r="D4615" s="132">
        <f t="shared" si="1478"/>
        <v>44631</v>
      </c>
      <c r="E4615" s="105">
        <f t="shared" si="1476"/>
        <v>1.1230000000000001E-3</v>
      </c>
      <c r="F4615" s="106">
        <f t="shared" si="1479"/>
        <v>10</v>
      </c>
      <c r="G4615" s="106">
        <f t="shared" si="1480"/>
        <v>31</v>
      </c>
      <c r="H4615" s="104">
        <f t="shared" si="1470"/>
        <v>1.0003621199999999</v>
      </c>
      <c r="I4615" s="104">
        <f t="shared" si="1481"/>
        <v>1.08112349</v>
      </c>
      <c r="J4615" s="104">
        <f t="shared" si="1482"/>
        <v>1.0815149799999999</v>
      </c>
      <c r="K4615" s="104">
        <f t="shared" si="1483"/>
        <v>7209.4466792599997</v>
      </c>
      <c r="L4615" s="107">
        <f t="shared" si="1472"/>
        <v>0</v>
      </c>
      <c r="M4615" s="105">
        <f t="shared" si="1473"/>
        <v>0</v>
      </c>
      <c r="N4615" s="104">
        <f t="shared" si="1484"/>
        <v>0</v>
      </c>
      <c r="O4615" s="113">
        <f t="shared" si="1471"/>
        <v>0.11</v>
      </c>
      <c r="P4615" s="108">
        <f t="shared" si="1485"/>
        <v>1.002809316</v>
      </c>
      <c r="Q4615" s="104">
        <f t="shared" si="1486"/>
        <v>20.253613900000001</v>
      </c>
      <c r="R4615" s="104">
        <f t="shared" si="1487"/>
        <v>20.253613900000001</v>
      </c>
      <c r="S4615" s="109" t="s">
        <v>52</v>
      </c>
      <c r="T4615" s="110">
        <f t="shared" si="1474"/>
        <v>44661</v>
      </c>
      <c r="U4615" s="111">
        <f t="shared" si="1488"/>
        <v>0</v>
      </c>
    </row>
    <row r="4616" spans="1:21" x14ac:dyDescent="0.2">
      <c r="A4616" s="112">
        <f t="shared" si="1469"/>
        <v>44641</v>
      </c>
      <c r="B4616" s="104">
        <f t="shared" si="1477"/>
        <v>7231.9905620700001</v>
      </c>
      <c r="C4616" s="104">
        <f t="shared" si="1475"/>
        <v>6666.0627107199471</v>
      </c>
      <c r="D4616" s="132">
        <f t="shared" si="1478"/>
        <v>44631</v>
      </c>
      <c r="E4616" s="105">
        <f t="shared" si="1476"/>
        <v>1.1230000000000001E-3</v>
      </c>
      <c r="F4616" s="106">
        <f t="shared" si="1479"/>
        <v>11</v>
      </c>
      <c r="G4616" s="106">
        <f t="shared" si="1480"/>
        <v>31</v>
      </c>
      <c r="H4616" s="104">
        <f t="shared" si="1470"/>
        <v>1.0003983299999999</v>
      </c>
      <c r="I4616" s="104">
        <f t="shared" si="1481"/>
        <v>1.08112349</v>
      </c>
      <c r="J4616" s="104">
        <f t="shared" si="1482"/>
        <v>1.08155413</v>
      </c>
      <c r="K4616" s="104">
        <f t="shared" si="1483"/>
        <v>7209.7076556100001</v>
      </c>
      <c r="L4616" s="107">
        <f t="shared" si="1472"/>
        <v>0</v>
      </c>
      <c r="M4616" s="105">
        <f t="shared" si="1473"/>
        <v>0</v>
      </c>
      <c r="N4616" s="104">
        <f t="shared" si="1484"/>
        <v>0</v>
      </c>
      <c r="O4616" s="113">
        <f t="shared" si="1471"/>
        <v>0.11</v>
      </c>
      <c r="P4616" s="108">
        <f t="shared" si="1485"/>
        <v>1.003090681</v>
      </c>
      <c r="Q4616" s="104">
        <f t="shared" si="1486"/>
        <v>22.28290646</v>
      </c>
      <c r="R4616" s="104">
        <f t="shared" si="1487"/>
        <v>22.28290646</v>
      </c>
      <c r="S4616" s="109" t="s">
        <v>52</v>
      </c>
      <c r="T4616" s="110">
        <f t="shared" si="1474"/>
        <v>44661</v>
      </c>
      <c r="U4616" s="111">
        <f t="shared" si="1488"/>
        <v>0</v>
      </c>
    </row>
    <row r="4617" spans="1:21" x14ac:dyDescent="0.2">
      <c r="A4617" s="112">
        <f t="shared" si="1469"/>
        <v>44642</v>
      </c>
      <c r="B4617" s="104">
        <f t="shared" si="1477"/>
        <v>7234.28168121</v>
      </c>
      <c r="C4617" s="104">
        <f t="shared" si="1475"/>
        <v>6666.0627107199471</v>
      </c>
      <c r="D4617" s="132">
        <f t="shared" si="1478"/>
        <v>44631</v>
      </c>
      <c r="E4617" s="105">
        <f t="shared" si="1476"/>
        <v>1.1230000000000001E-3</v>
      </c>
      <c r="F4617" s="106">
        <f t="shared" si="1479"/>
        <v>12</v>
      </c>
      <c r="G4617" s="106">
        <f t="shared" si="1480"/>
        <v>31</v>
      </c>
      <c r="H4617" s="104">
        <f t="shared" si="1470"/>
        <v>1.00043456</v>
      </c>
      <c r="I4617" s="104">
        <f t="shared" si="1481"/>
        <v>1.08112349</v>
      </c>
      <c r="J4617" s="104">
        <f t="shared" si="1482"/>
        <v>1.0815933</v>
      </c>
      <c r="K4617" s="104">
        <f t="shared" si="1483"/>
        <v>7209.9687652900002</v>
      </c>
      <c r="L4617" s="107">
        <f t="shared" si="1472"/>
        <v>0</v>
      </c>
      <c r="M4617" s="105">
        <f t="shared" si="1473"/>
        <v>0</v>
      </c>
      <c r="N4617" s="104">
        <f t="shared" si="1484"/>
        <v>0</v>
      </c>
      <c r="O4617" s="113">
        <f t="shared" si="1471"/>
        <v>0.11</v>
      </c>
      <c r="P4617" s="108">
        <f t="shared" si="1485"/>
        <v>1.0033721250000001</v>
      </c>
      <c r="Q4617" s="104">
        <f t="shared" si="1486"/>
        <v>24.312915919999998</v>
      </c>
      <c r="R4617" s="104">
        <f t="shared" si="1487"/>
        <v>24.312915919999998</v>
      </c>
      <c r="S4617" s="109" t="s">
        <v>52</v>
      </c>
      <c r="T4617" s="110">
        <f t="shared" si="1474"/>
        <v>44661</v>
      </c>
      <c r="U4617" s="111">
        <f t="shared" si="1488"/>
        <v>0</v>
      </c>
    </row>
    <row r="4618" spans="1:21" x14ac:dyDescent="0.2">
      <c r="A4618" s="112">
        <f t="shared" si="1469"/>
        <v>44643</v>
      </c>
      <c r="B4618" s="104">
        <f t="shared" si="1477"/>
        <v>7236.5734500200006</v>
      </c>
      <c r="C4618" s="104">
        <f t="shared" si="1475"/>
        <v>6666.0627107199471</v>
      </c>
      <c r="D4618" s="132">
        <f t="shared" si="1478"/>
        <v>44631</v>
      </c>
      <c r="E4618" s="105">
        <f t="shared" si="1476"/>
        <v>1.1230000000000001E-3</v>
      </c>
      <c r="F4618" s="106">
        <f t="shared" si="1479"/>
        <v>13</v>
      </c>
      <c r="G4618" s="106">
        <f t="shared" si="1480"/>
        <v>31</v>
      </c>
      <c r="H4618" s="104">
        <f t="shared" si="1470"/>
        <v>1.0004707799999999</v>
      </c>
      <c r="I4618" s="104">
        <f t="shared" si="1481"/>
        <v>1.08112349</v>
      </c>
      <c r="J4618" s="104">
        <f t="shared" si="1482"/>
        <v>1.08163246</v>
      </c>
      <c r="K4618" s="104">
        <f t="shared" si="1483"/>
        <v>7210.2298083100004</v>
      </c>
      <c r="L4618" s="107">
        <f t="shared" si="1472"/>
        <v>0</v>
      </c>
      <c r="M4618" s="105">
        <f t="shared" si="1473"/>
        <v>0</v>
      </c>
      <c r="N4618" s="104">
        <f t="shared" si="1484"/>
        <v>0</v>
      </c>
      <c r="O4618" s="113">
        <f t="shared" si="1471"/>
        <v>0.11</v>
      </c>
      <c r="P4618" s="108">
        <f t="shared" si="1485"/>
        <v>1.003653648</v>
      </c>
      <c r="Q4618" s="104">
        <f t="shared" si="1486"/>
        <v>26.34364171</v>
      </c>
      <c r="R4618" s="104">
        <f t="shared" si="1487"/>
        <v>26.34364171</v>
      </c>
      <c r="S4618" s="109" t="s">
        <v>52</v>
      </c>
      <c r="T4618" s="110">
        <f t="shared" si="1474"/>
        <v>44661</v>
      </c>
      <c r="U4618" s="111">
        <f t="shared" si="1488"/>
        <v>0</v>
      </c>
    </row>
    <row r="4619" spans="1:21" x14ac:dyDescent="0.2">
      <c r="A4619" s="112">
        <f t="shared" ref="A4619:A4682" si="1489">(A4618+1)</f>
        <v>44644</v>
      </c>
      <c r="B4619" s="104">
        <f t="shared" si="1477"/>
        <v>7238.8658685199998</v>
      </c>
      <c r="C4619" s="104">
        <f t="shared" si="1475"/>
        <v>6666.0627107199471</v>
      </c>
      <c r="D4619" s="132">
        <f t="shared" si="1478"/>
        <v>44631</v>
      </c>
      <c r="E4619" s="105">
        <f t="shared" si="1476"/>
        <v>1.1230000000000001E-3</v>
      </c>
      <c r="F4619" s="106">
        <f t="shared" si="1479"/>
        <v>14</v>
      </c>
      <c r="G4619" s="106">
        <f t="shared" si="1480"/>
        <v>31</v>
      </c>
      <c r="H4619" s="104">
        <f t="shared" ref="H4619:H4682" si="1490">TRUNC(((1+$E4619)^($F4619/$G4619)),8)</f>
        <v>1.000507</v>
      </c>
      <c r="I4619" s="104">
        <f t="shared" si="1481"/>
        <v>1.08112349</v>
      </c>
      <c r="J4619" s="104">
        <f t="shared" si="1482"/>
        <v>1.0816716099999999</v>
      </c>
      <c r="K4619" s="104">
        <f t="shared" si="1483"/>
        <v>7210.4907846599999</v>
      </c>
      <c r="L4619" s="107">
        <f t="shared" si="1472"/>
        <v>0</v>
      </c>
      <c r="M4619" s="105">
        <f t="shared" si="1473"/>
        <v>0</v>
      </c>
      <c r="N4619" s="104">
        <f t="shared" si="1484"/>
        <v>0</v>
      </c>
      <c r="O4619" s="113">
        <f t="shared" ref="O4619:O4682" si="1491">(O4618)</f>
        <v>0.11</v>
      </c>
      <c r="P4619" s="108">
        <f t="shared" si="1485"/>
        <v>1.0039352500000001</v>
      </c>
      <c r="Q4619" s="104">
        <f t="shared" si="1486"/>
        <v>28.37508386</v>
      </c>
      <c r="R4619" s="104">
        <f t="shared" si="1487"/>
        <v>28.37508386</v>
      </c>
      <c r="S4619" s="109" t="s">
        <v>52</v>
      </c>
      <c r="T4619" s="110">
        <f t="shared" si="1474"/>
        <v>44661</v>
      </c>
      <c r="U4619" s="111">
        <f t="shared" si="1488"/>
        <v>0</v>
      </c>
    </row>
    <row r="4620" spans="1:21" x14ac:dyDescent="0.2">
      <c r="A4620" s="112">
        <f t="shared" si="1489"/>
        <v>44645</v>
      </c>
      <c r="B4620" s="104">
        <f t="shared" si="1477"/>
        <v>7241.1590705899998</v>
      </c>
      <c r="C4620" s="104">
        <f t="shared" si="1475"/>
        <v>6666.0627107199471</v>
      </c>
      <c r="D4620" s="132">
        <f t="shared" si="1478"/>
        <v>44631</v>
      </c>
      <c r="E4620" s="105">
        <f t="shared" si="1476"/>
        <v>1.1230000000000001E-3</v>
      </c>
      <c r="F4620" s="106">
        <f t="shared" si="1479"/>
        <v>15</v>
      </c>
      <c r="G4620" s="106">
        <f t="shared" si="1480"/>
        <v>31</v>
      </c>
      <c r="H4620" s="104">
        <f t="shared" si="1490"/>
        <v>1.00054322</v>
      </c>
      <c r="I4620" s="104">
        <f t="shared" si="1481"/>
        <v>1.08112349</v>
      </c>
      <c r="J4620" s="104">
        <f t="shared" si="1482"/>
        <v>1.0817107699999999</v>
      </c>
      <c r="K4620" s="104">
        <f t="shared" si="1483"/>
        <v>7210.7518276800001</v>
      </c>
      <c r="L4620" s="107">
        <f t="shared" ref="L4620:L4683" si="1492">IF(DAY(A4620)=E$2,VLOOKUP(A4620,$X$10:$AE$196,7),0)</f>
        <v>0</v>
      </c>
      <c r="M4620" s="105">
        <f t="shared" ref="M4620:M4683" si="1493">IF(DAY(A4620)=E$2,VLOOKUP(A4620,$X$10:$AE$200,5),0)</f>
        <v>0</v>
      </c>
      <c r="N4620" s="104">
        <f t="shared" si="1484"/>
        <v>0</v>
      </c>
      <c r="O4620" s="113">
        <f t="shared" si="1491"/>
        <v>0.11</v>
      </c>
      <c r="P4620" s="108">
        <f t="shared" si="1485"/>
        <v>1.004216931</v>
      </c>
      <c r="Q4620" s="104">
        <f t="shared" si="1486"/>
        <v>30.407242910000001</v>
      </c>
      <c r="R4620" s="104">
        <f t="shared" si="1487"/>
        <v>30.407242910000001</v>
      </c>
      <c r="S4620" s="109" t="s">
        <v>52</v>
      </c>
      <c r="T4620" s="110">
        <f t="shared" ref="T4620:T4683" si="1494">IF(DAY(A4620)=E$2+1,VLOOKUP(A4619,$X$10:$AE$200,8),T4619)</f>
        <v>44661</v>
      </c>
      <c r="U4620" s="111">
        <f t="shared" si="1488"/>
        <v>0</v>
      </c>
    </row>
    <row r="4621" spans="1:21" x14ac:dyDescent="0.2">
      <c r="A4621" s="112">
        <f t="shared" si="1489"/>
        <v>44646</v>
      </c>
      <c r="B4621" s="104">
        <f t="shared" si="1477"/>
        <v>7243.4530635600004</v>
      </c>
      <c r="C4621" s="104">
        <f t="shared" si="1475"/>
        <v>6666.0627107199471</v>
      </c>
      <c r="D4621" s="132">
        <f t="shared" si="1478"/>
        <v>44631</v>
      </c>
      <c r="E4621" s="105">
        <f t="shared" si="1476"/>
        <v>1.1230000000000001E-3</v>
      </c>
      <c r="F4621" s="106">
        <f t="shared" si="1479"/>
        <v>16</v>
      </c>
      <c r="G4621" s="106">
        <f t="shared" si="1480"/>
        <v>31</v>
      </c>
      <c r="H4621" s="104">
        <f t="shared" si="1490"/>
        <v>1.00057945</v>
      </c>
      <c r="I4621" s="104">
        <f t="shared" si="1481"/>
        <v>1.08112349</v>
      </c>
      <c r="J4621" s="104">
        <f t="shared" si="1482"/>
        <v>1.0817499399999999</v>
      </c>
      <c r="K4621" s="104">
        <f t="shared" si="1483"/>
        <v>7211.0129373500004</v>
      </c>
      <c r="L4621" s="107">
        <f t="shared" si="1492"/>
        <v>0</v>
      </c>
      <c r="M4621" s="105">
        <f t="shared" si="1493"/>
        <v>0</v>
      </c>
      <c r="N4621" s="104">
        <f t="shared" si="1484"/>
        <v>0</v>
      </c>
      <c r="O4621" s="113">
        <f t="shared" si="1491"/>
        <v>0.11</v>
      </c>
      <c r="P4621" s="108">
        <f t="shared" si="1485"/>
        <v>1.0044986920000001</v>
      </c>
      <c r="Q4621" s="104">
        <f t="shared" si="1486"/>
        <v>32.440126210000003</v>
      </c>
      <c r="R4621" s="104">
        <f t="shared" si="1487"/>
        <v>32.440126210000003</v>
      </c>
      <c r="S4621" s="109" t="s">
        <v>52</v>
      </c>
      <c r="T4621" s="110">
        <f t="shared" si="1494"/>
        <v>44661</v>
      </c>
      <c r="U4621" s="111">
        <f t="shared" si="1488"/>
        <v>0</v>
      </c>
    </row>
    <row r="4622" spans="1:21" x14ac:dyDescent="0.2">
      <c r="A4622" s="112">
        <f t="shared" si="1489"/>
        <v>44647</v>
      </c>
      <c r="B4622" s="104">
        <f t="shared" si="1477"/>
        <v>7245.7477661599996</v>
      </c>
      <c r="C4622" s="104">
        <f t="shared" si="1475"/>
        <v>6666.0627107199471</v>
      </c>
      <c r="D4622" s="132">
        <f t="shared" si="1478"/>
        <v>44631</v>
      </c>
      <c r="E4622" s="105">
        <f t="shared" si="1476"/>
        <v>1.1230000000000001E-3</v>
      </c>
      <c r="F4622" s="106">
        <f t="shared" si="1479"/>
        <v>17</v>
      </c>
      <c r="G4622" s="106">
        <f t="shared" si="1480"/>
        <v>31</v>
      </c>
      <c r="H4622" s="104">
        <f t="shared" si="1490"/>
        <v>1.0006156799999999</v>
      </c>
      <c r="I4622" s="104">
        <f t="shared" si="1481"/>
        <v>1.08112349</v>
      </c>
      <c r="J4622" s="104">
        <f t="shared" si="1482"/>
        <v>1.0817891100000001</v>
      </c>
      <c r="K4622" s="104">
        <f t="shared" si="1483"/>
        <v>7211.2740470299996</v>
      </c>
      <c r="L4622" s="107">
        <f t="shared" si="1492"/>
        <v>0</v>
      </c>
      <c r="M4622" s="105">
        <f t="shared" si="1493"/>
        <v>0</v>
      </c>
      <c r="N4622" s="104">
        <f t="shared" si="1484"/>
        <v>0</v>
      </c>
      <c r="O4622" s="113">
        <f t="shared" si="1491"/>
        <v>0.11</v>
      </c>
      <c r="P4622" s="108">
        <f t="shared" si="1485"/>
        <v>1.004780531</v>
      </c>
      <c r="Q4622" s="104">
        <f t="shared" si="1486"/>
        <v>34.473719129999999</v>
      </c>
      <c r="R4622" s="104">
        <f t="shared" si="1487"/>
        <v>34.473719129999999</v>
      </c>
      <c r="S4622" s="109" t="s">
        <v>52</v>
      </c>
      <c r="T4622" s="110">
        <f t="shared" si="1494"/>
        <v>44661</v>
      </c>
      <c r="U4622" s="111">
        <f t="shared" si="1488"/>
        <v>0</v>
      </c>
    </row>
    <row r="4623" spans="1:21" x14ac:dyDescent="0.2">
      <c r="A4623" s="112">
        <f t="shared" si="1489"/>
        <v>44648</v>
      </c>
      <c r="B4623" s="104">
        <f t="shared" si="1477"/>
        <v>7248.0431856499999</v>
      </c>
      <c r="C4623" s="104">
        <f t="shared" si="1475"/>
        <v>6666.0627107199471</v>
      </c>
      <c r="D4623" s="132">
        <f t="shared" si="1478"/>
        <v>44631</v>
      </c>
      <c r="E4623" s="105">
        <f t="shared" si="1476"/>
        <v>1.1230000000000001E-3</v>
      </c>
      <c r="F4623" s="106">
        <f t="shared" si="1479"/>
        <v>18</v>
      </c>
      <c r="G4623" s="106">
        <f t="shared" si="1480"/>
        <v>31</v>
      </c>
      <c r="H4623" s="104">
        <f t="shared" si="1490"/>
        <v>1.00065191</v>
      </c>
      <c r="I4623" s="104">
        <f t="shared" si="1481"/>
        <v>1.08112349</v>
      </c>
      <c r="J4623" s="104">
        <f t="shared" si="1482"/>
        <v>1.0818282800000001</v>
      </c>
      <c r="K4623" s="104">
        <f t="shared" si="1483"/>
        <v>7211.5351567099997</v>
      </c>
      <c r="L4623" s="107">
        <f t="shared" si="1492"/>
        <v>0</v>
      </c>
      <c r="M4623" s="105">
        <f t="shared" si="1493"/>
        <v>0</v>
      </c>
      <c r="N4623" s="104">
        <f t="shared" si="1484"/>
        <v>0</v>
      </c>
      <c r="O4623" s="113">
        <f t="shared" si="1491"/>
        <v>0.11</v>
      </c>
      <c r="P4623" s="108">
        <f t="shared" si="1485"/>
        <v>1.005062449</v>
      </c>
      <c r="Q4623" s="104">
        <f t="shared" si="1486"/>
        <v>36.508028940000003</v>
      </c>
      <c r="R4623" s="104">
        <f t="shared" si="1487"/>
        <v>36.508028940000003</v>
      </c>
      <c r="S4623" s="109" t="s">
        <v>52</v>
      </c>
      <c r="T4623" s="110">
        <f t="shared" si="1494"/>
        <v>44661</v>
      </c>
      <c r="U4623" s="111">
        <f t="shared" si="1488"/>
        <v>0</v>
      </c>
    </row>
    <row r="4624" spans="1:21" x14ac:dyDescent="0.2">
      <c r="A4624" s="112">
        <f t="shared" si="1489"/>
        <v>44649</v>
      </c>
      <c r="B4624" s="104">
        <f t="shared" si="1477"/>
        <v>7250.3393292999999</v>
      </c>
      <c r="C4624" s="104">
        <f t="shared" si="1475"/>
        <v>6666.0627107199471</v>
      </c>
      <c r="D4624" s="132">
        <f t="shared" si="1478"/>
        <v>44631</v>
      </c>
      <c r="E4624" s="105">
        <f t="shared" si="1476"/>
        <v>1.1230000000000001E-3</v>
      </c>
      <c r="F4624" s="106">
        <f t="shared" si="1479"/>
        <v>19</v>
      </c>
      <c r="G4624" s="106">
        <f t="shared" si="1480"/>
        <v>31</v>
      </c>
      <c r="H4624" s="104">
        <f t="shared" si="1490"/>
        <v>1.0006881400000001</v>
      </c>
      <c r="I4624" s="104">
        <f t="shared" si="1481"/>
        <v>1.08112349</v>
      </c>
      <c r="J4624" s="104">
        <f t="shared" si="1482"/>
        <v>1.0818674500000001</v>
      </c>
      <c r="K4624" s="104">
        <f t="shared" si="1483"/>
        <v>7211.7962663799999</v>
      </c>
      <c r="L4624" s="107">
        <f t="shared" si="1492"/>
        <v>0</v>
      </c>
      <c r="M4624" s="105">
        <f t="shared" si="1493"/>
        <v>0</v>
      </c>
      <c r="N4624" s="104">
        <f t="shared" si="1484"/>
        <v>0</v>
      </c>
      <c r="O4624" s="113">
        <f t="shared" si="1491"/>
        <v>0.11</v>
      </c>
      <c r="P4624" s="108">
        <f t="shared" si="1485"/>
        <v>1.0053444469999999</v>
      </c>
      <c r="Q4624" s="104">
        <f t="shared" si="1486"/>
        <v>38.543062919999997</v>
      </c>
      <c r="R4624" s="104">
        <f t="shared" si="1487"/>
        <v>38.543062919999997</v>
      </c>
      <c r="S4624" s="109" t="s">
        <v>52</v>
      </c>
      <c r="T4624" s="110">
        <f t="shared" si="1494"/>
        <v>44661</v>
      </c>
      <c r="U4624" s="111">
        <f t="shared" si="1488"/>
        <v>0</v>
      </c>
    </row>
    <row r="4625" spans="1:21" x14ac:dyDescent="0.2">
      <c r="A4625" s="112">
        <f t="shared" si="1489"/>
        <v>44650</v>
      </c>
      <c r="B4625" s="104">
        <f t="shared" si="1477"/>
        <v>7252.6361827600003</v>
      </c>
      <c r="C4625" s="104">
        <f t="shared" si="1475"/>
        <v>6666.0627107199471</v>
      </c>
      <c r="D4625" s="132">
        <f t="shared" si="1478"/>
        <v>44631</v>
      </c>
      <c r="E4625" s="105">
        <f t="shared" si="1476"/>
        <v>1.1230000000000001E-3</v>
      </c>
      <c r="F4625" s="106">
        <f t="shared" si="1479"/>
        <v>20</v>
      </c>
      <c r="G4625" s="106">
        <f t="shared" si="1480"/>
        <v>31</v>
      </c>
      <c r="H4625" s="104">
        <f t="shared" si="1490"/>
        <v>1.0007243699999999</v>
      </c>
      <c r="I4625" s="104">
        <f t="shared" si="1481"/>
        <v>1.08112349</v>
      </c>
      <c r="J4625" s="104">
        <f t="shared" si="1482"/>
        <v>1.08190662</v>
      </c>
      <c r="K4625" s="104">
        <f t="shared" si="1483"/>
        <v>7212.05737606</v>
      </c>
      <c r="L4625" s="107">
        <f t="shared" si="1492"/>
        <v>0</v>
      </c>
      <c r="M4625" s="105">
        <f t="shared" si="1493"/>
        <v>0</v>
      </c>
      <c r="N4625" s="104">
        <f t="shared" si="1484"/>
        <v>0</v>
      </c>
      <c r="O4625" s="113">
        <f t="shared" si="1491"/>
        <v>0.11</v>
      </c>
      <c r="P4625" s="108">
        <f t="shared" si="1485"/>
        <v>1.0056265230000001</v>
      </c>
      <c r="Q4625" s="104">
        <f t="shared" si="1486"/>
        <v>40.578806700000001</v>
      </c>
      <c r="R4625" s="104">
        <f t="shared" si="1487"/>
        <v>40.578806700000001</v>
      </c>
      <c r="S4625" s="109" t="s">
        <v>52</v>
      </c>
      <c r="T4625" s="110">
        <f t="shared" si="1494"/>
        <v>44661</v>
      </c>
      <c r="U4625" s="111">
        <f t="shared" si="1488"/>
        <v>0</v>
      </c>
    </row>
    <row r="4626" spans="1:21" x14ac:dyDescent="0.2">
      <c r="A4626" s="112">
        <f t="shared" si="1489"/>
        <v>44651</v>
      </c>
      <c r="B4626" s="104">
        <f t="shared" si="1477"/>
        <v>7254.9337605000001</v>
      </c>
      <c r="C4626" s="104">
        <f t="shared" ref="C4626:C4689" si="1495">IF(DAY(A4625)=$E$2,VLOOKUP(A4625,X$10:Y$200,2),C4625)</f>
        <v>6666.0627107199471</v>
      </c>
      <c r="D4626" s="132">
        <f t="shared" si="1478"/>
        <v>44631</v>
      </c>
      <c r="E4626" s="105">
        <f t="shared" si="1476"/>
        <v>1.1230000000000001E-3</v>
      </c>
      <c r="F4626" s="106">
        <f t="shared" si="1479"/>
        <v>21</v>
      </c>
      <c r="G4626" s="106">
        <f t="shared" si="1480"/>
        <v>31</v>
      </c>
      <c r="H4626" s="104">
        <f t="shared" si="1490"/>
        <v>1.0007606</v>
      </c>
      <c r="I4626" s="104">
        <f t="shared" si="1481"/>
        <v>1.08112349</v>
      </c>
      <c r="J4626" s="104">
        <f t="shared" si="1482"/>
        <v>1.08194579</v>
      </c>
      <c r="K4626" s="104">
        <f t="shared" si="1483"/>
        <v>7212.3184857300002</v>
      </c>
      <c r="L4626" s="107">
        <f t="shared" si="1492"/>
        <v>0</v>
      </c>
      <c r="M4626" s="105">
        <f t="shared" si="1493"/>
        <v>0</v>
      </c>
      <c r="N4626" s="104">
        <f t="shared" si="1484"/>
        <v>0</v>
      </c>
      <c r="O4626" s="113">
        <f t="shared" si="1491"/>
        <v>0.11</v>
      </c>
      <c r="P4626" s="108">
        <f t="shared" si="1485"/>
        <v>1.005908679</v>
      </c>
      <c r="Q4626" s="104">
        <f t="shared" si="1486"/>
        <v>42.615274769999999</v>
      </c>
      <c r="R4626" s="104">
        <f t="shared" si="1487"/>
        <v>42.615274769999999</v>
      </c>
      <c r="S4626" s="109" t="s">
        <v>52</v>
      </c>
      <c r="T4626" s="110">
        <f t="shared" si="1494"/>
        <v>44661</v>
      </c>
      <c r="U4626" s="111">
        <f t="shared" si="1488"/>
        <v>0</v>
      </c>
    </row>
    <row r="4627" spans="1:21" x14ac:dyDescent="0.2">
      <c r="A4627" s="112">
        <f t="shared" si="1489"/>
        <v>44652</v>
      </c>
      <c r="B4627" s="104">
        <f t="shared" si="1477"/>
        <v>7257.2320554000007</v>
      </c>
      <c r="C4627" s="104">
        <f t="shared" si="1495"/>
        <v>6666.0627107199471</v>
      </c>
      <c r="D4627" s="132">
        <f t="shared" si="1478"/>
        <v>44631</v>
      </c>
      <c r="E4627" s="105">
        <f t="shared" si="1476"/>
        <v>1.1230000000000001E-3</v>
      </c>
      <c r="F4627" s="106">
        <f t="shared" si="1479"/>
        <v>22</v>
      </c>
      <c r="G4627" s="106">
        <f t="shared" si="1480"/>
        <v>31</v>
      </c>
      <c r="H4627" s="104">
        <f t="shared" si="1490"/>
        <v>1.0007968300000001</v>
      </c>
      <c r="I4627" s="104">
        <f t="shared" si="1481"/>
        <v>1.08112349</v>
      </c>
      <c r="J4627" s="104">
        <f t="shared" si="1482"/>
        <v>1.08198496</v>
      </c>
      <c r="K4627" s="104">
        <f t="shared" si="1483"/>
        <v>7212.5795954100004</v>
      </c>
      <c r="L4627" s="107">
        <f t="shared" si="1492"/>
        <v>0</v>
      </c>
      <c r="M4627" s="105">
        <f t="shared" si="1493"/>
        <v>0</v>
      </c>
      <c r="N4627" s="104">
        <f t="shared" si="1484"/>
        <v>0</v>
      </c>
      <c r="O4627" s="113">
        <f t="shared" si="1491"/>
        <v>0.11</v>
      </c>
      <c r="P4627" s="108">
        <f t="shared" si="1485"/>
        <v>1.006190914</v>
      </c>
      <c r="Q4627" s="104">
        <f t="shared" si="1486"/>
        <v>44.652459989999997</v>
      </c>
      <c r="R4627" s="104">
        <f t="shared" si="1487"/>
        <v>44.652459989999997</v>
      </c>
      <c r="S4627" s="109" t="s">
        <v>52</v>
      </c>
      <c r="T4627" s="110">
        <f t="shared" si="1494"/>
        <v>44661</v>
      </c>
      <c r="U4627" s="111">
        <f t="shared" si="1488"/>
        <v>0</v>
      </c>
    </row>
    <row r="4628" spans="1:21" x14ac:dyDescent="0.2">
      <c r="A4628" s="112">
        <f t="shared" si="1489"/>
        <v>44653</v>
      </c>
      <c r="B4628" s="104">
        <f t="shared" si="1477"/>
        <v>7259.53113459</v>
      </c>
      <c r="C4628" s="104">
        <f t="shared" si="1495"/>
        <v>6666.0627107199471</v>
      </c>
      <c r="D4628" s="132">
        <f t="shared" si="1478"/>
        <v>44631</v>
      </c>
      <c r="E4628" s="105">
        <f t="shared" si="1476"/>
        <v>1.1230000000000001E-3</v>
      </c>
      <c r="F4628" s="106">
        <f t="shared" si="1479"/>
        <v>23</v>
      </c>
      <c r="G4628" s="106">
        <f t="shared" si="1480"/>
        <v>31</v>
      </c>
      <c r="H4628" s="104">
        <f t="shared" si="1490"/>
        <v>1.0008330700000001</v>
      </c>
      <c r="I4628" s="104">
        <f t="shared" si="1481"/>
        <v>1.08112349</v>
      </c>
      <c r="J4628" s="104">
        <f t="shared" si="1482"/>
        <v>1.0820241399999999</v>
      </c>
      <c r="K4628" s="104">
        <f t="shared" si="1483"/>
        <v>7212.8407717500004</v>
      </c>
      <c r="L4628" s="107">
        <f t="shared" si="1492"/>
        <v>0</v>
      </c>
      <c r="M4628" s="105">
        <f t="shared" si="1493"/>
        <v>0</v>
      </c>
      <c r="N4628" s="104">
        <f t="shared" si="1484"/>
        <v>0</v>
      </c>
      <c r="O4628" s="113">
        <f t="shared" si="1491"/>
        <v>0.11</v>
      </c>
      <c r="P4628" s="108">
        <f t="shared" si="1485"/>
        <v>1.0064732279999999</v>
      </c>
      <c r="Q4628" s="104">
        <f t="shared" si="1486"/>
        <v>46.690362839999999</v>
      </c>
      <c r="R4628" s="104">
        <f t="shared" si="1487"/>
        <v>46.690362839999999</v>
      </c>
      <c r="S4628" s="109" t="s">
        <v>52</v>
      </c>
      <c r="T4628" s="110">
        <f t="shared" si="1494"/>
        <v>44661</v>
      </c>
      <c r="U4628" s="111">
        <f t="shared" si="1488"/>
        <v>0</v>
      </c>
    </row>
    <row r="4629" spans="1:21" x14ac:dyDescent="0.2">
      <c r="A4629" s="112">
        <f t="shared" si="1489"/>
        <v>44654</v>
      </c>
      <c r="B4629" s="104">
        <f t="shared" si="1477"/>
        <v>7261.83086396</v>
      </c>
      <c r="C4629" s="104">
        <f t="shared" si="1495"/>
        <v>6666.0627107199471</v>
      </c>
      <c r="D4629" s="132">
        <f t="shared" si="1478"/>
        <v>44631</v>
      </c>
      <c r="E4629" s="105">
        <f t="shared" si="1476"/>
        <v>1.1230000000000001E-3</v>
      </c>
      <c r="F4629" s="106">
        <f t="shared" si="1479"/>
        <v>24</v>
      </c>
      <c r="G4629" s="106">
        <f t="shared" si="1480"/>
        <v>31</v>
      </c>
      <c r="H4629" s="104">
        <f t="shared" si="1490"/>
        <v>1.0008693</v>
      </c>
      <c r="I4629" s="104">
        <f t="shared" si="1481"/>
        <v>1.08112349</v>
      </c>
      <c r="J4629" s="104">
        <f t="shared" si="1482"/>
        <v>1.0820633099999999</v>
      </c>
      <c r="K4629" s="104">
        <f t="shared" si="1483"/>
        <v>7213.1018814199997</v>
      </c>
      <c r="L4629" s="107">
        <f t="shared" si="1492"/>
        <v>0</v>
      </c>
      <c r="M4629" s="105">
        <f t="shared" si="1493"/>
        <v>0</v>
      </c>
      <c r="N4629" s="104">
        <f t="shared" si="1484"/>
        <v>0</v>
      </c>
      <c r="O4629" s="113">
        <f t="shared" si="1491"/>
        <v>0.11</v>
      </c>
      <c r="P4629" s="108">
        <f t="shared" si="1485"/>
        <v>1.0067556209999999</v>
      </c>
      <c r="Q4629" s="104">
        <f t="shared" si="1486"/>
        <v>48.728982539999997</v>
      </c>
      <c r="R4629" s="104">
        <f t="shared" si="1487"/>
        <v>48.728982539999997</v>
      </c>
      <c r="S4629" s="109" t="s">
        <v>52</v>
      </c>
      <c r="T4629" s="110">
        <f t="shared" si="1494"/>
        <v>44661</v>
      </c>
      <c r="U4629" s="111">
        <f t="shared" si="1488"/>
        <v>0</v>
      </c>
    </row>
    <row r="4630" spans="1:21" x14ac:dyDescent="0.2">
      <c r="A4630" s="112">
        <f t="shared" si="1489"/>
        <v>44655</v>
      </c>
      <c r="B4630" s="104">
        <f t="shared" si="1477"/>
        <v>7264.1313850099996</v>
      </c>
      <c r="C4630" s="104">
        <f t="shared" si="1495"/>
        <v>6666.0627107199471</v>
      </c>
      <c r="D4630" s="132">
        <f t="shared" si="1478"/>
        <v>44631</v>
      </c>
      <c r="E4630" s="105">
        <f t="shared" si="1476"/>
        <v>1.1230000000000001E-3</v>
      </c>
      <c r="F4630" s="106">
        <f t="shared" si="1479"/>
        <v>25</v>
      </c>
      <c r="G4630" s="106">
        <f t="shared" si="1480"/>
        <v>31</v>
      </c>
      <c r="H4630" s="104">
        <f t="shared" si="1490"/>
        <v>1.00090554</v>
      </c>
      <c r="I4630" s="104">
        <f t="shared" si="1481"/>
        <v>1.08112349</v>
      </c>
      <c r="J4630" s="104">
        <f t="shared" si="1482"/>
        <v>1.08210249</v>
      </c>
      <c r="K4630" s="104">
        <f t="shared" si="1483"/>
        <v>7213.3630577599997</v>
      </c>
      <c r="L4630" s="107">
        <f t="shared" si="1492"/>
        <v>0</v>
      </c>
      <c r="M4630" s="105">
        <f t="shared" si="1493"/>
        <v>0</v>
      </c>
      <c r="N4630" s="104">
        <f t="shared" si="1484"/>
        <v>0</v>
      </c>
      <c r="O4630" s="113">
        <f t="shared" si="1491"/>
        <v>0.11</v>
      </c>
      <c r="P4630" s="108">
        <f t="shared" si="1485"/>
        <v>1.0070380940000001</v>
      </c>
      <c r="Q4630" s="104">
        <f t="shared" si="1486"/>
        <v>50.768327249999999</v>
      </c>
      <c r="R4630" s="104">
        <f t="shared" si="1487"/>
        <v>50.768327249999999</v>
      </c>
      <c r="S4630" s="109" t="s">
        <v>52</v>
      </c>
      <c r="T4630" s="110">
        <f t="shared" si="1494"/>
        <v>44661</v>
      </c>
      <c r="U4630" s="111">
        <f t="shared" si="1488"/>
        <v>0</v>
      </c>
    </row>
    <row r="4631" spans="1:21" x14ac:dyDescent="0.2">
      <c r="A4631" s="112">
        <f t="shared" si="1489"/>
        <v>44656</v>
      </c>
      <c r="B4631" s="104">
        <f t="shared" si="1477"/>
        <v>7266.4326162799998</v>
      </c>
      <c r="C4631" s="104">
        <f t="shared" si="1495"/>
        <v>6666.0627107199471</v>
      </c>
      <c r="D4631" s="132">
        <f t="shared" si="1478"/>
        <v>44631</v>
      </c>
      <c r="E4631" s="105">
        <f t="shared" si="1476"/>
        <v>1.1230000000000001E-3</v>
      </c>
      <c r="F4631" s="106">
        <f t="shared" si="1479"/>
        <v>26</v>
      </c>
      <c r="G4631" s="106">
        <f t="shared" si="1480"/>
        <v>31</v>
      </c>
      <c r="H4631" s="104">
        <f t="shared" si="1490"/>
        <v>1.00094178</v>
      </c>
      <c r="I4631" s="104">
        <f t="shared" si="1481"/>
        <v>1.08112349</v>
      </c>
      <c r="J4631" s="104">
        <f t="shared" si="1482"/>
        <v>1.0821416699999999</v>
      </c>
      <c r="K4631" s="104">
        <f t="shared" si="1483"/>
        <v>7213.6242340999997</v>
      </c>
      <c r="L4631" s="107">
        <f t="shared" si="1492"/>
        <v>0</v>
      </c>
      <c r="M4631" s="105">
        <f t="shared" si="1493"/>
        <v>0</v>
      </c>
      <c r="N4631" s="104">
        <f t="shared" si="1484"/>
        <v>0</v>
      </c>
      <c r="O4631" s="113">
        <f t="shared" si="1491"/>
        <v>0.11</v>
      </c>
      <c r="P4631" s="108">
        <f t="shared" si="1485"/>
        <v>1.0073206450000001</v>
      </c>
      <c r="Q4631" s="104">
        <f t="shared" si="1486"/>
        <v>52.808382180000002</v>
      </c>
      <c r="R4631" s="104">
        <f t="shared" si="1487"/>
        <v>52.808382180000002</v>
      </c>
      <c r="S4631" s="109" t="s">
        <v>52</v>
      </c>
      <c r="T4631" s="110">
        <f t="shared" si="1494"/>
        <v>44661</v>
      </c>
      <c r="U4631" s="111">
        <f t="shared" si="1488"/>
        <v>0</v>
      </c>
    </row>
    <row r="4632" spans="1:21" x14ac:dyDescent="0.2">
      <c r="A4632" s="112">
        <f t="shared" si="1489"/>
        <v>44657</v>
      </c>
      <c r="B4632" s="104">
        <f t="shared" si="1477"/>
        <v>7268.7345722399996</v>
      </c>
      <c r="C4632" s="104">
        <f t="shared" si="1495"/>
        <v>6666.0627107199471</v>
      </c>
      <c r="D4632" s="132">
        <f t="shared" si="1478"/>
        <v>44631</v>
      </c>
      <c r="E4632" s="105">
        <f t="shared" si="1476"/>
        <v>1.1230000000000001E-3</v>
      </c>
      <c r="F4632" s="106">
        <f t="shared" si="1479"/>
        <v>27</v>
      </c>
      <c r="G4632" s="106">
        <f t="shared" si="1480"/>
        <v>31</v>
      </c>
      <c r="H4632" s="104">
        <f t="shared" si="1490"/>
        <v>1.00097802</v>
      </c>
      <c r="I4632" s="104">
        <f t="shared" si="1481"/>
        <v>1.08112349</v>
      </c>
      <c r="J4632" s="104">
        <f t="shared" si="1482"/>
        <v>1.0821808500000001</v>
      </c>
      <c r="K4632" s="104">
        <f t="shared" si="1483"/>
        <v>7213.8854104399998</v>
      </c>
      <c r="L4632" s="107">
        <f t="shared" si="1492"/>
        <v>0</v>
      </c>
      <c r="M4632" s="105">
        <f t="shared" si="1493"/>
        <v>0</v>
      </c>
      <c r="N4632" s="104">
        <f t="shared" si="1484"/>
        <v>0</v>
      </c>
      <c r="O4632" s="113">
        <f t="shared" si="1491"/>
        <v>0.11</v>
      </c>
      <c r="P4632" s="108">
        <f t="shared" si="1485"/>
        <v>1.007603276</v>
      </c>
      <c r="Q4632" s="104">
        <f t="shared" si="1486"/>
        <v>54.849161799999997</v>
      </c>
      <c r="R4632" s="104">
        <f t="shared" si="1487"/>
        <v>54.849161799999997</v>
      </c>
      <c r="S4632" s="109" t="s">
        <v>52</v>
      </c>
      <c r="T4632" s="110">
        <f t="shared" si="1494"/>
        <v>44661</v>
      </c>
      <c r="U4632" s="111">
        <f t="shared" si="1488"/>
        <v>0</v>
      </c>
    </row>
    <row r="4633" spans="1:21" x14ac:dyDescent="0.2">
      <c r="A4633" s="112">
        <f t="shared" si="1489"/>
        <v>44658</v>
      </c>
      <c r="B4633" s="104">
        <f t="shared" si="1477"/>
        <v>7271.0372529599999</v>
      </c>
      <c r="C4633" s="104">
        <f t="shared" si="1495"/>
        <v>6666.0627107199471</v>
      </c>
      <c r="D4633" s="132">
        <f t="shared" si="1478"/>
        <v>44631</v>
      </c>
      <c r="E4633" s="105">
        <f t="shared" si="1476"/>
        <v>1.1230000000000001E-3</v>
      </c>
      <c r="F4633" s="106">
        <f t="shared" si="1479"/>
        <v>28</v>
      </c>
      <c r="G4633" s="106">
        <f t="shared" si="1480"/>
        <v>31</v>
      </c>
      <c r="H4633" s="104">
        <f t="shared" si="1490"/>
        <v>1.00101426</v>
      </c>
      <c r="I4633" s="104">
        <f t="shared" si="1481"/>
        <v>1.08112349</v>
      </c>
      <c r="J4633" s="104">
        <f t="shared" si="1482"/>
        <v>1.08222003</v>
      </c>
      <c r="K4633" s="104">
        <f t="shared" si="1483"/>
        <v>7214.1465867699999</v>
      </c>
      <c r="L4633" s="107">
        <f t="shared" si="1492"/>
        <v>0</v>
      </c>
      <c r="M4633" s="105">
        <f t="shared" si="1493"/>
        <v>0</v>
      </c>
      <c r="N4633" s="104">
        <f t="shared" si="1484"/>
        <v>0</v>
      </c>
      <c r="O4633" s="113">
        <f t="shared" si="1491"/>
        <v>0.11</v>
      </c>
      <c r="P4633" s="108">
        <f t="shared" si="1485"/>
        <v>1.0078859870000001</v>
      </c>
      <c r="Q4633" s="104">
        <f t="shared" si="1486"/>
        <v>56.890666189999997</v>
      </c>
      <c r="R4633" s="104">
        <f t="shared" si="1487"/>
        <v>56.890666189999997</v>
      </c>
      <c r="S4633" s="109" t="s">
        <v>52</v>
      </c>
      <c r="T4633" s="110">
        <f t="shared" si="1494"/>
        <v>44661</v>
      </c>
      <c r="U4633" s="111">
        <f t="shared" si="1488"/>
        <v>0</v>
      </c>
    </row>
    <row r="4634" spans="1:21" x14ac:dyDescent="0.2">
      <c r="A4634" s="112">
        <f t="shared" si="1489"/>
        <v>44659</v>
      </c>
      <c r="B4634" s="104">
        <f t="shared" si="1477"/>
        <v>7273.3407112999994</v>
      </c>
      <c r="C4634" s="104">
        <f t="shared" si="1495"/>
        <v>6666.0627107199471</v>
      </c>
      <c r="D4634" s="132">
        <f t="shared" si="1478"/>
        <v>44631</v>
      </c>
      <c r="E4634" s="105">
        <f t="shared" si="1476"/>
        <v>1.1230000000000001E-3</v>
      </c>
      <c r="F4634" s="106">
        <f t="shared" si="1479"/>
        <v>29</v>
      </c>
      <c r="G4634" s="106">
        <f t="shared" si="1480"/>
        <v>31</v>
      </c>
      <c r="H4634" s="104">
        <f t="shared" si="1490"/>
        <v>1.00105051</v>
      </c>
      <c r="I4634" s="104">
        <f t="shared" si="1481"/>
        <v>1.08112349</v>
      </c>
      <c r="J4634" s="104">
        <f t="shared" si="1482"/>
        <v>1.0822592200000001</v>
      </c>
      <c r="K4634" s="104">
        <f t="shared" si="1483"/>
        <v>7214.4078297699998</v>
      </c>
      <c r="L4634" s="107">
        <f t="shared" si="1492"/>
        <v>0</v>
      </c>
      <c r="M4634" s="105">
        <f t="shared" si="1493"/>
        <v>0</v>
      </c>
      <c r="N4634" s="104">
        <f t="shared" si="1484"/>
        <v>0</v>
      </c>
      <c r="O4634" s="113">
        <f t="shared" si="1491"/>
        <v>0.11</v>
      </c>
      <c r="P4634" s="108">
        <f t="shared" si="1485"/>
        <v>1.008168776</v>
      </c>
      <c r="Q4634" s="104">
        <f t="shared" si="1486"/>
        <v>58.932881530000003</v>
      </c>
      <c r="R4634" s="104">
        <f t="shared" si="1487"/>
        <v>58.932881530000003</v>
      </c>
      <c r="S4634" s="109" t="s">
        <v>52</v>
      </c>
      <c r="T4634" s="110">
        <f t="shared" si="1494"/>
        <v>44661</v>
      </c>
      <c r="U4634" s="111">
        <f t="shared" si="1488"/>
        <v>0</v>
      </c>
    </row>
    <row r="4635" spans="1:21" x14ac:dyDescent="0.2">
      <c r="A4635" s="112">
        <f t="shared" si="1489"/>
        <v>44660</v>
      </c>
      <c r="B4635" s="104">
        <f t="shared" si="1477"/>
        <v>7275.6448273400001</v>
      </c>
      <c r="C4635" s="104">
        <f t="shared" si="1495"/>
        <v>6666.0627107199471</v>
      </c>
      <c r="D4635" s="132">
        <f t="shared" si="1478"/>
        <v>44631</v>
      </c>
      <c r="E4635" s="105">
        <f t="shared" si="1476"/>
        <v>1.1230000000000001E-3</v>
      </c>
      <c r="F4635" s="106">
        <f t="shared" si="1479"/>
        <v>30</v>
      </c>
      <c r="G4635" s="106">
        <f t="shared" si="1480"/>
        <v>31</v>
      </c>
      <c r="H4635" s="104">
        <f t="shared" si="1490"/>
        <v>1.00108675</v>
      </c>
      <c r="I4635" s="104">
        <f t="shared" si="1481"/>
        <v>1.08112349</v>
      </c>
      <c r="J4635" s="104">
        <f t="shared" si="1482"/>
        <v>1.0822984</v>
      </c>
      <c r="K4635" s="104">
        <f t="shared" si="1483"/>
        <v>7214.6690061099998</v>
      </c>
      <c r="L4635" s="107">
        <f t="shared" si="1492"/>
        <v>0</v>
      </c>
      <c r="M4635" s="105">
        <f t="shared" si="1493"/>
        <v>0</v>
      </c>
      <c r="N4635" s="104">
        <f t="shared" si="1484"/>
        <v>0</v>
      </c>
      <c r="O4635" s="113">
        <f t="shared" si="1491"/>
        <v>0.11</v>
      </c>
      <c r="P4635" s="108">
        <f t="shared" si="1485"/>
        <v>1.0084516450000001</v>
      </c>
      <c r="Q4635" s="104">
        <f t="shared" si="1486"/>
        <v>60.975821230000001</v>
      </c>
      <c r="R4635" s="104">
        <f t="shared" si="1487"/>
        <v>60.975821230000001</v>
      </c>
      <c r="S4635" s="109" t="s">
        <v>52</v>
      </c>
      <c r="T4635" s="110">
        <f t="shared" si="1494"/>
        <v>44661</v>
      </c>
      <c r="U4635" s="111">
        <f t="shared" si="1488"/>
        <v>0</v>
      </c>
    </row>
    <row r="4636" spans="1:21" ht="15" x14ac:dyDescent="0.2">
      <c r="A4636" s="112">
        <f t="shared" si="1489"/>
        <v>44661</v>
      </c>
      <c r="B4636" s="104">
        <f t="shared" si="1477"/>
        <v>7277.9497355599997</v>
      </c>
      <c r="C4636" s="104">
        <f t="shared" si="1495"/>
        <v>6666.0627107199471</v>
      </c>
      <c r="D4636" s="132">
        <f t="shared" si="1478"/>
        <v>44631</v>
      </c>
      <c r="E4636" s="105">
        <f t="shared" si="1476"/>
        <v>1.1230000000000001E-3</v>
      </c>
      <c r="F4636" s="106">
        <f t="shared" si="1479"/>
        <v>31</v>
      </c>
      <c r="G4636" s="106">
        <f t="shared" si="1480"/>
        <v>31</v>
      </c>
      <c r="H4636" s="104">
        <f t="shared" si="1490"/>
        <v>1.001123</v>
      </c>
      <c r="I4636" s="104">
        <f t="shared" si="1481"/>
        <v>1.08112349</v>
      </c>
      <c r="J4636" s="104">
        <f t="shared" si="1482"/>
        <v>1.0823375900000001</v>
      </c>
      <c r="K4636" s="104">
        <f t="shared" si="1483"/>
        <v>7214.9302490999999</v>
      </c>
      <c r="L4636" s="107">
        <f t="shared" si="1492"/>
        <v>151</v>
      </c>
      <c r="M4636" s="137">
        <f>N4636/K4636</f>
        <v>7.7710459511363877E-2</v>
      </c>
      <c r="N4636" s="104">
        <f>305.1121853+255.5633597</f>
        <v>560.67554500000006</v>
      </c>
      <c r="O4636" s="113">
        <f t="shared" si="1491"/>
        <v>0.11</v>
      </c>
      <c r="P4636" s="108">
        <f t="shared" si="1485"/>
        <v>1.0087345940000001</v>
      </c>
      <c r="Q4636" s="104">
        <f t="shared" si="1486"/>
        <v>63.019486460000003</v>
      </c>
      <c r="R4636" s="104">
        <f t="shared" si="1487"/>
        <v>623.69503146000011</v>
      </c>
      <c r="S4636" s="109" t="s">
        <v>52</v>
      </c>
      <c r="T4636" s="110">
        <f t="shared" si="1494"/>
        <v>44661</v>
      </c>
      <c r="U4636" s="111">
        <f t="shared" si="1488"/>
        <v>6654.2547040999998</v>
      </c>
    </row>
    <row r="4637" spans="1:21" x14ac:dyDescent="0.2">
      <c r="A4637" s="112">
        <f t="shared" si="1489"/>
        <v>44662</v>
      </c>
      <c r="B4637" s="104">
        <f t="shared" si="1477"/>
        <v>6656.3298526099998</v>
      </c>
      <c r="C4637" s="104">
        <f t="shared" si="1495"/>
        <v>6148.0399143399472</v>
      </c>
      <c r="D4637" s="132">
        <f t="shared" si="1478"/>
        <v>44662</v>
      </c>
      <c r="E4637" s="105">
        <f t="shared" si="1476"/>
        <v>6.5799999999999995E-4</v>
      </c>
      <c r="F4637" s="106">
        <f t="shared" si="1479"/>
        <v>1</v>
      </c>
      <c r="G4637" s="106">
        <f t="shared" si="1480"/>
        <v>30</v>
      </c>
      <c r="H4637" s="104">
        <f t="shared" si="1490"/>
        <v>1.00002192</v>
      </c>
      <c r="I4637" s="104">
        <f t="shared" si="1481"/>
        <v>1.0823375900000001</v>
      </c>
      <c r="J4637" s="104">
        <f t="shared" si="1482"/>
        <v>1.08236131</v>
      </c>
      <c r="K4637" s="104">
        <f t="shared" si="1483"/>
        <v>6654.4005356099997</v>
      </c>
      <c r="L4637" s="107">
        <f t="shared" si="1492"/>
        <v>0</v>
      </c>
      <c r="M4637" s="105">
        <f t="shared" si="1493"/>
        <v>0</v>
      </c>
      <c r="N4637" s="104">
        <f t="shared" si="1484"/>
        <v>0</v>
      </c>
      <c r="O4637" s="113">
        <f t="shared" si="1491"/>
        <v>0.11</v>
      </c>
      <c r="P4637" s="108">
        <f t="shared" si="1485"/>
        <v>1.000289931</v>
      </c>
      <c r="Q4637" s="104">
        <f t="shared" si="1486"/>
        <v>1.9293169999999999</v>
      </c>
      <c r="R4637" s="104">
        <f t="shared" si="1487"/>
        <v>1.9293169999999999</v>
      </c>
      <c r="S4637" s="109" t="s">
        <v>52</v>
      </c>
      <c r="T4637" s="110">
        <f t="shared" si="1494"/>
        <v>44691</v>
      </c>
      <c r="U4637" s="111">
        <f t="shared" si="1488"/>
        <v>0</v>
      </c>
    </row>
    <row r="4638" spans="1:21" x14ac:dyDescent="0.2">
      <c r="A4638" s="112">
        <f t="shared" si="1489"/>
        <v>44663</v>
      </c>
      <c r="B4638" s="104">
        <f t="shared" si="1477"/>
        <v>6658.4057676900002</v>
      </c>
      <c r="C4638" s="104">
        <f t="shared" si="1495"/>
        <v>6148.0399143399472</v>
      </c>
      <c r="D4638" s="132">
        <f t="shared" si="1478"/>
        <v>44662</v>
      </c>
      <c r="E4638" s="105">
        <f t="shared" si="1476"/>
        <v>6.5799999999999995E-4</v>
      </c>
      <c r="F4638" s="106">
        <f t="shared" si="1479"/>
        <v>2</v>
      </c>
      <c r="G4638" s="106">
        <f t="shared" si="1480"/>
        <v>30</v>
      </c>
      <c r="H4638" s="104">
        <f t="shared" si="1490"/>
        <v>1.00004385</v>
      </c>
      <c r="I4638" s="104">
        <f t="shared" si="1481"/>
        <v>1.0823375900000001</v>
      </c>
      <c r="J4638" s="104">
        <f t="shared" si="1482"/>
        <v>1.0823850500000001</v>
      </c>
      <c r="K4638" s="104">
        <f t="shared" si="1483"/>
        <v>6654.5464900799998</v>
      </c>
      <c r="L4638" s="107">
        <f t="shared" si="1492"/>
        <v>0</v>
      </c>
      <c r="M4638" s="105">
        <f t="shared" si="1493"/>
        <v>0</v>
      </c>
      <c r="N4638" s="104">
        <f t="shared" si="1484"/>
        <v>0</v>
      </c>
      <c r="O4638" s="113">
        <f t="shared" si="1491"/>
        <v>0.11</v>
      </c>
      <c r="P4638" s="108">
        <f t="shared" si="1485"/>
        <v>1.000579946</v>
      </c>
      <c r="Q4638" s="104">
        <f t="shared" si="1486"/>
        <v>3.8592776099999999</v>
      </c>
      <c r="R4638" s="104">
        <f t="shared" si="1487"/>
        <v>3.8592776099999999</v>
      </c>
      <c r="S4638" s="109" t="s">
        <v>52</v>
      </c>
      <c r="T4638" s="110">
        <f t="shared" si="1494"/>
        <v>44691</v>
      </c>
      <c r="U4638" s="111">
        <f t="shared" si="1488"/>
        <v>0</v>
      </c>
    </row>
    <row r="4639" spans="1:21" x14ac:dyDescent="0.2">
      <c r="A4639" s="112">
        <f t="shared" si="1489"/>
        <v>44664</v>
      </c>
      <c r="B4639" s="104">
        <f t="shared" si="1477"/>
        <v>6660.4822648999998</v>
      </c>
      <c r="C4639" s="104">
        <f t="shared" si="1495"/>
        <v>6148.0399143399472</v>
      </c>
      <c r="D4639" s="132">
        <f t="shared" si="1478"/>
        <v>44662</v>
      </c>
      <c r="E4639" s="105">
        <f t="shared" si="1476"/>
        <v>6.5799999999999995E-4</v>
      </c>
      <c r="F4639" s="106">
        <f t="shared" si="1479"/>
        <v>3</v>
      </c>
      <c r="G4639" s="106">
        <f t="shared" si="1480"/>
        <v>30</v>
      </c>
      <c r="H4639" s="104">
        <f t="shared" si="1490"/>
        <v>1.0000657799999999</v>
      </c>
      <c r="I4639" s="104">
        <f t="shared" si="1481"/>
        <v>1.0823375900000001</v>
      </c>
      <c r="J4639" s="104">
        <f t="shared" si="1482"/>
        <v>1.08240878</v>
      </c>
      <c r="K4639" s="104">
        <f t="shared" si="1483"/>
        <v>6654.6923830699998</v>
      </c>
      <c r="L4639" s="107">
        <f t="shared" si="1492"/>
        <v>0</v>
      </c>
      <c r="M4639" s="105">
        <f t="shared" si="1493"/>
        <v>0</v>
      </c>
      <c r="N4639" s="104">
        <f t="shared" si="1484"/>
        <v>0</v>
      </c>
      <c r="O4639" s="113">
        <f t="shared" si="1491"/>
        <v>0.11</v>
      </c>
      <c r="P4639" s="108">
        <f t="shared" si="1485"/>
        <v>1.0008700450000001</v>
      </c>
      <c r="Q4639" s="104">
        <f t="shared" si="1486"/>
        <v>5.7898818299999997</v>
      </c>
      <c r="R4639" s="104">
        <f t="shared" si="1487"/>
        <v>5.7898818299999997</v>
      </c>
      <c r="S4639" s="109" t="s">
        <v>52</v>
      </c>
      <c r="T4639" s="110">
        <f t="shared" si="1494"/>
        <v>44691</v>
      </c>
      <c r="U4639" s="111">
        <f t="shared" si="1488"/>
        <v>0</v>
      </c>
    </row>
    <row r="4640" spans="1:21" x14ac:dyDescent="0.2">
      <c r="A4640" s="112">
        <f t="shared" si="1489"/>
        <v>44665</v>
      </c>
      <c r="B4640" s="104">
        <f t="shared" si="1477"/>
        <v>6662.5594057500002</v>
      </c>
      <c r="C4640" s="104">
        <f t="shared" si="1495"/>
        <v>6148.0399143399472</v>
      </c>
      <c r="D4640" s="132">
        <f t="shared" si="1478"/>
        <v>44662</v>
      </c>
      <c r="E4640" s="105">
        <f t="shared" si="1476"/>
        <v>6.5799999999999995E-4</v>
      </c>
      <c r="F4640" s="106">
        <f t="shared" si="1479"/>
        <v>4</v>
      </c>
      <c r="G4640" s="106">
        <f t="shared" si="1480"/>
        <v>30</v>
      </c>
      <c r="H4640" s="104">
        <f t="shared" si="1490"/>
        <v>1.0000876999999999</v>
      </c>
      <c r="I4640" s="104">
        <f t="shared" si="1481"/>
        <v>1.0823375900000001</v>
      </c>
      <c r="J4640" s="104">
        <f t="shared" si="1482"/>
        <v>1.0824325100000001</v>
      </c>
      <c r="K4640" s="104">
        <f t="shared" si="1483"/>
        <v>6654.8382760499999</v>
      </c>
      <c r="L4640" s="107">
        <f t="shared" si="1492"/>
        <v>0</v>
      </c>
      <c r="M4640" s="105">
        <f t="shared" si="1493"/>
        <v>0</v>
      </c>
      <c r="N4640" s="104">
        <f t="shared" si="1484"/>
        <v>0</v>
      </c>
      <c r="O4640" s="113">
        <f t="shared" si="1491"/>
        <v>0.11</v>
      </c>
      <c r="P4640" s="108">
        <f t="shared" si="1485"/>
        <v>1.001160228</v>
      </c>
      <c r="Q4640" s="104">
        <f t="shared" si="1486"/>
        <v>7.7211296999999997</v>
      </c>
      <c r="R4640" s="104">
        <f t="shared" si="1487"/>
        <v>7.7211296999999997</v>
      </c>
      <c r="S4640" s="109" t="s">
        <v>52</v>
      </c>
      <c r="T4640" s="110">
        <f t="shared" si="1494"/>
        <v>44691</v>
      </c>
      <c r="U4640" s="111">
        <f t="shared" si="1488"/>
        <v>0</v>
      </c>
    </row>
    <row r="4641" spans="1:21" x14ac:dyDescent="0.2">
      <c r="A4641" s="112">
        <f t="shared" si="1489"/>
        <v>44666</v>
      </c>
      <c r="B4641" s="104">
        <f t="shared" si="1477"/>
        <v>6664.6371969499996</v>
      </c>
      <c r="C4641" s="104">
        <f t="shared" si="1495"/>
        <v>6148.0399143399472</v>
      </c>
      <c r="D4641" s="132">
        <f t="shared" si="1478"/>
        <v>44662</v>
      </c>
      <c r="E4641" s="105">
        <f t="shared" si="1476"/>
        <v>6.5799999999999995E-4</v>
      </c>
      <c r="F4641" s="106">
        <f t="shared" si="1479"/>
        <v>5</v>
      </c>
      <c r="G4641" s="106">
        <f t="shared" si="1480"/>
        <v>30</v>
      </c>
      <c r="H4641" s="104">
        <f t="shared" si="1490"/>
        <v>1.0001096300000001</v>
      </c>
      <c r="I4641" s="104">
        <f t="shared" si="1481"/>
        <v>1.0823375900000001</v>
      </c>
      <c r="J4641" s="104">
        <f t="shared" si="1482"/>
        <v>1.08245624</v>
      </c>
      <c r="K4641" s="104">
        <f t="shared" si="1483"/>
        <v>6654.9841690399999</v>
      </c>
      <c r="L4641" s="107">
        <f t="shared" si="1492"/>
        <v>0</v>
      </c>
      <c r="M4641" s="105">
        <f t="shared" si="1493"/>
        <v>0</v>
      </c>
      <c r="N4641" s="104">
        <f t="shared" si="1484"/>
        <v>0</v>
      </c>
      <c r="O4641" s="113">
        <f t="shared" si="1491"/>
        <v>0.11</v>
      </c>
      <c r="P4641" s="108">
        <f t="shared" si="1485"/>
        <v>1.0014504959999999</v>
      </c>
      <c r="Q4641" s="104">
        <f t="shared" si="1486"/>
        <v>9.6530279100000005</v>
      </c>
      <c r="R4641" s="104">
        <f t="shared" si="1487"/>
        <v>9.6530279100000005</v>
      </c>
      <c r="S4641" s="109" t="s">
        <v>52</v>
      </c>
      <c r="T4641" s="110">
        <f t="shared" si="1494"/>
        <v>44691</v>
      </c>
      <c r="U4641" s="111">
        <f t="shared" si="1488"/>
        <v>0</v>
      </c>
    </row>
    <row r="4642" spans="1:21" x14ac:dyDescent="0.2">
      <c r="A4642" s="112">
        <f t="shared" si="1489"/>
        <v>44667</v>
      </c>
      <c r="B4642" s="104">
        <f t="shared" si="1477"/>
        <v>6666.71568682</v>
      </c>
      <c r="C4642" s="104">
        <f t="shared" si="1495"/>
        <v>6148.0399143399472</v>
      </c>
      <c r="D4642" s="132">
        <f t="shared" si="1478"/>
        <v>44662</v>
      </c>
      <c r="E4642" s="105">
        <f t="shared" si="1476"/>
        <v>6.5799999999999995E-4</v>
      </c>
      <c r="F4642" s="106">
        <f t="shared" si="1479"/>
        <v>6</v>
      </c>
      <c r="G4642" s="106">
        <f t="shared" si="1480"/>
        <v>30</v>
      </c>
      <c r="H4642" s="104">
        <f t="shared" si="1490"/>
        <v>1.00013156</v>
      </c>
      <c r="I4642" s="104">
        <f t="shared" si="1481"/>
        <v>1.0823375900000001</v>
      </c>
      <c r="J4642" s="104">
        <f t="shared" si="1482"/>
        <v>1.08247998</v>
      </c>
      <c r="K4642" s="104">
        <f t="shared" si="1483"/>
        <v>6655.13012351</v>
      </c>
      <c r="L4642" s="107">
        <f t="shared" si="1492"/>
        <v>0</v>
      </c>
      <c r="M4642" s="105">
        <f t="shared" si="1493"/>
        <v>0</v>
      </c>
      <c r="N4642" s="104">
        <f t="shared" si="1484"/>
        <v>0</v>
      </c>
      <c r="O4642" s="113">
        <f t="shared" si="1491"/>
        <v>0.11</v>
      </c>
      <c r="P4642" s="108">
        <f t="shared" si="1485"/>
        <v>1.001740847</v>
      </c>
      <c r="Q4642" s="104">
        <f t="shared" si="1486"/>
        <v>11.58556331</v>
      </c>
      <c r="R4642" s="104">
        <f t="shared" si="1487"/>
        <v>11.58556331</v>
      </c>
      <c r="S4642" s="109" t="s">
        <v>52</v>
      </c>
      <c r="T4642" s="110">
        <f t="shared" si="1494"/>
        <v>44691</v>
      </c>
      <c r="U4642" s="111">
        <f t="shared" si="1488"/>
        <v>0</v>
      </c>
    </row>
    <row r="4643" spans="1:21" x14ac:dyDescent="0.2">
      <c r="A4643" s="112">
        <f t="shared" si="1489"/>
        <v>44668</v>
      </c>
      <c r="B4643" s="104">
        <f t="shared" si="1477"/>
        <v>6668.7947655300004</v>
      </c>
      <c r="C4643" s="104">
        <f t="shared" si="1495"/>
        <v>6148.0399143399472</v>
      </c>
      <c r="D4643" s="132">
        <f t="shared" si="1478"/>
        <v>44662</v>
      </c>
      <c r="E4643" s="105">
        <f t="shared" si="1476"/>
        <v>6.5799999999999995E-4</v>
      </c>
      <c r="F4643" s="106">
        <f t="shared" si="1479"/>
        <v>7</v>
      </c>
      <c r="G4643" s="106">
        <f t="shared" si="1480"/>
        <v>30</v>
      </c>
      <c r="H4643" s="104">
        <f t="shared" si="1490"/>
        <v>1.00015349</v>
      </c>
      <c r="I4643" s="104">
        <f t="shared" si="1481"/>
        <v>1.0823375900000001</v>
      </c>
      <c r="J4643" s="104">
        <f t="shared" si="1482"/>
        <v>1.0825037099999999</v>
      </c>
      <c r="K4643" s="104">
        <f t="shared" si="1483"/>
        <v>6655.2760165</v>
      </c>
      <c r="L4643" s="107">
        <f t="shared" si="1492"/>
        <v>0</v>
      </c>
      <c r="M4643" s="105">
        <f t="shared" si="1493"/>
        <v>0</v>
      </c>
      <c r="N4643" s="104">
        <f t="shared" si="1484"/>
        <v>0</v>
      </c>
      <c r="O4643" s="113">
        <f t="shared" si="1491"/>
        <v>0.11</v>
      </c>
      <c r="P4643" s="108">
        <f t="shared" si="1485"/>
        <v>1.002031283</v>
      </c>
      <c r="Q4643" s="104">
        <f t="shared" si="1486"/>
        <v>13.51874903</v>
      </c>
      <c r="R4643" s="104">
        <f t="shared" si="1487"/>
        <v>13.51874903</v>
      </c>
      <c r="S4643" s="109" t="s">
        <v>52</v>
      </c>
      <c r="T4643" s="110">
        <f t="shared" si="1494"/>
        <v>44691</v>
      </c>
      <c r="U4643" s="111">
        <f t="shared" si="1488"/>
        <v>0</v>
      </c>
    </row>
    <row r="4644" spans="1:21" x14ac:dyDescent="0.2">
      <c r="A4644" s="112">
        <f t="shared" si="1489"/>
        <v>44669</v>
      </c>
      <c r="B4644" s="104">
        <f t="shared" si="1477"/>
        <v>6670.8745496500005</v>
      </c>
      <c r="C4644" s="104">
        <f t="shared" si="1495"/>
        <v>6148.0399143399472</v>
      </c>
      <c r="D4644" s="132">
        <f t="shared" si="1478"/>
        <v>44662</v>
      </c>
      <c r="E4644" s="105">
        <f t="shared" si="1476"/>
        <v>6.5799999999999995E-4</v>
      </c>
      <c r="F4644" s="106">
        <f t="shared" si="1479"/>
        <v>8</v>
      </c>
      <c r="G4644" s="106">
        <f t="shared" si="1480"/>
        <v>30</v>
      </c>
      <c r="H4644" s="104">
        <f t="shared" si="1490"/>
        <v>1.0001754199999999</v>
      </c>
      <c r="I4644" s="104">
        <f t="shared" si="1481"/>
        <v>1.0823375900000001</v>
      </c>
      <c r="J4644" s="104">
        <f t="shared" si="1482"/>
        <v>1.0825274499999999</v>
      </c>
      <c r="K4644" s="104">
        <f t="shared" si="1483"/>
        <v>6655.4219709600002</v>
      </c>
      <c r="L4644" s="107">
        <f t="shared" si="1492"/>
        <v>0</v>
      </c>
      <c r="M4644" s="105">
        <f t="shared" si="1493"/>
        <v>0</v>
      </c>
      <c r="N4644" s="104">
        <f t="shared" si="1484"/>
        <v>0</v>
      </c>
      <c r="O4644" s="113">
        <f t="shared" si="1491"/>
        <v>0.11</v>
      </c>
      <c r="P4644" s="108">
        <f t="shared" si="1485"/>
        <v>1.0023218030000001</v>
      </c>
      <c r="Q4644" s="104">
        <f t="shared" si="1486"/>
        <v>15.452578689999999</v>
      </c>
      <c r="R4644" s="104">
        <f t="shared" si="1487"/>
        <v>15.452578689999999</v>
      </c>
      <c r="S4644" s="109" t="s">
        <v>52</v>
      </c>
      <c r="T4644" s="110">
        <f t="shared" si="1494"/>
        <v>44691</v>
      </c>
      <c r="U4644" s="111">
        <f t="shared" si="1488"/>
        <v>0</v>
      </c>
    </row>
    <row r="4645" spans="1:21" x14ac:dyDescent="0.2">
      <c r="A4645" s="112">
        <f t="shared" si="1489"/>
        <v>44670</v>
      </c>
      <c r="B4645" s="104">
        <f t="shared" si="1477"/>
        <v>6672.9549160200004</v>
      </c>
      <c r="C4645" s="104">
        <f t="shared" si="1495"/>
        <v>6148.0399143399472</v>
      </c>
      <c r="D4645" s="132">
        <f t="shared" si="1478"/>
        <v>44662</v>
      </c>
      <c r="E4645" s="105">
        <f t="shared" si="1476"/>
        <v>6.5799999999999995E-4</v>
      </c>
      <c r="F4645" s="106">
        <f t="shared" si="1479"/>
        <v>9</v>
      </c>
      <c r="G4645" s="106">
        <f t="shared" si="1480"/>
        <v>30</v>
      </c>
      <c r="H4645" s="104">
        <f t="shared" si="1490"/>
        <v>1.0001973500000001</v>
      </c>
      <c r="I4645" s="104">
        <f t="shared" si="1481"/>
        <v>1.0823375900000001</v>
      </c>
      <c r="J4645" s="104">
        <f t="shared" si="1482"/>
        <v>1.0825511800000001</v>
      </c>
      <c r="K4645" s="104">
        <f t="shared" si="1483"/>
        <v>6655.5678639500002</v>
      </c>
      <c r="L4645" s="107">
        <f t="shared" si="1492"/>
        <v>0</v>
      </c>
      <c r="M4645" s="105">
        <f t="shared" si="1493"/>
        <v>0</v>
      </c>
      <c r="N4645" s="104">
        <f t="shared" si="1484"/>
        <v>0</v>
      </c>
      <c r="O4645" s="113">
        <f t="shared" si="1491"/>
        <v>0.11</v>
      </c>
      <c r="P4645" s="108">
        <f t="shared" si="1485"/>
        <v>1.002612407</v>
      </c>
      <c r="Q4645" s="104">
        <f t="shared" si="1486"/>
        <v>17.387052069999999</v>
      </c>
      <c r="R4645" s="104">
        <f t="shared" si="1487"/>
        <v>17.387052069999999</v>
      </c>
      <c r="S4645" s="109" t="s">
        <v>52</v>
      </c>
      <c r="T4645" s="110">
        <f t="shared" si="1494"/>
        <v>44691</v>
      </c>
      <c r="U4645" s="111">
        <f t="shared" si="1488"/>
        <v>0</v>
      </c>
    </row>
    <row r="4646" spans="1:21" x14ac:dyDescent="0.2">
      <c r="A4646" s="112">
        <f t="shared" si="1489"/>
        <v>44671</v>
      </c>
      <c r="B4646" s="104">
        <f t="shared" si="1477"/>
        <v>6675.0359879200005</v>
      </c>
      <c r="C4646" s="104">
        <f t="shared" si="1495"/>
        <v>6148.0399143399472</v>
      </c>
      <c r="D4646" s="132">
        <f t="shared" si="1478"/>
        <v>44662</v>
      </c>
      <c r="E4646" s="105">
        <f t="shared" si="1476"/>
        <v>6.5799999999999995E-4</v>
      </c>
      <c r="F4646" s="106">
        <f t="shared" si="1479"/>
        <v>10</v>
      </c>
      <c r="G4646" s="106">
        <f t="shared" si="1480"/>
        <v>30</v>
      </c>
      <c r="H4646" s="104">
        <f t="shared" si="1490"/>
        <v>1.00021928</v>
      </c>
      <c r="I4646" s="104">
        <f t="shared" si="1481"/>
        <v>1.0823375900000001</v>
      </c>
      <c r="J4646" s="104">
        <f t="shared" si="1482"/>
        <v>1.0825749200000001</v>
      </c>
      <c r="K4646" s="104">
        <f t="shared" si="1483"/>
        <v>6655.7138184200003</v>
      </c>
      <c r="L4646" s="107">
        <f t="shared" si="1492"/>
        <v>0</v>
      </c>
      <c r="M4646" s="105">
        <f t="shared" si="1493"/>
        <v>0</v>
      </c>
      <c r="N4646" s="104">
        <f t="shared" si="1484"/>
        <v>0</v>
      </c>
      <c r="O4646" s="113">
        <f t="shared" si="1491"/>
        <v>0.11</v>
      </c>
      <c r="P4646" s="108">
        <f t="shared" si="1485"/>
        <v>1.002903095</v>
      </c>
      <c r="Q4646" s="104">
        <f t="shared" si="1486"/>
        <v>19.322169500000001</v>
      </c>
      <c r="R4646" s="104">
        <f t="shared" si="1487"/>
        <v>19.322169500000001</v>
      </c>
      <c r="S4646" s="109" t="s">
        <v>52</v>
      </c>
      <c r="T4646" s="110">
        <f t="shared" si="1494"/>
        <v>44691</v>
      </c>
      <c r="U4646" s="111">
        <f t="shared" si="1488"/>
        <v>0</v>
      </c>
    </row>
    <row r="4647" spans="1:21" x14ac:dyDescent="0.2">
      <c r="A4647" s="112">
        <f t="shared" si="1489"/>
        <v>44672</v>
      </c>
      <c r="B4647" s="104">
        <f t="shared" si="1477"/>
        <v>6677.1177104300004</v>
      </c>
      <c r="C4647" s="104">
        <f t="shared" si="1495"/>
        <v>6148.0399143399472</v>
      </c>
      <c r="D4647" s="132">
        <f t="shared" si="1478"/>
        <v>44662</v>
      </c>
      <c r="E4647" s="105">
        <f t="shared" si="1476"/>
        <v>6.5799999999999995E-4</v>
      </c>
      <c r="F4647" s="106">
        <f t="shared" si="1479"/>
        <v>11</v>
      </c>
      <c r="G4647" s="106">
        <f t="shared" si="1480"/>
        <v>30</v>
      </c>
      <c r="H4647" s="104">
        <f t="shared" si="1490"/>
        <v>1.00024121</v>
      </c>
      <c r="I4647" s="104">
        <f t="shared" si="1481"/>
        <v>1.0823375900000001</v>
      </c>
      <c r="J4647" s="104">
        <f t="shared" si="1482"/>
        <v>1.0825986599999999</v>
      </c>
      <c r="K4647" s="104">
        <f t="shared" si="1483"/>
        <v>6655.8597728900004</v>
      </c>
      <c r="L4647" s="107">
        <f t="shared" si="1492"/>
        <v>0</v>
      </c>
      <c r="M4647" s="105">
        <f t="shared" si="1493"/>
        <v>0</v>
      </c>
      <c r="N4647" s="104">
        <f t="shared" si="1484"/>
        <v>0</v>
      </c>
      <c r="O4647" s="113">
        <f t="shared" si="1491"/>
        <v>0.11</v>
      </c>
      <c r="P4647" s="108">
        <f t="shared" si="1485"/>
        <v>1.0031938680000001</v>
      </c>
      <c r="Q4647" s="104">
        <f t="shared" si="1486"/>
        <v>21.25793754</v>
      </c>
      <c r="R4647" s="104">
        <f t="shared" si="1487"/>
        <v>21.25793754</v>
      </c>
      <c r="S4647" s="109" t="s">
        <v>52</v>
      </c>
      <c r="T4647" s="110">
        <f t="shared" si="1494"/>
        <v>44691</v>
      </c>
      <c r="U4647" s="111">
        <f t="shared" si="1488"/>
        <v>0</v>
      </c>
    </row>
    <row r="4648" spans="1:21" x14ac:dyDescent="0.2">
      <c r="A4648" s="112">
        <f t="shared" si="1489"/>
        <v>44673</v>
      </c>
      <c r="B4648" s="104">
        <f t="shared" si="1477"/>
        <v>6679.2000152099999</v>
      </c>
      <c r="C4648" s="104">
        <f t="shared" si="1495"/>
        <v>6148.0399143399472</v>
      </c>
      <c r="D4648" s="132">
        <f t="shared" si="1478"/>
        <v>44662</v>
      </c>
      <c r="E4648" s="105">
        <f t="shared" si="1476"/>
        <v>6.5799999999999995E-4</v>
      </c>
      <c r="F4648" s="106">
        <f t="shared" si="1479"/>
        <v>12</v>
      </c>
      <c r="G4648" s="106">
        <f t="shared" si="1480"/>
        <v>30</v>
      </c>
      <c r="H4648" s="104">
        <f t="shared" si="1490"/>
        <v>1.0002631399999999</v>
      </c>
      <c r="I4648" s="104">
        <f t="shared" si="1481"/>
        <v>1.0823375900000001</v>
      </c>
      <c r="J4648" s="104">
        <f t="shared" si="1482"/>
        <v>1.08262239</v>
      </c>
      <c r="K4648" s="104">
        <f t="shared" si="1483"/>
        <v>6656.0056658699996</v>
      </c>
      <c r="L4648" s="107">
        <f t="shared" si="1492"/>
        <v>0</v>
      </c>
      <c r="M4648" s="105">
        <f t="shared" si="1493"/>
        <v>0</v>
      </c>
      <c r="N4648" s="104">
        <f t="shared" si="1484"/>
        <v>0</v>
      </c>
      <c r="O4648" s="113">
        <f t="shared" si="1491"/>
        <v>0.11</v>
      </c>
      <c r="P4648" s="108">
        <f t="shared" si="1485"/>
        <v>1.0034847250000001</v>
      </c>
      <c r="Q4648" s="104">
        <f t="shared" si="1486"/>
        <v>23.194349339999999</v>
      </c>
      <c r="R4648" s="104">
        <f t="shared" si="1487"/>
        <v>23.194349339999999</v>
      </c>
      <c r="S4648" s="109" t="s">
        <v>52</v>
      </c>
      <c r="T4648" s="110">
        <f t="shared" si="1494"/>
        <v>44691</v>
      </c>
      <c r="U4648" s="111">
        <f t="shared" si="1488"/>
        <v>0</v>
      </c>
    </row>
    <row r="4649" spans="1:21" x14ac:dyDescent="0.2">
      <c r="A4649" s="112">
        <f t="shared" si="1489"/>
        <v>44674</v>
      </c>
      <c r="B4649" s="104">
        <f t="shared" si="1477"/>
        <v>6681.28308741</v>
      </c>
      <c r="C4649" s="104">
        <f t="shared" si="1495"/>
        <v>6148.0399143399472</v>
      </c>
      <c r="D4649" s="132">
        <f t="shared" si="1478"/>
        <v>44662</v>
      </c>
      <c r="E4649" s="105">
        <f t="shared" si="1476"/>
        <v>6.5799999999999995E-4</v>
      </c>
      <c r="F4649" s="106">
        <f t="shared" si="1479"/>
        <v>13</v>
      </c>
      <c r="G4649" s="106">
        <f t="shared" si="1480"/>
        <v>30</v>
      </c>
      <c r="H4649" s="104">
        <f t="shared" si="1490"/>
        <v>1.00028508</v>
      </c>
      <c r="I4649" s="104">
        <f t="shared" si="1481"/>
        <v>1.0823375900000001</v>
      </c>
      <c r="J4649" s="104">
        <f t="shared" si="1482"/>
        <v>1.08264614</v>
      </c>
      <c r="K4649" s="104">
        <f t="shared" si="1483"/>
        <v>6656.1516818199998</v>
      </c>
      <c r="L4649" s="107">
        <f t="shared" si="1492"/>
        <v>0</v>
      </c>
      <c r="M4649" s="105">
        <f t="shared" si="1493"/>
        <v>0</v>
      </c>
      <c r="N4649" s="104">
        <f t="shared" si="1484"/>
        <v>0</v>
      </c>
      <c r="O4649" s="113">
        <f t="shared" si="1491"/>
        <v>0.11</v>
      </c>
      <c r="P4649" s="108">
        <f t="shared" si="1485"/>
        <v>1.0037756659999999</v>
      </c>
      <c r="Q4649" s="104">
        <f t="shared" si="1486"/>
        <v>25.13140559</v>
      </c>
      <c r="R4649" s="104">
        <f t="shared" si="1487"/>
        <v>25.13140559</v>
      </c>
      <c r="S4649" s="109" t="s">
        <v>52</v>
      </c>
      <c r="T4649" s="110">
        <f t="shared" si="1494"/>
        <v>44691</v>
      </c>
      <c r="U4649" s="111">
        <f t="shared" si="1488"/>
        <v>0</v>
      </c>
    </row>
    <row r="4650" spans="1:21" x14ac:dyDescent="0.2">
      <c r="A4650" s="112">
        <f t="shared" si="1489"/>
        <v>44675</v>
      </c>
      <c r="B4650" s="104">
        <f t="shared" si="1477"/>
        <v>6683.3666868999999</v>
      </c>
      <c r="C4650" s="104">
        <f t="shared" si="1495"/>
        <v>6148.0399143399472</v>
      </c>
      <c r="D4650" s="132">
        <f t="shared" si="1478"/>
        <v>44662</v>
      </c>
      <c r="E4650" s="105">
        <f t="shared" si="1476"/>
        <v>6.5799999999999995E-4</v>
      </c>
      <c r="F4650" s="106">
        <f t="shared" si="1479"/>
        <v>14</v>
      </c>
      <c r="G4650" s="106">
        <f t="shared" si="1480"/>
        <v>30</v>
      </c>
      <c r="H4650" s="104">
        <f t="shared" si="1490"/>
        <v>1.00030701</v>
      </c>
      <c r="I4650" s="104">
        <f t="shared" si="1481"/>
        <v>1.0823375900000001</v>
      </c>
      <c r="J4650" s="104">
        <f t="shared" si="1482"/>
        <v>1.0826698699999999</v>
      </c>
      <c r="K4650" s="104">
        <f t="shared" si="1483"/>
        <v>6656.2975748099998</v>
      </c>
      <c r="L4650" s="107">
        <f t="shared" si="1492"/>
        <v>0</v>
      </c>
      <c r="M4650" s="105">
        <f t="shared" si="1493"/>
        <v>0</v>
      </c>
      <c r="N4650" s="104">
        <f t="shared" si="1484"/>
        <v>0</v>
      </c>
      <c r="O4650" s="113">
        <f t="shared" si="1491"/>
        <v>0.11</v>
      </c>
      <c r="P4650" s="108">
        <f t="shared" si="1485"/>
        <v>1.0040666920000001</v>
      </c>
      <c r="Q4650" s="104">
        <f t="shared" si="1486"/>
        <v>27.069112090000001</v>
      </c>
      <c r="R4650" s="104">
        <f t="shared" si="1487"/>
        <v>27.069112090000001</v>
      </c>
      <c r="S4650" s="109" t="s">
        <v>52</v>
      </c>
      <c r="T4650" s="110">
        <f t="shared" si="1494"/>
        <v>44691</v>
      </c>
      <c r="U4650" s="111">
        <f t="shared" si="1488"/>
        <v>0</v>
      </c>
    </row>
    <row r="4651" spans="1:21" x14ac:dyDescent="0.2">
      <c r="A4651" s="112">
        <f t="shared" si="1489"/>
        <v>44676</v>
      </c>
      <c r="B4651" s="104">
        <f t="shared" si="1477"/>
        <v>6685.4509921999997</v>
      </c>
      <c r="C4651" s="104">
        <f t="shared" si="1495"/>
        <v>6148.0399143399472</v>
      </c>
      <c r="D4651" s="132">
        <f t="shared" si="1478"/>
        <v>44662</v>
      </c>
      <c r="E4651" s="105">
        <f t="shared" ref="E4651:E4714" si="1496">IF(DAY(A4650)=$E$2,VLOOKUP(A4650,$AG$10:$AH$200,2),E4650)</f>
        <v>6.5799999999999995E-4</v>
      </c>
      <c r="F4651" s="106">
        <f t="shared" si="1479"/>
        <v>15</v>
      </c>
      <c r="G4651" s="106">
        <f t="shared" si="1480"/>
        <v>30</v>
      </c>
      <c r="H4651" s="104">
        <f t="shared" si="1490"/>
        <v>1.0003289399999999</v>
      </c>
      <c r="I4651" s="104">
        <f t="shared" si="1481"/>
        <v>1.0823375900000001</v>
      </c>
      <c r="J4651" s="104">
        <f t="shared" si="1482"/>
        <v>1.08269361</v>
      </c>
      <c r="K4651" s="104">
        <f t="shared" si="1483"/>
        <v>6656.4435292799999</v>
      </c>
      <c r="L4651" s="107">
        <f t="shared" si="1492"/>
        <v>0</v>
      </c>
      <c r="M4651" s="105">
        <f t="shared" si="1493"/>
        <v>0</v>
      </c>
      <c r="N4651" s="104">
        <f t="shared" si="1484"/>
        <v>0</v>
      </c>
      <c r="O4651" s="113">
        <f t="shared" si="1491"/>
        <v>0.11</v>
      </c>
      <c r="P4651" s="108">
        <f t="shared" si="1485"/>
        <v>1.0043578019999999</v>
      </c>
      <c r="Q4651" s="104">
        <f t="shared" si="1486"/>
        <v>29.007462919999998</v>
      </c>
      <c r="R4651" s="104">
        <f t="shared" si="1487"/>
        <v>29.007462919999998</v>
      </c>
      <c r="S4651" s="109" t="s">
        <v>52</v>
      </c>
      <c r="T4651" s="110">
        <f t="shared" si="1494"/>
        <v>44691</v>
      </c>
      <c r="U4651" s="111">
        <f t="shared" si="1488"/>
        <v>0</v>
      </c>
    </row>
    <row r="4652" spans="1:21" x14ac:dyDescent="0.2">
      <c r="A4652" s="112">
        <f t="shared" si="1489"/>
        <v>44677</v>
      </c>
      <c r="B4652" s="104">
        <f t="shared" si="1477"/>
        <v>6687.5358798500001</v>
      </c>
      <c r="C4652" s="104">
        <f t="shared" si="1495"/>
        <v>6148.0399143399472</v>
      </c>
      <c r="D4652" s="132">
        <f t="shared" si="1478"/>
        <v>44662</v>
      </c>
      <c r="E4652" s="105">
        <f t="shared" si="1496"/>
        <v>6.5799999999999995E-4</v>
      </c>
      <c r="F4652" s="106">
        <f t="shared" si="1479"/>
        <v>16</v>
      </c>
      <c r="G4652" s="106">
        <f t="shared" si="1480"/>
        <v>30</v>
      </c>
      <c r="H4652" s="104">
        <f t="shared" si="1490"/>
        <v>1.0003508699999999</v>
      </c>
      <c r="I4652" s="104">
        <f t="shared" si="1481"/>
        <v>1.0823375900000001</v>
      </c>
      <c r="J4652" s="104">
        <f t="shared" si="1482"/>
        <v>1.0827173400000001</v>
      </c>
      <c r="K4652" s="104">
        <f t="shared" si="1483"/>
        <v>6656.58942226</v>
      </c>
      <c r="L4652" s="107">
        <f t="shared" si="1492"/>
        <v>0</v>
      </c>
      <c r="M4652" s="105">
        <f t="shared" si="1493"/>
        <v>0</v>
      </c>
      <c r="N4652" s="104">
        <f t="shared" si="1484"/>
        <v>0</v>
      </c>
      <c r="O4652" s="113">
        <f t="shared" si="1491"/>
        <v>0.11</v>
      </c>
      <c r="P4652" s="108">
        <f t="shared" si="1485"/>
        <v>1.004648996</v>
      </c>
      <c r="Q4652" s="104">
        <f t="shared" si="1486"/>
        <v>30.946457590000001</v>
      </c>
      <c r="R4652" s="104">
        <f t="shared" si="1487"/>
        <v>30.946457590000001</v>
      </c>
      <c r="S4652" s="109" t="s">
        <v>52</v>
      </c>
      <c r="T4652" s="110">
        <f t="shared" si="1494"/>
        <v>44691</v>
      </c>
      <c r="U4652" s="111">
        <f t="shared" si="1488"/>
        <v>0</v>
      </c>
    </row>
    <row r="4653" spans="1:21" x14ac:dyDescent="0.2">
      <c r="A4653" s="112">
        <f t="shared" si="1489"/>
        <v>44678</v>
      </c>
      <c r="B4653" s="104">
        <f t="shared" si="1477"/>
        <v>6689.6215418700003</v>
      </c>
      <c r="C4653" s="104">
        <f t="shared" si="1495"/>
        <v>6148.0399143399472</v>
      </c>
      <c r="D4653" s="132">
        <f t="shared" si="1478"/>
        <v>44662</v>
      </c>
      <c r="E4653" s="105">
        <f t="shared" si="1496"/>
        <v>6.5799999999999995E-4</v>
      </c>
      <c r="F4653" s="106">
        <f t="shared" si="1479"/>
        <v>17</v>
      </c>
      <c r="G4653" s="106">
        <f t="shared" si="1480"/>
        <v>30</v>
      </c>
      <c r="H4653" s="104">
        <f t="shared" si="1490"/>
        <v>1.00037281</v>
      </c>
      <c r="I4653" s="104">
        <f t="shared" si="1481"/>
        <v>1.0823375900000001</v>
      </c>
      <c r="J4653" s="104">
        <f t="shared" si="1482"/>
        <v>1.0827410900000001</v>
      </c>
      <c r="K4653" s="104">
        <f t="shared" si="1483"/>
        <v>6656.7354382100002</v>
      </c>
      <c r="L4653" s="107">
        <f t="shared" si="1492"/>
        <v>0</v>
      </c>
      <c r="M4653" s="105">
        <f t="shared" si="1493"/>
        <v>0</v>
      </c>
      <c r="N4653" s="104">
        <f t="shared" si="1484"/>
        <v>0</v>
      </c>
      <c r="O4653" s="113">
        <f t="shared" si="1491"/>
        <v>0.11</v>
      </c>
      <c r="P4653" s="108">
        <f t="shared" si="1485"/>
        <v>1.004940275</v>
      </c>
      <c r="Q4653" s="104">
        <f t="shared" si="1486"/>
        <v>32.886103660000003</v>
      </c>
      <c r="R4653" s="104">
        <f t="shared" si="1487"/>
        <v>32.886103660000003</v>
      </c>
      <c r="S4653" s="109" t="s">
        <v>52</v>
      </c>
      <c r="T4653" s="110">
        <f t="shared" si="1494"/>
        <v>44691</v>
      </c>
      <c r="U4653" s="111">
        <f t="shared" si="1488"/>
        <v>0</v>
      </c>
    </row>
    <row r="4654" spans="1:21" x14ac:dyDescent="0.2">
      <c r="A4654" s="112">
        <f t="shared" si="1489"/>
        <v>44679</v>
      </c>
      <c r="B4654" s="104">
        <f t="shared" si="1477"/>
        <v>6691.7077863300001</v>
      </c>
      <c r="C4654" s="104">
        <f t="shared" si="1495"/>
        <v>6148.0399143399472</v>
      </c>
      <c r="D4654" s="132">
        <f t="shared" si="1478"/>
        <v>44662</v>
      </c>
      <c r="E4654" s="105">
        <f t="shared" si="1496"/>
        <v>6.5799999999999995E-4</v>
      </c>
      <c r="F4654" s="106">
        <f t="shared" si="1479"/>
        <v>18</v>
      </c>
      <c r="G4654" s="106">
        <f t="shared" si="1480"/>
        <v>30</v>
      </c>
      <c r="H4654" s="104">
        <f t="shared" si="1490"/>
        <v>1.0003947399999999</v>
      </c>
      <c r="I4654" s="104">
        <f t="shared" si="1481"/>
        <v>1.0823375900000001</v>
      </c>
      <c r="J4654" s="104">
        <f t="shared" si="1482"/>
        <v>1.0827648299999999</v>
      </c>
      <c r="K4654" s="104">
        <f t="shared" si="1483"/>
        <v>6656.8813926800003</v>
      </c>
      <c r="L4654" s="107">
        <f t="shared" si="1492"/>
        <v>0</v>
      </c>
      <c r="M4654" s="105">
        <f t="shared" si="1493"/>
        <v>0</v>
      </c>
      <c r="N4654" s="104">
        <f t="shared" si="1484"/>
        <v>0</v>
      </c>
      <c r="O4654" s="113">
        <f t="shared" si="1491"/>
        <v>0.11</v>
      </c>
      <c r="P4654" s="108">
        <f t="shared" si="1485"/>
        <v>1.0052316379999999</v>
      </c>
      <c r="Q4654" s="104">
        <f t="shared" si="1486"/>
        <v>34.82639365</v>
      </c>
      <c r="R4654" s="104">
        <f t="shared" si="1487"/>
        <v>34.82639365</v>
      </c>
      <c r="S4654" s="109" t="s">
        <v>52</v>
      </c>
      <c r="T4654" s="110">
        <f t="shared" si="1494"/>
        <v>44691</v>
      </c>
      <c r="U4654" s="111">
        <f t="shared" si="1488"/>
        <v>0</v>
      </c>
    </row>
    <row r="4655" spans="1:21" x14ac:dyDescent="0.2">
      <c r="A4655" s="112">
        <f t="shared" si="1489"/>
        <v>44680</v>
      </c>
      <c r="B4655" s="104">
        <f t="shared" si="1477"/>
        <v>6693.7946816900003</v>
      </c>
      <c r="C4655" s="104">
        <f t="shared" si="1495"/>
        <v>6148.0399143399472</v>
      </c>
      <c r="D4655" s="132">
        <f t="shared" si="1478"/>
        <v>44662</v>
      </c>
      <c r="E4655" s="105">
        <f t="shared" si="1496"/>
        <v>6.5799999999999995E-4</v>
      </c>
      <c r="F4655" s="106">
        <f t="shared" si="1479"/>
        <v>19</v>
      </c>
      <c r="G4655" s="106">
        <f t="shared" si="1480"/>
        <v>30</v>
      </c>
      <c r="H4655" s="104">
        <f t="shared" si="1490"/>
        <v>1.0004166800000001</v>
      </c>
      <c r="I4655" s="104">
        <f t="shared" si="1481"/>
        <v>1.0823375900000001</v>
      </c>
      <c r="J4655" s="104">
        <f t="shared" si="1482"/>
        <v>1.08278857</v>
      </c>
      <c r="K4655" s="104">
        <f t="shared" si="1483"/>
        <v>6657.0273471500004</v>
      </c>
      <c r="L4655" s="107">
        <f t="shared" si="1492"/>
        <v>0</v>
      </c>
      <c r="M4655" s="105">
        <f t="shared" si="1493"/>
        <v>0</v>
      </c>
      <c r="N4655" s="104">
        <f t="shared" si="1484"/>
        <v>0</v>
      </c>
      <c r="O4655" s="113">
        <f t="shared" si="1491"/>
        <v>0.11</v>
      </c>
      <c r="P4655" s="108">
        <f t="shared" si="1485"/>
        <v>1.005523086</v>
      </c>
      <c r="Q4655" s="104">
        <f t="shared" si="1486"/>
        <v>36.76733454</v>
      </c>
      <c r="R4655" s="104">
        <f t="shared" si="1487"/>
        <v>36.76733454</v>
      </c>
      <c r="S4655" s="109" t="s">
        <v>52</v>
      </c>
      <c r="T4655" s="110">
        <f t="shared" si="1494"/>
        <v>44691</v>
      </c>
      <c r="U4655" s="111">
        <f t="shared" si="1488"/>
        <v>0</v>
      </c>
    </row>
    <row r="4656" spans="1:21" x14ac:dyDescent="0.2">
      <c r="A4656" s="112">
        <f t="shared" si="1489"/>
        <v>44681</v>
      </c>
      <c r="B4656" s="104">
        <f t="shared" si="1477"/>
        <v>6695.8822213099993</v>
      </c>
      <c r="C4656" s="104">
        <f t="shared" si="1495"/>
        <v>6148.0399143399472</v>
      </c>
      <c r="D4656" s="132">
        <f t="shared" si="1478"/>
        <v>44662</v>
      </c>
      <c r="E4656" s="105">
        <f t="shared" si="1496"/>
        <v>6.5799999999999995E-4</v>
      </c>
      <c r="F4656" s="106">
        <f t="shared" si="1479"/>
        <v>20</v>
      </c>
      <c r="G4656" s="106">
        <f t="shared" si="1480"/>
        <v>30</v>
      </c>
      <c r="H4656" s="104">
        <f t="shared" si="1490"/>
        <v>1.00043861</v>
      </c>
      <c r="I4656" s="104">
        <f t="shared" si="1481"/>
        <v>1.0823375900000001</v>
      </c>
      <c r="J4656" s="104">
        <f t="shared" si="1482"/>
        <v>1.08281231</v>
      </c>
      <c r="K4656" s="104">
        <f t="shared" si="1483"/>
        <v>6657.1733016099997</v>
      </c>
      <c r="L4656" s="107">
        <f t="shared" si="1492"/>
        <v>0</v>
      </c>
      <c r="M4656" s="105">
        <f t="shared" si="1493"/>
        <v>0</v>
      </c>
      <c r="N4656" s="104">
        <f t="shared" si="1484"/>
        <v>0</v>
      </c>
      <c r="O4656" s="113">
        <f t="shared" si="1491"/>
        <v>0.11</v>
      </c>
      <c r="P4656" s="108">
        <f t="shared" si="1485"/>
        <v>1.005814618</v>
      </c>
      <c r="Q4656" s="104">
        <f t="shared" si="1486"/>
        <v>38.708919700000003</v>
      </c>
      <c r="R4656" s="104">
        <f t="shared" si="1487"/>
        <v>38.708919700000003</v>
      </c>
      <c r="S4656" s="109" t="s">
        <v>52</v>
      </c>
      <c r="T4656" s="110">
        <f t="shared" si="1494"/>
        <v>44691</v>
      </c>
      <c r="U4656" s="111">
        <f t="shared" si="1488"/>
        <v>0</v>
      </c>
    </row>
    <row r="4657" spans="1:21" x14ac:dyDescent="0.2">
      <c r="A4657" s="112">
        <f t="shared" si="1489"/>
        <v>44682</v>
      </c>
      <c r="B4657" s="104">
        <f t="shared" si="1477"/>
        <v>6697.9704737800002</v>
      </c>
      <c r="C4657" s="104">
        <f t="shared" si="1495"/>
        <v>6148.0399143399472</v>
      </c>
      <c r="D4657" s="132">
        <f t="shared" si="1478"/>
        <v>44662</v>
      </c>
      <c r="E4657" s="105">
        <f t="shared" si="1496"/>
        <v>6.5799999999999995E-4</v>
      </c>
      <c r="F4657" s="106">
        <f t="shared" si="1479"/>
        <v>21</v>
      </c>
      <c r="G4657" s="106">
        <f t="shared" si="1480"/>
        <v>30</v>
      </c>
      <c r="H4657" s="104">
        <f t="shared" si="1490"/>
        <v>1.0004605499999999</v>
      </c>
      <c r="I4657" s="104">
        <f t="shared" si="1481"/>
        <v>1.0823375900000001</v>
      </c>
      <c r="J4657" s="104">
        <f t="shared" si="1482"/>
        <v>1.08283606</v>
      </c>
      <c r="K4657" s="104">
        <f t="shared" si="1483"/>
        <v>6657.3193175599999</v>
      </c>
      <c r="L4657" s="107">
        <f t="shared" si="1492"/>
        <v>0</v>
      </c>
      <c r="M4657" s="105">
        <f t="shared" si="1493"/>
        <v>0</v>
      </c>
      <c r="N4657" s="104">
        <f t="shared" si="1484"/>
        <v>0</v>
      </c>
      <c r="O4657" s="113">
        <f t="shared" si="1491"/>
        <v>0.11</v>
      </c>
      <c r="P4657" s="108">
        <f t="shared" si="1485"/>
        <v>1.0061062350000001</v>
      </c>
      <c r="Q4657" s="104">
        <f t="shared" si="1486"/>
        <v>40.651156219999997</v>
      </c>
      <c r="R4657" s="104">
        <f t="shared" si="1487"/>
        <v>40.651156219999997</v>
      </c>
      <c r="S4657" s="109" t="s">
        <v>52</v>
      </c>
      <c r="T4657" s="110">
        <f t="shared" si="1494"/>
        <v>44691</v>
      </c>
      <c r="U4657" s="111">
        <f t="shared" si="1488"/>
        <v>0</v>
      </c>
    </row>
    <row r="4658" spans="1:21" x14ac:dyDescent="0.2">
      <c r="A4658" s="112">
        <f t="shared" si="1489"/>
        <v>44683</v>
      </c>
      <c r="B4658" s="104">
        <f t="shared" si="1477"/>
        <v>6700.05930876</v>
      </c>
      <c r="C4658" s="104">
        <f t="shared" si="1495"/>
        <v>6148.0399143399472</v>
      </c>
      <c r="D4658" s="132">
        <f t="shared" si="1478"/>
        <v>44662</v>
      </c>
      <c r="E4658" s="105">
        <f t="shared" si="1496"/>
        <v>6.5799999999999995E-4</v>
      </c>
      <c r="F4658" s="106">
        <f t="shared" si="1479"/>
        <v>22</v>
      </c>
      <c r="G4658" s="106">
        <f t="shared" si="1480"/>
        <v>30</v>
      </c>
      <c r="H4658" s="104">
        <f t="shared" si="1490"/>
        <v>1.00048249</v>
      </c>
      <c r="I4658" s="104">
        <f t="shared" si="1481"/>
        <v>1.0823375900000001</v>
      </c>
      <c r="J4658" s="104">
        <f t="shared" si="1482"/>
        <v>1.0828598</v>
      </c>
      <c r="K4658" s="104">
        <f t="shared" si="1483"/>
        <v>6657.4652720300001</v>
      </c>
      <c r="L4658" s="107">
        <f t="shared" si="1492"/>
        <v>0</v>
      </c>
      <c r="M4658" s="105">
        <f t="shared" si="1493"/>
        <v>0</v>
      </c>
      <c r="N4658" s="104">
        <f t="shared" si="1484"/>
        <v>0</v>
      </c>
      <c r="O4658" s="113">
        <f t="shared" si="1491"/>
        <v>0.11</v>
      </c>
      <c r="P4658" s="108">
        <f t="shared" si="1485"/>
        <v>1.0063979359999999</v>
      </c>
      <c r="Q4658" s="104">
        <f t="shared" si="1486"/>
        <v>42.594036729999999</v>
      </c>
      <c r="R4658" s="104">
        <f t="shared" si="1487"/>
        <v>42.594036729999999</v>
      </c>
      <c r="S4658" s="109" t="s">
        <v>52</v>
      </c>
      <c r="T4658" s="110">
        <f t="shared" si="1494"/>
        <v>44691</v>
      </c>
      <c r="U4658" s="111">
        <f t="shared" si="1488"/>
        <v>0</v>
      </c>
    </row>
    <row r="4659" spans="1:21" x14ac:dyDescent="0.2">
      <c r="A4659" s="112">
        <f t="shared" si="1489"/>
        <v>44684</v>
      </c>
      <c r="B4659" s="104">
        <f t="shared" si="1477"/>
        <v>6702.1487947800006</v>
      </c>
      <c r="C4659" s="104">
        <f t="shared" si="1495"/>
        <v>6148.0399143399472</v>
      </c>
      <c r="D4659" s="132">
        <f t="shared" si="1478"/>
        <v>44662</v>
      </c>
      <c r="E4659" s="105">
        <f t="shared" si="1496"/>
        <v>6.5799999999999995E-4</v>
      </c>
      <c r="F4659" s="106">
        <f t="shared" si="1479"/>
        <v>23</v>
      </c>
      <c r="G4659" s="106">
        <f t="shared" si="1480"/>
        <v>30</v>
      </c>
      <c r="H4659" s="104">
        <f t="shared" si="1490"/>
        <v>1.0005044199999999</v>
      </c>
      <c r="I4659" s="104">
        <f t="shared" si="1481"/>
        <v>1.0823375900000001</v>
      </c>
      <c r="J4659" s="104">
        <f t="shared" si="1482"/>
        <v>1.0828835400000001</v>
      </c>
      <c r="K4659" s="104">
        <f t="shared" si="1483"/>
        <v>6657.6112265000002</v>
      </c>
      <c r="L4659" s="107">
        <f t="shared" si="1492"/>
        <v>0</v>
      </c>
      <c r="M4659" s="105">
        <f t="shared" si="1493"/>
        <v>0</v>
      </c>
      <c r="N4659" s="104">
        <f t="shared" si="1484"/>
        <v>0</v>
      </c>
      <c r="O4659" s="113">
        <f t="shared" si="1491"/>
        <v>0.11</v>
      </c>
      <c r="P4659" s="108">
        <f t="shared" si="1485"/>
        <v>1.006689722</v>
      </c>
      <c r="Q4659" s="104">
        <f t="shared" si="1486"/>
        <v>44.537568280000002</v>
      </c>
      <c r="R4659" s="104">
        <f t="shared" si="1487"/>
        <v>44.537568280000002</v>
      </c>
      <c r="S4659" s="109" t="s">
        <v>52</v>
      </c>
      <c r="T4659" s="110">
        <f t="shared" si="1494"/>
        <v>44691</v>
      </c>
      <c r="U4659" s="111">
        <f t="shared" si="1488"/>
        <v>0</v>
      </c>
    </row>
    <row r="4660" spans="1:21" x14ac:dyDescent="0.2">
      <c r="A4660" s="112">
        <f t="shared" si="1489"/>
        <v>44685</v>
      </c>
      <c r="B4660" s="104">
        <f t="shared" si="1477"/>
        <v>6704.2389318900005</v>
      </c>
      <c r="C4660" s="104">
        <f t="shared" si="1495"/>
        <v>6148.0399143399472</v>
      </c>
      <c r="D4660" s="132">
        <f t="shared" si="1478"/>
        <v>44662</v>
      </c>
      <c r="E4660" s="105">
        <f t="shared" si="1496"/>
        <v>6.5799999999999995E-4</v>
      </c>
      <c r="F4660" s="106">
        <f t="shared" si="1479"/>
        <v>24</v>
      </c>
      <c r="G4660" s="106">
        <f t="shared" si="1480"/>
        <v>30</v>
      </c>
      <c r="H4660" s="104">
        <f t="shared" si="1490"/>
        <v>1.0005263600000001</v>
      </c>
      <c r="I4660" s="104">
        <f t="shared" si="1481"/>
        <v>1.0823375900000001</v>
      </c>
      <c r="J4660" s="104">
        <f t="shared" si="1482"/>
        <v>1.0829072799999999</v>
      </c>
      <c r="K4660" s="104">
        <f t="shared" si="1483"/>
        <v>6657.7571809600004</v>
      </c>
      <c r="L4660" s="107">
        <f t="shared" si="1492"/>
        <v>0</v>
      </c>
      <c r="M4660" s="105">
        <f t="shared" si="1493"/>
        <v>0</v>
      </c>
      <c r="N4660" s="104">
        <f t="shared" si="1484"/>
        <v>0</v>
      </c>
      <c r="O4660" s="113">
        <f t="shared" si="1491"/>
        <v>0.11</v>
      </c>
      <c r="P4660" s="108">
        <f t="shared" si="1485"/>
        <v>1.0069815929999999</v>
      </c>
      <c r="Q4660" s="104">
        <f t="shared" si="1486"/>
        <v>46.481750929999997</v>
      </c>
      <c r="R4660" s="104">
        <f t="shared" si="1487"/>
        <v>46.481750929999997</v>
      </c>
      <c r="S4660" s="109" t="s">
        <v>52</v>
      </c>
      <c r="T4660" s="110">
        <f t="shared" si="1494"/>
        <v>44691</v>
      </c>
      <c r="U4660" s="111">
        <f t="shared" si="1488"/>
        <v>0</v>
      </c>
    </row>
    <row r="4661" spans="1:21" x14ac:dyDescent="0.2">
      <c r="A4661" s="112">
        <f t="shared" si="1489"/>
        <v>44686</v>
      </c>
      <c r="B4661" s="104">
        <f t="shared" ref="B4661:B4724" si="1497">IF(E4661&lt;0,"ND",(K4661+Q4661))</f>
        <v>6706.3297753899997</v>
      </c>
      <c r="C4661" s="104">
        <f t="shared" si="1495"/>
        <v>6148.0399143399472</v>
      </c>
      <c r="D4661" s="132">
        <f t="shared" ref="D4661:D4724" si="1498">IF(DAY(A4660)=$E$2,A4661,D4660)</f>
        <v>44662</v>
      </c>
      <c r="E4661" s="105">
        <f t="shared" si="1496"/>
        <v>6.5799999999999995E-4</v>
      </c>
      <c r="F4661" s="106">
        <f t="shared" ref="F4661:F4724" si="1499">IF(DAY(A4661)=E$2+1,1,F4660+1)</f>
        <v>25</v>
      </c>
      <c r="G4661" s="106">
        <f t="shared" ref="G4661:G4724" si="1500">IF(DAY(A4661)=E$2+1,DAY(EOMONTH(A4661,0)), IF(DAY(A4661)&lt;&gt;$E$2+1,G4660))</f>
        <v>30</v>
      </c>
      <c r="H4661" s="104">
        <f t="shared" si="1490"/>
        <v>1.0005482999999999</v>
      </c>
      <c r="I4661" s="104">
        <f t="shared" ref="I4661:I4724" si="1501">IF(DAY(A4660)=E$2,J4660,I4660)</f>
        <v>1.0823375900000001</v>
      </c>
      <c r="J4661" s="104">
        <f t="shared" ref="J4661:J4724" si="1502">TRUNC(H4661*I4661,8)</f>
        <v>1.0829310299999999</v>
      </c>
      <c r="K4661" s="104">
        <f t="shared" ref="K4661:K4724" si="1503">TRUNC(C4661*J4661,8)</f>
        <v>6657.9031969099997</v>
      </c>
      <c r="L4661" s="107">
        <f t="shared" si="1492"/>
        <v>0</v>
      </c>
      <c r="M4661" s="105">
        <f t="shared" si="1493"/>
        <v>0</v>
      </c>
      <c r="N4661" s="104">
        <f t="shared" ref="N4661:N4724" si="1504">IF(M4661&gt;0,TRUNC((M4661*K4661),8),0)</f>
        <v>0</v>
      </c>
      <c r="O4661" s="113">
        <f t="shared" si="1491"/>
        <v>0.11</v>
      </c>
      <c r="P4661" s="108">
        <f t="shared" ref="P4661:P4724" si="1505">ROUND((1+O4661)^(30/360)^(F4661/G4661),9)</f>
        <v>1.0072735479999999</v>
      </c>
      <c r="Q4661" s="104">
        <f t="shared" ref="Q4661:Q4724" si="1506">TRUNC((P4661-1)*K4661,8)</f>
        <v>48.426578480000003</v>
      </c>
      <c r="R4661" s="104">
        <f t="shared" ref="R4661:R4724" si="1507">(N4661+Q4661)</f>
        <v>48.426578480000003</v>
      </c>
      <c r="S4661" s="109" t="s">
        <v>52</v>
      </c>
      <c r="T4661" s="110">
        <f t="shared" si="1494"/>
        <v>44691</v>
      </c>
      <c r="U4661" s="111">
        <f t="shared" ref="U4661:U4724" si="1508">IF(L4661&gt;0,K4661-N4661,0)</f>
        <v>0</v>
      </c>
    </row>
    <row r="4662" spans="1:21" x14ac:dyDescent="0.2">
      <c r="A4662" s="112">
        <f t="shared" si="1489"/>
        <v>44687</v>
      </c>
      <c r="B4662" s="104">
        <f t="shared" si="1497"/>
        <v>6708.4212700799999</v>
      </c>
      <c r="C4662" s="104">
        <f t="shared" si="1495"/>
        <v>6148.0399143399472</v>
      </c>
      <c r="D4662" s="132">
        <f t="shared" si="1498"/>
        <v>44662</v>
      </c>
      <c r="E4662" s="105">
        <f t="shared" si="1496"/>
        <v>6.5799999999999995E-4</v>
      </c>
      <c r="F4662" s="106">
        <f t="shared" si="1499"/>
        <v>26</v>
      </c>
      <c r="G4662" s="106">
        <f t="shared" si="1500"/>
        <v>30</v>
      </c>
      <c r="H4662" s="104">
        <f t="shared" si="1490"/>
        <v>1.0005702400000001</v>
      </c>
      <c r="I4662" s="104">
        <f t="shared" si="1501"/>
        <v>1.0823375900000001</v>
      </c>
      <c r="J4662" s="104">
        <f t="shared" si="1502"/>
        <v>1.0829547799999999</v>
      </c>
      <c r="K4662" s="104">
        <f t="shared" si="1503"/>
        <v>6658.0492128599999</v>
      </c>
      <c r="L4662" s="107">
        <f t="shared" si="1492"/>
        <v>0</v>
      </c>
      <c r="M4662" s="105">
        <f t="shared" si="1493"/>
        <v>0</v>
      </c>
      <c r="N4662" s="104">
        <f t="shared" si="1504"/>
        <v>0</v>
      </c>
      <c r="O4662" s="113">
        <f t="shared" si="1491"/>
        <v>0.11</v>
      </c>
      <c r="P4662" s="108">
        <f t="shared" si="1505"/>
        <v>1.0075655880000001</v>
      </c>
      <c r="Q4662" s="104">
        <f t="shared" si="1506"/>
        <v>50.372057220000002</v>
      </c>
      <c r="R4662" s="104">
        <f t="shared" si="1507"/>
        <v>50.372057220000002</v>
      </c>
      <c r="S4662" s="109" t="s">
        <v>52</v>
      </c>
      <c r="T4662" s="110">
        <f t="shared" si="1494"/>
        <v>44691</v>
      </c>
      <c r="U4662" s="111">
        <f t="shared" si="1508"/>
        <v>0</v>
      </c>
    </row>
    <row r="4663" spans="1:21" x14ac:dyDescent="0.2">
      <c r="A4663" s="112">
        <f t="shared" si="1489"/>
        <v>44688</v>
      </c>
      <c r="B4663" s="104">
        <f t="shared" si="1497"/>
        <v>6710.5133473899996</v>
      </c>
      <c r="C4663" s="104">
        <f t="shared" si="1495"/>
        <v>6148.0399143399472</v>
      </c>
      <c r="D4663" s="132">
        <f t="shared" si="1498"/>
        <v>44662</v>
      </c>
      <c r="E4663" s="105">
        <f t="shared" si="1496"/>
        <v>6.5799999999999995E-4</v>
      </c>
      <c r="F4663" s="106">
        <f t="shared" si="1499"/>
        <v>27</v>
      </c>
      <c r="G4663" s="106">
        <f t="shared" si="1500"/>
        <v>30</v>
      </c>
      <c r="H4663" s="104">
        <f t="shared" si="1490"/>
        <v>1.0005921799999999</v>
      </c>
      <c r="I4663" s="104">
        <f t="shared" si="1501"/>
        <v>1.0823375900000001</v>
      </c>
      <c r="J4663" s="104">
        <f t="shared" si="1502"/>
        <v>1.0829785199999999</v>
      </c>
      <c r="K4663" s="104">
        <f t="shared" si="1503"/>
        <v>6658.19516733</v>
      </c>
      <c r="L4663" s="107">
        <f t="shared" si="1492"/>
        <v>0</v>
      </c>
      <c r="M4663" s="105">
        <f t="shared" si="1493"/>
        <v>0</v>
      </c>
      <c r="N4663" s="104">
        <f t="shared" si="1504"/>
        <v>0</v>
      </c>
      <c r="O4663" s="113">
        <f t="shared" si="1491"/>
        <v>0.11</v>
      </c>
      <c r="P4663" s="108">
        <f t="shared" si="1505"/>
        <v>1.0078577120000001</v>
      </c>
      <c r="Q4663" s="104">
        <f t="shared" si="1506"/>
        <v>52.318180060000003</v>
      </c>
      <c r="R4663" s="104">
        <f t="shared" si="1507"/>
        <v>52.318180060000003</v>
      </c>
      <c r="S4663" s="109" t="s">
        <v>52</v>
      </c>
      <c r="T4663" s="110">
        <f t="shared" si="1494"/>
        <v>44691</v>
      </c>
      <c r="U4663" s="111">
        <f t="shared" si="1508"/>
        <v>0</v>
      </c>
    </row>
    <row r="4664" spans="1:21" x14ac:dyDescent="0.2">
      <c r="A4664" s="112">
        <f t="shared" si="1489"/>
        <v>44689</v>
      </c>
      <c r="B4664" s="104">
        <f t="shared" si="1497"/>
        <v>6712.6060759299999</v>
      </c>
      <c r="C4664" s="104">
        <f t="shared" si="1495"/>
        <v>6148.0399143399472</v>
      </c>
      <c r="D4664" s="132">
        <f t="shared" si="1498"/>
        <v>44662</v>
      </c>
      <c r="E4664" s="105">
        <f t="shared" si="1496"/>
        <v>6.5799999999999995E-4</v>
      </c>
      <c r="F4664" s="106">
        <f t="shared" si="1499"/>
        <v>28</v>
      </c>
      <c r="G4664" s="106">
        <f t="shared" si="1500"/>
        <v>30</v>
      </c>
      <c r="H4664" s="104">
        <f t="shared" si="1490"/>
        <v>1.0006141099999999</v>
      </c>
      <c r="I4664" s="104">
        <f t="shared" si="1501"/>
        <v>1.0823375900000001</v>
      </c>
      <c r="J4664" s="104">
        <f t="shared" si="1502"/>
        <v>1.08300226</v>
      </c>
      <c r="K4664" s="104">
        <f t="shared" si="1503"/>
        <v>6658.3411218000001</v>
      </c>
      <c r="L4664" s="107">
        <f t="shared" si="1492"/>
        <v>0</v>
      </c>
      <c r="M4664" s="105">
        <f t="shared" si="1493"/>
        <v>0</v>
      </c>
      <c r="N4664" s="104">
        <f t="shared" si="1504"/>
        <v>0</v>
      </c>
      <c r="O4664" s="113">
        <f t="shared" si="1491"/>
        <v>0.11</v>
      </c>
      <c r="P4664" s="108">
        <f t="shared" si="1505"/>
        <v>1.008149921</v>
      </c>
      <c r="Q4664" s="104">
        <f t="shared" si="1506"/>
        <v>54.26495413</v>
      </c>
      <c r="R4664" s="104">
        <f t="shared" si="1507"/>
        <v>54.26495413</v>
      </c>
      <c r="S4664" s="109" t="s">
        <v>52</v>
      </c>
      <c r="T4664" s="110">
        <f t="shared" si="1494"/>
        <v>44691</v>
      </c>
      <c r="U4664" s="111">
        <f t="shared" si="1508"/>
        <v>0</v>
      </c>
    </row>
    <row r="4665" spans="1:21" x14ac:dyDescent="0.2">
      <c r="A4665" s="112">
        <f t="shared" si="1489"/>
        <v>44690</v>
      </c>
      <c r="B4665" s="104">
        <f t="shared" si="1497"/>
        <v>6714.6995177300005</v>
      </c>
      <c r="C4665" s="104">
        <f t="shared" si="1495"/>
        <v>6148.0399143399472</v>
      </c>
      <c r="D4665" s="132">
        <f t="shared" si="1498"/>
        <v>44662</v>
      </c>
      <c r="E4665" s="105">
        <f t="shared" si="1496"/>
        <v>6.5799999999999995E-4</v>
      </c>
      <c r="F4665" s="106">
        <f t="shared" si="1499"/>
        <v>29</v>
      </c>
      <c r="G4665" s="106">
        <f t="shared" si="1500"/>
        <v>30</v>
      </c>
      <c r="H4665" s="104">
        <f t="shared" si="1490"/>
        <v>1.00063605</v>
      </c>
      <c r="I4665" s="104">
        <f t="shared" si="1501"/>
        <v>1.0823375900000001</v>
      </c>
      <c r="J4665" s="104">
        <f t="shared" si="1502"/>
        <v>1.08302601</v>
      </c>
      <c r="K4665" s="104">
        <f t="shared" si="1503"/>
        <v>6658.4871377400004</v>
      </c>
      <c r="L4665" s="107">
        <f t="shared" si="1492"/>
        <v>0</v>
      </c>
      <c r="M4665" s="105">
        <f t="shared" si="1493"/>
        <v>0</v>
      </c>
      <c r="N4665" s="104">
        <f t="shared" si="1504"/>
        <v>0</v>
      </c>
      <c r="O4665" s="113">
        <f t="shared" si="1491"/>
        <v>0.11</v>
      </c>
      <c r="P4665" s="108">
        <f t="shared" si="1505"/>
        <v>1.0084422150000001</v>
      </c>
      <c r="Q4665" s="104">
        <f t="shared" si="1506"/>
        <v>56.212379990000002</v>
      </c>
      <c r="R4665" s="104">
        <f t="shared" si="1507"/>
        <v>56.212379990000002</v>
      </c>
      <c r="S4665" s="109" t="s">
        <v>52</v>
      </c>
      <c r="T4665" s="110">
        <f t="shared" si="1494"/>
        <v>44691</v>
      </c>
      <c r="U4665" s="111">
        <f t="shared" si="1508"/>
        <v>0</v>
      </c>
    </row>
    <row r="4666" spans="1:21" x14ac:dyDescent="0.2">
      <c r="A4666" s="112">
        <f t="shared" si="1489"/>
        <v>44691</v>
      </c>
      <c r="B4666" s="104">
        <f t="shared" si="1497"/>
        <v>6716.7936108799995</v>
      </c>
      <c r="C4666" s="104">
        <f t="shared" si="1495"/>
        <v>6148.0399143399472</v>
      </c>
      <c r="D4666" s="132">
        <f t="shared" si="1498"/>
        <v>44662</v>
      </c>
      <c r="E4666" s="105">
        <f t="shared" si="1496"/>
        <v>6.5799999999999995E-4</v>
      </c>
      <c r="F4666" s="106">
        <f t="shared" si="1499"/>
        <v>30</v>
      </c>
      <c r="G4666" s="106">
        <f t="shared" si="1500"/>
        <v>30</v>
      </c>
      <c r="H4666" s="104">
        <f t="shared" si="1490"/>
        <v>1.000658</v>
      </c>
      <c r="I4666" s="104">
        <f t="shared" si="1501"/>
        <v>1.0823375900000001</v>
      </c>
      <c r="J4666" s="104">
        <f t="shared" si="1502"/>
        <v>1.08304976</v>
      </c>
      <c r="K4666" s="104">
        <f t="shared" si="1503"/>
        <v>6658.6331536899997</v>
      </c>
      <c r="L4666" s="107">
        <f t="shared" si="1492"/>
        <v>152</v>
      </c>
      <c r="M4666" s="105">
        <f t="shared" si="1493"/>
        <v>4.4159999999999998E-2</v>
      </c>
      <c r="N4666" s="104">
        <f t="shared" si="1504"/>
        <v>294.04524006000003</v>
      </c>
      <c r="O4666" s="113">
        <f t="shared" si="1491"/>
        <v>0.11</v>
      </c>
      <c r="P4666" s="108">
        <f t="shared" si="1505"/>
        <v>1.0087345940000001</v>
      </c>
      <c r="Q4666" s="104">
        <f t="shared" si="1506"/>
        <v>58.160457190000002</v>
      </c>
      <c r="R4666" s="104">
        <f t="shared" si="1507"/>
        <v>352.20569725000001</v>
      </c>
      <c r="S4666" s="109" t="s">
        <v>52</v>
      </c>
      <c r="T4666" s="110">
        <f t="shared" si="1494"/>
        <v>44691</v>
      </c>
      <c r="U4666" s="111">
        <f t="shared" si="1508"/>
        <v>6364.58791363</v>
      </c>
    </row>
    <row r="4667" spans="1:21" x14ac:dyDescent="0.2">
      <c r="A4667" s="112">
        <f t="shared" si="1489"/>
        <v>44692</v>
      </c>
      <c r="B4667" s="104">
        <f t="shared" si="1497"/>
        <v>6366.7846149699999</v>
      </c>
      <c r="C4667" s="104">
        <f t="shared" si="1495"/>
        <v>5876.5424717299475</v>
      </c>
      <c r="D4667" s="132">
        <f t="shared" si="1498"/>
        <v>44692</v>
      </c>
      <c r="E4667" s="105">
        <f t="shared" si="1496"/>
        <v>2.003E-3</v>
      </c>
      <c r="F4667" s="106">
        <f t="shared" si="1499"/>
        <v>1</v>
      </c>
      <c r="G4667" s="106">
        <f t="shared" si="1500"/>
        <v>31</v>
      </c>
      <c r="H4667" s="104">
        <f t="shared" si="1490"/>
        <v>1.0000645500000001</v>
      </c>
      <c r="I4667" s="104">
        <f t="shared" si="1501"/>
        <v>1.08304976</v>
      </c>
      <c r="J4667" s="104">
        <f t="shared" si="1502"/>
        <v>1.0831196700000001</v>
      </c>
      <c r="K4667" s="104">
        <f t="shared" si="1503"/>
        <v>6364.9987427200003</v>
      </c>
      <c r="L4667" s="107">
        <f t="shared" si="1492"/>
        <v>0</v>
      </c>
      <c r="M4667" s="105">
        <f t="shared" si="1493"/>
        <v>0</v>
      </c>
      <c r="N4667" s="104">
        <f t="shared" si="1504"/>
        <v>0</v>
      </c>
      <c r="O4667" s="113">
        <f t="shared" si="1491"/>
        <v>0.11</v>
      </c>
      <c r="P4667" s="108">
        <f t="shared" si="1505"/>
        <v>1.0002805770000001</v>
      </c>
      <c r="Q4667" s="104">
        <f t="shared" si="1506"/>
        <v>1.7858722499999999</v>
      </c>
      <c r="R4667" s="104">
        <f t="shared" si="1507"/>
        <v>1.7858722499999999</v>
      </c>
      <c r="S4667" s="109" t="s">
        <v>52</v>
      </c>
      <c r="T4667" s="110">
        <f t="shared" si="1494"/>
        <v>44722</v>
      </c>
      <c r="U4667" s="111">
        <f t="shared" si="1508"/>
        <v>0</v>
      </c>
    </row>
    <row r="4668" spans="1:21" x14ac:dyDescent="0.2">
      <c r="A4668" s="112">
        <f t="shared" si="1489"/>
        <v>44693</v>
      </c>
      <c r="B4668" s="104">
        <f t="shared" si="1497"/>
        <v>6368.98204971</v>
      </c>
      <c r="C4668" s="104">
        <f t="shared" si="1495"/>
        <v>5876.5424717299475</v>
      </c>
      <c r="D4668" s="132">
        <f t="shared" si="1498"/>
        <v>44692</v>
      </c>
      <c r="E4668" s="105">
        <f t="shared" si="1496"/>
        <v>2.003E-3</v>
      </c>
      <c r="F4668" s="106">
        <f t="shared" si="1499"/>
        <v>2</v>
      </c>
      <c r="G4668" s="106">
        <f t="shared" si="1500"/>
        <v>31</v>
      </c>
      <c r="H4668" s="104">
        <f t="shared" si="1490"/>
        <v>1.0001291000000001</v>
      </c>
      <c r="I4668" s="104">
        <f t="shared" si="1501"/>
        <v>1.08304976</v>
      </c>
      <c r="J4668" s="104">
        <f t="shared" si="1502"/>
        <v>1.08318958</v>
      </c>
      <c r="K4668" s="104">
        <f t="shared" si="1503"/>
        <v>6365.4095717999999</v>
      </c>
      <c r="L4668" s="107">
        <f t="shared" si="1492"/>
        <v>0</v>
      </c>
      <c r="M4668" s="105">
        <f t="shared" si="1493"/>
        <v>0</v>
      </c>
      <c r="N4668" s="104">
        <f t="shared" si="1504"/>
        <v>0</v>
      </c>
      <c r="O4668" s="113">
        <f t="shared" si="1491"/>
        <v>0.11</v>
      </c>
      <c r="P4668" s="108">
        <f t="shared" si="1505"/>
        <v>1.000561233</v>
      </c>
      <c r="Q4668" s="104">
        <f t="shared" si="1506"/>
        <v>3.5724779099999999</v>
      </c>
      <c r="R4668" s="104">
        <f t="shared" si="1507"/>
        <v>3.5724779099999999</v>
      </c>
      <c r="S4668" s="109" t="s">
        <v>52</v>
      </c>
      <c r="T4668" s="110">
        <f t="shared" si="1494"/>
        <v>44722</v>
      </c>
      <c r="U4668" s="111">
        <f t="shared" si="1508"/>
        <v>0</v>
      </c>
    </row>
    <row r="4669" spans="1:21" x14ac:dyDescent="0.2">
      <c r="A4669" s="112">
        <f t="shared" si="1489"/>
        <v>44694</v>
      </c>
      <c r="B4669" s="104">
        <f t="shared" si="1497"/>
        <v>6371.1802704000002</v>
      </c>
      <c r="C4669" s="104">
        <f t="shared" si="1495"/>
        <v>5876.5424717299475</v>
      </c>
      <c r="D4669" s="132">
        <f t="shared" si="1498"/>
        <v>44692</v>
      </c>
      <c r="E4669" s="105">
        <f t="shared" si="1496"/>
        <v>2.003E-3</v>
      </c>
      <c r="F4669" s="106">
        <f t="shared" si="1499"/>
        <v>3</v>
      </c>
      <c r="G4669" s="106">
        <f t="shared" si="1500"/>
        <v>31</v>
      </c>
      <c r="H4669" s="104">
        <f t="shared" si="1490"/>
        <v>1.0001936600000001</v>
      </c>
      <c r="I4669" s="104">
        <f t="shared" si="1501"/>
        <v>1.08304976</v>
      </c>
      <c r="J4669" s="104">
        <f t="shared" si="1502"/>
        <v>1.0832595</v>
      </c>
      <c r="K4669" s="104">
        <f t="shared" si="1503"/>
        <v>6365.82045965</v>
      </c>
      <c r="L4669" s="107">
        <f t="shared" si="1492"/>
        <v>0</v>
      </c>
      <c r="M4669" s="105">
        <f t="shared" si="1493"/>
        <v>0</v>
      </c>
      <c r="N4669" s="104">
        <f t="shared" si="1504"/>
        <v>0</v>
      </c>
      <c r="O4669" s="113">
        <f t="shared" si="1491"/>
        <v>0.11</v>
      </c>
      <c r="P4669" s="108">
        <f t="shared" si="1505"/>
        <v>1.0008419669999999</v>
      </c>
      <c r="Q4669" s="104">
        <f t="shared" si="1506"/>
        <v>5.3598107500000003</v>
      </c>
      <c r="R4669" s="104">
        <f t="shared" si="1507"/>
        <v>5.3598107500000003</v>
      </c>
      <c r="S4669" s="109" t="s">
        <v>52</v>
      </c>
      <c r="T4669" s="110">
        <f t="shared" si="1494"/>
        <v>44722</v>
      </c>
      <c r="U4669" s="111">
        <f t="shared" si="1508"/>
        <v>0</v>
      </c>
    </row>
    <row r="4670" spans="1:21" x14ac:dyDescent="0.2">
      <c r="A4670" s="112">
        <f t="shared" si="1489"/>
        <v>44695</v>
      </c>
      <c r="B4670" s="104">
        <f t="shared" si="1497"/>
        <v>6373.3792310899998</v>
      </c>
      <c r="C4670" s="104">
        <f t="shared" si="1495"/>
        <v>5876.5424717299475</v>
      </c>
      <c r="D4670" s="132">
        <f t="shared" si="1498"/>
        <v>44692</v>
      </c>
      <c r="E4670" s="105">
        <f t="shared" si="1496"/>
        <v>2.003E-3</v>
      </c>
      <c r="F4670" s="106">
        <f t="shared" si="1499"/>
        <v>4</v>
      </c>
      <c r="G4670" s="106">
        <f t="shared" si="1500"/>
        <v>31</v>
      </c>
      <c r="H4670" s="104">
        <f t="shared" si="1490"/>
        <v>1.0002582200000001</v>
      </c>
      <c r="I4670" s="104">
        <f t="shared" si="1501"/>
        <v>1.08304976</v>
      </c>
      <c r="J4670" s="104">
        <f t="shared" si="1502"/>
        <v>1.0833294200000001</v>
      </c>
      <c r="K4670" s="104">
        <f t="shared" si="1503"/>
        <v>6366.2313475000001</v>
      </c>
      <c r="L4670" s="107">
        <f t="shared" si="1492"/>
        <v>0</v>
      </c>
      <c r="M4670" s="105">
        <f t="shared" si="1493"/>
        <v>0</v>
      </c>
      <c r="N4670" s="104">
        <f t="shared" si="1504"/>
        <v>0</v>
      </c>
      <c r="O4670" s="113">
        <f t="shared" si="1491"/>
        <v>0.11</v>
      </c>
      <c r="P4670" s="108">
        <f t="shared" si="1505"/>
        <v>1.0011227810000001</v>
      </c>
      <c r="Q4670" s="104">
        <f t="shared" si="1506"/>
        <v>7.1478835900000002</v>
      </c>
      <c r="R4670" s="104">
        <f t="shared" si="1507"/>
        <v>7.1478835900000002</v>
      </c>
      <c r="S4670" s="109" t="s">
        <v>52</v>
      </c>
      <c r="T4670" s="110">
        <f t="shared" si="1494"/>
        <v>44722</v>
      </c>
      <c r="U4670" s="111">
        <f t="shared" si="1508"/>
        <v>0</v>
      </c>
    </row>
    <row r="4671" spans="1:21" x14ac:dyDescent="0.2">
      <c r="A4671" s="112">
        <f t="shared" si="1489"/>
        <v>44696</v>
      </c>
      <c r="B4671" s="104">
        <f t="shared" si="1497"/>
        <v>6375.5789779899997</v>
      </c>
      <c r="C4671" s="104">
        <f t="shared" si="1495"/>
        <v>5876.5424717299475</v>
      </c>
      <c r="D4671" s="132">
        <f t="shared" si="1498"/>
        <v>44692</v>
      </c>
      <c r="E4671" s="105">
        <f t="shared" si="1496"/>
        <v>2.003E-3</v>
      </c>
      <c r="F4671" s="106">
        <f t="shared" si="1499"/>
        <v>5</v>
      </c>
      <c r="G4671" s="106">
        <f t="shared" si="1500"/>
        <v>31</v>
      </c>
      <c r="H4671" s="104">
        <f t="shared" si="1490"/>
        <v>1.00032279</v>
      </c>
      <c r="I4671" s="104">
        <f t="shared" si="1501"/>
        <v>1.08304976</v>
      </c>
      <c r="J4671" s="104">
        <f t="shared" si="1502"/>
        <v>1.0833993500000001</v>
      </c>
      <c r="K4671" s="104">
        <f t="shared" si="1503"/>
        <v>6366.64229411</v>
      </c>
      <c r="L4671" s="107">
        <f t="shared" si="1492"/>
        <v>0</v>
      </c>
      <c r="M4671" s="105">
        <f t="shared" si="1493"/>
        <v>0</v>
      </c>
      <c r="N4671" s="104">
        <f t="shared" si="1504"/>
        <v>0</v>
      </c>
      <c r="O4671" s="113">
        <f t="shared" si="1491"/>
        <v>0.11</v>
      </c>
      <c r="P4671" s="108">
        <f t="shared" si="1505"/>
        <v>1.001403673</v>
      </c>
      <c r="Q4671" s="104">
        <f t="shared" si="1506"/>
        <v>8.9366838800000004</v>
      </c>
      <c r="R4671" s="104">
        <f t="shared" si="1507"/>
        <v>8.9366838800000004</v>
      </c>
      <c r="S4671" s="109" t="s">
        <v>52</v>
      </c>
      <c r="T4671" s="110">
        <f t="shared" si="1494"/>
        <v>44722</v>
      </c>
      <c r="U4671" s="111">
        <f t="shared" si="1508"/>
        <v>0</v>
      </c>
    </row>
    <row r="4672" spans="1:21" x14ac:dyDescent="0.2">
      <c r="A4672" s="112">
        <f t="shared" si="1489"/>
        <v>44697</v>
      </c>
      <c r="B4672" s="104">
        <f t="shared" si="1497"/>
        <v>6377.7795112700005</v>
      </c>
      <c r="C4672" s="104">
        <f t="shared" si="1495"/>
        <v>5876.5424717299475</v>
      </c>
      <c r="D4672" s="132">
        <f t="shared" si="1498"/>
        <v>44692</v>
      </c>
      <c r="E4672" s="105">
        <f t="shared" si="1496"/>
        <v>2.003E-3</v>
      </c>
      <c r="F4672" s="106">
        <f t="shared" si="1499"/>
        <v>6</v>
      </c>
      <c r="G4672" s="106">
        <f t="shared" si="1500"/>
        <v>31</v>
      </c>
      <c r="H4672" s="104">
        <f t="shared" si="1490"/>
        <v>1.0003873599999999</v>
      </c>
      <c r="I4672" s="104">
        <f t="shared" si="1501"/>
        <v>1.08304976</v>
      </c>
      <c r="J4672" s="104">
        <f t="shared" si="1502"/>
        <v>1.08346929</v>
      </c>
      <c r="K4672" s="104">
        <f t="shared" si="1503"/>
        <v>6367.0532995000003</v>
      </c>
      <c r="L4672" s="107">
        <f t="shared" si="1492"/>
        <v>0</v>
      </c>
      <c r="M4672" s="105">
        <f t="shared" si="1493"/>
        <v>0</v>
      </c>
      <c r="N4672" s="104">
        <f t="shared" si="1504"/>
        <v>0</v>
      </c>
      <c r="O4672" s="113">
        <f t="shared" si="1491"/>
        <v>0.11</v>
      </c>
      <c r="P4672" s="108">
        <f t="shared" si="1505"/>
        <v>1.0016846429999999</v>
      </c>
      <c r="Q4672" s="104">
        <f t="shared" si="1506"/>
        <v>10.726211770000001</v>
      </c>
      <c r="R4672" s="104">
        <f t="shared" si="1507"/>
        <v>10.726211770000001</v>
      </c>
      <c r="S4672" s="109" t="s">
        <v>52</v>
      </c>
      <c r="T4672" s="110">
        <f t="shared" si="1494"/>
        <v>44722</v>
      </c>
      <c r="U4672" s="111">
        <f t="shared" si="1508"/>
        <v>0</v>
      </c>
    </row>
    <row r="4673" spans="1:21" x14ac:dyDescent="0.2">
      <c r="A4673" s="112">
        <f t="shared" si="1489"/>
        <v>44698</v>
      </c>
      <c r="B4673" s="104">
        <f t="shared" si="1497"/>
        <v>6379.98078489</v>
      </c>
      <c r="C4673" s="104">
        <f t="shared" si="1495"/>
        <v>5876.5424717299475</v>
      </c>
      <c r="D4673" s="132">
        <f t="shared" si="1498"/>
        <v>44692</v>
      </c>
      <c r="E4673" s="105">
        <f t="shared" si="1496"/>
        <v>2.003E-3</v>
      </c>
      <c r="F4673" s="106">
        <f t="shared" si="1499"/>
        <v>7</v>
      </c>
      <c r="G4673" s="106">
        <f t="shared" si="1500"/>
        <v>31</v>
      </c>
      <c r="H4673" s="104">
        <f t="shared" si="1490"/>
        <v>1.00045194</v>
      </c>
      <c r="I4673" s="104">
        <f t="shared" si="1501"/>
        <v>1.08304976</v>
      </c>
      <c r="J4673" s="104">
        <f t="shared" si="1502"/>
        <v>1.08353923</v>
      </c>
      <c r="K4673" s="104">
        <f t="shared" si="1503"/>
        <v>6367.4643048799999</v>
      </c>
      <c r="L4673" s="107">
        <f t="shared" si="1492"/>
        <v>0</v>
      </c>
      <c r="M4673" s="105">
        <f t="shared" si="1493"/>
        <v>0</v>
      </c>
      <c r="N4673" s="104">
        <f t="shared" si="1504"/>
        <v>0</v>
      </c>
      <c r="O4673" s="113">
        <f t="shared" si="1491"/>
        <v>0.11</v>
      </c>
      <c r="P4673" s="108">
        <f t="shared" si="1505"/>
        <v>1.001965693</v>
      </c>
      <c r="Q4673" s="104">
        <f t="shared" si="1506"/>
        <v>12.51648001</v>
      </c>
      <c r="R4673" s="104">
        <f t="shared" si="1507"/>
        <v>12.51648001</v>
      </c>
      <c r="S4673" s="109" t="s">
        <v>52</v>
      </c>
      <c r="T4673" s="110">
        <f t="shared" si="1494"/>
        <v>44722</v>
      </c>
      <c r="U4673" s="111">
        <f t="shared" si="1508"/>
        <v>0</v>
      </c>
    </row>
    <row r="4674" spans="1:21" x14ac:dyDescent="0.2">
      <c r="A4674" s="112">
        <f t="shared" si="1489"/>
        <v>44699</v>
      </c>
      <c r="B4674" s="104">
        <f t="shared" si="1497"/>
        <v>6382.1827336899996</v>
      </c>
      <c r="C4674" s="104">
        <f t="shared" si="1495"/>
        <v>5876.5424717299475</v>
      </c>
      <c r="D4674" s="132">
        <f t="shared" si="1498"/>
        <v>44692</v>
      </c>
      <c r="E4674" s="105">
        <f t="shared" si="1496"/>
        <v>2.003E-3</v>
      </c>
      <c r="F4674" s="106">
        <f t="shared" si="1499"/>
        <v>8</v>
      </c>
      <c r="G4674" s="106">
        <f t="shared" si="1500"/>
        <v>31</v>
      </c>
      <c r="H4674" s="104">
        <f t="shared" si="1490"/>
        <v>1.00051651</v>
      </c>
      <c r="I4674" s="104">
        <f t="shared" si="1501"/>
        <v>1.08304976</v>
      </c>
      <c r="J4674" s="104">
        <f t="shared" si="1502"/>
        <v>1.08360916</v>
      </c>
      <c r="K4674" s="104">
        <f t="shared" si="1503"/>
        <v>6367.8752514899998</v>
      </c>
      <c r="L4674" s="107">
        <f t="shared" si="1492"/>
        <v>0</v>
      </c>
      <c r="M4674" s="105">
        <f t="shared" si="1493"/>
        <v>0</v>
      </c>
      <c r="N4674" s="104">
        <f t="shared" si="1504"/>
        <v>0</v>
      </c>
      <c r="O4674" s="113">
        <f t="shared" si="1491"/>
        <v>0.11</v>
      </c>
      <c r="P4674" s="108">
        <f t="shared" si="1505"/>
        <v>1.002246822</v>
      </c>
      <c r="Q4674" s="104">
        <f t="shared" si="1506"/>
        <v>14.307482200000001</v>
      </c>
      <c r="R4674" s="104">
        <f t="shared" si="1507"/>
        <v>14.307482200000001</v>
      </c>
      <c r="S4674" s="109" t="s">
        <v>52</v>
      </c>
      <c r="T4674" s="110">
        <f t="shared" si="1494"/>
        <v>44722</v>
      </c>
      <c r="U4674" s="111">
        <f t="shared" si="1508"/>
        <v>0</v>
      </c>
    </row>
    <row r="4675" spans="1:21" x14ac:dyDescent="0.2">
      <c r="A4675" s="112">
        <f t="shared" si="1489"/>
        <v>44700</v>
      </c>
      <c r="B4675" s="104">
        <f t="shared" si="1497"/>
        <v>6384.3855870299994</v>
      </c>
      <c r="C4675" s="104">
        <f t="shared" si="1495"/>
        <v>5876.5424717299475</v>
      </c>
      <c r="D4675" s="132">
        <f t="shared" si="1498"/>
        <v>44692</v>
      </c>
      <c r="E4675" s="105">
        <f t="shared" si="1496"/>
        <v>2.003E-3</v>
      </c>
      <c r="F4675" s="106">
        <f t="shared" si="1499"/>
        <v>9</v>
      </c>
      <c r="G4675" s="106">
        <f t="shared" si="1500"/>
        <v>31</v>
      </c>
      <c r="H4675" s="104">
        <f t="shared" si="1490"/>
        <v>1.0005811</v>
      </c>
      <c r="I4675" s="104">
        <f t="shared" si="1501"/>
        <v>1.08304976</v>
      </c>
      <c r="J4675" s="104">
        <f t="shared" si="1502"/>
        <v>1.08367912</v>
      </c>
      <c r="K4675" s="104">
        <f t="shared" si="1503"/>
        <v>6368.2863743999997</v>
      </c>
      <c r="L4675" s="107">
        <f t="shared" si="1492"/>
        <v>0</v>
      </c>
      <c r="M4675" s="105">
        <f t="shared" si="1493"/>
        <v>0</v>
      </c>
      <c r="N4675" s="104">
        <f t="shared" si="1504"/>
        <v>0</v>
      </c>
      <c r="O4675" s="113">
        <f t="shared" si="1491"/>
        <v>0.11</v>
      </c>
      <c r="P4675" s="108">
        <f t="shared" si="1505"/>
        <v>1.002528029</v>
      </c>
      <c r="Q4675" s="104">
        <f t="shared" si="1506"/>
        <v>16.09921263</v>
      </c>
      <c r="R4675" s="104">
        <f t="shared" si="1507"/>
        <v>16.09921263</v>
      </c>
      <c r="S4675" s="109" t="s">
        <v>52</v>
      </c>
      <c r="T4675" s="110">
        <f t="shared" si="1494"/>
        <v>44722</v>
      </c>
      <c r="U4675" s="111">
        <f t="shared" si="1508"/>
        <v>0</v>
      </c>
    </row>
    <row r="4676" spans="1:21" x14ac:dyDescent="0.2">
      <c r="A4676" s="112">
        <f t="shared" si="1489"/>
        <v>44701</v>
      </c>
      <c r="B4676" s="104">
        <f t="shared" si="1497"/>
        <v>6386.5891221599995</v>
      </c>
      <c r="C4676" s="104">
        <f t="shared" si="1495"/>
        <v>5876.5424717299475</v>
      </c>
      <c r="D4676" s="132">
        <f t="shared" si="1498"/>
        <v>44692</v>
      </c>
      <c r="E4676" s="105">
        <f t="shared" si="1496"/>
        <v>2.003E-3</v>
      </c>
      <c r="F4676" s="106">
        <f t="shared" si="1499"/>
        <v>10</v>
      </c>
      <c r="G4676" s="106">
        <f t="shared" si="1500"/>
        <v>31</v>
      </c>
      <c r="H4676" s="104">
        <f t="shared" si="1490"/>
        <v>1.00064569</v>
      </c>
      <c r="I4676" s="104">
        <f t="shared" si="1501"/>
        <v>1.08304976</v>
      </c>
      <c r="J4676" s="104">
        <f t="shared" si="1502"/>
        <v>1.0837490700000001</v>
      </c>
      <c r="K4676" s="104">
        <f t="shared" si="1503"/>
        <v>6368.6974385499998</v>
      </c>
      <c r="L4676" s="107">
        <f t="shared" si="1492"/>
        <v>0</v>
      </c>
      <c r="M4676" s="105">
        <f t="shared" si="1493"/>
        <v>0</v>
      </c>
      <c r="N4676" s="104">
        <f t="shared" si="1504"/>
        <v>0</v>
      </c>
      <c r="O4676" s="113">
        <f t="shared" si="1491"/>
        <v>0.11</v>
      </c>
      <c r="P4676" s="108">
        <f t="shared" si="1505"/>
        <v>1.002809316</v>
      </c>
      <c r="Q4676" s="104">
        <f t="shared" si="1506"/>
        <v>17.891683610000001</v>
      </c>
      <c r="R4676" s="104">
        <f t="shared" si="1507"/>
        <v>17.891683610000001</v>
      </c>
      <c r="S4676" s="109" t="s">
        <v>52</v>
      </c>
      <c r="T4676" s="110">
        <f t="shared" si="1494"/>
        <v>44722</v>
      </c>
      <c r="U4676" s="111">
        <f t="shared" si="1508"/>
        <v>0</v>
      </c>
    </row>
    <row r="4677" spans="1:21" x14ac:dyDescent="0.2">
      <c r="A4677" s="112">
        <f t="shared" si="1489"/>
        <v>44702</v>
      </c>
      <c r="B4677" s="104">
        <f t="shared" si="1497"/>
        <v>6388.7933853200002</v>
      </c>
      <c r="C4677" s="104">
        <f t="shared" si="1495"/>
        <v>5876.5424717299475</v>
      </c>
      <c r="D4677" s="132">
        <f t="shared" si="1498"/>
        <v>44692</v>
      </c>
      <c r="E4677" s="105">
        <f t="shared" si="1496"/>
        <v>2.003E-3</v>
      </c>
      <c r="F4677" s="106">
        <f t="shared" si="1499"/>
        <v>11</v>
      </c>
      <c r="G4677" s="106">
        <f t="shared" si="1500"/>
        <v>31</v>
      </c>
      <c r="H4677" s="104">
        <f t="shared" si="1490"/>
        <v>1.0007102800000001</v>
      </c>
      <c r="I4677" s="104">
        <f t="shared" si="1501"/>
        <v>1.08304976</v>
      </c>
      <c r="J4677" s="104">
        <f t="shared" si="1502"/>
        <v>1.08381902</v>
      </c>
      <c r="K4677" s="104">
        <f t="shared" si="1503"/>
        <v>6369.10850269</v>
      </c>
      <c r="L4677" s="107">
        <f t="shared" si="1492"/>
        <v>0</v>
      </c>
      <c r="M4677" s="105">
        <f t="shared" si="1493"/>
        <v>0</v>
      </c>
      <c r="N4677" s="104">
        <f t="shared" si="1504"/>
        <v>0</v>
      </c>
      <c r="O4677" s="113">
        <f t="shared" si="1491"/>
        <v>0.11</v>
      </c>
      <c r="P4677" s="108">
        <f t="shared" si="1505"/>
        <v>1.003090681</v>
      </c>
      <c r="Q4677" s="104">
        <f t="shared" si="1506"/>
        <v>19.684882630000001</v>
      </c>
      <c r="R4677" s="104">
        <f t="shared" si="1507"/>
        <v>19.684882630000001</v>
      </c>
      <c r="S4677" s="109" t="s">
        <v>52</v>
      </c>
      <c r="T4677" s="110">
        <f t="shared" si="1494"/>
        <v>44722</v>
      </c>
      <c r="U4677" s="111">
        <f t="shared" si="1508"/>
        <v>0</v>
      </c>
    </row>
    <row r="4678" spans="1:21" x14ac:dyDescent="0.2">
      <c r="A4678" s="112">
        <f t="shared" si="1489"/>
        <v>44703</v>
      </c>
      <c r="B4678" s="104">
        <f t="shared" si="1497"/>
        <v>6390.9984419699995</v>
      </c>
      <c r="C4678" s="104">
        <f t="shared" si="1495"/>
        <v>5876.5424717299475</v>
      </c>
      <c r="D4678" s="132">
        <f t="shared" si="1498"/>
        <v>44692</v>
      </c>
      <c r="E4678" s="105">
        <f t="shared" si="1496"/>
        <v>2.003E-3</v>
      </c>
      <c r="F4678" s="106">
        <f t="shared" si="1499"/>
        <v>12</v>
      </c>
      <c r="G4678" s="106">
        <f t="shared" si="1500"/>
        <v>31</v>
      </c>
      <c r="H4678" s="104">
        <f t="shared" si="1490"/>
        <v>1.0007748700000001</v>
      </c>
      <c r="I4678" s="104">
        <f t="shared" si="1501"/>
        <v>1.08304976</v>
      </c>
      <c r="J4678" s="104">
        <f t="shared" si="1502"/>
        <v>1.08388898</v>
      </c>
      <c r="K4678" s="104">
        <f t="shared" si="1503"/>
        <v>6369.5196256099998</v>
      </c>
      <c r="L4678" s="107">
        <f t="shared" si="1492"/>
        <v>0</v>
      </c>
      <c r="M4678" s="105">
        <f t="shared" si="1493"/>
        <v>0</v>
      </c>
      <c r="N4678" s="104">
        <f t="shared" si="1504"/>
        <v>0</v>
      </c>
      <c r="O4678" s="113">
        <f t="shared" si="1491"/>
        <v>0.11</v>
      </c>
      <c r="P4678" s="108">
        <f t="shared" si="1505"/>
        <v>1.0033721250000001</v>
      </c>
      <c r="Q4678" s="104">
        <f t="shared" si="1506"/>
        <v>21.47881636</v>
      </c>
      <c r="R4678" s="104">
        <f t="shared" si="1507"/>
        <v>21.47881636</v>
      </c>
      <c r="S4678" s="109" t="s">
        <v>52</v>
      </c>
      <c r="T4678" s="110">
        <f t="shared" si="1494"/>
        <v>44722</v>
      </c>
      <c r="U4678" s="111">
        <f t="shared" si="1508"/>
        <v>0</v>
      </c>
    </row>
    <row r="4679" spans="1:21" x14ac:dyDescent="0.2">
      <c r="A4679" s="112">
        <f t="shared" si="1489"/>
        <v>44704</v>
      </c>
      <c r="B4679" s="104">
        <f t="shared" si="1497"/>
        <v>6393.2042332499996</v>
      </c>
      <c r="C4679" s="104">
        <f t="shared" si="1495"/>
        <v>5876.5424717299475</v>
      </c>
      <c r="D4679" s="132">
        <f t="shared" si="1498"/>
        <v>44692</v>
      </c>
      <c r="E4679" s="105">
        <f t="shared" si="1496"/>
        <v>2.003E-3</v>
      </c>
      <c r="F4679" s="106">
        <f t="shared" si="1499"/>
        <v>13</v>
      </c>
      <c r="G4679" s="106">
        <f t="shared" si="1500"/>
        <v>31</v>
      </c>
      <c r="H4679" s="104">
        <f t="shared" si="1490"/>
        <v>1.0008394700000001</v>
      </c>
      <c r="I4679" s="104">
        <f t="shared" si="1501"/>
        <v>1.08304976</v>
      </c>
      <c r="J4679" s="104">
        <f t="shared" si="1502"/>
        <v>1.08395894</v>
      </c>
      <c r="K4679" s="104">
        <f t="shared" si="1503"/>
        <v>6369.9307485199997</v>
      </c>
      <c r="L4679" s="107">
        <f t="shared" si="1492"/>
        <v>0</v>
      </c>
      <c r="M4679" s="105">
        <f t="shared" si="1493"/>
        <v>0</v>
      </c>
      <c r="N4679" s="104">
        <f t="shared" si="1504"/>
        <v>0</v>
      </c>
      <c r="O4679" s="113">
        <f t="shared" si="1491"/>
        <v>0.11</v>
      </c>
      <c r="P4679" s="108">
        <f t="shared" si="1505"/>
        <v>1.003653648</v>
      </c>
      <c r="Q4679" s="104">
        <f t="shared" si="1506"/>
        <v>23.27348473</v>
      </c>
      <c r="R4679" s="104">
        <f t="shared" si="1507"/>
        <v>23.27348473</v>
      </c>
      <c r="S4679" s="109" t="s">
        <v>52</v>
      </c>
      <c r="T4679" s="110">
        <f t="shared" si="1494"/>
        <v>44722</v>
      </c>
      <c r="U4679" s="111">
        <f t="shared" si="1508"/>
        <v>0</v>
      </c>
    </row>
    <row r="4680" spans="1:21" x14ac:dyDescent="0.2">
      <c r="A4680" s="112">
        <f t="shared" si="1489"/>
        <v>44705</v>
      </c>
      <c r="B4680" s="104">
        <f t="shared" si="1497"/>
        <v>6395.4108772700001</v>
      </c>
      <c r="C4680" s="104">
        <f t="shared" si="1495"/>
        <v>5876.5424717299475</v>
      </c>
      <c r="D4680" s="132">
        <f t="shared" si="1498"/>
        <v>44692</v>
      </c>
      <c r="E4680" s="105">
        <f t="shared" si="1496"/>
        <v>2.003E-3</v>
      </c>
      <c r="F4680" s="106">
        <f t="shared" si="1499"/>
        <v>14</v>
      </c>
      <c r="G4680" s="106">
        <f t="shared" si="1500"/>
        <v>31</v>
      </c>
      <c r="H4680" s="104">
        <f t="shared" si="1490"/>
        <v>1.00090408</v>
      </c>
      <c r="I4680" s="104">
        <f t="shared" si="1501"/>
        <v>1.08304976</v>
      </c>
      <c r="J4680" s="104">
        <f t="shared" si="1502"/>
        <v>1.08402892</v>
      </c>
      <c r="K4680" s="104">
        <f t="shared" si="1503"/>
        <v>6370.34198896</v>
      </c>
      <c r="L4680" s="107">
        <f t="shared" si="1492"/>
        <v>0</v>
      </c>
      <c r="M4680" s="105">
        <f t="shared" si="1493"/>
        <v>0</v>
      </c>
      <c r="N4680" s="104">
        <f t="shared" si="1504"/>
        <v>0</v>
      </c>
      <c r="O4680" s="113">
        <f t="shared" si="1491"/>
        <v>0.11</v>
      </c>
      <c r="P4680" s="108">
        <f t="shared" si="1505"/>
        <v>1.0039352500000001</v>
      </c>
      <c r="Q4680" s="104">
        <f t="shared" si="1506"/>
        <v>25.068888309999998</v>
      </c>
      <c r="R4680" s="104">
        <f t="shared" si="1507"/>
        <v>25.068888309999998</v>
      </c>
      <c r="S4680" s="109" t="s">
        <v>52</v>
      </c>
      <c r="T4680" s="110">
        <f t="shared" si="1494"/>
        <v>44722</v>
      </c>
      <c r="U4680" s="111">
        <f t="shared" si="1508"/>
        <v>0</v>
      </c>
    </row>
    <row r="4681" spans="1:21" x14ac:dyDescent="0.2">
      <c r="A4681" s="112">
        <f t="shared" si="1489"/>
        <v>44706</v>
      </c>
      <c r="B4681" s="104">
        <f t="shared" si="1497"/>
        <v>6397.6181971699998</v>
      </c>
      <c r="C4681" s="104">
        <f t="shared" si="1495"/>
        <v>5876.5424717299475</v>
      </c>
      <c r="D4681" s="132">
        <f t="shared" si="1498"/>
        <v>44692</v>
      </c>
      <c r="E4681" s="105">
        <f t="shared" si="1496"/>
        <v>2.003E-3</v>
      </c>
      <c r="F4681" s="106">
        <f t="shared" si="1499"/>
        <v>15</v>
      </c>
      <c r="G4681" s="106">
        <f t="shared" si="1500"/>
        <v>31</v>
      </c>
      <c r="H4681" s="104">
        <f t="shared" si="1490"/>
        <v>1.0009686900000001</v>
      </c>
      <c r="I4681" s="104">
        <f t="shared" si="1501"/>
        <v>1.08304976</v>
      </c>
      <c r="J4681" s="104">
        <f t="shared" si="1502"/>
        <v>1.0840988899999999</v>
      </c>
      <c r="K4681" s="104">
        <f t="shared" si="1503"/>
        <v>6370.7531706399996</v>
      </c>
      <c r="L4681" s="107">
        <f t="shared" si="1492"/>
        <v>0</v>
      </c>
      <c r="M4681" s="105">
        <f t="shared" si="1493"/>
        <v>0</v>
      </c>
      <c r="N4681" s="104">
        <f t="shared" si="1504"/>
        <v>0</v>
      </c>
      <c r="O4681" s="113">
        <f t="shared" si="1491"/>
        <v>0.11</v>
      </c>
      <c r="P4681" s="108">
        <f t="shared" si="1505"/>
        <v>1.004216931</v>
      </c>
      <c r="Q4681" s="104">
        <f t="shared" si="1506"/>
        <v>26.865026530000002</v>
      </c>
      <c r="R4681" s="104">
        <f t="shared" si="1507"/>
        <v>26.865026530000002</v>
      </c>
      <c r="S4681" s="109" t="s">
        <v>52</v>
      </c>
      <c r="T4681" s="110">
        <f t="shared" si="1494"/>
        <v>44722</v>
      </c>
      <c r="U4681" s="111">
        <f t="shared" si="1508"/>
        <v>0</v>
      </c>
    </row>
    <row r="4682" spans="1:21" x14ac:dyDescent="0.2">
      <c r="A4682" s="112">
        <f t="shared" si="1489"/>
        <v>44707</v>
      </c>
      <c r="B4682" s="104">
        <f t="shared" si="1497"/>
        <v>6399.8263174399999</v>
      </c>
      <c r="C4682" s="104">
        <f t="shared" si="1495"/>
        <v>5876.5424717299475</v>
      </c>
      <c r="D4682" s="132">
        <f t="shared" si="1498"/>
        <v>44692</v>
      </c>
      <c r="E4682" s="105">
        <f t="shared" si="1496"/>
        <v>2.003E-3</v>
      </c>
      <c r="F4682" s="106">
        <f t="shared" si="1499"/>
        <v>16</v>
      </c>
      <c r="G4682" s="106">
        <f t="shared" si="1500"/>
        <v>31</v>
      </c>
      <c r="H4682" s="104">
        <f t="shared" si="1490"/>
        <v>1.0010333</v>
      </c>
      <c r="I4682" s="104">
        <f t="shared" si="1501"/>
        <v>1.08304976</v>
      </c>
      <c r="J4682" s="104">
        <f t="shared" si="1502"/>
        <v>1.0841688700000001</v>
      </c>
      <c r="K4682" s="104">
        <f t="shared" si="1503"/>
        <v>6371.1644110799998</v>
      </c>
      <c r="L4682" s="107">
        <f t="shared" si="1492"/>
        <v>0</v>
      </c>
      <c r="M4682" s="105">
        <f t="shared" si="1493"/>
        <v>0</v>
      </c>
      <c r="N4682" s="104">
        <f t="shared" si="1504"/>
        <v>0</v>
      </c>
      <c r="O4682" s="113">
        <f t="shared" si="1491"/>
        <v>0.11</v>
      </c>
      <c r="P4682" s="108">
        <f t="shared" si="1505"/>
        <v>1.0044986920000001</v>
      </c>
      <c r="Q4682" s="104">
        <f t="shared" si="1506"/>
        <v>28.66190636</v>
      </c>
      <c r="R4682" s="104">
        <f t="shared" si="1507"/>
        <v>28.66190636</v>
      </c>
      <c r="S4682" s="109" t="s">
        <v>52</v>
      </c>
      <c r="T4682" s="110">
        <f t="shared" si="1494"/>
        <v>44722</v>
      </c>
      <c r="U4682" s="111">
        <f t="shared" si="1508"/>
        <v>0</v>
      </c>
    </row>
    <row r="4683" spans="1:21" x14ac:dyDescent="0.2">
      <c r="A4683" s="112">
        <f t="shared" ref="A4683:A4746" si="1509">(A4682+1)</f>
        <v>44708</v>
      </c>
      <c r="B4683" s="104">
        <f t="shared" si="1497"/>
        <v>6402.0352254899999</v>
      </c>
      <c r="C4683" s="104">
        <f t="shared" si="1495"/>
        <v>5876.5424717299475</v>
      </c>
      <c r="D4683" s="132">
        <f t="shared" si="1498"/>
        <v>44692</v>
      </c>
      <c r="E4683" s="105">
        <f t="shared" si="1496"/>
        <v>2.003E-3</v>
      </c>
      <c r="F4683" s="106">
        <f t="shared" si="1499"/>
        <v>17</v>
      </c>
      <c r="G4683" s="106">
        <f t="shared" si="1500"/>
        <v>31</v>
      </c>
      <c r="H4683" s="104">
        <f t="shared" ref="H4683:H4746" si="1510">TRUNC(((1+$E4683)^($F4683/$G4683)),8)</f>
        <v>1.0010979200000001</v>
      </c>
      <c r="I4683" s="104">
        <f t="shared" si="1501"/>
        <v>1.08304976</v>
      </c>
      <c r="J4683" s="104">
        <f t="shared" si="1502"/>
        <v>1.0842388599999999</v>
      </c>
      <c r="K4683" s="104">
        <f t="shared" si="1503"/>
        <v>6371.5757102899997</v>
      </c>
      <c r="L4683" s="107">
        <f t="shared" si="1492"/>
        <v>0</v>
      </c>
      <c r="M4683" s="105">
        <f t="shared" si="1493"/>
        <v>0</v>
      </c>
      <c r="N4683" s="104">
        <f t="shared" si="1504"/>
        <v>0</v>
      </c>
      <c r="O4683" s="113">
        <f t="shared" ref="O4683:O4746" si="1511">(O4682)</f>
        <v>0.11</v>
      </c>
      <c r="P4683" s="108">
        <f t="shared" si="1505"/>
        <v>1.004780531</v>
      </c>
      <c r="Q4683" s="104">
        <f t="shared" si="1506"/>
        <v>30.459515199999998</v>
      </c>
      <c r="R4683" s="104">
        <f t="shared" si="1507"/>
        <v>30.459515199999998</v>
      </c>
      <c r="S4683" s="109" t="s">
        <v>52</v>
      </c>
      <c r="T4683" s="110">
        <f t="shared" si="1494"/>
        <v>44722</v>
      </c>
      <c r="U4683" s="111">
        <f t="shared" si="1508"/>
        <v>0</v>
      </c>
    </row>
    <row r="4684" spans="1:21" x14ac:dyDescent="0.2">
      <c r="A4684" s="112">
        <f t="shared" si="1509"/>
        <v>44709</v>
      </c>
      <c r="B4684" s="104">
        <f t="shared" si="1497"/>
        <v>6404.2448096899998</v>
      </c>
      <c r="C4684" s="104">
        <f t="shared" si="1495"/>
        <v>5876.5424717299475</v>
      </c>
      <c r="D4684" s="132">
        <f t="shared" si="1498"/>
        <v>44692</v>
      </c>
      <c r="E4684" s="105">
        <f t="shared" si="1496"/>
        <v>2.003E-3</v>
      </c>
      <c r="F4684" s="106">
        <f t="shared" si="1499"/>
        <v>18</v>
      </c>
      <c r="G4684" s="106">
        <f t="shared" si="1500"/>
        <v>31</v>
      </c>
      <c r="H4684" s="104">
        <f t="shared" si="1510"/>
        <v>1.0011625399999999</v>
      </c>
      <c r="I4684" s="104">
        <f t="shared" si="1501"/>
        <v>1.08304976</v>
      </c>
      <c r="J4684" s="104">
        <f t="shared" si="1502"/>
        <v>1.0843088400000001</v>
      </c>
      <c r="K4684" s="104">
        <f t="shared" si="1503"/>
        <v>6371.98695073</v>
      </c>
      <c r="L4684" s="107">
        <f t="shared" ref="L4684:L4747" si="1512">IF(DAY(A4684)=E$2,VLOOKUP(A4684,$X$10:$AE$196,7),0)</f>
        <v>0</v>
      </c>
      <c r="M4684" s="105">
        <f t="shared" ref="M4684:M4747" si="1513">IF(DAY(A4684)=E$2,VLOOKUP(A4684,$X$10:$AE$200,5),0)</f>
        <v>0</v>
      </c>
      <c r="N4684" s="104">
        <f t="shared" si="1504"/>
        <v>0</v>
      </c>
      <c r="O4684" s="113">
        <f t="shared" si="1511"/>
        <v>0.11</v>
      </c>
      <c r="P4684" s="108">
        <f t="shared" si="1505"/>
        <v>1.005062449</v>
      </c>
      <c r="Q4684" s="104">
        <f t="shared" si="1506"/>
        <v>32.25785896</v>
      </c>
      <c r="R4684" s="104">
        <f t="shared" si="1507"/>
        <v>32.25785896</v>
      </c>
      <c r="S4684" s="109" t="s">
        <v>52</v>
      </c>
      <c r="T4684" s="110">
        <f t="shared" ref="T4684:T4747" si="1514">IF(DAY(A4684)=E$2+1,VLOOKUP(A4683,$X$10:$AE$200,8),T4683)</f>
        <v>44722</v>
      </c>
      <c r="U4684" s="111">
        <f t="shared" si="1508"/>
        <v>0</v>
      </c>
    </row>
    <row r="4685" spans="1:21" x14ac:dyDescent="0.2">
      <c r="A4685" s="112">
        <f t="shared" si="1509"/>
        <v>44710</v>
      </c>
      <c r="B4685" s="104">
        <f t="shared" si="1497"/>
        <v>6406.4551946299998</v>
      </c>
      <c r="C4685" s="104">
        <f t="shared" si="1495"/>
        <v>5876.5424717299475</v>
      </c>
      <c r="D4685" s="132">
        <f t="shared" si="1498"/>
        <v>44692</v>
      </c>
      <c r="E4685" s="105">
        <f t="shared" si="1496"/>
        <v>2.003E-3</v>
      </c>
      <c r="F4685" s="106">
        <f t="shared" si="1499"/>
        <v>19</v>
      </c>
      <c r="G4685" s="106">
        <f t="shared" si="1500"/>
        <v>31</v>
      </c>
      <c r="H4685" s="104">
        <f t="shared" si="1510"/>
        <v>1.00122716</v>
      </c>
      <c r="I4685" s="104">
        <f t="shared" si="1501"/>
        <v>1.08304976</v>
      </c>
      <c r="J4685" s="104">
        <f t="shared" si="1502"/>
        <v>1.0843788299999999</v>
      </c>
      <c r="K4685" s="104">
        <f t="shared" si="1503"/>
        <v>6372.39824993</v>
      </c>
      <c r="L4685" s="107">
        <f t="shared" si="1512"/>
        <v>0</v>
      </c>
      <c r="M4685" s="105">
        <f t="shared" si="1513"/>
        <v>0</v>
      </c>
      <c r="N4685" s="104">
        <f t="shared" si="1504"/>
        <v>0</v>
      </c>
      <c r="O4685" s="113">
        <f t="shared" si="1511"/>
        <v>0.11</v>
      </c>
      <c r="P4685" s="108">
        <f t="shared" si="1505"/>
        <v>1.0053444469999999</v>
      </c>
      <c r="Q4685" s="104">
        <f t="shared" si="1506"/>
        <v>34.056944700000003</v>
      </c>
      <c r="R4685" s="104">
        <f t="shared" si="1507"/>
        <v>34.056944700000003</v>
      </c>
      <c r="S4685" s="109" t="s">
        <v>52</v>
      </c>
      <c r="T4685" s="110">
        <f t="shared" si="1514"/>
        <v>44722</v>
      </c>
      <c r="U4685" s="111">
        <f t="shared" si="1508"/>
        <v>0</v>
      </c>
    </row>
    <row r="4686" spans="1:21" x14ac:dyDescent="0.2">
      <c r="A4686" s="112">
        <f t="shared" si="1509"/>
        <v>44711</v>
      </c>
      <c r="B4686" s="104">
        <f t="shared" si="1497"/>
        <v>6408.6663677399993</v>
      </c>
      <c r="C4686" s="104">
        <f t="shared" si="1495"/>
        <v>5876.5424717299475</v>
      </c>
      <c r="D4686" s="132">
        <f t="shared" si="1498"/>
        <v>44692</v>
      </c>
      <c r="E4686" s="105">
        <f t="shared" si="1496"/>
        <v>2.003E-3</v>
      </c>
      <c r="F4686" s="106">
        <f t="shared" si="1499"/>
        <v>20</v>
      </c>
      <c r="G4686" s="106">
        <f t="shared" si="1500"/>
        <v>31</v>
      </c>
      <c r="H4686" s="104">
        <f t="shared" si="1510"/>
        <v>1.00129179</v>
      </c>
      <c r="I4686" s="104">
        <f t="shared" si="1501"/>
        <v>1.08304976</v>
      </c>
      <c r="J4686" s="104">
        <f t="shared" si="1502"/>
        <v>1.0844488299999999</v>
      </c>
      <c r="K4686" s="104">
        <f t="shared" si="1503"/>
        <v>6372.8096079099996</v>
      </c>
      <c r="L4686" s="107">
        <f t="shared" si="1512"/>
        <v>0</v>
      </c>
      <c r="M4686" s="105">
        <f t="shared" si="1513"/>
        <v>0</v>
      </c>
      <c r="N4686" s="104">
        <f t="shared" si="1504"/>
        <v>0</v>
      </c>
      <c r="O4686" s="113">
        <f t="shared" si="1511"/>
        <v>0.11</v>
      </c>
      <c r="P4686" s="108">
        <f t="shared" si="1505"/>
        <v>1.0056265230000001</v>
      </c>
      <c r="Q4686" s="104">
        <f t="shared" si="1506"/>
        <v>35.856759830000001</v>
      </c>
      <c r="R4686" s="104">
        <f t="shared" si="1507"/>
        <v>35.856759830000001</v>
      </c>
      <c r="S4686" s="109" t="s">
        <v>52</v>
      </c>
      <c r="T4686" s="110">
        <f t="shared" si="1514"/>
        <v>44722</v>
      </c>
      <c r="U4686" s="111">
        <f t="shared" si="1508"/>
        <v>0</v>
      </c>
    </row>
    <row r="4687" spans="1:21" x14ac:dyDescent="0.2">
      <c r="A4687" s="112">
        <f t="shared" si="1509"/>
        <v>44712</v>
      </c>
      <c r="B4687" s="104">
        <f t="shared" si="1497"/>
        <v>6410.8783418800003</v>
      </c>
      <c r="C4687" s="104">
        <f t="shared" si="1495"/>
        <v>5876.5424717299475</v>
      </c>
      <c r="D4687" s="132">
        <f t="shared" si="1498"/>
        <v>44692</v>
      </c>
      <c r="E4687" s="105">
        <f t="shared" si="1496"/>
        <v>2.003E-3</v>
      </c>
      <c r="F4687" s="106">
        <f t="shared" si="1499"/>
        <v>21</v>
      </c>
      <c r="G4687" s="106">
        <f t="shared" si="1500"/>
        <v>31</v>
      </c>
      <c r="H4687" s="104">
        <f t="shared" si="1510"/>
        <v>1.00135643</v>
      </c>
      <c r="I4687" s="104">
        <f t="shared" si="1501"/>
        <v>1.08304976</v>
      </c>
      <c r="J4687" s="104">
        <f t="shared" si="1502"/>
        <v>1.0845188400000001</v>
      </c>
      <c r="K4687" s="104">
        <f t="shared" si="1503"/>
        <v>6373.2210246499999</v>
      </c>
      <c r="L4687" s="107">
        <f t="shared" si="1512"/>
        <v>0</v>
      </c>
      <c r="M4687" s="105">
        <f t="shared" si="1513"/>
        <v>0</v>
      </c>
      <c r="N4687" s="104">
        <f t="shared" si="1504"/>
        <v>0</v>
      </c>
      <c r="O4687" s="113">
        <f t="shared" si="1511"/>
        <v>0.11</v>
      </c>
      <c r="P4687" s="108">
        <f t="shared" si="1505"/>
        <v>1.005908679</v>
      </c>
      <c r="Q4687" s="104">
        <f t="shared" si="1506"/>
        <v>37.657317229999997</v>
      </c>
      <c r="R4687" s="104">
        <f t="shared" si="1507"/>
        <v>37.657317229999997</v>
      </c>
      <c r="S4687" s="109" t="s">
        <v>52</v>
      </c>
      <c r="T4687" s="110">
        <f t="shared" si="1514"/>
        <v>44722</v>
      </c>
      <c r="U4687" s="111">
        <f t="shared" si="1508"/>
        <v>0</v>
      </c>
    </row>
    <row r="4688" spans="1:21" x14ac:dyDescent="0.2">
      <c r="A4688" s="112">
        <f t="shared" si="1509"/>
        <v>44713</v>
      </c>
      <c r="B4688" s="104">
        <f t="shared" si="1497"/>
        <v>6413.0909925599999</v>
      </c>
      <c r="C4688" s="104">
        <f t="shared" si="1495"/>
        <v>5876.5424717299475</v>
      </c>
      <c r="D4688" s="132">
        <f t="shared" si="1498"/>
        <v>44692</v>
      </c>
      <c r="E4688" s="105">
        <f t="shared" si="1496"/>
        <v>2.003E-3</v>
      </c>
      <c r="F4688" s="106">
        <f t="shared" si="1499"/>
        <v>22</v>
      </c>
      <c r="G4688" s="106">
        <f t="shared" si="1500"/>
        <v>31</v>
      </c>
      <c r="H4688" s="104">
        <f t="shared" si="1510"/>
        <v>1.0014210699999999</v>
      </c>
      <c r="I4688" s="104">
        <f t="shared" si="1501"/>
        <v>1.08304976</v>
      </c>
      <c r="J4688" s="104">
        <f t="shared" si="1502"/>
        <v>1.0845888400000001</v>
      </c>
      <c r="K4688" s="104">
        <f t="shared" si="1503"/>
        <v>6373.6323826199996</v>
      </c>
      <c r="L4688" s="107">
        <f t="shared" si="1512"/>
        <v>0</v>
      </c>
      <c r="M4688" s="105">
        <f t="shared" si="1513"/>
        <v>0</v>
      </c>
      <c r="N4688" s="104">
        <f t="shared" si="1504"/>
        <v>0</v>
      </c>
      <c r="O4688" s="113">
        <f t="shared" si="1511"/>
        <v>0.11</v>
      </c>
      <c r="P4688" s="108">
        <f t="shared" si="1505"/>
        <v>1.006190914</v>
      </c>
      <c r="Q4688" s="104">
        <f t="shared" si="1506"/>
        <v>39.458609940000002</v>
      </c>
      <c r="R4688" s="104">
        <f t="shared" si="1507"/>
        <v>39.458609940000002</v>
      </c>
      <c r="S4688" s="109" t="s">
        <v>52</v>
      </c>
      <c r="T4688" s="110">
        <f t="shared" si="1514"/>
        <v>44722</v>
      </c>
      <c r="U4688" s="111">
        <f t="shared" si="1508"/>
        <v>0</v>
      </c>
    </row>
    <row r="4689" spans="1:21" x14ac:dyDescent="0.2">
      <c r="A4689" s="112">
        <f t="shared" si="1509"/>
        <v>44714</v>
      </c>
      <c r="B4689" s="104">
        <f t="shared" si="1497"/>
        <v>6415.3044381499994</v>
      </c>
      <c r="C4689" s="104">
        <f t="shared" si="1495"/>
        <v>5876.5424717299475</v>
      </c>
      <c r="D4689" s="132">
        <f t="shared" si="1498"/>
        <v>44692</v>
      </c>
      <c r="E4689" s="105">
        <f t="shared" si="1496"/>
        <v>2.003E-3</v>
      </c>
      <c r="F4689" s="106">
        <f t="shared" si="1499"/>
        <v>23</v>
      </c>
      <c r="G4689" s="106">
        <f t="shared" si="1500"/>
        <v>31</v>
      </c>
      <c r="H4689" s="104">
        <f t="shared" si="1510"/>
        <v>1.0014857100000001</v>
      </c>
      <c r="I4689" s="104">
        <f t="shared" si="1501"/>
        <v>1.08304976</v>
      </c>
      <c r="J4689" s="104">
        <f t="shared" si="1502"/>
        <v>1.0846588500000001</v>
      </c>
      <c r="K4689" s="104">
        <f t="shared" si="1503"/>
        <v>6374.0437993599999</v>
      </c>
      <c r="L4689" s="107">
        <f t="shared" si="1512"/>
        <v>0</v>
      </c>
      <c r="M4689" s="105">
        <f t="shared" si="1513"/>
        <v>0</v>
      </c>
      <c r="N4689" s="104">
        <f t="shared" si="1504"/>
        <v>0</v>
      </c>
      <c r="O4689" s="113">
        <f t="shared" si="1511"/>
        <v>0.11</v>
      </c>
      <c r="P4689" s="108">
        <f t="shared" si="1505"/>
        <v>1.0064732279999999</v>
      </c>
      <c r="Q4689" s="104">
        <f t="shared" si="1506"/>
        <v>41.260638790000002</v>
      </c>
      <c r="R4689" s="104">
        <f t="shared" si="1507"/>
        <v>41.260638790000002</v>
      </c>
      <c r="S4689" s="109" t="s">
        <v>52</v>
      </c>
      <c r="T4689" s="110">
        <f t="shared" si="1514"/>
        <v>44722</v>
      </c>
      <c r="U4689" s="111">
        <f t="shared" si="1508"/>
        <v>0</v>
      </c>
    </row>
    <row r="4690" spans="1:21" x14ac:dyDescent="0.2">
      <c r="A4690" s="112">
        <f t="shared" si="1509"/>
        <v>44715</v>
      </c>
      <c r="B4690" s="104">
        <f t="shared" si="1497"/>
        <v>6417.5186196200002</v>
      </c>
      <c r="C4690" s="104">
        <f t="shared" ref="C4690:C4753" si="1515">IF(DAY(A4689)=$E$2,VLOOKUP(A4689,X$10:Y$200,2),C4689)</f>
        <v>5876.5424717299475</v>
      </c>
      <c r="D4690" s="132">
        <f t="shared" si="1498"/>
        <v>44692</v>
      </c>
      <c r="E4690" s="105">
        <f t="shared" si="1496"/>
        <v>2.003E-3</v>
      </c>
      <c r="F4690" s="106">
        <f t="shared" si="1499"/>
        <v>24</v>
      </c>
      <c r="G4690" s="106">
        <f t="shared" si="1500"/>
        <v>31</v>
      </c>
      <c r="H4690" s="104">
        <f t="shared" si="1510"/>
        <v>1.00155035</v>
      </c>
      <c r="I4690" s="104">
        <f t="shared" si="1501"/>
        <v>1.08304976</v>
      </c>
      <c r="J4690" s="104">
        <f t="shared" si="1502"/>
        <v>1.08472886</v>
      </c>
      <c r="K4690" s="104">
        <f t="shared" si="1503"/>
        <v>6374.4552161000001</v>
      </c>
      <c r="L4690" s="107">
        <f t="shared" si="1512"/>
        <v>0</v>
      </c>
      <c r="M4690" s="105">
        <f t="shared" si="1513"/>
        <v>0</v>
      </c>
      <c r="N4690" s="104">
        <f t="shared" si="1504"/>
        <v>0</v>
      </c>
      <c r="O4690" s="113">
        <f t="shared" si="1511"/>
        <v>0.11</v>
      </c>
      <c r="P4690" s="108">
        <f t="shared" si="1505"/>
        <v>1.0067556209999999</v>
      </c>
      <c r="Q4690" s="104">
        <f t="shared" si="1506"/>
        <v>43.063403520000001</v>
      </c>
      <c r="R4690" s="104">
        <f t="shared" si="1507"/>
        <v>43.063403520000001</v>
      </c>
      <c r="S4690" s="109" t="s">
        <v>52</v>
      </c>
      <c r="T4690" s="110">
        <f t="shared" si="1514"/>
        <v>44722</v>
      </c>
      <c r="U4690" s="111">
        <f t="shared" si="1508"/>
        <v>0</v>
      </c>
    </row>
    <row r="4691" spans="1:21" x14ac:dyDescent="0.2">
      <c r="A4691" s="112">
        <f t="shared" si="1509"/>
        <v>44716</v>
      </c>
      <c r="B4691" s="104">
        <f t="shared" si="1497"/>
        <v>6419.7336026100002</v>
      </c>
      <c r="C4691" s="104">
        <f t="shared" si="1515"/>
        <v>5876.5424717299475</v>
      </c>
      <c r="D4691" s="132">
        <f t="shared" si="1498"/>
        <v>44692</v>
      </c>
      <c r="E4691" s="105">
        <f t="shared" si="1496"/>
        <v>2.003E-3</v>
      </c>
      <c r="F4691" s="106">
        <f t="shared" si="1499"/>
        <v>25</v>
      </c>
      <c r="G4691" s="106">
        <f t="shared" si="1500"/>
        <v>31</v>
      </c>
      <c r="H4691" s="104">
        <f t="shared" si="1510"/>
        <v>1.0016149999999999</v>
      </c>
      <c r="I4691" s="104">
        <f t="shared" si="1501"/>
        <v>1.08304976</v>
      </c>
      <c r="J4691" s="104">
        <f t="shared" si="1502"/>
        <v>1.0847988799999999</v>
      </c>
      <c r="K4691" s="104">
        <f t="shared" si="1503"/>
        <v>6374.8666916000002</v>
      </c>
      <c r="L4691" s="107">
        <f t="shared" si="1512"/>
        <v>0</v>
      </c>
      <c r="M4691" s="105">
        <f t="shared" si="1513"/>
        <v>0</v>
      </c>
      <c r="N4691" s="104">
        <f t="shared" si="1504"/>
        <v>0</v>
      </c>
      <c r="O4691" s="113">
        <f t="shared" si="1511"/>
        <v>0.11</v>
      </c>
      <c r="P4691" s="108">
        <f t="shared" si="1505"/>
        <v>1.0070380940000001</v>
      </c>
      <c r="Q4691" s="104">
        <f t="shared" si="1506"/>
        <v>44.866911010000003</v>
      </c>
      <c r="R4691" s="104">
        <f t="shared" si="1507"/>
        <v>44.866911010000003</v>
      </c>
      <c r="S4691" s="109" t="s">
        <v>52</v>
      </c>
      <c r="T4691" s="110">
        <f t="shared" si="1514"/>
        <v>44722</v>
      </c>
      <c r="U4691" s="111">
        <f t="shared" si="1508"/>
        <v>0</v>
      </c>
    </row>
    <row r="4692" spans="1:21" x14ac:dyDescent="0.2">
      <c r="A4692" s="112">
        <f t="shared" si="1509"/>
        <v>44717</v>
      </c>
      <c r="B4692" s="104">
        <f t="shared" si="1497"/>
        <v>6421.9493745299997</v>
      </c>
      <c r="C4692" s="104">
        <f t="shared" si="1515"/>
        <v>5876.5424717299475</v>
      </c>
      <c r="D4692" s="132">
        <f t="shared" si="1498"/>
        <v>44692</v>
      </c>
      <c r="E4692" s="105">
        <f t="shared" si="1496"/>
        <v>2.003E-3</v>
      </c>
      <c r="F4692" s="106">
        <f t="shared" si="1499"/>
        <v>26</v>
      </c>
      <c r="G4692" s="106">
        <f t="shared" si="1500"/>
        <v>31</v>
      </c>
      <c r="H4692" s="104">
        <f t="shared" si="1510"/>
        <v>1.00167966</v>
      </c>
      <c r="I4692" s="104">
        <f t="shared" si="1501"/>
        <v>1.08304976</v>
      </c>
      <c r="J4692" s="104">
        <f t="shared" si="1502"/>
        <v>1.08486891</v>
      </c>
      <c r="K4692" s="104">
        <f t="shared" si="1503"/>
        <v>6375.2782258699999</v>
      </c>
      <c r="L4692" s="107">
        <f t="shared" si="1512"/>
        <v>0</v>
      </c>
      <c r="M4692" s="105">
        <f t="shared" si="1513"/>
        <v>0</v>
      </c>
      <c r="N4692" s="104">
        <f t="shared" si="1504"/>
        <v>0</v>
      </c>
      <c r="O4692" s="113">
        <f t="shared" si="1511"/>
        <v>0.11</v>
      </c>
      <c r="P4692" s="108">
        <f t="shared" si="1505"/>
        <v>1.0073206450000001</v>
      </c>
      <c r="Q4692" s="104">
        <f t="shared" si="1506"/>
        <v>46.67114866</v>
      </c>
      <c r="R4692" s="104">
        <f t="shared" si="1507"/>
        <v>46.67114866</v>
      </c>
      <c r="S4692" s="109" t="s">
        <v>52</v>
      </c>
      <c r="T4692" s="110">
        <f t="shared" si="1514"/>
        <v>44722</v>
      </c>
      <c r="U4692" s="111">
        <f t="shared" si="1508"/>
        <v>0</v>
      </c>
    </row>
    <row r="4693" spans="1:21" x14ac:dyDescent="0.2">
      <c r="A4693" s="112">
        <f t="shared" si="1509"/>
        <v>44718</v>
      </c>
      <c r="B4693" s="104">
        <f t="shared" si="1497"/>
        <v>6424.16588907</v>
      </c>
      <c r="C4693" s="104">
        <f t="shared" si="1515"/>
        <v>5876.5424717299475</v>
      </c>
      <c r="D4693" s="132">
        <f t="shared" si="1498"/>
        <v>44692</v>
      </c>
      <c r="E4693" s="105">
        <f t="shared" si="1496"/>
        <v>2.003E-3</v>
      </c>
      <c r="F4693" s="106">
        <f t="shared" si="1499"/>
        <v>27</v>
      </c>
      <c r="G4693" s="106">
        <f t="shared" si="1500"/>
        <v>31</v>
      </c>
      <c r="H4693" s="104">
        <f t="shared" si="1510"/>
        <v>1.00174432</v>
      </c>
      <c r="I4693" s="104">
        <f t="shared" si="1501"/>
        <v>1.08304976</v>
      </c>
      <c r="J4693" s="104">
        <f t="shared" si="1502"/>
        <v>1.08493894</v>
      </c>
      <c r="K4693" s="104">
        <f t="shared" si="1503"/>
        <v>6375.6897601399996</v>
      </c>
      <c r="L4693" s="107">
        <f t="shared" si="1512"/>
        <v>0</v>
      </c>
      <c r="M4693" s="105">
        <f t="shared" si="1513"/>
        <v>0</v>
      </c>
      <c r="N4693" s="104">
        <f t="shared" si="1504"/>
        <v>0</v>
      </c>
      <c r="O4693" s="113">
        <f t="shared" si="1511"/>
        <v>0.11</v>
      </c>
      <c r="P4693" s="108">
        <f t="shared" si="1505"/>
        <v>1.007603276</v>
      </c>
      <c r="Q4693" s="104">
        <f t="shared" si="1506"/>
        <v>48.476128930000002</v>
      </c>
      <c r="R4693" s="104">
        <f t="shared" si="1507"/>
        <v>48.476128930000002</v>
      </c>
      <c r="S4693" s="109" t="s">
        <v>52</v>
      </c>
      <c r="T4693" s="110">
        <f t="shared" si="1514"/>
        <v>44722</v>
      </c>
      <c r="U4693" s="111">
        <f t="shared" si="1508"/>
        <v>0</v>
      </c>
    </row>
    <row r="4694" spans="1:21" x14ac:dyDescent="0.2">
      <c r="A4694" s="112">
        <f t="shared" si="1509"/>
        <v>44719</v>
      </c>
      <c r="B4694" s="104">
        <f t="shared" si="1497"/>
        <v>6426.3831463200004</v>
      </c>
      <c r="C4694" s="104">
        <f t="shared" si="1515"/>
        <v>5876.5424717299475</v>
      </c>
      <c r="D4694" s="132">
        <f t="shared" si="1498"/>
        <v>44692</v>
      </c>
      <c r="E4694" s="105">
        <f t="shared" si="1496"/>
        <v>2.003E-3</v>
      </c>
      <c r="F4694" s="106">
        <f t="shared" si="1499"/>
        <v>28</v>
      </c>
      <c r="G4694" s="106">
        <f t="shared" si="1500"/>
        <v>31</v>
      </c>
      <c r="H4694" s="104">
        <f t="shared" si="1510"/>
        <v>1.0018089800000001</v>
      </c>
      <c r="I4694" s="104">
        <f t="shared" si="1501"/>
        <v>1.08304976</v>
      </c>
      <c r="J4694" s="104">
        <f t="shared" si="1502"/>
        <v>1.0850089700000001</v>
      </c>
      <c r="K4694" s="104">
        <f t="shared" si="1503"/>
        <v>6376.1012944100003</v>
      </c>
      <c r="L4694" s="107">
        <f t="shared" si="1512"/>
        <v>0</v>
      </c>
      <c r="M4694" s="105">
        <f t="shared" si="1513"/>
        <v>0</v>
      </c>
      <c r="N4694" s="104">
        <f t="shared" si="1504"/>
        <v>0</v>
      </c>
      <c r="O4694" s="113">
        <f t="shared" si="1511"/>
        <v>0.11</v>
      </c>
      <c r="P4694" s="108">
        <f t="shared" si="1505"/>
        <v>1.0078859870000001</v>
      </c>
      <c r="Q4694" s="104">
        <f t="shared" si="1506"/>
        <v>50.28185191</v>
      </c>
      <c r="R4694" s="104">
        <f t="shared" si="1507"/>
        <v>50.28185191</v>
      </c>
      <c r="S4694" s="109" t="s">
        <v>52</v>
      </c>
      <c r="T4694" s="110">
        <f t="shared" si="1514"/>
        <v>44722</v>
      </c>
      <c r="U4694" s="111">
        <f t="shared" si="1508"/>
        <v>0</v>
      </c>
    </row>
    <row r="4695" spans="1:21" x14ac:dyDescent="0.2">
      <c r="A4695" s="112">
        <f t="shared" si="1509"/>
        <v>44720</v>
      </c>
      <c r="B4695" s="104">
        <f t="shared" si="1497"/>
        <v>6428.60119287</v>
      </c>
      <c r="C4695" s="104">
        <f t="shared" si="1515"/>
        <v>5876.5424717299475</v>
      </c>
      <c r="D4695" s="132">
        <f t="shared" si="1498"/>
        <v>44692</v>
      </c>
      <c r="E4695" s="105">
        <f t="shared" si="1496"/>
        <v>2.003E-3</v>
      </c>
      <c r="F4695" s="106">
        <f t="shared" si="1499"/>
        <v>29</v>
      </c>
      <c r="G4695" s="106">
        <f t="shared" si="1500"/>
        <v>31</v>
      </c>
      <c r="H4695" s="104">
        <f t="shared" si="1510"/>
        <v>1.0018736500000001</v>
      </c>
      <c r="I4695" s="104">
        <f t="shared" si="1501"/>
        <v>1.08304976</v>
      </c>
      <c r="J4695" s="104">
        <f t="shared" si="1502"/>
        <v>1.0850790100000001</v>
      </c>
      <c r="K4695" s="104">
        <f t="shared" si="1503"/>
        <v>6376.5128874399998</v>
      </c>
      <c r="L4695" s="107">
        <f t="shared" si="1512"/>
        <v>0</v>
      </c>
      <c r="M4695" s="105">
        <f t="shared" si="1513"/>
        <v>0</v>
      </c>
      <c r="N4695" s="104">
        <f t="shared" si="1504"/>
        <v>0</v>
      </c>
      <c r="O4695" s="113">
        <f t="shared" si="1511"/>
        <v>0.11</v>
      </c>
      <c r="P4695" s="108">
        <f t="shared" si="1505"/>
        <v>1.008168776</v>
      </c>
      <c r="Q4695" s="104">
        <f t="shared" si="1506"/>
        <v>52.088305429999998</v>
      </c>
      <c r="R4695" s="104">
        <f t="shared" si="1507"/>
        <v>52.088305429999998</v>
      </c>
      <c r="S4695" s="109" t="s">
        <v>52</v>
      </c>
      <c r="T4695" s="110">
        <f t="shared" si="1514"/>
        <v>44722</v>
      </c>
      <c r="U4695" s="111">
        <f t="shared" si="1508"/>
        <v>0</v>
      </c>
    </row>
    <row r="4696" spans="1:21" x14ac:dyDescent="0.2">
      <c r="A4696" s="112">
        <f t="shared" si="1509"/>
        <v>44721</v>
      </c>
      <c r="B4696" s="104">
        <f t="shared" si="1497"/>
        <v>6430.8199823800005</v>
      </c>
      <c r="C4696" s="104">
        <f t="shared" si="1515"/>
        <v>5876.5424717299475</v>
      </c>
      <c r="D4696" s="132">
        <f t="shared" si="1498"/>
        <v>44692</v>
      </c>
      <c r="E4696" s="105">
        <f t="shared" si="1496"/>
        <v>2.003E-3</v>
      </c>
      <c r="F4696" s="106">
        <f t="shared" si="1499"/>
        <v>30</v>
      </c>
      <c r="G4696" s="106">
        <f t="shared" si="1500"/>
        <v>31</v>
      </c>
      <c r="H4696" s="104">
        <f t="shared" si="1510"/>
        <v>1.00193832</v>
      </c>
      <c r="I4696" s="104">
        <f t="shared" si="1501"/>
        <v>1.08304976</v>
      </c>
      <c r="J4696" s="104">
        <f t="shared" si="1502"/>
        <v>1.0851490500000001</v>
      </c>
      <c r="K4696" s="104">
        <f t="shared" si="1503"/>
        <v>6376.9244804800001</v>
      </c>
      <c r="L4696" s="107">
        <f t="shared" si="1512"/>
        <v>0</v>
      </c>
      <c r="M4696" s="105">
        <f t="shared" si="1513"/>
        <v>0</v>
      </c>
      <c r="N4696" s="104">
        <f t="shared" si="1504"/>
        <v>0</v>
      </c>
      <c r="O4696" s="113">
        <f t="shared" si="1511"/>
        <v>0.11</v>
      </c>
      <c r="P4696" s="108">
        <f t="shared" si="1505"/>
        <v>1.0084516450000001</v>
      </c>
      <c r="Q4696" s="104">
        <f t="shared" si="1506"/>
        <v>53.895501899999999</v>
      </c>
      <c r="R4696" s="104">
        <f t="shared" si="1507"/>
        <v>53.895501899999999</v>
      </c>
      <c r="S4696" s="109" t="s">
        <v>52</v>
      </c>
      <c r="T4696" s="110">
        <f t="shared" si="1514"/>
        <v>44722</v>
      </c>
      <c r="U4696" s="111">
        <f t="shared" si="1508"/>
        <v>0</v>
      </c>
    </row>
    <row r="4697" spans="1:21" ht="15" x14ac:dyDescent="0.2">
      <c r="A4697" s="112">
        <f t="shared" si="1509"/>
        <v>44722</v>
      </c>
      <c r="B4697" s="104">
        <f t="shared" si="1497"/>
        <v>6433.0395741900002</v>
      </c>
      <c r="C4697" s="104">
        <f t="shared" si="1515"/>
        <v>5876.5424717299475</v>
      </c>
      <c r="D4697" s="132">
        <f t="shared" si="1498"/>
        <v>44692</v>
      </c>
      <c r="E4697" s="105">
        <f t="shared" si="1496"/>
        <v>2.003E-3</v>
      </c>
      <c r="F4697" s="106">
        <f t="shared" si="1499"/>
        <v>31</v>
      </c>
      <c r="G4697" s="106">
        <f t="shared" si="1500"/>
        <v>31</v>
      </c>
      <c r="H4697" s="104">
        <f t="shared" si="1510"/>
        <v>1.002003</v>
      </c>
      <c r="I4697" s="104">
        <f t="shared" si="1501"/>
        <v>1.08304976</v>
      </c>
      <c r="J4697" s="104">
        <f t="shared" si="1502"/>
        <v>1.0852191</v>
      </c>
      <c r="K4697" s="104">
        <f t="shared" si="1503"/>
        <v>6377.3361322800001</v>
      </c>
      <c r="L4697" s="107">
        <f t="shared" si="1512"/>
        <v>153</v>
      </c>
      <c r="M4697" s="137">
        <f>N4697/K4697</f>
        <v>0.17711369418224168</v>
      </c>
      <c r="N4697" s="104">
        <f>294.65843865+834.85512278</f>
        <v>1129.51356143</v>
      </c>
      <c r="O4697" s="113">
        <f t="shared" si="1511"/>
        <v>0.11</v>
      </c>
      <c r="P4697" s="108">
        <f t="shared" si="1505"/>
        <v>1.0087345940000001</v>
      </c>
      <c r="Q4697" s="104">
        <f t="shared" si="1506"/>
        <v>55.703441910000002</v>
      </c>
      <c r="R4697" s="104">
        <f t="shared" si="1507"/>
        <v>1185.21700334</v>
      </c>
      <c r="S4697" s="109" t="s">
        <v>52</v>
      </c>
      <c r="T4697" s="110">
        <f t="shared" si="1514"/>
        <v>44722</v>
      </c>
      <c r="U4697" s="111">
        <f t="shared" si="1508"/>
        <v>5247.8225708500004</v>
      </c>
    </row>
    <row r="4698" spans="1:21" x14ac:dyDescent="0.2">
      <c r="A4698" s="112">
        <f t="shared" si="1509"/>
        <v>44723</v>
      </c>
      <c r="B4698" s="104">
        <f t="shared" si="1497"/>
        <v>5249.5632959499999</v>
      </c>
      <c r="C4698" s="104">
        <f t="shared" si="1515"/>
        <v>4835.7263255499474</v>
      </c>
      <c r="D4698" s="132">
        <f t="shared" si="1498"/>
        <v>44723</v>
      </c>
      <c r="E4698" s="105">
        <f t="shared" si="1496"/>
        <v>1.2539999999999999E-3</v>
      </c>
      <c r="F4698" s="106">
        <f t="shared" si="1499"/>
        <v>1</v>
      </c>
      <c r="G4698" s="106">
        <f t="shared" si="1500"/>
        <v>30</v>
      </c>
      <c r="H4698" s="104">
        <f t="shared" si="1510"/>
        <v>1.0000417699999999</v>
      </c>
      <c r="I4698" s="104">
        <f t="shared" si="1501"/>
        <v>1.0852191</v>
      </c>
      <c r="J4698" s="104">
        <f t="shared" si="1502"/>
        <v>1.0852644199999999</v>
      </c>
      <c r="K4698" s="104">
        <f t="shared" si="1503"/>
        <v>5248.0417259699998</v>
      </c>
      <c r="L4698" s="107">
        <f t="shared" si="1512"/>
        <v>0</v>
      </c>
      <c r="M4698" s="105">
        <f t="shared" si="1513"/>
        <v>0</v>
      </c>
      <c r="N4698" s="104">
        <f t="shared" si="1504"/>
        <v>0</v>
      </c>
      <c r="O4698" s="113">
        <f t="shared" si="1511"/>
        <v>0.11</v>
      </c>
      <c r="P4698" s="108">
        <f t="shared" si="1505"/>
        <v>1.000289931</v>
      </c>
      <c r="Q4698" s="104">
        <f t="shared" si="1506"/>
        <v>1.52156998</v>
      </c>
      <c r="R4698" s="104">
        <f t="shared" si="1507"/>
        <v>1.52156998</v>
      </c>
      <c r="S4698" s="109" t="s">
        <v>52</v>
      </c>
      <c r="T4698" s="110">
        <f t="shared" si="1514"/>
        <v>44752</v>
      </c>
      <c r="U4698" s="111">
        <f t="shared" si="1508"/>
        <v>0</v>
      </c>
    </row>
    <row r="4699" spans="1:21" x14ac:dyDescent="0.2">
      <c r="A4699" s="112">
        <f t="shared" si="1509"/>
        <v>44724</v>
      </c>
      <c r="B4699" s="104">
        <f t="shared" si="1497"/>
        <v>5251.3047341400006</v>
      </c>
      <c r="C4699" s="104">
        <f t="shared" si="1515"/>
        <v>4835.7263255499474</v>
      </c>
      <c r="D4699" s="132">
        <f t="shared" si="1498"/>
        <v>44723</v>
      </c>
      <c r="E4699" s="105">
        <f t="shared" si="1496"/>
        <v>1.2539999999999999E-3</v>
      </c>
      <c r="F4699" s="106">
        <f t="shared" si="1499"/>
        <v>2</v>
      </c>
      <c r="G4699" s="106">
        <f t="shared" si="1500"/>
        <v>30</v>
      </c>
      <c r="H4699" s="104">
        <f t="shared" si="1510"/>
        <v>1.00008355</v>
      </c>
      <c r="I4699" s="104">
        <f t="shared" si="1501"/>
        <v>1.0852191</v>
      </c>
      <c r="J4699" s="104">
        <f t="shared" si="1502"/>
        <v>1.0853097700000001</v>
      </c>
      <c r="K4699" s="104">
        <f t="shared" si="1503"/>
        <v>5248.2610261600003</v>
      </c>
      <c r="L4699" s="107">
        <f t="shared" si="1512"/>
        <v>0</v>
      </c>
      <c r="M4699" s="105">
        <f t="shared" si="1513"/>
        <v>0</v>
      </c>
      <c r="N4699" s="104">
        <f t="shared" si="1504"/>
        <v>0</v>
      </c>
      <c r="O4699" s="113">
        <f t="shared" si="1511"/>
        <v>0.11</v>
      </c>
      <c r="P4699" s="108">
        <f t="shared" si="1505"/>
        <v>1.000579946</v>
      </c>
      <c r="Q4699" s="104">
        <f t="shared" si="1506"/>
        <v>3.0437079800000002</v>
      </c>
      <c r="R4699" s="104">
        <f t="shared" si="1507"/>
        <v>3.0437079800000002</v>
      </c>
      <c r="S4699" s="109" t="s">
        <v>52</v>
      </c>
      <c r="T4699" s="110">
        <f t="shared" si="1514"/>
        <v>44752</v>
      </c>
      <c r="U4699" s="111">
        <f t="shared" si="1508"/>
        <v>0</v>
      </c>
    </row>
    <row r="4700" spans="1:21" x14ac:dyDescent="0.2">
      <c r="A4700" s="112">
        <f t="shared" si="1509"/>
        <v>44725</v>
      </c>
      <c r="B4700" s="104">
        <f t="shared" si="1497"/>
        <v>5253.0465952099994</v>
      </c>
      <c r="C4700" s="104">
        <f t="shared" si="1515"/>
        <v>4835.7263255499474</v>
      </c>
      <c r="D4700" s="132">
        <f t="shared" si="1498"/>
        <v>44723</v>
      </c>
      <c r="E4700" s="105">
        <f t="shared" si="1496"/>
        <v>1.2539999999999999E-3</v>
      </c>
      <c r="F4700" s="106">
        <f t="shared" si="1499"/>
        <v>3</v>
      </c>
      <c r="G4700" s="106">
        <f t="shared" si="1500"/>
        <v>30</v>
      </c>
      <c r="H4700" s="104">
        <f t="shared" si="1510"/>
        <v>1.00012532</v>
      </c>
      <c r="I4700" s="104">
        <f t="shared" si="1501"/>
        <v>1.0852191</v>
      </c>
      <c r="J4700" s="104">
        <f t="shared" si="1502"/>
        <v>1.08535509</v>
      </c>
      <c r="K4700" s="104">
        <f t="shared" si="1503"/>
        <v>5248.4801812799997</v>
      </c>
      <c r="L4700" s="107">
        <f t="shared" si="1512"/>
        <v>0</v>
      </c>
      <c r="M4700" s="105">
        <f t="shared" si="1513"/>
        <v>0</v>
      </c>
      <c r="N4700" s="104">
        <f t="shared" si="1504"/>
        <v>0</v>
      </c>
      <c r="O4700" s="113">
        <f t="shared" si="1511"/>
        <v>0.11</v>
      </c>
      <c r="P4700" s="108">
        <f t="shared" si="1505"/>
        <v>1.0008700450000001</v>
      </c>
      <c r="Q4700" s="104">
        <f t="shared" si="1506"/>
        <v>4.5664139300000004</v>
      </c>
      <c r="R4700" s="104">
        <f t="shared" si="1507"/>
        <v>4.5664139300000004</v>
      </c>
      <c r="S4700" s="109" t="s">
        <v>52</v>
      </c>
      <c r="T4700" s="110">
        <f t="shared" si="1514"/>
        <v>44752</v>
      </c>
      <c r="U4700" s="111">
        <f t="shared" si="1508"/>
        <v>0</v>
      </c>
    </row>
    <row r="4701" spans="1:21" x14ac:dyDescent="0.2">
      <c r="A4701" s="112">
        <f t="shared" si="1509"/>
        <v>44726</v>
      </c>
      <c r="B4701" s="104">
        <f t="shared" si="1497"/>
        <v>5254.78916957</v>
      </c>
      <c r="C4701" s="104">
        <f t="shared" si="1515"/>
        <v>4835.7263255499474</v>
      </c>
      <c r="D4701" s="132">
        <f t="shared" si="1498"/>
        <v>44723</v>
      </c>
      <c r="E4701" s="105">
        <f t="shared" si="1496"/>
        <v>1.2539999999999999E-3</v>
      </c>
      <c r="F4701" s="106">
        <f t="shared" si="1499"/>
        <v>4</v>
      </c>
      <c r="G4701" s="106">
        <f t="shared" si="1500"/>
        <v>30</v>
      </c>
      <c r="H4701" s="104">
        <f t="shared" si="1510"/>
        <v>1.0001671000000001</v>
      </c>
      <c r="I4701" s="104">
        <f t="shared" si="1501"/>
        <v>1.0852191</v>
      </c>
      <c r="J4701" s="104">
        <f t="shared" si="1502"/>
        <v>1.0854004399999999</v>
      </c>
      <c r="K4701" s="104">
        <f t="shared" si="1503"/>
        <v>5248.6994814700001</v>
      </c>
      <c r="L4701" s="107">
        <f t="shared" si="1512"/>
        <v>0</v>
      </c>
      <c r="M4701" s="105">
        <f t="shared" si="1513"/>
        <v>0</v>
      </c>
      <c r="N4701" s="104">
        <f t="shared" si="1504"/>
        <v>0</v>
      </c>
      <c r="O4701" s="113">
        <f t="shared" si="1511"/>
        <v>0.11</v>
      </c>
      <c r="P4701" s="108">
        <f t="shared" si="1505"/>
        <v>1.001160228</v>
      </c>
      <c r="Q4701" s="104">
        <f t="shared" si="1506"/>
        <v>6.0896881</v>
      </c>
      <c r="R4701" s="104">
        <f t="shared" si="1507"/>
        <v>6.0896881</v>
      </c>
      <c r="S4701" s="109" t="s">
        <v>52</v>
      </c>
      <c r="T4701" s="110">
        <f t="shared" si="1514"/>
        <v>44752</v>
      </c>
      <c r="U4701" s="111">
        <f t="shared" si="1508"/>
        <v>0</v>
      </c>
    </row>
    <row r="4702" spans="1:21" x14ac:dyDescent="0.2">
      <c r="A4702" s="112">
        <f t="shared" si="1509"/>
        <v>44727</v>
      </c>
      <c r="B4702" s="104">
        <f t="shared" si="1497"/>
        <v>5256.5323173500001</v>
      </c>
      <c r="C4702" s="104">
        <f t="shared" si="1515"/>
        <v>4835.7263255499474</v>
      </c>
      <c r="D4702" s="132">
        <f t="shared" si="1498"/>
        <v>44723</v>
      </c>
      <c r="E4702" s="105">
        <f t="shared" si="1496"/>
        <v>1.2539999999999999E-3</v>
      </c>
      <c r="F4702" s="106">
        <f t="shared" si="1499"/>
        <v>5</v>
      </c>
      <c r="G4702" s="106">
        <f t="shared" si="1500"/>
        <v>30</v>
      </c>
      <c r="H4702" s="104">
        <f t="shared" si="1510"/>
        <v>1.0002088899999999</v>
      </c>
      <c r="I4702" s="104">
        <f t="shared" si="1501"/>
        <v>1.0852191</v>
      </c>
      <c r="J4702" s="104">
        <f t="shared" si="1502"/>
        <v>1.0854457900000001</v>
      </c>
      <c r="K4702" s="104">
        <f t="shared" si="1503"/>
        <v>5248.9187816599997</v>
      </c>
      <c r="L4702" s="107">
        <f t="shared" si="1512"/>
        <v>0</v>
      </c>
      <c r="M4702" s="105">
        <f t="shared" si="1513"/>
        <v>0</v>
      </c>
      <c r="N4702" s="104">
        <f t="shared" si="1504"/>
        <v>0</v>
      </c>
      <c r="O4702" s="113">
        <f t="shared" si="1511"/>
        <v>0.11</v>
      </c>
      <c r="P4702" s="108">
        <f t="shared" si="1505"/>
        <v>1.0014504959999999</v>
      </c>
      <c r="Q4702" s="104">
        <f t="shared" si="1506"/>
        <v>7.61353569</v>
      </c>
      <c r="R4702" s="104">
        <f t="shared" si="1507"/>
        <v>7.61353569</v>
      </c>
      <c r="S4702" s="109" t="s">
        <v>52</v>
      </c>
      <c r="T4702" s="110">
        <f t="shared" si="1514"/>
        <v>44752</v>
      </c>
      <c r="U4702" s="111">
        <f t="shared" si="1508"/>
        <v>0</v>
      </c>
    </row>
    <row r="4703" spans="1:21" x14ac:dyDescent="0.2">
      <c r="A4703" s="112">
        <f t="shared" si="1509"/>
        <v>44728</v>
      </c>
      <c r="B4703" s="104">
        <f t="shared" si="1497"/>
        <v>5258.2759796800001</v>
      </c>
      <c r="C4703" s="104">
        <f t="shared" si="1515"/>
        <v>4835.7263255499474</v>
      </c>
      <c r="D4703" s="132">
        <f t="shared" si="1498"/>
        <v>44723</v>
      </c>
      <c r="E4703" s="105">
        <f t="shared" si="1496"/>
        <v>1.2539999999999999E-3</v>
      </c>
      <c r="F4703" s="106">
        <f t="shared" si="1499"/>
        <v>6</v>
      </c>
      <c r="G4703" s="106">
        <f t="shared" si="1500"/>
        <v>30</v>
      </c>
      <c r="H4703" s="104">
        <f t="shared" si="1510"/>
        <v>1.00025067</v>
      </c>
      <c r="I4703" s="104">
        <f t="shared" si="1501"/>
        <v>1.0852191</v>
      </c>
      <c r="J4703" s="104">
        <f t="shared" si="1502"/>
        <v>1.0854911300000001</v>
      </c>
      <c r="K4703" s="104">
        <f t="shared" si="1503"/>
        <v>5249.1380334900005</v>
      </c>
      <c r="L4703" s="107">
        <f t="shared" si="1512"/>
        <v>0</v>
      </c>
      <c r="M4703" s="105">
        <f t="shared" si="1513"/>
        <v>0</v>
      </c>
      <c r="N4703" s="104">
        <f t="shared" si="1504"/>
        <v>0</v>
      </c>
      <c r="O4703" s="113">
        <f t="shared" si="1511"/>
        <v>0.11</v>
      </c>
      <c r="P4703" s="108">
        <f t="shared" si="1505"/>
        <v>1.001740847</v>
      </c>
      <c r="Q4703" s="104">
        <f t="shared" si="1506"/>
        <v>9.1379461899999992</v>
      </c>
      <c r="R4703" s="104">
        <f t="shared" si="1507"/>
        <v>9.1379461899999992</v>
      </c>
      <c r="S4703" s="109" t="s">
        <v>52</v>
      </c>
      <c r="T4703" s="110">
        <f t="shared" si="1514"/>
        <v>44752</v>
      </c>
      <c r="U4703" s="111">
        <f t="shared" si="1508"/>
        <v>0</v>
      </c>
    </row>
    <row r="4704" spans="1:21" x14ac:dyDescent="0.2">
      <c r="A4704" s="112">
        <f t="shared" si="1509"/>
        <v>44729</v>
      </c>
      <c r="B4704" s="104">
        <f t="shared" si="1497"/>
        <v>5260.0202155300003</v>
      </c>
      <c r="C4704" s="104">
        <f t="shared" si="1515"/>
        <v>4835.7263255499474</v>
      </c>
      <c r="D4704" s="132">
        <f t="shared" si="1498"/>
        <v>44723</v>
      </c>
      <c r="E4704" s="105">
        <f t="shared" si="1496"/>
        <v>1.2539999999999999E-3</v>
      </c>
      <c r="F4704" s="106">
        <f t="shared" si="1499"/>
        <v>7</v>
      </c>
      <c r="G4704" s="106">
        <f t="shared" si="1500"/>
        <v>30</v>
      </c>
      <c r="H4704" s="104">
        <f t="shared" si="1510"/>
        <v>1.0002924500000001</v>
      </c>
      <c r="I4704" s="104">
        <f t="shared" si="1501"/>
        <v>1.0852191</v>
      </c>
      <c r="J4704" s="104">
        <f t="shared" si="1502"/>
        <v>1.0855364700000001</v>
      </c>
      <c r="K4704" s="104">
        <f t="shared" si="1503"/>
        <v>5249.3572853200003</v>
      </c>
      <c r="L4704" s="107">
        <f t="shared" si="1512"/>
        <v>0</v>
      </c>
      <c r="M4704" s="105">
        <f t="shared" si="1513"/>
        <v>0</v>
      </c>
      <c r="N4704" s="104">
        <f t="shared" si="1504"/>
        <v>0</v>
      </c>
      <c r="O4704" s="113">
        <f t="shared" si="1511"/>
        <v>0.11</v>
      </c>
      <c r="P4704" s="108">
        <f t="shared" si="1505"/>
        <v>1.002031283</v>
      </c>
      <c r="Q4704" s="104">
        <f t="shared" si="1506"/>
        <v>10.662930210000001</v>
      </c>
      <c r="R4704" s="104">
        <f t="shared" si="1507"/>
        <v>10.662930210000001</v>
      </c>
      <c r="S4704" s="109" t="s">
        <v>52</v>
      </c>
      <c r="T4704" s="110">
        <f t="shared" si="1514"/>
        <v>44752</v>
      </c>
      <c r="U4704" s="111">
        <f t="shared" si="1508"/>
        <v>0</v>
      </c>
    </row>
    <row r="4705" spans="1:21" x14ac:dyDescent="0.2">
      <c r="A4705" s="112">
        <f t="shared" si="1509"/>
        <v>44730</v>
      </c>
      <c r="B4705" s="104">
        <f t="shared" si="1497"/>
        <v>5261.7650681699997</v>
      </c>
      <c r="C4705" s="104">
        <f t="shared" si="1515"/>
        <v>4835.7263255499474</v>
      </c>
      <c r="D4705" s="132">
        <f t="shared" si="1498"/>
        <v>44723</v>
      </c>
      <c r="E4705" s="105">
        <f t="shared" si="1496"/>
        <v>1.2539999999999999E-3</v>
      </c>
      <c r="F4705" s="106">
        <f t="shared" si="1499"/>
        <v>8</v>
      </c>
      <c r="G4705" s="106">
        <f t="shared" si="1500"/>
        <v>30</v>
      </c>
      <c r="H4705" s="104">
        <f t="shared" si="1510"/>
        <v>1.0003342399999999</v>
      </c>
      <c r="I4705" s="104">
        <f t="shared" si="1501"/>
        <v>1.0852191</v>
      </c>
      <c r="J4705" s="104">
        <f t="shared" si="1502"/>
        <v>1.08558182</v>
      </c>
      <c r="K4705" s="104">
        <f t="shared" si="1503"/>
        <v>5249.5765855099999</v>
      </c>
      <c r="L4705" s="107">
        <f t="shared" si="1512"/>
        <v>0</v>
      </c>
      <c r="M4705" s="105">
        <f t="shared" si="1513"/>
        <v>0</v>
      </c>
      <c r="N4705" s="104">
        <f t="shared" si="1504"/>
        <v>0</v>
      </c>
      <c r="O4705" s="113">
        <f t="shared" si="1511"/>
        <v>0.11</v>
      </c>
      <c r="P4705" s="108">
        <f t="shared" si="1505"/>
        <v>1.0023218030000001</v>
      </c>
      <c r="Q4705" s="104">
        <f t="shared" si="1506"/>
        <v>12.18848266</v>
      </c>
      <c r="R4705" s="104">
        <f t="shared" si="1507"/>
        <v>12.18848266</v>
      </c>
      <c r="S4705" s="109" t="s">
        <v>52</v>
      </c>
      <c r="T4705" s="110">
        <f t="shared" si="1514"/>
        <v>44752</v>
      </c>
      <c r="U4705" s="111">
        <f t="shared" si="1508"/>
        <v>0</v>
      </c>
    </row>
    <row r="4706" spans="1:21" x14ac:dyDescent="0.2">
      <c r="A4706" s="112">
        <f t="shared" si="1509"/>
        <v>44731</v>
      </c>
      <c r="B4706" s="104">
        <f t="shared" si="1497"/>
        <v>5263.5104892200006</v>
      </c>
      <c r="C4706" s="104">
        <f t="shared" si="1515"/>
        <v>4835.7263255499474</v>
      </c>
      <c r="D4706" s="132">
        <f t="shared" si="1498"/>
        <v>44723</v>
      </c>
      <c r="E4706" s="105">
        <f t="shared" si="1496"/>
        <v>1.2539999999999999E-3</v>
      </c>
      <c r="F4706" s="106">
        <f t="shared" si="1499"/>
        <v>9</v>
      </c>
      <c r="G4706" s="106">
        <f t="shared" si="1500"/>
        <v>30</v>
      </c>
      <c r="H4706" s="104">
        <f t="shared" si="1510"/>
        <v>1.00037603</v>
      </c>
      <c r="I4706" s="104">
        <f t="shared" si="1501"/>
        <v>1.0852191</v>
      </c>
      <c r="J4706" s="104">
        <f t="shared" si="1502"/>
        <v>1.08562717</v>
      </c>
      <c r="K4706" s="104">
        <f t="shared" si="1503"/>
        <v>5249.7958857000003</v>
      </c>
      <c r="L4706" s="107">
        <f t="shared" si="1512"/>
        <v>0</v>
      </c>
      <c r="M4706" s="105">
        <f t="shared" si="1513"/>
        <v>0</v>
      </c>
      <c r="N4706" s="104">
        <f t="shared" si="1504"/>
        <v>0</v>
      </c>
      <c r="O4706" s="113">
        <f t="shared" si="1511"/>
        <v>0.11</v>
      </c>
      <c r="P4706" s="108">
        <f t="shared" si="1505"/>
        <v>1.002612407</v>
      </c>
      <c r="Q4706" s="104">
        <f t="shared" si="1506"/>
        <v>13.714603520000001</v>
      </c>
      <c r="R4706" s="104">
        <f t="shared" si="1507"/>
        <v>13.714603520000001</v>
      </c>
      <c r="S4706" s="109" t="s">
        <v>52</v>
      </c>
      <c r="T4706" s="110">
        <f t="shared" si="1514"/>
        <v>44752</v>
      </c>
      <c r="U4706" s="111">
        <f t="shared" si="1508"/>
        <v>0</v>
      </c>
    </row>
    <row r="4707" spans="1:21" x14ac:dyDescent="0.2">
      <c r="A4707" s="112">
        <f t="shared" si="1509"/>
        <v>44732</v>
      </c>
      <c r="B4707" s="104">
        <f t="shared" si="1497"/>
        <v>5265.2564787199999</v>
      </c>
      <c r="C4707" s="104">
        <f t="shared" si="1515"/>
        <v>4835.7263255499474</v>
      </c>
      <c r="D4707" s="132">
        <f t="shared" si="1498"/>
        <v>44723</v>
      </c>
      <c r="E4707" s="105">
        <f t="shared" si="1496"/>
        <v>1.2539999999999999E-3</v>
      </c>
      <c r="F4707" s="106">
        <f t="shared" si="1499"/>
        <v>10</v>
      </c>
      <c r="G4707" s="106">
        <f t="shared" si="1500"/>
        <v>30</v>
      </c>
      <c r="H4707" s="104">
        <f t="shared" si="1510"/>
        <v>1.00041782</v>
      </c>
      <c r="I4707" s="104">
        <f t="shared" si="1501"/>
        <v>1.0852191</v>
      </c>
      <c r="J4707" s="104">
        <f t="shared" si="1502"/>
        <v>1.0856725199999999</v>
      </c>
      <c r="K4707" s="104">
        <f t="shared" si="1503"/>
        <v>5250.0151858899999</v>
      </c>
      <c r="L4707" s="107">
        <f t="shared" si="1512"/>
        <v>0</v>
      </c>
      <c r="M4707" s="105">
        <f t="shared" si="1513"/>
        <v>0</v>
      </c>
      <c r="N4707" s="104">
        <f t="shared" si="1504"/>
        <v>0</v>
      </c>
      <c r="O4707" s="113">
        <f t="shared" si="1511"/>
        <v>0.11</v>
      </c>
      <c r="P4707" s="108">
        <f t="shared" si="1505"/>
        <v>1.002903095</v>
      </c>
      <c r="Q4707" s="104">
        <f t="shared" si="1506"/>
        <v>15.241292830000001</v>
      </c>
      <c r="R4707" s="104">
        <f t="shared" si="1507"/>
        <v>15.241292830000001</v>
      </c>
      <c r="S4707" s="109" t="s">
        <v>52</v>
      </c>
      <c r="T4707" s="110">
        <f t="shared" si="1514"/>
        <v>44752</v>
      </c>
      <c r="U4707" s="111">
        <f t="shared" si="1508"/>
        <v>0</v>
      </c>
    </row>
    <row r="4708" spans="1:21" x14ac:dyDescent="0.2">
      <c r="A4708" s="112">
        <f t="shared" si="1509"/>
        <v>44733</v>
      </c>
      <c r="B4708" s="104">
        <f t="shared" si="1497"/>
        <v>5267.0030419799996</v>
      </c>
      <c r="C4708" s="104">
        <f t="shared" si="1515"/>
        <v>4835.7263255499474</v>
      </c>
      <c r="D4708" s="132">
        <f t="shared" si="1498"/>
        <v>44723</v>
      </c>
      <c r="E4708" s="105">
        <f t="shared" si="1496"/>
        <v>1.2539999999999999E-3</v>
      </c>
      <c r="F4708" s="106">
        <f t="shared" si="1499"/>
        <v>11</v>
      </c>
      <c r="G4708" s="106">
        <f t="shared" si="1500"/>
        <v>30</v>
      </c>
      <c r="H4708" s="104">
        <f t="shared" si="1510"/>
        <v>1.0004596100000001</v>
      </c>
      <c r="I4708" s="104">
        <f t="shared" si="1501"/>
        <v>1.0852191</v>
      </c>
      <c r="J4708" s="104">
        <f t="shared" si="1502"/>
        <v>1.0857178700000001</v>
      </c>
      <c r="K4708" s="104">
        <f t="shared" si="1503"/>
        <v>5250.2344860699995</v>
      </c>
      <c r="L4708" s="107">
        <f t="shared" si="1512"/>
        <v>0</v>
      </c>
      <c r="M4708" s="105">
        <f t="shared" si="1513"/>
        <v>0</v>
      </c>
      <c r="N4708" s="104">
        <f t="shared" si="1504"/>
        <v>0</v>
      </c>
      <c r="O4708" s="113">
        <f t="shared" si="1511"/>
        <v>0.11</v>
      </c>
      <c r="P4708" s="108">
        <f t="shared" si="1505"/>
        <v>1.0031938680000001</v>
      </c>
      <c r="Q4708" s="104">
        <f t="shared" si="1506"/>
        <v>16.76855591</v>
      </c>
      <c r="R4708" s="104">
        <f t="shared" si="1507"/>
        <v>16.76855591</v>
      </c>
      <c r="S4708" s="109" t="s">
        <v>52</v>
      </c>
      <c r="T4708" s="110">
        <f t="shared" si="1514"/>
        <v>44752</v>
      </c>
      <c r="U4708" s="111">
        <f t="shared" si="1508"/>
        <v>0</v>
      </c>
    </row>
    <row r="4709" spans="1:21" x14ac:dyDescent="0.2">
      <c r="A4709" s="112">
        <f t="shared" si="1509"/>
        <v>44734</v>
      </c>
      <c r="B4709" s="104">
        <f t="shared" si="1497"/>
        <v>5268.7502223499996</v>
      </c>
      <c r="C4709" s="104">
        <f t="shared" si="1515"/>
        <v>4835.7263255499474</v>
      </c>
      <c r="D4709" s="132">
        <f t="shared" si="1498"/>
        <v>44723</v>
      </c>
      <c r="E4709" s="105">
        <f t="shared" si="1496"/>
        <v>1.2539999999999999E-3</v>
      </c>
      <c r="F4709" s="106">
        <f t="shared" si="1499"/>
        <v>12</v>
      </c>
      <c r="G4709" s="106">
        <f t="shared" si="1500"/>
        <v>30</v>
      </c>
      <c r="H4709" s="104">
        <f t="shared" si="1510"/>
        <v>1.00050141</v>
      </c>
      <c r="I4709" s="104">
        <f t="shared" si="1501"/>
        <v>1.0852191</v>
      </c>
      <c r="J4709" s="104">
        <f t="shared" si="1502"/>
        <v>1.08576323</v>
      </c>
      <c r="K4709" s="104">
        <f t="shared" si="1503"/>
        <v>5250.4538346199997</v>
      </c>
      <c r="L4709" s="107">
        <f t="shared" si="1512"/>
        <v>0</v>
      </c>
      <c r="M4709" s="105">
        <f t="shared" si="1513"/>
        <v>0</v>
      </c>
      <c r="N4709" s="104">
        <f t="shared" si="1504"/>
        <v>0</v>
      </c>
      <c r="O4709" s="113">
        <f t="shared" si="1511"/>
        <v>0.11</v>
      </c>
      <c r="P4709" s="108">
        <f t="shared" si="1505"/>
        <v>1.0034847250000001</v>
      </c>
      <c r="Q4709" s="104">
        <f t="shared" si="1506"/>
        <v>18.296387729999999</v>
      </c>
      <c r="R4709" s="104">
        <f t="shared" si="1507"/>
        <v>18.296387729999999</v>
      </c>
      <c r="S4709" s="109" t="s">
        <v>52</v>
      </c>
      <c r="T4709" s="110">
        <f t="shared" si="1514"/>
        <v>44752</v>
      </c>
      <c r="U4709" s="111">
        <f t="shared" si="1508"/>
        <v>0</v>
      </c>
    </row>
    <row r="4710" spans="1:21" x14ac:dyDescent="0.2">
      <c r="A4710" s="112">
        <f t="shared" si="1509"/>
        <v>44735</v>
      </c>
      <c r="B4710" s="104">
        <f t="shared" si="1497"/>
        <v>5270.4979713800003</v>
      </c>
      <c r="C4710" s="104">
        <f t="shared" si="1515"/>
        <v>4835.7263255499474</v>
      </c>
      <c r="D4710" s="132">
        <f t="shared" si="1498"/>
        <v>44723</v>
      </c>
      <c r="E4710" s="105">
        <f t="shared" si="1496"/>
        <v>1.2539999999999999E-3</v>
      </c>
      <c r="F4710" s="106">
        <f t="shared" si="1499"/>
        <v>13</v>
      </c>
      <c r="G4710" s="106">
        <f t="shared" si="1500"/>
        <v>30</v>
      </c>
      <c r="H4710" s="104">
        <f t="shared" si="1510"/>
        <v>1.0005432000000001</v>
      </c>
      <c r="I4710" s="104">
        <f t="shared" si="1501"/>
        <v>1.0852191</v>
      </c>
      <c r="J4710" s="104">
        <f t="shared" si="1502"/>
        <v>1.0858085900000001</v>
      </c>
      <c r="K4710" s="104">
        <f t="shared" si="1503"/>
        <v>5250.6731831699999</v>
      </c>
      <c r="L4710" s="107">
        <f t="shared" si="1512"/>
        <v>0</v>
      </c>
      <c r="M4710" s="105">
        <f t="shared" si="1513"/>
        <v>0</v>
      </c>
      <c r="N4710" s="104">
        <f t="shared" si="1504"/>
        <v>0</v>
      </c>
      <c r="O4710" s="113">
        <f t="shared" si="1511"/>
        <v>0.11</v>
      </c>
      <c r="P4710" s="108">
        <f t="shared" si="1505"/>
        <v>1.0037756659999999</v>
      </c>
      <c r="Q4710" s="104">
        <f t="shared" si="1506"/>
        <v>19.824788210000001</v>
      </c>
      <c r="R4710" s="104">
        <f t="shared" si="1507"/>
        <v>19.824788210000001</v>
      </c>
      <c r="S4710" s="109" t="s">
        <v>52</v>
      </c>
      <c r="T4710" s="110">
        <f t="shared" si="1514"/>
        <v>44752</v>
      </c>
      <c r="U4710" s="111">
        <f t="shared" si="1508"/>
        <v>0</v>
      </c>
    </row>
    <row r="4711" spans="1:21" x14ac:dyDescent="0.2">
      <c r="A4711" s="112">
        <f t="shared" si="1509"/>
        <v>44736</v>
      </c>
      <c r="B4711" s="104">
        <f t="shared" si="1497"/>
        <v>5272.2462943600003</v>
      </c>
      <c r="C4711" s="104">
        <f t="shared" si="1515"/>
        <v>4835.7263255499474</v>
      </c>
      <c r="D4711" s="132">
        <f t="shared" si="1498"/>
        <v>44723</v>
      </c>
      <c r="E4711" s="105">
        <f t="shared" si="1496"/>
        <v>1.2539999999999999E-3</v>
      </c>
      <c r="F4711" s="106">
        <f t="shared" si="1499"/>
        <v>14</v>
      </c>
      <c r="G4711" s="106">
        <f t="shared" si="1500"/>
        <v>30</v>
      </c>
      <c r="H4711" s="104">
        <f t="shared" si="1510"/>
        <v>1.0005850000000001</v>
      </c>
      <c r="I4711" s="104">
        <f t="shared" si="1501"/>
        <v>1.0852191</v>
      </c>
      <c r="J4711" s="104">
        <f t="shared" si="1502"/>
        <v>1.08585395</v>
      </c>
      <c r="K4711" s="104">
        <f t="shared" si="1503"/>
        <v>5250.8925317100002</v>
      </c>
      <c r="L4711" s="107">
        <f t="shared" si="1512"/>
        <v>0</v>
      </c>
      <c r="M4711" s="105">
        <f t="shared" si="1513"/>
        <v>0</v>
      </c>
      <c r="N4711" s="104">
        <f t="shared" si="1504"/>
        <v>0</v>
      </c>
      <c r="O4711" s="113">
        <f t="shared" si="1511"/>
        <v>0.11</v>
      </c>
      <c r="P4711" s="108">
        <f t="shared" si="1505"/>
        <v>1.0040666920000001</v>
      </c>
      <c r="Q4711" s="104">
        <f t="shared" si="1506"/>
        <v>21.35376265</v>
      </c>
      <c r="R4711" s="104">
        <f t="shared" si="1507"/>
        <v>21.35376265</v>
      </c>
      <c r="S4711" s="109" t="s">
        <v>52</v>
      </c>
      <c r="T4711" s="110">
        <f t="shared" si="1514"/>
        <v>44752</v>
      </c>
      <c r="U4711" s="111">
        <f t="shared" si="1508"/>
        <v>0</v>
      </c>
    </row>
    <row r="4712" spans="1:21" x14ac:dyDescent="0.2">
      <c r="A4712" s="112">
        <f t="shared" si="1509"/>
        <v>44737</v>
      </c>
      <c r="B4712" s="104">
        <f t="shared" si="1497"/>
        <v>5273.9951861100008</v>
      </c>
      <c r="C4712" s="104">
        <f t="shared" si="1515"/>
        <v>4835.7263255499474</v>
      </c>
      <c r="D4712" s="132">
        <f t="shared" si="1498"/>
        <v>44723</v>
      </c>
      <c r="E4712" s="105">
        <f t="shared" si="1496"/>
        <v>1.2539999999999999E-3</v>
      </c>
      <c r="F4712" s="106">
        <f t="shared" si="1499"/>
        <v>15</v>
      </c>
      <c r="G4712" s="106">
        <f t="shared" si="1500"/>
        <v>30</v>
      </c>
      <c r="H4712" s="104">
        <f t="shared" si="1510"/>
        <v>1.0006268</v>
      </c>
      <c r="I4712" s="104">
        <f t="shared" si="1501"/>
        <v>1.0852191</v>
      </c>
      <c r="J4712" s="104">
        <f t="shared" si="1502"/>
        <v>1.0858993100000001</v>
      </c>
      <c r="K4712" s="104">
        <f t="shared" si="1503"/>
        <v>5251.1118802600004</v>
      </c>
      <c r="L4712" s="107">
        <f t="shared" si="1512"/>
        <v>0</v>
      </c>
      <c r="M4712" s="105">
        <f t="shared" si="1513"/>
        <v>0</v>
      </c>
      <c r="N4712" s="104">
        <f t="shared" si="1504"/>
        <v>0</v>
      </c>
      <c r="O4712" s="113">
        <f t="shared" si="1511"/>
        <v>0.11</v>
      </c>
      <c r="P4712" s="108">
        <f t="shared" si="1505"/>
        <v>1.0043578019999999</v>
      </c>
      <c r="Q4712" s="104">
        <f t="shared" si="1506"/>
        <v>22.883305849999999</v>
      </c>
      <c r="R4712" s="104">
        <f t="shared" si="1507"/>
        <v>22.883305849999999</v>
      </c>
      <c r="S4712" s="109" t="s">
        <v>52</v>
      </c>
      <c r="T4712" s="110">
        <f t="shared" si="1514"/>
        <v>44752</v>
      </c>
      <c r="U4712" s="111">
        <f t="shared" si="1508"/>
        <v>0</v>
      </c>
    </row>
    <row r="4713" spans="1:21" x14ac:dyDescent="0.2">
      <c r="A4713" s="112">
        <f t="shared" si="1509"/>
        <v>44738</v>
      </c>
      <c r="B4713" s="104">
        <f t="shared" si="1497"/>
        <v>5275.7446466699994</v>
      </c>
      <c r="C4713" s="104">
        <f t="shared" si="1515"/>
        <v>4835.7263255499474</v>
      </c>
      <c r="D4713" s="132">
        <f t="shared" si="1498"/>
        <v>44723</v>
      </c>
      <c r="E4713" s="105">
        <f t="shared" si="1496"/>
        <v>1.2539999999999999E-3</v>
      </c>
      <c r="F4713" s="106">
        <f t="shared" si="1499"/>
        <v>16</v>
      </c>
      <c r="G4713" s="106">
        <f t="shared" si="1500"/>
        <v>30</v>
      </c>
      <c r="H4713" s="104">
        <f t="shared" si="1510"/>
        <v>1.0006686</v>
      </c>
      <c r="I4713" s="104">
        <f t="shared" si="1501"/>
        <v>1.0852191</v>
      </c>
      <c r="J4713" s="104">
        <f t="shared" si="1502"/>
        <v>1.0859446699999999</v>
      </c>
      <c r="K4713" s="104">
        <f t="shared" si="1503"/>
        <v>5251.3312287999997</v>
      </c>
      <c r="L4713" s="107">
        <f t="shared" si="1512"/>
        <v>0</v>
      </c>
      <c r="M4713" s="105">
        <f t="shared" si="1513"/>
        <v>0</v>
      </c>
      <c r="N4713" s="104">
        <f t="shared" si="1504"/>
        <v>0</v>
      </c>
      <c r="O4713" s="113">
        <f t="shared" si="1511"/>
        <v>0.11</v>
      </c>
      <c r="P4713" s="108">
        <f t="shared" si="1505"/>
        <v>1.004648996</v>
      </c>
      <c r="Q4713" s="104">
        <f t="shared" si="1506"/>
        <v>24.41341787</v>
      </c>
      <c r="R4713" s="104">
        <f t="shared" si="1507"/>
        <v>24.41341787</v>
      </c>
      <c r="S4713" s="109" t="s">
        <v>52</v>
      </c>
      <c r="T4713" s="110">
        <f t="shared" si="1514"/>
        <v>44752</v>
      </c>
      <c r="U4713" s="111">
        <f t="shared" si="1508"/>
        <v>0</v>
      </c>
    </row>
    <row r="4714" spans="1:21" x14ac:dyDescent="0.2">
      <c r="A4714" s="112">
        <f t="shared" si="1509"/>
        <v>44739</v>
      </c>
      <c r="B4714" s="104">
        <f t="shared" si="1497"/>
        <v>5277.4946813699999</v>
      </c>
      <c r="C4714" s="104">
        <f t="shared" si="1515"/>
        <v>4835.7263255499474</v>
      </c>
      <c r="D4714" s="132">
        <f t="shared" si="1498"/>
        <v>44723</v>
      </c>
      <c r="E4714" s="105">
        <f t="shared" si="1496"/>
        <v>1.2539999999999999E-3</v>
      </c>
      <c r="F4714" s="106">
        <f t="shared" si="1499"/>
        <v>17</v>
      </c>
      <c r="G4714" s="106">
        <f t="shared" si="1500"/>
        <v>30</v>
      </c>
      <c r="H4714" s="104">
        <f t="shared" si="1510"/>
        <v>1.0007104</v>
      </c>
      <c r="I4714" s="104">
        <f t="shared" si="1501"/>
        <v>1.0852191</v>
      </c>
      <c r="J4714" s="104">
        <f t="shared" si="1502"/>
        <v>1.0859900300000001</v>
      </c>
      <c r="K4714" s="104">
        <f t="shared" si="1503"/>
        <v>5251.5505773499999</v>
      </c>
      <c r="L4714" s="107">
        <f t="shared" si="1512"/>
        <v>0</v>
      </c>
      <c r="M4714" s="105">
        <f t="shared" si="1513"/>
        <v>0</v>
      </c>
      <c r="N4714" s="104">
        <f t="shared" si="1504"/>
        <v>0</v>
      </c>
      <c r="O4714" s="113">
        <f t="shared" si="1511"/>
        <v>0.11</v>
      </c>
      <c r="P4714" s="108">
        <f t="shared" si="1505"/>
        <v>1.004940275</v>
      </c>
      <c r="Q4714" s="104">
        <f t="shared" si="1506"/>
        <v>25.944104020000001</v>
      </c>
      <c r="R4714" s="104">
        <f t="shared" si="1507"/>
        <v>25.944104020000001</v>
      </c>
      <c r="S4714" s="109" t="s">
        <v>52</v>
      </c>
      <c r="T4714" s="110">
        <f t="shared" si="1514"/>
        <v>44752</v>
      </c>
      <c r="U4714" s="111">
        <f t="shared" si="1508"/>
        <v>0</v>
      </c>
    </row>
    <row r="4715" spans="1:21" x14ac:dyDescent="0.2">
      <c r="A4715" s="112">
        <f t="shared" si="1509"/>
        <v>44740</v>
      </c>
      <c r="B4715" s="104">
        <f t="shared" si="1497"/>
        <v>5279.2453822199996</v>
      </c>
      <c r="C4715" s="104">
        <f t="shared" si="1515"/>
        <v>4835.7263255499474</v>
      </c>
      <c r="D4715" s="132">
        <f t="shared" si="1498"/>
        <v>44723</v>
      </c>
      <c r="E4715" s="105">
        <f t="shared" ref="E4715:E4778" si="1516">IF(DAY(A4714)=$E$2,VLOOKUP(A4714,$AG$10:$AH$200,2),E4714)</f>
        <v>1.2539999999999999E-3</v>
      </c>
      <c r="F4715" s="106">
        <f t="shared" si="1499"/>
        <v>18</v>
      </c>
      <c r="G4715" s="106">
        <f t="shared" si="1500"/>
        <v>30</v>
      </c>
      <c r="H4715" s="104">
        <f t="shared" si="1510"/>
        <v>1.0007522099999999</v>
      </c>
      <c r="I4715" s="104">
        <f t="shared" si="1501"/>
        <v>1.0852191</v>
      </c>
      <c r="J4715" s="104">
        <f t="shared" si="1502"/>
        <v>1.08603541</v>
      </c>
      <c r="K4715" s="104">
        <f t="shared" si="1503"/>
        <v>5251.7700226099996</v>
      </c>
      <c r="L4715" s="107">
        <f t="shared" si="1512"/>
        <v>0</v>
      </c>
      <c r="M4715" s="105">
        <f t="shared" si="1513"/>
        <v>0</v>
      </c>
      <c r="N4715" s="104">
        <f t="shared" si="1504"/>
        <v>0</v>
      </c>
      <c r="O4715" s="113">
        <f t="shared" si="1511"/>
        <v>0.11</v>
      </c>
      <c r="P4715" s="108">
        <f t="shared" si="1505"/>
        <v>1.0052316379999999</v>
      </c>
      <c r="Q4715" s="104">
        <f t="shared" si="1506"/>
        <v>27.475359610000002</v>
      </c>
      <c r="R4715" s="104">
        <f t="shared" si="1507"/>
        <v>27.475359610000002</v>
      </c>
      <c r="S4715" s="109" t="s">
        <v>52</v>
      </c>
      <c r="T4715" s="110">
        <f t="shared" si="1514"/>
        <v>44752</v>
      </c>
      <c r="U4715" s="111">
        <f t="shared" si="1508"/>
        <v>0</v>
      </c>
    </row>
    <row r="4716" spans="1:21" x14ac:dyDescent="0.2">
      <c r="A4716" s="112">
        <f t="shared" si="1509"/>
        <v>44741</v>
      </c>
      <c r="B4716" s="104">
        <f t="shared" si="1497"/>
        <v>5280.9965601200001</v>
      </c>
      <c r="C4716" s="104">
        <f t="shared" si="1515"/>
        <v>4835.7263255499474</v>
      </c>
      <c r="D4716" s="132">
        <f t="shared" si="1498"/>
        <v>44723</v>
      </c>
      <c r="E4716" s="105">
        <f t="shared" si="1516"/>
        <v>1.2539999999999999E-3</v>
      </c>
      <c r="F4716" s="106">
        <f t="shared" si="1499"/>
        <v>19</v>
      </c>
      <c r="G4716" s="106">
        <f t="shared" si="1500"/>
        <v>30</v>
      </c>
      <c r="H4716" s="104">
        <f t="shared" si="1510"/>
        <v>1.0007940099999999</v>
      </c>
      <c r="I4716" s="104">
        <f t="shared" si="1501"/>
        <v>1.0852191</v>
      </c>
      <c r="J4716" s="104">
        <f t="shared" si="1502"/>
        <v>1.0860807699999999</v>
      </c>
      <c r="K4716" s="104">
        <f t="shared" si="1503"/>
        <v>5251.9893711599998</v>
      </c>
      <c r="L4716" s="107">
        <f t="shared" si="1512"/>
        <v>0</v>
      </c>
      <c r="M4716" s="105">
        <f t="shared" si="1513"/>
        <v>0</v>
      </c>
      <c r="N4716" s="104">
        <f t="shared" si="1504"/>
        <v>0</v>
      </c>
      <c r="O4716" s="113">
        <f t="shared" si="1511"/>
        <v>0.11</v>
      </c>
      <c r="P4716" s="108">
        <f t="shared" si="1505"/>
        <v>1.005523086</v>
      </c>
      <c r="Q4716" s="104">
        <f t="shared" si="1506"/>
        <v>29.007188960000001</v>
      </c>
      <c r="R4716" s="104">
        <f t="shared" si="1507"/>
        <v>29.007188960000001</v>
      </c>
      <c r="S4716" s="109" t="s">
        <v>52</v>
      </c>
      <c r="T4716" s="110">
        <f t="shared" si="1514"/>
        <v>44752</v>
      </c>
      <c r="U4716" s="111">
        <f t="shared" si="1508"/>
        <v>0</v>
      </c>
    </row>
    <row r="4717" spans="1:21" x14ac:dyDescent="0.2">
      <c r="A4717" s="112">
        <f t="shared" si="1509"/>
        <v>44742</v>
      </c>
      <c r="B4717" s="104">
        <f t="shared" si="1497"/>
        <v>5282.7483556999996</v>
      </c>
      <c r="C4717" s="104">
        <f t="shared" si="1515"/>
        <v>4835.7263255499474</v>
      </c>
      <c r="D4717" s="132">
        <f t="shared" si="1498"/>
        <v>44723</v>
      </c>
      <c r="E4717" s="105">
        <f t="shared" si="1516"/>
        <v>1.2539999999999999E-3</v>
      </c>
      <c r="F4717" s="106">
        <f t="shared" si="1499"/>
        <v>20</v>
      </c>
      <c r="G4717" s="106">
        <f t="shared" si="1500"/>
        <v>30</v>
      </c>
      <c r="H4717" s="104">
        <f t="shared" si="1510"/>
        <v>1.00083582</v>
      </c>
      <c r="I4717" s="104">
        <f t="shared" si="1501"/>
        <v>1.0852191</v>
      </c>
      <c r="J4717" s="104">
        <f t="shared" si="1502"/>
        <v>1.08612614</v>
      </c>
      <c r="K4717" s="104">
        <f t="shared" si="1503"/>
        <v>5252.2087680599998</v>
      </c>
      <c r="L4717" s="107">
        <f t="shared" si="1512"/>
        <v>0</v>
      </c>
      <c r="M4717" s="105">
        <f t="shared" si="1513"/>
        <v>0</v>
      </c>
      <c r="N4717" s="104">
        <f t="shared" si="1504"/>
        <v>0</v>
      </c>
      <c r="O4717" s="113">
        <f t="shared" si="1511"/>
        <v>0.11</v>
      </c>
      <c r="P4717" s="108">
        <f t="shared" si="1505"/>
        <v>1.005814618</v>
      </c>
      <c r="Q4717" s="104">
        <f t="shared" si="1506"/>
        <v>30.539587640000001</v>
      </c>
      <c r="R4717" s="104">
        <f t="shared" si="1507"/>
        <v>30.539587640000001</v>
      </c>
      <c r="S4717" s="109" t="s">
        <v>52</v>
      </c>
      <c r="T4717" s="110">
        <f t="shared" si="1514"/>
        <v>44752</v>
      </c>
      <c r="U4717" s="111">
        <f t="shared" si="1508"/>
        <v>0</v>
      </c>
    </row>
    <row r="4718" spans="1:21" x14ac:dyDescent="0.2">
      <c r="A4718" s="112">
        <f t="shared" si="1509"/>
        <v>44743</v>
      </c>
      <c r="B4718" s="104">
        <f t="shared" si="1497"/>
        <v>5284.5007743100005</v>
      </c>
      <c r="C4718" s="104">
        <f t="shared" si="1515"/>
        <v>4835.7263255499474</v>
      </c>
      <c r="D4718" s="132">
        <f t="shared" si="1498"/>
        <v>44723</v>
      </c>
      <c r="E4718" s="105">
        <f t="shared" si="1516"/>
        <v>1.2539999999999999E-3</v>
      </c>
      <c r="F4718" s="106">
        <f t="shared" si="1499"/>
        <v>21</v>
      </c>
      <c r="G4718" s="106">
        <f t="shared" si="1500"/>
        <v>30</v>
      </c>
      <c r="H4718" s="104">
        <f t="shared" si="1510"/>
        <v>1.00087763</v>
      </c>
      <c r="I4718" s="104">
        <f t="shared" si="1501"/>
        <v>1.0852191</v>
      </c>
      <c r="J4718" s="104">
        <f t="shared" si="1502"/>
        <v>1.0861715199999999</v>
      </c>
      <c r="K4718" s="104">
        <f t="shared" si="1503"/>
        <v>5252.4282133200004</v>
      </c>
      <c r="L4718" s="107">
        <f t="shared" si="1512"/>
        <v>0</v>
      </c>
      <c r="M4718" s="105">
        <f t="shared" si="1513"/>
        <v>0</v>
      </c>
      <c r="N4718" s="104">
        <f t="shared" si="1504"/>
        <v>0</v>
      </c>
      <c r="O4718" s="113">
        <f t="shared" si="1511"/>
        <v>0.11</v>
      </c>
      <c r="P4718" s="108">
        <f t="shared" si="1505"/>
        <v>1.0061062350000001</v>
      </c>
      <c r="Q4718" s="104">
        <f t="shared" si="1506"/>
        <v>32.072560989999999</v>
      </c>
      <c r="R4718" s="104">
        <f t="shared" si="1507"/>
        <v>32.072560989999999</v>
      </c>
      <c r="S4718" s="109" t="s">
        <v>52</v>
      </c>
      <c r="T4718" s="110">
        <f t="shared" si="1514"/>
        <v>44752</v>
      </c>
      <c r="U4718" s="111">
        <f t="shared" si="1508"/>
        <v>0</v>
      </c>
    </row>
    <row r="4719" spans="1:21" x14ac:dyDescent="0.2">
      <c r="A4719" s="112">
        <f t="shared" si="1509"/>
        <v>44744</v>
      </c>
      <c r="B4719" s="104">
        <f t="shared" si="1497"/>
        <v>5286.2537134600007</v>
      </c>
      <c r="C4719" s="104">
        <f t="shared" si="1515"/>
        <v>4835.7263255499474</v>
      </c>
      <c r="D4719" s="132">
        <f t="shared" si="1498"/>
        <v>44723</v>
      </c>
      <c r="E4719" s="105">
        <f t="shared" si="1516"/>
        <v>1.2539999999999999E-3</v>
      </c>
      <c r="F4719" s="106">
        <f t="shared" si="1499"/>
        <v>22</v>
      </c>
      <c r="G4719" s="106">
        <f t="shared" si="1500"/>
        <v>30</v>
      </c>
      <c r="H4719" s="104">
        <f t="shared" si="1510"/>
        <v>1.0009194400000001</v>
      </c>
      <c r="I4719" s="104">
        <f t="shared" si="1501"/>
        <v>1.0852191</v>
      </c>
      <c r="J4719" s="104">
        <f t="shared" si="1502"/>
        <v>1.08621689</v>
      </c>
      <c r="K4719" s="104">
        <f t="shared" si="1503"/>
        <v>5252.6476102200004</v>
      </c>
      <c r="L4719" s="107">
        <f t="shared" si="1512"/>
        <v>0</v>
      </c>
      <c r="M4719" s="105">
        <f t="shared" si="1513"/>
        <v>0</v>
      </c>
      <c r="N4719" s="104">
        <f t="shared" si="1504"/>
        <v>0</v>
      </c>
      <c r="O4719" s="113">
        <f t="shared" si="1511"/>
        <v>0.11</v>
      </c>
      <c r="P4719" s="108">
        <f t="shared" si="1505"/>
        <v>1.0063979359999999</v>
      </c>
      <c r="Q4719" s="104">
        <f t="shared" si="1506"/>
        <v>33.606103240000003</v>
      </c>
      <c r="R4719" s="104">
        <f t="shared" si="1507"/>
        <v>33.606103240000003</v>
      </c>
      <c r="S4719" s="109" t="s">
        <v>52</v>
      </c>
      <c r="T4719" s="110">
        <f t="shared" si="1514"/>
        <v>44752</v>
      </c>
      <c r="U4719" s="111">
        <f t="shared" si="1508"/>
        <v>0</v>
      </c>
    </row>
    <row r="4720" spans="1:21" x14ac:dyDescent="0.2">
      <c r="A4720" s="112">
        <f t="shared" si="1509"/>
        <v>44745</v>
      </c>
      <c r="B4720" s="104">
        <f t="shared" si="1497"/>
        <v>5288.0072271100007</v>
      </c>
      <c r="C4720" s="104">
        <f t="shared" si="1515"/>
        <v>4835.7263255499474</v>
      </c>
      <c r="D4720" s="132">
        <f t="shared" si="1498"/>
        <v>44723</v>
      </c>
      <c r="E4720" s="105">
        <f t="shared" si="1516"/>
        <v>1.2539999999999999E-3</v>
      </c>
      <c r="F4720" s="106">
        <f t="shared" si="1499"/>
        <v>23</v>
      </c>
      <c r="G4720" s="106">
        <f t="shared" si="1500"/>
        <v>30</v>
      </c>
      <c r="H4720" s="104">
        <f t="shared" si="1510"/>
        <v>1.00096125</v>
      </c>
      <c r="I4720" s="104">
        <f t="shared" si="1501"/>
        <v>1.0852191</v>
      </c>
      <c r="J4720" s="104">
        <f t="shared" si="1502"/>
        <v>1.08626226</v>
      </c>
      <c r="K4720" s="104">
        <f t="shared" si="1503"/>
        <v>5252.8670071300003</v>
      </c>
      <c r="L4720" s="107">
        <f t="shared" si="1512"/>
        <v>0</v>
      </c>
      <c r="M4720" s="105">
        <f t="shared" si="1513"/>
        <v>0</v>
      </c>
      <c r="N4720" s="104">
        <f t="shared" si="1504"/>
        <v>0</v>
      </c>
      <c r="O4720" s="113">
        <f t="shared" si="1511"/>
        <v>0.11</v>
      </c>
      <c r="P4720" s="108">
        <f t="shared" si="1505"/>
        <v>1.006689722</v>
      </c>
      <c r="Q4720" s="104">
        <f t="shared" si="1506"/>
        <v>35.140219979999998</v>
      </c>
      <c r="R4720" s="104">
        <f t="shared" si="1507"/>
        <v>35.140219979999998</v>
      </c>
      <c r="S4720" s="109" t="s">
        <v>52</v>
      </c>
      <c r="T4720" s="110">
        <f t="shared" si="1514"/>
        <v>44752</v>
      </c>
      <c r="U4720" s="111">
        <f t="shared" si="1508"/>
        <v>0</v>
      </c>
    </row>
    <row r="4721" spans="1:21" x14ac:dyDescent="0.2">
      <c r="A4721" s="112">
        <f t="shared" si="1509"/>
        <v>44746</v>
      </c>
      <c r="B4721" s="104">
        <f t="shared" si="1497"/>
        <v>5289.7614126899998</v>
      </c>
      <c r="C4721" s="104">
        <f t="shared" si="1515"/>
        <v>4835.7263255499474</v>
      </c>
      <c r="D4721" s="132">
        <f t="shared" si="1498"/>
        <v>44723</v>
      </c>
      <c r="E4721" s="105">
        <f t="shared" si="1516"/>
        <v>1.2539999999999999E-3</v>
      </c>
      <c r="F4721" s="106">
        <f t="shared" si="1499"/>
        <v>24</v>
      </c>
      <c r="G4721" s="106">
        <f t="shared" si="1500"/>
        <v>30</v>
      </c>
      <c r="H4721" s="104">
        <f t="shared" si="1510"/>
        <v>1.0010030700000001</v>
      </c>
      <c r="I4721" s="104">
        <f t="shared" si="1501"/>
        <v>1.0852191</v>
      </c>
      <c r="J4721" s="104">
        <f t="shared" si="1502"/>
        <v>1.08630765</v>
      </c>
      <c r="K4721" s="104">
        <f t="shared" si="1503"/>
        <v>5253.0865007499997</v>
      </c>
      <c r="L4721" s="107">
        <f t="shared" si="1512"/>
        <v>0</v>
      </c>
      <c r="M4721" s="105">
        <f t="shared" si="1513"/>
        <v>0</v>
      </c>
      <c r="N4721" s="104">
        <f t="shared" si="1504"/>
        <v>0</v>
      </c>
      <c r="O4721" s="113">
        <f t="shared" si="1511"/>
        <v>0.11</v>
      </c>
      <c r="P4721" s="108">
        <f t="shared" si="1505"/>
        <v>1.0069815929999999</v>
      </c>
      <c r="Q4721" s="104">
        <f t="shared" si="1506"/>
        <v>36.674911940000001</v>
      </c>
      <c r="R4721" s="104">
        <f t="shared" si="1507"/>
        <v>36.674911940000001</v>
      </c>
      <c r="S4721" s="109" t="s">
        <v>52</v>
      </c>
      <c r="T4721" s="110">
        <f t="shared" si="1514"/>
        <v>44752</v>
      </c>
      <c r="U4721" s="111">
        <f t="shared" si="1508"/>
        <v>0</v>
      </c>
    </row>
    <row r="4722" spans="1:21" x14ac:dyDescent="0.2">
      <c r="A4722" s="112">
        <f t="shared" si="1509"/>
        <v>44747</v>
      </c>
      <c r="B4722" s="104">
        <f t="shared" si="1497"/>
        <v>5291.5161189600003</v>
      </c>
      <c r="C4722" s="104">
        <f t="shared" si="1515"/>
        <v>4835.7263255499474</v>
      </c>
      <c r="D4722" s="132">
        <f t="shared" si="1498"/>
        <v>44723</v>
      </c>
      <c r="E4722" s="105">
        <f t="shared" si="1516"/>
        <v>1.2539999999999999E-3</v>
      </c>
      <c r="F4722" s="106">
        <f t="shared" si="1499"/>
        <v>25</v>
      </c>
      <c r="G4722" s="106">
        <f t="shared" si="1500"/>
        <v>30</v>
      </c>
      <c r="H4722" s="104">
        <f t="shared" si="1510"/>
        <v>1.00104489</v>
      </c>
      <c r="I4722" s="104">
        <f t="shared" si="1501"/>
        <v>1.0852191</v>
      </c>
      <c r="J4722" s="104">
        <f t="shared" si="1502"/>
        <v>1.0863530299999999</v>
      </c>
      <c r="K4722" s="104">
        <f t="shared" si="1503"/>
        <v>5253.3059460100003</v>
      </c>
      <c r="L4722" s="107">
        <f t="shared" si="1512"/>
        <v>0</v>
      </c>
      <c r="M4722" s="105">
        <f t="shared" si="1513"/>
        <v>0</v>
      </c>
      <c r="N4722" s="104">
        <f t="shared" si="1504"/>
        <v>0</v>
      </c>
      <c r="O4722" s="113">
        <f t="shared" si="1511"/>
        <v>0.11</v>
      </c>
      <c r="P4722" s="108">
        <f t="shared" si="1505"/>
        <v>1.0072735479999999</v>
      </c>
      <c r="Q4722" s="104">
        <f t="shared" si="1506"/>
        <v>38.21017295</v>
      </c>
      <c r="R4722" s="104">
        <f t="shared" si="1507"/>
        <v>38.21017295</v>
      </c>
      <c r="S4722" s="109" t="s">
        <v>52</v>
      </c>
      <c r="T4722" s="110">
        <f t="shared" si="1514"/>
        <v>44752</v>
      </c>
      <c r="U4722" s="111">
        <f t="shared" si="1508"/>
        <v>0</v>
      </c>
    </row>
    <row r="4723" spans="1:21" x14ac:dyDescent="0.2">
      <c r="A4723" s="112">
        <f t="shared" si="1509"/>
        <v>44748</v>
      </c>
      <c r="B4723" s="104">
        <f t="shared" si="1497"/>
        <v>5293.2713512</v>
      </c>
      <c r="C4723" s="104">
        <f t="shared" si="1515"/>
        <v>4835.7263255499474</v>
      </c>
      <c r="D4723" s="132">
        <f t="shared" si="1498"/>
        <v>44723</v>
      </c>
      <c r="E4723" s="105">
        <f t="shared" si="1516"/>
        <v>1.2539999999999999E-3</v>
      </c>
      <c r="F4723" s="106">
        <f t="shared" si="1499"/>
        <v>26</v>
      </c>
      <c r="G4723" s="106">
        <f t="shared" si="1500"/>
        <v>30</v>
      </c>
      <c r="H4723" s="104">
        <f t="shared" si="1510"/>
        <v>1.0010867000000001</v>
      </c>
      <c r="I4723" s="104">
        <f t="shared" si="1501"/>
        <v>1.0852191</v>
      </c>
      <c r="J4723" s="104">
        <f t="shared" si="1502"/>
        <v>1.0863984</v>
      </c>
      <c r="K4723" s="104">
        <f t="shared" si="1503"/>
        <v>5253.5253429100003</v>
      </c>
      <c r="L4723" s="107">
        <f t="shared" si="1512"/>
        <v>0</v>
      </c>
      <c r="M4723" s="105">
        <f t="shared" si="1513"/>
        <v>0</v>
      </c>
      <c r="N4723" s="104">
        <f t="shared" si="1504"/>
        <v>0</v>
      </c>
      <c r="O4723" s="113">
        <f t="shared" si="1511"/>
        <v>0.11</v>
      </c>
      <c r="P4723" s="108">
        <f t="shared" si="1505"/>
        <v>1.0075655880000001</v>
      </c>
      <c r="Q4723" s="104">
        <f t="shared" si="1506"/>
        <v>39.746008289999999</v>
      </c>
      <c r="R4723" s="104">
        <f t="shared" si="1507"/>
        <v>39.746008289999999</v>
      </c>
      <c r="S4723" s="109" t="s">
        <v>52</v>
      </c>
      <c r="T4723" s="110">
        <f t="shared" si="1514"/>
        <v>44752</v>
      </c>
      <c r="U4723" s="111">
        <f t="shared" si="1508"/>
        <v>0</v>
      </c>
    </row>
    <row r="4724" spans="1:21" x14ac:dyDescent="0.2">
      <c r="A4724" s="112">
        <f t="shared" si="1509"/>
        <v>44749</v>
      </c>
      <c r="B4724" s="104">
        <f t="shared" si="1497"/>
        <v>5295.0272503699998</v>
      </c>
      <c r="C4724" s="104">
        <f t="shared" si="1515"/>
        <v>4835.7263255499474</v>
      </c>
      <c r="D4724" s="132">
        <f t="shared" si="1498"/>
        <v>44723</v>
      </c>
      <c r="E4724" s="105">
        <f t="shared" si="1516"/>
        <v>1.2539999999999999E-3</v>
      </c>
      <c r="F4724" s="106">
        <f t="shared" si="1499"/>
        <v>27</v>
      </c>
      <c r="G4724" s="106">
        <f t="shared" si="1500"/>
        <v>30</v>
      </c>
      <c r="H4724" s="104">
        <f t="shared" si="1510"/>
        <v>1.00112852</v>
      </c>
      <c r="I4724" s="104">
        <f t="shared" si="1501"/>
        <v>1.0852191</v>
      </c>
      <c r="J4724" s="104">
        <f t="shared" si="1502"/>
        <v>1.0864437899999999</v>
      </c>
      <c r="K4724" s="104">
        <f t="shared" si="1503"/>
        <v>5253.7448365299997</v>
      </c>
      <c r="L4724" s="107">
        <f t="shared" si="1512"/>
        <v>0</v>
      </c>
      <c r="M4724" s="105">
        <f t="shared" si="1513"/>
        <v>0</v>
      </c>
      <c r="N4724" s="104">
        <f t="shared" si="1504"/>
        <v>0</v>
      </c>
      <c r="O4724" s="113">
        <f t="shared" si="1511"/>
        <v>0.11</v>
      </c>
      <c r="P4724" s="108">
        <f t="shared" si="1505"/>
        <v>1.0078577120000001</v>
      </c>
      <c r="Q4724" s="104">
        <f t="shared" si="1506"/>
        <v>41.282413839999997</v>
      </c>
      <c r="R4724" s="104">
        <f t="shared" si="1507"/>
        <v>41.282413839999997</v>
      </c>
      <c r="S4724" s="109" t="s">
        <v>52</v>
      </c>
      <c r="T4724" s="110">
        <f t="shared" si="1514"/>
        <v>44752</v>
      </c>
      <c r="U4724" s="111">
        <f t="shared" si="1508"/>
        <v>0</v>
      </c>
    </row>
    <row r="4725" spans="1:21" x14ac:dyDescent="0.2">
      <c r="A4725" s="112">
        <f t="shared" si="1509"/>
        <v>44750</v>
      </c>
      <c r="B4725" s="104">
        <f t="shared" ref="B4725:B4788" si="1517">IF(E4725&lt;0,"ND",(K4725+Q4725))</f>
        <v>5296.7837243699996</v>
      </c>
      <c r="C4725" s="104">
        <f t="shared" si="1515"/>
        <v>4835.7263255499474</v>
      </c>
      <c r="D4725" s="132">
        <f t="shared" ref="D4725:D4788" si="1518">IF(DAY(A4724)=$E$2,A4725,D4724)</f>
        <v>44723</v>
      </c>
      <c r="E4725" s="105">
        <f t="shared" si="1516"/>
        <v>1.2539999999999999E-3</v>
      </c>
      <c r="F4725" s="106">
        <f t="shared" ref="F4725:F4788" si="1519">IF(DAY(A4725)=E$2+1,1,F4724+1)</f>
        <v>28</v>
      </c>
      <c r="G4725" s="106">
        <f t="shared" ref="G4725:G4788" si="1520">IF(DAY(A4725)=E$2+1,DAY(EOMONTH(A4725,0)), IF(DAY(A4725)&lt;&gt;$E$2+1,G4724))</f>
        <v>30</v>
      </c>
      <c r="H4725" s="104">
        <f t="shared" si="1510"/>
        <v>1.00117035</v>
      </c>
      <c r="I4725" s="104">
        <f t="shared" ref="I4725:I4788" si="1521">IF(DAY(A4724)=E$2,J4724,I4724)</f>
        <v>1.0852191</v>
      </c>
      <c r="J4725" s="104">
        <f t="shared" ref="J4725:J4788" si="1522">TRUNC(H4725*I4725,8)</f>
        <v>1.0864891800000001</v>
      </c>
      <c r="K4725" s="104">
        <f t="shared" ref="K4725:K4788" si="1523">TRUNC(C4725*J4725,8)</f>
        <v>5253.96433015</v>
      </c>
      <c r="L4725" s="107">
        <f t="shared" si="1512"/>
        <v>0</v>
      </c>
      <c r="M4725" s="105">
        <f t="shared" si="1513"/>
        <v>0</v>
      </c>
      <c r="N4725" s="104">
        <f t="shared" ref="N4725:N4788" si="1524">IF(M4725&gt;0,TRUNC((M4725*K4725),8),0)</f>
        <v>0</v>
      </c>
      <c r="O4725" s="113">
        <f t="shared" si="1511"/>
        <v>0.11</v>
      </c>
      <c r="P4725" s="108">
        <f t="shared" ref="P4725:P4788" si="1525">ROUND((1+O4725)^(30/360)^(F4725/G4725),9)</f>
        <v>1.008149921</v>
      </c>
      <c r="Q4725" s="104">
        <f t="shared" ref="Q4725:Q4788" si="1526">TRUNC((P4725-1)*K4725,8)</f>
        <v>42.81939422</v>
      </c>
      <c r="R4725" s="104">
        <f t="shared" ref="R4725:R4788" si="1527">(N4725+Q4725)</f>
        <v>42.81939422</v>
      </c>
      <c r="S4725" s="109" t="s">
        <v>52</v>
      </c>
      <c r="T4725" s="110">
        <f t="shared" si="1514"/>
        <v>44752</v>
      </c>
      <c r="U4725" s="111">
        <f t="shared" ref="U4725:U4788" si="1528">IF(L4725&gt;0,K4725-N4725,0)</f>
        <v>0</v>
      </c>
    </row>
    <row r="4726" spans="1:21" x14ac:dyDescent="0.2">
      <c r="A4726" s="112">
        <f t="shared" si="1509"/>
        <v>44751</v>
      </c>
      <c r="B4726" s="104">
        <f t="shared" si="1517"/>
        <v>5298.5407732400008</v>
      </c>
      <c r="C4726" s="104">
        <f t="shared" si="1515"/>
        <v>4835.7263255499474</v>
      </c>
      <c r="D4726" s="132">
        <f t="shared" si="1518"/>
        <v>44723</v>
      </c>
      <c r="E4726" s="105">
        <f t="shared" si="1516"/>
        <v>1.2539999999999999E-3</v>
      </c>
      <c r="F4726" s="106">
        <f t="shared" si="1519"/>
        <v>29</v>
      </c>
      <c r="G4726" s="106">
        <f t="shared" si="1520"/>
        <v>30</v>
      </c>
      <c r="H4726" s="104">
        <f t="shared" si="1510"/>
        <v>1.0012121700000001</v>
      </c>
      <c r="I4726" s="104">
        <f t="shared" si="1521"/>
        <v>1.0852191</v>
      </c>
      <c r="J4726" s="104">
        <f t="shared" si="1522"/>
        <v>1.08653457</v>
      </c>
      <c r="K4726" s="104">
        <f t="shared" si="1523"/>
        <v>5254.1838237600005</v>
      </c>
      <c r="L4726" s="107">
        <f t="shared" si="1512"/>
        <v>0</v>
      </c>
      <c r="M4726" s="105">
        <f t="shared" si="1513"/>
        <v>0</v>
      </c>
      <c r="N4726" s="104">
        <f t="shared" si="1524"/>
        <v>0</v>
      </c>
      <c r="O4726" s="113">
        <f t="shared" si="1511"/>
        <v>0.11</v>
      </c>
      <c r="P4726" s="108">
        <f t="shared" si="1525"/>
        <v>1.0084422150000001</v>
      </c>
      <c r="Q4726" s="104">
        <f t="shared" si="1526"/>
        <v>44.356949479999997</v>
      </c>
      <c r="R4726" s="104">
        <f t="shared" si="1527"/>
        <v>44.356949479999997</v>
      </c>
      <c r="S4726" s="109" t="s">
        <v>52</v>
      </c>
      <c r="T4726" s="110">
        <f t="shared" si="1514"/>
        <v>44752</v>
      </c>
      <c r="U4726" s="111">
        <f t="shared" si="1528"/>
        <v>0</v>
      </c>
    </row>
    <row r="4727" spans="1:21" x14ac:dyDescent="0.2">
      <c r="A4727" s="112">
        <f t="shared" si="1509"/>
        <v>44752</v>
      </c>
      <c r="B4727" s="104">
        <f t="shared" si="1517"/>
        <v>5300.2983970599998</v>
      </c>
      <c r="C4727" s="104">
        <f t="shared" si="1515"/>
        <v>4835.7263255499474</v>
      </c>
      <c r="D4727" s="132">
        <f t="shared" si="1518"/>
        <v>44723</v>
      </c>
      <c r="E4727" s="105">
        <f t="shared" si="1516"/>
        <v>1.2539999999999999E-3</v>
      </c>
      <c r="F4727" s="106">
        <f t="shared" si="1519"/>
        <v>30</v>
      </c>
      <c r="G4727" s="106">
        <f t="shared" si="1520"/>
        <v>30</v>
      </c>
      <c r="H4727" s="104">
        <f t="shared" si="1510"/>
        <v>1.0012540000000001</v>
      </c>
      <c r="I4727" s="104">
        <f t="shared" si="1521"/>
        <v>1.0852191</v>
      </c>
      <c r="J4727" s="104">
        <f t="shared" si="1522"/>
        <v>1.0865799599999999</v>
      </c>
      <c r="K4727" s="104">
        <f t="shared" si="1523"/>
        <v>5254.4033173799999</v>
      </c>
      <c r="L4727" s="107">
        <f t="shared" si="1512"/>
        <v>154</v>
      </c>
      <c r="M4727" s="105">
        <f t="shared" si="1513"/>
        <v>4.5990999999999997E-2</v>
      </c>
      <c r="N4727" s="104">
        <f t="shared" si="1524"/>
        <v>241.65526295999999</v>
      </c>
      <c r="O4727" s="113">
        <f t="shared" si="1511"/>
        <v>0.11</v>
      </c>
      <c r="P4727" s="108">
        <f t="shared" si="1525"/>
        <v>1.0087345940000001</v>
      </c>
      <c r="Q4727" s="104">
        <f t="shared" si="1526"/>
        <v>45.895079680000002</v>
      </c>
      <c r="R4727" s="104">
        <f t="shared" si="1527"/>
        <v>287.55034264</v>
      </c>
      <c r="S4727" s="109" t="s">
        <v>52</v>
      </c>
      <c r="T4727" s="110">
        <f t="shared" si="1514"/>
        <v>44752</v>
      </c>
      <c r="U4727" s="111">
        <f t="shared" si="1528"/>
        <v>5012.7480544199998</v>
      </c>
    </row>
    <row r="4728" spans="1:21" x14ac:dyDescent="0.2">
      <c r="A4728" s="112">
        <f t="shared" si="1509"/>
        <v>44753</v>
      </c>
      <c r="B4728" s="104">
        <f t="shared" si="1517"/>
        <v>5014.4810006500002</v>
      </c>
      <c r="C4728" s="104">
        <f t="shared" si="1515"/>
        <v>4613.3264361199472</v>
      </c>
      <c r="D4728" s="132">
        <f t="shared" si="1518"/>
        <v>44753</v>
      </c>
      <c r="E4728" s="105">
        <f t="shared" si="1516"/>
        <v>2.0209999999999998E-3</v>
      </c>
      <c r="F4728" s="106">
        <f t="shared" si="1519"/>
        <v>1</v>
      </c>
      <c r="G4728" s="106">
        <f t="shared" si="1520"/>
        <v>31</v>
      </c>
      <c r="H4728" s="104">
        <f t="shared" si="1510"/>
        <v>1.0000651199999999</v>
      </c>
      <c r="I4728" s="104">
        <f t="shared" si="1521"/>
        <v>1.0865799599999999</v>
      </c>
      <c r="J4728" s="104">
        <f t="shared" si="1522"/>
        <v>1.08665071</v>
      </c>
      <c r="K4728" s="104">
        <f t="shared" si="1523"/>
        <v>5013.0744472699998</v>
      </c>
      <c r="L4728" s="107">
        <f t="shared" si="1512"/>
        <v>0</v>
      </c>
      <c r="M4728" s="105">
        <f t="shared" si="1513"/>
        <v>0</v>
      </c>
      <c r="N4728" s="104">
        <f t="shared" si="1524"/>
        <v>0</v>
      </c>
      <c r="O4728" s="113">
        <f t="shared" si="1511"/>
        <v>0.11</v>
      </c>
      <c r="P4728" s="108">
        <f t="shared" si="1525"/>
        <v>1.0002805770000001</v>
      </c>
      <c r="Q4728" s="104">
        <f t="shared" si="1526"/>
        <v>1.4065533800000001</v>
      </c>
      <c r="R4728" s="104">
        <f t="shared" si="1527"/>
        <v>1.4065533800000001</v>
      </c>
      <c r="S4728" s="109" t="s">
        <v>52</v>
      </c>
      <c r="T4728" s="110">
        <f t="shared" si="1514"/>
        <v>44783</v>
      </c>
      <c r="U4728" s="111">
        <f t="shared" si="1528"/>
        <v>0</v>
      </c>
    </row>
    <row r="4729" spans="1:21" x14ac:dyDescent="0.2">
      <c r="A4729" s="112">
        <f t="shared" si="1509"/>
        <v>44754</v>
      </c>
      <c r="B4729" s="104">
        <f t="shared" si="1517"/>
        <v>5016.2146645799994</v>
      </c>
      <c r="C4729" s="104">
        <f t="shared" si="1515"/>
        <v>4613.3264361199472</v>
      </c>
      <c r="D4729" s="132">
        <f t="shared" si="1518"/>
        <v>44753</v>
      </c>
      <c r="E4729" s="105">
        <f t="shared" si="1516"/>
        <v>2.0209999999999998E-3</v>
      </c>
      <c r="F4729" s="106">
        <f t="shared" si="1519"/>
        <v>2</v>
      </c>
      <c r="G4729" s="106">
        <f t="shared" si="1520"/>
        <v>31</v>
      </c>
      <c r="H4729" s="104">
        <f t="shared" si="1510"/>
        <v>1.0001302599999999</v>
      </c>
      <c r="I4729" s="104">
        <f t="shared" si="1521"/>
        <v>1.0865799599999999</v>
      </c>
      <c r="J4729" s="104">
        <f t="shared" si="1522"/>
        <v>1.08672149</v>
      </c>
      <c r="K4729" s="104">
        <f t="shared" si="1523"/>
        <v>5013.4009785099997</v>
      </c>
      <c r="L4729" s="107">
        <f t="shared" si="1512"/>
        <v>0</v>
      </c>
      <c r="M4729" s="105">
        <f t="shared" si="1513"/>
        <v>0</v>
      </c>
      <c r="N4729" s="104">
        <f t="shared" si="1524"/>
        <v>0</v>
      </c>
      <c r="O4729" s="113">
        <f t="shared" si="1511"/>
        <v>0.11</v>
      </c>
      <c r="P4729" s="108">
        <f t="shared" si="1525"/>
        <v>1.000561233</v>
      </c>
      <c r="Q4729" s="104">
        <f t="shared" si="1526"/>
        <v>2.8136860700000002</v>
      </c>
      <c r="R4729" s="104">
        <f t="shared" si="1527"/>
        <v>2.8136860700000002</v>
      </c>
      <c r="S4729" s="109" t="s">
        <v>52</v>
      </c>
      <c r="T4729" s="110">
        <f t="shared" si="1514"/>
        <v>44783</v>
      </c>
      <c r="U4729" s="111">
        <f t="shared" si="1528"/>
        <v>0</v>
      </c>
    </row>
    <row r="4730" spans="1:21" x14ac:dyDescent="0.2">
      <c r="A4730" s="112">
        <f t="shared" si="1509"/>
        <v>44755</v>
      </c>
      <c r="B4730" s="104">
        <f t="shared" si="1517"/>
        <v>5017.94890287</v>
      </c>
      <c r="C4730" s="104">
        <f t="shared" si="1515"/>
        <v>4613.3264361199472</v>
      </c>
      <c r="D4730" s="132">
        <f t="shared" si="1518"/>
        <v>44753</v>
      </c>
      <c r="E4730" s="105">
        <f t="shared" si="1516"/>
        <v>2.0209999999999998E-3</v>
      </c>
      <c r="F4730" s="106">
        <f t="shared" si="1519"/>
        <v>3</v>
      </c>
      <c r="G4730" s="106">
        <f t="shared" si="1520"/>
        <v>31</v>
      </c>
      <c r="H4730" s="104">
        <f t="shared" si="1510"/>
        <v>1.0001954</v>
      </c>
      <c r="I4730" s="104">
        <f t="shared" si="1521"/>
        <v>1.0865799599999999</v>
      </c>
      <c r="J4730" s="104">
        <f t="shared" si="1522"/>
        <v>1.0867922699999999</v>
      </c>
      <c r="K4730" s="104">
        <f t="shared" si="1523"/>
        <v>5013.7275097600004</v>
      </c>
      <c r="L4730" s="107">
        <f t="shared" si="1512"/>
        <v>0</v>
      </c>
      <c r="M4730" s="105">
        <f t="shared" si="1513"/>
        <v>0</v>
      </c>
      <c r="N4730" s="104">
        <f t="shared" si="1524"/>
        <v>0</v>
      </c>
      <c r="O4730" s="113">
        <f t="shared" si="1511"/>
        <v>0.11</v>
      </c>
      <c r="P4730" s="108">
        <f t="shared" si="1525"/>
        <v>1.0008419669999999</v>
      </c>
      <c r="Q4730" s="104">
        <f t="shared" si="1526"/>
        <v>4.2213931100000002</v>
      </c>
      <c r="R4730" s="104">
        <f t="shared" si="1527"/>
        <v>4.2213931100000002</v>
      </c>
      <c r="S4730" s="109" t="s">
        <v>52</v>
      </c>
      <c r="T4730" s="110">
        <f t="shared" si="1514"/>
        <v>44783</v>
      </c>
      <c r="U4730" s="111">
        <f t="shared" si="1528"/>
        <v>0</v>
      </c>
    </row>
    <row r="4731" spans="1:21" x14ac:dyDescent="0.2">
      <c r="A4731" s="112">
        <f t="shared" si="1509"/>
        <v>44756</v>
      </c>
      <c r="B4731" s="104">
        <f t="shared" si="1517"/>
        <v>5019.6837256100007</v>
      </c>
      <c r="C4731" s="104">
        <f t="shared" si="1515"/>
        <v>4613.3264361199472</v>
      </c>
      <c r="D4731" s="132">
        <f t="shared" si="1518"/>
        <v>44753</v>
      </c>
      <c r="E4731" s="105">
        <f t="shared" si="1516"/>
        <v>2.0209999999999998E-3</v>
      </c>
      <c r="F4731" s="106">
        <f t="shared" si="1519"/>
        <v>4</v>
      </c>
      <c r="G4731" s="106">
        <f t="shared" si="1520"/>
        <v>31</v>
      </c>
      <c r="H4731" s="104">
        <f t="shared" si="1510"/>
        <v>1.00026054</v>
      </c>
      <c r="I4731" s="104">
        <f t="shared" si="1521"/>
        <v>1.0865799599999999</v>
      </c>
      <c r="J4731" s="104">
        <f t="shared" si="1522"/>
        <v>1.0868630500000001</v>
      </c>
      <c r="K4731" s="104">
        <f t="shared" si="1523"/>
        <v>5014.0540410000003</v>
      </c>
      <c r="L4731" s="107">
        <f t="shared" si="1512"/>
        <v>0</v>
      </c>
      <c r="M4731" s="105">
        <f t="shared" si="1513"/>
        <v>0</v>
      </c>
      <c r="N4731" s="104">
        <f t="shared" si="1524"/>
        <v>0</v>
      </c>
      <c r="O4731" s="113">
        <f t="shared" si="1511"/>
        <v>0.11</v>
      </c>
      <c r="P4731" s="108">
        <f t="shared" si="1525"/>
        <v>1.0011227810000001</v>
      </c>
      <c r="Q4731" s="104">
        <f t="shared" si="1526"/>
        <v>5.62968461</v>
      </c>
      <c r="R4731" s="104">
        <f t="shared" si="1527"/>
        <v>5.62968461</v>
      </c>
      <c r="S4731" s="109" t="s">
        <v>52</v>
      </c>
      <c r="T4731" s="110">
        <f t="shared" si="1514"/>
        <v>44783</v>
      </c>
      <c r="U4731" s="111">
        <f t="shared" si="1528"/>
        <v>0</v>
      </c>
    </row>
    <row r="4732" spans="1:21" x14ac:dyDescent="0.2">
      <c r="A4732" s="112">
        <f t="shared" si="1509"/>
        <v>44757</v>
      </c>
      <c r="B4732" s="104">
        <f t="shared" si="1517"/>
        <v>5021.4191690600001</v>
      </c>
      <c r="C4732" s="104">
        <f t="shared" si="1515"/>
        <v>4613.3264361199472</v>
      </c>
      <c r="D4732" s="132">
        <f t="shared" si="1518"/>
        <v>44753</v>
      </c>
      <c r="E4732" s="105">
        <f t="shared" si="1516"/>
        <v>2.0209999999999998E-3</v>
      </c>
      <c r="F4732" s="106">
        <f t="shared" si="1519"/>
        <v>5</v>
      </c>
      <c r="G4732" s="106">
        <f t="shared" si="1520"/>
        <v>31</v>
      </c>
      <c r="H4732" s="104">
        <f t="shared" si="1510"/>
        <v>1.0003256899999999</v>
      </c>
      <c r="I4732" s="104">
        <f t="shared" si="1521"/>
        <v>1.0865799599999999</v>
      </c>
      <c r="J4732" s="104">
        <f t="shared" si="1522"/>
        <v>1.0869338399999999</v>
      </c>
      <c r="K4732" s="104">
        <f t="shared" si="1523"/>
        <v>5014.3806183799998</v>
      </c>
      <c r="L4732" s="107">
        <f t="shared" si="1512"/>
        <v>0</v>
      </c>
      <c r="M4732" s="105">
        <f t="shared" si="1513"/>
        <v>0</v>
      </c>
      <c r="N4732" s="104">
        <f t="shared" si="1524"/>
        <v>0</v>
      </c>
      <c r="O4732" s="113">
        <f t="shared" si="1511"/>
        <v>0.11</v>
      </c>
      <c r="P4732" s="108">
        <f t="shared" si="1525"/>
        <v>1.001403673</v>
      </c>
      <c r="Q4732" s="104">
        <f t="shared" si="1526"/>
        <v>7.0385506800000002</v>
      </c>
      <c r="R4732" s="104">
        <f t="shared" si="1527"/>
        <v>7.0385506800000002</v>
      </c>
      <c r="S4732" s="109" t="s">
        <v>52</v>
      </c>
      <c r="T4732" s="110">
        <f t="shared" si="1514"/>
        <v>44783</v>
      </c>
      <c r="U4732" s="111">
        <f t="shared" si="1528"/>
        <v>0</v>
      </c>
    </row>
    <row r="4733" spans="1:21" x14ac:dyDescent="0.2">
      <c r="A4733" s="112">
        <f t="shared" si="1509"/>
        <v>44758</v>
      </c>
      <c r="B4733" s="104">
        <f t="shared" si="1517"/>
        <v>5023.1551871299998</v>
      </c>
      <c r="C4733" s="104">
        <f t="shared" si="1515"/>
        <v>4613.3264361199472</v>
      </c>
      <c r="D4733" s="132">
        <f t="shared" si="1518"/>
        <v>44753</v>
      </c>
      <c r="E4733" s="105">
        <f t="shared" si="1516"/>
        <v>2.0209999999999998E-3</v>
      </c>
      <c r="F4733" s="106">
        <f t="shared" si="1519"/>
        <v>6</v>
      </c>
      <c r="G4733" s="106">
        <f t="shared" si="1520"/>
        <v>31</v>
      </c>
      <c r="H4733" s="104">
        <f t="shared" si="1510"/>
        <v>1.0003908399999999</v>
      </c>
      <c r="I4733" s="104">
        <f t="shared" si="1521"/>
        <v>1.0865799599999999</v>
      </c>
      <c r="J4733" s="104">
        <f t="shared" si="1522"/>
        <v>1.08700463</v>
      </c>
      <c r="K4733" s="104">
        <f t="shared" si="1523"/>
        <v>5014.7071957600001</v>
      </c>
      <c r="L4733" s="107">
        <f t="shared" si="1512"/>
        <v>0</v>
      </c>
      <c r="M4733" s="105">
        <f t="shared" si="1513"/>
        <v>0</v>
      </c>
      <c r="N4733" s="104">
        <f t="shared" si="1524"/>
        <v>0</v>
      </c>
      <c r="O4733" s="113">
        <f t="shared" si="1511"/>
        <v>0.11</v>
      </c>
      <c r="P4733" s="108">
        <f t="shared" si="1525"/>
        <v>1.0016846429999999</v>
      </c>
      <c r="Q4733" s="104">
        <f t="shared" si="1526"/>
        <v>8.4479913700000004</v>
      </c>
      <c r="R4733" s="104">
        <f t="shared" si="1527"/>
        <v>8.4479913700000004</v>
      </c>
      <c r="S4733" s="109" t="s">
        <v>52</v>
      </c>
      <c r="T4733" s="110">
        <f t="shared" si="1514"/>
        <v>44783</v>
      </c>
      <c r="U4733" s="111">
        <f t="shared" si="1528"/>
        <v>0</v>
      </c>
    </row>
    <row r="4734" spans="1:21" x14ac:dyDescent="0.2">
      <c r="A4734" s="112">
        <f t="shared" si="1509"/>
        <v>44759</v>
      </c>
      <c r="B4734" s="104">
        <f t="shared" si="1517"/>
        <v>5024.8917899200005</v>
      </c>
      <c r="C4734" s="104">
        <f t="shared" si="1515"/>
        <v>4613.3264361199472</v>
      </c>
      <c r="D4734" s="132">
        <f t="shared" si="1518"/>
        <v>44753</v>
      </c>
      <c r="E4734" s="105">
        <f t="shared" si="1516"/>
        <v>2.0209999999999998E-3</v>
      </c>
      <c r="F4734" s="106">
        <f t="shared" si="1519"/>
        <v>7</v>
      </c>
      <c r="G4734" s="106">
        <f t="shared" si="1520"/>
        <v>31</v>
      </c>
      <c r="H4734" s="104">
        <f t="shared" si="1510"/>
        <v>1.0004559900000001</v>
      </c>
      <c r="I4734" s="104">
        <f t="shared" si="1521"/>
        <v>1.0865799599999999</v>
      </c>
      <c r="J4734" s="104">
        <f t="shared" si="1522"/>
        <v>1.0870754199999999</v>
      </c>
      <c r="K4734" s="104">
        <f t="shared" si="1523"/>
        <v>5015.0337731400004</v>
      </c>
      <c r="L4734" s="107">
        <f t="shared" si="1512"/>
        <v>0</v>
      </c>
      <c r="M4734" s="105">
        <f t="shared" si="1513"/>
        <v>0</v>
      </c>
      <c r="N4734" s="104">
        <f t="shared" si="1524"/>
        <v>0</v>
      </c>
      <c r="O4734" s="113">
        <f t="shared" si="1511"/>
        <v>0.11</v>
      </c>
      <c r="P4734" s="108">
        <f t="shared" si="1525"/>
        <v>1.001965693</v>
      </c>
      <c r="Q4734" s="104">
        <f t="shared" si="1526"/>
        <v>9.8580167799999998</v>
      </c>
      <c r="R4734" s="104">
        <f t="shared" si="1527"/>
        <v>9.8580167799999998</v>
      </c>
      <c r="S4734" s="109" t="s">
        <v>52</v>
      </c>
      <c r="T4734" s="110">
        <f t="shared" si="1514"/>
        <v>44783</v>
      </c>
      <c r="U4734" s="111">
        <f t="shared" si="1528"/>
        <v>0</v>
      </c>
    </row>
    <row r="4735" spans="1:21" x14ac:dyDescent="0.2">
      <c r="A4735" s="112">
        <f t="shared" si="1509"/>
        <v>44760</v>
      </c>
      <c r="B4735" s="104">
        <f t="shared" si="1517"/>
        <v>5026.6290649600005</v>
      </c>
      <c r="C4735" s="104">
        <f t="shared" si="1515"/>
        <v>4613.3264361199472</v>
      </c>
      <c r="D4735" s="132">
        <f t="shared" si="1518"/>
        <v>44753</v>
      </c>
      <c r="E4735" s="105">
        <f t="shared" si="1516"/>
        <v>2.0209999999999998E-3</v>
      </c>
      <c r="F4735" s="106">
        <f t="shared" si="1519"/>
        <v>8</v>
      </c>
      <c r="G4735" s="106">
        <f t="shared" si="1520"/>
        <v>31</v>
      </c>
      <c r="H4735" s="104">
        <f t="shared" si="1510"/>
        <v>1.00052115</v>
      </c>
      <c r="I4735" s="104">
        <f t="shared" si="1521"/>
        <v>1.0865799599999999</v>
      </c>
      <c r="J4735" s="104">
        <f t="shared" si="1522"/>
        <v>1.0871462300000001</v>
      </c>
      <c r="K4735" s="104">
        <f t="shared" si="1523"/>
        <v>5015.3604427800001</v>
      </c>
      <c r="L4735" s="107">
        <f t="shared" si="1512"/>
        <v>0</v>
      </c>
      <c r="M4735" s="105">
        <f t="shared" si="1513"/>
        <v>0</v>
      </c>
      <c r="N4735" s="104">
        <f t="shared" si="1524"/>
        <v>0</v>
      </c>
      <c r="O4735" s="113">
        <f t="shared" si="1511"/>
        <v>0.11</v>
      </c>
      <c r="P4735" s="108">
        <f t="shared" si="1525"/>
        <v>1.002246822</v>
      </c>
      <c r="Q4735" s="104">
        <f t="shared" si="1526"/>
        <v>11.268622179999999</v>
      </c>
      <c r="R4735" s="104">
        <f t="shared" si="1527"/>
        <v>11.268622179999999</v>
      </c>
      <c r="S4735" s="109" t="s">
        <v>52</v>
      </c>
      <c r="T4735" s="110">
        <f t="shared" si="1514"/>
        <v>44783</v>
      </c>
      <c r="U4735" s="111">
        <f t="shared" si="1528"/>
        <v>0</v>
      </c>
    </row>
    <row r="4736" spans="1:21" x14ac:dyDescent="0.2">
      <c r="A4736" s="112">
        <f t="shared" si="1509"/>
        <v>44761</v>
      </c>
      <c r="B4736" s="104">
        <f t="shared" si="1517"/>
        <v>5028.3669148999998</v>
      </c>
      <c r="C4736" s="104">
        <f t="shared" si="1515"/>
        <v>4613.3264361199472</v>
      </c>
      <c r="D4736" s="132">
        <f t="shared" si="1518"/>
        <v>44753</v>
      </c>
      <c r="E4736" s="105">
        <f t="shared" si="1516"/>
        <v>2.0209999999999998E-3</v>
      </c>
      <c r="F4736" s="106">
        <f t="shared" si="1519"/>
        <v>9</v>
      </c>
      <c r="G4736" s="106">
        <f t="shared" si="1520"/>
        <v>31</v>
      </c>
      <c r="H4736" s="104">
        <f t="shared" si="1510"/>
        <v>1.00058632</v>
      </c>
      <c r="I4736" s="104">
        <f t="shared" si="1521"/>
        <v>1.0865799599999999</v>
      </c>
      <c r="J4736" s="104">
        <f t="shared" si="1522"/>
        <v>1.0872170400000001</v>
      </c>
      <c r="K4736" s="104">
        <f t="shared" si="1523"/>
        <v>5015.6871124299996</v>
      </c>
      <c r="L4736" s="107">
        <f t="shared" si="1512"/>
        <v>0</v>
      </c>
      <c r="M4736" s="105">
        <f t="shared" si="1513"/>
        <v>0</v>
      </c>
      <c r="N4736" s="104">
        <f t="shared" si="1524"/>
        <v>0</v>
      </c>
      <c r="O4736" s="113">
        <f t="shared" si="1511"/>
        <v>0.11</v>
      </c>
      <c r="P4736" s="108">
        <f t="shared" si="1525"/>
        <v>1.002528029</v>
      </c>
      <c r="Q4736" s="104">
        <f t="shared" si="1526"/>
        <v>12.67980247</v>
      </c>
      <c r="R4736" s="104">
        <f t="shared" si="1527"/>
        <v>12.67980247</v>
      </c>
      <c r="S4736" s="109" t="s">
        <v>52</v>
      </c>
      <c r="T4736" s="110">
        <f t="shared" si="1514"/>
        <v>44783</v>
      </c>
      <c r="U4736" s="111">
        <f t="shared" si="1528"/>
        <v>0</v>
      </c>
    </row>
    <row r="4737" spans="1:21" x14ac:dyDescent="0.2">
      <c r="A4737" s="112">
        <f t="shared" si="1509"/>
        <v>44762</v>
      </c>
      <c r="B4737" s="104">
        <f t="shared" si="1517"/>
        <v>5030.1053035799996</v>
      </c>
      <c r="C4737" s="104">
        <f t="shared" si="1515"/>
        <v>4613.3264361199472</v>
      </c>
      <c r="D4737" s="132">
        <f t="shared" si="1518"/>
        <v>44753</v>
      </c>
      <c r="E4737" s="105">
        <f t="shared" si="1516"/>
        <v>2.0209999999999998E-3</v>
      </c>
      <c r="F4737" s="106">
        <f t="shared" si="1519"/>
        <v>10</v>
      </c>
      <c r="G4737" s="106">
        <f t="shared" si="1520"/>
        <v>31</v>
      </c>
      <c r="H4737" s="104">
        <f t="shared" si="1510"/>
        <v>1.0006514799999999</v>
      </c>
      <c r="I4737" s="104">
        <f t="shared" si="1521"/>
        <v>1.0865799599999999</v>
      </c>
      <c r="J4737" s="104">
        <f t="shared" si="1522"/>
        <v>1.0872878399999999</v>
      </c>
      <c r="K4737" s="104">
        <f t="shared" si="1523"/>
        <v>5016.0137359399996</v>
      </c>
      <c r="L4737" s="107">
        <f t="shared" si="1512"/>
        <v>0</v>
      </c>
      <c r="M4737" s="105">
        <f t="shared" si="1513"/>
        <v>0</v>
      </c>
      <c r="N4737" s="104">
        <f t="shared" si="1524"/>
        <v>0</v>
      </c>
      <c r="O4737" s="113">
        <f t="shared" si="1511"/>
        <v>0.11</v>
      </c>
      <c r="P4737" s="108">
        <f t="shared" si="1525"/>
        <v>1.002809316</v>
      </c>
      <c r="Q4737" s="104">
        <f t="shared" si="1526"/>
        <v>14.091567639999999</v>
      </c>
      <c r="R4737" s="104">
        <f t="shared" si="1527"/>
        <v>14.091567639999999</v>
      </c>
      <c r="S4737" s="109" t="s">
        <v>52</v>
      </c>
      <c r="T4737" s="110">
        <f t="shared" si="1514"/>
        <v>44783</v>
      </c>
      <c r="U4737" s="111">
        <f t="shared" si="1528"/>
        <v>0</v>
      </c>
    </row>
    <row r="4738" spans="1:21" x14ac:dyDescent="0.2">
      <c r="A4738" s="112">
        <f t="shared" si="1509"/>
        <v>44763</v>
      </c>
      <c r="B4738" s="104">
        <f t="shared" si="1517"/>
        <v>5031.8443598399999</v>
      </c>
      <c r="C4738" s="104">
        <f t="shared" si="1515"/>
        <v>4613.3264361199472</v>
      </c>
      <c r="D4738" s="132">
        <f t="shared" si="1518"/>
        <v>44753</v>
      </c>
      <c r="E4738" s="105">
        <f t="shared" si="1516"/>
        <v>2.0209999999999998E-3</v>
      </c>
      <c r="F4738" s="106">
        <f t="shared" si="1519"/>
        <v>11</v>
      </c>
      <c r="G4738" s="106">
        <f t="shared" si="1520"/>
        <v>31</v>
      </c>
      <c r="H4738" s="104">
        <f t="shared" si="1510"/>
        <v>1.0007166599999999</v>
      </c>
      <c r="I4738" s="104">
        <f t="shared" si="1521"/>
        <v>1.0865799599999999</v>
      </c>
      <c r="J4738" s="104">
        <f t="shared" si="1522"/>
        <v>1.08735866</v>
      </c>
      <c r="K4738" s="104">
        <f t="shared" si="1523"/>
        <v>5016.3404517199997</v>
      </c>
      <c r="L4738" s="107">
        <f t="shared" si="1512"/>
        <v>0</v>
      </c>
      <c r="M4738" s="105">
        <f t="shared" si="1513"/>
        <v>0</v>
      </c>
      <c r="N4738" s="104">
        <f t="shared" si="1524"/>
        <v>0</v>
      </c>
      <c r="O4738" s="113">
        <f t="shared" si="1511"/>
        <v>0.11</v>
      </c>
      <c r="P4738" s="108">
        <f t="shared" si="1525"/>
        <v>1.003090681</v>
      </c>
      <c r="Q4738" s="104">
        <f t="shared" si="1526"/>
        <v>15.50390812</v>
      </c>
      <c r="R4738" s="104">
        <f t="shared" si="1527"/>
        <v>15.50390812</v>
      </c>
      <c r="S4738" s="109" t="s">
        <v>52</v>
      </c>
      <c r="T4738" s="110">
        <f t="shared" si="1514"/>
        <v>44783</v>
      </c>
      <c r="U4738" s="111">
        <f t="shared" si="1528"/>
        <v>0</v>
      </c>
    </row>
    <row r="4739" spans="1:21" x14ac:dyDescent="0.2">
      <c r="A4739" s="112">
        <f t="shared" si="1509"/>
        <v>44764</v>
      </c>
      <c r="B4739" s="104">
        <f t="shared" si="1517"/>
        <v>5033.5839962700002</v>
      </c>
      <c r="C4739" s="104">
        <f t="shared" si="1515"/>
        <v>4613.3264361199472</v>
      </c>
      <c r="D4739" s="132">
        <f t="shared" si="1518"/>
        <v>44753</v>
      </c>
      <c r="E4739" s="105">
        <f t="shared" si="1516"/>
        <v>2.0209999999999998E-3</v>
      </c>
      <c r="F4739" s="106">
        <f t="shared" si="1519"/>
        <v>12</v>
      </c>
      <c r="G4739" s="106">
        <f t="shared" si="1520"/>
        <v>31</v>
      </c>
      <c r="H4739" s="104">
        <f t="shared" si="1510"/>
        <v>1.00078183</v>
      </c>
      <c r="I4739" s="104">
        <f t="shared" si="1521"/>
        <v>1.0865799599999999</v>
      </c>
      <c r="J4739" s="104">
        <f t="shared" si="1522"/>
        <v>1.0874294799999999</v>
      </c>
      <c r="K4739" s="104">
        <f t="shared" si="1523"/>
        <v>5016.6671674999998</v>
      </c>
      <c r="L4739" s="107">
        <f t="shared" si="1512"/>
        <v>0</v>
      </c>
      <c r="M4739" s="105">
        <f t="shared" si="1513"/>
        <v>0</v>
      </c>
      <c r="N4739" s="104">
        <f t="shared" si="1524"/>
        <v>0</v>
      </c>
      <c r="O4739" s="113">
        <f t="shared" si="1511"/>
        <v>0.11</v>
      </c>
      <c r="P4739" s="108">
        <f t="shared" si="1525"/>
        <v>1.0033721250000001</v>
      </c>
      <c r="Q4739" s="104">
        <f t="shared" si="1526"/>
        <v>16.916828769999999</v>
      </c>
      <c r="R4739" s="104">
        <f t="shared" si="1527"/>
        <v>16.916828769999999</v>
      </c>
      <c r="S4739" s="109" t="s">
        <v>52</v>
      </c>
      <c r="T4739" s="110">
        <f t="shared" si="1514"/>
        <v>44783</v>
      </c>
      <c r="U4739" s="111">
        <f t="shared" si="1528"/>
        <v>0</v>
      </c>
    </row>
    <row r="4740" spans="1:21" x14ac:dyDescent="0.2">
      <c r="A4740" s="112">
        <f t="shared" si="1509"/>
        <v>44765</v>
      </c>
      <c r="B4740" s="104">
        <f t="shared" si="1517"/>
        <v>5035.3242129299997</v>
      </c>
      <c r="C4740" s="104">
        <f t="shared" si="1515"/>
        <v>4613.3264361199472</v>
      </c>
      <c r="D4740" s="132">
        <f t="shared" si="1518"/>
        <v>44753</v>
      </c>
      <c r="E4740" s="105">
        <f t="shared" si="1516"/>
        <v>2.0209999999999998E-3</v>
      </c>
      <c r="F4740" s="106">
        <f t="shared" si="1519"/>
        <v>13</v>
      </c>
      <c r="G4740" s="106">
        <f t="shared" si="1520"/>
        <v>31</v>
      </c>
      <c r="H4740" s="104">
        <f t="shared" si="1510"/>
        <v>1.00084701</v>
      </c>
      <c r="I4740" s="104">
        <f t="shared" si="1521"/>
        <v>1.0865799599999999</v>
      </c>
      <c r="J4740" s="104">
        <f t="shared" si="1522"/>
        <v>1.0875003000000001</v>
      </c>
      <c r="K4740" s="104">
        <f t="shared" si="1523"/>
        <v>5016.99388327</v>
      </c>
      <c r="L4740" s="107">
        <f t="shared" si="1512"/>
        <v>0</v>
      </c>
      <c r="M4740" s="105">
        <f t="shared" si="1513"/>
        <v>0</v>
      </c>
      <c r="N4740" s="104">
        <f t="shared" si="1524"/>
        <v>0</v>
      </c>
      <c r="O4740" s="113">
        <f t="shared" si="1511"/>
        <v>0.11</v>
      </c>
      <c r="P4740" s="108">
        <f t="shared" si="1525"/>
        <v>1.003653648</v>
      </c>
      <c r="Q4740" s="104">
        <f t="shared" si="1526"/>
        <v>18.33032966</v>
      </c>
      <c r="R4740" s="104">
        <f t="shared" si="1527"/>
        <v>18.33032966</v>
      </c>
      <c r="S4740" s="109" t="s">
        <v>52</v>
      </c>
      <c r="T4740" s="110">
        <f t="shared" si="1514"/>
        <v>44783</v>
      </c>
      <c r="U4740" s="111">
        <f t="shared" si="1528"/>
        <v>0</v>
      </c>
    </row>
    <row r="4741" spans="1:21" x14ac:dyDescent="0.2">
      <c r="A4741" s="112">
        <f t="shared" si="1509"/>
        <v>44766</v>
      </c>
      <c r="B4741" s="104">
        <f t="shared" si="1517"/>
        <v>5037.0650562399996</v>
      </c>
      <c r="C4741" s="104">
        <f t="shared" si="1515"/>
        <v>4613.3264361199472</v>
      </c>
      <c r="D4741" s="132">
        <f t="shared" si="1518"/>
        <v>44753</v>
      </c>
      <c r="E4741" s="105">
        <f t="shared" si="1516"/>
        <v>2.0209999999999998E-3</v>
      </c>
      <c r="F4741" s="106">
        <f t="shared" si="1519"/>
        <v>14</v>
      </c>
      <c r="G4741" s="106">
        <f t="shared" si="1520"/>
        <v>31</v>
      </c>
      <c r="H4741" s="104">
        <f t="shared" si="1510"/>
        <v>1.0009121999999999</v>
      </c>
      <c r="I4741" s="104">
        <f t="shared" si="1521"/>
        <v>1.0865799599999999</v>
      </c>
      <c r="J4741" s="104">
        <f t="shared" si="1522"/>
        <v>1.0875711299999999</v>
      </c>
      <c r="K4741" s="104">
        <f t="shared" si="1523"/>
        <v>5017.3206451799997</v>
      </c>
      <c r="L4741" s="107">
        <f t="shared" si="1512"/>
        <v>0</v>
      </c>
      <c r="M4741" s="105">
        <f t="shared" si="1513"/>
        <v>0</v>
      </c>
      <c r="N4741" s="104">
        <f t="shared" si="1524"/>
        <v>0</v>
      </c>
      <c r="O4741" s="113">
        <f t="shared" si="1511"/>
        <v>0.11</v>
      </c>
      <c r="P4741" s="108">
        <f t="shared" si="1525"/>
        <v>1.0039352500000001</v>
      </c>
      <c r="Q4741" s="104">
        <f t="shared" si="1526"/>
        <v>19.744411060000001</v>
      </c>
      <c r="R4741" s="104">
        <f t="shared" si="1527"/>
        <v>19.744411060000001</v>
      </c>
      <c r="S4741" s="109" t="s">
        <v>52</v>
      </c>
      <c r="T4741" s="110">
        <f t="shared" si="1514"/>
        <v>44783</v>
      </c>
      <c r="U4741" s="111">
        <f t="shared" si="1528"/>
        <v>0</v>
      </c>
    </row>
    <row r="4742" spans="1:21" x14ac:dyDescent="0.2">
      <c r="A4742" s="112">
        <f t="shared" si="1509"/>
        <v>44767</v>
      </c>
      <c r="B4742" s="104">
        <f t="shared" si="1517"/>
        <v>5038.8065263199996</v>
      </c>
      <c r="C4742" s="104">
        <f t="shared" si="1515"/>
        <v>4613.3264361199472</v>
      </c>
      <c r="D4742" s="132">
        <f t="shared" si="1518"/>
        <v>44753</v>
      </c>
      <c r="E4742" s="105">
        <f t="shared" si="1516"/>
        <v>2.0209999999999998E-3</v>
      </c>
      <c r="F4742" s="106">
        <f t="shared" si="1519"/>
        <v>15</v>
      </c>
      <c r="G4742" s="106">
        <f t="shared" si="1520"/>
        <v>31</v>
      </c>
      <c r="H4742" s="104">
        <f t="shared" si="1510"/>
        <v>1.0009773900000001</v>
      </c>
      <c r="I4742" s="104">
        <f t="shared" si="1521"/>
        <v>1.0865799599999999</v>
      </c>
      <c r="J4742" s="104">
        <f t="shared" si="1522"/>
        <v>1.08764197</v>
      </c>
      <c r="K4742" s="104">
        <f t="shared" si="1523"/>
        <v>5017.6474532299999</v>
      </c>
      <c r="L4742" s="107">
        <f t="shared" si="1512"/>
        <v>0</v>
      </c>
      <c r="M4742" s="105">
        <f t="shared" si="1513"/>
        <v>0</v>
      </c>
      <c r="N4742" s="104">
        <f t="shared" si="1524"/>
        <v>0</v>
      </c>
      <c r="O4742" s="113">
        <f t="shared" si="1511"/>
        <v>0.11</v>
      </c>
      <c r="P4742" s="108">
        <f t="shared" si="1525"/>
        <v>1.004216931</v>
      </c>
      <c r="Q4742" s="104">
        <f t="shared" si="1526"/>
        <v>21.15907309</v>
      </c>
      <c r="R4742" s="104">
        <f t="shared" si="1527"/>
        <v>21.15907309</v>
      </c>
      <c r="S4742" s="109" t="s">
        <v>52</v>
      </c>
      <c r="T4742" s="110">
        <f t="shared" si="1514"/>
        <v>44783</v>
      </c>
      <c r="U4742" s="111">
        <f t="shared" si="1528"/>
        <v>0</v>
      </c>
    </row>
    <row r="4743" spans="1:21" x14ac:dyDescent="0.2">
      <c r="A4743" s="112">
        <f t="shared" si="1509"/>
        <v>44768</v>
      </c>
      <c r="B4743" s="104">
        <f t="shared" si="1517"/>
        <v>5040.54853559</v>
      </c>
      <c r="C4743" s="104">
        <f t="shared" si="1515"/>
        <v>4613.3264361199472</v>
      </c>
      <c r="D4743" s="132">
        <f t="shared" si="1518"/>
        <v>44753</v>
      </c>
      <c r="E4743" s="105">
        <f t="shared" si="1516"/>
        <v>2.0209999999999998E-3</v>
      </c>
      <c r="F4743" s="106">
        <f t="shared" si="1519"/>
        <v>16</v>
      </c>
      <c r="G4743" s="106">
        <f t="shared" si="1520"/>
        <v>31</v>
      </c>
      <c r="H4743" s="104">
        <f t="shared" si="1510"/>
        <v>1.00104258</v>
      </c>
      <c r="I4743" s="104">
        <f t="shared" si="1521"/>
        <v>1.0865799599999999</v>
      </c>
      <c r="J4743" s="104">
        <f t="shared" si="1522"/>
        <v>1.0877128</v>
      </c>
      <c r="K4743" s="104">
        <f t="shared" si="1523"/>
        <v>5017.9742151399996</v>
      </c>
      <c r="L4743" s="107">
        <f t="shared" si="1512"/>
        <v>0</v>
      </c>
      <c r="M4743" s="105">
        <f t="shared" si="1513"/>
        <v>0</v>
      </c>
      <c r="N4743" s="104">
        <f t="shared" si="1524"/>
        <v>0</v>
      </c>
      <c r="O4743" s="113">
        <f t="shared" si="1511"/>
        <v>0.11</v>
      </c>
      <c r="P4743" s="108">
        <f t="shared" si="1525"/>
        <v>1.0044986920000001</v>
      </c>
      <c r="Q4743" s="104">
        <f t="shared" si="1526"/>
        <v>22.574320449999998</v>
      </c>
      <c r="R4743" s="104">
        <f t="shared" si="1527"/>
        <v>22.574320449999998</v>
      </c>
      <c r="S4743" s="109" t="s">
        <v>52</v>
      </c>
      <c r="T4743" s="110">
        <f t="shared" si="1514"/>
        <v>44783</v>
      </c>
      <c r="U4743" s="111">
        <f t="shared" si="1528"/>
        <v>0</v>
      </c>
    </row>
    <row r="4744" spans="1:21" x14ac:dyDescent="0.2">
      <c r="A4744" s="112">
        <f t="shared" si="1509"/>
        <v>44769</v>
      </c>
      <c r="B4744" s="104">
        <f t="shared" si="1517"/>
        <v>5042.2912131400008</v>
      </c>
      <c r="C4744" s="104">
        <f t="shared" si="1515"/>
        <v>4613.3264361199472</v>
      </c>
      <c r="D4744" s="132">
        <f t="shared" si="1518"/>
        <v>44753</v>
      </c>
      <c r="E4744" s="105">
        <f t="shared" si="1516"/>
        <v>2.0209999999999998E-3</v>
      </c>
      <c r="F4744" s="106">
        <f t="shared" si="1519"/>
        <v>17</v>
      </c>
      <c r="G4744" s="106">
        <f t="shared" si="1520"/>
        <v>31</v>
      </c>
      <c r="H4744" s="104">
        <f t="shared" si="1510"/>
        <v>1.0011077799999999</v>
      </c>
      <c r="I4744" s="104">
        <f t="shared" si="1521"/>
        <v>1.0865799599999999</v>
      </c>
      <c r="J4744" s="104">
        <f t="shared" si="1522"/>
        <v>1.08778365</v>
      </c>
      <c r="K4744" s="104">
        <f t="shared" si="1523"/>
        <v>5018.3010693200004</v>
      </c>
      <c r="L4744" s="107">
        <f t="shared" si="1512"/>
        <v>0</v>
      </c>
      <c r="M4744" s="105">
        <f t="shared" si="1513"/>
        <v>0</v>
      </c>
      <c r="N4744" s="104">
        <f t="shared" si="1524"/>
        <v>0</v>
      </c>
      <c r="O4744" s="113">
        <f t="shared" si="1511"/>
        <v>0.11</v>
      </c>
      <c r="P4744" s="108">
        <f t="shared" si="1525"/>
        <v>1.004780531</v>
      </c>
      <c r="Q4744" s="104">
        <f t="shared" si="1526"/>
        <v>23.99014382</v>
      </c>
      <c r="R4744" s="104">
        <f t="shared" si="1527"/>
        <v>23.99014382</v>
      </c>
      <c r="S4744" s="109" t="s">
        <v>52</v>
      </c>
      <c r="T4744" s="110">
        <f t="shared" si="1514"/>
        <v>44783</v>
      </c>
      <c r="U4744" s="111">
        <f t="shared" si="1528"/>
        <v>0</v>
      </c>
    </row>
    <row r="4745" spans="1:21" x14ac:dyDescent="0.2">
      <c r="A4745" s="112">
        <f t="shared" si="1509"/>
        <v>44770</v>
      </c>
      <c r="B4745" s="104">
        <f t="shared" si="1517"/>
        <v>5044.0344250299995</v>
      </c>
      <c r="C4745" s="104">
        <f t="shared" si="1515"/>
        <v>4613.3264361199472</v>
      </c>
      <c r="D4745" s="132">
        <f t="shared" si="1518"/>
        <v>44753</v>
      </c>
      <c r="E4745" s="105">
        <f t="shared" si="1516"/>
        <v>2.0209999999999998E-3</v>
      </c>
      <c r="F4745" s="106">
        <f t="shared" si="1519"/>
        <v>18</v>
      </c>
      <c r="G4745" s="106">
        <f t="shared" si="1520"/>
        <v>31</v>
      </c>
      <c r="H4745" s="104">
        <f t="shared" si="1510"/>
        <v>1.00117298</v>
      </c>
      <c r="I4745" s="104">
        <f t="shared" si="1521"/>
        <v>1.0865799599999999</v>
      </c>
      <c r="J4745" s="104">
        <f t="shared" si="1522"/>
        <v>1.08785449</v>
      </c>
      <c r="K4745" s="104">
        <f t="shared" si="1523"/>
        <v>5018.6278773599997</v>
      </c>
      <c r="L4745" s="107">
        <f t="shared" si="1512"/>
        <v>0</v>
      </c>
      <c r="M4745" s="105">
        <f t="shared" si="1513"/>
        <v>0</v>
      </c>
      <c r="N4745" s="104">
        <f t="shared" si="1524"/>
        <v>0</v>
      </c>
      <c r="O4745" s="113">
        <f t="shared" si="1511"/>
        <v>0.11</v>
      </c>
      <c r="P4745" s="108">
        <f t="shared" si="1525"/>
        <v>1.005062449</v>
      </c>
      <c r="Q4745" s="104">
        <f t="shared" si="1526"/>
        <v>25.406547669999998</v>
      </c>
      <c r="R4745" s="104">
        <f t="shared" si="1527"/>
        <v>25.406547669999998</v>
      </c>
      <c r="S4745" s="109" t="s">
        <v>52</v>
      </c>
      <c r="T4745" s="110">
        <f t="shared" si="1514"/>
        <v>44783</v>
      </c>
      <c r="U4745" s="111">
        <f t="shared" si="1528"/>
        <v>0</v>
      </c>
    </row>
    <row r="4746" spans="1:21" x14ac:dyDescent="0.2">
      <c r="A4746" s="112">
        <f t="shared" si="1509"/>
        <v>44771</v>
      </c>
      <c r="B4746" s="104">
        <f t="shared" si="1517"/>
        <v>5045.7783154799999</v>
      </c>
      <c r="C4746" s="104">
        <f t="shared" si="1515"/>
        <v>4613.3264361199472</v>
      </c>
      <c r="D4746" s="132">
        <f t="shared" si="1518"/>
        <v>44753</v>
      </c>
      <c r="E4746" s="105">
        <f t="shared" si="1516"/>
        <v>2.0209999999999998E-3</v>
      </c>
      <c r="F4746" s="106">
        <f t="shared" si="1519"/>
        <v>19</v>
      </c>
      <c r="G4746" s="106">
        <f t="shared" si="1520"/>
        <v>31</v>
      </c>
      <c r="H4746" s="104">
        <f t="shared" si="1510"/>
        <v>1.00123819</v>
      </c>
      <c r="I4746" s="104">
        <f t="shared" si="1521"/>
        <v>1.0865799599999999</v>
      </c>
      <c r="J4746" s="104">
        <f t="shared" si="1522"/>
        <v>1.0879253499999999</v>
      </c>
      <c r="K4746" s="104">
        <f t="shared" si="1523"/>
        <v>5018.95477768</v>
      </c>
      <c r="L4746" s="107">
        <f t="shared" si="1512"/>
        <v>0</v>
      </c>
      <c r="M4746" s="105">
        <f t="shared" si="1513"/>
        <v>0</v>
      </c>
      <c r="N4746" s="104">
        <f t="shared" si="1524"/>
        <v>0</v>
      </c>
      <c r="O4746" s="113">
        <f t="shared" si="1511"/>
        <v>0.11</v>
      </c>
      <c r="P4746" s="108">
        <f t="shared" si="1525"/>
        <v>1.0053444469999999</v>
      </c>
      <c r="Q4746" s="104">
        <f t="shared" si="1526"/>
        <v>26.8235378</v>
      </c>
      <c r="R4746" s="104">
        <f t="shared" si="1527"/>
        <v>26.8235378</v>
      </c>
      <c r="S4746" s="109" t="s">
        <v>52</v>
      </c>
      <c r="T4746" s="110">
        <f t="shared" si="1514"/>
        <v>44783</v>
      </c>
      <c r="U4746" s="111">
        <f t="shared" si="1528"/>
        <v>0</v>
      </c>
    </row>
    <row r="4747" spans="1:21" x14ac:dyDescent="0.2">
      <c r="A4747" s="112">
        <f t="shared" ref="A4747:A4810" si="1529">(A4746+1)</f>
        <v>44772</v>
      </c>
      <c r="B4747" s="104">
        <f t="shared" si="1517"/>
        <v>5047.52273539</v>
      </c>
      <c r="C4747" s="104">
        <f t="shared" si="1515"/>
        <v>4613.3264361199472</v>
      </c>
      <c r="D4747" s="132">
        <f t="shared" si="1518"/>
        <v>44753</v>
      </c>
      <c r="E4747" s="105">
        <f t="shared" si="1516"/>
        <v>2.0209999999999998E-3</v>
      </c>
      <c r="F4747" s="106">
        <f t="shared" si="1519"/>
        <v>20</v>
      </c>
      <c r="G4747" s="106">
        <f t="shared" si="1520"/>
        <v>31</v>
      </c>
      <c r="H4747" s="104">
        <f t="shared" ref="H4747:H4810" si="1530">TRUNC(((1+$E4747)^($F4747/$G4747)),8)</f>
        <v>1.0013034000000001</v>
      </c>
      <c r="I4747" s="104">
        <f t="shared" si="1521"/>
        <v>1.0865799599999999</v>
      </c>
      <c r="J4747" s="104">
        <f t="shared" si="1522"/>
        <v>1.0879962000000001</v>
      </c>
      <c r="K4747" s="104">
        <f t="shared" si="1523"/>
        <v>5019.2816318499999</v>
      </c>
      <c r="L4747" s="107">
        <f t="shared" si="1512"/>
        <v>0</v>
      </c>
      <c r="M4747" s="105">
        <f t="shared" si="1513"/>
        <v>0</v>
      </c>
      <c r="N4747" s="104">
        <f t="shared" si="1524"/>
        <v>0</v>
      </c>
      <c r="O4747" s="113">
        <f t="shared" ref="O4747:O4810" si="1531">(O4746)</f>
        <v>0.11</v>
      </c>
      <c r="P4747" s="108">
        <f t="shared" si="1525"/>
        <v>1.0056265230000001</v>
      </c>
      <c r="Q4747" s="104">
        <f t="shared" si="1526"/>
        <v>28.241103540000001</v>
      </c>
      <c r="R4747" s="104">
        <f t="shared" si="1527"/>
        <v>28.241103540000001</v>
      </c>
      <c r="S4747" s="109" t="s">
        <v>52</v>
      </c>
      <c r="T4747" s="110">
        <f t="shared" si="1514"/>
        <v>44783</v>
      </c>
      <c r="U4747" s="111">
        <f t="shared" si="1528"/>
        <v>0</v>
      </c>
    </row>
    <row r="4748" spans="1:21" x14ac:dyDescent="0.2">
      <c r="A4748" s="112">
        <f t="shared" si="1529"/>
        <v>44773</v>
      </c>
      <c r="B4748" s="104">
        <f t="shared" si="1517"/>
        <v>5049.2677876800008</v>
      </c>
      <c r="C4748" s="104">
        <f t="shared" si="1515"/>
        <v>4613.3264361199472</v>
      </c>
      <c r="D4748" s="132">
        <f t="shared" si="1518"/>
        <v>44753</v>
      </c>
      <c r="E4748" s="105">
        <f t="shared" si="1516"/>
        <v>2.0209999999999998E-3</v>
      </c>
      <c r="F4748" s="106">
        <f t="shared" si="1519"/>
        <v>21</v>
      </c>
      <c r="G4748" s="106">
        <f t="shared" si="1520"/>
        <v>31</v>
      </c>
      <c r="H4748" s="104">
        <f t="shared" si="1530"/>
        <v>1.0013686100000001</v>
      </c>
      <c r="I4748" s="104">
        <f t="shared" si="1521"/>
        <v>1.0865799599999999</v>
      </c>
      <c r="J4748" s="104">
        <f t="shared" si="1522"/>
        <v>1.08806706</v>
      </c>
      <c r="K4748" s="104">
        <f t="shared" si="1523"/>
        <v>5019.6085321600003</v>
      </c>
      <c r="L4748" s="107">
        <f t="shared" ref="L4748:L4811" si="1532">IF(DAY(A4748)=E$2,VLOOKUP(A4748,$X$10:$AE$196,7),0)</f>
        <v>0</v>
      </c>
      <c r="M4748" s="105">
        <f t="shared" ref="M4748:M4811" si="1533">IF(DAY(A4748)=E$2,VLOOKUP(A4748,$X$10:$AE$200,5),0)</f>
        <v>0</v>
      </c>
      <c r="N4748" s="104">
        <f t="shared" si="1524"/>
        <v>0</v>
      </c>
      <c r="O4748" s="113">
        <f t="shared" si="1531"/>
        <v>0.11</v>
      </c>
      <c r="P4748" s="108">
        <f t="shared" si="1525"/>
        <v>1.005908679</v>
      </c>
      <c r="Q4748" s="104">
        <f t="shared" si="1526"/>
        <v>29.659255519999999</v>
      </c>
      <c r="R4748" s="104">
        <f t="shared" si="1527"/>
        <v>29.659255519999999</v>
      </c>
      <c r="S4748" s="109" t="s">
        <v>52</v>
      </c>
      <c r="T4748" s="110">
        <f t="shared" ref="T4748:T4811" si="1534">IF(DAY(A4748)=E$2+1,VLOOKUP(A4747,$X$10:$AE$200,8),T4747)</f>
        <v>44783</v>
      </c>
      <c r="U4748" s="111">
        <f t="shared" si="1528"/>
        <v>0</v>
      </c>
    </row>
    <row r="4749" spans="1:21" x14ac:dyDescent="0.2">
      <c r="A4749" s="112">
        <f t="shared" si="1529"/>
        <v>44774</v>
      </c>
      <c r="B4749" s="104">
        <f t="shared" si="1517"/>
        <v>5051.0134674400006</v>
      </c>
      <c r="C4749" s="104">
        <f t="shared" si="1515"/>
        <v>4613.3264361199472</v>
      </c>
      <c r="D4749" s="132">
        <f t="shared" si="1518"/>
        <v>44753</v>
      </c>
      <c r="E4749" s="105">
        <f t="shared" si="1516"/>
        <v>2.0209999999999998E-3</v>
      </c>
      <c r="F4749" s="106">
        <f t="shared" si="1519"/>
        <v>22</v>
      </c>
      <c r="G4749" s="106">
        <f t="shared" si="1520"/>
        <v>31</v>
      </c>
      <c r="H4749" s="104">
        <f t="shared" si="1530"/>
        <v>1.0014338300000001</v>
      </c>
      <c r="I4749" s="104">
        <f t="shared" si="1521"/>
        <v>1.0865799599999999</v>
      </c>
      <c r="J4749" s="104">
        <f t="shared" si="1522"/>
        <v>1.08813793</v>
      </c>
      <c r="K4749" s="104">
        <f t="shared" si="1523"/>
        <v>5019.9354786100002</v>
      </c>
      <c r="L4749" s="107">
        <f t="shared" si="1532"/>
        <v>0</v>
      </c>
      <c r="M4749" s="105">
        <f t="shared" si="1533"/>
        <v>0</v>
      </c>
      <c r="N4749" s="104">
        <f t="shared" si="1524"/>
        <v>0</v>
      </c>
      <c r="O4749" s="113">
        <f t="shared" si="1531"/>
        <v>0.11</v>
      </c>
      <c r="P4749" s="108">
        <f t="shared" si="1525"/>
        <v>1.006190914</v>
      </c>
      <c r="Q4749" s="104">
        <f t="shared" si="1526"/>
        <v>31.077988829999999</v>
      </c>
      <c r="R4749" s="104">
        <f t="shared" si="1527"/>
        <v>31.077988829999999</v>
      </c>
      <c r="S4749" s="109" t="s">
        <v>52</v>
      </c>
      <c r="T4749" s="110">
        <f t="shared" si="1534"/>
        <v>44783</v>
      </c>
      <c r="U4749" s="111">
        <f t="shared" si="1528"/>
        <v>0</v>
      </c>
    </row>
    <row r="4750" spans="1:21" x14ac:dyDescent="0.2">
      <c r="A4750" s="112">
        <f t="shared" si="1529"/>
        <v>44775</v>
      </c>
      <c r="B4750" s="104">
        <f t="shared" si="1517"/>
        <v>5052.75972834</v>
      </c>
      <c r="C4750" s="104">
        <f t="shared" si="1515"/>
        <v>4613.3264361199472</v>
      </c>
      <c r="D4750" s="132">
        <f t="shared" si="1518"/>
        <v>44753</v>
      </c>
      <c r="E4750" s="105">
        <f t="shared" si="1516"/>
        <v>2.0209999999999998E-3</v>
      </c>
      <c r="F4750" s="106">
        <f t="shared" si="1519"/>
        <v>23</v>
      </c>
      <c r="G4750" s="106">
        <f t="shared" si="1520"/>
        <v>31</v>
      </c>
      <c r="H4750" s="104">
        <f t="shared" si="1530"/>
        <v>1.00149906</v>
      </c>
      <c r="I4750" s="104">
        <f t="shared" si="1521"/>
        <v>1.0865799599999999</v>
      </c>
      <c r="J4750" s="104">
        <f t="shared" si="1522"/>
        <v>1.0882088000000001</v>
      </c>
      <c r="K4750" s="104">
        <f t="shared" si="1523"/>
        <v>5020.2624250500003</v>
      </c>
      <c r="L4750" s="107">
        <f t="shared" si="1532"/>
        <v>0</v>
      </c>
      <c r="M4750" s="105">
        <f t="shared" si="1533"/>
        <v>0</v>
      </c>
      <c r="N4750" s="104">
        <f t="shared" si="1524"/>
        <v>0</v>
      </c>
      <c r="O4750" s="113">
        <f t="shared" si="1531"/>
        <v>0.11</v>
      </c>
      <c r="P4750" s="108">
        <f t="shared" si="1525"/>
        <v>1.0064732279999999</v>
      </c>
      <c r="Q4750" s="104">
        <f t="shared" si="1526"/>
        <v>32.497303289999998</v>
      </c>
      <c r="R4750" s="104">
        <f t="shared" si="1527"/>
        <v>32.497303289999998</v>
      </c>
      <c r="S4750" s="109" t="s">
        <v>52</v>
      </c>
      <c r="T4750" s="110">
        <f t="shared" si="1534"/>
        <v>44783</v>
      </c>
      <c r="U4750" s="111">
        <f t="shared" si="1528"/>
        <v>0</v>
      </c>
    </row>
    <row r="4751" spans="1:21" x14ac:dyDescent="0.2">
      <c r="A4751" s="112">
        <f t="shared" si="1529"/>
        <v>44776</v>
      </c>
      <c r="B4751" s="104">
        <f t="shared" si="1517"/>
        <v>5054.5065704899998</v>
      </c>
      <c r="C4751" s="104">
        <f t="shared" si="1515"/>
        <v>4613.3264361199472</v>
      </c>
      <c r="D4751" s="132">
        <f t="shared" si="1518"/>
        <v>44753</v>
      </c>
      <c r="E4751" s="105">
        <f t="shared" si="1516"/>
        <v>2.0209999999999998E-3</v>
      </c>
      <c r="F4751" s="106">
        <f t="shared" si="1519"/>
        <v>24</v>
      </c>
      <c r="G4751" s="106">
        <f t="shared" si="1520"/>
        <v>31</v>
      </c>
      <c r="H4751" s="104">
        <f t="shared" si="1530"/>
        <v>1.00156428</v>
      </c>
      <c r="I4751" s="104">
        <f t="shared" si="1521"/>
        <v>1.0865799599999999</v>
      </c>
      <c r="J4751" s="104">
        <f t="shared" si="1522"/>
        <v>1.0882796699999999</v>
      </c>
      <c r="K4751" s="104">
        <f t="shared" si="1523"/>
        <v>5020.5893715000002</v>
      </c>
      <c r="L4751" s="107">
        <f t="shared" si="1532"/>
        <v>0</v>
      </c>
      <c r="M4751" s="105">
        <f t="shared" si="1533"/>
        <v>0</v>
      </c>
      <c r="N4751" s="104">
        <f t="shared" si="1524"/>
        <v>0</v>
      </c>
      <c r="O4751" s="113">
        <f t="shared" si="1531"/>
        <v>0.11</v>
      </c>
      <c r="P4751" s="108">
        <f t="shared" si="1525"/>
        <v>1.0067556209999999</v>
      </c>
      <c r="Q4751" s="104">
        <f t="shared" si="1526"/>
        <v>33.917198990000003</v>
      </c>
      <c r="R4751" s="104">
        <f t="shared" si="1527"/>
        <v>33.917198990000003</v>
      </c>
      <c r="S4751" s="109" t="s">
        <v>52</v>
      </c>
      <c r="T4751" s="110">
        <f t="shared" si="1534"/>
        <v>44783</v>
      </c>
      <c r="U4751" s="111">
        <f t="shared" si="1528"/>
        <v>0</v>
      </c>
    </row>
    <row r="4752" spans="1:21" x14ac:dyDescent="0.2">
      <c r="A4752" s="112">
        <f t="shared" si="1529"/>
        <v>44777</v>
      </c>
      <c r="B4752" s="104">
        <f t="shared" si="1517"/>
        <v>5056.2540918700006</v>
      </c>
      <c r="C4752" s="104">
        <f t="shared" si="1515"/>
        <v>4613.3264361199472</v>
      </c>
      <c r="D4752" s="132">
        <f t="shared" si="1518"/>
        <v>44753</v>
      </c>
      <c r="E4752" s="105">
        <f t="shared" si="1516"/>
        <v>2.0209999999999998E-3</v>
      </c>
      <c r="F4752" s="106">
        <f t="shared" si="1519"/>
        <v>25</v>
      </c>
      <c r="G4752" s="106">
        <f t="shared" si="1520"/>
        <v>31</v>
      </c>
      <c r="H4752" s="104">
        <f t="shared" si="1530"/>
        <v>1.0016295200000001</v>
      </c>
      <c r="I4752" s="104">
        <f t="shared" si="1521"/>
        <v>1.0865799599999999</v>
      </c>
      <c r="J4752" s="104">
        <f t="shared" si="1522"/>
        <v>1.0883505600000001</v>
      </c>
      <c r="K4752" s="104">
        <f t="shared" si="1523"/>
        <v>5020.9164102100003</v>
      </c>
      <c r="L4752" s="107">
        <f t="shared" si="1532"/>
        <v>0</v>
      </c>
      <c r="M4752" s="105">
        <f t="shared" si="1533"/>
        <v>0</v>
      </c>
      <c r="N4752" s="104">
        <f t="shared" si="1524"/>
        <v>0</v>
      </c>
      <c r="O4752" s="113">
        <f t="shared" si="1531"/>
        <v>0.11</v>
      </c>
      <c r="P4752" s="108">
        <f t="shared" si="1525"/>
        <v>1.0070380940000001</v>
      </c>
      <c r="Q4752" s="104">
        <f t="shared" si="1526"/>
        <v>35.337681660000001</v>
      </c>
      <c r="R4752" s="104">
        <f t="shared" si="1527"/>
        <v>35.337681660000001</v>
      </c>
      <c r="S4752" s="109" t="s">
        <v>52</v>
      </c>
      <c r="T4752" s="110">
        <f t="shared" si="1534"/>
        <v>44783</v>
      </c>
      <c r="U4752" s="111">
        <f t="shared" si="1528"/>
        <v>0</v>
      </c>
    </row>
    <row r="4753" spans="1:21" x14ac:dyDescent="0.2">
      <c r="A4753" s="112">
        <f t="shared" si="1529"/>
        <v>44778</v>
      </c>
      <c r="B4753" s="104">
        <f t="shared" si="1517"/>
        <v>5058.0021432000003</v>
      </c>
      <c r="C4753" s="104">
        <f t="shared" si="1515"/>
        <v>4613.3264361199472</v>
      </c>
      <c r="D4753" s="132">
        <f t="shared" si="1518"/>
        <v>44753</v>
      </c>
      <c r="E4753" s="105">
        <f t="shared" si="1516"/>
        <v>2.0209999999999998E-3</v>
      </c>
      <c r="F4753" s="106">
        <f t="shared" si="1519"/>
        <v>26</v>
      </c>
      <c r="G4753" s="106">
        <f t="shared" si="1520"/>
        <v>31</v>
      </c>
      <c r="H4753" s="104">
        <f t="shared" si="1530"/>
        <v>1.00169475</v>
      </c>
      <c r="I4753" s="104">
        <f t="shared" si="1521"/>
        <v>1.0865799599999999</v>
      </c>
      <c r="J4753" s="104">
        <f t="shared" si="1522"/>
        <v>1.0884214400000001</v>
      </c>
      <c r="K4753" s="104">
        <f t="shared" si="1523"/>
        <v>5021.2434027899999</v>
      </c>
      <c r="L4753" s="107">
        <f t="shared" si="1532"/>
        <v>0</v>
      </c>
      <c r="M4753" s="105">
        <f t="shared" si="1533"/>
        <v>0</v>
      </c>
      <c r="N4753" s="104">
        <f t="shared" si="1524"/>
        <v>0</v>
      </c>
      <c r="O4753" s="113">
        <f t="shared" si="1531"/>
        <v>0.11</v>
      </c>
      <c r="P4753" s="108">
        <f t="shared" si="1525"/>
        <v>1.0073206450000001</v>
      </c>
      <c r="Q4753" s="104">
        <f t="shared" si="1526"/>
        <v>36.758740410000001</v>
      </c>
      <c r="R4753" s="104">
        <f t="shared" si="1527"/>
        <v>36.758740410000001</v>
      </c>
      <c r="S4753" s="109" t="s">
        <v>52</v>
      </c>
      <c r="T4753" s="110">
        <f t="shared" si="1534"/>
        <v>44783</v>
      </c>
      <c r="U4753" s="111">
        <f t="shared" si="1528"/>
        <v>0</v>
      </c>
    </row>
    <row r="4754" spans="1:21" x14ac:dyDescent="0.2">
      <c r="A4754" s="112">
        <f t="shared" si="1529"/>
        <v>44779</v>
      </c>
      <c r="B4754" s="104">
        <f t="shared" si="1517"/>
        <v>5059.7507810199995</v>
      </c>
      <c r="C4754" s="104">
        <f t="shared" ref="C4754:C4817" si="1535">IF(DAY(A4753)=$E$2,VLOOKUP(A4753,X$10:Y$200,2),C4753)</f>
        <v>4613.3264361199472</v>
      </c>
      <c r="D4754" s="132">
        <f t="shared" si="1518"/>
        <v>44753</v>
      </c>
      <c r="E4754" s="105">
        <f t="shared" si="1516"/>
        <v>2.0209999999999998E-3</v>
      </c>
      <c r="F4754" s="106">
        <f t="shared" si="1519"/>
        <v>27</v>
      </c>
      <c r="G4754" s="106">
        <f t="shared" si="1520"/>
        <v>31</v>
      </c>
      <c r="H4754" s="104">
        <f t="shared" si="1530"/>
        <v>1.00175999</v>
      </c>
      <c r="I4754" s="104">
        <f t="shared" si="1521"/>
        <v>1.0865799599999999</v>
      </c>
      <c r="J4754" s="104">
        <f t="shared" si="1522"/>
        <v>1.0884923200000001</v>
      </c>
      <c r="K4754" s="104">
        <f t="shared" si="1523"/>
        <v>5021.5703953599996</v>
      </c>
      <c r="L4754" s="107">
        <f t="shared" si="1532"/>
        <v>0</v>
      </c>
      <c r="M4754" s="105">
        <f t="shared" si="1533"/>
        <v>0</v>
      </c>
      <c r="N4754" s="104">
        <f t="shared" si="1524"/>
        <v>0</v>
      </c>
      <c r="O4754" s="113">
        <f t="shared" si="1531"/>
        <v>0.11</v>
      </c>
      <c r="P4754" s="108">
        <f t="shared" si="1525"/>
        <v>1.007603276</v>
      </c>
      <c r="Q4754" s="104">
        <f t="shared" si="1526"/>
        <v>38.180385659999999</v>
      </c>
      <c r="R4754" s="104">
        <f t="shared" si="1527"/>
        <v>38.180385659999999</v>
      </c>
      <c r="S4754" s="109" t="s">
        <v>52</v>
      </c>
      <c r="T4754" s="110">
        <f t="shared" si="1534"/>
        <v>44783</v>
      </c>
      <c r="U4754" s="111">
        <f t="shared" si="1528"/>
        <v>0</v>
      </c>
    </row>
    <row r="4755" spans="1:21" x14ac:dyDescent="0.2">
      <c r="A4755" s="112">
        <f t="shared" si="1529"/>
        <v>44780</v>
      </c>
      <c r="B4755" s="104">
        <f t="shared" si="1517"/>
        <v>5061.5000984500002</v>
      </c>
      <c r="C4755" s="104">
        <f t="shared" si="1535"/>
        <v>4613.3264361199472</v>
      </c>
      <c r="D4755" s="132">
        <f t="shared" si="1518"/>
        <v>44753</v>
      </c>
      <c r="E4755" s="105">
        <f t="shared" si="1516"/>
        <v>2.0209999999999998E-3</v>
      </c>
      <c r="F4755" s="106">
        <f t="shared" si="1519"/>
        <v>28</v>
      </c>
      <c r="G4755" s="106">
        <f t="shared" si="1520"/>
        <v>31</v>
      </c>
      <c r="H4755" s="104">
        <f t="shared" si="1530"/>
        <v>1.0018252400000001</v>
      </c>
      <c r="I4755" s="104">
        <f t="shared" si="1521"/>
        <v>1.0865799599999999</v>
      </c>
      <c r="J4755" s="104">
        <f t="shared" si="1522"/>
        <v>1.0885632199999999</v>
      </c>
      <c r="K4755" s="104">
        <f t="shared" si="1523"/>
        <v>5021.8974802100001</v>
      </c>
      <c r="L4755" s="107">
        <f t="shared" si="1532"/>
        <v>0</v>
      </c>
      <c r="M4755" s="105">
        <f t="shared" si="1533"/>
        <v>0</v>
      </c>
      <c r="N4755" s="104">
        <f t="shared" si="1524"/>
        <v>0</v>
      </c>
      <c r="O4755" s="113">
        <f t="shared" si="1531"/>
        <v>0.11</v>
      </c>
      <c r="P4755" s="108">
        <f t="shared" si="1525"/>
        <v>1.0078859870000001</v>
      </c>
      <c r="Q4755" s="104">
        <f t="shared" si="1526"/>
        <v>39.602618239999998</v>
      </c>
      <c r="R4755" s="104">
        <f t="shared" si="1527"/>
        <v>39.602618239999998</v>
      </c>
      <c r="S4755" s="109" t="s">
        <v>52</v>
      </c>
      <c r="T4755" s="110">
        <f t="shared" si="1534"/>
        <v>44783</v>
      </c>
      <c r="U4755" s="111">
        <f t="shared" si="1528"/>
        <v>0</v>
      </c>
    </row>
    <row r="4756" spans="1:21" x14ac:dyDescent="0.2">
      <c r="A4756" s="112">
        <f t="shared" si="1529"/>
        <v>44781</v>
      </c>
      <c r="B4756" s="104">
        <f t="shared" si="1517"/>
        <v>5063.2499460300005</v>
      </c>
      <c r="C4756" s="104">
        <f t="shared" si="1535"/>
        <v>4613.3264361199472</v>
      </c>
      <c r="D4756" s="132">
        <f t="shared" si="1518"/>
        <v>44753</v>
      </c>
      <c r="E4756" s="105">
        <f t="shared" si="1516"/>
        <v>2.0209999999999998E-3</v>
      </c>
      <c r="F4756" s="106">
        <f t="shared" si="1519"/>
        <v>29</v>
      </c>
      <c r="G4756" s="106">
        <f t="shared" si="1520"/>
        <v>31</v>
      </c>
      <c r="H4756" s="104">
        <f t="shared" si="1530"/>
        <v>1.0018904799999999</v>
      </c>
      <c r="I4756" s="104">
        <f t="shared" si="1521"/>
        <v>1.0865799599999999</v>
      </c>
      <c r="J4756" s="104">
        <f t="shared" si="1522"/>
        <v>1.0886341100000001</v>
      </c>
      <c r="K4756" s="104">
        <f t="shared" si="1523"/>
        <v>5022.2245189200003</v>
      </c>
      <c r="L4756" s="107">
        <f t="shared" si="1532"/>
        <v>0</v>
      </c>
      <c r="M4756" s="105">
        <f t="shared" si="1533"/>
        <v>0</v>
      </c>
      <c r="N4756" s="104">
        <f t="shared" si="1524"/>
        <v>0</v>
      </c>
      <c r="O4756" s="113">
        <f t="shared" si="1531"/>
        <v>0.11</v>
      </c>
      <c r="P4756" s="108">
        <f t="shared" si="1525"/>
        <v>1.008168776</v>
      </c>
      <c r="Q4756" s="104">
        <f t="shared" si="1526"/>
        <v>41.025427110000003</v>
      </c>
      <c r="R4756" s="104">
        <f t="shared" si="1527"/>
        <v>41.025427110000003</v>
      </c>
      <c r="S4756" s="109" t="s">
        <v>52</v>
      </c>
      <c r="T4756" s="110">
        <f t="shared" si="1534"/>
        <v>44783</v>
      </c>
      <c r="U4756" s="111">
        <f t="shared" si="1528"/>
        <v>0</v>
      </c>
    </row>
    <row r="4757" spans="1:21" x14ac:dyDescent="0.2">
      <c r="A4757" s="112">
        <f t="shared" si="1529"/>
        <v>44782</v>
      </c>
      <c r="B4757" s="104">
        <f t="shared" si="1517"/>
        <v>5065.0004734299991</v>
      </c>
      <c r="C4757" s="104">
        <f t="shared" si="1535"/>
        <v>4613.3264361199472</v>
      </c>
      <c r="D4757" s="132">
        <f t="shared" si="1518"/>
        <v>44753</v>
      </c>
      <c r="E4757" s="105">
        <f t="shared" si="1516"/>
        <v>2.0209999999999998E-3</v>
      </c>
      <c r="F4757" s="106">
        <f t="shared" si="1519"/>
        <v>30</v>
      </c>
      <c r="G4757" s="106">
        <f t="shared" si="1520"/>
        <v>31</v>
      </c>
      <c r="H4757" s="104">
        <f t="shared" si="1530"/>
        <v>1.0019557400000001</v>
      </c>
      <c r="I4757" s="104">
        <f t="shared" si="1521"/>
        <v>1.0865799599999999</v>
      </c>
      <c r="J4757" s="104">
        <f t="shared" si="1522"/>
        <v>1.0887050199999999</v>
      </c>
      <c r="K4757" s="104">
        <f t="shared" si="1523"/>
        <v>5022.5516498999996</v>
      </c>
      <c r="L4757" s="107">
        <f t="shared" si="1532"/>
        <v>0</v>
      </c>
      <c r="M4757" s="105">
        <f t="shared" si="1533"/>
        <v>0</v>
      </c>
      <c r="N4757" s="104">
        <f t="shared" si="1524"/>
        <v>0</v>
      </c>
      <c r="O4757" s="113">
        <f t="shared" si="1531"/>
        <v>0.11</v>
      </c>
      <c r="P4757" s="108">
        <f t="shared" si="1525"/>
        <v>1.0084516450000001</v>
      </c>
      <c r="Q4757" s="104">
        <f t="shared" si="1526"/>
        <v>42.448823529999999</v>
      </c>
      <c r="R4757" s="104">
        <f t="shared" si="1527"/>
        <v>42.448823529999999</v>
      </c>
      <c r="S4757" s="109" t="s">
        <v>52</v>
      </c>
      <c r="T4757" s="110">
        <f t="shared" si="1534"/>
        <v>44783</v>
      </c>
      <c r="U4757" s="111">
        <f t="shared" si="1528"/>
        <v>0</v>
      </c>
    </row>
    <row r="4758" spans="1:21" ht="15" x14ac:dyDescent="0.2">
      <c r="A4758" s="112">
        <f t="shared" si="1529"/>
        <v>44783</v>
      </c>
      <c r="B4758" s="104">
        <f t="shared" si="1517"/>
        <v>5066.7515877400001</v>
      </c>
      <c r="C4758" s="104">
        <f t="shared" si="1535"/>
        <v>4613.3264361199472</v>
      </c>
      <c r="D4758" s="132">
        <f t="shared" si="1518"/>
        <v>44753</v>
      </c>
      <c r="E4758" s="105">
        <f t="shared" si="1516"/>
        <v>2.0209999999999998E-3</v>
      </c>
      <c r="F4758" s="106">
        <f t="shared" si="1519"/>
        <v>31</v>
      </c>
      <c r="G4758" s="106">
        <f t="shared" si="1520"/>
        <v>31</v>
      </c>
      <c r="H4758" s="104">
        <f t="shared" si="1530"/>
        <v>1.0020210000000001</v>
      </c>
      <c r="I4758" s="104">
        <f t="shared" si="1521"/>
        <v>1.0865799599999999</v>
      </c>
      <c r="J4758" s="104">
        <f t="shared" si="1522"/>
        <v>1.0887759299999999</v>
      </c>
      <c r="K4758" s="104">
        <f t="shared" si="1523"/>
        <v>5022.8787808799998</v>
      </c>
      <c r="L4758" s="107">
        <f t="shared" si="1532"/>
        <v>155</v>
      </c>
      <c r="M4758" s="137">
        <f>N4758/K4758</f>
        <v>0.18849406733923316</v>
      </c>
      <c r="N4758" s="104">
        <f>227.84782725+718.93502391</f>
        <v>946.78285116000006</v>
      </c>
      <c r="O4758" s="113">
        <f t="shared" si="1531"/>
        <v>0.11</v>
      </c>
      <c r="P4758" s="108">
        <f t="shared" si="1525"/>
        <v>1.0087345940000001</v>
      </c>
      <c r="Q4758" s="104">
        <f t="shared" si="1526"/>
        <v>43.872806859999997</v>
      </c>
      <c r="R4758" s="104">
        <f t="shared" si="1527"/>
        <v>990.65565802000003</v>
      </c>
      <c r="S4758" s="109" t="s">
        <v>52</v>
      </c>
      <c r="T4758" s="110">
        <f t="shared" si="1534"/>
        <v>44783</v>
      </c>
      <c r="U4758" s="111">
        <f t="shared" si="1528"/>
        <v>4076.0959297199997</v>
      </c>
    </row>
    <row r="4759" spans="1:21" x14ac:dyDescent="0.2">
      <c r="A4759" s="112">
        <f t="shared" si="1529"/>
        <v>44784</v>
      </c>
      <c r="B4759" s="104">
        <f t="shared" si="1517"/>
        <v>4077.51086123</v>
      </c>
      <c r="C4759" s="104">
        <f t="shared" si="1535"/>
        <v>3743.7417722199471</v>
      </c>
      <c r="D4759" s="132">
        <f t="shared" si="1518"/>
        <v>44784</v>
      </c>
      <c r="E4759" s="105">
        <f t="shared" si="1516"/>
        <v>2.065E-3</v>
      </c>
      <c r="F4759" s="106">
        <f t="shared" si="1519"/>
        <v>1</v>
      </c>
      <c r="G4759" s="106">
        <f t="shared" si="1520"/>
        <v>31</v>
      </c>
      <c r="H4759" s="104">
        <f t="shared" si="1530"/>
        <v>1.0000665399999999</v>
      </c>
      <c r="I4759" s="104">
        <f t="shared" si="1521"/>
        <v>1.0887759299999999</v>
      </c>
      <c r="J4759" s="104">
        <f t="shared" si="1522"/>
        <v>1.08884837</v>
      </c>
      <c r="K4759" s="104">
        <f t="shared" si="1523"/>
        <v>4076.3671263800002</v>
      </c>
      <c r="L4759" s="107">
        <f t="shared" si="1532"/>
        <v>0</v>
      </c>
      <c r="M4759" s="105">
        <f t="shared" si="1533"/>
        <v>0</v>
      </c>
      <c r="N4759" s="104">
        <f t="shared" si="1524"/>
        <v>0</v>
      </c>
      <c r="O4759" s="113">
        <f t="shared" si="1531"/>
        <v>0.11</v>
      </c>
      <c r="P4759" s="108">
        <f t="shared" si="1525"/>
        <v>1.0002805770000001</v>
      </c>
      <c r="Q4759" s="104">
        <f t="shared" si="1526"/>
        <v>1.14373485</v>
      </c>
      <c r="R4759" s="104">
        <f t="shared" si="1527"/>
        <v>1.14373485</v>
      </c>
      <c r="S4759" s="109" t="s">
        <v>52</v>
      </c>
      <c r="T4759" s="110">
        <f t="shared" si="1534"/>
        <v>44814</v>
      </c>
      <c r="U4759" s="111">
        <f t="shared" si="1528"/>
        <v>0</v>
      </c>
    </row>
    <row r="4760" spans="1:21" x14ac:dyDescent="0.2">
      <c r="A4760" s="112">
        <f t="shared" si="1529"/>
        <v>44785</v>
      </c>
      <c r="B4760" s="104">
        <f t="shared" si="1517"/>
        <v>4078.9263418999999</v>
      </c>
      <c r="C4760" s="104">
        <f t="shared" si="1535"/>
        <v>3743.7417722199471</v>
      </c>
      <c r="D4760" s="132">
        <f t="shared" si="1518"/>
        <v>44784</v>
      </c>
      <c r="E4760" s="105">
        <f t="shared" si="1516"/>
        <v>2.065E-3</v>
      </c>
      <c r="F4760" s="106">
        <f t="shared" si="1519"/>
        <v>2</v>
      </c>
      <c r="G4760" s="106">
        <f t="shared" si="1520"/>
        <v>31</v>
      </c>
      <c r="H4760" s="104">
        <f t="shared" si="1530"/>
        <v>1.0001330900000001</v>
      </c>
      <c r="I4760" s="104">
        <f t="shared" si="1521"/>
        <v>1.0887759299999999</v>
      </c>
      <c r="J4760" s="104">
        <f t="shared" si="1522"/>
        <v>1.08892083</v>
      </c>
      <c r="K4760" s="104">
        <f t="shared" si="1523"/>
        <v>4076.6383979100001</v>
      </c>
      <c r="L4760" s="107">
        <f t="shared" si="1532"/>
        <v>0</v>
      </c>
      <c r="M4760" s="105">
        <f t="shared" si="1533"/>
        <v>0</v>
      </c>
      <c r="N4760" s="104">
        <f t="shared" si="1524"/>
        <v>0</v>
      </c>
      <c r="O4760" s="113">
        <f t="shared" si="1531"/>
        <v>0.11</v>
      </c>
      <c r="P4760" s="108">
        <f t="shared" si="1525"/>
        <v>1.000561233</v>
      </c>
      <c r="Q4760" s="104">
        <f t="shared" si="1526"/>
        <v>2.28794399</v>
      </c>
      <c r="R4760" s="104">
        <f t="shared" si="1527"/>
        <v>2.28794399</v>
      </c>
      <c r="S4760" s="109" t="s">
        <v>52</v>
      </c>
      <c r="T4760" s="110">
        <f t="shared" si="1534"/>
        <v>44814</v>
      </c>
      <c r="U4760" s="111">
        <f t="shared" si="1528"/>
        <v>0</v>
      </c>
    </row>
    <row r="4761" spans="1:21" x14ac:dyDescent="0.2">
      <c r="A4761" s="112">
        <f t="shared" si="1529"/>
        <v>44786</v>
      </c>
      <c r="B4761" s="104">
        <f t="shared" si="1517"/>
        <v>4080.3423303</v>
      </c>
      <c r="C4761" s="104">
        <f t="shared" si="1535"/>
        <v>3743.7417722199471</v>
      </c>
      <c r="D4761" s="132">
        <f t="shared" si="1518"/>
        <v>44784</v>
      </c>
      <c r="E4761" s="105">
        <f t="shared" si="1516"/>
        <v>2.065E-3</v>
      </c>
      <c r="F4761" s="106">
        <f t="shared" si="1519"/>
        <v>3</v>
      </c>
      <c r="G4761" s="106">
        <f t="shared" si="1520"/>
        <v>31</v>
      </c>
      <c r="H4761" s="104">
        <f t="shared" si="1530"/>
        <v>1.0001996500000001</v>
      </c>
      <c r="I4761" s="104">
        <f t="shared" si="1521"/>
        <v>1.0887759299999999</v>
      </c>
      <c r="J4761" s="104">
        <f t="shared" si="1522"/>
        <v>1.0889933000000001</v>
      </c>
      <c r="K4761" s="104">
        <f t="shared" si="1523"/>
        <v>4076.9097068699998</v>
      </c>
      <c r="L4761" s="107">
        <f t="shared" si="1532"/>
        <v>0</v>
      </c>
      <c r="M4761" s="105">
        <f t="shared" si="1533"/>
        <v>0</v>
      </c>
      <c r="N4761" s="104">
        <f t="shared" si="1524"/>
        <v>0</v>
      </c>
      <c r="O4761" s="113">
        <f t="shared" si="1531"/>
        <v>0.11</v>
      </c>
      <c r="P4761" s="108">
        <f t="shared" si="1525"/>
        <v>1.0008419669999999</v>
      </c>
      <c r="Q4761" s="104">
        <f t="shared" si="1526"/>
        <v>3.43262343</v>
      </c>
      <c r="R4761" s="104">
        <f t="shared" si="1527"/>
        <v>3.43262343</v>
      </c>
      <c r="S4761" s="109" t="s">
        <v>52</v>
      </c>
      <c r="T4761" s="110">
        <f t="shared" si="1534"/>
        <v>44814</v>
      </c>
      <c r="U4761" s="111">
        <f t="shared" si="1528"/>
        <v>0</v>
      </c>
    </row>
    <row r="4762" spans="1:21" x14ac:dyDescent="0.2">
      <c r="A4762" s="112">
        <f t="shared" si="1529"/>
        <v>44787</v>
      </c>
      <c r="B4762" s="104">
        <f t="shared" si="1517"/>
        <v>4081.75879721</v>
      </c>
      <c r="C4762" s="104">
        <f t="shared" si="1535"/>
        <v>3743.7417722199471</v>
      </c>
      <c r="D4762" s="132">
        <f t="shared" si="1518"/>
        <v>44784</v>
      </c>
      <c r="E4762" s="105">
        <f t="shared" si="1516"/>
        <v>2.065E-3</v>
      </c>
      <c r="F4762" s="106">
        <f t="shared" si="1519"/>
        <v>4</v>
      </c>
      <c r="G4762" s="106">
        <f t="shared" si="1520"/>
        <v>31</v>
      </c>
      <c r="H4762" s="104">
        <f t="shared" si="1530"/>
        <v>1.0002662099999999</v>
      </c>
      <c r="I4762" s="104">
        <f t="shared" si="1521"/>
        <v>1.0887759299999999</v>
      </c>
      <c r="J4762" s="104">
        <f t="shared" si="1522"/>
        <v>1.0890657699999999</v>
      </c>
      <c r="K4762" s="104">
        <f t="shared" si="1523"/>
        <v>4077.1810158399999</v>
      </c>
      <c r="L4762" s="107">
        <f t="shared" si="1532"/>
        <v>0</v>
      </c>
      <c r="M4762" s="105">
        <f t="shared" si="1533"/>
        <v>0</v>
      </c>
      <c r="N4762" s="104">
        <f t="shared" si="1524"/>
        <v>0</v>
      </c>
      <c r="O4762" s="113">
        <f t="shared" si="1531"/>
        <v>0.11</v>
      </c>
      <c r="P4762" s="108">
        <f t="shared" si="1525"/>
        <v>1.0011227810000001</v>
      </c>
      <c r="Q4762" s="104">
        <f t="shared" si="1526"/>
        <v>4.5777813700000003</v>
      </c>
      <c r="R4762" s="104">
        <f t="shared" si="1527"/>
        <v>4.5777813700000003</v>
      </c>
      <c r="S4762" s="109" t="s">
        <v>52</v>
      </c>
      <c r="T4762" s="110">
        <f t="shared" si="1534"/>
        <v>44814</v>
      </c>
      <c r="U4762" s="111">
        <f t="shared" si="1528"/>
        <v>0</v>
      </c>
    </row>
    <row r="4763" spans="1:21" x14ac:dyDescent="0.2">
      <c r="A4763" s="112">
        <f t="shared" si="1529"/>
        <v>44788</v>
      </c>
      <c r="B4763" s="104">
        <f t="shared" si="1517"/>
        <v>4083.1757345400001</v>
      </c>
      <c r="C4763" s="104">
        <f t="shared" si="1535"/>
        <v>3743.7417722199471</v>
      </c>
      <c r="D4763" s="132">
        <f t="shared" si="1518"/>
        <v>44784</v>
      </c>
      <c r="E4763" s="105">
        <f t="shared" si="1516"/>
        <v>2.065E-3</v>
      </c>
      <c r="F4763" s="106">
        <f t="shared" si="1519"/>
        <v>5</v>
      </c>
      <c r="G4763" s="106">
        <f t="shared" si="1520"/>
        <v>31</v>
      </c>
      <c r="H4763" s="104">
        <f t="shared" si="1530"/>
        <v>1.00033277</v>
      </c>
      <c r="I4763" s="104">
        <f t="shared" si="1521"/>
        <v>1.0887759299999999</v>
      </c>
      <c r="J4763" s="104">
        <f t="shared" si="1522"/>
        <v>1.08913824</v>
      </c>
      <c r="K4763" s="104">
        <f t="shared" si="1523"/>
        <v>4077.4523248099999</v>
      </c>
      <c r="L4763" s="107">
        <f t="shared" si="1532"/>
        <v>0</v>
      </c>
      <c r="M4763" s="105">
        <f t="shared" si="1533"/>
        <v>0</v>
      </c>
      <c r="N4763" s="104">
        <f t="shared" si="1524"/>
        <v>0</v>
      </c>
      <c r="O4763" s="113">
        <f t="shared" si="1531"/>
        <v>0.11</v>
      </c>
      <c r="P4763" s="108">
        <f t="shared" si="1525"/>
        <v>1.001403673</v>
      </c>
      <c r="Q4763" s="104">
        <f t="shared" si="1526"/>
        <v>5.7234097300000002</v>
      </c>
      <c r="R4763" s="104">
        <f t="shared" si="1527"/>
        <v>5.7234097300000002</v>
      </c>
      <c r="S4763" s="109" t="s">
        <v>52</v>
      </c>
      <c r="T4763" s="110">
        <f t="shared" si="1534"/>
        <v>44814</v>
      </c>
      <c r="U4763" s="111">
        <f t="shared" si="1528"/>
        <v>0</v>
      </c>
    </row>
    <row r="4764" spans="1:21" x14ac:dyDescent="0.2">
      <c r="A4764" s="112">
        <f t="shared" si="1529"/>
        <v>44789</v>
      </c>
      <c r="B4764" s="104">
        <f t="shared" si="1517"/>
        <v>4084.5931798399997</v>
      </c>
      <c r="C4764" s="104">
        <f t="shared" si="1535"/>
        <v>3743.7417722199471</v>
      </c>
      <c r="D4764" s="132">
        <f t="shared" si="1518"/>
        <v>44784</v>
      </c>
      <c r="E4764" s="105">
        <f t="shared" si="1516"/>
        <v>2.065E-3</v>
      </c>
      <c r="F4764" s="106">
        <f t="shared" si="1519"/>
        <v>6</v>
      </c>
      <c r="G4764" s="106">
        <f t="shared" si="1520"/>
        <v>31</v>
      </c>
      <c r="H4764" s="104">
        <f t="shared" si="1530"/>
        <v>1.00039934</v>
      </c>
      <c r="I4764" s="104">
        <f t="shared" si="1521"/>
        <v>1.0887759299999999</v>
      </c>
      <c r="J4764" s="104">
        <f t="shared" si="1522"/>
        <v>1.0892107200000001</v>
      </c>
      <c r="K4764" s="104">
        <f t="shared" si="1523"/>
        <v>4077.7236712099998</v>
      </c>
      <c r="L4764" s="107">
        <f t="shared" si="1532"/>
        <v>0</v>
      </c>
      <c r="M4764" s="105">
        <f t="shared" si="1533"/>
        <v>0</v>
      </c>
      <c r="N4764" s="104">
        <f t="shared" si="1524"/>
        <v>0</v>
      </c>
      <c r="O4764" s="113">
        <f t="shared" si="1531"/>
        <v>0.11</v>
      </c>
      <c r="P4764" s="108">
        <f t="shared" si="1525"/>
        <v>1.0016846429999999</v>
      </c>
      <c r="Q4764" s="104">
        <f t="shared" si="1526"/>
        <v>6.8695086300000003</v>
      </c>
      <c r="R4764" s="104">
        <f t="shared" si="1527"/>
        <v>6.8695086300000003</v>
      </c>
      <c r="S4764" s="109" t="s">
        <v>52</v>
      </c>
      <c r="T4764" s="110">
        <f t="shared" si="1534"/>
        <v>44814</v>
      </c>
      <c r="U4764" s="111">
        <f t="shared" si="1528"/>
        <v>0</v>
      </c>
    </row>
    <row r="4765" spans="1:21" x14ac:dyDescent="0.2">
      <c r="A4765" s="112">
        <f t="shared" si="1529"/>
        <v>44790</v>
      </c>
      <c r="B4765" s="104">
        <f t="shared" si="1517"/>
        <v>4086.0111038700002</v>
      </c>
      <c r="C4765" s="104">
        <f t="shared" si="1535"/>
        <v>3743.7417722199471</v>
      </c>
      <c r="D4765" s="132">
        <f t="shared" si="1518"/>
        <v>44784</v>
      </c>
      <c r="E4765" s="105">
        <f t="shared" si="1516"/>
        <v>2.065E-3</v>
      </c>
      <c r="F4765" s="106">
        <f t="shared" si="1519"/>
        <v>7</v>
      </c>
      <c r="G4765" s="106">
        <f t="shared" si="1520"/>
        <v>31</v>
      </c>
      <c r="H4765" s="104">
        <f t="shared" si="1530"/>
        <v>1.00046591</v>
      </c>
      <c r="I4765" s="104">
        <f t="shared" si="1521"/>
        <v>1.0887759299999999</v>
      </c>
      <c r="J4765" s="104">
        <f t="shared" si="1522"/>
        <v>1.0892831999999999</v>
      </c>
      <c r="K4765" s="104">
        <f t="shared" si="1523"/>
        <v>4077.9950176100001</v>
      </c>
      <c r="L4765" s="107">
        <f t="shared" si="1532"/>
        <v>0</v>
      </c>
      <c r="M4765" s="105">
        <f t="shared" si="1533"/>
        <v>0</v>
      </c>
      <c r="N4765" s="104">
        <f t="shared" si="1524"/>
        <v>0</v>
      </c>
      <c r="O4765" s="113">
        <f t="shared" si="1531"/>
        <v>0.11</v>
      </c>
      <c r="P4765" s="108">
        <f t="shared" si="1525"/>
        <v>1.001965693</v>
      </c>
      <c r="Q4765" s="104">
        <f t="shared" si="1526"/>
        <v>8.0160862599999998</v>
      </c>
      <c r="R4765" s="104">
        <f t="shared" si="1527"/>
        <v>8.0160862599999998</v>
      </c>
      <c r="S4765" s="109" t="s">
        <v>52</v>
      </c>
      <c r="T4765" s="110">
        <f t="shared" si="1534"/>
        <v>44814</v>
      </c>
      <c r="U4765" s="111">
        <f t="shared" si="1528"/>
        <v>0</v>
      </c>
    </row>
    <row r="4766" spans="1:21" x14ac:dyDescent="0.2">
      <c r="A4766" s="112">
        <f t="shared" si="1529"/>
        <v>44791</v>
      </c>
      <c r="B4766" s="104">
        <f t="shared" si="1517"/>
        <v>4087.4295401200002</v>
      </c>
      <c r="C4766" s="104">
        <f t="shared" si="1535"/>
        <v>3743.7417722199471</v>
      </c>
      <c r="D4766" s="132">
        <f t="shared" si="1518"/>
        <v>44784</v>
      </c>
      <c r="E4766" s="105">
        <f t="shared" si="1516"/>
        <v>2.065E-3</v>
      </c>
      <c r="F4766" s="106">
        <f t="shared" si="1519"/>
        <v>8</v>
      </c>
      <c r="G4766" s="106">
        <f t="shared" si="1520"/>
        <v>31</v>
      </c>
      <c r="H4766" s="104">
        <f t="shared" si="1530"/>
        <v>1.0005324900000001</v>
      </c>
      <c r="I4766" s="104">
        <f t="shared" si="1521"/>
        <v>1.0887759299999999</v>
      </c>
      <c r="J4766" s="104">
        <f t="shared" si="1522"/>
        <v>1.0893556900000001</v>
      </c>
      <c r="K4766" s="104">
        <f t="shared" si="1523"/>
        <v>4078.2664014500001</v>
      </c>
      <c r="L4766" s="107">
        <f t="shared" si="1532"/>
        <v>0</v>
      </c>
      <c r="M4766" s="105">
        <f t="shared" si="1533"/>
        <v>0</v>
      </c>
      <c r="N4766" s="104">
        <f t="shared" si="1524"/>
        <v>0</v>
      </c>
      <c r="O4766" s="113">
        <f t="shared" si="1531"/>
        <v>0.11</v>
      </c>
      <c r="P4766" s="108">
        <f t="shared" si="1525"/>
        <v>1.002246822</v>
      </c>
      <c r="Q4766" s="104">
        <f t="shared" si="1526"/>
        <v>9.1631386700000004</v>
      </c>
      <c r="R4766" s="104">
        <f t="shared" si="1527"/>
        <v>9.1631386700000004</v>
      </c>
      <c r="S4766" s="109" t="s">
        <v>52</v>
      </c>
      <c r="T4766" s="110">
        <f t="shared" si="1534"/>
        <v>44814</v>
      </c>
      <c r="U4766" s="111">
        <f t="shared" si="1528"/>
        <v>0</v>
      </c>
    </row>
    <row r="4767" spans="1:21" x14ac:dyDescent="0.2">
      <c r="A4767" s="112">
        <f t="shared" si="1529"/>
        <v>44792</v>
      </c>
      <c r="B4767" s="104">
        <f t="shared" si="1517"/>
        <v>4088.8484470799999</v>
      </c>
      <c r="C4767" s="104">
        <f t="shared" si="1535"/>
        <v>3743.7417722199471</v>
      </c>
      <c r="D4767" s="132">
        <f t="shared" si="1518"/>
        <v>44784</v>
      </c>
      <c r="E4767" s="105">
        <f t="shared" si="1516"/>
        <v>2.065E-3</v>
      </c>
      <c r="F4767" s="106">
        <f t="shared" si="1519"/>
        <v>9</v>
      </c>
      <c r="G4767" s="106">
        <f t="shared" si="1520"/>
        <v>31</v>
      </c>
      <c r="H4767" s="104">
        <f t="shared" si="1530"/>
        <v>1.00059907</v>
      </c>
      <c r="I4767" s="104">
        <f t="shared" si="1521"/>
        <v>1.0887759299999999</v>
      </c>
      <c r="J4767" s="104">
        <f t="shared" si="1522"/>
        <v>1.0894281800000001</v>
      </c>
      <c r="K4767" s="104">
        <f t="shared" si="1523"/>
        <v>4078.5377852900001</v>
      </c>
      <c r="L4767" s="107">
        <f t="shared" si="1532"/>
        <v>0</v>
      </c>
      <c r="M4767" s="105">
        <f t="shared" si="1533"/>
        <v>0</v>
      </c>
      <c r="N4767" s="104">
        <f t="shared" si="1524"/>
        <v>0</v>
      </c>
      <c r="O4767" s="113">
        <f t="shared" si="1531"/>
        <v>0.11</v>
      </c>
      <c r="P4767" s="108">
        <f t="shared" si="1525"/>
        <v>1.002528029</v>
      </c>
      <c r="Q4767" s="104">
        <f t="shared" si="1526"/>
        <v>10.310661789999999</v>
      </c>
      <c r="R4767" s="104">
        <f t="shared" si="1527"/>
        <v>10.310661789999999</v>
      </c>
      <c r="S4767" s="109" t="s">
        <v>52</v>
      </c>
      <c r="T4767" s="110">
        <f t="shared" si="1534"/>
        <v>44814</v>
      </c>
      <c r="U4767" s="111">
        <f t="shared" si="1528"/>
        <v>0</v>
      </c>
    </row>
    <row r="4768" spans="1:21" x14ac:dyDescent="0.2">
      <c r="A4768" s="112">
        <f t="shared" si="1529"/>
        <v>44793</v>
      </c>
      <c r="B4768" s="104">
        <f t="shared" si="1517"/>
        <v>4090.26787053</v>
      </c>
      <c r="C4768" s="104">
        <f t="shared" si="1535"/>
        <v>3743.7417722199471</v>
      </c>
      <c r="D4768" s="132">
        <f t="shared" si="1518"/>
        <v>44784</v>
      </c>
      <c r="E4768" s="105">
        <f t="shared" si="1516"/>
        <v>2.065E-3</v>
      </c>
      <c r="F4768" s="106">
        <f t="shared" si="1519"/>
        <v>10</v>
      </c>
      <c r="G4768" s="106">
        <f t="shared" si="1520"/>
        <v>31</v>
      </c>
      <c r="H4768" s="104">
        <f t="shared" si="1530"/>
        <v>1.0006656599999999</v>
      </c>
      <c r="I4768" s="104">
        <f t="shared" si="1521"/>
        <v>1.0887759299999999</v>
      </c>
      <c r="J4768" s="104">
        <f t="shared" si="1522"/>
        <v>1.08950068</v>
      </c>
      <c r="K4768" s="104">
        <f t="shared" si="1523"/>
        <v>4078.8092065699998</v>
      </c>
      <c r="L4768" s="107">
        <f t="shared" si="1532"/>
        <v>0</v>
      </c>
      <c r="M4768" s="105">
        <f t="shared" si="1533"/>
        <v>0</v>
      </c>
      <c r="N4768" s="104">
        <f t="shared" si="1524"/>
        <v>0</v>
      </c>
      <c r="O4768" s="113">
        <f t="shared" si="1531"/>
        <v>0.11</v>
      </c>
      <c r="P4768" s="108">
        <f t="shared" si="1525"/>
        <v>1.002809316</v>
      </c>
      <c r="Q4768" s="104">
        <f t="shared" si="1526"/>
        <v>11.458663960000001</v>
      </c>
      <c r="R4768" s="104">
        <f t="shared" si="1527"/>
        <v>11.458663960000001</v>
      </c>
      <c r="S4768" s="109" t="s">
        <v>52</v>
      </c>
      <c r="T4768" s="110">
        <f t="shared" si="1534"/>
        <v>44814</v>
      </c>
      <c r="U4768" s="111">
        <f t="shared" si="1528"/>
        <v>0</v>
      </c>
    </row>
    <row r="4769" spans="1:21" x14ac:dyDescent="0.2">
      <c r="A4769" s="112">
        <f t="shared" si="1529"/>
        <v>44794</v>
      </c>
      <c r="B4769" s="104">
        <f t="shared" si="1517"/>
        <v>4091.68776484</v>
      </c>
      <c r="C4769" s="104">
        <f t="shared" si="1535"/>
        <v>3743.7417722199471</v>
      </c>
      <c r="D4769" s="132">
        <f t="shared" si="1518"/>
        <v>44784</v>
      </c>
      <c r="E4769" s="105">
        <f t="shared" si="1516"/>
        <v>2.065E-3</v>
      </c>
      <c r="F4769" s="106">
        <f t="shared" si="1519"/>
        <v>11</v>
      </c>
      <c r="G4769" s="106">
        <f t="shared" si="1520"/>
        <v>31</v>
      </c>
      <c r="H4769" s="104">
        <f t="shared" si="1530"/>
        <v>1.00073225</v>
      </c>
      <c r="I4769" s="104">
        <f t="shared" si="1521"/>
        <v>1.0887759299999999</v>
      </c>
      <c r="J4769" s="104">
        <f t="shared" si="1522"/>
        <v>1.0895731799999999</v>
      </c>
      <c r="K4769" s="104">
        <f t="shared" si="1523"/>
        <v>4079.0806278499999</v>
      </c>
      <c r="L4769" s="107">
        <f t="shared" si="1532"/>
        <v>0</v>
      </c>
      <c r="M4769" s="105">
        <f t="shared" si="1533"/>
        <v>0</v>
      </c>
      <c r="N4769" s="104">
        <f t="shared" si="1524"/>
        <v>0</v>
      </c>
      <c r="O4769" s="113">
        <f t="shared" si="1531"/>
        <v>0.11</v>
      </c>
      <c r="P4769" s="108">
        <f t="shared" si="1525"/>
        <v>1.003090681</v>
      </c>
      <c r="Q4769" s="104">
        <f t="shared" si="1526"/>
        <v>12.607136990000001</v>
      </c>
      <c r="R4769" s="104">
        <f t="shared" si="1527"/>
        <v>12.607136990000001</v>
      </c>
      <c r="S4769" s="109" t="s">
        <v>52</v>
      </c>
      <c r="T4769" s="110">
        <f t="shared" si="1534"/>
        <v>44814</v>
      </c>
      <c r="U4769" s="111">
        <f t="shared" si="1528"/>
        <v>0</v>
      </c>
    </row>
    <row r="4770" spans="1:21" x14ac:dyDescent="0.2">
      <c r="A4770" s="112">
        <f t="shared" si="1529"/>
        <v>44795</v>
      </c>
      <c r="B4770" s="104">
        <f t="shared" si="1517"/>
        <v>4093.1081341500003</v>
      </c>
      <c r="C4770" s="104">
        <f t="shared" si="1535"/>
        <v>3743.7417722199471</v>
      </c>
      <c r="D4770" s="132">
        <f t="shared" si="1518"/>
        <v>44784</v>
      </c>
      <c r="E4770" s="105">
        <f t="shared" si="1516"/>
        <v>2.065E-3</v>
      </c>
      <c r="F4770" s="106">
        <f t="shared" si="1519"/>
        <v>12</v>
      </c>
      <c r="G4770" s="106">
        <f t="shared" si="1520"/>
        <v>31</v>
      </c>
      <c r="H4770" s="104">
        <f t="shared" si="1530"/>
        <v>1.0007988400000001</v>
      </c>
      <c r="I4770" s="104">
        <f t="shared" si="1521"/>
        <v>1.0887759299999999</v>
      </c>
      <c r="J4770" s="104">
        <f t="shared" si="1522"/>
        <v>1.0896456800000001</v>
      </c>
      <c r="K4770" s="104">
        <f t="shared" si="1523"/>
        <v>4079.3520491300001</v>
      </c>
      <c r="L4770" s="107">
        <f t="shared" si="1532"/>
        <v>0</v>
      </c>
      <c r="M4770" s="105">
        <f t="shared" si="1533"/>
        <v>0</v>
      </c>
      <c r="N4770" s="104">
        <f t="shared" si="1524"/>
        <v>0</v>
      </c>
      <c r="O4770" s="113">
        <f t="shared" si="1531"/>
        <v>0.11</v>
      </c>
      <c r="P4770" s="108">
        <f t="shared" si="1525"/>
        <v>1.0033721250000001</v>
      </c>
      <c r="Q4770" s="104">
        <f t="shared" si="1526"/>
        <v>13.75608502</v>
      </c>
      <c r="R4770" s="104">
        <f t="shared" si="1527"/>
        <v>13.75608502</v>
      </c>
      <c r="S4770" s="109" t="s">
        <v>52</v>
      </c>
      <c r="T4770" s="110">
        <f t="shared" si="1534"/>
        <v>44814</v>
      </c>
      <c r="U4770" s="111">
        <f t="shared" si="1528"/>
        <v>0</v>
      </c>
    </row>
    <row r="4771" spans="1:21" x14ac:dyDescent="0.2">
      <c r="A4771" s="112">
        <f t="shared" si="1529"/>
        <v>44796</v>
      </c>
      <c r="B4771" s="104">
        <f t="shared" si="1517"/>
        <v>4094.5290536800003</v>
      </c>
      <c r="C4771" s="104">
        <f t="shared" si="1535"/>
        <v>3743.7417722199471</v>
      </c>
      <c r="D4771" s="132">
        <f t="shared" si="1518"/>
        <v>44784</v>
      </c>
      <c r="E4771" s="105">
        <f t="shared" si="1516"/>
        <v>2.065E-3</v>
      </c>
      <c r="F4771" s="106">
        <f t="shared" si="1519"/>
        <v>13</v>
      </c>
      <c r="G4771" s="106">
        <f t="shared" si="1520"/>
        <v>31</v>
      </c>
      <c r="H4771" s="104">
        <f t="shared" si="1530"/>
        <v>1.0008654400000001</v>
      </c>
      <c r="I4771" s="104">
        <f t="shared" si="1521"/>
        <v>1.0887759299999999</v>
      </c>
      <c r="J4771" s="104">
        <f t="shared" si="1522"/>
        <v>1.0897182000000001</v>
      </c>
      <c r="K4771" s="104">
        <f t="shared" si="1523"/>
        <v>4079.6235452800001</v>
      </c>
      <c r="L4771" s="107">
        <f t="shared" si="1532"/>
        <v>0</v>
      </c>
      <c r="M4771" s="105">
        <f t="shared" si="1533"/>
        <v>0</v>
      </c>
      <c r="N4771" s="104">
        <f t="shared" si="1524"/>
        <v>0</v>
      </c>
      <c r="O4771" s="113">
        <f t="shared" si="1531"/>
        <v>0.11</v>
      </c>
      <c r="P4771" s="108">
        <f t="shared" si="1525"/>
        <v>1.003653648</v>
      </c>
      <c r="Q4771" s="104">
        <f t="shared" si="1526"/>
        <v>14.9055084</v>
      </c>
      <c r="R4771" s="104">
        <f t="shared" si="1527"/>
        <v>14.9055084</v>
      </c>
      <c r="S4771" s="109" t="s">
        <v>52</v>
      </c>
      <c r="T4771" s="110">
        <f t="shared" si="1534"/>
        <v>44814</v>
      </c>
      <c r="U4771" s="111">
        <f t="shared" si="1528"/>
        <v>0</v>
      </c>
    </row>
    <row r="4772" spans="1:21" x14ac:dyDescent="0.2">
      <c r="A4772" s="112">
        <f t="shared" si="1529"/>
        <v>44797</v>
      </c>
      <c r="B4772" s="104">
        <f t="shared" si="1517"/>
        <v>4095.9504483999999</v>
      </c>
      <c r="C4772" s="104">
        <f t="shared" si="1535"/>
        <v>3743.7417722199471</v>
      </c>
      <c r="D4772" s="132">
        <f t="shared" si="1518"/>
        <v>44784</v>
      </c>
      <c r="E4772" s="105">
        <f t="shared" si="1516"/>
        <v>2.065E-3</v>
      </c>
      <c r="F4772" s="106">
        <f t="shared" si="1519"/>
        <v>14</v>
      </c>
      <c r="G4772" s="106">
        <f t="shared" si="1520"/>
        <v>31</v>
      </c>
      <c r="H4772" s="104">
        <f t="shared" si="1530"/>
        <v>1.0009320500000001</v>
      </c>
      <c r="I4772" s="104">
        <f t="shared" si="1521"/>
        <v>1.0887759299999999</v>
      </c>
      <c r="J4772" s="104">
        <f t="shared" si="1522"/>
        <v>1.0897907200000001</v>
      </c>
      <c r="K4772" s="104">
        <f t="shared" si="1523"/>
        <v>4079.8950414400001</v>
      </c>
      <c r="L4772" s="107">
        <f t="shared" si="1532"/>
        <v>0</v>
      </c>
      <c r="M4772" s="105">
        <f t="shared" si="1533"/>
        <v>0</v>
      </c>
      <c r="N4772" s="104">
        <f t="shared" si="1524"/>
        <v>0</v>
      </c>
      <c r="O4772" s="113">
        <f t="shared" si="1531"/>
        <v>0.11</v>
      </c>
      <c r="P4772" s="108">
        <f t="shared" si="1525"/>
        <v>1.0039352500000001</v>
      </c>
      <c r="Q4772" s="104">
        <f t="shared" si="1526"/>
        <v>16.055406959999999</v>
      </c>
      <c r="R4772" s="104">
        <f t="shared" si="1527"/>
        <v>16.055406959999999</v>
      </c>
      <c r="S4772" s="109" t="s">
        <v>52</v>
      </c>
      <c r="T4772" s="110">
        <f t="shared" si="1534"/>
        <v>44814</v>
      </c>
      <c r="U4772" s="111">
        <f t="shared" si="1528"/>
        <v>0</v>
      </c>
    </row>
    <row r="4773" spans="1:21" x14ac:dyDescent="0.2">
      <c r="A4773" s="112">
        <f t="shared" si="1529"/>
        <v>44798</v>
      </c>
      <c r="B4773" s="104">
        <f t="shared" si="1517"/>
        <v>4097.3723183399998</v>
      </c>
      <c r="C4773" s="104">
        <f t="shared" si="1535"/>
        <v>3743.7417722199471</v>
      </c>
      <c r="D4773" s="132">
        <f t="shared" si="1518"/>
        <v>44784</v>
      </c>
      <c r="E4773" s="105">
        <f t="shared" si="1516"/>
        <v>2.065E-3</v>
      </c>
      <c r="F4773" s="106">
        <f t="shared" si="1519"/>
        <v>15</v>
      </c>
      <c r="G4773" s="106">
        <f t="shared" si="1520"/>
        <v>31</v>
      </c>
      <c r="H4773" s="104">
        <f t="shared" si="1530"/>
        <v>1.00099866</v>
      </c>
      <c r="I4773" s="104">
        <f t="shared" si="1521"/>
        <v>1.0887759299999999</v>
      </c>
      <c r="J4773" s="104">
        <f t="shared" si="1522"/>
        <v>1.0898632399999999</v>
      </c>
      <c r="K4773" s="104">
        <f t="shared" si="1523"/>
        <v>4080.1665375900002</v>
      </c>
      <c r="L4773" s="107">
        <f t="shared" si="1532"/>
        <v>0</v>
      </c>
      <c r="M4773" s="105">
        <f t="shared" si="1533"/>
        <v>0</v>
      </c>
      <c r="N4773" s="104">
        <f t="shared" si="1524"/>
        <v>0</v>
      </c>
      <c r="O4773" s="113">
        <f t="shared" si="1531"/>
        <v>0.11</v>
      </c>
      <c r="P4773" s="108">
        <f t="shared" si="1525"/>
        <v>1.004216931</v>
      </c>
      <c r="Q4773" s="104">
        <f t="shared" si="1526"/>
        <v>17.205780749999999</v>
      </c>
      <c r="R4773" s="104">
        <f t="shared" si="1527"/>
        <v>17.205780749999999</v>
      </c>
      <c r="S4773" s="109" t="s">
        <v>52</v>
      </c>
      <c r="T4773" s="110">
        <f t="shared" si="1534"/>
        <v>44814</v>
      </c>
      <c r="U4773" s="111">
        <f t="shared" si="1528"/>
        <v>0</v>
      </c>
    </row>
    <row r="4774" spans="1:21" x14ac:dyDescent="0.2">
      <c r="A4774" s="112">
        <f t="shared" si="1529"/>
        <v>44799</v>
      </c>
      <c r="B4774" s="104">
        <f t="shared" si="1517"/>
        <v>4098.79470528</v>
      </c>
      <c r="C4774" s="104">
        <f t="shared" si="1535"/>
        <v>3743.7417722199471</v>
      </c>
      <c r="D4774" s="132">
        <f t="shared" si="1518"/>
        <v>44784</v>
      </c>
      <c r="E4774" s="105">
        <f t="shared" si="1516"/>
        <v>2.065E-3</v>
      </c>
      <c r="F4774" s="106">
        <f t="shared" si="1519"/>
        <v>16</v>
      </c>
      <c r="G4774" s="106">
        <f t="shared" si="1520"/>
        <v>31</v>
      </c>
      <c r="H4774" s="104">
        <f t="shared" si="1530"/>
        <v>1.00106527</v>
      </c>
      <c r="I4774" s="104">
        <f t="shared" si="1521"/>
        <v>1.0887759299999999</v>
      </c>
      <c r="J4774" s="104">
        <f t="shared" si="1522"/>
        <v>1.0899357700000001</v>
      </c>
      <c r="K4774" s="104">
        <f t="shared" si="1523"/>
        <v>4080.43807118</v>
      </c>
      <c r="L4774" s="107">
        <f t="shared" si="1532"/>
        <v>0</v>
      </c>
      <c r="M4774" s="105">
        <f t="shared" si="1533"/>
        <v>0</v>
      </c>
      <c r="N4774" s="104">
        <f t="shared" si="1524"/>
        <v>0</v>
      </c>
      <c r="O4774" s="113">
        <f t="shared" si="1531"/>
        <v>0.11</v>
      </c>
      <c r="P4774" s="108">
        <f t="shared" si="1525"/>
        <v>1.0044986920000001</v>
      </c>
      <c r="Q4774" s="104">
        <f t="shared" si="1526"/>
        <v>18.356634100000001</v>
      </c>
      <c r="R4774" s="104">
        <f t="shared" si="1527"/>
        <v>18.356634100000001</v>
      </c>
      <c r="S4774" s="109" t="s">
        <v>52</v>
      </c>
      <c r="T4774" s="110">
        <f t="shared" si="1534"/>
        <v>44814</v>
      </c>
      <c r="U4774" s="111">
        <f t="shared" si="1528"/>
        <v>0</v>
      </c>
    </row>
    <row r="4775" spans="1:21" x14ac:dyDescent="0.2">
      <c r="A4775" s="112">
        <f t="shared" si="1529"/>
        <v>44800</v>
      </c>
      <c r="B4775" s="104">
        <f t="shared" si="1517"/>
        <v>4100.21756353</v>
      </c>
      <c r="C4775" s="104">
        <f t="shared" si="1535"/>
        <v>3743.7417722199471</v>
      </c>
      <c r="D4775" s="132">
        <f t="shared" si="1518"/>
        <v>44784</v>
      </c>
      <c r="E4775" s="105">
        <f t="shared" si="1516"/>
        <v>2.065E-3</v>
      </c>
      <c r="F4775" s="106">
        <f t="shared" si="1519"/>
        <v>17</v>
      </c>
      <c r="G4775" s="106">
        <f t="shared" si="1520"/>
        <v>31</v>
      </c>
      <c r="H4775" s="104">
        <f t="shared" si="1530"/>
        <v>1.0011318899999999</v>
      </c>
      <c r="I4775" s="104">
        <f t="shared" si="1521"/>
        <v>1.0887759299999999</v>
      </c>
      <c r="J4775" s="104">
        <f t="shared" si="1522"/>
        <v>1.0900083</v>
      </c>
      <c r="K4775" s="104">
        <f t="shared" si="1523"/>
        <v>4080.7096047700002</v>
      </c>
      <c r="L4775" s="107">
        <f t="shared" si="1532"/>
        <v>0</v>
      </c>
      <c r="M4775" s="105">
        <f t="shared" si="1533"/>
        <v>0</v>
      </c>
      <c r="N4775" s="104">
        <f t="shared" si="1524"/>
        <v>0</v>
      </c>
      <c r="O4775" s="113">
        <f t="shared" si="1531"/>
        <v>0.11</v>
      </c>
      <c r="P4775" s="108">
        <f t="shared" si="1525"/>
        <v>1.004780531</v>
      </c>
      <c r="Q4775" s="104">
        <f t="shared" si="1526"/>
        <v>19.507958760000001</v>
      </c>
      <c r="R4775" s="104">
        <f t="shared" si="1527"/>
        <v>19.507958760000001</v>
      </c>
      <c r="S4775" s="109" t="s">
        <v>52</v>
      </c>
      <c r="T4775" s="110">
        <f t="shared" si="1534"/>
        <v>44814</v>
      </c>
      <c r="U4775" s="111">
        <f t="shared" si="1528"/>
        <v>0</v>
      </c>
    </row>
    <row r="4776" spans="1:21" x14ac:dyDescent="0.2">
      <c r="A4776" s="112">
        <f t="shared" si="1529"/>
        <v>44801</v>
      </c>
      <c r="B4776" s="104">
        <f t="shared" si="1517"/>
        <v>4101.6408972399995</v>
      </c>
      <c r="C4776" s="104">
        <f t="shared" si="1535"/>
        <v>3743.7417722199471</v>
      </c>
      <c r="D4776" s="132">
        <f t="shared" si="1518"/>
        <v>44784</v>
      </c>
      <c r="E4776" s="105">
        <f t="shared" si="1516"/>
        <v>2.065E-3</v>
      </c>
      <c r="F4776" s="106">
        <f t="shared" si="1519"/>
        <v>18</v>
      </c>
      <c r="G4776" s="106">
        <f t="shared" si="1520"/>
        <v>31</v>
      </c>
      <c r="H4776" s="104">
        <f t="shared" si="1530"/>
        <v>1.00119851</v>
      </c>
      <c r="I4776" s="104">
        <f t="shared" si="1521"/>
        <v>1.0887759299999999</v>
      </c>
      <c r="J4776" s="104">
        <f t="shared" si="1522"/>
        <v>1.09008083</v>
      </c>
      <c r="K4776" s="104">
        <f t="shared" si="1523"/>
        <v>4080.9811383599999</v>
      </c>
      <c r="L4776" s="107">
        <f t="shared" si="1532"/>
        <v>0</v>
      </c>
      <c r="M4776" s="105">
        <f t="shared" si="1533"/>
        <v>0</v>
      </c>
      <c r="N4776" s="104">
        <f t="shared" si="1524"/>
        <v>0</v>
      </c>
      <c r="O4776" s="113">
        <f t="shared" si="1531"/>
        <v>0.11</v>
      </c>
      <c r="P4776" s="108">
        <f t="shared" si="1525"/>
        <v>1.005062449</v>
      </c>
      <c r="Q4776" s="104">
        <f t="shared" si="1526"/>
        <v>20.659758879999998</v>
      </c>
      <c r="R4776" s="104">
        <f t="shared" si="1527"/>
        <v>20.659758879999998</v>
      </c>
      <c r="S4776" s="109" t="s">
        <v>52</v>
      </c>
      <c r="T4776" s="110">
        <f t="shared" si="1534"/>
        <v>44814</v>
      </c>
      <c r="U4776" s="111">
        <f t="shared" si="1528"/>
        <v>0</v>
      </c>
    </row>
    <row r="4777" spans="1:21" x14ac:dyDescent="0.2">
      <c r="A4777" s="112">
        <f t="shared" si="1529"/>
        <v>44802</v>
      </c>
      <c r="B4777" s="104">
        <f t="shared" si="1517"/>
        <v>4103.0647481799997</v>
      </c>
      <c r="C4777" s="104">
        <f t="shared" si="1535"/>
        <v>3743.7417722199471</v>
      </c>
      <c r="D4777" s="132">
        <f t="shared" si="1518"/>
        <v>44784</v>
      </c>
      <c r="E4777" s="105">
        <f t="shared" si="1516"/>
        <v>2.065E-3</v>
      </c>
      <c r="F4777" s="106">
        <f t="shared" si="1519"/>
        <v>19</v>
      </c>
      <c r="G4777" s="106">
        <f t="shared" si="1520"/>
        <v>31</v>
      </c>
      <c r="H4777" s="104">
        <f t="shared" si="1530"/>
        <v>1.0012651299999999</v>
      </c>
      <c r="I4777" s="104">
        <f t="shared" si="1521"/>
        <v>1.0887759299999999</v>
      </c>
      <c r="J4777" s="104">
        <f t="shared" si="1522"/>
        <v>1.0901533699999999</v>
      </c>
      <c r="K4777" s="104">
        <f t="shared" si="1523"/>
        <v>4081.2527093899998</v>
      </c>
      <c r="L4777" s="107">
        <f t="shared" si="1532"/>
        <v>0</v>
      </c>
      <c r="M4777" s="105">
        <f t="shared" si="1533"/>
        <v>0</v>
      </c>
      <c r="N4777" s="104">
        <f t="shared" si="1524"/>
        <v>0</v>
      </c>
      <c r="O4777" s="113">
        <f t="shared" si="1531"/>
        <v>0.11</v>
      </c>
      <c r="P4777" s="108">
        <f t="shared" si="1525"/>
        <v>1.0053444469999999</v>
      </c>
      <c r="Q4777" s="104">
        <f t="shared" si="1526"/>
        <v>21.812038789999999</v>
      </c>
      <c r="R4777" s="104">
        <f t="shared" si="1527"/>
        <v>21.812038789999999</v>
      </c>
      <c r="S4777" s="109" t="s">
        <v>52</v>
      </c>
      <c r="T4777" s="110">
        <f t="shared" si="1534"/>
        <v>44814</v>
      </c>
      <c r="U4777" s="111">
        <f t="shared" si="1528"/>
        <v>0</v>
      </c>
    </row>
    <row r="4778" spans="1:21" x14ac:dyDescent="0.2">
      <c r="A4778" s="112">
        <f t="shared" si="1529"/>
        <v>44803</v>
      </c>
      <c r="B4778" s="104">
        <f t="shared" si="1517"/>
        <v>4104.4891083000002</v>
      </c>
      <c r="C4778" s="104">
        <f t="shared" si="1535"/>
        <v>3743.7417722199471</v>
      </c>
      <c r="D4778" s="132">
        <f t="shared" si="1518"/>
        <v>44784</v>
      </c>
      <c r="E4778" s="105">
        <f t="shared" si="1516"/>
        <v>2.065E-3</v>
      </c>
      <c r="F4778" s="106">
        <f t="shared" si="1519"/>
        <v>20</v>
      </c>
      <c r="G4778" s="106">
        <f t="shared" si="1520"/>
        <v>31</v>
      </c>
      <c r="H4778" s="104">
        <f t="shared" si="1530"/>
        <v>1.00133177</v>
      </c>
      <c r="I4778" s="104">
        <f t="shared" si="1521"/>
        <v>1.0887759299999999</v>
      </c>
      <c r="J4778" s="104">
        <f t="shared" si="1522"/>
        <v>1.09022592</v>
      </c>
      <c r="K4778" s="104">
        <f t="shared" si="1523"/>
        <v>4081.5243178599999</v>
      </c>
      <c r="L4778" s="107">
        <f t="shared" si="1532"/>
        <v>0</v>
      </c>
      <c r="M4778" s="105">
        <f t="shared" si="1533"/>
        <v>0</v>
      </c>
      <c r="N4778" s="104">
        <f t="shared" si="1524"/>
        <v>0</v>
      </c>
      <c r="O4778" s="113">
        <f t="shared" si="1531"/>
        <v>0.11</v>
      </c>
      <c r="P4778" s="108">
        <f t="shared" si="1525"/>
        <v>1.0056265230000001</v>
      </c>
      <c r="Q4778" s="104">
        <f t="shared" si="1526"/>
        <v>22.964790440000002</v>
      </c>
      <c r="R4778" s="104">
        <f t="shared" si="1527"/>
        <v>22.964790440000002</v>
      </c>
      <c r="S4778" s="109" t="s">
        <v>52</v>
      </c>
      <c r="T4778" s="110">
        <f t="shared" si="1534"/>
        <v>44814</v>
      </c>
      <c r="U4778" s="111">
        <f t="shared" si="1528"/>
        <v>0</v>
      </c>
    </row>
    <row r="4779" spans="1:21" x14ac:dyDescent="0.2">
      <c r="A4779" s="112">
        <f t="shared" si="1529"/>
        <v>44804</v>
      </c>
      <c r="B4779" s="104">
        <f t="shared" si="1517"/>
        <v>4105.9139481900002</v>
      </c>
      <c r="C4779" s="104">
        <f t="shared" si="1535"/>
        <v>3743.7417722199471</v>
      </c>
      <c r="D4779" s="132">
        <f t="shared" si="1518"/>
        <v>44784</v>
      </c>
      <c r="E4779" s="105">
        <f t="shared" ref="E4779:E4842" si="1536">IF(DAY(A4778)=$E$2,VLOOKUP(A4778,$AG$10:$AH$200,2),E4778)</f>
        <v>2.065E-3</v>
      </c>
      <c r="F4779" s="106">
        <f t="shared" si="1519"/>
        <v>21</v>
      </c>
      <c r="G4779" s="106">
        <f t="shared" si="1520"/>
        <v>31</v>
      </c>
      <c r="H4779" s="104">
        <f t="shared" si="1530"/>
        <v>1.0013984</v>
      </c>
      <c r="I4779" s="104">
        <f t="shared" si="1521"/>
        <v>1.0887759299999999</v>
      </c>
      <c r="J4779" s="104">
        <f t="shared" si="1522"/>
        <v>1.09029847</v>
      </c>
      <c r="K4779" s="104">
        <f t="shared" si="1523"/>
        <v>4081.79592632</v>
      </c>
      <c r="L4779" s="107">
        <f t="shared" si="1532"/>
        <v>0</v>
      </c>
      <c r="M4779" s="105">
        <f t="shared" si="1533"/>
        <v>0</v>
      </c>
      <c r="N4779" s="104">
        <f t="shared" si="1524"/>
        <v>0</v>
      </c>
      <c r="O4779" s="113">
        <f t="shared" si="1531"/>
        <v>0.11</v>
      </c>
      <c r="P4779" s="108">
        <f t="shared" si="1525"/>
        <v>1.005908679</v>
      </c>
      <c r="Q4779" s="104">
        <f t="shared" si="1526"/>
        <v>24.11802187</v>
      </c>
      <c r="R4779" s="104">
        <f t="shared" si="1527"/>
        <v>24.11802187</v>
      </c>
      <c r="S4779" s="109" t="s">
        <v>52</v>
      </c>
      <c r="T4779" s="110">
        <f t="shared" si="1534"/>
        <v>44814</v>
      </c>
      <c r="U4779" s="111">
        <f t="shared" si="1528"/>
        <v>0</v>
      </c>
    </row>
    <row r="4780" spans="1:21" x14ac:dyDescent="0.2">
      <c r="A4780" s="112">
        <f t="shared" si="1529"/>
        <v>44805</v>
      </c>
      <c r="B4780" s="104">
        <f t="shared" si="1517"/>
        <v>4107.3393015000001</v>
      </c>
      <c r="C4780" s="104">
        <f t="shared" si="1535"/>
        <v>3743.7417722199471</v>
      </c>
      <c r="D4780" s="132">
        <f t="shared" si="1518"/>
        <v>44784</v>
      </c>
      <c r="E4780" s="105">
        <f t="shared" si="1536"/>
        <v>2.065E-3</v>
      </c>
      <c r="F4780" s="106">
        <f t="shared" si="1519"/>
        <v>22</v>
      </c>
      <c r="G4780" s="106">
        <f t="shared" si="1520"/>
        <v>31</v>
      </c>
      <c r="H4780" s="104">
        <f t="shared" si="1530"/>
        <v>1.00146504</v>
      </c>
      <c r="I4780" s="104">
        <f t="shared" si="1521"/>
        <v>1.0887759299999999</v>
      </c>
      <c r="J4780" s="104">
        <f t="shared" si="1522"/>
        <v>1.09037103</v>
      </c>
      <c r="K4780" s="104">
        <f t="shared" si="1523"/>
        <v>4082.0675722199999</v>
      </c>
      <c r="L4780" s="107">
        <f t="shared" si="1532"/>
        <v>0</v>
      </c>
      <c r="M4780" s="105">
        <f t="shared" si="1533"/>
        <v>0</v>
      </c>
      <c r="N4780" s="104">
        <f t="shared" si="1524"/>
        <v>0</v>
      </c>
      <c r="O4780" s="113">
        <f t="shared" si="1531"/>
        <v>0.11</v>
      </c>
      <c r="P4780" s="108">
        <f t="shared" si="1525"/>
        <v>1.006190914</v>
      </c>
      <c r="Q4780" s="104">
        <f t="shared" si="1526"/>
        <v>25.271729279999999</v>
      </c>
      <c r="R4780" s="104">
        <f t="shared" si="1527"/>
        <v>25.271729279999999</v>
      </c>
      <c r="S4780" s="109" t="s">
        <v>52</v>
      </c>
      <c r="T4780" s="110">
        <f t="shared" si="1534"/>
        <v>44814</v>
      </c>
      <c r="U4780" s="111">
        <f t="shared" si="1528"/>
        <v>0</v>
      </c>
    </row>
    <row r="4781" spans="1:21" x14ac:dyDescent="0.2">
      <c r="A4781" s="112">
        <f t="shared" si="1529"/>
        <v>44806</v>
      </c>
      <c r="B4781" s="104">
        <f t="shared" si="1517"/>
        <v>4108.7650929700003</v>
      </c>
      <c r="C4781" s="104">
        <f t="shared" si="1535"/>
        <v>3743.7417722199471</v>
      </c>
      <c r="D4781" s="132">
        <f t="shared" si="1518"/>
        <v>44784</v>
      </c>
      <c r="E4781" s="105">
        <f t="shared" si="1536"/>
        <v>2.065E-3</v>
      </c>
      <c r="F4781" s="106">
        <f t="shared" si="1519"/>
        <v>23</v>
      </c>
      <c r="G4781" s="106">
        <f t="shared" si="1520"/>
        <v>31</v>
      </c>
      <c r="H4781" s="104">
        <f t="shared" si="1530"/>
        <v>1.00153168</v>
      </c>
      <c r="I4781" s="104">
        <f t="shared" si="1521"/>
        <v>1.0887759299999999</v>
      </c>
      <c r="J4781" s="104">
        <f t="shared" si="1522"/>
        <v>1.0904435800000001</v>
      </c>
      <c r="K4781" s="104">
        <f t="shared" si="1523"/>
        <v>4082.3391806899999</v>
      </c>
      <c r="L4781" s="107">
        <f t="shared" si="1532"/>
        <v>0</v>
      </c>
      <c r="M4781" s="105">
        <f t="shared" si="1533"/>
        <v>0</v>
      </c>
      <c r="N4781" s="104">
        <f t="shared" si="1524"/>
        <v>0</v>
      </c>
      <c r="O4781" s="113">
        <f t="shared" si="1531"/>
        <v>0.11</v>
      </c>
      <c r="P4781" s="108">
        <f t="shared" si="1525"/>
        <v>1.0064732279999999</v>
      </c>
      <c r="Q4781" s="104">
        <f t="shared" si="1526"/>
        <v>26.425912279999999</v>
      </c>
      <c r="R4781" s="104">
        <f t="shared" si="1527"/>
        <v>26.425912279999999</v>
      </c>
      <c r="S4781" s="109" t="s">
        <v>52</v>
      </c>
      <c r="T4781" s="110">
        <f t="shared" si="1534"/>
        <v>44814</v>
      </c>
      <c r="U4781" s="111">
        <f t="shared" si="1528"/>
        <v>0</v>
      </c>
    </row>
    <row r="4782" spans="1:21" x14ac:dyDescent="0.2">
      <c r="A4782" s="112">
        <f t="shared" si="1529"/>
        <v>44807</v>
      </c>
      <c r="B4782" s="104">
        <f t="shared" si="1517"/>
        <v>4110.1914357099995</v>
      </c>
      <c r="C4782" s="104">
        <f t="shared" si="1535"/>
        <v>3743.7417722199471</v>
      </c>
      <c r="D4782" s="132">
        <f t="shared" si="1518"/>
        <v>44784</v>
      </c>
      <c r="E4782" s="105">
        <f t="shared" si="1536"/>
        <v>2.065E-3</v>
      </c>
      <c r="F4782" s="106">
        <f t="shared" si="1519"/>
        <v>24</v>
      </c>
      <c r="G4782" s="106">
        <f t="shared" si="1520"/>
        <v>31</v>
      </c>
      <c r="H4782" s="104">
        <f t="shared" si="1530"/>
        <v>1.00159833</v>
      </c>
      <c r="I4782" s="104">
        <f t="shared" si="1521"/>
        <v>1.0887759299999999</v>
      </c>
      <c r="J4782" s="104">
        <f t="shared" si="1522"/>
        <v>1.09051615</v>
      </c>
      <c r="K4782" s="104">
        <f t="shared" si="1523"/>
        <v>4082.6108640299999</v>
      </c>
      <c r="L4782" s="107">
        <f t="shared" si="1532"/>
        <v>0</v>
      </c>
      <c r="M4782" s="105">
        <f t="shared" si="1533"/>
        <v>0</v>
      </c>
      <c r="N4782" s="104">
        <f t="shared" si="1524"/>
        <v>0</v>
      </c>
      <c r="O4782" s="113">
        <f t="shared" si="1531"/>
        <v>0.11</v>
      </c>
      <c r="P4782" s="108">
        <f t="shared" si="1525"/>
        <v>1.0067556209999999</v>
      </c>
      <c r="Q4782" s="104">
        <f t="shared" si="1526"/>
        <v>27.580571679999998</v>
      </c>
      <c r="R4782" s="104">
        <f t="shared" si="1527"/>
        <v>27.580571679999998</v>
      </c>
      <c r="S4782" s="109" t="s">
        <v>52</v>
      </c>
      <c r="T4782" s="110">
        <f t="shared" si="1534"/>
        <v>44814</v>
      </c>
      <c r="U4782" s="111">
        <f t="shared" si="1528"/>
        <v>0</v>
      </c>
    </row>
    <row r="4783" spans="1:21" x14ac:dyDescent="0.2">
      <c r="A4783" s="112">
        <f t="shared" si="1529"/>
        <v>44808</v>
      </c>
      <c r="B4783" s="104">
        <f t="shared" si="1517"/>
        <v>4111.6182962299999</v>
      </c>
      <c r="C4783" s="104">
        <f t="shared" si="1535"/>
        <v>3743.7417722199471</v>
      </c>
      <c r="D4783" s="132">
        <f t="shared" si="1518"/>
        <v>44784</v>
      </c>
      <c r="E4783" s="105">
        <f t="shared" si="1536"/>
        <v>2.065E-3</v>
      </c>
      <c r="F4783" s="106">
        <f t="shared" si="1519"/>
        <v>25</v>
      </c>
      <c r="G4783" s="106">
        <f t="shared" si="1520"/>
        <v>31</v>
      </c>
      <c r="H4783" s="104">
        <f t="shared" si="1530"/>
        <v>1.0016649900000001</v>
      </c>
      <c r="I4783" s="104">
        <f t="shared" si="1521"/>
        <v>1.0887759299999999</v>
      </c>
      <c r="J4783" s="104">
        <f t="shared" si="1522"/>
        <v>1.0905887299999999</v>
      </c>
      <c r="K4783" s="104">
        <f t="shared" si="1523"/>
        <v>4082.88258481</v>
      </c>
      <c r="L4783" s="107">
        <f t="shared" si="1532"/>
        <v>0</v>
      </c>
      <c r="M4783" s="105">
        <f t="shared" si="1533"/>
        <v>0</v>
      </c>
      <c r="N4783" s="104">
        <f t="shared" si="1524"/>
        <v>0</v>
      </c>
      <c r="O4783" s="113">
        <f t="shared" si="1531"/>
        <v>0.11</v>
      </c>
      <c r="P4783" s="108">
        <f t="shared" si="1525"/>
        <v>1.0070380940000001</v>
      </c>
      <c r="Q4783" s="104">
        <f t="shared" si="1526"/>
        <v>28.735711420000001</v>
      </c>
      <c r="R4783" s="104">
        <f t="shared" si="1527"/>
        <v>28.735711420000001</v>
      </c>
      <c r="S4783" s="109" t="s">
        <v>52</v>
      </c>
      <c r="T4783" s="110">
        <f t="shared" si="1534"/>
        <v>44814</v>
      </c>
      <c r="U4783" s="111">
        <f t="shared" si="1528"/>
        <v>0</v>
      </c>
    </row>
    <row r="4784" spans="1:21" x14ac:dyDescent="0.2">
      <c r="A4784" s="112">
        <f t="shared" si="1529"/>
        <v>44809</v>
      </c>
      <c r="B4784" s="104">
        <f t="shared" si="1517"/>
        <v>4113.0455533100003</v>
      </c>
      <c r="C4784" s="104">
        <f t="shared" si="1535"/>
        <v>3743.7417722199471</v>
      </c>
      <c r="D4784" s="132">
        <f t="shared" si="1518"/>
        <v>44784</v>
      </c>
      <c r="E4784" s="105">
        <f t="shared" si="1536"/>
        <v>2.065E-3</v>
      </c>
      <c r="F4784" s="106">
        <f t="shared" si="1519"/>
        <v>26</v>
      </c>
      <c r="G4784" s="106">
        <f t="shared" si="1520"/>
        <v>31</v>
      </c>
      <c r="H4784" s="104">
        <f t="shared" si="1530"/>
        <v>1.00173164</v>
      </c>
      <c r="I4784" s="104">
        <f t="shared" si="1521"/>
        <v>1.0887759299999999</v>
      </c>
      <c r="J4784" s="104">
        <f t="shared" si="1522"/>
        <v>1.0906612899999999</v>
      </c>
      <c r="K4784" s="104">
        <f t="shared" si="1523"/>
        <v>4083.1542307099999</v>
      </c>
      <c r="L4784" s="107">
        <f t="shared" si="1532"/>
        <v>0</v>
      </c>
      <c r="M4784" s="105">
        <f t="shared" si="1533"/>
        <v>0</v>
      </c>
      <c r="N4784" s="104">
        <f t="shared" si="1524"/>
        <v>0</v>
      </c>
      <c r="O4784" s="113">
        <f t="shared" si="1531"/>
        <v>0.11</v>
      </c>
      <c r="P4784" s="108">
        <f t="shared" si="1525"/>
        <v>1.0073206450000001</v>
      </c>
      <c r="Q4784" s="104">
        <f t="shared" si="1526"/>
        <v>29.891322599999999</v>
      </c>
      <c r="R4784" s="104">
        <f t="shared" si="1527"/>
        <v>29.891322599999999</v>
      </c>
      <c r="S4784" s="109" t="s">
        <v>52</v>
      </c>
      <c r="T4784" s="110">
        <f t="shared" si="1534"/>
        <v>44814</v>
      </c>
      <c r="U4784" s="111">
        <f t="shared" si="1528"/>
        <v>0</v>
      </c>
    </row>
    <row r="4785" spans="1:21" x14ac:dyDescent="0.2">
      <c r="A4785" s="112">
        <f t="shared" si="1529"/>
        <v>44810</v>
      </c>
      <c r="B4785" s="104">
        <f t="shared" si="1517"/>
        <v>4114.47336602</v>
      </c>
      <c r="C4785" s="104">
        <f t="shared" si="1535"/>
        <v>3743.7417722199471</v>
      </c>
      <c r="D4785" s="132">
        <f t="shared" si="1518"/>
        <v>44784</v>
      </c>
      <c r="E4785" s="105">
        <f t="shared" si="1536"/>
        <v>2.065E-3</v>
      </c>
      <c r="F4785" s="106">
        <f t="shared" si="1519"/>
        <v>27</v>
      </c>
      <c r="G4785" s="106">
        <f t="shared" si="1520"/>
        <v>31</v>
      </c>
      <c r="H4785" s="104">
        <f t="shared" si="1530"/>
        <v>1.0017982999999999</v>
      </c>
      <c r="I4785" s="104">
        <f t="shared" si="1521"/>
        <v>1.0887759299999999</v>
      </c>
      <c r="J4785" s="104">
        <f t="shared" si="1522"/>
        <v>1.09073387</v>
      </c>
      <c r="K4785" s="104">
        <f t="shared" si="1523"/>
        <v>4083.42595149</v>
      </c>
      <c r="L4785" s="107">
        <f t="shared" si="1532"/>
        <v>0</v>
      </c>
      <c r="M4785" s="105">
        <f t="shared" si="1533"/>
        <v>0</v>
      </c>
      <c r="N4785" s="104">
        <f t="shared" si="1524"/>
        <v>0</v>
      </c>
      <c r="O4785" s="113">
        <f t="shared" si="1531"/>
        <v>0.11</v>
      </c>
      <c r="P4785" s="108">
        <f t="shared" si="1525"/>
        <v>1.007603276</v>
      </c>
      <c r="Q4785" s="104">
        <f t="shared" si="1526"/>
        <v>31.047414530000001</v>
      </c>
      <c r="R4785" s="104">
        <f t="shared" si="1527"/>
        <v>31.047414530000001</v>
      </c>
      <c r="S4785" s="109" t="s">
        <v>52</v>
      </c>
      <c r="T4785" s="110">
        <f t="shared" si="1534"/>
        <v>44814</v>
      </c>
      <c r="U4785" s="111">
        <f t="shared" si="1528"/>
        <v>0</v>
      </c>
    </row>
    <row r="4786" spans="1:21" x14ac:dyDescent="0.2">
      <c r="A4786" s="112">
        <f t="shared" si="1529"/>
        <v>44811</v>
      </c>
      <c r="B4786" s="104">
        <f t="shared" si="1517"/>
        <v>4115.9016967500002</v>
      </c>
      <c r="C4786" s="104">
        <f t="shared" si="1535"/>
        <v>3743.7417722199471</v>
      </c>
      <c r="D4786" s="132">
        <f t="shared" si="1518"/>
        <v>44784</v>
      </c>
      <c r="E4786" s="105">
        <f t="shared" si="1536"/>
        <v>2.065E-3</v>
      </c>
      <c r="F4786" s="106">
        <f t="shared" si="1519"/>
        <v>28</v>
      </c>
      <c r="G4786" s="106">
        <f t="shared" si="1520"/>
        <v>31</v>
      </c>
      <c r="H4786" s="104">
        <f t="shared" si="1530"/>
        <v>1.00186497</v>
      </c>
      <c r="I4786" s="104">
        <f t="shared" si="1521"/>
        <v>1.0887759299999999</v>
      </c>
      <c r="J4786" s="104">
        <f t="shared" si="1522"/>
        <v>1.09080646</v>
      </c>
      <c r="K4786" s="104">
        <f t="shared" si="1523"/>
        <v>4083.6977096999999</v>
      </c>
      <c r="L4786" s="107">
        <f t="shared" si="1532"/>
        <v>0</v>
      </c>
      <c r="M4786" s="105">
        <f t="shared" si="1533"/>
        <v>0</v>
      </c>
      <c r="N4786" s="104">
        <f t="shared" si="1524"/>
        <v>0</v>
      </c>
      <c r="O4786" s="113">
        <f t="shared" si="1531"/>
        <v>0.11</v>
      </c>
      <c r="P4786" s="108">
        <f t="shared" si="1525"/>
        <v>1.0078859870000001</v>
      </c>
      <c r="Q4786" s="104">
        <f t="shared" si="1526"/>
        <v>32.203987050000002</v>
      </c>
      <c r="R4786" s="104">
        <f t="shared" si="1527"/>
        <v>32.203987050000002</v>
      </c>
      <c r="S4786" s="109" t="s">
        <v>52</v>
      </c>
      <c r="T4786" s="110">
        <f t="shared" si="1534"/>
        <v>44814</v>
      </c>
      <c r="U4786" s="111">
        <f t="shared" si="1528"/>
        <v>0</v>
      </c>
    </row>
    <row r="4787" spans="1:21" x14ac:dyDescent="0.2">
      <c r="A4787" s="112">
        <f t="shared" si="1529"/>
        <v>44812</v>
      </c>
      <c r="B4787" s="104">
        <f t="shared" si="1517"/>
        <v>4117.3304996900006</v>
      </c>
      <c r="C4787" s="104">
        <f t="shared" si="1535"/>
        <v>3743.7417722199471</v>
      </c>
      <c r="D4787" s="132">
        <f t="shared" si="1518"/>
        <v>44784</v>
      </c>
      <c r="E4787" s="105">
        <f t="shared" si="1536"/>
        <v>2.065E-3</v>
      </c>
      <c r="F4787" s="106">
        <f t="shared" si="1519"/>
        <v>29</v>
      </c>
      <c r="G4787" s="106">
        <f t="shared" si="1520"/>
        <v>31</v>
      </c>
      <c r="H4787" s="104">
        <f t="shared" si="1530"/>
        <v>1.00193164</v>
      </c>
      <c r="I4787" s="104">
        <f t="shared" si="1521"/>
        <v>1.0887759299999999</v>
      </c>
      <c r="J4787" s="104">
        <f t="shared" si="1522"/>
        <v>1.0908790500000001</v>
      </c>
      <c r="K4787" s="104">
        <f t="shared" si="1523"/>
        <v>4083.9694679200002</v>
      </c>
      <c r="L4787" s="107">
        <f t="shared" si="1532"/>
        <v>0</v>
      </c>
      <c r="M4787" s="105">
        <f t="shared" si="1533"/>
        <v>0</v>
      </c>
      <c r="N4787" s="104">
        <f t="shared" si="1524"/>
        <v>0</v>
      </c>
      <c r="O4787" s="113">
        <f t="shared" si="1531"/>
        <v>0.11</v>
      </c>
      <c r="P4787" s="108">
        <f t="shared" si="1525"/>
        <v>1.008168776</v>
      </c>
      <c r="Q4787" s="104">
        <f t="shared" si="1526"/>
        <v>33.361031769999997</v>
      </c>
      <c r="R4787" s="104">
        <f t="shared" si="1527"/>
        <v>33.361031769999997</v>
      </c>
      <c r="S4787" s="109" t="s">
        <v>52</v>
      </c>
      <c r="T4787" s="110">
        <f t="shared" si="1534"/>
        <v>44814</v>
      </c>
      <c r="U4787" s="111">
        <f t="shared" si="1528"/>
        <v>0</v>
      </c>
    </row>
    <row r="4788" spans="1:21" x14ac:dyDescent="0.2">
      <c r="A4788" s="112">
        <f t="shared" si="1529"/>
        <v>44813</v>
      </c>
      <c r="B4788" s="104">
        <f t="shared" si="1517"/>
        <v>4118.7598208199997</v>
      </c>
      <c r="C4788" s="104">
        <f t="shared" si="1535"/>
        <v>3743.7417722199471</v>
      </c>
      <c r="D4788" s="132">
        <f t="shared" si="1518"/>
        <v>44784</v>
      </c>
      <c r="E4788" s="105">
        <f t="shared" si="1536"/>
        <v>2.065E-3</v>
      </c>
      <c r="F4788" s="106">
        <f t="shared" si="1519"/>
        <v>30</v>
      </c>
      <c r="G4788" s="106">
        <f t="shared" si="1520"/>
        <v>31</v>
      </c>
      <c r="H4788" s="104">
        <f t="shared" si="1530"/>
        <v>1.00199832</v>
      </c>
      <c r="I4788" s="104">
        <f t="shared" si="1521"/>
        <v>1.0887759299999999</v>
      </c>
      <c r="J4788" s="104">
        <f t="shared" si="1522"/>
        <v>1.0909516500000001</v>
      </c>
      <c r="K4788" s="104">
        <f t="shared" si="1523"/>
        <v>4084.2412635699998</v>
      </c>
      <c r="L4788" s="107">
        <f t="shared" si="1532"/>
        <v>0</v>
      </c>
      <c r="M4788" s="105">
        <f t="shared" si="1533"/>
        <v>0</v>
      </c>
      <c r="N4788" s="104">
        <f t="shared" si="1524"/>
        <v>0</v>
      </c>
      <c r="O4788" s="113">
        <f t="shared" si="1531"/>
        <v>0.11</v>
      </c>
      <c r="P4788" s="108">
        <f t="shared" si="1525"/>
        <v>1.0084516450000001</v>
      </c>
      <c r="Q4788" s="104">
        <f t="shared" si="1526"/>
        <v>34.518557250000001</v>
      </c>
      <c r="R4788" s="104">
        <f t="shared" si="1527"/>
        <v>34.518557250000001</v>
      </c>
      <c r="S4788" s="109" t="s">
        <v>52</v>
      </c>
      <c r="T4788" s="110">
        <f t="shared" si="1534"/>
        <v>44814</v>
      </c>
      <c r="U4788" s="111">
        <f t="shared" si="1528"/>
        <v>0</v>
      </c>
    </row>
    <row r="4789" spans="1:21" ht="15" x14ac:dyDescent="0.2">
      <c r="A4789" s="112">
        <f t="shared" si="1529"/>
        <v>44814</v>
      </c>
      <c r="B4789" s="104">
        <f t="shared" ref="B4789:B4852" si="1537">IF(E4789&lt;0,"ND",(K4789+Q4789))</f>
        <v>4120.1896224699994</v>
      </c>
      <c r="C4789" s="104">
        <f t="shared" si="1535"/>
        <v>3743.7417722199471</v>
      </c>
      <c r="D4789" s="132">
        <f t="shared" ref="D4789:D4852" si="1538">IF(DAY(A4788)=$E$2,A4789,D4788)</f>
        <v>44784</v>
      </c>
      <c r="E4789" s="105">
        <f t="shared" si="1536"/>
        <v>2.065E-3</v>
      </c>
      <c r="F4789" s="106">
        <f t="shared" ref="F4789:F4852" si="1539">IF(DAY(A4789)=E$2+1,1,F4788+1)</f>
        <v>31</v>
      </c>
      <c r="G4789" s="106">
        <f t="shared" ref="G4789:G4852" si="1540">IF(DAY(A4789)=E$2+1,DAY(EOMONTH(A4789,0)), IF(DAY(A4789)&lt;&gt;$E$2+1,G4788))</f>
        <v>31</v>
      </c>
      <c r="H4789" s="104">
        <f t="shared" si="1530"/>
        <v>1.002065</v>
      </c>
      <c r="I4789" s="104">
        <f t="shared" ref="I4789:I4852" si="1541">IF(DAY(A4788)=E$2,J4788,I4788)</f>
        <v>1.0887759299999999</v>
      </c>
      <c r="J4789" s="104">
        <f t="shared" ref="J4789:J4852" si="1542">TRUNC(H4789*I4789,8)</f>
        <v>1.09102425</v>
      </c>
      <c r="K4789" s="104">
        <f t="shared" ref="K4789:K4852" si="1543">TRUNC(C4789*J4789,8)</f>
        <v>4084.5130592199998</v>
      </c>
      <c r="L4789" s="107">
        <f t="shared" si="1532"/>
        <v>156</v>
      </c>
      <c r="M4789" s="137">
        <f>N4789/K4789</f>
        <v>0.32701473606380677</v>
      </c>
      <c r="N4789" s="104">
        <f>194.12873667+1141.56722334</f>
        <v>1335.6959600100001</v>
      </c>
      <c r="O4789" s="113">
        <f t="shared" si="1531"/>
        <v>0.11</v>
      </c>
      <c r="P4789" s="108">
        <f t="shared" ref="P4789:P4852" si="1544">ROUND((1+O4789)^(30/360)^(F4789/G4789),9)</f>
        <v>1.0087345940000001</v>
      </c>
      <c r="Q4789" s="104">
        <f t="shared" ref="Q4789:Q4852" si="1545">TRUNC((P4789-1)*K4789,8)</f>
        <v>35.676563250000001</v>
      </c>
      <c r="R4789" s="104">
        <f t="shared" ref="R4789:R4852" si="1546">(N4789+Q4789)</f>
        <v>1371.3725232600002</v>
      </c>
      <c r="S4789" s="109" t="s">
        <v>52</v>
      </c>
      <c r="T4789" s="110">
        <f t="shared" si="1534"/>
        <v>44814</v>
      </c>
      <c r="U4789" s="111">
        <f t="shared" ref="U4789:U4852" si="1547">IF(L4789&gt;0,K4789-N4789,0)</f>
        <v>2748.8170992099995</v>
      </c>
    </row>
    <row r="4790" spans="1:21" x14ac:dyDescent="0.2">
      <c r="A4790" s="112">
        <f t="shared" si="1529"/>
        <v>44815</v>
      </c>
      <c r="B4790" s="104">
        <f t="shared" si="1537"/>
        <v>2749.7452940200001</v>
      </c>
      <c r="C4790" s="104">
        <f t="shared" si="1535"/>
        <v>2519.4830446899468</v>
      </c>
      <c r="D4790" s="132">
        <f t="shared" si="1538"/>
        <v>44815</v>
      </c>
      <c r="E4790" s="105">
        <f t="shared" si="1536"/>
        <v>1.433E-3</v>
      </c>
      <c r="F4790" s="106">
        <f t="shared" si="1539"/>
        <v>1</v>
      </c>
      <c r="G4790" s="106">
        <f t="shared" si="1540"/>
        <v>30</v>
      </c>
      <c r="H4790" s="104">
        <f t="shared" si="1530"/>
        <v>1.0000477299999999</v>
      </c>
      <c r="I4790" s="104">
        <f t="shared" si="1541"/>
        <v>1.09102425</v>
      </c>
      <c r="J4790" s="104">
        <f t="shared" si="1542"/>
        <v>1.09107632</v>
      </c>
      <c r="K4790" s="104">
        <f t="shared" si="1543"/>
        <v>2748.9482886999999</v>
      </c>
      <c r="L4790" s="107">
        <f t="shared" si="1532"/>
        <v>0</v>
      </c>
      <c r="M4790" s="105">
        <f t="shared" si="1533"/>
        <v>0</v>
      </c>
      <c r="N4790" s="104">
        <f t="shared" ref="N4790:N4852" si="1548">IF(M4790&gt;0,TRUNC((M4790*K4790),8),0)</f>
        <v>0</v>
      </c>
      <c r="O4790" s="113">
        <f t="shared" si="1531"/>
        <v>0.11</v>
      </c>
      <c r="P4790" s="108">
        <f t="shared" si="1544"/>
        <v>1.000289931</v>
      </c>
      <c r="Q4790" s="104">
        <f t="shared" si="1545"/>
        <v>0.79700532000000002</v>
      </c>
      <c r="R4790" s="104">
        <f t="shared" si="1546"/>
        <v>0.79700532000000002</v>
      </c>
      <c r="S4790" s="109" t="s">
        <v>52</v>
      </c>
      <c r="T4790" s="110">
        <f t="shared" si="1534"/>
        <v>44844</v>
      </c>
      <c r="U4790" s="111">
        <f t="shared" si="1547"/>
        <v>0</v>
      </c>
    </row>
    <row r="4791" spans="1:21" x14ac:dyDescent="0.2">
      <c r="A4791" s="112">
        <f t="shared" si="1529"/>
        <v>44816</v>
      </c>
      <c r="B4791" s="104">
        <f t="shared" si="1537"/>
        <v>2750.6737958200001</v>
      </c>
      <c r="C4791" s="104">
        <f t="shared" si="1535"/>
        <v>2519.4830446899468</v>
      </c>
      <c r="D4791" s="132">
        <f t="shared" si="1538"/>
        <v>44815</v>
      </c>
      <c r="E4791" s="105">
        <f t="shared" si="1536"/>
        <v>1.433E-3</v>
      </c>
      <c r="F4791" s="106">
        <f t="shared" si="1539"/>
        <v>2</v>
      </c>
      <c r="G4791" s="106">
        <f t="shared" si="1540"/>
        <v>30</v>
      </c>
      <c r="H4791" s="104">
        <f t="shared" si="1530"/>
        <v>1.00009546</v>
      </c>
      <c r="I4791" s="104">
        <f t="shared" si="1541"/>
        <v>1.09102425</v>
      </c>
      <c r="J4791" s="104">
        <f t="shared" si="1542"/>
        <v>1.0911283899999999</v>
      </c>
      <c r="K4791" s="104">
        <f t="shared" si="1543"/>
        <v>2749.07947818</v>
      </c>
      <c r="L4791" s="107">
        <f t="shared" si="1532"/>
        <v>0</v>
      </c>
      <c r="M4791" s="105">
        <f t="shared" si="1533"/>
        <v>0</v>
      </c>
      <c r="N4791" s="104">
        <f t="shared" si="1548"/>
        <v>0</v>
      </c>
      <c r="O4791" s="113">
        <f t="shared" si="1531"/>
        <v>0.11</v>
      </c>
      <c r="P4791" s="108">
        <f t="shared" si="1544"/>
        <v>1.000579946</v>
      </c>
      <c r="Q4791" s="104">
        <f t="shared" si="1545"/>
        <v>1.5943176400000001</v>
      </c>
      <c r="R4791" s="104">
        <f t="shared" si="1546"/>
        <v>1.5943176400000001</v>
      </c>
      <c r="S4791" s="109" t="s">
        <v>52</v>
      </c>
      <c r="T4791" s="110">
        <f t="shared" si="1534"/>
        <v>44844</v>
      </c>
      <c r="U4791" s="111">
        <f t="shared" si="1547"/>
        <v>0</v>
      </c>
    </row>
    <row r="4792" spans="1:21" x14ac:dyDescent="0.2">
      <c r="A4792" s="112">
        <f t="shared" si="1529"/>
        <v>44817</v>
      </c>
      <c r="B4792" s="104">
        <f t="shared" si="1537"/>
        <v>2751.6026550800002</v>
      </c>
      <c r="C4792" s="104">
        <f t="shared" si="1535"/>
        <v>2519.4830446899468</v>
      </c>
      <c r="D4792" s="132">
        <f t="shared" si="1538"/>
        <v>44815</v>
      </c>
      <c r="E4792" s="105">
        <f t="shared" si="1536"/>
        <v>1.433E-3</v>
      </c>
      <c r="F4792" s="106">
        <f t="shared" si="1539"/>
        <v>3</v>
      </c>
      <c r="G4792" s="106">
        <f t="shared" si="1540"/>
        <v>30</v>
      </c>
      <c r="H4792" s="104">
        <f t="shared" si="1530"/>
        <v>1.0001431999999999</v>
      </c>
      <c r="I4792" s="104">
        <f t="shared" si="1541"/>
        <v>1.09102425</v>
      </c>
      <c r="J4792" s="104">
        <f t="shared" si="1542"/>
        <v>1.09118048</v>
      </c>
      <c r="K4792" s="104">
        <f t="shared" si="1543"/>
        <v>2749.2107180500002</v>
      </c>
      <c r="L4792" s="107">
        <f t="shared" si="1532"/>
        <v>0</v>
      </c>
      <c r="M4792" s="105">
        <f t="shared" si="1533"/>
        <v>0</v>
      </c>
      <c r="N4792" s="104">
        <f t="shared" si="1548"/>
        <v>0</v>
      </c>
      <c r="O4792" s="113">
        <f t="shared" si="1531"/>
        <v>0.11</v>
      </c>
      <c r="P4792" s="108">
        <f t="shared" si="1544"/>
        <v>1.0008700450000001</v>
      </c>
      <c r="Q4792" s="104">
        <f t="shared" si="1545"/>
        <v>2.3919370299999998</v>
      </c>
      <c r="R4792" s="104">
        <f t="shared" si="1546"/>
        <v>2.3919370299999998</v>
      </c>
      <c r="S4792" s="109" t="s">
        <v>52</v>
      </c>
      <c r="T4792" s="110">
        <f t="shared" si="1534"/>
        <v>44844</v>
      </c>
      <c r="U4792" s="111">
        <f t="shared" si="1547"/>
        <v>0</v>
      </c>
    </row>
    <row r="4793" spans="1:21" x14ac:dyDescent="0.2">
      <c r="A4793" s="112">
        <f t="shared" si="1529"/>
        <v>44818</v>
      </c>
      <c r="B4793" s="104">
        <f t="shared" si="1537"/>
        <v>2752.5318214399999</v>
      </c>
      <c r="C4793" s="104">
        <f t="shared" si="1535"/>
        <v>2519.4830446899468</v>
      </c>
      <c r="D4793" s="132">
        <f t="shared" si="1538"/>
        <v>44815</v>
      </c>
      <c r="E4793" s="105">
        <f t="shared" si="1536"/>
        <v>1.433E-3</v>
      </c>
      <c r="F4793" s="106">
        <f t="shared" si="1539"/>
        <v>4</v>
      </c>
      <c r="G4793" s="106">
        <f t="shared" si="1540"/>
        <v>30</v>
      </c>
      <c r="H4793" s="104">
        <f t="shared" si="1530"/>
        <v>1.00019094</v>
      </c>
      <c r="I4793" s="104">
        <f t="shared" si="1541"/>
        <v>1.09102425</v>
      </c>
      <c r="J4793" s="104">
        <f t="shared" si="1542"/>
        <v>1.0912325700000001</v>
      </c>
      <c r="K4793" s="104">
        <f t="shared" si="1543"/>
        <v>2749.3419579199999</v>
      </c>
      <c r="L4793" s="107">
        <f t="shared" si="1532"/>
        <v>0</v>
      </c>
      <c r="M4793" s="105">
        <f t="shared" si="1533"/>
        <v>0</v>
      </c>
      <c r="N4793" s="104">
        <f t="shared" si="1548"/>
        <v>0</v>
      </c>
      <c r="O4793" s="113">
        <f t="shared" si="1531"/>
        <v>0.11</v>
      </c>
      <c r="P4793" s="108">
        <f t="shared" si="1544"/>
        <v>1.001160228</v>
      </c>
      <c r="Q4793" s="104">
        <f t="shared" si="1545"/>
        <v>3.1898635199999998</v>
      </c>
      <c r="R4793" s="104">
        <f t="shared" si="1546"/>
        <v>3.1898635199999998</v>
      </c>
      <c r="S4793" s="109" t="s">
        <v>52</v>
      </c>
      <c r="T4793" s="110">
        <f t="shared" si="1534"/>
        <v>44844</v>
      </c>
      <c r="U4793" s="111">
        <f t="shared" si="1547"/>
        <v>0</v>
      </c>
    </row>
    <row r="4794" spans="1:21" x14ac:dyDescent="0.2">
      <c r="A4794" s="112">
        <f t="shared" si="1529"/>
        <v>44819</v>
      </c>
      <c r="B4794" s="104">
        <f t="shared" si="1537"/>
        <v>2753.46129767</v>
      </c>
      <c r="C4794" s="104">
        <f t="shared" si="1535"/>
        <v>2519.4830446899468</v>
      </c>
      <c r="D4794" s="132">
        <f t="shared" si="1538"/>
        <v>44815</v>
      </c>
      <c r="E4794" s="105">
        <f t="shared" si="1536"/>
        <v>1.433E-3</v>
      </c>
      <c r="F4794" s="106">
        <f t="shared" si="1539"/>
        <v>5</v>
      </c>
      <c r="G4794" s="106">
        <f t="shared" si="1540"/>
        <v>30</v>
      </c>
      <c r="H4794" s="104">
        <f t="shared" si="1530"/>
        <v>1.00023869</v>
      </c>
      <c r="I4794" s="104">
        <f t="shared" si="1541"/>
        <v>1.09102425</v>
      </c>
      <c r="J4794" s="104">
        <f t="shared" si="1542"/>
        <v>1.0912846599999999</v>
      </c>
      <c r="K4794" s="104">
        <f t="shared" si="1543"/>
        <v>2749.4731978</v>
      </c>
      <c r="L4794" s="107">
        <f t="shared" si="1532"/>
        <v>0</v>
      </c>
      <c r="M4794" s="105">
        <f t="shared" si="1533"/>
        <v>0</v>
      </c>
      <c r="N4794" s="104">
        <f t="shared" si="1548"/>
        <v>0</v>
      </c>
      <c r="O4794" s="113">
        <f t="shared" si="1531"/>
        <v>0.11</v>
      </c>
      <c r="P4794" s="108">
        <f t="shared" si="1544"/>
        <v>1.0014504959999999</v>
      </c>
      <c r="Q4794" s="104">
        <f t="shared" si="1545"/>
        <v>3.9880998700000001</v>
      </c>
      <c r="R4794" s="104">
        <f t="shared" si="1546"/>
        <v>3.9880998700000001</v>
      </c>
      <c r="S4794" s="109" t="s">
        <v>52</v>
      </c>
      <c r="T4794" s="110">
        <f t="shared" si="1534"/>
        <v>44844</v>
      </c>
      <c r="U4794" s="111">
        <f t="shared" si="1547"/>
        <v>0</v>
      </c>
    </row>
    <row r="4795" spans="1:21" x14ac:dyDescent="0.2">
      <c r="A4795" s="112">
        <f t="shared" si="1529"/>
        <v>44820</v>
      </c>
      <c r="B4795" s="104">
        <f t="shared" si="1537"/>
        <v>2754.3910783000001</v>
      </c>
      <c r="C4795" s="104">
        <f t="shared" si="1535"/>
        <v>2519.4830446899468</v>
      </c>
      <c r="D4795" s="132">
        <f t="shared" si="1538"/>
        <v>44815</v>
      </c>
      <c r="E4795" s="105">
        <f t="shared" si="1536"/>
        <v>1.433E-3</v>
      </c>
      <c r="F4795" s="106">
        <f t="shared" si="1539"/>
        <v>6</v>
      </c>
      <c r="G4795" s="106">
        <f t="shared" si="1540"/>
        <v>30</v>
      </c>
      <c r="H4795" s="104">
        <f t="shared" si="1530"/>
        <v>1.0002864300000001</v>
      </c>
      <c r="I4795" s="104">
        <f t="shared" si="1541"/>
        <v>1.09102425</v>
      </c>
      <c r="J4795" s="104">
        <f t="shared" si="1542"/>
        <v>1.09133675</v>
      </c>
      <c r="K4795" s="104">
        <f t="shared" si="1543"/>
        <v>2749.6044376700002</v>
      </c>
      <c r="L4795" s="107">
        <f t="shared" si="1532"/>
        <v>0</v>
      </c>
      <c r="M4795" s="105">
        <f t="shared" si="1533"/>
        <v>0</v>
      </c>
      <c r="N4795" s="104">
        <f t="shared" si="1548"/>
        <v>0</v>
      </c>
      <c r="O4795" s="113">
        <f t="shared" si="1531"/>
        <v>0.11</v>
      </c>
      <c r="P4795" s="108">
        <f t="shared" si="1544"/>
        <v>1.001740847</v>
      </c>
      <c r="Q4795" s="104">
        <f t="shared" si="1545"/>
        <v>4.78664063</v>
      </c>
      <c r="R4795" s="104">
        <f t="shared" si="1546"/>
        <v>4.78664063</v>
      </c>
      <c r="S4795" s="109" t="s">
        <v>52</v>
      </c>
      <c r="T4795" s="110">
        <f t="shared" si="1534"/>
        <v>44844</v>
      </c>
      <c r="U4795" s="111">
        <f t="shared" si="1547"/>
        <v>0</v>
      </c>
    </row>
    <row r="4796" spans="1:21" x14ac:dyDescent="0.2">
      <c r="A4796" s="112">
        <f t="shared" si="1529"/>
        <v>44821</v>
      </c>
      <c r="B4796" s="104">
        <f t="shared" si="1537"/>
        <v>2755.3211688699998</v>
      </c>
      <c r="C4796" s="104">
        <f t="shared" si="1535"/>
        <v>2519.4830446899468</v>
      </c>
      <c r="D4796" s="132">
        <f t="shared" si="1538"/>
        <v>44815</v>
      </c>
      <c r="E4796" s="105">
        <f t="shared" si="1536"/>
        <v>1.433E-3</v>
      </c>
      <c r="F4796" s="106">
        <f t="shared" si="1539"/>
        <v>7</v>
      </c>
      <c r="G4796" s="106">
        <f t="shared" si="1540"/>
        <v>30</v>
      </c>
      <c r="H4796" s="104">
        <f t="shared" si="1530"/>
        <v>1.0003341800000001</v>
      </c>
      <c r="I4796" s="104">
        <f t="shared" si="1541"/>
        <v>1.09102425</v>
      </c>
      <c r="J4796" s="104">
        <f t="shared" si="1542"/>
        <v>1.09138884</v>
      </c>
      <c r="K4796" s="104">
        <f t="shared" si="1543"/>
        <v>2749.7356775399999</v>
      </c>
      <c r="L4796" s="107">
        <f t="shared" si="1532"/>
        <v>0</v>
      </c>
      <c r="M4796" s="105">
        <f t="shared" si="1533"/>
        <v>0</v>
      </c>
      <c r="N4796" s="104">
        <f t="shared" si="1548"/>
        <v>0</v>
      </c>
      <c r="O4796" s="113">
        <f t="shared" si="1531"/>
        <v>0.11</v>
      </c>
      <c r="P4796" s="108">
        <f t="shared" si="1544"/>
        <v>1.002031283</v>
      </c>
      <c r="Q4796" s="104">
        <f t="shared" si="1545"/>
        <v>5.58549133</v>
      </c>
      <c r="R4796" s="104">
        <f t="shared" si="1546"/>
        <v>5.58549133</v>
      </c>
      <c r="S4796" s="109" t="s">
        <v>52</v>
      </c>
      <c r="T4796" s="110">
        <f t="shared" si="1534"/>
        <v>44844</v>
      </c>
      <c r="U4796" s="111">
        <f t="shared" si="1547"/>
        <v>0</v>
      </c>
    </row>
    <row r="4797" spans="1:21" x14ac:dyDescent="0.2">
      <c r="A4797" s="112">
        <f t="shared" si="1529"/>
        <v>44822</v>
      </c>
      <c r="B4797" s="104">
        <f t="shared" si="1537"/>
        <v>2756.25159192</v>
      </c>
      <c r="C4797" s="104">
        <f t="shared" si="1535"/>
        <v>2519.4830446899468</v>
      </c>
      <c r="D4797" s="132">
        <f t="shared" si="1538"/>
        <v>44815</v>
      </c>
      <c r="E4797" s="105">
        <f t="shared" si="1536"/>
        <v>1.433E-3</v>
      </c>
      <c r="F4797" s="106">
        <f t="shared" si="1539"/>
        <v>8</v>
      </c>
      <c r="G4797" s="106">
        <f t="shared" si="1540"/>
        <v>30</v>
      </c>
      <c r="H4797" s="104">
        <f t="shared" si="1530"/>
        <v>1.0003819300000001</v>
      </c>
      <c r="I4797" s="104">
        <f t="shared" si="1541"/>
        <v>1.09102425</v>
      </c>
      <c r="J4797" s="104">
        <f t="shared" si="1542"/>
        <v>1.09144094</v>
      </c>
      <c r="K4797" s="104">
        <f t="shared" si="1543"/>
        <v>2749.86694261</v>
      </c>
      <c r="L4797" s="107">
        <f t="shared" si="1532"/>
        <v>0</v>
      </c>
      <c r="M4797" s="105">
        <f t="shared" si="1533"/>
        <v>0</v>
      </c>
      <c r="N4797" s="104">
        <f t="shared" si="1548"/>
        <v>0</v>
      </c>
      <c r="O4797" s="113">
        <f t="shared" si="1531"/>
        <v>0.11</v>
      </c>
      <c r="P4797" s="108">
        <f t="shared" si="1544"/>
        <v>1.0023218030000001</v>
      </c>
      <c r="Q4797" s="104">
        <f t="shared" si="1545"/>
        <v>6.3846493100000004</v>
      </c>
      <c r="R4797" s="104">
        <f t="shared" si="1546"/>
        <v>6.3846493100000004</v>
      </c>
      <c r="S4797" s="109" t="s">
        <v>52</v>
      </c>
      <c r="T4797" s="110">
        <f t="shared" si="1534"/>
        <v>44844</v>
      </c>
      <c r="U4797" s="111">
        <f t="shared" si="1547"/>
        <v>0</v>
      </c>
    </row>
    <row r="4798" spans="1:21" x14ac:dyDescent="0.2">
      <c r="A4798" s="112">
        <f t="shared" si="1529"/>
        <v>44823</v>
      </c>
      <c r="B4798" s="104">
        <f t="shared" si="1537"/>
        <v>2757.18232223</v>
      </c>
      <c r="C4798" s="104">
        <f t="shared" si="1535"/>
        <v>2519.4830446899468</v>
      </c>
      <c r="D4798" s="132">
        <f t="shared" si="1538"/>
        <v>44815</v>
      </c>
      <c r="E4798" s="105">
        <f t="shared" si="1536"/>
        <v>1.433E-3</v>
      </c>
      <c r="F4798" s="106">
        <f t="shared" si="1539"/>
        <v>9</v>
      </c>
      <c r="G4798" s="106">
        <f t="shared" si="1540"/>
        <v>30</v>
      </c>
      <c r="H4798" s="104">
        <f t="shared" si="1530"/>
        <v>1.0004296800000001</v>
      </c>
      <c r="I4798" s="104">
        <f t="shared" si="1541"/>
        <v>1.09102425</v>
      </c>
      <c r="J4798" s="104">
        <f t="shared" si="1542"/>
        <v>1.09149304</v>
      </c>
      <c r="K4798" s="104">
        <f t="shared" si="1543"/>
        <v>2749.9982076699998</v>
      </c>
      <c r="L4798" s="107">
        <f t="shared" si="1532"/>
        <v>0</v>
      </c>
      <c r="M4798" s="105">
        <f t="shared" si="1533"/>
        <v>0</v>
      </c>
      <c r="N4798" s="104">
        <f t="shared" si="1548"/>
        <v>0</v>
      </c>
      <c r="O4798" s="113">
        <f t="shared" si="1531"/>
        <v>0.11</v>
      </c>
      <c r="P4798" s="108">
        <f t="shared" si="1544"/>
        <v>1.002612407</v>
      </c>
      <c r="Q4798" s="104">
        <f t="shared" si="1545"/>
        <v>7.1841145600000003</v>
      </c>
      <c r="R4798" s="104">
        <f t="shared" si="1546"/>
        <v>7.1841145600000003</v>
      </c>
      <c r="S4798" s="109" t="s">
        <v>52</v>
      </c>
      <c r="T4798" s="110">
        <f t="shared" si="1534"/>
        <v>44844</v>
      </c>
      <c r="U4798" s="111">
        <f t="shared" si="1547"/>
        <v>0</v>
      </c>
    </row>
    <row r="4799" spans="1:21" x14ac:dyDescent="0.2">
      <c r="A4799" s="112">
        <f t="shared" si="1529"/>
        <v>44824</v>
      </c>
      <c r="B4799" s="104">
        <f t="shared" si="1537"/>
        <v>2758.1133345799999</v>
      </c>
      <c r="C4799" s="104">
        <f t="shared" si="1535"/>
        <v>2519.4830446899468</v>
      </c>
      <c r="D4799" s="132">
        <f t="shared" si="1538"/>
        <v>44815</v>
      </c>
      <c r="E4799" s="105">
        <f t="shared" si="1536"/>
        <v>1.433E-3</v>
      </c>
      <c r="F4799" s="106">
        <f t="shared" si="1539"/>
        <v>10</v>
      </c>
      <c r="G4799" s="106">
        <f t="shared" si="1540"/>
        <v>30</v>
      </c>
      <c r="H4799" s="104">
        <f t="shared" si="1530"/>
        <v>1.0004774299999999</v>
      </c>
      <c r="I4799" s="104">
        <f t="shared" si="1541"/>
        <v>1.09102425</v>
      </c>
      <c r="J4799" s="104">
        <f t="shared" si="1542"/>
        <v>1.0915451300000001</v>
      </c>
      <c r="K4799" s="104">
        <f t="shared" si="1543"/>
        <v>2750.12944754</v>
      </c>
      <c r="L4799" s="107">
        <f t="shared" si="1532"/>
        <v>0</v>
      </c>
      <c r="M4799" s="105">
        <f t="shared" si="1533"/>
        <v>0</v>
      </c>
      <c r="N4799" s="104">
        <f t="shared" si="1548"/>
        <v>0</v>
      </c>
      <c r="O4799" s="113">
        <f t="shared" si="1531"/>
        <v>0.11</v>
      </c>
      <c r="P4799" s="108">
        <f t="shared" si="1544"/>
        <v>1.002903095</v>
      </c>
      <c r="Q4799" s="104">
        <f t="shared" si="1545"/>
        <v>7.9838870399999999</v>
      </c>
      <c r="R4799" s="104">
        <f t="shared" si="1546"/>
        <v>7.9838870399999999</v>
      </c>
      <c r="S4799" s="109" t="s">
        <v>52</v>
      </c>
      <c r="T4799" s="110">
        <f t="shared" si="1534"/>
        <v>44844</v>
      </c>
      <c r="U4799" s="111">
        <f t="shared" si="1547"/>
        <v>0</v>
      </c>
    </row>
    <row r="4800" spans="1:21" x14ac:dyDescent="0.2">
      <c r="A4800" s="112">
        <f t="shared" si="1529"/>
        <v>44825</v>
      </c>
      <c r="B4800" s="104">
        <f t="shared" si="1537"/>
        <v>2759.0447075700004</v>
      </c>
      <c r="C4800" s="104">
        <f t="shared" si="1535"/>
        <v>2519.4830446899468</v>
      </c>
      <c r="D4800" s="132">
        <f t="shared" si="1538"/>
        <v>44815</v>
      </c>
      <c r="E4800" s="105">
        <f t="shared" si="1536"/>
        <v>1.433E-3</v>
      </c>
      <c r="F4800" s="106">
        <f t="shared" si="1539"/>
        <v>11</v>
      </c>
      <c r="G4800" s="106">
        <f t="shared" si="1540"/>
        <v>30</v>
      </c>
      <c r="H4800" s="104">
        <f t="shared" si="1530"/>
        <v>1.0005251900000001</v>
      </c>
      <c r="I4800" s="104">
        <f t="shared" si="1541"/>
        <v>1.09102425</v>
      </c>
      <c r="J4800" s="104">
        <f t="shared" si="1542"/>
        <v>1.09159724</v>
      </c>
      <c r="K4800" s="104">
        <f t="shared" si="1543"/>
        <v>2750.2607378100001</v>
      </c>
      <c r="L4800" s="107">
        <f t="shared" si="1532"/>
        <v>0</v>
      </c>
      <c r="M4800" s="105">
        <f t="shared" si="1533"/>
        <v>0</v>
      </c>
      <c r="N4800" s="104">
        <f t="shared" si="1548"/>
        <v>0</v>
      </c>
      <c r="O4800" s="113">
        <f t="shared" si="1531"/>
        <v>0.11</v>
      </c>
      <c r="P4800" s="108">
        <f t="shared" si="1544"/>
        <v>1.0031938680000001</v>
      </c>
      <c r="Q4800" s="104">
        <f t="shared" si="1545"/>
        <v>8.7839697599999997</v>
      </c>
      <c r="R4800" s="104">
        <f t="shared" si="1546"/>
        <v>8.7839697599999997</v>
      </c>
      <c r="S4800" s="109" t="s">
        <v>52</v>
      </c>
      <c r="T4800" s="110">
        <f t="shared" si="1534"/>
        <v>44844</v>
      </c>
      <c r="U4800" s="111">
        <f t="shared" si="1547"/>
        <v>0</v>
      </c>
    </row>
    <row r="4801" spans="1:21" x14ac:dyDescent="0.2">
      <c r="A4801" s="112">
        <f t="shared" si="1529"/>
        <v>44826</v>
      </c>
      <c r="B4801" s="104">
        <f t="shared" si="1537"/>
        <v>2759.9763879299999</v>
      </c>
      <c r="C4801" s="104">
        <f t="shared" si="1535"/>
        <v>2519.4830446899468</v>
      </c>
      <c r="D4801" s="132">
        <f t="shared" si="1538"/>
        <v>44815</v>
      </c>
      <c r="E4801" s="105">
        <f t="shared" si="1536"/>
        <v>1.433E-3</v>
      </c>
      <c r="F4801" s="106">
        <f t="shared" si="1539"/>
        <v>12</v>
      </c>
      <c r="G4801" s="106">
        <f t="shared" si="1540"/>
        <v>30</v>
      </c>
      <c r="H4801" s="104">
        <f t="shared" si="1530"/>
        <v>1.00057295</v>
      </c>
      <c r="I4801" s="104">
        <f t="shared" si="1541"/>
        <v>1.09102425</v>
      </c>
      <c r="J4801" s="104">
        <f t="shared" si="1542"/>
        <v>1.09164935</v>
      </c>
      <c r="K4801" s="104">
        <f t="shared" si="1543"/>
        <v>2750.3920280699999</v>
      </c>
      <c r="L4801" s="107">
        <f t="shared" si="1532"/>
        <v>0</v>
      </c>
      <c r="M4801" s="105">
        <f t="shared" si="1533"/>
        <v>0</v>
      </c>
      <c r="N4801" s="104">
        <f t="shared" si="1548"/>
        <v>0</v>
      </c>
      <c r="O4801" s="113">
        <f t="shared" si="1531"/>
        <v>0.11</v>
      </c>
      <c r="P4801" s="108">
        <f t="shared" si="1544"/>
        <v>1.0034847250000001</v>
      </c>
      <c r="Q4801" s="104">
        <f t="shared" si="1545"/>
        <v>9.5843598599999993</v>
      </c>
      <c r="R4801" s="104">
        <f t="shared" si="1546"/>
        <v>9.5843598599999993</v>
      </c>
      <c r="S4801" s="109" t="s">
        <v>52</v>
      </c>
      <c r="T4801" s="110">
        <f t="shared" si="1534"/>
        <v>44844</v>
      </c>
      <c r="U4801" s="111">
        <f t="shared" si="1547"/>
        <v>0</v>
      </c>
    </row>
    <row r="4802" spans="1:21" x14ac:dyDescent="0.2">
      <c r="A4802" s="112">
        <f t="shared" si="1529"/>
        <v>44827</v>
      </c>
      <c r="B4802" s="104">
        <f t="shared" si="1537"/>
        <v>2760.9083504100004</v>
      </c>
      <c r="C4802" s="104">
        <f t="shared" si="1535"/>
        <v>2519.4830446899468</v>
      </c>
      <c r="D4802" s="132">
        <f t="shared" si="1538"/>
        <v>44815</v>
      </c>
      <c r="E4802" s="105">
        <f t="shared" si="1536"/>
        <v>1.433E-3</v>
      </c>
      <c r="F4802" s="106">
        <f t="shared" si="1539"/>
        <v>13</v>
      </c>
      <c r="G4802" s="106">
        <f t="shared" si="1540"/>
        <v>30</v>
      </c>
      <c r="H4802" s="104">
        <f t="shared" si="1530"/>
        <v>1.00062071</v>
      </c>
      <c r="I4802" s="104">
        <f t="shared" si="1541"/>
        <v>1.09102425</v>
      </c>
      <c r="J4802" s="104">
        <f t="shared" si="1542"/>
        <v>1.09170145</v>
      </c>
      <c r="K4802" s="104">
        <f t="shared" si="1543"/>
        <v>2750.5232931300002</v>
      </c>
      <c r="L4802" s="107">
        <f t="shared" si="1532"/>
        <v>0</v>
      </c>
      <c r="M4802" s="105">
        <f t="shared" si="1533"/>
        <v>0</v>
      </c>
      <c r="N4802" s="104">
        <f t="shared" si="1548"/>
        <v>0</v>
      </c>
      <c r="O4802" s="113">
        <f t="shared" si="1531"/>
        <v>0.11</v>
      </c>
      <c r="P4802" s="108">
        <f t="shared" si="1544"/>
        <v>1.0037756659999999</v>
      </c>
      <c r="Q4802" s="104">
        <f t="shared" si="1545"/>
        <v>10.38505728</v>
      </c>
      <c r="R4802" s="104">
        <f t="shared" si="1546"/>
        <v>10.38505728</v>
      </c>
      <c r="S4802" s="109" t="s">
        <v>52</v>
      </c>
      <c r="T4802" s="110">
        <f t="shared" si="1534"/>
        <v>44844</v>
      </c>
      <c r="U4802" s="111">
        <f t="shared" si="1547"/>
        <v>0</v>
      </c>
    </row>
    <row r="4803" spans="1:21" x14ac:dyDescent="0.2">
      <c r="A4803" s="112">
        <f t="shared" si="1529"/>
        <v>44828</v>
      </c>
      <c r="B4803" s="104">
        <f t="shared" si="1537"/>
        <v>2761.8406483700001</v>
      </c>
      <c r="C4803" s="104">
        <f t="shared" si="1535"/>
        <v>2519.4830446899468</v>
      </c>
      <c r="D4803" s="132">
        <f t="shared" si="1538"/>
        <v>44815</v>
      </c>
      <c r="E4803" s="105">
        <f t="shared" si="1536"/>
        <v>1.433E-3</v>
      </c>
      <c r="F4803" s="106">
        <f t="shared" si="1539"/>
        <v>14</v>
      </c>
      <c r="G4803" s="106">
        <f t="shared" si="1540"/>
        <v>30</v>
      </c>
      <c r="H4803" s="104">
        <f t="shared" si="1530"/>
        <v>1.0006684699999999</v>
      </c>
      <c r="I4803" s="104">
        <f t="shared" si="1541"/>
        <v>1.09102425</v>
      </c>
      <c r="J4803" s="104">
        <f t="shared" si="1542"/>
        <v>1.0917535599999999</v>
      </c>
      <c r="K4803" s="104">
        <f t="shared" si="1543"/>
        <v>2750.65458339</v>
      </c>
      <c r="L4803" s="107">
        <f t="shared" si="1532"/>
        <v>0</v>
      </c>
      <c r="M4803" s="105">
        <f t="shared" si="1533"/>
        <v>0</v>
      </c>
      <c r="N4803" s="104">
        <f t="shared" si="1548"/>
        <v>0</v>
      </c>
      <c r="O4803" s="113">
        <f t="shared" si="1531"/>
        <v>0.11</v>
      </c>
      <c r="P4803" s="108">
        <f t="shared" si="1544"/>
        <v>1.0040666920000001</v>
      </c>
      <c r="Q4803" s="104">
        <f t="shared" si="1545"/>
        <v>11.186064979999999</v>
      </c>
      <c r="R4803" s="104">
        <f t="shared" si="1546"/>
        <v>11.186064979999999</v>
      </c>
      <c r="S4803" s="109" t="s">
        <v>52</v>
      </c>
      <c r="T4803" s="110">
        <f t="shared" si="1534"/>
        <v>44844</v>
      </c>
      <c r="U4803" s="111">
        <f t="shared" si="1547"/>
        <v>0</v>
      </c>
    </row>
    <row r="4804" spans="1:21" x14ac:dyDescent="0.2">
      <c r="A4804" s="112">
        <f t="shared" si="1529"/>
        <v>44829</v>
      </c>
      <c r="B4804" s="104">
        <f t="shared" si="1537"/>
        <v>2762.7732791400003</v>
      </c>
      <c r="C4804" s="104">
        <f t="shared" si="1535"/>
        <v>2519.4830446899468</v>
      </c>
      <c r="D4804" s="132">
        <f t="shared" si="1538"/>
        <v>44815</v>
      </c>
      <c r="E4804" s="105">
        <f t="shared" si="1536"/>
        <v>1.433E-3</v>
      </c>
      <c r="F4804" s="106">
        <f t="shared" si="1539"/>
        <v>15</v>
      </c>
      <c r="G4804" s="106">
        <f t="shared" si="1540"/>
        <v>30</v>
      </c>
      <c r="H4804" s="104">
        <f t="shared" si="1530"/>
        <v>1.00071624</v>
      </c>
      <c r="I4804" s="104">
        <f t="shared" si="1541"/>
        <v>1.09102425</v>
      </c>
      <c r="J4804" s="104">
        <f t="shared" si="1542"/>
        <v>1.09180568</v>
      </c>
      <c r="K4804" s="104">
        <f t="shared" si="1543"/>
        <v>2750.7858988500002</v>
      </c>
      <c r="L4804" s="107">
        <f t="shared" si="1532"/>
        <v>0</v>
      </c>
      <c r="M4804" s="105">
        <f t="shared" si="1533"/>
        <v>0</v>
      </c>
      <c r="N4804" s="104">
        <f t="shared" si="1548"/>
        <v>0</v>
      </c>
      <c r="O4804" s="113">
        <f t="shared" si="1531"/>
        <v>0.11</v>
      </c>
      <c r="P4804" s="108">
        <f t="shared" si="1544"/>
        <v>1.0043578019999999</v>
      </c>
      <c r="Q4804" s="104">
        <f t="shared" si="1545"/>
        <v>11.987380290000001</v>
      </c>
      <c r="R4804" s="104">
        <f t="shared" si="1546"/>
        <v>11.987380290000001</v>
      </c>
      <c r="S4804" s="109" t="s">
        <v>52</v>
      </c>
      <c r="T4804" s="110">
        <f t="shared" si="1534"/>
        <v>44844</v>
      </c>
      <c r="U4804" s="111">
        <f t="shared" si="1547"/>
        <v>0</v>
      </c>
    </row>
    <row r="4805" spans="1:21" x14ac:dyDescent="0.2">
      <c r="A4805" s="112">
        <f t="shared" si="1529"/>
        <v>44830</v>
      </c>
      <c r="B4805" s="104">
        <f t="shared" si="1537"/>
        <v>2763.7062174299999</v>
      </c>
      <c r="C4805" s="104">
        <f t="shared" si="1535"/>
        <v>2519.4830446899468</v>
      </c>
      <c r="D4805" s="132">
        <f t="shared" si="1538"/>
        <v>44815</v>
      </c>
      <c r="E4805" s="105">
        <f t="shared" si="1536"/>
        <v>1.433E-3</v>
      </c>
      <c r="F4805" s="106">
        <f t="shared" si="1539"/>
        <v>16</v>
      </c>
      <c r="G4805" s="106">
        <f t="shared" si="1540"/>
        <v>30</v>
      </c>
      <c r="H4805" s="104">
        <f t="shared" si="1530"/>
        <v>1.0007640099999999</v>
      </c>
      <c r="I4805" s="104">
        <f t="shared" si="1541"/>
        <v>1.09102425</v>
      </c>
      <c r="J4805" s="104">
        <f t="shared" si="1542"/>
        <v>1.0918578000000001</v>
      </c>
      <c r="K4805" s="104">
        <f t="shared" si="1543"/>
        <v>2750.91721431</v>
      </c>
      <c r="L4805" s="107">
        <f t="shared" si="1532"/>
        <v>0</v>
      </c>
      <c r="M4805" s="105">
        <f t="shared" si="1533"/>
        <v>0</v>
      </c>
      <c r="N4805" s="104">
        <f t="shared" si="1548"/>
        <v>0</v>
      </c>
      <c r="O4805" s="113">
        <f t="shared" si="1531"/>
        <v>0.11</v>
      </c>
      <c r="P4805" s="108">
        <f t="shared" si="1544"/>
        <v>1.004648996</v>
      </c>
      <c r="Q4805" s="104">
        <f t="shared" si="1545"/>
        <v>12.78900312</v>
      </c>
      <c r="R4805" s="104">
        <f t="shared" si="1546"/>
        <v>12.78900312</v>
      </c>
      <c r="S4805" s="109" t="s">
        <v>52</v>
      </c>
      <c r="T4805" s="110">
        <f t="shared" si="1534"/>
        <v>44844</v>
      </c>
      <c r="U4805" s="111">
        <f t="shared" si="1547"/>
        <v>0</v>
      </c>
    </row>
    <row r="4806" spans="1:21" x14ac:dyDescent="0.2">
      <c r="A4806" s="112">
        <f t="shared" si="1529"/>
        <v>44831</v>
      </c>
      <c r="B4806" s="104">
        <f t="shared" si="1537"/>
        <v>2764.6394660299998</v>
      </c>
      <c r="C4806" s="104">
        <f t="shared" si="1535"/>
        <v>2519.4830446899468</v>
      </c>
      <c r="D4806" s="132">
        <f t="shared" si="1538"/>
        <v>44815</v>
      </c>
      <c r="E4806" s="105">
        <f t="shared" si="1536"/>
        <v>1.433E-3</v>
      </c>
      <c r="F4806" s="106">
        <f t="shared" si="1539"/>
        <v>17</v>
      </c>
      <c r="G4806" s="106">
        <f t="shared" si="1540"/>
        <v>30</v>
      </c>
      <c r="H4806" s="104">
        <f t="shared" si="1530"/>
        <v>1.00081178</v>
      </c>
      <c r="I4806" s="104">
        <f t="shared" si="1541"/>
        <v>1.09102425</v>
      </c>
      <c r="J4806" s="104">
        <f t="shared" si="1542"/>
        <v>1.09190992</v>
      </c>
      <c r="K4806" s="104">
        <f t="shared" si="1543"/>
        <v>2751.0485297599998</v>
      </c>
      <c r="L4806" s="107">
        <f t="shared" si="1532"/>
        <v>0</v>
      </c>
      <c r="M4806" s="105">
        <f t="shared" si="1533"/>
        <v>0</v>
      </c>
      <c r="N4806" s="104">
        <f t="shared" si="1548"/>
        <v>0</v>
      </c>
      <c r="O4806" s="113">
        <f t="shared" si="1531"/>
        <v>0.11</v>
      </c>
      <c r="P4806" s="108">
        <f t="shared" si="1544"/>
        <v>1.004940275</v>
      </c>
      <c r="Q4806" s="104">
        <f t="shared" si="1545"/>
        <v>13.59093627</v>
      </c>
      <c r="R4806" s="104">
        <f t="shared" si="1546"/>
        <v>13.59093627</v>
      </c>
      <c r="S4806" s="109" t="s">
        <v>52</v>
      </c>
      <c r="T4806" s="110">
        <f t="shared" si="1534"/>
        <v>44844</v>
      </c>
      <c r="U4806" s="111">
        <f t="shared" si="1547"/>
        <v>0</v>
      </c>
    </row>
    <row r="4807" spans="1:21" x14ac:dyDescent="0.2">
      <c r="A4807" s="112">
        <f t="shared" si="1529"/>
        <v>44832</v>
      </c>
      <c r="B4807" s="104">
        <f t="shared" si="1537"/>
        <v>2765.5729969200002</v>
      </c>
      <c r="C4807" s="104">
        <f t="shared" si="1535"/>
        <v>2519.4830446899468</v>
      </c>
      <c r="D4807" s="132">
        <f t="shared" si="1538"/>
        <v>44815</v>
      </c>
      <c r="E4807" s="105">
        <f t="shared" si="1536"/>
        <v>1.433E-3</v>
      </c>
      <c r="F4807" s="106">
        <f t="shared" si="1539"/>
        <v>18</v>
      </c>
      <c r="G4807" s="106">
        <f t="shared" si="1540"/>
        <v>30</v>
      </c>
      <c r="H4807" s="104">
        <f t="shared" si="1530"/>
        <v>1.0008595499999999</v>
      </c>
      <c r="I4807" s="104">
        <f t="shared" si="1541"/>
        <v>1.09102425</v>
      </c>
      <c r="J4807" s="104">
        <f t="shared" si="1542"/>
        <v>1.0919620299999999</v>
      </c>
      <c r="K4807" s="104">
        <f t="shared" si="1543"/>
        <v>2751.17982003</v>
      </c>
      <c r="L4807" s="107">
        <f t="shared" si="1532"/>
        <v>0</v>
      </c>
      <c r="M4807" s="105">
        <f t="shared" si="1533"/>
        <v>0</v>
      </c>
      <c r="N4807" s="104">
        <f t="shared" si="1548"/>
        <v>0</v>
      </c>
      <c r="O4807" s="113">
        <f t="shared" si="1531"/>
        <v>0.11</v>
      </c>
      <c r="P4807" s="108">
        <f t="shared" si="1544"/>
        <v>1.0052316379999999</v>
      </c>
      <c r="Q4807" s="104">
        <f t="shared" si="1545"/>
        <v>14.393176889999999</v>
      </c>
      <c r="R4807" s="104">
        <f t="shared" si="1546"/>
        <v>14.393176889999999</v>
      </c>
      <c r="S4807" s="109" t="s">
        <v>52</v>
      </c>
      <c r="T4807" s="110">
        <f t="shared" si="1534"/>
        <v>44844</v>
      </c>
      <c r="U4807" s="111">
        <f t="shared" si="1547"/>
        <v>0</v>
      </c>
    </row>
    <row r="4808" spans="1:21" x14ac:dyDescent="0.2">
      <c r="A4808" s="112">
        <f t="shared" si="1529"/>
        <v>44833</v>
      </c>
      <c r="B4808" s="104">
        <f t="shared" si="1537"/>
        <v>2766.5068634899999</v>
      </c>
      <c r="C4808" s="104">
        <f t="shared" si="1535"/>
        <v>2519.4830446899468</v>
      </c>
      <c r="D4808" s="132">
        <f t="shared" si="1538"/>
        <v>44815</v>
      </c>
      <c r="E4808" s="105">
        <f t="shared" si="1536"/>
        <v>1.433E-3</v>
      </c>
      <c r="F4808" s="106">
        <f t="shared" si="1539"/>
        <v>19</v>
      </c>
      <c r="G4808" s="106">
        <f t="shared" si="1540"/>
        <v>30</v>
      </c>
      <c r="H4808" s="104">
        <f t="shared" si="1530"/>
        <v>1.00090732</v>
      </c>
      <c r="I4808" s="104">
        <f t="shared" si="1541"/>
        <v>1.09102425</v>
      </c>
      <c r="J4808" s="104">
        <f t="shared" si="1542"/>
        <v>1.09201415</v>
      </c>
      <c r="K4808" s="104">
        <f t="shared" si="1543"/>
        <v>2751.3111354799998</v>
      </c>
      <c r="L4808" s="107">
        <f t="shared" si="1532"/>
        <v>0</v>
      </c>
      <c r="M4808" s="105">
        <f t="shared" si="1533"/>
        <v>0</v>
      </c>
      <c r="N4808" s="104">
        <f t="shared" si="1548"/>
        <v>0</v>
      </c>
      <c r="O4808" s="113">
        <f t="shared" si="1531"/>
        <v>0.11</v>
      </c>
      <c r="P4808" s="108">
        <f t="shared" si="1544"/>
        <v>1.005523086</v>
      </c>
      <c r="Q4808" s="104">
        <f t="shared" si="1545"/>
        <v>15.19572801</v>
      </c>
      <c r="R4808" s="104">
        <f t="shared" si="1546"/>
        <v>15.19572801</v>
      </c>
      <c r="S4808" s="109" t="s">
        <v>52</v>
      </c>
      <c r="T4808" s="110">
        <f t="shared" si="1534"/>
        <v>44844</v>
      </c>
      <c r="U4808" s="111">
        <f t="shared" si="1547"/>
        <v>0</v>
      </c>
    </row>
    <row r="4809" spans="1:21" x14ac:dyDescent="0.2">
      <c r="A4809" s="112">
        <f t="shared" si="1529"/>
        <v>44834</v>
      </c>
      <c r="B4809" s="104">
        <f t="shared" si="1537"/>
        <v>2767.4410630700004</v>
      </c>
      <c r="C4809" s="104">
        <f t="shared" si="1535"/>
        <v>2519.4830446899468</v>
      </c>
      <c r="D4809" s="132">
        <f t="shared" si="1538"/>
        <v>44815</v>
      </c>
      <c r="E4809" s="105">
        <f t="shared" si="1536"/>
        <v>1.433E-3</v>
      </c>
      <c r="F4809" s="106">
        <f t="shared" si="1539"/>
        <v>20</v>
      </c>
      <c r="G4809" s="106">
        <f t="shared" si="1540"/>
        <v>30</v>
      </c>
      <c r="H4809" s="104">
        <f t="shared" si="1530"/>
        <v>1.0009551000000001</v>
      </c>
      <c r="I4809" s="104">
        <f t="shared" si="1541"/>
        <v>1.09102425</v>
      </c>
      <c r="J4809" s="104">
        <f t="shared" si="1542"/>
        <v>1.0920662800000001</v>
      </c>
      <c r="K4809" s="104">
        <f t="shared" si="1543"/>
        <v>2751.4424761300002</v>
      </c>
      <c r="L4809" s="107">
        <f t="shared" si="1532"/>
        <v>0</v>
      </c>
      <c r="M4809" s="105">
        <f t="shared" si="1533"/>
        <v>0</v>
      </c>
      <c r="N4809" s="104">
        <f t="shared" si="1548"/>
        <v>0</v>
      </c>
      <c r="O4809" s="113">
        <f t="shared" si="1531"/>
        <v>0.11</v>
      </c>
      <c r="P4809" s="108">
        <f t="shared" si="1544"/>
        <v>1.005814618</v>
      </c>
      <c r="Q4809" s="104">
        <f t="shared" si="1545"/>
        <v>15.998586939999999</v>
      </c>
      <c r="R4809" s="104">
        <f t="shared" si="1546"/>
        <v>15.998586939999999</v>
      </c>
      <c r="S4809" s="109" t="s">
        <v>52</v>
      </c>
      <c r="T4809" s="110">
        <f t="shared" si="1534"/>
        <v>44844</v>
      </c>
      <c r="U4809" s="111">
        <f t="shared" si="1547"/>
        <v>0</v>
      </c>
    </row>
    <row r="4810" spans="1:21" x14ac:dyDescent="0.2">
      <c r="A4810" s="112">
        <f t="shared" si="1529"/>
        <v>44835</v>
      </c>
      <c r="B4810" s="104">
        <f t="shared" si="1537"/>
        <v>2768.3755731199999</v>
      </c>
      <c r="C4810" s="104">
        <f t="shared" si="1535"/>
        <v>2519.4830446899468</v>
      </c>
      <c r="D4810" s="132">
        <f t="shared" si="1538"/>
        <v>44815</v>
      </c>
      <c r="E4810" s="105">
        <f t="shared" si="1536"/>
        <v>1.433E-3</v>
      </c>
      <c r="F4810" s="106">
        <f t="shared" si="1539"/>
        <v>21</v>
      </c>
      <c r="G4810" s="106">
        <f t="shared" si="1540"/>
        <v>30</v>
      </c>
      <c r="H4810" s="104">
        <f t="shared" si="1530"/>
        <v>1.0010028799999999</v>
      </c>
      <c r="I4810" s="104">
        <f t="shared" si="1541"/>
        <v>1.09102425</v>
      </c>
      <c r="J4810" s="104">
        <f t="shared" si="1542"/>
        <v>1.0921184100000001</v>
      </c>
      <c r="K4810" s="104">
        <f t="shared" si="1543"/>
        <v>2751.57381678</v>
      </c>
      <c r="L4810" s="107">
        <f t="shared" si="1532"/>
        <v>0</v>
      </c>
      <c r="M4810" s="105">
        <f t="shared" si="1533"/>
        <v>0</v>
      </c>
      <c r="N4810" s="104">
        <f t="shared" si="1548"/>
        <v>0</v>
      </c>
      <c r="O4810" s="113">
        <f t="shared" si="1531"/>
        <v>0.11</v>
      </c>
      <c r="P4810" s="108">
        <f t="shared" si="1544"/>
        <v>1.0061062350000001</v>
      </c>
      <c r="Q4810" s="104">
        <f t="shared" si="1545"/>
        <v>16.801756340000001</v>
      </c>
      <c r="R4810" s="104">
        <f t="shared" si="1546"/>
        <v>16.801756340000001</v>
      </c>
      <c r="S4810" s="109" t="s">
        <v>52</v>
      </c>
      <c r="T4810" s="110">
        <f t="shared" si="1534"/>
        <v>44844</v>
      </c>
      <c r="U4810" s="111">
        <f t="shared" si="1547"/>
        <v>0</v>
      </c>
    </row>
    <row r="4811" spans="1:21" x14ac:dyDescent="0.2">
      <c r="A4811" s="112">
        <f t="shared" ref="A4811:A4874" si="1549">(A4810+1)</f>
        <v>44836</v>
      </c>
      <c r="B4811" s="104">
        <f t="shared" si="1537"/>
        <v>2769.31039091</v>
      </c>
      <c r="C4811" s="104">
        <f t="shared" si="1535"/>
        <v>2519.4830446899468</v>
      </c>
      <c r="D4811" s="132">
        <f t="shared" si="1538"/>
        <v>44815</v>
      </c>
      <c r="E4811" s="105">
        <f t="shared" si="1536"/>
        <v>1.433E-3</v>
      </c>
      <c r="F4811" s="106">
        <f t="shared" si="1539"/>
        <v>22</v>
      </c>
      <c r="G4811" s="106">
        <f t="shared" si="1540"/>
        <v>30</v>
      </c>
      <c r="H4811" s="104">
        <f t="shared" ref="H4811:H4874" si="1550">TRUNC(((1+$E4811)^($F4811/$G4811)),8)</f>
        <v>1.00105066</v>
      </c>
      <c r="I4811" s="104">
        <f t="shared" si="1541"/>
        <v>1.09102425</v>
      </c>
      <c r="J4811" s="104">
        <f t="shared" si="1542"/>
        <v>1.0921705399999999</v>
      </c>
      <c r="K4811" s="104">
        <f t="shared" si="1543"/>
        <v>2751.7051574299999</v>
      </c>
      <c r="L4811" s="107">
        <f t="shared" si="1532"/>
        <v>0</v>
      </c>
      <c r="M4811" s="105">
        <f t="shared" si="1533"/>
        <v>0</v>
      </c>
      <c r="N4811" s="104">
        <f t="shared" si="1548"/>
        <v>0</v>
      </c>
      <c r="O4811" s="113">
        <f t="shared" ref="O4811:O4874" si="1551">(O4810)</f>
        <v>0.11</v>
      </c>
      <c r="P4811" s="108">
        <f t="shared" si="1544"/>
        <v>1.0063979359999999</v>
      </c>
      <c r="Q4811" s="104">
        <f t="shared" si="1545"/>
        <v>17.605233479999999</v>
      </c>
      <c r="R4811" s="104">
        <f t="shared" si="1546"/>
        <v>17.605233479999999</v>
      </c>
      <c r="S4811" s="109" t="s">
        <v>52</v>
      </c>
      <c r="T4811" s="110">
        <f t="shared" si="1534"/>
        <v>44844</v>
      </c>
      <c r="U4811" s="111">
        <f t="shared" si="1547"/>
        <v>0</v>
      </c>
    </row>
    <row r="4812" spans="1:21" x14ac:dyDescent="0.2">
      <c r="A4812" s="112">
        <f t="shared" si="1549"/>
        <v>44837</v>
      </c>
      <c r="B4812" s="104">
        <f t="shared" si="1537"/>
        <v>2770.2455192500001</v>
      </c>
      <c r="C4812" s="104">
        <f t="shared" si="1535"/>
        <v>2519.4830446899468</v>
      </c>
      <c r="D4812" s="132">
        <f t="shared" si="1538"/>
        <v>44815</v>
      </c>
      <c r="E4812" s="105">
        <f t="shared" si="1536"/>
        <v>1.433E-3</v>
      </c>
      <c r="F4812" s="106">
        <f t="shared" si="1539"/>
        <v>23</v>
      </c>
      <c r="G4812" s="106">
        <f t="shared" si="1540"/>
        <v>30</v>
      </c>
      <c r="H4812" s="104">
        <f t="shared" si="1550"/>
        <v>1.00109844</v>
      </c>
      <c r="I4812" s="104">
        <f t="shared" si="1541"/>
        <v>1.09102425</v>
      </c>
      <c r="J4812" s="104">
        <f t="shared" si="1542"/>
        <v>1.09222267</v>
      </c>
      <c r="K4812" s="104">
        <f t="shared" si="1543"/>
        <v>2751.8364980900001</v>
      </c>
      <c r="L4812" s="107">
        <f t="shared" ref="L4812:L4875" si="1552">IF(DAY(A4812)=E$2,VLOOKUP(A4812,$X$10:$AE$196,7),0)</f>
        <v>0</v>
      </c>
      <c r="M4812" s="105">
        <f t="shared" ref="M4812:M4875" si="1553">IF(DAY(A4812)=E$2,VLOOKUP(A4812,$X$10:$AE$200,5),0)</f>
        <v>0</v>
      </c>
      <c r="N4812" s="104">
        <f t="shared" si="1548"/>
        <v>0</v>
      </c>
      <c r="O4812" s="113">
        <f t="shared" si="1551"/>
        <v>0.11</v>
      </c>
      <c r="P4812" s="108">
        <f t="shared" si="1544"/>
        <v>1.006689722</v>
      </c>
      <c r="Q4812" s="104">
        <f t="shared" si="1545"/>
        <v>18.409021160000002</v>
      </c>
      <c r="R4812" s="104">
        <f t="shared" si="1546"/>
        <v>18.409021160000002</v>
      </c>
      <c r="S4812" s="109" t="s">
        <v>52</v>
      </c>
      <c r="T4812" s="110">
        <f t="shared" ref="T4812:T4875" si="1554">IF(DAY(A4812)=E$2+1,VLOOKUP(A4811,$X$10:$AE$200,8),T4811)</f>
        <v>44844</v>
      </c>
      <c r="U4812" s="111">
        <f t="shared" si="1547"/>
        <v>0</v>
      </c>
    </row>
    <row r="4813" spans="1:21" x14ac:dyDescent="0.2">
      <c r="A4813" s="112">
        <f t="shared" si="1549"/>
        <v>44838</v>
      </c>
      <c r="B4813" s="104">
        <f t="shared" si="1537"/>
        <v>2771.1809834999999</v>
      </c>
      <c r="C4813" s="104">
        <f t="shared" si="1535"/>
        <v>2519.4830446899468</v>
      </c>
      <c r="D4813" s="132">
        <f t="shared" si="1538"/>
        <v>44815</v>
      </c>
      <c r="E4813" s="105">
        <f t="shared" si="1536"/>
        <v>1.433E-3</v>
      </c>
      <c r="F4813" s="106">
        <f t="shared" si="1539"/>
        <v>24</v>
      </c>
      <c r="G4813" s="106">
        <f t="shared" si="1540"/>
        <v>30</v>
      </c>
      <c r="H4813" s="104">
        <f t="shared" si="1550"/>
        <v>1.00114623</v>
      </c>
      <c r="I4813" s="104">
        <f t="shared" si="1541"/>
        <v>1.09102425</v>
      </c>
      <c r="J4813" s="104">
        <f t="shared" si="1542"/>
        <v>1.0922748099999999</v>
      </c>
      <c r="K4813" s="104">
        <f t="shared" si="1543"/>
        <v>2751.96786393</v>
      </c>
      <c r="L4813" s="107">
        <f t="shared" si="1552"/>
        <v>0</v>
      </c>
      <c r="M4813" s="105">
        <f t="shared" si="1553"/>
        <v>0</v>
      </c>
      <c r="N4813" s="104">
        <f t="shared" si="1548"/>
        <v>0</v>
      </c>
      <c r="O4813" s="113">
        <f t="shared" si="1551"/>
        <v>0.11</v>
      </c>
      <c r="P4813" s="108">
        <f t="shared" si="1544"/>
        <v>1.0069815929999999</v>
      </c>
      <c r="Q4813" s="104">
        <f t="shared" si="1545"/>
        <v>19.21311957</v>
      </c>
      <c r="R4813" s="104">
        <f t="shared" si="1546"/>
        <v>19.21311957</v>
      </c>
      <c r="S4813" s="109" t="s">
        <v>52</v>
      </c>
      <c r="T4813" s="110">
        <f t="shared" si="1554"/>
        <v>44844</v>
      </c>
      <c r="U4813" s="111">
        <f t="shared" si="1547"/>
        <v>0</v>
      </c>
    </row>
    <row r="4814" spans="1:21" x14ac:dyDescent="0.2">
      <c r="A4814" s="112">
        <f t="shared" si="1549"/>
        <v>44839</v>
      </c>
      <c r="B4814" s="104">
        <f t="shared" si="1537"/>
        <v>2772.1167556199998</v>
      </c>
      <c r="C4814" s="104">
        <f t="shared" si="1535"/>
        <v>2519.4830446899468</v>
      </c>
      <c r="D4814" s="132">
        <f t="shared" si="1538"/>
        <v>44815</v>
      </c>
      <c r="E4814" s="105">
        <f t="shared" si="1536"/>
        <v>1.433E-3</v>
      </c>
      <c r="F4814" s="106">
        <f t="shared" si="1539"/>
        <v>25</v>
      </c>
      <c r="G4814" s="106">
        <f t="shared" si="1540"/>
        <v>30</v>
      </c>
      <c r="H4814" s="104">
        <f t="shared" si="1550"/>
        <v>1.00119402</v>
      </c>
      <c r="I4814" s="104">
        <f t="shared" si="1541"/>
        <v>1.09102425</v>
      </c>
      <c r="J4814" s="104">
        <f t="shared" si="1542"/>
        <v>1.0923269499999999</v>
      </c>
      <c r="K4814" s="104">
        <f t="shared" si="1543"/>
        <v>2752.0992297799999</v>
      </c>
      <c r="L4814" s="107">
        <f t="shared" si="1552"/>
        <v>0</v>
      </c>
      <c r="M4814" s="105">
        <f t="shared" si="1553"/>
        <v>0</v>
      </c>
      <c r="N4814" s="104">
        <f t="shared" si="1548"/>
        <v>0</v>
      </c>
      <c r="O4814" s="113">
        <f t="shared" si="1551"/>
        <v>0.11</v>
      </c>
      <c r="P4814" s="108">
        <f t="shared" si="1544"/>
        <v>1.0072735479999999</v>
      </c>
      <c r="Q4814" s="104">
        <f t="shared" si="1545"/>
        <v>20.017525840000001</v>
      </c>
      <c r="R4814" s="104">
        <f t="shared" si="1546"/>
        <v>20.017525840000001</v>
      </c>
      <c r="S4814" s="109" t="s">
        <v>52</v>
      </c>
      <c r="T4814" s="110">
        <f t="shared" si="1554"/>
        <v>44844</v>
      </c>
      <c r="U4814" s="111">
        <f t="shared" si="1547"/>
        <v>0</v>
      </c>
    </row>
    <row r="4815" spans="1:21" x14ac:dyDescent="0.2">
      <c r="A4815" s="112">
        <f t="shared" si="1549"/>
        <v>44840</v>
      </c>
      <c r="B4815" s="104">
        <f t="shared" si="1537"/>
        <v>2773.0528383799997</v>
      </c>
      <c r="C4815" s="104">
        <f t="shared" si="1535"/>
        <v>2519.4830446899468</v>
      </c>
      <c r="D4815" s="132">
        <f t="shared" si="1538"/>
        <v>44815</v>
      </c>
      <c r="E4815" s="105">
        <f t="shared" si="1536"/>
        <v>1.433E-3</v>
      </c>
      <c r="F4815" s="106">
        <f t="shared" si="1539"/>
        <v>26</v>
      </c>
      <c r="G4815" s="106">
        <f t="shared" si="1540"/>
        <v>30</v>
      </c>
      <c r="H4815" s="104">
        <f t="shared" si="1550"/>
        <v>1.00124181</v>
      </c>
      <c r="I4815" s="104">
        <f t="shared" si="1541"/>
        <v>1.09102425</v>
      </c>
      <c r="J4815" s="104">
        <f t="shared" si="1542"/>
        <v>1.0923790900000001</v>
      </c>
      <c r="K4815" s="104">
        <f t="shared" si="1543"/>
        <v>2752.2305956199998</v>
      </c>
      <c r="L4815" s="107">
        <f t="shared" si="1552"/>
        <v>0</v>
      </c>
      <c r="M4815" s="105">
        <f t="shared" si="1553"/>
        <v>0</v>
      </c>
      <c r="N4815" s="104">
        <f t="shared" si="1548"/>
        <v>0</v>
      </c>
      <c r="O4815" s="113">
        <f t="shared" si="1551"/>
        <v>0.11</v>
      </c>
      <c r="P4815" s="108">
        <f t="shared" si="1544"/>
        <v>1.0075655880000001</v>
      </c>
      <c r="Q4815" s="104">
        <f t="shared" si="1545"/>
        <v>20.822242760000002</v>
      </c>
      <c r="R4815" s="104">
        <f t="shared" si="1546"/>
        <v>20.822242760000002</v>
      </c>
      <c r="S4815" s="109" t="s">
        <v>52</v>
      </c>
      <c r="T4815" s="110">
        <f t="shared" si="1554"/>
        <v>44844</v>
      </c>
      <c r="U4815" s="111">
        <f t="shared" si="1547"/>
        <v>0</v>
      </c>
    </row>
    <row r="4816" spans="1:21" x14ac:dyDescent="0.2">
      <c r="A4816" s="112">
        <f t="shared" si="1549"/>
        <v>44841</v>
      </c>
      <c r="B4816" s="104">
        <f t="shared" si="1537"/>
        <v>2773.9892290800003</v>
      </c>
      <c r="C4816" s="104">
        <f t="shared" si="1535"/>
        <v>2519.4830446899468</v>
      </c>
      <c r="D4816" s="132">
        <f t="shared" si="1538"/>
        <v>44815</v>
      </c>
      <c r="E4816" s="105">
        <f t="shared" si="1536"/>
        <v>1.433E-3</v>
      </c>
      <c r="F4816" s="106">
        <f t="shared" si="1539"/>
        <v>27</v>
      </c>
      <c r="G4816" s="106">
        <f t="shared" si="1540"/>
        <v>30</v>
      </c>
      <c r="H4816" s="104">
        <f t="shared" si="1550"/>
        <v>1.0012896</v>
      </c>
      <c r="I4816" s="104">
        <f t="shared" si="1541"/>
        <v>1.09102425</v>
      </c>
      <c r="J4816" s="104">
        <f t="shared" si="1542"/>
        <v>1.0924312300000001</v>
      </c>
      <c r="K4816" s="104">
        <f t="shared" si="1543"/>
        <v>2752.3619614700001</v>
      </c>
      <c r="L4816" s="107">
        <f t="shared" si="1552"/>
        <v>0</v>
      </c>
      <c r="M4816" s="105">
        <f t="shared" si="1553"/>
        <v>0</v>
      </c>
      <c r="N4816" s="104">
        <f t="shared" si="1548"/>
        <v>0</v>
      </c>
      <c r="O4816" s="113">
        <f t="shared" si="1551"/>
        <v>0.11</v>
      </c>
      <c r="P4816" s="108">
        <f t="shared" si="1544"/>
        <v>1.0078577120000001</v>
      </c>
      <c r="Q4816" s="104">
        <f t="shared" si="1545"/>
        <v>21.627267610000001</v>
      </c>
      <c r="R4816" s="104">
        <f t="shared" si="1546"/>
        <v>21.627267610000001</v>
      </c>
      <c r="S4816" s="109" t="s">
        <v>52</v>
      </c>
      <c r="T4816" s="110">
        <f t="shared" si="1554"/>
        <v>44844</v>
      </c>
      <c r="U4816" s="111">
        <f t="shared" si="1547"/>
        <v>0</v>
      </c>
    </row>
    <row r="4817" spans="1:21" x14ac:dyDescent="0.2">
      <c r="A4817" s="112">
        <f t="shared" si="1549"/>
        <v>44842</v>
      </c>
      <c r="B4817" s="104">
        <f t="shared" si="1537"/>
        <v>2774.9259558799999</v>
      </c>
      <c r="C4817" s="104">
        <f t="shared" si="1535"/>
        <v>2519.4830446899468</v>
      </c>
      <c r="D4817" s="132">
        <f t="shared" si="1538"/>
        <v>44815</v>
      </c>
      <c r="E4817" s="105">
        <f t="shared" si="1536"/>
        <v>1.433E-3</v>
      </c>
      <c r="F4817" s="106">
        <f t="shared" si="1539"/>
        <v>28</v>
      </c>
      <c r="G4817" s="106">
        <f t="shared" si="1540"/>
        <v>30</v>
      </c>
      <c r="H4817" s="104">
        <f t="shared" si="1550"/>
        <v>1.0013373999999999</v>
      </c>
      <c r="I4817" s="104">
        <f t="shared" si="1541"/>
        <v>1.09102425</v>
      </c>
      <c r="J4817" s="104">
        <f t="shared" si="1542"/>
        <v>1.09248338</v>
      </c>
      <c r="K4817" s="104">
        <f t="shared" si="1543"/>
        <v>2752.49335251</v>
      </c>
      <c r="L4817" s="107">
        <f t="shared" si="1552"/>
        <v>0</v>
      </c>
      <c r="M4817" s="105">
        <f t="shared" si="1553"/>
        <v>0</v>
      </c>
      <c r="N4817" s="104">
        <f t="shared" si="1548"/>
        <v>0</v>
      </c>
      <c r="O4817" s="113">
        <f t="shared" si="1551"/>
        <v>0.11</v>
      </c>
      <c r="P4817" s="108">
        <f t="shared" si="1544"/>
        <v>1.008149921</v>
      </c>
      <c r="Q4817" s="104">
        <f t="shared" si="1545"/>
        <v>22.432603369999999</v>
      </c>
      <c r="R4817" s="104">
        <f t="shared" si="1546"/>
        <v>22.432603369999999</v>
      </c>
      <c r="S4817" s="109" t="s">
        <v>52</v>
      </c>
      <c r="T4817" s="110">
        <f t="shared" si="1554"/>
        <v>44844</v>
      </c>
      <c r="U4817" s="111">
        <f t="shared" si="1547"/>
        <v>0</v>
      </c>
    </row>
    <row r="4818" spans="1:21" x14ac:dyDescent="0.2">
      <c r="A4818" s="112">
        <f t="shared" si="1549"/>
        <v>44843</v>
      </c>
      <c r="B4818" s="104">
        <f t="shared" si="1537"/>
        <v>2775.8629934400001</v>
      </c>
      <c r="C4818" s="104">
        <f t="shared" ref="C4818:C4881" si="1555">IF(DAY(A4817)=$E$2,VLOOKUP(A4817,X$10:Y$200,2),C4817)</f>
        <v>2519.4830446899468</v>
      </c>
      <c r="D4818" s="132">
        <f t="shared" si="1538"/>
        <v>44815</v>
      </c>
      <c r="E4818" s="105">
        <f t="shared" si="1536"/>
        <v>1.433E-3</v>
      </c>
      <c r="F4818" s="106">
        <f t="shared" si="1539"/>
        <v>29</v>
      </c>
      <c r="G4818" s="106">
        <f t="shared" si="1540"/>
        <v>30</v>
      </c>
      <c r="H4818" s="104">
        <f t="shared" si="1550"/>
        <v>1.0013852000000001</v>
      </c>
      <c r="I4818" s="104">
        <f t="shared" si="1541"/>
        <v>1.09102425</v>
      </c>
      <c r="J4818" s="104">
        <f t="shared" si="1542"/>
        <v>1.0925355299999999</v>
      </c>
      <c r="K4818" s="104">
        <f t="shared" si="1543"/>
        <v>2752.6247435499999</v>
      </c>
      <c r="L4818" s="107">
        <f t="shared" si="1552"/>
        <v>0</v>
      </c>
      <c r="M4818" s="105">
        <f t="shared" si="1553"/>
        <v>0</v>
      </c>
      <c r="N4818" s="104">
        <f t="shared" si="1548"/>
        <v>0</v>
      </c>
      <c r="O4818" s="113">
        <f t="shared" si="1551"/>
        <v>0.11</v>
      </c>
      <c r="P4818" s="108">
        <f t="shared" si="1544"/>
        <v>1.0084422150000001</v>
      </c>
      <c r="Q4818" s="104">
        <f t="shared" si="1545"/>
        <v>23.238249889999999</v>
      </c>
      <c r="R4818" s="104">
        <f t="shared" si="1546"/>
        <v>23.238249889999999</v>
      </c>
      <c r="S4818" s="109" t="s">
        <v>52</v>
      </c>
      <c r="T4818" s="110">
        <f t="shared" si="1554"/>
        <v>44844</v>
      </c>
      <c r="U4818" s="111">
        <f t="shared" si="1547"/>
        <v>0</v>
      </c>
    </row>
    <row r="4819" spans="1:21" x14ac:dyDescent="0.2">
      <c r="A4819" s="112">
        <f t="shared" si="1549"/>
        <v>44844</v>
      </c>
      <c r="B4819" s="104">
        <f t="shared" si="1537"/>
        <v>2776.8003417999998</v>
      </c>
      <c r="C4819" s="104">
        <f t="shared" si="1555"/>
        <v>2519.4830446899468</v>
      </c>
      <c r="D4819" s="132">
        <f t="shared" si="1538"/>
        <v>44815</v>
      </c>
      <c r="E4819" s="105">
        <f t="shared" si="1536"/>
        <v>1.433E-3</v>
      </c>
      <c r="F4819" s="106">
        <f t="shared" si="1539"/>
        <v>30</v>
      </c>
      <c r="G4819" s="106">
        <f t="shared" si="1540"/>
        <v>30</v>
      </c>
      <c r="H4819" s="104">
        <f t="shared" si="1550"/>
        <v>1.001433</v>
      </c>
      <c r="I4819" s="104">
        <f t="shared" si="1541"/>
        <v>1.09102425</v>
      </c>
      <c r="J4819" s="104">
        <f t="shared" si="1542"/>
        <v>1.0925876800000001</v>
      </c>
      <c r="K4819" s="104">
        <f t="shared" si="1543"/>
        <v>2752.7561345899999</v>
      </c>
      <c r="L4819" s="107">
        <f t="shared" si="1552"/>
        <v>157</v>
      </c>
      <c r="M4819" s="105">
        <f t="shared" si="1553"/>
        <v>4.9910999999999997E-2</v>
      </c>
      <c r="N4819" s="104">
        <f t="shared" si="1548"/>
        <v>137.39281142999999</v>
      </c>
      <c r="O4819" s="113">
        <f t="shared" si="1551"/>
        <v>0.11</v>
      </c>
      <c r="P4819" s="108">
        <f t="shared" si="1544"/>
        <v>1.0087345940000001</v>
      </c>
      <c r="Q4819" s="104">
        <f t="shared" si="1545"/>
        <v>24.04420721</v>
      </c>
      <c r="R4819" s="104">
        <f t="shared" si="1546"/>
        <v>161.43701863999999</v>
      </c>
      <c r="S4819" s="109" t="s">
        <v>52</v>
      </c>
      <c r="T4819" s="110">
        <f t="shared" si="1554"/>
        <v>44844</v>
      </c>
      <c r="U4819" s="111">
        <f t="shared" si="1547"/>
        <v>2615.3633231599997</v>
      </c>
    </row>
    <row r="4820" spans="1:21" x14ac:dyDescent="0.2">
      <c r="A4820" s="112">
        <f t="shared" si="1549"/>
        <v>44845</v>
      </c>
      <c r="B4820" s="104">
        <f t="shared" si="1537"/>
        <v>2616.2472870800002</v>
      </c>
      <c r="C4820" s="104">
        <f t="shared" si="1555"/>
        <v>2393.7331264499467</v>
      </c>
      <c r="D4820" s="132">
        <f t="shared" si="1538"/>
        <v>44845</v>
      </c>
      <c r="E4820" s="105">
        <f t="shared" si="1536"/>
        <v>1.781E-3</v>
      </c>
      <c r="F4820" s="106">
        <f t="shared" si="1539"/>
        <v>1</v>
      </c>
      <c r="G4820" s="106">
        <f t="shared" si="1540"/>
        <v>31</v>
      </c>
      <c r="H4820" s="104">
        <f t="shared" si="1550"/>
        <v>1.0000574</v>
      </c>
      <c r="I4820" s="104">
        <f t="shared" si="1541"/>
        <v>1.0925876800000001</v>
      </c>
      <c r="J4820" s="104">
        <f t="shared" si="1542"/>
        <v>1.09265039</v>
      </c>
      <c r="K4820" s="104">
        <f t="shared" si="1543"/>
        <v>2615.51343417</v>
      </c>
      <c r="L4820" s="107">
        <f t="shared" si="1552"/>
        <v>0</v>
      </c>
      <c r="M4820" s="105">
        <f t="shared" si="1553"/>
        <v>0</v>
      </c>
      <c r="N4820" s="104">
        <f t="shared" si="1548"/>
        <v>0</v>
      </c>
      <c r="O4820" s="113">
        <f t="shared" si="1551"/>
        <v>0.11</v>
      </c>
      <c r="P4820" s="108">
        <f t="shared" si="1544"/>
        <v>1.0002805770000001</v>
      </c>
      <c r="Q4820" s="104">
        <f t="shared" si="1545"/>
        <v>0.73385290999999997</v>
      </c>
      <c r="R4820" s="104">
        <f t="shared" si="1546"/>
        <v>0.73385290999999997</v>
      </c>
      <c r="S4820" s="109" t="s">
        <v>52</v>
      </c>
      <c r="T4820" s="110">
        <f t="shared" si="1554"/>
        <v>44875</v>
      </c>
      <c r="U4820" s="111">
        <f t="shared" si="1547"/>
        <v>0</v>
      </c>
    </row>
    <row r="4821" spans="1:21" x14ac:dyDescent="0.2">
      <c r="A4821" s="112">
        <f t="shared" si="1549"/>
        <v>44846</v>
      </c>
      <c r="B4821" s="104">
        <f t="shared" si="1537"/>
        <v>2617.1315418599997</v>
      </c>
      <c r="C4821" s="104">
        <f t="shared" si="1555"/>
        <v>2393.7331264499467</v>
      </c>
      <c r="D4821" s="132">
        <f t="shared" si="1538"/>
        <v>44845</v>
      </c>
      <c r="E4821" s="105">
        <f t="shared" si="1536"/>
        <v>1.781E-3</v>
      </c>
      <c r="F4821" s="106">
        <f t="shared" si="1539"/>
        <v>2</v>
      </c>
      <c r="G4821" s="106">
        <f t="shared" si="1540"/>
        <v>31</v>
      </c>
      <c r="H4821" s="104">
        <f t="shared" si="1550"/>
        <v>1.0001148</v>
      </c>
      <c r="I4821" s="104">
        <f t="shared" si="1541"/>
        <v>1.0925876800000001</v>
      </c>
      <c r="J4821" s="104">
        <f t="shared" si="1542"/>
        <v>1.0927131000000001</v>
      </c>
      <c r="K4821" s="104">
        <f t="shared" si="1543"/>
        <v>2615.6635451699999</v>
      </c>
      <c r="L4821" s="107">
        <f t="shared" si="1552"/>
        <v>0</v>
      </c>
      <c r="M4821" s="105">
        <f t="shared" si="1553"/>
        <v>0</v>
      </c>
      <c r="N4821" s="104">
        <f t="shared" si="1548"/>
        <v>0</v>
      </c>
      <c r="O4821" s="113">
        <f t="shared" si="1551"/>
        <v>0.11</v>
      </c>
      <c r="P4821" s="108">
        <f t="shared" si="1544"/>
        <v>1.000561233</v>
      </c>
      <c r="Q4821" s="104">
        <f t="shared" si="1545"/>
        <v>1.4679966900000001</v>
      </c>
      <c r="R4821" s="104">
        <f t="shared" si="1546"/>
        <v>1.4679966900000001</v>
      </c>
      <c r="S4821" s="109" t="s">
        <v>52</v>
      </c>
      <c r="T4821" s="110">
        <f t="shared" si="1554"/>
        <v>44875</v>
      </c>
      <c r="U4821" s="111">
        <f t="shared" si="1547"/>
        <v>0</v>
      </c>
    </row>
    <row r="4822" spans="1:21" x14ac:dyDescent="0.2">
      <c r="A4822" s="112">
        <f t="shared" si="1549"/>
        <v>44847</v>
      </c>
      <c r="B4822" s="104">
        <f t="shared" si="1537"/>
        <v>2618.0161328600002</v>
      </c>
      <c r="C4822" s="104">
        <f t="shared" si="1555"/>
        <v>2393.7331264499467</v>
      </c>
      <c r="D4822" s="132">
        <f t="shared" si="1538"/>
        <v>44845</v>
      </c>
      <c r="E4822" s="105">
        <f t="shared" si="1536"/>
        <v>1.781E-3</v>
      </c>
      <c r="F4822" s="106">
        <f t="shared" si="1539"/>
        <v>3</v>
      </c>
      <c r="G4822" s="106">
        <f t="shared" si="1540"/>
        <v>31</v>
      </c>
      <c r="H4822" s="104">
        <f t="shared" si="1550"/>
        <v>1.0001722099999999</v>
      </c>
      <c r="I4822" s="104">
        <f t="shared" si="1541"/>
        <v>1.0925876800000001</v>
      </c>
      <c r="J4822" s="104">
        <f t="shared" si="1542"/>
        <v>1.0927758299999999</v>
      </c>
      <c r="K4822" s="104">
        <f t="shared" si="1543"/>
        <v>2615.8137040500001</v>
      </c>
      <c r="L4822" s="107">
        <f t="shared" si="1552"/>
        <v>0</v>
      </c>
      <c r="M4822" s="105">
        <f t="shared" si="1553"/>
        <v>0</v>
      </c>
      <c r="N4822" s="104">
        <f t="shared" si="1548"/>
        <v>0</v>
      </c>
      <c r="O4822" s="113">
        <f t="shared" si="1551"/>
        <v>0.11</v>
      </c>
      <c r="P4822" s="108">
        <f t="shared" si="1544"/>
        <v>1.0008419669999999</v>
      </c>
      <c r="Q4822" s="104">
        <f t="shared" si="1545"/>
        <v>2.2024288099999998</v>
      </c>
      <c r="R4822" s="104">
        <f t="shared" si="1546"/>
        <v>2.2024288099999998</v>
      </c>
      <c r="S4822" s="109" t="s">
        <v>52</v>
      </c>
      <c r="T4822" s="110">
        <f t="shared" si="1554"/>
        <v>44875</v>
      </c>
      <c r="U4822" s="111">
        <f t="shared" si="1547"/>
        <v>0</v>
      </c>
    </row>
    <row r="4823" spans="1:21" x14ac:dyDescent="0.2">
      <c r="A4823" s="112">
        <f t="shared" si="1549"/>
        <v>44848</v>
      </c>
      <c r="B4823" s="104">
        <f t="shared" si="1537"/>
        <v>2618.9009934800001</v>
      </c>
      <c r="C4823" s="104">
        <f t="shared" si="1555"/>
        <v>2393.7331264499467</v>
      </c>
      <c r="D4823" s="132">
        <f t="shared" si="1538"/>
        <v>44845</v>
      </c>
      <c r="E4823" s="105">
        <f t="shared" si="1536"/>
        <v>1.781E-3</v>
      </c>
      <c r="F4823" s="106">
        <f t="shared" si="1539"/>
        <v>4</v>
      </c>
      <c r="G4823" s="106">
        <f t="shared" si="1540"/>
        <v>31</v>
      </c>
      <c r="H4823" s="104">
        <f t="shared" si="1550"/>
        <v>1.00022962</v>
      </c>
      <c r="I4823" s="104">
        <f t="shared" si="1541"/>
        <v>1.0925876800000001</v>
      </c>
      <c r="J4823" s="104">
        <f t="shared" si="1542"/>
        <v>1.09283855</v>
      </c>
      <c r="K4823" s="104">
        <f t="shared" si="1543"/>
        <v>2615.9638389900001</v>
      </c>
      <c r="L4823" s="107">
        <f t="shared" si="1552"/>
        <v>0</v>
      </c>
      <c r="M4823" s="105">
        <f t="shared" si="1553"/>
        <v>0</v>
      </c>
      <c r="N4823" s="104">
        <f t="shared" si="1548"/>
        <v>0</v>
      </c>
      <c r="O4823" s="113">
        <f t="shared" si="1551"/>
        <v>0.11</v>
      </c>
      <c r="P4823" s="108">
        <f t="shared" si="1544"/>
        <v>1.0011227810000001</v>
      </c>
      <c r="Q4823" s="104">
        <f t="shared" si="1545"/>
        <v>2.9371544900000002</v>
      </c>
      <c r="R4823" s="104">
        <f t="shared" si="1546"/>
        <v>2.9371544900000002</v>
      </c>
      <c r="S4823" s="109" t="s">
        <v>52</v>
      </c>
      <c r="T4823" s="110">
        <f t="shared" si="1554"/>
        <v>44875</v>
      </c>
      <c r="U4823" s="111">
        <f t="shared" si="1547"/>
        <v>0</v>
      </c>
    </row>
    <row r="4824" spans="1:21" x14ac:dyDescent="0.2">
      <c r="A4824" s="112">
        <f t="shared" si="1549"/>
        <v>44849</v>
      </c>
      <c r="B4824" s="104">
        <f t="shared" si="1537"/>
        <v>2619.7861904199999</v>
      </c>
      <c r="C4824" s="104">
        <f t="shared" si="1555"/>
        <v>2393.7331264499467</v>
      </c>
      <c r="D4824" s="132">
        <f t="shared" si="1538"/>
        <v>44845</v>
      </c>
      <c r="E4824" s="105">
        <f t="shared" si="1536"/>
        <v>1.781E-3</v>
      </c>
      <c r="F4824" s="106">
        <f t="shared" si="1539"/>
        <v>5</v>
      </c>
      <c r="G4824" s="106">
        <f t="shared" si="1540"/>
        <v>31</v>
      </c>
      <c r="H4824" s="104">
        <f t="shared" si="1550"/>
        <v>1.0002870399999999</v>
      </c>
      <c r="I4824" s="104">
        <f t="shared" si="1541"/>
        <v>1.0925876800000001</v>
      </c>
      <c r="J4824" s="104">
        <f t="shared" si="1542"/>
        <v>1.0929012899999999</v>
      </c>
      <c r="K4824" s="104">
        <f t="shared" si="1543"/>
        <v>2616.1140218099999</v>
      </c>
      <c r="L4824" s="107">
        <f t="shared" si="1552"/>
        <v>0</v>
      </c>
      <c r="M4824" s="105">
        <f t="shared" si="1553"/>
        <v>0</v>
      </c>
      <c r="N4824" s="104">
        <f t="shared" si="1548"/>
        <v>0</v>
      </c>
      <c r="O4824" s="113">
        <f t="shared" si="1551"/>
        <v>0.11</v>
      </c>
      <c r="P4824" s="108">
        <f t="shared" si="1544"/>
        <v>1.001403673</v>
      </c>
      <c r="Q4824" s="104">
        <f t="shared" si="1545"/>
        <v>3.6721686099999999</v>
      </c>
      <c r="R4824" s="104">
        <f t="shared" si="1546"/>
        <v>3.6721686099999999</v>
      </c>
      <c r="S4824" s="109" t="s">
        <v>52</v>
      </c>
      <c r="T4824" s="110">
        <f t="shared" si="1554"/>
        <v>44875</v>
      </c>
      <c r="U4824" s="111">
        <f t="shared" si="1547"/>
        <v>0</v>
      </c>
    </row>
    <row r="4825" spans="1:21" x14ac:dyDescent="0.2">
      <c r="A4825" s="112">
        <f t="shared" si="1549"/>
        <v>44850</v>
      </c>
      <c r="B4825" s="104">
        <f t="shared" si="1537"/>
        <v>2620.6716757899999</v>
      </c>
      <c r="C4825" s="104">
        <f t="shared" si="1555"/>
        <v>2393.7331264499467</v>
      </c>
      <c r="D4825" s="132">
        <f t="shared" si="1538"/>
        <v>44845</v>
      </c>
      <c r="E4825" s="105">
        <f t="shared" si="1536"/>
        <v>1.781E-3</v>
      </c>
      <c r="F4825" s="106">
        <f t="shared" si="1539"/>
        <v>6</v>
      </c>
      <c r="G4825" s="106">
        <f t="shared" si="1540"/>
        <v>31</v>
      </c>
      <c r="H4825" s="104">
        <f t="shared" si="1550"/>
        <v>1.00034446</v>
      </c>
      <c r="I4825" s="104">
        <f t="shared" si="1541"/>
        <v>1.0925876800000001</v>
      </c>
      <c r="J4825" s="104">
        <f t="shared" si="1542"/>
        <v>1.0929640300000001</v>
      </c>
      <c r="K4825" s="104">
        <f t="shared" si="1543"/>
        <v>2616.2642046199999</v>
      </c>
      <c r="L4825" s="107">
        <f t="shared" si="1552"/>
        <v>0</v>
      </c>
      <c r="M4825" s="105">
        <f t="shared" si="1553"/>
        <v>0</v>
      </c>
      <c r="N4825" s="104">
        <f t="shared" si="1548"/>
        <v>0</v>
      </c>
      <c r="O4825" s="113">
        <f t="shared" si="1551"/>
        <v>0.11</v>
      </c>
      <c r="P4825" s="108">
        <f t="shared" si="1544"/>
        <v>1.0016846429999999</v>
      </c>
      <c r="Q4825" s="104">
        <f t="shared" si="1545"/>
        <v>4.40747117</v>
      </c>
      <c r="R4825" s="104">
        <f t="shared" si="1546"/>
        <v>4.40747117</v>
      </c>
      <c r="S4825" s="109" t="s">
        <v>52</v>
      </c>
      <c r="T4825" s="110">
        <f t="shared" si="1554"/>
        <v>44875</v>
      </c>
      <c r="U4825" s="111">
        <f t="shared" si="1547"/>
        <v>0</v>
      </c>
    </row>
    <row r="4826" spans="1:21" x14ac:dyDescent="0.2">
      <c r="A4826" s="112">
        <f t="shared" si="1549"/>
        <v>44851</v>
      </c>
      <c r="B4826" s="104">
        <f t="shared" si="1537"/>
        <v>2621.55743089</v>
      </c>
      <c r="C4826" s="104">
        <f t="shared" si="1555"/>
        <v>2393.7331264499467</v>
      </c>
      <c r="D4826" s="132">
        <f t="shared" si="1538"/>
        <v>44845</v>
      </c>
      <c r="E4826" s="105">
        <f t="shared" si="1536"/>
        <v>1.781E-3</v>
      </c>
      <c r="F4826" s="106">
        <f t="shared" si="1539"/>
        <v>7</v>
      </c>
      <c r="G4826" s="106">
        <f t="shared" si="1540"/>
        <v>31</v>
      </c>
      <c r="H4826" s="104">
        <f t="shared" si="1550"/>
        <v>1.0004018800000001</v>
      </c>
      <c r="I4826" s="104">
        <f t="shared" si="1541"/>
        <v>1.0925876800000001</v>
      </c>
      <c r="J4826" s="104">
        <f t="shared" si="1542"/>
        <v>1.0930267600000001</v>
      </c>
      <c r="K4826" s="104">
        <f t="shared" si="1543"/>
        <v>2616.4143635</v>
      </c>
      <c r="L4826" s="107">
        <f t="shared" si="1552"/>
        <v>0</v>
      </c>
      <c r="M4826" s="105">
        <f t="shared" si="1553"/>
        <v>0</v>
      </c>
      <c r="N4826" s="104">
        <f t="shared" si="1548"/>
        <v>0</v>
      </c>
      <c r="O4826" s="113">
        <f t="shared" si="1551"/>
        <v>0.11</v>
      </c>
      <c r="P4826" s="108">
        <f t="shared" si="1544"/>
        <v>1.001965693</v>
      </c>
      <c r="Q4826" s="104">
        <f t="shared" si="1545"/>
        <v>5.1430673899999997</v>
      </c>
      <c r="R4826" s="104">
        <f t="shared" si="1546"/>
        <v>5.1430673899999997</v>
      </c>
      <c r="S4826" s="109" t="s">
        <v>52</v>
      </c>
      <c r="T4826" s="110">
        <f t="shared" si="1554"/>
        <v>44875</v>
      </c>
      <c r="U4826" s="111">
        <f t="shared" si="1547"/>
        <v>0</v>
      </c>
    </row>
    <row r="4827" spans="1:21" x14ac:dyDescent="0.2">
      <c r="A4827" s="112">
        <f t="shared" si="1549"/>
        <v>44852</v>
      </c>
      <c r="B4827" s="104">
        <f t="shared" si="1537"/>
        <v>2622.4435011</v>
      </c>
      <c r="C4827" s="104">
        <f t="shared" si="1555"/>
        <v>2393.7331264499467</v>
      </c>
      <c r="D4827" s="132">
        <f t="shared" si="1538"/>
        <v>44845</v>
      </c>
      <c r="E4827" s="105">
        <f t="shared" si="1536"/>
        <v>1.781E-3</v>
      </c>
      <c r="F4827" s="106">
        <f t="shared" si="1539"/>
        <v>8</v>
      </c>
      <c r="G4827" s="106">
        <f t="shared" si="1540"/>
        <v>31</v>
      </c>
      <c r="H4827" s="104">
        <f t="shared" si="1550"/>
        <v>1.0004592999999999</v>
      </c>
      <c r="I4827" s="104">
        <f t="shared" si="1541"/>
        <v>1.0925876800000001</v>
      </c>
      <c r="J4827" s="104">
        <f t="shared" si="1542"/>
        <v>1.0930895</v>
      </c>
      <c r="K4827" s="104">
        <f t="shared" si="1543"/>
        <v>2616.5645463199999</v>
      </c>
      <c r="L4827" s="107">
        <f t="shared" si="1552"/>
        <v>0</v>
      </c>
      <c r="M4827" s="105">
        <f t="shared" si="1553"/>
        <v>0</v>
      </c>
      <c r="N4827" s="104">
        <f t="shared" si="1548"/>
        <v>0</v>
      </c>
      <c r="O4827" s="113">
        <f t="shared" si="1551"/>
        <v>0.11</v>
      </c>
      <c r="P4827" s="108">
        <f t="shared" si="1544"/>
        <v>1.002246822</v>
      </c>
      <c r="Q4827" s="104">
        <f t="shared" si="1545"/>
        <v>5.8789547799999999</v>
      </c>
      <c r="R4827" s="104">
        <f t="shared" si="1546"/>
        <v>5.8789547799999999</v>
      </c>
      <c r="S4827" s="109" t="s">
        <v>52</v>
      </c>
      <c r="T4827" s="110">
        <f t="shared" si="1554"/>
        <v>44875</v>
      </c>
      <c r="U4827" s="111">
        <f t="shared" si="1547"/>
        <v>0</v>
      </c>
    </row>
    <row r="4828" spans="1:21" x14ac:dyDescent="0.2">
      <c r="A4828" s="112">
        <f t="shared" si="1549"/>
        <v>44853</v>
      </c>
      <c r="B4828" s="104">
        <f t="shared" si="1537"/>
        <v>2623.32988385</v>
      </c>
      <c r="C4828" s="104">
        <f t="shared" si="1555"/>
        <v>2393.7331264499467</v>
      </c>
      <c r="D4828" s="132">
        <f t="shared" si="1538"/>
        <v>44845</v>
      </c>
      <c r="E4828" s="105">
        <f t="shared" si="1536"/>
        <v>1.781E-3</v>
      </c>
      <c r="F4828" s="106">
        <f t="shared" si="1539"/>
        <v>9</v>
      </c>
      <c r="G4828" s="106">
        <f t="shared" si="1540"/>
        <v>31</v>
      </c>
      <c r="H4828" s="104">
        <f t="shared" si="1550"/>
        <v>1.00051673</v>
      </c>
      <c r="I4828" s="104">
        <f t="shared" si="1541"/>
        <v>1.0925876800000001</v>
      </c>
      <c r="J4828" s="104">
        <f t="shared" si="1542"/>
        <v>1.0931522499999999</v>
      </c>
      <c r="K4828" s="104">
        <f t="shared" si="1543"/>
        <v>2616.7147530699999</v>
      </c>
      <c r="L4828" s="107">
        <f t="shared" si="1552"/>
        <v>0</v>
      </c>
      <c r="M4828" s="105">
        <f t="shared" si="1553"/>
        <v>0</v>
      </c>
      <c r="N4828" s="104">
        <f t="shared" si="1548"/>
        <v>0</v>
      </c>
      <c r="O4828" s="113">
        <f t="shared" si="1551"/>
        <v>0.11</v>
      </c>
      <c r="P4828" s="108">
        <f t="shared" si="1544"/>
        <v>1.002528029</v>
      </c>
      <c r="Q4828" s="104">
        <f t="shared" si="1545"/>
        <v>6.6151307800000003</v>
      </c>
      <c r="R4828" s="104">
        <f t="shared" si="1546"/>
        <v>6.6151307800000003</v>
      </c>
      <c r="S4828" s="109" t="s">
        <v>52</v>
      </c>
      <c r="T4828" s="110">
        <f t="shared" si="1554"/>
        <v>44875</v>
      </c>
      <c r="U4828" s="111">
        <f t="shared" si="1547"/>
        <v>0</v>
      </c>
    </row>
    <row r="4829" spans="1:21" x14ac:dyDescent="0.2">
      <c r="A4829" s="112">
        <f t="shared" si="1549"/>
        <v>44854</v>
      </c>
      <c r="B4829" s="104">
        <f t="shared" si="1537"/>
        <v>2624.2165604299998</v>
      </c>
      <c r="C4829" s="104">
        <f t="shared" si="1555"/>
        <v>2393.7331264499467</v>
      </c>
      <c r="D4829" s="132">
        <f t="shared" si="1538"/>
        <v>44845</v>
      </c>
      <c r="E4829" s="105">
        <f t="shared" si="1536"/>
        <v>1.781E-3</v>
      </c>
      <c r="F4829" s="106">
        <f t="shared" si="1539"/>
        <v>10</v>
      </c>
      <c r="G4829" s="106">
        <f t="shared" si="1540"/>
        <v>31</v>
      </c>
      <c r="H4829" s="104">
        <f t="shared" si="1550"/>
        <v>1.00057416</v>
      </c>
      <c r="I4829" s="104">
        <f t="shared" si="1541"/>
        <v>1.0925876800000001</v>
      </c>
      <c r="J4829" s="104">
        <f t="shared" si="1542"/>
        <v>1.093215</v>
      </c>
      <c r="K4829" s="104">
        <f t="shared" si="1543"/>
        <v>2616.8649598299999</v>
      </c>
      <c r="L4829" s="107">
        <f t="shared" si="1552"/>
        <v>0</v>
      </c>
      <c r="M4829" s="105">
        <f t="shared" si="1553"/>
        <v>0</v>
      </c>
      <c r="N4829" s="104">
        <f t="shared" si="1548"/>
        <v>0</v>
      </c>
      <c r="O4829" s="113">
        <f t="shared" si="1551"/>
        <v>0.11</v>
      </c>
      <c r="P4829" s="108">
        <f t="shared" si="1544"/>
        <v>1.002809316</v>
      </c>
      <c r="Q4829" s="104">
        <f t="shared" si="1545"/>
        <v>7.3516006000000003</v>
      </c>
      <c r="R4829" s="104">
        <f t="shared" si="1546"/>
        <v>7.3516006000000003</v>
      </c>
      <c r="S4829" s="109" t="s">
        <v>52</v>
      </c>
      <c r="T4829" s="110">
        <f t="shared" si="1554"/>
        <v>44875</v>
      </c>
      <c r="U4829" s="111">
        <f t="shared" si="1547"/>
        <v>0</v>
      </c>
    </row>
    <row r="4830" spans="1:21" x14ac:dyDescent="0.2">
      <c r="A4830" s="112">
        <f t="shared" si="1549"/>
        <v>44855</v>
      </c>
      <c r="B4830" s="104">
        <f t="shared" si="1537"/>
        <v>2625.1035256299997</v>
      </c>
      <c r="C4830" s="104">
        <f t="shared" si="1555"/>
        <v>2393.7331264499467</v>
      </c>
      <c r="D4830" s="132">
        <f t="shared" si="1538"/>
        <v>44845</v>
      </c>
      <c r="E4830" s="105">
        <f t="shared" si="1536"/>
        <v>1.781E-3</v>
      </c>
      <c r="F4830" s="106">
        <f t="shared" si="1539"/>
        <v>11</v>
      </c>
      <c r="G4830" s="106">
        <f t="shared" si="1540"/>
        <v>31</v>
      </c>
      <c r="H4830" s="104">
        <f t="shared" si="1550"/>
        <v>1.0006316</v>
      </c>
      <c r="I4830" s="104">
        <f t="shared" si="1541"/>
        <v>1.0925876800000001</v>
      </c>
      <c r="J4830" s="104">
        <f t="shared" si="1542"/>
        <v>1.0932777499999999</v>
      </c>
      <c r="K4830" s="104">
        <f t="shared" si="1543"/>
        <v>2617.0151665799999</v>
      </c>
      <c r="L4830" s="107">
        <f t="shared" si="1552"/>
        <v>0</v>
      </c>
      <c r="M4830" s="105">
        <f t="shared" si="1553"/>
        <v>0</v>
      </c>
      <c r="N4830" s="104">
        <f t="shared" si="1548"/>
        <v>0</v>
      </c>
      <c r="O4830" s="113">
        <f t="shared" si="1551"/>
        <v>0.11</v>
      </c>
      <c r="P4830" s="108">
        <f t="shared" si="1544"/>
        <v>1.003090681</v>
      </c>
      <c r="Q4830" s="104">
        <f t="shared" si="1545"/>
        <v>8.0883590499999993</v>
      </c>
      <c r="R4830" s="104">
        <f t="shared" si="1546"/>
        <v>8.0883590499999993</v>
      </c>
      <c r="S4830" s="109" t="s">
        <v>52</v>
      </c>
      <c r="T4830" s="110">
        <f t="shared" si="1554"/>
        <v>44875</v>
      </c>
      <c r="U4830" s="111">
        <f t="shared" si="1547"/>
        <v>0</v>
      </c>
    </row>
    <row r="4831" spans="1:21" x14ac:dyDescent="0.2">
      <c r="A4831" s="112">
        <f t="shared" si="1549"/>
        <v>44856</v>
      </c>
      <c r="B4831" s="104">
        <f t="shared" si="1537"/>
        <v>2625.9908061300002</v>
      </c>
      <c r="C4831" s="104">
        <f t="shared" si="1555"/>
        <v>2393.7331264499467</v>
      </c>
      <c r="D4831" s="132">
        <f t="shared" si="1538"/>
        <v>44845</v>
      </c>
      <c r="E4831" s="105">
        <f t="shared" si="1536"/>
        <v>1.781E-3</v>
      </c>
      <c r="F4831" s="106">
        <f t="shared" si="1539"/>
        <v>12</v>
      </c>
      <c r="G4831" s="106">
        <f t="shared" si="1540"/>
        <v>31</v>
      </c>
      <c r="H4831" s="104">
        <f t="shared" si="1550"/>
        <v>1.0006890399999999</v>
      </c>
      <c r="I4831" s="104">
        <f t="shared" si="1541"/>
        <v>1.0925876800000001</v>
      </c>
      <c r="J4831" s="104">
        <f t="shared" si="1542"/>
        <v>1.09334051</v>
      </c>
      <c r="K4831" s="104">
        <f t="shared" si="1543"/>
        <v>2617.1653972700001</v>
      </c>
      <c r="L4831" s="107">
        <f t="shared" si="1552"/>
        <v>0</v>
      </c>
      <c r="M4831" s="105">
        <f t="shared" si="1553"/>
        <v>0</v>
      </c>
      <c r="N4831" s="104">
        <f t="shared" si="1548"/>
        <v>0</v>
      </c>
      <c r="O4831" s="113">
        <f t="shared" si="1551"/>
        <v>0.11</v>
      </c>
      <c r="P4831" s="108">
        <f t="shared" si="1544"/>
        <v>1.0033721250000001</v>
      </c>
      <c r="Q4831" s="104">
        <f t="shared" si="1545"/>
        <v>8.8254088599999996</v>
      </c>
      <c r="R4831" s="104">
        <f t="shared" si="1546"/>
        <v>8.8254088599999996</v>
      </c>
      <c r="S4831" s="109" t="s">
        <v>52</v>
      </c>
      <c r="T4831" s="110">
        <f t="shared" si="1554"/>
        <v>44875</v>
      </c>
      <c r="U4831" s="111">
        <f t="shared" si="1547"/>
        <v>0</v>
      </c>
    </row>
    <row r="4832" spans="1:21" x14ac:dyDescent="0.2">
      <c r="A4832" s="112">
        <f t="shared" si="1549"/>
        <v>44857</v>
      </c>
      <c r="B4832" s="104">
        <f t="shared" si="1537"/>
        <v>2626.8783779599999</v>
      </c>
      <c r="C4832" s="104">
        <f t="shared" si="1555"/>
        <v>2393.7331264499467</v>
      </c>
      <c r="D4832" s="132">
        <f t="shared" si="1538"/>
        <v>44845</v>
      </c>
      <c r="E4832" s="105">
        <f t="shared" si="1536"/>
        <v>1.781E-3</v>
      </c>
      <c r="F4832" s="106">
        <f t="shared" si="1539"/>
        <v>13</v>
      </c>
      <c r="G4832" s="106">
        <f t="shared" si="1540"/>
        <v>31</v>
      </c>
      <c r="H4832" s="104">
        <f t="shared" si="1550"/>
        <v>1.0007464800000001</v>
      </c>
      <c r="I4832" s="104">
        <f t="shared" si="1541"/>
        <v>1.0925876800000001</v>
      </c>
      <c r="J4832" s="104">
        <f t="shared" si="1542"/>
        <v>1.09340327</v>
      </c>
      <c r="K4832" s="104">
        <f t="shared" si="1543"/>
        <v>2617.3156279599998</v>
      </c>
      <c r="L4832" s="107">
        <f t="shared" si="1552"/>
        <v>0</v>
      </c>
      <c r="M4832" s="105">
        <f t="shared" si="1553"/>
        <v>0</v>
      </c>
      <c r="N4832" s="104">
        <f t="shared" si="1548"/>
        <v>0</v>
      </c>
      <c r="O4832" s="113">
        <f t="shared" si="1551"/>
        <v>0.11</v>
      </c>
      <c r="P4832" s="108">
        <f t="shared" si="1544"/>
        <v>1.003653648</v>
      </c>
      <c r="Q4832" s="104">
        <f t="shared" si="1545"/>
        <v>9.5627499999999994</v>
      </c>
      <c r="R4832" s="104">
        <f t="shared" si="1546"/>
        <v>9.5627499999999994</v>
      </c>
      <c r="S4832" s="109" t="s">
        <v>52</v>
      </c>
      <c r="T4832" s="110">
        <f t="shared" si="1554"/>
        <v>44875</v>
      </c>
      <c r="U4832" s="111">
        <f t="shared" si="1547"/>
        <v>0</v>
      </c>
    </row>
    <row r="4833" spans="1:21" x14ac:dyDescent="0.2">
      <c r="A4833" s="112">
        <f t="shared" si="1549"/>
        <v>44858</v>
      </c>
      <c r="B4833" s="104">
        <f t="shared" si="1537"/>
        <v>2627.7662651999999</v>
      </c>
      <c r="C4833" s="104">
        <f t="shared" si="1555"/>
        <v>2393.7331264499467</v>
      </c>
      <c r="D4833" s="132">
        <f t="shared" si="1538"/>
        <v>44845</v>
      </c>
      <c r="E4833" s="105">
        <f t="shared" si="1536"/>
        <v>1.781E-3</v>
      </c>
      <c r="F4833" s="106">
        <f t="shared" si="1539"/>
        <v>14</v>
      </c>
      <c r="G4833" s="106">
        <f t="shared" si="1540"/>
        <v>31</v>
      </c>
      <c r="H4833" s="104">
        <f t="shared" si="1550"/>
        <v>1.00080393</v>
      </c>
      <c r="I4833" s="104">
        <f t="shared" si="1541"/>
        <v>1.0925876800000001</v>
      </c>
      <c r="J4833" s="104">
        <f t="shared" si="1542"/>
        <v>1.09346604</v>
      </c>
      <c r="K4833" s="104">
        <f t="shared" si="1543"/>
        <v>2617.4658825900001</v>
      </c>
      <c r="L4833" s="107">
        <f t="shared" si="1552"/>
        <v>0</v>
      </c>
      <c r="M4833" s="105">
        <f t="shared" si="1553"/>
        <v>0</v>
      </c>
      <c r="N4833" s="104">
        <f t="shared" si="1548"/>
        <v>0</v>
      </c>
      <c r="O4833" s="113">
        <f t="shared" si="1551"/>
        <v>0.11</v>
      </c>
      <c r="P4833" s="108">
        <f t="shared" si="1544"/>
        <v>1.0039352500000001</v>
      </c>
      <c r="Q4833" s="104">
        <f t="shared" si="1545"/>
        <v>10.30038261</v>
      </c>
      <c r="R4833" s="104">
        <f t="shared" si="1546"/>
        <v>10.30038261</v>
      </c>
      <c r="S4833" s="109" t="s">
        <v>52</v>
      </c>
      <c r="T4833" s="110">
        <f t="shared" si="1554"/>
        <v>44875</v>
      </c>
      <c r="U4833" s="111">
        <f t="shared" si="1547"/>
        <v>0</v>
      </c>
    </row>
    <row r="4834" spans="1:21" x14ac:dyDescent="0.2">
      <c r="A4834" s="112">
        <f t="shared" si="1549"/>
        <v>44859</v>
      </c>
      <c r="B4834" s="104">
        <f t="shared" si="1537"/>
        <v>2628.65441981</v>
      </c>
      <c r="C4834" s="104">
        <f t="shared" si="1555"/>
        <v>2393.7331264499467</v>
      </c>
      <c r="D4834" s="132">
        <f t="shared" si="1538"/>
        <v>44845</v>
      </c>
      <c r="E4834" s="105">
        <f t="shared" si="1536"/>
        <v>1.781E-3</v>
      </c>
      <c r="F4834" s="106">
        <f t="shared" si="1539"/>
        <v>15</v>
      </c>
      <c r="G4834" s="106">
        <f t="shared" si="1540"/>
        <v>31</v>
      </c>
      <c r="H4834" s="104">
        <f t="shared" si="1550"/>
        <v>1.00086137</v>
      </c>
      <c r="I4834" s="104">
        <f t="shared" si="1541"/>
        <v>1.0925876800000001</v>
      </c>
      <c r="J4834" s="104">
        <f t="shared" si="1542"/>
        <v>1.0935288000000001</v>
      </c>
      <c r="K4834" s="104">
        <f t="shared" si="1543"/>
        <v>2617.6161132799998</v>
      </c>
      <c r="L4834" s="107">
        <f t="shared" si="1552"/>
        <v>0</v>
      </c>
      <c r="M4834" s="105">
        <f t="shared" si="1553"/>
        <v>0</v>
      </c>
      <c r="N4834" s="104">
        <f t="shared" si="1548"/>
        <v>0</v>
      </c>
      <c r="O4834" s="113">
        <f t="shared" si="1551"/>
        <v>0.11</v>
      </c>
      <c r="P4834" s="108">
        <f t="shared" si="1544"/>
        <v>1.004216931</v>
      </c>
      <c r="Q4834" s="104">
        <f t="shared" si="1545"/>
        <v>11.03830653</v>
      </c>
      <c r="R4834" s="104">
        <f t="shared" si="1546"/>
        <v>11.03830653</v>
      </c>
      <c r="S4834" s="109" t="s">
        <v>52</v>
      </c>
      <c r="T4834" s="110">
        <f t="shared" si="1554"/>
        <v>44875</v>
      </c>
      <c r="U4834" s="111">
        <f t="shared" si="1547"/>
        <v>0</v>
      </c>
    </row>
    <row r="4835" spans="1:21" x14ac:dyDescent="0.2">
      <c r="A4835" s="112">
        <f t="shared" si="1549"/>
        <v>44860</v>
      </c>
      <c r="B4835" s="104">
        <f t="shared" si="1537"/>
        <v>2629.5429165700002</v>
      </c>
      <c r="C4835" s="104">
        <f t="shared" si="1555"/>
        <v>2393.7331264499467</v>
      </c>
      <c r="D4835" s="132">
        <f t="shared" si="1538"/>
        <v>44845</v>
      </c>
      <c r="E4835" s="105">
        <f t="shared" si="1536"/>
        <v>1.781E-3</v>
      </c>
      <c r="F4835" s="106">
        <f t="shared" si="1539"/>
        <v>16</v>
      </c>
      <c r="G4835" s="106">
        <f t="shared" si="1540"/>
        <v>31</v>
      </c>
      <c r="H4835" s="104">
        <f t="shared" si="1550"/>
        <v>1.00091883</v>
      </c>
      <c r="I4835" s="104">
        <f t="shared" si="1541"/>
        <v>1.0925876800000001</v>
      </c>
      <c r="J4835" s="104">
        <f t="shared" si="1542"/>
        <v>1.09359158</v>
      </c>
      <c r="K4835" s="104">
        <f t="shared" si="1543"/>
        <v>2617.7663918500002</v>
      </c>
      <c r="L4835" s="107">
        <f t="shared" si="1552"/>
        <v>0</v>
      </c>
      <c r="M4835" s="105">
        <f t="shared" si="1553"/>
        <v>0</v>
      </c>
      <c r="N4835" s="104">
        <f t="shared" si="1548"/>
        <v>0</v>
      </c>
      <c r="O4835" s="113">
        <f t="shared" si="1551"/>
        <v>0.11</v>
      </c>
      <c r="P4835" s="108">
        <f t="shared" si="1544"/>
        <v>1.0044986920000001</v>
      </c>
      <c r="Q4835" s="104">
        <f t="shared" si="1545"/>
        <v>11.776524719999999</v>
      </c>
      <c r="R4835" s="104">
        <f t="shared" si="1546"/>
        <v>11.776524719999999</v>
      </c>
      <c r="S4835" s="109" t="s">
        <v>52</v>
      </c>
      <c r="T4835" s="110">
        <f t="shared" si="1554"/>
        <v>44875</v>
      </c>
      <c r="U4835" s="111">
        <f t="shared" si="1547"/>
        <v>0</v>
      </c>
    </row>
    <row r="4836" spans="1:21" x14ac:dyDescent="0.2">
      <c r="A4836" s="112">
        <f t="shared" si="1549"/>
        <v>44861</v>
      </c>
      <c r="B4836" s="104">
        <f t="shared" si="1537"/>
        <v>2630.43167816</v>
      </c>
      <c r="C4836" s="104">
        <f t="shared" si="1555"/>
        <v>2393.7331264499467</v>
      </c>
      <c r="D4836" s="132">
        <f t="shared" si="1538"/>
        <v>44845</v>
      </c>
      <c r="E4836" s="105">
        <f t="shared" si="1536"/>
        <v>1.781E-3</v>
      </c>
      <c r="F4836" s="106">
        <f t="shared" si="1539"/>
        <v>17</v>
      </c>
      <c r="G4836" s="106">
        <f t="shared" si="1540"/>
        <v>31</v>
      </c>
      <c r="H4836" s="104">
        <f t="shared" si="1550"/>
        <v>1.0009762799999999</v>
      </c>
      <c r="I4836" s="104">
        <f t="shared" si="1541"/>
        <v>1.0925876800000001</v>
      </c>
      <c r="J4836" s="104">
        <f t="shared" si="1542"/>
        <v>1.09365435</v>
      </c>
      <c r="K4836" s="104">
        <f t="shared" si="1543"/>
        <v>2617.9166464800001</v>
      </c>
      <c r="L4836" s="107">
        <f t="shared" si="1552"/>
        <v>0</v>
      </c>
      <c r="M4836" s="105">
        <f t="shared" si="1553"/>
        <v>0</v>
      </c>
      <c r="N4836" s="104">
        <f t="shared" si="1548"/>
        <v>0</v>
      </c>
      <c r="O4836" s="113">
        <f t="shared" si="1551"/>
        <v>0.11</v>
      </c>
      <c r="P4836" s="108">
        <f t="shared" si="1544"/>
        <v>1.004780531</v>
      </c>
      <c r="Q4836" s="104">
        <f t="shared" si="1545"/>
        <v>12.51503168</v>
      </c>
      <c r="R4836" s="104">
        <f t="shared" si="1546"/>
        <v>12.51503168</v>
      </c>
      <c r="S4836" s="109" t="s">
        <v>52</v>
      </c>
      <c r="T4836" s="110">
        <f t="shared" si="1554"/>
        <v>44875</v>
      </c>
      <c r="U4836" s="111">
        <f t="shared" si="1547"/>
        <v>0</v>
      </c>
    </row>
    <row r="4837" spans="1:21" x14ac:dyDescent="0.2">
      <c r="A4837" s="112">
        <f t="shared" si="1549"/>
        <v>44862</v>
      </c>
      <c r="B4837" s="104">
        <f t="shared" si="1537"/>
        <v>2631.32075532</v>
      </c>
      <c r="C4837" s="104">
        <f t="shared" si="1555"/>
        <v>2393.7331264499467</v>
      </c>
      <c r="D4837" s="132">
        <f t="shared" si="1538"/>
        <v>44845</v>
      </c>
      <c r="E4837" s="105">
        <f t="shared" si="1536"/>
        <v>1.781E-3</v>
      </c>
      <c r="F4837" s="106">
        <f t="shared" si="1539"/>
        <v>18</v>
      </c>
      <c r="G4837" s="106">
        <f t="shared" si="1540"/>
        <v>31</v>
      </c>
      <c r="H4837" s="104">
        <f t="shared" si="1550"/>
        <v>1.00103374</v>
      </c>
      <c r="I4837" s="104">
        <f t="shared" si="1541"/>
        <v>1.0925876800000001</v>
      </c>
      <c r="J4837" s="104">
        <f t="shared" si="1542"/>
        <v>1.0937171299999999</v>
      </c>
      <c r="K4837" s="104">
        <f t="shared" si="1543"/>
        <v>2618.0669250400001</v>
      </c>
      <c r="L4837" s="107">
        <f t="shared" si="1552"/>
        <v>0</v>
      </c>
      <c r="M4837" s="105">
        <f t="shared" si="1553"/>
        <v>0</v>
      </c>
      <c r="N4837" s="104">
        <f t="shared" si="1548"/>
        <v>0</v>
      </c>
      <c r="O4837" s="113">
        <f t="shared" si="1551"/>
        <v>0.11</v>
      </c>
      <c r="P4837" s="108">
        <f t="shared" si="1544"/>
        <v>1.005062449</v>
      </c>
      <c r="Q4837" s="104">
        <f t="shared" si="1545"/>
        <v>13.253830280000001</v>
      </c>
      <c r="R4837" s="104">
        <f t="shared" si="1546"/>
        <v>13.253830280000001</v>
      </c>
      <c r="S4837" s="109" t="s">
        <v>52</v>
      </c>
      <c r="T4837" s="110">
        <f t="shared" si="1554"/>
        <v>44875</v>
      </c>
      <c r="U4837" s="111">
        <f t="shared" si="1547"/>
        <v>0</v>
      </c>
    </row>
    <row r="4838" spans="1:21" x14ac:dyDescent="0.2">
      <c r="A4838" s="112">
        <f t="shared" si="1549"/>
        <v>44863</v>
      </c>
      <c r="B4838" s="104">
        <f t="shared" si="1537"/>
        <v>2632.21012668</v>
      </c>
      <c r="C4838" s="104">
        <f t="shared" si="1555"/>
        <v>2393.7331264499467</v>
      </c>
      <c r="D4838" s="132">
        <f t="shared" si="1538"/>
        <v>44845</v>
      </c>
      <c r="E4838" s="105">
        <f t="shared" si="1536"/>
        <v>1.781E-3</v>
      </c>
      <c r="F4838" s="106">
        <f t="shared" si="1539"/>
        <v>19</v>
      </c>
      <c r="G4838" s="106">
        <f t="shared" si="1540"/>
        <v>31</v>
      </c>
      <c r="H4838" s="104">
        <f t="shared" si="1550"/>
        <v>1.0010912000000001</v>
      </c>
      <c r="I4838" s="104">
        <f t="shared" si="1541"/>
        <v>1.0925876800000001</v>
      </c>
      <c r="J4838" s="104">
        <f t="shared" si="1542"/>
        <v>1.0937799100000001</v>
      </c>
      <c r="K4838" s="104">
        <f t="shared" si="1543"/>
        <v>2618.2172036100001</v>
      </c>
      <c r="L4838" s="107">
        <f t="shared" si="1552"/>
        <v>0</v>
      </c>
      <c r="M4838" s="105">
        <f t="shared" si="1553"/>
        <v>0</v>
      </c>
      <c r="N4838" s="104">
        <f t="shared" si="1548"/>
        <v>0</v>
      </c>
      <c r="O4838" s="113">
        <f t="shared" si="1551"/>
        <v>0.11</v>
      </c>
      <c r="P4838" s="108">
        <f t="shared" si="1544"/>
        <v>1.0053444469999999</v>
      </c>
      <c r="Q4838" s="104">
        <f t="shared" si="1545"/>
        <v>13.99292307</v>
      </c>
      <c r="R4838" s="104">
        <f t="shared" si="1546"/>
        <v>13.99292307</v>
      </c>
      <c r="S4838" s="109" t="s">
        <v>52</v>
      </c>
      <c r="T4838" s="110">
        <f t="shared" si="1554"/>
        <v>44875</v>
      </c>
      <c r="U4838" s="111">
        <f t="shared" si="1547"/>
        <v>0</v>
      </c>
    </row>
    <row r="4839" spans="1:21" x14ac:dyDescent="0.2">
      <c r="A4839" s="112">
        <f t="shared" si="1549"/>
        <v>44864</v>
      </c>
      <c r="B4839" s="104">
        <f t="shared" si="1537"/>
        <v>2633.0997870300002</v>
      </c>
      <c r="C4839" s="104">
        <f t="shared" si="1555"/>
        <v>2393.7331264499467</v>
      </c>
      <c r="D4839" s="132">
        <f t="shared" si="1538"/>
        <v>44845</v>
      </c>
      <c r="E4839" s="105">
        <f t="shared" si="1536"/>
        <v>1.781E-3</v>
      </c>
      <c r="F4839" s="106">
        <f t="shared" si="1539"/>
        <v>20</v>
      </c>
      <c r="G4839" s="106">
        <f t="shared" si="1540"/>
        <v>31</v>
      </c>
      <c r="H4839" s="104">
        <f t="shared" si="1550"/>
        <v>1.0011486599999999</v>
      </c>
      <c r="I4839" s="104">
        <f t="shared" si="1541"/>
        <v>1.0925876800000001</v>
      </c>
      <c r="J4839" s="104">
        <f t="shared" si="1542"/>
        <v>1.09384269</v>
      </c>
      <c r="K4839" s="104">
        <f t="shared" si="1543"/>
        <v>2618.3674821700001</v>
      </c>
      <c r="L4839" s="107">
        <f t="shared" si="1552"/>
        <v>0</v>
      </c>
      <c r="M4839" s="105">
        <f t="shared" si="1553"/>
        <v>0</v>
      </c>
      <c r="N4839" s="104">
        <f t="shared" si="1548"/>
        <v>0</v>
      </c>
      <c r="O4839" s="113">
        <f t="shared" si="1551"/>
        <v>0.11</v>
      </c>
      <c r="P4839" s="108">
        <f t="shared" si="1544"/>
        <v>1.0056265230000001</v>
      </c>
      <c r="Q4839" s="104">
        <f t="shared" si="1545"/>
        <v>14.732304859999999</v>
      </c>
      <c r="R4839" s="104">
        <f t="shared" si="1546"/>
        <v>14.732304859999999</v>
      </c>
      <c r="S4839" s="109" t="s">
        <v>52</v>
      </c>
      <c r="T4839" s="110">
        <f t="shared" si="1554"/>
        <v>44875</v>
      </c>
      <c r="U4839" s="111">
        <f t="shared" si="1547"/>
        <v>0</v>
      </c>
    </row>
    <row r="4840" spans="1:21" x14ac:dyDescent="0.2">
      <c r="A4840" s="112">
        <f t="shared" si="1549"/>
        <v>44865</v>
      </c>
      <c r="B4840" s="104">
        <f t="shared" si="1537"/>
        <v>2633.9897657200004</v>
      </c>
      <c r="C4840" s="104">
        <f t="shared" si="1555"/>
        <v>2393.7331264499467</v>
      </c>
      <c r="D4840" s="132">
        <f t="shared" si="1538"/>
        <v>44845</v>
      </c>
      <c r="E4840" s="105">
        <f t="shared" si="1536"/>
        <v>1.781E-3</v>
      </c>
      <c r="F4840" s="106">
        <f t="shared" si="1539"/>
        <v>21</v>
      </c>
      <c r="G4840" s="106">
        <f t="shared" si="1540"/>
        <v>31</v>
      </c>
      <c r="H4840" s="104">
        <f t="shared" si="1550"/>
        <v>1.0012061299999999</v>
      </c>
      <c r="I4840" s="104">
        <f t="shared" si="1541"/>
        <v>1.0925876800000001</v>
      </c>
      <c r="J4840" s="104">
        <f t="shared" si="1542"/>
        <v>1.0939054800000001</v>
      </c>
      <c r="K4840" s="104">
        <f t="shared" si="1543"/>
        <v>2618.5177846800002</v>
      </c>
      <c r="L4840" s="107">
        <f t="shared" si="1552"/>
        <v>0</v>
      </c>
      <c r="M4840" s="105">
        <f t="shared" si="1553"/>
        <v>0</v>
      </c>
      <c r="N4840" s="104">
        <f t="shared" si="1548"/>
        <v>0</v>
      </c>
      <c r="O4840" s="113">
        <f t="shared" si="1551"/>
        <v>0.11</v>
      </c>
      <c r="P4840" s="108">
        <f t="shared" si="1544"/>
        <v>1.005908679</v>
      </c>
      <c r="Q4840" s="104">
        <f t="shared" si="1545"/>
        <v>15.471981039999999</v>
      </c>
      <c r="R4840" s="104">
        <f t="shared" si="1546"/>
        <v>15.471981039999999</v>
      </c>
      <c r="S4840" s="109" t="s">
        <v>52</v>
      </c>
      <c r="T4840" s="110">
        <f t="shared" si="1554"/>
        <v>44875</v>
      </c>
      <c r="U4840" s="111">
        <f t="shared" si="1547"/>
        <v>0</v>
      </c>
    </row>
    <row r="4841" spans="1:21" x14ac:dyDescent="0.2">
      <c r="A4841" s="112">
        <f t="shared" si="1549"/>
        <v>44866</v>
      </c>
      <c r="B4841" s="104">
        <f t="shared" si="1537"/>
        <v>2634.8800360999999</v>
      </c>
      <c r="C4841" s="104">
        <f t="shared" si="1555"/>
        <v>2393.7331264499467</v>
      </c>
      <c r="D4841" s="132">
        <f t="shared" si="1538"/>
        <v>44845</v>
      </c>
      <c r="E4841" s="105">
        <f t="shared" si="1536"/>
        <v>1.781E-3</v>
      </c>
      <c r="F4841" s="106">
        <f t="shared" si="1539"/>
        <v>22</v>
      </c>
      <c r="G4841" s="106">
        <f t="shared" si="1540"/>
        <v>31</v>
      </c>
      <c r="H4841" s="104">
        <f t="shared" si="1550"/>
        <v>1.0012635999999999</v>
      </c>
      <c r="I4841" s="104">
        <f t="shared" si="1541"/>
        <v>1.0925876800000001</v>
      </c>
      <c r="J4841" s="104">
        <f t="shared" si="1542"/>
        <v>1.09396827</v>
      </c>
      <c r="K4841" s="104">
        <f t="shared" si="1543"/>
        <v>2618.6680871799999</v>
      </c>
      <c r="L4841" s="107">
        <f t="shared" si="1552"/>
        <v>0</v>
      </c>
      <c r="M4841" s="105">
        <f t="shared" si="1553"/>
        <v>0</v>
      </c>
      <c r="N4841" s="104">
        <f t="shared" si="1548"/>
        <v>0</v>
      </c>
      <c r="O4841" s="113">
        <f t="shared" si="1551"/>
        <v>0.11</v>
      </c>
      <c r="P4841" s="108">
        <f t="shared" si="1544"/>
        <v>1.006190914</v>
      </c>
      <c r="Q4841" s="104">
        <f t="shared" si="1545"/>
        <v>16.211948920000001</v>
      </c>
      <c r="R4841" s="104">
        <f t="shared" si="1546"/>
        <v>16.211948920000001</v>
      </c>
      <c r="S4841" s="109" t="s">
        <v>52</v>
      </c>
      <c r="T4841" s="110">
        <f t="shared" si="1554"/>
        <v>44875</v>
      </c>
      <c r="U4841" s="111">
        <f t="shared" si="1547"/>
        <v>0</v>
      </c>
    </row>
    <row r="4842" spans="1:21" x14ac:dyDescent="0.2">
      <c r="A4842" s="112">
        <f t="shared" si="1549"/>
        <v>44867</v>
      </c>
      <c r="B4842" s="104">
        <f t="shared" si="1537"/>
        <v>2635.7706222999996</v>
      </c>
      <c r="C4842" s="104">
        <f t="shared" si="1555"/>
        <v>2393.7331264499467</v>
      </c>
      <c r="D4842" s="132">
        <f t="shared" si="1538"/>
        <v>44845</v>
      </c>
      <c r="E4842" s="105">
        <f t="shared" si="1536"/>
        <v>1.781E-3</v>
      </c>
      <c r="F4842" s="106">
        <f t="shared" si="1539"/>
        <v>23</v>
      </c>
      <c r="G4842" s="106">
        <f t="shared" si="1540"/>
        <v>31</v>
      </c>
      <c r="H4842" s="104">
        <f t="shared" si="1550"/>
        <v>1.0013210800000001</v>
      </c>
      <c r="I4842" s="104">
        <f t="shared" si="1541"/>
        <v>1.0925876800000001</v>
      </c>
      <c r="J4842" s="104">
        <f t="shared" si="1542"/>
        <v>1.09403107</v>
      </c>
      <c r="K4842" s="104">
        <f t="shared" si="1543"/>
        <v>2618.8184136199998</v>
      </c>
      <c r="L4842" s="107">
        <f t="shared" si="1552"/>
        <v>0</v>
      </c>
      <c r="M4842" s="105">
        <f t="shared" si="1553"/>
        <v>0</v>
      </c>
      <c r="N4842" s="104">
        <f t="shared" si="1548"/>
        <v>0</v>
      </c>
      <c r="O4842" s="113">
        <f t="shared" si="1551"/>
        <v>0.11</v>
      </c>
      <c r="P4842" s="108">
        <f t="shared" si="1544"/>
        <v>1.0064732279999999</v>
      </c>
      <c r="Q4842" s="104">
        <f t="shared" si="1545"/>
        <v>16.952208679999998</v>
      </c>
      <c r="R4842" s="104">
        <f t="shared" si="1546"/>
        <v>16.952208679999998</v>
      </c>
      <c r="S4842" s="109" t="s">
        <v>52</v>
      </c>
      <c r="T4842" s="110">
        <f t="shared" si="1554"/>
        <v>44875</v>
      </c>
      <c r="U4842" s="111">
        <f t="shared" si="1547"/>
        <v>0</v>
      </c>
    </row>
    <row r="4843" spans="1:21" x14ac:dyDescent="0.2">
      <c r="A4843" s="112">
        <f t="shared" si="1549"/>
        <v>44868</v>
      </c>
      <c r="B4843" s="104">
        <f t="shared" si="1537"/>
        <v>2636.66150027</v>
      </c>
      <c r="C4843" s="104">
        <f t="shared" si="1555"/>
        <v>2393.7331264499467</v>
      </c>
      <c r="D4843" s="132">
        <f t="shared" si="1538"/>
        <v>44845</v>
      </c>
      <c r="E4843" s="105">
        <f t="shared" ref="E4843:E4906" si="1556">IF(DAY(A4842)=$E$2,VLOOKUP(A4842,$AG$10:$AH$200,2),E4842)</f>
        <v>1.781E-3</v>
      </c>
      <c r="F4843" s="106">
        <f t="shared" si="1539"/>
        <v>24</v>
      </c>
      <c r="G4843" s="106">
        <f t="shared" si="1540"/>
        <v>31</v>
      </c>
      <c r="H4843" s="104">
        <f t="shared" si="1550"/>
        <v>1.00137856</v>
      </c>
      <c r="I4843" s="104">
        <f t="shared" si="1541"/>
        <v>1.0925876800000001</v>
      </c>
      <c r="J4843" s="104">
        <f t="shared" si="1542"/>
        <v>1.09409387</v>
      </c>
      <c r="K4843" s="104">
        <f t="shared" si="1543"/>
        <v>2618.9687400600001</v>
      </c>
      <c r="L4843" s="107">
        <f t="shared" si="1552"/>
        <v>0</v>
      </c>
      <c r="M4843" s="105">
        <f t="shared" si="1553"/>
        <v>0</v>
      </c>
      <c r="N4843" s="104">
        <f t="shared" si="1548"/>
        <v>0</v>
      </c>
      <c r="O4843" s="113">
        <f t="shared" si="1551"/>
        <v>0.11</v>
      </c>
      <c r="P4843" s="108">
        <f t="shared" si="1544"/>
        <v>1.0067556209999999</v>
      </c>
      <c r="Q4843" s="104">
        <f t="shared" si="1545"/>
        <v>17.692760209999999</v>
      </c>
      <c r="R4843" s="104">
        <f t="shared" si="1546"/>
        <v>17.692760209999999</v>
      </c>
      <c r="S4843" s="109" t="s">
        <v>52</v>
      </c>
      <c r="T4843" s="110">
        <f t="shared" si="1554"/>
        <v>44875</v>
      </c>
      <c r="U4843" s="111">
        <f t="shared" si="1547"/>
        <v>0</v>
      </c>
    </row>
    <row r="4844" spans="1:21" x14ac:dyDescent="0.2">
      <c r="A4844" s="112">
        <f t="shared" si="1549"/>
        <v>44869</v>
      </c>
      <c r="B4844" s="104">
        <f t="shared" si="1537"/>
        <v>2637.5526726799999</v>
      </c>
      <c r="C4844" s="104">
        <f t="shared" si="1555"/>
        <v>2393.7331264499467</v>
      </c>
      <c r="D4844" s="132">
        <f t="shared" si="1538"/>
        <v>44845</v>
      </c>
      <c r="E4844" s="105">
        <f t="shared" si="1556"/>
        <v>1.781E-3</v>
      </c>
      <c r="F4844" s="106">
        <f t="shared" si="1539"/>
        <v>25</v>
      </c>
      <c r="G4844" s="106">
        <f t="shared" si="1540"/>
        <v>31</v>
      </c>
      <c r="H4844" s="104">
        <f t="shared" si="1550"/>
        <v>1.00143604</v>
      </c>
      <c r="I4844" s="104">
        <f t="shared" si="1541"/>
        <v>1.0925876800000001</v>
      </c>
      <c r="J4844" s="104">
        <f t="shared" si="1542"/>
        <v>1.0941566700000001</v>
      </c>
      <c r="K4844" s="104">
        <f t="shared" si="1543"/>
        <v>2619.1190664999999</v>
      </c>
      <c r="L4844" s="107">
        <f t="shared" si="1552"/>
        <v>0</v>
      </c>
      <c r="M4844" s="105">
        <f t="shared" si="1553"/>
        <v>0</v>
      </c>
      <c r="N4844" s="104">
        <f t="shared" si="1548"/>
        <v>0</v>
      </c>
      <c r="O4844" s="113">
        <f t="shared" si="1551"/>
        <v>0.11</v>
      </c>
      <c r="P4844" s="108">
        <f t="shared" si="1544"/>
        <v>1.0070380940000001</v>
      </c>
      <c r="Q4844" s="104">
        <f t="shared" si="1545"/>
        <v>18.433606180000002</v>
      </c>
      <c r="R4844" s="104">
        <f t="shared" si="1546"/>
        <v>18.433606180000002</v>
      </c>
      <c r="S4844" s="109" t="s">
        <v>52</v>
      </c>
      <c r="T4844" s="110">
        <f t="shared" si="1554"/>
        <v>44875</v>
      </c>
      <c r="U4844" s="111">
        <f t="shared" si="1547"/>
        <v>0</v>
      </c>
    </row>
    <row r="4845" spans="1:21" x14ac:dyDescent="0.2">
      <c r="A4845" s="112">
        <f t="shared" si="1549"/>
        <v>44870</v>
      </c>
      <c r="B4845" s="104">
        <f t="shared" si="1537"/>
        <v>2638.4441584399997</v>
      </c>
      <c r="C4845" s="104">
        <f t="shared" si="1555"/>
        <v>2393.7331264499467</v>
      </c>
      <c r="D4845" s="132">
        <f t="shared" si="1538"/>
        <v>44845</v>
      </c>
      <c r="E4845" s="105">
        <f t="shared" si="1556"/>
        <v>1.781E-3</v>
      </c>
      <c r="F4845" s="106">
        <f t="shared" si="1539"/>
        <v>26</v>
      </c>
      <c r="G4845" s="106">
        <f t="shared" si="1540"/>
        <v>31</v>
      </c>
      <c r="H4845" s="104">
        <f t="shared" si="1550"/>
        <v>1.0014935199999999</v>
      </c>
      <c r="I4845" s="104">
        <f t="shared" si="1541"/>
        <v>1.0925876800000001</v>
      </c>
      <c r="J4845" s="104">
        <f t="shared" si="1542"/>
        <v>1.09421948</v>
      </c>
      <c r="K4845" s="104">
        <f t="shared" si="1543"/>
        <v>2619.2694168799999</v>
      </c>
      <c r="L4845" s="107">
        <f t="shared" si="1552"/>
        <v>0</v>
      </c>
      <c r="M4845" s="105">
        <f t="shared" si="1553"/>
        <v>0</v>
      </c>
      <c r="N4845" s="104">
        <f t="shared" si="1548"/>
        <v>0</v>
      </c>
      <c r="O4845" s="113">
        <f t="shared" si="1551"/>
        <v>0.11</v>
      </c>
      <c r="P4845" s="108">
        <f t="shared" si="1544"/>
        <v>1.0073206450000001</v>
      </c>
      <c r="Q4845" s="104">
        <f t="shared" si="1545"/>
        <v>19.174741560000001</v>
      </c>
      <c r="R4845" s="104">
        <f t="shared" si="1546"/>
        <v>19.174741560000001</v>
      </c>
      <c r="S4845" s="109" t="s">
        <v>52</v>
      </c>
      <c r="T4845" s="110">
        <f t="shared" si="1554"/>
        <v>44875</v>
      </c>
      <c r="U4845" s="111">
        <f t="shared" si="1547"/>
        <v>0</v>
      </c>
    </row>
    <row r="4846" spans="1:21" x14ac:dyDescent="0.2">
      <c r="A4846" s="112">
        <f t="shared" si="1549"/>
        <v>44871</v>
      </c>
      <c r="B4846" s="104">
        <f t="shared" si="1537"/>
        <v>2639.3359387099999</v>
      </c>
      <c r="C4846" s="104">
        <f t="shared" si="1555"/>
        <v>2393.7331264499467</v>
      </c>
      <c r="D4846" s="132">
        <f t="shared" si="1538"/>
        <v>44845</v>
      </c>
      <c r="E4846" s="105">
        <f t="shared" si="1556"/>
        <v>1.781E-3</v>
      </c>
      <c r="F4846" s="106">
        <f t="shared" si="1539"/>
        <v>27</v>
      </c>
      <c r="G4846" s="106">
        <f t="shared" si="1540"/>
        <v>31</v>
      </c>
      <c r="H4846" s="104">
        <f t="shared" si="1550"/>
        <v>1.00155101</v>
      </c>
      <c r="I4846" s="104">
        <f t="shared" si="1541"/>
        <v>1.0925876800000001</v>
      </c>
      <c r="J4846" s="104">
        <f t="shared" si="1542"/>
        <v>1.09428229</v>
      </c>
      <c r="K4846" s="104">
        <f t="shared" si="1543"/>
        <v>2619.4197672599998</v>
      </c>
      <c r="L4846" s="107">
        <f t="shared" si="1552"/>
        <v>0</v>
      </c>
      <c r="M4846" s="105">
        <f t="shared" si="1553"/>
        <v>0</v>
      </c>
      <c r="N4846" s="104">
        <f t="shared" si="1548"/>
        <v>0</v>
      </c>
      <c r="O4846" s="113">
        <f t="shared" si="1551"/>
        <v>0.11</v>
      </c>
      <c r="P4846" s="108">
        <f t="shared" si="1544"/>
        <v>1.007603276</v>
      </c>
      <c r="Q4846" s="104">
        <f t="shared" si="1545"/>
        <v>19.91617145</v>
      </c>
      <c r="R4846" s="104">
        <f t="shared" si="1546"/>
        <v>19.91617145</v>
      </c>
      <c r="S4846" s="109" t="s">
        <v>52</v>
      </c>
      <c r="T4846" s="110">
        <f t="shared" si="1554"/>
        <v>44875</v>
      </c>
      <c r="U4846" s="111">
        <f t="shared" si="1547"/>
        <v>0</v>
      </c>
    </row>
    <row r="4847" spans="1:21" x14ac:dyDescent="0.2">
      <c r="A4847" s="112">
        <f t="shared" si="1549"/>
        <v>44872</v>
      </c>
      <c r="B4847" s="104">
        <f t="shared" si="1537"/>
        <v>2640.2280135199999</v>
      </c>
      <c r="C4847" s="104">
        <f t="shared" si="1555"/>
        <v>2393.7331264499467</v>
      </c>
      <c r="D4847" s="132">
        <f t="shared" si="1538"/>
        <v>44845</v>
      </c>
      <c r="E4847" s="105">
        <f t="shared" si="1556"/>
        <v>1.781E-3</v>
      </c>
      <c r="F4847" s="106">
        <f t="shared" si="1539"/>
        <v>28</v>
      </c>
      <c r="G4847" s="106">
        <f t="shared" si="1540"/>
        <v>31</v>
      </c>
      <c r="H4847" s="104">
        <f t="shared" si="1550"/>
        <v>1.0016084999999999</v>
      </c>
      <c r="I4847" s="104">
        <f t="shared" si="1541"/>
        <v>1.0925876800000001</v>
      </c>
      <c r="J4847" s="104">
        <f t="shared" si="1542"/>
        <v>1.0943451</v>
      </c>
      <c r="K4847" s="104">
        <f t="shared" si="1543"/>
        <v>2619.5701176299999</v>
      </c>
      <c r="L4847" s="107">
        <f t="shared" si="1552"/>
        <v>0</v>
      </c>
      <c r="M4847" s="105">
        <f t="shared" si="1553"/>
        <v>0</v>
      </c>
      <c r="N4847" s="104">
        <f t="shared" si="1548"/>
        <v>0</v>
      </c>
      <c r="O4847" s="113">
        <f t="shared" si="1551"/>
        <v>0.11</v>
      </c>
      <c r="P4847" s="108">
        <f t="shared" si="1544"/>
        <v>1.0078859870000001</v>
      </c>
      <c r="Q4847" s="104">
        <f t="shared" si="1545"/>
        <v>20.657895889999999</v>
      </c>
      <c r="R4847" s="104">
        <f t="shared" si="1546"/>
        <v>20.657895889999999</v>
      </c>
      <c r="S4847" s="109" t="s">
        <v>52</v>
      </c>
      <c r="T4847" s="110">
        <f t="shared" si="1554"/>
        <v>44875</v>
      </c>
      <c r="U4847" s="111">
        <f t="shared" si="1547"/>
        <v>0</v>
      </c>
    </row>
    <row r="4848" spans="1:21" x14ac:dyDescent="0.2">
      <c r="A4848" s="112">
        <f t="shared" si="1549"/>
        <v>44873</v>
      </c>
      <c r="B4848" s="104">
        <f t="shared" si="1537"/>
        <v>2641.1204259599999</v>
      </c>
      <c r="C4848" s="104">
        <f t="shared" si="1555"/>
        <v>2393.7331264499467</v>
      </c>
      <c r="D4848" s="132">
        <f t="shared" si="1538"/>
        <v>44845</v>
      </c>
      <c r="E4848" s="105">
        <f t="shared" si="1556"/>
        <v>1.781E-3</v>
      </c>
      <c r="F4848" s="106">
        <f t="shared" si="1539"/>
        <v>29</v>
      </c>
      <c r="G4848" s="106">
        <f t="shared" si="1540"/>
        <v>31</v>
      </c>
      <c r="H4848" s="104">
        <f t="shared" si="1550"/>
        <v>1.0016659999999999</v>
      </c>
      <c r="I4848" s="104">
        <f t="shared" si="1541"/>
        <v>1.0925876800000001</v>
      </c>
      <c r="J4848" s="104">
        <f t="shared" si="1542"/>
        <v>1.09440793</v>
      </c>
      <c r="K4848" s="104">
        <f t="shared" si="1543"/>
        <v>2619.7205158900001</v>
      </c>
      <c r="L4848" s="107">
        <f t="shared" si="1552"/>
        <v>0</v>
      </c>
      <c r="M4848" s="105">
        <f t="shared" si="1553"/>
        <v>0</v>
      </c>
      <c r="N4848" s="104">
        <f t="shared" si="1548"/>
        <v>0</v>
      </c>
      <c r="O4848" s="113">
        <f t="shared" si="1551"/>
        <v>0.11</v>
      </c>
      <c r="P4848" s="108">
        <f t="shared" si="1544"/>
        <v>1.008168776</v>
      </c>
      <c r="Q4848" s="104">
        <f t="shared" si="1545"/>
        <v>21.399910070000001</v>
      </c>
      <c r="R4848" s="104">
        <f t="shared" si="1546"/>
        <v>21.399910070000001</v>
      </c>
      <c r="S4848" s="109" t="s">
        <v>52</v>
      </c>
      <c r="T4848" s="110">
        <f t="shared" si="1554"/>
        <v>44875</v>
      </c>
      <c r="U4848" s="111">
        <f t="shared" si="1547"/>
        <v>0</v>
      </c>
    </row>
    <row r="4849" spans="1:21" x14ac:dyDescent="0.2">
      <c r="A4849" s="112">
        <f t="shared" si="1549"/>
        <v>44874</v>
      </c>
      <c r="B4849" s="104">
        <f t="shared" si="1537"/>
        <v>2642.0130847600003</v>
      </c>
      <c r="C4849" s="104">
        <f t="shared" si="1555"/>
        <v>2393.7331264499467</v>
      </c>
      <c r="D4849" s="132">
        <f t="shared" si="1538"/>
        <v>44845</v>
      </c>
      <c r="E4849" s="105">
        <f t="shared" si="1556"/>
        <v>1.781E-3</v>
      </c>
      <c r="F4849" s="106">
        <f t="shared" si="1539"/>
        <v>30</v>
      </c>
      <c r="G4849" s="106">
        <f t="shared" si="1540"/>
        <v>31</v>
      </c>
      <c r="H4849" s="104">
        <f t="shared" si="1550"/>
        <v>1.00172349</v>
      </c>
      <c r="I4849" s="104">
        <f t="shared" si="1541"/>
        <v>1.0925876800000001</v>
      </c>
      <c r="J4849" s="104">
        <f t="shared" si="1542"/>
        <v>1.09447074</v>
      </c>
      <c r="K4849" s="104">
        <f t="shared" si="1543"/>
        <v>2619.8708662600002</v>
      </c>
      <c r="L4849" s="107">
        <f t="shared" si="1552"/>
        <v>0</v>
      </c>
      <c r="M4849" s="105">
        <f t="shared" si="1553"/>
        <v>0</v>
      </c>
      <c r="N4849" s="104">
        <f t="shared" si="1548"/>
        <v>0</v>
      </c>
      <c r="O4849" s="113">
        <f t="shared" si="1551"/>
        <v>0.11</v>
      </c>
      <c r="P4849" s="108">
        <f t="shared" si="1544"/>
        <v>1.0084516450000001</v>
      </c>
      <c r="Q4849" s="104">
        <f t="shared" si="1545"/>
        <v>22.142218499999998</v>
      </c>
      <c r="R4849" s="104">
        <f t="shared" si="1546"/>
        <v>22.142218499999998</v>
      </c>
      <c r="S4849" s="109" t="s">
        <v>52</v>
      </c>
      <c r="T4849" s="110">
        <f t="shared" si="1554"/>
        <v>44875</v>
      </c>
      <c r="U4849" s="111">
        <f t="shared" si="1547"/>
        <v>0</v>
      </c>
    </row>
    <row r="4850" spans="1:21" x14ac:dyDescent="0.2">
      <c r="A4850" s="112">
        <f t="shared" si="1549"/>
        <v>44875</v>
      </c>
      <c r="B4850" s="104">
        <f t="shared" si="1537"/>
        <v>2642.9060865299998</v>
      </c>
      <c r="C4850" s="104">
        <f t="shared" si="1555"/>
        <v>2393.7331264499467</v>
      </c>
      <c r="D4850" s="132">
        <f t="shared" si="1538"/>
        <v>44845</v>
      </c>
      <c r="E4850" s="105">
        <f t="shared" si="1556"/>
        <v>1.781E-3</v>
      </c>
      <c r="F4850" s="106">
        <f t="shared" si="1539"/>
        <v>31</v>
      </c>
      <c r="G4850" s="106">
        <f t="shared" si="1540"/>
        <v>31</v>
      </c>
      <c r="H4850" s="104">
        <f t="shared" si="1550"/>
        <v>1.001781</v>
      </c>
      <c r="I4850" s="104">
        <f t="shared" si="1541"/>
        <v>1.0925876800000001</v>
      </c>
      <c r="J4850" s="104">
        <f t="shared" si="1542"/>
        <v>1.0945335700000001</v>
      </c>
      <c r="K4850" s="104">
        <f t="shared" si="1543"/>
        <v>2620.0212645199999</v>
      </c>
      <c r="L4850" s="107">
        <f t="shared" si="1552"/>
        <v>158</v>
      </c>
      <c r="M4850" s="105">
        <f t="shared" si="1553"/>
        <v>2.5936000000000001E-2</v>
      </c>
      <c r="N4850" s="104">
        <f t="shared" si="1548"/>
        <v>67.952871509999994</v>
      </c>
      <c r="O4850" s="113">
        <f t="shared" si="1551"/>
        <v>0.11</v>
      </c>
      <c r="P4850" s="108">
        <f t="shared" si="1544"/>
        <v>1.0087345940000001</v>
      </c>
      <c r="Q4850" s="104">
        <f t="shared" si="1545"/>
        <v>22.884822010000001</v>
      </c>
      <c r="R4850" s="104">
        <f t="shared" si="1546"/>
        <v>90.837693519999988</v>
      </c>
      <c r="S4850" s="109" t="s">
        <v>52</v>
      </c>
      <c r="T4850" s="110">
        <f t="shared" si="1554"/>
        <v>44875</v>
      </c>
      <c r="U4850" s="111">
        <f t="shared" si="1547"/>
        <v>2552.0683930099999</v>
      </c>
    </row>
    <row r="4851" spans="1:21" x14ac:dyDescent="0.2">
      <c r="A4851" s="112">
        <f t="shared" si="1549"/>
        <v>44876</v>
      </c>
      <c r="B4851" s="104">
        <f t="shared" si="1537"/>
        <v>2552.9602210900002</v>
      </c>
      <c r="C4851" s="104">
        <f t="shared" si="1555"/>
        <v>2331.6492640899469</v>
      </c>
      <c r="D4851" s="132">
        <f t="shared" si="1538"/>
        <v>44876</v>
      </c>
      <c r="E4851" s="105">
        <f t="shared" si="1556"/>
        <v>1.787E-3</v>
      </c>
      <c r="F4851" s="106">
        <f t="shared" si="1539"/>
        <v>1</v>
      </c>
      <c r="G4851" s="106">
        <f t="shared" si="1540"/>
        <v>30</v>
      </c>
      <c r="H4851" s="104">
        <f t="shared" si="1550"/>
        <v>1.00005951</v>
      </c>
      <c r="I4851" s="104">
        <f t="shared" si="1541"/>
        <v>1.0945335700000001</v>
      </c>
      <c r="J4851" s="104">
        <f t="shared" si="1542"/>
        <v>1.0945986999999999</v>
      </c>
      <c r="K4851" s="104">
        <f t="shared" si="1543"/>
        <v>2552.2202533200002</v>
      </c>
      <c r="L4851" s="107">
        <f t="shared" si="1552"/>
        <v>0</v>
      </c>
      <c r="M4851" s="105">
        <f t="shared" si="1553"/>
        <v>0</v>
      </c>
      <c r="N4851" s="104">
        <f t="shared" si="1548"/>
        <v>0</v>
      </c>
      <c r="O4851" s="113">
        <f t="shared" si="1551"/>
        <v>0.11</v>
      </c>
      <c r="P4851" s="108">
        <f t="shared" si="1544"/>
        <v>1.000289931</v>
      </c>
      <c r="Q4851" s="104">
        <f t="shared" si="1545"/>
        <v>0.73996777000000002</v>
      </c>
      <c r="R4851" s="104">
        <f t="shared" si="1546"/>
        <v>0.73996777000000002</v>
      </c>
      <c r="S4851" s="109" t="s">
        <v>52</v>
      </c>
      <c r="T4851" s="110">
        <f t="shared" si="1554"/>
        <v>44905</v>
      </c>
      <c r="U4851" s="111">
        <f t="shared" si="1547"/>
        <v>0</v>
      </c>
    </row>
    <row r="4852" spans="1:21" x14ac:dyDescent="0.2">
      <c r="A4852" s="112">
        <f t="shared" si="1549"/>
        <v>44877</v>
      </c>
      <c r="B4852" s="104">
        <f t="shared" si="1537"/>
        <v>2553.8523982900001</v>
      </c>
      <c r="C4852" s="104">
        <f t="shared" si="1555"/>
        <v>2331.6492640899469</v>
      </c>
      <c r="D4852" s="132">
        <f t="shared" si="1538"/>
        <v>44876</v>
      </c>
      <c r="E4852" s="105">
        <f t="shared" si="1556"/>
        <v>1.787E-3</v>
      </c>
      <c r="F4852" s="106">
        <f t="shared" si="1539"/>
        <v>2</v>
      </c>
      <c r="G4852" s="106">
        <f t="shared" si="1540"/>
        <v>30</v>
      </c>
      <c r="H4852" s="104">
        <f t="shared" si="1550"/>
        <v>1.00011903</v>
      </c>
      <c r="I4852" s="104">
        <f t="shared" si="1541"/>
        <v>1.0945335700000001</v>
      </c>
      <c r="J4852" s="104">
        <f t="shared" si="1542"/>
        <v>1.0946638500000001</v>
      </c>
      <c r="K4852" s="104">
        <f t="shared" si="1543"/>
        <v>2552.3721602700002</v>
      </c>
      <c r="L4852" s="107">
        <f t="shared" si="1552"/>
        <v>0</v>
      </c>
      <c r="M4852" s="105">
        <f t="shared" si="1553"/>
        <v>0</v>
      </c>
      <c r="N4852" s="104">
        <f t="shared" si="1548"/>
        <v>0</v>
      </c>
      <c r="O4852" s="113">
        <f t="shared" si="1551"/>
        <v>0.11</v>
      </c>
      <c r="P4852" s="108">
        <f t="shared" si="1544"/>
        <v>1.000579946</v>
      </c>
      <c r="Q4852" s="104">
        <f t="shared" si="1545"/>
        <v>1.48023802</v>
      </c>
      <c r="R4852" s="104">
        <f t="shared" si="1546"/>
        <v>1.48023802</v>
      </c>
      <c r="S4852" s="109" t="s">
        <v>52</v>
      </c>
      <c r="T4852" s="110">
        <f t="shared" si="1554"/>
        <v>44905</v>
      </c>
      <c r="U4852" s="111">
        <f t="shared" si="1547"/>
        <v>0</v>
      </c>
    </row>
    <row r="4853" spans="1:21" x14ac:dyDescent="0.2">
      <c r="A4853" s="112">
        <f t="shared" si="1549"/>
        <v>44878</v>
      </c>
      <c r="B4853" s="104">
        <f t="shared" ref="B4853:B4916" si="1557">IF(E4853&lt;0,"ND",(K4853+Q4853))</f>
        <v>2554.74485469</v>
      </c>
      <c r="C4853" s="104">
        <f t="shared" si="1555"/>
        <v>2331.6492640899469</v>
      </c>
      <c r="D4853" s="132">
        <f t="shared" ref="D4853:D4916" si="1558">IF(DAY(A4852)=$E$2,A4853,D4852)</f>
        <v>44876</v>
      </c>
      <c r="E4853" s="105">
        <f t="shared" si="1556"/>
        <v>1.787E-3</v>
      </c>
      <c r="F4853" s="106">
        <f t="shared" ref="F4853:F4916" si="1559">IF(DAY(A4853)=E$2+1,1,F4852+1)</f>
        <v>3</v>
      </c>
      <c r="G4853" s="106">
        <f t="shared" ref="G4853:G4916" si="1560">IF(DAY(A4853)=E$2+1,DAY(EOMONTH(A4853,0)), IF(DAY(A4853)&lt;&gt;$E$2+1,G4852))</f>
        <v>30</v>
      </c>
      <c r="H4853" s="104">
        <f t="shared" si="1550"/>
        <v>1.00017855</v>
      </c>
      <c r="I4853" s="104">
        <f t="shared" ref="I4853:I4916" si="1561">IF(DAY(A4852)=E$2,J4852,I4852)</f>
        <v>1.0945335700000001</v>
      </c>
      <c r="J4853" s="104">
        <f t="shared" ref="J4853:J4916" si="1562">TRUNC(H4853*I4853,8)</f>
        <v>1.0947289899999999</v>
      </c>
      <c r="K4853" s="104">
        <f t="shared" ref="K4853:K4916" si="1563">TRUNC(C4853*J4853,8)</f>
        <v>2552.5240439099998</v>
      </c>
      <c r="L4853" s="107">
        <f t="shared" si="1552"/>
        <v>0</v>
      </c>
      <c r="M4853" s="105">
        <f t="shared" si="1553"/>
        <v>0</v>
      </c>
      <c r="N4853" s="104">
        <f t="shared" ref="N4853:N4916" si="1564">IF(M4853&gt;0,TRUNC((M4853*K4853),8),0)</f>
        <v>0</v>
      </c>
      <c r="O4853" s="113">
        <f t="shared" si="1551"/>
        <v>0.11</v>
      </c>
      <c r="P4853" s="108">
        <f t="shared" ref="P4853:P4916" si="1565">ROUND((1+O4853)^(30/360)^(F4853/G4853),9)</f>
        <v>1.0008700450000001</v>
      </c>
      <c r="Q4853" s="104">
        <f t="shared" ref="Q4853:Q4916" si="1566">TRUNC((P4853-1)*K4853,8)</f>
        <v>2.2208107799999999</v>
      </c>
      <c r="R4853" s="104">
        <f t="shared" ref="R4853:R4916" si="1567">(N4853+Q4853)</f>
        <v>2.2208107799999999</v>
      </c>
      <c r="S4853" s="109" t="s">
        <v>52</v>
      </c>
      <c r="T4853" s="110">
        <f t="shared" si="1554"/>
        <v>44905</v>
      </c>
      <c r="U4853" s="111">
        <f t="shared" ref="U4853:U4916" si="1568">IF(L4853&gt;0,K4853-N4853,0)</f>
        <v>0</v>
      </c>
    </row>
    <row r="4854" spans="1:21" x14ac:dyDescent="0.2">
      <c r="A4854" s="112">
        <f t="shared" si="1549"/>
        <v>44879</v>
      </c>
      <c r="B4854" s="104">
        <f t="shared" si="1557"/>
        <v>2555.6376603099998</v>
      </c>
      <c r="C4854" s="104">
        <f t="shared" si="1555"/>
        <v>2331.6492640899469</v>
      </c>
      <c r="D4854" s="132">
        <f t="shared" si="1558"/>
        <v>44876</v>
      </c>
      <c r="E4854" s="105">
        <f t="shared" si="1556"/>
        <v>1.787E-3</v>
      </c>
      <c r="F4854" s="106">
        <f t="shared" si="1559"/>
        <v>4</v>
      </c>
      <c r="G4854" s="106">
        <f t="shared" si="1560"/>
        <v>30</v>
      </c>
      <c r="H4854" s="104">
        <f t="shared" si="1550"/>
        <v>1.0002380799999999</v>
      </c>
      <c r="I4854" s="104">
        <f t="shared" si="1561"/>
        <v>1.0945335700000001</v>
      </c>
      <c r="J4854" s="104">
        <f t="shared" si="1562"/>
        <v>1.09479415</v>
      </c>
      <c r="K4854" s="104">
        <f t="shared" si="1563"/>
        <v>2552.6759741699998</v>
      </c>
      <c r="L4854" s="107">
        <f t="shared" si="1552"/>
        <v>0</v>
      </c>
      <c r="M4854" s="105">
        <f t="shared" si="1553"/>
        <v>0</v>
      </c>
      <c r="N4854" s="104">
        <f t="shared" si="1564"/>
        <v>0</v>
      </c>
      <c r="O4854" s="113">
        <f t="shared" si="1551"/>
        <v>0.11</v>
      </c>
      <c r="P4854" s="108">
        <f t="shared" si="1565"/>
        <v>1.001160228</v>
      </c>
      <c r="Q4854" s="104">
        <f t="shared" si="1566"/>
        <v>2.9616861399999999</v>
      </c>
      <c r="R4854" s="104">
        <f t="shared" si="1567"/>
        <v>2.9616861399999999</v>
      </c>
      <c r="S4854" s="109" t="s">
        <v>52</v>
      </c>
      <c r="T4854" s="110">
        <f t="shared" si="1554"/>
        <v>44905</v>
      </c>
      <c r="U4854" s="111">
        <f t="shared" si="1568"/>
        <v>0</v>
      </c>
    </row>
    <row r="4855" spans="1:21" x14ac:dyDescent="0.2">
      <c r="A4855" s="112">
        <f t="shared" si="1549"/>
        <v>44880</v>
      </c>
      <c r="B4855" s="104">
        <f t="shared" si="1557"/>
        <v>2556.5307711</v>
      </c>
      <c r="C4855" s="104">
        <f t="shared" si="1555"/>
        <v>2331.6492640899469</v>
      </c>
      <c r="D4855" s="132">
        <f t="shared" si="1558"/>
        <v>44876</v>
      </c>
      <c r="E4855" s="105">
        <f t="shared" si="1556"/>
        <v>1.787E-3</v>
      </c>
      <c r="F4855" s="106">
        <f t="shared" si="1559"/>
        <v>5</v>
      </c>
      <c r="G4855" s="106">
        <f t="shared" si="1560"/>
        <v>30</v>
      </c>
      <c r="H4855" s="104">
        <f t="shared" si="1550"/>
        <v>1.0002976100000001</v>
      </c>
      <c r="I4855" s="104">
        <f t="shared" si="1561"/>
        <v>1.0945335700000001</v>
      </c>
      <c r="J4855" s="104">
        <f t="shared" si="1562"/>
        <v>1.0948593099999999</v>
      </c>
      <c r="K4855" s="104">
        <f t="shared" si="1563"/>
        <v>2552.8279044400001</v>
      </c>
      <c r="L4855" s="107">
        <f t="shared" si="1552"/>
        <v>0</v>
      </c>
      <c r="M4855" s="105">
        <f t="shared" si="1553"/>
        <v>0</v>
      </c>
      <c r="N4855" s="104">
        <f t="shared" si="1564"/>
        <v>0</v>
      </c>
      <c r="O4855" s="113">
        <f t="shared" si="1551"/>
        <v>0.11</v>
      </c>
      <c r="P4855" s="108">
        <f t="shared" si="1565"/>
        <v>1.0014504959999999</v>
      </c>
      <c r="Q4855" s="104">
        <f t="shared" si="1566"/>
        <v>3.7028666600000002</v>
      </c>
      <c r="R4855" s="104">
        <f t="shared" si="1567"/>
        <v>3.7028666600000002</v>
      </c>
      <c r="S4855" s="109" t="s">
        <v>52</v>
      </c>
      <c r="T4855" s="110">
        <f t="shared" si="1554"/>
        <v>44905</v>
      </c>
      <c r="U4855" s="111">
        <f t="shared" si="1568"/>
        <v>0</v>
      </c>
    </row>
    <row r="4856" spans="1:21" x14ac:dyDescent="0.2">
      <c r="A4856" s="112">
        <f t="shared" si="1549"/>
        <v>44881</v>
      </c>
      <c r="B4856" s="104">
        <f t="shared" si="1557"/>
        <v>2557.42418198</v>
      </c>
      <c r="C4856" s="104">
        <f t="shared" si="1555"/>
        <v>2331.6492640899469</v>
      </c>
      <c r="D4856" s="132">
        <f t="shared" si="1558"/>
        <v>44876</v>
      </c>
      <c r="E4856" s="105">
        <f t="shared" si="1556"/>
        <v>1.787E-3</v>
      </c>
      <c r="F4856" s="106">
        <f t="shared" si="1559"/>
        <v>6</v>
      </c>
      <c r="G4856" s="106">
        <f t="shared" si="1560"/>
        <v>30</v>
      </c>
      <c r="H4856" s="104">
        <f t="shared" si="1550"/>
        <v>1.00035714</v>
      </c>
      <c r="I4856" s="104">
        <f t="shared" si="1561"/>
        <v>1.0945335700000001</v>
      </c>
      <c r="J4856" s="104">
        <f t="shared" si="1562"/>
        <v>1.09492447</v>
      </c>
      <c r="K4856" s="104">
        <f t="shared" si="1563"/>
        <v>2552.9798347000001</v>
      </c>
      <c r="L4856" s="107">
        <f t="shared" si="1552"/>
        <v>0</v>
      </c>
      <c r="M4856" s="105">
        <f t="shared" si="1553"/>
        <v>0</v>
      </c>
      <c r="N4856" s="104">
        <f t="shared" si="1564"/>
        <v>0</v>
      </c>
      <c r="O4856" s="113">
        <f t="shared" si="1551"/>
        <v>0.11</v>
      </c>
      <c r="P4856" s="108">
        <f t="shared" si="1565"/>
        <v>1.001740847</v>
      </c>
      <c r="Q4856" s="104">
        <f t="shared" si="1566"/>
        <v>4.4443472799999997</v>
      </c>
      <c r="R4856" s="104">
        <f t="shared" si="1567"/>
        <v>4.4443472799999997</v>
      </c>
      <c r="S4856" s="109" t="s">
        <v>52</v>
      </c>
      <c r="T4856" s="110">
        <f t="shared" si="1554"/>
        <v>44905</v>
      </c>
      <c r="U4856" s="111">
        <f t="shared" si="1568"/>
        <v>0</v>
      </c>
    </row>
    <row r="4857" spans="1:21" x14ac:dyDescent="0.2">
      <c r="A4857" s="112">
        <f t="shared" si="1549"/>
        <v>44882</v>
      </c>
      <c r="B4857" s="104">
        <f t="shared" si="1557"/>
        <v>2558.3179214799998</v>
      </c>
      <c r="C4857" s="104">
        <f t="shared" si="1555"/>
        <v>2331.6492640899469</v>
      </c>
      <c r="D4857" s="132">
        <f t="shared" si="1558"/>
        <v>44876</v>
      </c>
      <c r="E4857" s="105">
        <f t="shared" si="1556"/>
        <v>1.787E-3</v>
      </c>
      <c r="F4857" s="106">
        <f t="shared" si="1559"/>
        <v>7</v>
      </c>
      <c r="G4857" s="106">
        <f t="shared" si="1560"/>
        <v>30</v>
      </c>
      <c r="H4857" s="104">
        <f t="shared" si="1550"/>
        <v>1.0004166800000001</v>
      </c>
      <c r="I4857" s="104">
        <f t="shared" si="1561"/>
        <v>1.0945335700000001</v>
      </c>
      <c r="J4857" s="104">
        <f t="shared" si="1562"/>
        <v>1.0949896400000001</v>
      </c>
      <c r="K4857" s="104">
        <f t="shared" si="1563"/>
        <v>2553.1317882899998</v>
      </c>
      <c r="L4857" s="107">
        <f t="shared" si="1552"/>
        <v>0</v>
      </c>
      <c r="M4857" s="105">
        <f t="shared" si="1553"/>
        <v>0</v>
      </c>
      <c r="N4857" s="104">
        <f t="shared" si="1564"/>
        <v>0</v>
      </c>
      <c r="O4857" s="113">
        <f t="shared" si="1551"/>
        <v>0.11</v>
      </c>
      <c r="P4857" s="108">
        <f t="shared" si="1565"/>
        <v>1.002031283</v>
      </c>
      <c r="Q4857" s="104">
        <f t="shared" si="1566"/>
        <v>5.1861331899999996</v>
      </c>
      <c r="R4857" s="104">
        <f t="shared" si="1567"/>
        <v>5.1861331899999996</v>
      </c>
      <c r="S4857" s="109" t="s">
        <v>52</v>
      </c>
      <c r="T4857" s="110">
        <f t="shared" si="1554"/>
        <v>44905</v>
      </c>
      <c r="U4857" s="111">
        <f t="shared" si="1568"/>
        <v>0</v>
      </c>
    </row>
    <row r="4858" spans="1:21" x14ac:dyDescent="0.2">
      <c r="A4858" s="112">
        <f t="shared" si="1549"/>
        <v>44883</v>
      </c>
      <c r="B4858" s="104">
        <f t="shared" si="1557"/>
        <v>2559.2119403399997</v>
      </c>
      <c r="C4858" s="104">
        <f t="shared" si="1555"/>
        <v>2331.6492640899469</v>
      </c>
      <c r="D4858" s="132">
        <f t="shared" si="1558"/>
        <v>44876</v>
      </c>
      <c r="E4858" s="105">
        <f t="shared" si="1556"/>
        <v>1.787E-3</v>
      </c>
      <c r="F4858" s="106">
        <f t="shared" si="1559"/>
        <v>8</v>
      </c>
      <c r="G4858" s="106">
        <f t="shared" si="1560"/>
        <v>30</v>
      </c>
      <c r="H4858" s="104">
        <f t="shared" si="1550"/>
        <v>1.0004762199999999</v>
      </c>
      <c r="I4858" s="104">
        <f t="shared" si="1561"/>
        <v>1.0945335700000001</v>
      </c>
      <c r="J4858" s="104">
        <f t="shared" si="1562"/>
        <v>1.0950548</v>
      </c>
      <c r="K4858" s="104">
        <f t="shared" si="1563"/>
        <v>2553.2837185499998</v>
      </c>
      <c r="L4858" s="107">
        <f t="shared" si="1552"/>
        <v>0</v>
      </c>
      <c r="M4858" s="105">
        <f t="shared" si="1553"/>
        <v>0</v>
      </c>
      <c r="N4858" s="104">
        <f t="shared" si="1564"/>
        <v>0</v>
      </c>
      <c r="O4858" s="113">
        <f t="shared" si="1551"/>
        <v>0.11</v>
      </c>
      <c r="P4858" s="108">
        <f t="shared" si="1565"/>
        <v>1.0023218030000001</v>
      </c>
      <c r="Q4858" s="104">
        <f t="shared" si="1566"/>
        <v>5.9282217900000003</v>
      </c>
      <c r="R4858" s="104">
        <f t="shared" si="1567"/>
        <v>5.9282217900000003</v>
      </c>
      <c r="S4858" s="109" t="s">
        <v>52</v>
      </c>
      <c r="T4858" s="110">
        <f t="shared" si="1554"/>
        <v>44905</v>
      </c>
      <c r="U4858" s="111">
        <f t="shared" si="1568"/>
        <v>0</v>
      </c>
    </row>
    <row r="4859" spans="1:21" x14ac:dyDescent="0.2">
      <c r="A4859" s="112">
        <f t="shared" si="1549"/>
        <v>44884</v>
      </c>
      <c r="B4859" s="104">
        <f t="shared" si="1557"/>
        <v>2560.1062853600001</v>
      </c>
      <c r="C4859" s="104">
        <f t="shared" si="1555"/>
        <v>2331.6492640899469</v>
      </c>
      <c r="D4859" s="132">
        <f t="shared" si="1558"/>
        <v>44876</v>
      </c>
      <c r="E4859" s="105">
        <f t="shared" si="1556"/>
        <v>1.787E-3</v>
      </c>
      <c r="F4859" s="106">
        <f t="shared" si="1559"/>
        <v>9</v>
      </c>
      <c r="G4859" s="106">
        <f t="shared" si="1560"/>
        <v>30</v>
      </c>
      <c r="H4859" s="104">
        <f t="shared" si="1550"/>
        <v>1.00053576</v>
      </c>
      <c r="I4859" s="104">
        <f t="shared" si="1561"/>
        <v>1.0945335700000001</v>
      </c>
      <c r="J4859" s="104">
        <f t="shared" si="1562"/>
        <v>1.0951199700000001</v>
      </c>
      <c r="K4859" s="104">
        <f t="shared" si="1563"/>
        <v>2553.43567214</v>
      </c>
      <c r="L4859" s="107">
        <f t="shared" si="1552"/>
        <v>0</v>
      </c>
      <c r="M4859" s="105">
        <f t="shared" si="1553"/>
        <v>0</v>
      </c>
      <c r="N4859" s="104">
        <f t="shared" si="1564"/>
        <v>0</v>
      </c>
      <c r="O4859" s="113">
        <f t="shared" si="1551"/>
        <v>0.11</v>
      </c>
      <c r="P4859" s="108">
        <f t="shared" si="1565"/>
        <v>1.002612407</v>
      </c>
      <c r="Q4859" s="104">
        <f t="shared" si="1566"/>
        <v>6.6706132199999999</v>
      </c>
      <c r="R4859" s="104">
        <f t="shared" si="1567"/>
        <v>6.6706132199999999</v>
      </c>
      <c r="S4859" s="109" t="s">
        <v>52</v>
      </c>
      <c r="T4859" s="110">
        <f t="shared" si="1554"/>
        <v>44905</v>
      </c>
      <c r="U4859" s="111">
        <f t="shared" si="1568"/>
        <v>0</v>
      </c>
    </row>
    <row r="4860" spans="1:21" x14ac:dyDescent="0.2">
      <c r="A4860" s="112">
        <f t="shared" si="1549"/>
        <v>44885</v>
      </c>
      <c r="B4860" s="104">
        <f t="shared" si="1557"/>
        <v>2561.0009565600003</v>
      </c>
      <c r="C4860" s="104">
        <f t="shared" si="1555"/>
        <v>2331.6492640899469</v>
      </c>
      <c r="D4860" s="132">
        <f t="shared" si="1558"/>
        <v>44876</v>
      </c>
      <c r="E4860" s="105">
        <f t="shared" si="1556"/>
        <v>1.787E-3</v>
      </c>
      <c r="F4860" s="106">
        <f t="shared" si="1559"/>
        <v>10</v>
      </c>
      <c r="G4860" s="106">
        <f t="shared" si="1560"/>
        <v>30</v>
      </c>
      <c r="H4860" s="104">
        <f t="shared" si="1550"/>
        <v>1.00059531</v>
      </c>
      <c r="I4860" s="104">
        <f t="shared" si="1561"/>
        <v>1.0945335700000001</v>
      </c>
      <c r="J4860" s="104">
        <f t="shared" si="1562"/>
        <v>1.0951851500000001</v>
      </c>
      <c r="K4860" s="104">
        <f t="shared" si="1563"/>
        <v>2553.5876490300002</v>
      </c>
      <c r="L4860" s="107">
        <f t="shared" si="1552"/>
        <v>0</v>
      </c>
      <c r="M4860" s="105">
        <f t="shared" si="1553"/>
        <v>0</v>
      </c>
      <c r="N4860" s="104">
        <f t="shared" si="1564"/>
        <v>0</v>
      </c>
      <c r="O4860" s="113">
        <f t="shared" si="1551"/>
        <v>0.11</v>
      </c>
      <c r="P4860" s="108">
        <f t="shared" si="1565"/>
        <v>1.002903095</v>
      </c>
      <c r="Q4860" s="104">
        <f t="shared" si="1566"/>
        <v>7.41330753</v>
      </c>
      <c r="R4860" s="104">
        <f t="shared" si="1567"/>
        <v>7.41330753</v>
      </c>
      <c r="S4860" s="109" t="s">
        <v>52</v>
      </c>
      <c r="T4860" s="110">
        <f t="shared" si="1554"/>
        <v>44905</v>
      </c>
      <c r="U4860" s="111">
        <f t="shared" si="1568"/>
        <v>0</v>
      </c>
    </row>
    <row r="4861" spans="1:21" x14ac:dyDescent="0.2">
      <c r="A4861" s="112">
        <f t="shared" si="1549"/>
        <v>44886</v>
      </c>
      <c r="B4861" s="104">
        <f t="shared" si="1557"/>
        <v>2561.8959331999999</v>
      </c>
      <c r="C4861" s="104">
        <f t="shared" si="1555"/>
        <v>2331.6492640899469</v>
      </c>
      <c r="D4861" s="132">
        <f t="shared" si="1558"/>
        <v>44876</v>
      </c>
      <c r="E4861" s="105">
        <f t="shared" si="1556"/>
        <v>1.787E-3</v>
      </c>
      <c r="F4861" s="106">
        <f t="shared" si="1559"/>
        <v>11</v>
      </c>
      <c r="G4861" s="106">
        <f t="shared" si="1560"/>
        <v>30</v>
      </c>
      <c r="H4861" s="104">
        <f t="shared" si="1550"/>
        <v>1.00065486</v>
      </c>
      <c r="I4861" s="104">
        <f t="shared" si="1561"/>
        <v>1.0945335700000001</v>
      </c>
      <c r="J4861" s="104">
        <f t="shared" si="1562"/>
        <v>1.09525033</v>
      </c>
      <c r="K4861" s="104">
        <f t="shared" si="1563"/>
        <v>2553.7396259299999</v>
      </c>
      <c r="L4861" s="107">
        <f t="shared" si="1552"/>
        <v>0</v>
      </c>
      <c r="M4861" s="105">
        <f t="shared" si="1553"/>
        <v>0</v>
      </c>
      <c r="N4861" s="104">
        <f t="shared" si="1564"/>
        <v>0</v>
      </c>
      <c r="O4861" s="113">
        <f t="shared" si="1551"/>
        <v>0.11</v>
      </c>
      <c r="P4861" s="108">
        <f t="shared" si="1565"/>
        <v>1.0031938680000001</v>
      </c>
      <c r="Q4861" s="104">
        <f t="shared" si="1566"/>
        <v>8.1563072699999992</v>
      </c>
      <c r="R4861" s="104">
        <f t="shared" si="1567"/>
        <v>8.1563072699999992</v>
      </c>
      <c r="S4861" s="109" t="s">
        <v>52</v>
      </c>
      <c r="T4861" s="110">
        <f t="shared" si="1554"/>
        <v>44905</v>
      </c>
      <c r="U4861" s="111">
        <f t="shared" si="1568"/>
        <v>0</v>
      </c>
    </row>
    <row r="4862" spans="1:21" x14ac:dyDescent="0.2">
      <c r="A4862" s="112">
        <f t="shared" si="1549"/>
        <v>44887</v>
      </c>
      <c r="B4862" s="104">
        <f t="shared" si="1557"/>
        <v>2562.79121274</v>
      </c>
      <c r="C4862" s="104">
        <f t="shared" si="1555"/>
        <v>2331.6492640899469</v>
      </c>
      <c r="D4862" s="132">
        <f t="shared" si="1558"/>
        <v>44876</v>
      </c>
      <c r="E4862" s="105">
        <f t="shared" si="1556"/>
        <v>1.787E-3</v>
      </c>
      <c r="F4862" s="106">
        <f t="shared" si="1559"/>
        <v>12</v>
      </c>
      <c r="G4862" s="106">
        <f t="shared" si="1560"/>
        <v>30</v>
      </c>
      <c r="H4862" s="104">
        <f t="shared" si="1550"/>
        <v>1.0007144100000001</v>
      </c>
      <c r="I4862" s="104">
        <f t="shared" si="1561"/>
        <v>1.0945335700000001</v>
      </c>
      <c r="J4862" s="104">
        <f t="shared" si="1562"/>
        <v>1.09531551</v>
      </c>
      <c r="K4862" s="104">
        <f t="shared" si="1563"/>
        <v>2553.89160283</v>
      </c>
      <c r="L4862" s="107">
        <f t="shared" si="1552"/>
        <v>0</v>
      </c>
      <c r="M4862" s="105">
        <f t="shared" si="1553"/>
        <v>0</v>
      </c>
      <c r="N4862" s="104">
        <f t="shared" si="1564"/>
        <v>0</v>
      </c>
      <c r="O4862" s="113">
        <f t="shared" si="1551"/>
        <v>0.11</v>
      </c>
      <c r="P4862" s="108">
        <f t="shared" si="1565"/>
        <v>1.0034847250000001</v>
      </c>
      <c r="Q4862" s="104">
        <f t="shared" si="1566"/>
        <v>8.8996099100000006</v>
      </c>
      <c r="R4862" s="104">
        <f t="shared" si="1567"/>
        <v>8.8996099100000006</v>
      </c>
      <c r="S4862" s="109" t="s">
        <v>52</v>
      </c>
      <c r="T4862" s="110">
        <f t="shared" si="1554"/>
        <v>44905</v>
      </c>
      <c r="U4862" s="111">
        <f t="shared" si="1568"/>
        <v>0</v>
      </c>
    </row>
    <row r="4863" spans="1:21" x14ac:dyDescent="0.2">
      <c r="A4863" s="112">
        <f t="shared" si="1549"/>
        <v>44888</v>
      </c>
      <c r="B4863" s="104">
        <f t="shared" si="1557"/>
        <v>2563.6868186400002</v>
      </c>
      <c r="C4863" s="104">
        <f t="shared" si="1555"/>
        <v>2331.6492640899469</v>
      </c>
      <c r="D4863" s="132">
        <f t="shared" si="1558"/>
        <v>44876</v>
      </c>
      <c r="E4863" s="105">
        <f t="shared" si="1556"/>
        <v>1.787E-3</v>
      </c>
      <c r="F4863" s="106">
        <f t="shared" si="1559"/>
        <v>13</v>
      </c>
      <c r="G4863" s="106">
        <f t="shared" si="1560"/>
        <v>30</v>
      </c>
      <c r="H4863" s="104">
        <f t="shared" si="1550"/>
        <v>1.00077397</v>
      </c>
      <c r="I4863" s="104">
        <f t="shared" si="1561"/>
        <v>1.0945335700000001</v>
      </c>
      <c r="J4863" s="104">
        <f t="shared" si="1562"/>
        <v>1.0953807</v>
      </c>
      <c r="K4863" s="104">
        <f t="shared" si="1563"/>
        <v>2554.04360305</v>
      </c>
      <c r="L4863" s="107">
        <f t="shared" si="1552"/>
        <v>0</v>
      </c>
      <c r="M4863" s="105">
        <f t="shared" si="1553"/>
        <v>0</v>
      </c>
      <c r="N4863" s="104">
        <f t="shared" si="1564"/>
        <v>0</v>
      </c>
      <c r="O4863" s="113">
        <f t="shared" si="1551"/>
        <v>0.11</v>
      </c>
      <c r="P4863" s="108">
        <f t="shared" si="1565"/>
        <v>1.0037756659999999</v>
      </c>
      <c r="Q4863" s="104">
        <f t="shared" si="1566"/>
        <v>9.6432155900000005</v>
      </c>
      <c r="R4863" s="104">
        <f t="shared" si="1567"/>
        <v>9.6432155900000005</v>
      </c>
      <c r="S4863" s="109" t="s">
        <v>52</v>
      </c>
      <c r="T4863" s="110">
        <f t="shared" si="1554"/>
        <v>44905</v>
      </c>
      <c r="U4863" s="111">
        <f t="shared" si="1568"/>
        <v>0</v>
      </c>
    </row>
    <row r="4864" spans="1:21" x14ac:dyDescent="0.2">
      <c r="A4864" s="112">
        <f t="shared" si="1549"/>
        <v>44889</v>
      </c>
      <c r="B4864" s="104">
        <f t="shared" si="1557"/>
        <v>2564.5827300800001</v>
      </c>
      <c r="C4864" s="104">
        <f t="shared" si="1555"/>
        <v>2331.6492640899469</v>
      </c>
      <c r="D4864" s="132">
        <f t="shared" si="1558"/>
        <v>44876</v>
      </c>
      <c r="E4864" s="105">
        <f t="shared" si="1556"/>
        <v>1.787E-3</v>
      </c>
      <c r="F4864" s="106">
        <f t="shared" si="1559"/>
        <v>14</v>
      </c>
      <c r="G4864" s="106">
        <f t="shared" si="1560"/>
        <v>30</v>
      </c>
      <c r="H4864" s="104">
        <f t="shared" si="1550"/>
        <v>1.00083353</v>
      </c>
      <c r="I4864" s="104">
        <f t="shared" si="1561"/>
        <v>1.0945335700000001</v>
      </c>
      <c r="J4864" s="104">
        <f t="shared" si="1562"/>
        <v>1.0954458899999999</v>
      </c>
      <c r="K4864" s="104">
        <f t="shared" si="1563"/>
        <v>2554.1956032600001</v>
      </c>
      <c r="L4864" s="107">
        <f t="shared" si="1552"/>
        <v>0</v>
      </c>
      <c r="M4864" s="105">
        <f t="shared" si="1553"/>
        <v>0</v>
      </c>
      <c r="N4864" s="104">
        <f t="shared" si="1564"/>
        <v>0</v>
      </c>
      <c r="O4864" s="113">
        <f t="shared" si="1551"/>
        <v>0.11</v>
      </c>
      <c r="P4864" s="108">
        <f t="shared" si="1565"/>
        <v>1.0040666920000001</v>
      </c>
      <c r="Q4864" s="104">
        <f t="shared" si="1566"/>
        <v>10.387126820000001</v>
      </c>
      <c r="R4864" s="104">
        <f t="shared" si="1567"/>
        <v>10.387126820000001</v>
      </c>
      <c r="S4864" s="109" t="s">
        <v>52</v>
      </c>
      <c r="T4864" s="110">
        <f t="shared" si="1554"/>
        <v>44905</v>
      </c>
      <c r="U4864" s="111">
        <f t="shared" si="1568"/>
        <v>0</v>
      </c>
    </row>
    <row r="4865" spans="1:21" x14ac:dyDescent="0.2">
      <c r="A4865" s="112">
        <f t="shared" si="1549"/>
        <v>44890</v>
      </c>
      <c r="B4865" s="104">
        <f t="shared" si="1557"/>
        <v>2565.47896799</v>
      </c>
      <c r="C4865" s="104">
        <f t="shared" si="1555"/>
        <v>2331.6492640899469</v>
      </c>
      <c r="D4865" s="132">
        <f t="shared" si="1558"/>
        <v>44876</v>
      </c>
      <c r="E4865" s="105">
        <f t="shared" si="1556"/>
        <v>1.787E-3</v>
      </c>
      <c r="F4865" s="106">
        <f t="shared" si="1559"/>
        <v>15</v>
      </c>
      <c r="G4865" s="106">
        <f t="shared" si="1560"/>
        <v>30</v>
      </c>
      <c r="H4865" s="104">
        <f t="shared" si="1550"/>
        <v>1.0008931000000001</v>
      </c>
      <c r="I4865" s="104">
        <f t="shared" si="1561"/>
        <v>1.0945335700000001</v>
      </c>
      <c r="J4865" s="104">
        <f t="shared" si="1562"/>
        <v>1.09551109</v>
      </c>
      <c r="K4865" s="104">
        <f t="shared" si="1563"/>
        <v>2554.3476267999999</v>
      </c>
      <c r="L4865" s="107">
        <f t="shared" si="1552"/>
        <v>0</v>
      </c>
      <c r="M4865" s="105">
        <f t="shared" si="1553"/>
        <v>0</v>
      </c>
      <c r="N4865" s="104">
        <f t="shared" si="1564"/>
        <v>0</v>
      </c>
      <c r="O4865" s="113">
        <f t="shared" si="1551"/>
        <v>0.11</v>
      </c>
      <c r="P4865" s="108">
        <f t="shared" si="1565"/>
        <v>1.0043578019999999</v>
      </c>
      <c r="Q4865" s="104">
        <f t="shared" si="1566"/>
        <v>11.131341190000001</v>
      </c>
      <c r="R4865" s="104">
        <f t="shared" si="1567"/>
        <v>11.131341190000001</v>
      </c>
      <c r="S4865" s="109" t="s">
        <v>52</v>
      </c>
      <c r="T4865" s="110">
        <f t="shared" si="1554"/>
        <v>44905</v>
      </c>
      <c r="U4865" s="111">
        <f t="shared" si="1568"/>
        <v>0</v>
      </c>
    </row>
    <row r="4866" spans="1:21" x14ac:dyDescent="0.2">
      <c r="A4866" s="112">
        <f t="shared" si="1549"/>
        <v>44891</v>
      </c>
      <c r="B4866" s="104">
        <f t="shared" si="1557"/>
        <v>2566.3754855500001</v>
      </c>
      <c r="C4866" s="104">
        <f t="shared" si="1555"/>
        <v>2331.6492640899469</v>
      </c>
      <c r="D4866" s="132">
        <f t="shared" si="1558"/>
        <v>44876</v>
      </c>
      <c r="E4866" s="105">
        <f t="shared" si="1556"/>
        <v>1.787E-3</v>
      </c>
      <c r="F4866" s="106">
        <f t="shared" si="1559"/>
        <v>16</v>
      </c>
      <c r="G4866" s="106">
        <f t="shared" si="1560"/>
        <v>30</v>
      </c>
      <c r="H4866" s="104">
        <f t="shared" si="1550"/>
        <v>1.00095266</v>
      </c>
      <c r="I4866" s="104">
        <f t="shared" si="1561"/>
        <v>1.0945335700000001</v>
      </c>
      <c r="J4866" s="104">
        <f t="shared" si="1562"/>
        <v>1.09557628</v>
      </c>
      <c r="K4866" s="104">
        <f t="shared" si="1563"/>
        <v>2554.49962701</v>
      </c>
      <c r="L4866" s="107">
        <f t="shared" si="1552"/>
        <v>0</v>
      </c>
      <c r="M4866" s="105">
        <f t="shared" si="1553"/>
        <v>0</v>
      </c>
      <c r="N4866" s="104">
        <f t="shared" si="1564"/>
        <v>0</v>
      </c>
      <c r="O4866" s="113">
        <f t="shared" si="1551"/>
        <v>0.11</v>
      </c>
      <c r="P4866" s="108">
        <f t="shared" si="1565"/>
        <v>1.004648996</v>
      </c>
      <c r="Q4866" s="104">
        <f t="shared" si="1566"/>
        <v>11.875858539999999</v>
      </c>
      <c r="R4866" s="104">
        <f t="shared" si="1567"/>
        <v>11.875858539999999</v>
      </c>
      <c r="S4866" s="109" t="s">
        <v>52</v>
      </c>
      <c r="T4866" s="110">
        <f t="shared" si="1554"/>
        <v>44905</v>
      </c>
      <c r="U4866" s="111">
        <f t="shared" si="1568"/>
        <v>0</v>
      </c>
    </row>
    <row r="4867" spans="1:21" x14ac:dyDescent="0.2">
      <c r="A4867" s="112">
        <f t="shared" si="1549"/>
        <v>44892</v>
      </c>
      <c r="B4867" s="104">
        <f t="shared" si="1557"/>
        <v>2567.27237909</v>
      </c>
      <c r="C4867" s="104">
        <f t="shared" si="1555"/>
        <v>2331.6492640899469</v>
      </c>
      <c r="D4867" s="132">
        <f t="shared" si="1558"/>
        <v>44876</v>
      </c>
      <c r="E4867" s="105">
        <f t="shared" si="1556"/>
        <v>1.787E-3</v>
      </c>
      <c r="F4867" s="106">
        <f t="shared" si="1559"/>
        <v>17</v>
      </c>
      <c r="G4867" s="106">
        <f t="shared" si="1560"/>
        <v>30</v>
      </c>
      <c r="H4867" s="104">
        <f t="shared" si="1550"/>
        <v>1.0010122400000001</v>
      </c>
      <c r="I4867" s="104">
        <f t="shared" si="1561"/>
        <v>1.0945335700000001</v>
      </c>
      <c r="J4867" s="104">
        <f t="shared" si="1562"/>
        <v>1.0956414999999999</v>
      </c>
      <c r="K4867" s="104">
        <f t="shared" si="1563"/>
        <v>2554.6516971800002</v>
      </c>
      <c r="L4867" s="107">
        <f t="shared" si="1552"/>
        <v>0</v>
      </c>
      <c r="M4867" s="105">
        <f t="shared" si="1553"/>
        <v>0</v>
      </c>
      <c r="N4867" s="104">
        <f t="shared" si="1564"/>
        <v>0</v>
      </c>
      <c r="O4867" s="113">
        <f t="shared" si="1551"/>
        <v>0.11</v>
      </c>
      <c r="P4867" s="108">
        <f t="shared" si="1565"/>
        <v>1.004940275</v>
      </c>
      <c r="Q4867" s="104">
        <f t="shared" si="1566"/>
        <v>12.62068191</v>
      </c>
      <c r="R4867" s="104">
        <f t="shared" si="1567"/>
        <v>12.62068191</v>
      </c>
      <c r="S4867" s="109" t="s">
        <v>52</v>
      </c>
      <c r="T4867" s="110">
        <f t="shared" si="1554"/>
        <v>44905</v>
      </c>
      <c r="U4867" s="111">
        <f t="shared" si="1568"/>
        <v>0</v>
      </c>
    </row>
    <row r="4868" spans="1:21" x14ac:dyDescent="0.2">
      <c r="A4868" s="112">
        <f t="shared" si="1549"/>
        <v>44893</v>
      </c>
      <c r="B4868" s="104">
        <f t="shared" si="1557"/>
        <v>2568.1695289300001</v>
      </c>
      <c r="C4868" s="104">
        <f t="shared" si="1555"/>
        <v>2331.6492640899469</v>
      </c>
      <c r="D4868" s="132">
        <f t="shared" si="1558"/>
        <v>44876</v>
      </c>
      <c r="E4868" s="105">
        <f t="shared" si="1556"/>
        <v>1.787E-3</v>
      </c>
      <c r="F4868" s="106">
        <f t="shared" si="1559"/>
        <v>18</v>
      </c>
      <c r="G4868" s="106">
        <f t="shared" si="1560"/>
        <v>30</v>
      </c>
      <c r="H4868" s="104">
        <f t="shared" si="1550"/>
        <v>1.00107181</v>
      </c>
      <c r="I4868" s="104">
        <f t="shared" si="1561"/>
        <v>1.0945335700000001</v>
      </c>
      <c r="J4868" s="104">
        <f t="shared" si="1562"/>
        <v>1.0957067</v>
      </c>
      <c r="K4868" s="104">
        <f t="shared" si="1563"/>
        <v>2554.8037207100001</v>
      </c>
      <c r="L4868" s="107">
        <f t="shared" si="1552"/>
        <v>0</v>
      </c>
      <c r="M4868" s="105">
        <f t="shared" si="1553"/>
        <v>0</v>
      </c>
      <c r="N4868" s="104">
        <f t="shared" si="1564"/>
        <v>0</v>
      </c>
      <c r="O4868" s="113">
        <f t="shared" si="1551"/>
        <v>0.11</v>
      </c>
      <c r="P4868" s="108">
        <f t="shared" si="1565"/>
        <v>1.0052316379999999</v>
      </c>
      <c r="Q4868" s="104">
        <f t="shared" si="1566"/>
        <v>13.36580822</v>
      </c>
      <c r="R4868" s="104">
        <f t="shared" si="1567"/>
        <v>13.36580822</v>
      </c>
      <c r="S4868" s="109" t="s">
        <v>52</v>
      </c>
      <c r="T4868" s="110">
        <f t="shared" si="1554"/>
        <v>44905</v>
      </c>
      <c r="U4868" s="111">
        <f t="shared" si="1568"/>
        <v>0</v>
      </c>
    </row>
    <row r="4869" spans="1:21" x14ac:dyDescent="0.2">
      <c r="A4869" s="112">
        <f t="shared" si="1549"/>
        <v>44894</v>
      </c>
      <c r="B4869" s="104">
        <f t="shared" si="1557"/>
        <v>2569.0670079900001</v>
      </c>
      <c r="C4869" s="104">
        <f t="shared" si="1555"/>
        <v>2331.6492640899469</v>
      </c>
      <c r="D4869" s="132">
        <f t="shared" si="1558"/>
        <v>44876</v>
      </c>
      <c r="E4869" s="105">
        <f t="shared" si="1556"/>
        <v>1.787E-3</v>
      </c>
      <c r="F4869" s="106">
        <f t="shared" si="1559"/>
        <v>19</v>
      </c>
      <c r="G4869" s="106">
        <f t="shared" si="1560"/>
        <v>30</v>
      </c>
      <c r="H4869" s="104">
        <f t="shared" si="1550"/>
        <v>1.0011313900000001</v>
      </c>
      <c r="I4869" s="104">
        <f t="shared" si="1561"/>
        <v>1.0945335700000001</v>
      </c>
      <c r="J4869" s="104">
        <f t="shared" si="1562"/>
        <v>1.0957719100000001</v>
      </c>
      <c r="K4869" s="104">
        <f t="shared" si="1563"/>
        <v>2554.9557675599999</v>
      </c>
      <c r="L4869" s="107">
        <f t="shared" si="1552"/>
        <v>0</v>
      </c>
      <c r="M4869" s="105">
        <f t="shared" si="1553"/>
        <v>0</v>
      </c>
      <c r="N4869" s="104">
        <f t="shared" si="1564"/>
        <v>0</v>
      </c>
      <c r="O4869" s="113">
        <f t="shared" si="1551"/>
        <v>0.11</v>
      </c>
      <c r="P4869" s="108">
        <f t="shared" si="1565"/>
        <v>1.005523086</v>
      </c>
      <c r="Q4869" s="104">
        <f t="shared" si="1566"/>
        <v>14.111240430000001</v>
      </c>
      <c r="R4869" s="104">
        <f t="shared" si="1567"/>
        <v>14.111240430000001</v>
      </c>
      <c r="S4869" s="109" t="s">
        <v>52</v>
      </c>
      <c r="T4869" s="110">
        <f t="shared" si="1554"/>
        <v>44905</v>
      </c>
      <c r="U4869" s="111">
        <f t="shared" si="1568"/>
        <v>0</v>
      </c>
    </row>
    <row r="4870" spans="1:21" x14ac:dyDescent="0.2">
      <c r="A4870" s="112">
        <f t="shared" si="1549"/>
        <v>44895</v>
      </c>
      <c r="B4870" s="104">
        <f t="shared" si="1557"/>
        <v>2569.9647902900001</v>
      </c>
      <c r="C4870" s="104">
        <f t="shared" si="1555"/>
        <v>2331.6492640899469</v>
      </c>
      <c r="D4870" s="132">
        <f t="shared" si="1558"/>
        <v>44876</v>
      </c>
      <c r="E4870" s="105">
        <f t="shared" si="1556"/>
        <v>1.787E-3</v>
      </c>
      <c r="F4870" s="106">
        <f t="shared" si="1559"/>
        <v>20</v>
      </c>
      <c r="G4870" s="106">
        <f t="shared" si="1560"/>
        <v>30</v>
      </c>
      <c r="H4870" s="104">
        <f t="shared" si="1550"/>
        <v>1.0011909699999999</v>
      </c>
      <c r="I4870" s="104">
        <f t="shared" si="1561"/>
        <v>1.0945335700000001</v>
      </c>
      <c r="J4870" s="104">
        <f t="shared" si="1562"/>
        <v>1.0958371200000001</v>
      </c>
      <c r="K4870" s="104">
        <f t="shared" si="1563"/>
        <v>2555.1078144100002</v>
      </c>
      <c r="L4870" s="107">
        <f t="shared" si="1552"/>
        <v>0</v>
      </c>
      <c r="M4870" s="105">
        <f t="shared" si="1553"/>
        <v>0</v>
      </c>
      <c r="N4870" s="104">
        <f t="shared" si="1564"/>
        <v>0</v>
      </c>
      <c r="O4870" s="113">
        <f t="shared" si="1551"/>
        <v>0.11</v>
      </c>
      <c r="P4870" s="108">
        <f t="shared" si="1565"/>
        <v>1.005814618</v>
      </c>
      <c r="Q4870" s="104">
        <f t="shared" si="1566"/>
        <v>14.85697588</v>
      </c>
      <c r="R4870" s="104">
        <f t="shared" si="1567"/>
        <v>14.85697588</v>
      </c>
      <c r="S4870" s="109" t="s">
        <v>52</v>
      </c>
      <c r="T4870" s="110">
        <f t="shared" si="1554"/>
        <v>44905</v>
      </c>
      <c r="U4870" s="111">
        <f t="shared" si="1568"/>
        <v>0</v>
      </c>
    </row>
    <row r="4871" spans="1:21" x14ac:dyDescent="0.2">
      <c r="A4871" s="112">
        <f t="shared" si="1549"/>
        <v>44896</v>
      </c>
      <c r="B4871" s="104">
        <f t="shared" si="1557"/>
        <v>2570.8629019099999</v>
      </c>
      <c r="C4871" s="104">
        <f t="shared" si="1555"/>
        <v>2331.6492640899469</v>
      </c>
      <c r="D4871" s="132">
        <f t="shared" si="1558"/>
        <v>44876</v>
      </c>
      <c r="E4871" s="105">
        <f t="shared" si="1556"/>
        <v>1.787E-3</v>
      </c>
      <c r="F4871" s="106">
        <f t="shared" si="1559"/>
        <v>21</v>
      </c>
      <c r="G4871" s="106">
        <f t="shared" si="1560"/>
        <v>30</v>
      </c>
      <c r="H4871" s="104">
        <f t="shared" si="1550"/>
        <v>1.0012505599999999</v>
      </c>
      <c r="I4871" s="104">
        <f t="shared" si="1561"/>
        <v>1.0945335700000001</v>
      </c>
      <c r="J4871" s="104">
        <f t="shared" si="1562"/>
        <v>1.0959023400000001</v>
      </c>
      <c r="K4871" s="104">
        <f t="shared" si="1563"/>
        <v>2555.2598845699999</v>
      </c>
      <c r="L4871" s="107">
        <f t="shared" si="1552"/>
        <v>0</v>
      </c>
      <c r="M4871" s="105">
        <f t="shared" si="1553"/>
        <v>0</v>
      </c>
      <c r="N4871" s="104">
        <f t="shared" si="1564"/>
        <v>0</v>
      </c>
      <c r="O4871" s="113">
        <f t="shared" si="1551"/>
        <v>0.11</v>
      </c>
      <c r="P4871" s="108">
        <f t="shared" si="1565"/>
        <v>1.0061062350000001</v>
      </c>
      <c r="Q4871" s="104">
        <f t="shared" si="1566"/>
        <v>15.603017339999999</v>
      </c>
      <c r="R4871" s="104">
        <f t="shared" si="1567"/>
        <v>15.603017339999999</v>
      </c>
      <c r="S4871" s="109" t="s">
        <v>52</v>
      </c>
      <c r="T4871" s="110">
        <f t="shared" si="1554"/>
        <v>44905</v>
      </c>
      <c r="U4871" s="111">
        <f t="shared" si="1568"/>
        <v>0</v>
      </c>
    </row>
    <row r="4872" spans="1:21" x14ac:dyDescent="0.2">
      <c r="A4872" s="112">
        <f t="shared" si="1549"/>
        <v>44897</v>
      </c>
      <c r="B4872" s="104">
        <f t="shared" si="1557"/>
        <v>2571.7613403300002</v>
      </c>
      <c r="C4872" s="104">
        <f t="shared" si="1555"/>
        <v>2331.6492640899469</v>
      </c>
      <c r="D4872" s="132">
        <f t="shared" si="1558"/>
        <v>44876</v>
      </c>
      <c r="E4872" s="105">
        <f t="shared" si="1556"/>
        <v>1.787E-3</v>
      </c>
      <c r="F4872" s="106">
        <f t="shared" si="1559"/>
        <v>22</v>
      </c>
      <c r="G4872" s="106">
        <f t="shared" si="1560"/>
        <v>30</v>
      </c>
      <c r="H4872" s="104">
        <f t="shared" si="1550"/>
        <v>1.0013101499999999</v>
      </c>
      <c r="I4872" s="104">
        <f t="shared" si="1561"/>
        <v>1.0945335700000001</v>
      </c>
      <c r="J4872" s="104">
        <f t="shared" si="1562"/>
        <v>1.09596757</v>
      </c>
      <c r="K4872" s="104">
        <f t="shared" si="1563"/>
        <v>2555.41197805</v>
      </c>
      <c r="L4872" s="107">
        <f t="shared" si="1552"/>
        <v>0</v>
      </c>
      <c r="M4872" s="105">
        <f t="shared" si="1553"/>
        <v>0</v>
      </c>
      <c r="N4872" s="104">
        <f t="shared" si="1564"/>
        <v>0</v>
      </c>
      <c r="O4872" s="113">
        <f t="shared" si="1551"/>
        <v>0.11</v>
      </c>
      <c r="P4872" s="108">
        <f t="shared" si="1565"/>
        <v>1.0063979359999999</v>
      </c>
      <c r="Q4872" s="104">
        <f t="shared" si="1566"/>
        <v>16.349362280000001</v>
      </c>
      <c r="R4872" s="104">
        <f t="shared" si="1567"/>
        <v>16.349362280000001</v>
      </c>
      <c r="S4872" s="109" t="s">
        <v>52</v>
      </c>
      <c r="T4872" s="110">
        <f t="shared" si="1554"/>
        <v>44905</v>
      </c>
      <c r="U4872" s="111">
        <f t="shared" si="1568"/>
        <v>0</v>
      </c>
    </row>
    <row r="4873" spans="1:21" x14ac:dyDescent="0.2">
      <c r="A4873" s="112">
        <f t="shared" si="1549"/>
        <v>44898</v>
      </c>
      <c r="B4873" s="104">
        <f t="shared" si="1557"/>
        <v>2572.6600612500001</v>
      </c>
      <c r="C4873" s="104">
        <f t="shared" si="1555"/>
        <v>2331.6492640899469</v>
      </c>
      <c r="D4873" s="132">
        <f t="shared" si="1558"/>
        <v>44876</v>
      </c>
      <c r="E4873" s="105">
        <f t="shared" si="1556"/>
        <v>1.787E-3</v>
      </c>
      <c r="F4873" s="106">
        <f t="shared" si="1559"/>
        <v>23</v>
      </c>
      <c r="G4873" s="106">
        <f t="shared" si="1560"/>
        <v>30</v>
      </c>
      <c r="H4873" s="104">
        <f t="shared" si="1550"/>
        <v>1.0013697399999999</v>
      </c>
      <c r="I4873" s="104">
        <f t="shared" si="1561"/>
        <v>1.0945335700000001</v>
      </c>
      <c r="J4873" s="104">
        <f t="shared" si="1562"/>
        <v>1.09603279</v>
      </c>
      <c r="K4873" s="104">
        <f t="shared" si="1563"/>
        <v>2555.5640482200001</v>
      </c>
      <c r="L4873" s="107">
        <f t="shared" si="1552"/>
        <v>0</v>
      </c>
      <c r="M4873" s="105">
        <f t="shared" si="1553"/>
        <v>0</v>
      </c>
      <c r="N4873" s="104">
        <f t="shared" si="1564"/>
        <v>0</v>
      </c>
      <c r="O4873" s="113">
        <f t="shared" si="1551"/>
        <v>0.11</v>
      </c>
      <c r="P4873" s="108">
        <f t="shared" si="1565"/>
        <v>1.006689722</v>
      </c>
      <c r="Q4873" s="104">
        <f t="shared" si="1566"/>
        <v>17.096013030000002</v>
      </c>
      <c r="R4873" s="104">
        <f t="shared" si="1567"/>
        <v>17.096013030000002</v>
      </c>
      <c r="S4873" s="109" t="s">
        <v>52</v>
      </c>
      <c r="T4873" s="110">
        <f t="shared" si="1554"/>
        <v>44905</v>
      </c>
      <c r="U4873" s="111">
        <f t="shared" si="1568"/>
        <v>0</v>
      </c>
    </row>
    <row r="4874" spans="1:21" x14ac:dyDescent="0.2">
      <c r="A4874" s="112">
        <f t="shared" si="1549"/>
        <v>44899</v>
      </c>
      <c r="B4874" s="104">
        <f t="shared" si="1557"/>
        <v>2573.5591350900004</v>
      </c>
      <c r="C4874" s="104">
        <f t="shared" si="1555"/>
        <v>2331.6492640899469</v>
      </c>
      <c r="D4874" s="132">
        <f t="shared" si="1558"/>
        <v>44876</v>
      </c>
      <c r="E4874" s="105">
        <f t="shared" si="1556"/>
        <v>1.787E-3</v>
      </c>
      <c r="F4874" s="106">
        <f t="shared" si="1559"/>
        <v>24</v>
      </c>
      <c r="G4874" s="106">
        <f t="shared" si="1560"/>
        <v>30</v>
      </c>
      <c r="H4874" s="104">
        <f t="shared" si="1550"/>
        <v>1.0014293400000001</v>
      </c>
      <c r="I4874" s="104">
        <f t="shared" si="1561"/>
        <v>1.0945335700000001</v>
      </c>
      <c r="J4874" s="104">
        <f t="shared" si="1562"/>
        <v>1.0960980300000001</v>
      </c>
      <c r="K4874" s="104">
        <f t="shared" si="1563"/>
        <v>2555.7161650100002</v>
      </c>
      <c r="L4874" s="107">
        <f t="shared" si="1552"/>
        <v>0</v>
      </c>
      <c r="M4874" s="105">
        <f t="shared" si="1553"/>
        <v>0</v>
      </c>
      <c r="N4874" s="104">
        <f t="shared" si="1564"/>
        <v>0</v>
      </c>
      <c r="O4874" s="113">
        <f t="shared" si="1551"/>
        <v>0.11</v>
      </c>
      <c r="P4874" s="108">
        <f t="shared" si="1565"/>
        <v>1.0069815929999999</v>
      </c>
      <c r="Q4874" s="104">
        <f t="shared" si="1566"/>
        <v>17.842970080000001</v>
      </c>
      <c r="R4874" s="104">
        <f t="shared" si="1567"/>
        <v>17.842970080000001</v>
      </c>
      <c r="S4874" s="109" t="s">
        <v>52</v>
      </c>
      <c r="T4874" s="110">
        <f t="shared" si="1554"/>
        <v>44905</v>
      </c>
      <c r="U4874" s="111">
        <f t="shared" si="1568"/>
        <v>0</v>
      </c>
    </row>
    <row r="4875" spans="1:21" x14ac:dyDescent="0.2">
      <c r="A4875" s="112">
        <f t="shared" ref="A4875:A4938" si="1569">(A4874+1)</f>
        <v>44900</v>
      </c>
      <c r="B4875" s="104">
        <f t="shared" si="1557"/>
        <v>2574.4584889500002</v>
      </c>
      <c r="C4875" s="104">
        <f t="shared" si="1555"/>
        <v>2331.6492640899469</v>
      </c>
      <c r="D4875" s="132">
        <f t="shared" si="1558"/>
        <v>44876</v>
      </c>
      <c r="E4875" s="105">
        <f t="shared" si="1556"/>
        <v>1.787E-3</v>
      </c>
      <c r="F4875" s="106">
        <f t="shared" si="1559"/>
        <v>25</v>
      </c>
      <c r="G4875" s="106">
        <f t="shared" si="1560"/>
        <v>30</v>
      </c>
      <c r="H4875" s="104">
        <f t="shared" ref="H4875:H4938" si="1570">TRUNC(((1+$E4875)^($F4875/$G4875)),8)</f>
        <v>1.00148894</v>
      </c>
      <c r="I4875" s="104">
        <f t="shared" si="1561"/>
        <v>1.0945335700000001</v>
      </c>
      <c r="J4875" s="104">
        <f t="shared" si="1562"/>
        <v>1.09616326</v>
      </c>
      <c r="K4875" s="104">
        <f t="shared" si="1563"/>
        <v>2555.8682585000001</v>
      </c>
      <c r="L4875" s="107">
        <f t="shared" si="1552"/>
        <v>0</v>
      </c>
      <c r="M4875" s="105">
        <f t="shared" si="1553"/>
        <v>0</v>
      </c>
      <c r="N4875" s="104">
        <f t="shared" si="1564"/>
        <v>0</v>
      </c>
      <c r="O4875" s="113">
        <f t="shared" ref="O4875:O4938" si="1571">(O4874)</f>
        <v>0.11</v>
      </c>
      <c r="P4875" s="108">
        <f t="shared" si="1565"/>
        <v>1.0072735479999999</v>
      </c>
      <c r="Q4875" s="104">
        <f t="shared" si="1566"/>
        <v>18.59023045</v>
      </c>
      <c r="R4875" s="104">
        <f t="shared" si="1567"/>
        <v>18.59023045</v>
      </c>
      <c r="S4875" s="109" t="s">
        <v>52</v>
      </c>
      <c r="T4875" s="110">
        <f t="shared" si="1554"/>
        <v>44905</v>
      </c>
      <c r="U4875" s="111">
        <f t="shared" si="1568"/>
        <v>0</v>
      </c>
    </row>
    <row r="4876" spans="1:21" x14ac:dyDescent="0.2">
      <c r="A4876" s="112">
        <f t="shared" si="1569"/>
        <v>44901</v>
      </c>
      <c r="B4876" s="104">
        <f t="shared" si="1557"/>
        <v>2575.35814888</v>
      </c>
      <c r="C4876" s="104">
        <f t="shared" si="1555"/>
        <v>2331.6492640899469</v>
      </c>
      <c r="D4876" s="132">
        <f t="shared" si="1558"/>
        <v>44876</v>
      </c>
      <c r="E4876" s="105">
        <f t="shared" si="1556"/>
        <v>1.787E-3</v>
      </c>
      <c r="F4876" s="106">
        <f t="shared" si="1559"/>
        <v>26</v>
      </c>
      <c r="G4876" s="106">
        <f t="shared" si="1560"/>
        <v>30</v>
      </c>
      <c r="H4876" s="104">
        <f t="shared" si="1570"/>
        <v>1.0015485399999999</v>
      </c>
      <c r="I4876" s="104">
        <f t="shared" si="1561"/>
        <v>1.0945335700000001</v>
      </c>
      <c r="J4876" s="104">
        <f t="shared" si="1562"/>
        <v>1.0962284900000001</v>
      </c>
      <c r="K4876" s="104">
        <f t="shared" si="1563"/>
        <v>2556.0203519800002</v>
      </c>
      <c r="L4876" s="107">
        <f t="shared" ref="L4876:L4939" si="1572">IF(DAY(A4876)=E$2,VLOOKUP(A4876,$X$10:$AE$196,7),0)</f>
        <v>0</v>
      </c>
      <c r="M4876" s="105">
        <f t="shared" ref="M4876:M4939" si="1573">IF(DAY(A4876)=E$2,VLOOKUP(A4876,$X$10:$AE$200,5),0)</f>
        <v>0</v>
      </c>
      <c r="N4876" s="104">
        <f t="shared" si="1564"/>
        <v>0</v>
      </c>
      <c r="O4876" s="113">
        <f t="shared" si="1571"/>
        <v>0.11</v>
      </c>
      <c r="P4876" s="108">
        <f t="shared" si="1565"/>
        <v>1.0075655880000001</v>
      </c>
      <c r="Q4876" s="104">
        <f t="shared" si="1566"/>
        <v>19.337796900000001</v>
      </c>
      <c r="R4876" s="104">
        <f t="shared" si="1567"/>
        <v>19.337796900000001</v>
      </c>
      <c r="S4876" s="109" t="s">
        <v>52</v>
      </c>
      <c r="T4876" s="110">
        <f t="shared" ref="T4876:T4939" si="1574">IF(DAY(A4876)=E$2+1,VLOOKUP(A4875,$X$10:$AE$200,8),T4875)</f>
        <v>44905</v>
      </c>
      <c r="U4876" s="111">
        <f t="shared" si="1568"/>
        <v>0</v>
      </c>
    </row>
    <row r="4877" spans="1:21" x14ac:dyDescent="0.2">
      <c r="A4877" s="112">
        <f t="shared" si="1569"/>
        <v>44902</v>
      </c>
      <c r="B4877" s="104">
        <f t="shared" si="1557"/>
        <v>2576.2581593499999</v>
      </c>
      <c r="C4877" s="104">
        <f t="shared" si="1555"/>
        <v>2331.6492640899469</v>
      </c>
      <c r="D4877" s="132">
        <f t="shared" si="1558"/>
        <v>44876</v>
      </c>
      <c r="E4877" s="105">
        <f t="shared" si="1556"/>
        <v>1.787E-3</v>
      </c>
      <c r="F4877" s="106">
        <f t="shared" si="1559"/>
        <v>27</v>
      </c>
      <c r="G4877" s="106">
        <f t="shared" si="1560"/>
        <v>30</v>
      </c>
      <c r="H4877" s="104">
        <f t="shared" si="1570"/>
        <v>1.00160815</v>
      </c>
      <c r="I4877" s="104">
        <f t="shared" si="1561"/>
        <v>1.0945335700000001</v>
      </c>
      <c r="J4877" s="104">
        <f t="shared" si="1562"/>
        <v>1.0962937399999999</v>
      </c>
      <c r="K4877" s="104">
        <f t="shared" si="1563"/>
        <v>2556.1724920900001</v>
      </c>
      <c r="L4877" s="107">
        <f t="shared" si="1572"/>
        <v>0</v>
      </c>
      <c r="M4877" s="105">
        <f t="shared" si="1573"/>
        <v>0</v>
      </c>
      <c r="N4877" s="104">
        <f t="shared" si="1564"/>
        <v>0</v>
      </c>
      <c r="O4877" s="113">
        <f t="shared" si="1571"/>
        <v>0.11</v>
      </c>
      <c r="P4877" s="108">
        <f t="shared" si="1565"/>
        <v>1.0078577120000001</v>
      </c>
      <c r="Q4877" s="104">
        <f t="shared" si="1566"/>
        <v>20.085667260000001</v>
      </c>
      <c r="R4877" s="104">
        <f t="shared" si="1567"/>
        <v>20.085667260000001</v>
      </c>
      <c r="S4877" s="109" t="s">
        <v>52</v>
      </c>
      <c r="T4877" s="110">
        <f t="shared" si="1574"/>
        <v>44905</v>
      </c>
      <c r="U4877" s="111">
        <f t="shared" si="1568"/>
        <v>0</v>
      </c>
    </row>
    <row r="4878" spans="1:21" x14ac:dyDescent="0.2">
      <c r="A4878" s="112">
        <f t="shared" si="1569"/>
        <v>44903</v>
      </c>
      <c r="B4878" s="104">
        <f t="shared" si="1557"/>
        <v>2577.1584524999998</v>
      </c>
      <c r="C4878" s="104">
        <f t="shared" si="1555"/>
        <v>2331.6492640899469</v>
      </c>
      <c r="D4878" s="132">
        <f t="shared" si="1558"/>
        <v>44876</v>
      </c>
      <c r="E4878" s="105">
        <f t="shared" si="1556"/>
        <v>1.787E-3</v>
      </c>
      <c r="F4878" s="106">
        <f t="shared" si="1559"/>
        <v>28</v>
      </c>
      <c r="G4878" s="106">
        <f t="shared" si="1560"/>
        <v>30</v>
      </c>
      <c r="H4878" s="104">
        <f t="shared" si="1570"/>
        <v>1.0016677599999999</v>
      </c>
      <c r="I4878" s="104">
        <f t="shared" si="1561"/>
        <v>1.0945335700000001</v>
      </c>
      <c r="J4878" s="104">
        <f t="shared" si="1562"/>
        <v>1.09635898</v>
      </c>
      <c r="K4878" s="104">
        <f t="shared" si="1563"/>
        <v>2556.32460889</v>
      </c>
      <c r="L4878" s="107">
        <f t="shared" si="1572"/>
        <v>0</v>
      </c>
      <c r="M4878" s="105">
        <f t="shared" si="1573"/>
        <v>0</v>
      </c>
      <c r="N4878" s="104">
        <f t="shared" si="1564"/>
        <v>0</v>
      </c>
      <c r="O4878" s="113">
        <f t="shared" si="1571"/>
        <v>0.11</v>
      </c>
      <c r="P4878" s="108">
        <f t="shared" si="1565"/>
        <v>1.008149921</v>
      </c>
      <c r="Q4878" s="104">
        <f t="shared" si="1566"/>
        <v>20.833843609999999</v>
      </c>
      <c r="R4878" s="104">
        <f t="shared" si="1567"/>
        <v>20.833843609999999</v>
      </c>
      <c r="S4878" s="109" t="s">
        <v>52</v>
      </c>
      <c r="T4878" s="110">
        <f t="shared" si="1574"/>
        <v>44905</v>
      </c>
      <c r="U4878" s="111">
        <f t="shared" si="1568"/>
        <v>0</v>
      </c>
    </row>
    <row r="4879" spans="1:21" x14ac:dyDescent="0.2">
      <c r="A4879" s="112">
        <f t="shared" si="1569"/>
        <v>44904</v>
      </c>
      <c r="B4879" s="104">
        <f t="shared" si="1557"/>
        <v>2578.0590988699996</v>
      </c>
      <c r="C4879" s="104">
        <f t="shared" si="1555"/>
        <v>2331.6492640899469</v>
      </c>
      <c r="D4879" s="132">
        <f t="shared" si="1558"/>
        <v>44876</v>
      </c>
      <c r="E4879" s="105">
        <f t="shared" si="1556"/>
        <v>1.787E-3</v>
      </c>
      <c r="F4879" s="106">
        <f t="shared" si="1559"/>
        <v>29</v>
      </c>
      <c r="G4879" s="106">
        <f t="shared" si="1560"/>
        <v>30</v>
      </c>
      <c r="H4879" s="104">
        <f t="shared" si="1570"/>
        <v>1.0017273799999999</v>
      </c>
      <c r="I4879" s="104">
        <f t="shared" si="1561"/>
        <v>1.0945335700000001</v>
      </c>
      <c r="J4879" s="104">
        <f t="shared" si="1562"/>
        <v>1.0964242399999999</v>
      </c>
      <c r="K4879" s="104">
        <f t="shared" si="1563"/>
        <v>2556.4767723199998</v>
      </c>
      <c r="L4879" s="107">
        <f t="shared" si="1572"/>
        <v>0</v>
      </c>
      <c r="M4879" s="105">
        <f t="shared" si="1573"/>
        <v>0</v>
      </c>
      <c r="N4879" s="104">
        <f t="shared" si="1564"/>
        <v>0</v>
      </c>
      <c r="O4879" s="113">
        <f t="shared" si="1571"/>
        <v>0.11</v>
      </c>
      <c r="P4879" s="108">
        <f t="shared" si="1565"/>
        <v>1.0084422150000001</v>
      </c>
      <c r="Q4879" s="104">
        <f t="shared" si="1566"/>
        <v>21.582326550000001</v>
      </c>
      <c r="R4879" s="104">
        <f t="shared" si="1567"/>
        <v>21.582326550000001</v>
      </c>
      <c r="S4879" s="109" t="s">
        <v>52</v>
      </c>
      <c r="T4879" s="110">
        <f t="shared" si="1574"/>
        <v>44905</v>
      </c>
      <c r="U4879" s="111">
        <f t="shared" si="1568"/>
        <v>0</v>
      </c>
    </row>
    <row r="4880" spans="1:21" x14ac:dyDescent="0.2">
      <c r="A4880" s="112">
        <f t="shared" si="1569"/>
        <v>44905</v>
      </c>
      <c r="B4880" s="104">
        <f t="shared" si="1557"/>
        <v>2578.9600515100001</v>
      </c>
      <c r="C4880" s="104">
        <f t="shared" si="1555"/>
        <v>2331.6492640899469</v>
      </c>
      <c r="D4880" s="132">
        <f t="shared" si="1558"/>
        <v>44876</v>
      </c>
      <c r="E4880" s="105">
        <f t="shared" si="1556"/>
        <v>1.787E-3</v>
      </c>
      <c r="F4880" s="106">
        <f t="shared" si="1559"/>
        <v>30</v>
      </c>
      <c r="G4880" s="106">
        <f t="shared" si="1560"/>
        <v>30</v>
      </c>
      <c r="H4880" s="104">
        <f t="shared" si="1570"/>
        <v>1.001787</v>
      </c>
      <c r="I4880" s="104">
        <f t="shared" si="1561"/>
        <v>1.0945335700000001</v>
      </c>
      <c r="J4880" s="104">
        <f t="shared" si="1562"/>
        <v>1.0964894999999999</v>
      </c>
      <c r="K4880" s="104">
        <f t="shared" si="1563"/>
        <v>2556.62893575</v>
      </c>
      <c r="L4880" s="107">
        <f t="shared" si="1572"/>
        <v>159</v>
      </c>
      <c r="M4880" s="105">
        <f t="shared" si="1573"/>
        <v>5.3719000000000003E-2</v>
      </c>
      <c r="N4880" s="104">
        <f t="shared" si="1564"/>
        <v>137.33954979000001</v>
      </c>
      <c r="O4880" s="113">
        <f t="shared" si="1571"/>
        <v>0.11</v>
      </c>
      <c r="P4880" s="108">
        <f t="shared" si="1565"/>
        <v>1.0087345940000001</v>
      </c>
      <c r="Q4880" s="104">
        <f t="shared" si="1566"/>
        <v>22.331115759999999</v>
      </c>
      <c r="R4880" s="104">
        <f t="shared" si="1567"/>
        <v>159.67066555</v>
      </c>
      <c r="S4880" s="109" t="s">
        <v>52</v>
      </c>
      <c r="T4880" s="110">
        <f t="shared" si="1574"/>
        <v>44905</v>
      </c>
      <c r="U4880" s="111">
        <f t="shared" si="1568"/>
        <v>2419.2893859599999</v>
      </c>
    </row>
    <row r="4881" spans="1:21" x14ac:dyDescent="0.2">
      <c r="A4881" s="112">
        <f t="shared" si="1569"/>
        <v>44906</v>
      </c>
      <c r="B4881" s="104">
        <f t="shared" si="1557"/>
        <v>2420.1069820600001</v>
      </c>
      <c r="C4881" s="104">
        <f t="shared" si="1555"/>
        <v>2206.3953972799468</v>
      </c>
      <c r="D4881" s="132">
        <f t="shared" si="1558"/>
        <v>44906</v>
      </c>
      <c r="E4881" s="105">
        <f t="shared" si="1556"/>
        <v>1.7799999999999999E-3</v>
      </c>
      <c r="F4881" s="106">
        <f t="shared" si="1559"/>
        <v>1</v>
      </c>
      <c r="G4881" s="106">
        <f t="shared" si="1560"/>
        <v>31</v>
      </c>
      <c r="H4881" s="104">
        <f t="shared" si="1570"/>
        <v>1.00005736</v>
      </c>
      <c r="I4881" s="104">
        <f t="shared" si="1561"/>
        <v>1.0964894999999999</v>
      </c>
      <c r="J4881" s="104">
        <f t="shared" si="1562"/>
        <v>1.09655239</v>
      </c>
      <c r="K4881" s="104">
        <f t="shared" si="1563"/>
        <v>2419.4281461700002</v>
      </c>
      <c r="L4881" s="107">
        <f t="shared" si="1572"/>
        <v>0</v>
      </c>
      <c r="M4881" s="105">
        <f t="shared" si="1573"/>
        <v>0</v>
      </c>
      <c r="N4881" s="104">
        <f t="shared" si="1564"/>
        <v>0</v>
      </c>
      <c r="O4881" s="113">
        <f t="shared" si="1571"/>
        <v>0.11</v>
      </c>
      <c r="P4881" s="108">
        <f t="shared" si="1565"/>
        <v>1.0002805770000001</v>
      </c>
      <c r="Q4881" s="104">
        <f t="shared" si="1566"/>
        <v>0.67883589</v>
      </c>
      <c r="R4881" s="104">
        <f t="shared" si="1567"/>
        <v>0.67883589</v>
      </c>
      <c r="S4881" s="109" t="s">
        <v>52</v>
      </c>
      <c r="T4881" s="110">
        <f t="shared" si="1574"/>
        <v>44936</v>
      </c>
      <c r="U4881" s="111">
        <f t="shared" si="1568"/>
        <v>0</v>
      </c>
    </row>
    <row r="4882" spans="1:21" x14ac:dyDescent="0.2">
      <c r="A4882" s="112">
        <f t="shared" si="1569"/>
        <v>44907</v>
      </c>
      <c r="B4882" s="104">
        <f t="shared" si="1557"/>
        <v>2420.9249134000002</v>
      </c>
      <c r="C4882" s="104">
        <f t="shared" ref="C4882:C4945" si="1575">IF(DAY(A4881)=$E$2,VLOOKUP(A4881,X$10:Y$200,2),C4881)</f>
        <v>2206.3953972799468</v>
      </c>
      <c r="D4882" s="132">
        <f t="shared" si="1558"/>
        <v>44906</v>
      </c>
      <c r="E4882" s="105">
        <f t="shared" si="1556"/>
        <v>1.7799999999999999E-3</v>
      </c>
      <c r="F4882" s="106">
        <f t="shared" si="1559"/>
        <v>2</v>
      </c>
      <c r="G4882" s="106">
        <f t="shared" si="1560"/>
        <v>31</v>
      </c>
      <c r="H4882" s="104">
        <f t="shared" si="1570"/>
        <v>1.0001147399999999</v>
      </c>
      <c r="I4882" s="104">
        <f t="shared" si="1561"/>
        <v>1.0964894999999999</v>
      </c>
      <c r="J4882" s="104">
        <f t="shared" si="1562"/>
        <v>1.09661531</v>
      </c>
      <c r="K4882" s="104">
        <f t="shared" si="1563"/>
        <v>2419.56697257</v>
      </c>
      <c r="L4882" s="107">
        <f t="shared" si="1572"/>
        <v>0</v>
      </c>
      <c r="M4882" s="105">
        <f t="shared" si="1573"/>
        <v>0</v>
      </c>
      <c r="N4882" s="104">
        <f t="shared" si="1564"/>
        <v>0</v>
      </c>
      <c r="O4882" s="113">
        <f t="shared" si="1571"/>
        <v>0.11</v>
      </c>
      <c r="P4882" s="108">
        <f t="shared" si="1565"/>
        <v>1.000561233</v>
      </c>
      <c r="Q4882" s="104">
        <f t="shared" si="1566"/>
        <v>1.35794083</v>
      </c>
      <c r="R4882" s="104">
        <f t="shared" si="1567"/>
        <v>1.35794083</v>
      </c>
      <c r="S4882" s="109" t="s">
        <v>52</v>
      </c>
      <c r="T4882" s="110">
        <f t="shared" si="1574"/>
        <v>44936</v>
      </c>
      <c r="U4882" s="111">
        <f t="shared" si="1568"/>
        <v>0</v>
      </c>
    </row>
    <row r="4883" spans="1:21" x14ac:dyDescent="0.2">
      <c r="A4883" s="112">
        <f t="shared" si="1569"/>
        <v>44908</v>
      </c>
      <c r="B4883" s="104">
        <f t="shared" si="1557"/>
        <v>2421.7430672299997</v>
      </c>
      <c r="C4883" s="104">
        <f t="shared" si="1575"/>
        <v>2206.3953972799468</v>
      </c>
      <c r="D4883" s="132">
        <f t="shared" si="1558"/>
        <v>44906</v>
      </c>
      <c r="E4883" s="105">
        <f t="shared" si="1556"/>
        <v>1.7799999999999999E-3</v>
      </c>
      <c r="F4883" s="106">
        <f t="shared" si="1559"/>
        <v>3</v>
      </c>
      <c r="G4883" s="106">
        <f t="shared" si="1560"/>
        <v>31</v>
      </c>
      <c r="H4883" s="104">
        <f t="shared" si="1570"/>
        <v>1.0001721100000001</v>
      </c>
      <c r="I4883" s="104">
        <f t="shared" si="1561"/>
        <v>1.0964894999999999</v>
      </c>
      <c r="J4883" s="104">
        <f t="shared" si="1562"/>
        <v>1.0966782100000001</v>
      </c>
      <c r="K4883" s="104">
        <f t="shared" si="1563"/>
        <v>2419.7057548399998</v>
      </c>
      <c r="L4883" s="107">
        <f t="shared" si="1572"/>
        <v>0</v>
      </c>
      <c r="M4883" s="105">
        <f t="shared" si="1573"/>
        <v>0</v>
      </c>
      <c r="N4883" s="104">
        <f t="shared" si="1564"/>
        <v>0</v>
      </c>
      <c r="O4883" s="113">
        <f t="shared" si="1571"/>
        <v>0.11</v>
      </c>
      <c r="P4883" s="108">
        <f t="shared" si="1565"/>
        <v>1.0008419669999999</v>
      </c>
      <c r="Q4883" s="104">
        <f t="shared" si="1566"/>
        <v>2.0373123899999999</v>
      </c>
      <c r="R4883" s="104">
        <f t="shared" si="1567"/>
        <v>2.0373123899999999</v>
      </c>
      <c r="S4883" s="109" t="s">
        <v>52</v>
      </c>
      <c r="T4883" s="110">
        <f t="shared" si="1574"/>
        <v>44936</v>
      </c>
      <c r="U4883" s="111">
        <f t="shared" si="1568"/>
        <v>0</v>
      </c>
    </row>
    <row r="4884" spans="1:21" x14ac:dyDescent="0.2">
      <c r="A4884" s="112">
        <f t="shared" si="1569"/>
        <v>44909</v>
      </c>
      <c r="B4884" s="104">
        <f t="shared" si="1557"/>
        <v>2422.5615367400001</v>
      </c>
      <c r="C4884" s="104">
        <f t="shared" si="1575"/>
        <v>2206.3953972799468</v>
      </c>
      <c r="D4884" s="132">
        <f t="shared" si="1558"/>
        <v>44906</v>
      </c>
      <c r="E4884" s="105">
        <f t="shared" si="1556"/>
        <v>1.7799999999999999E-3</v>
      </c>
      <c r="F4884" s="106">
        <f t="shared" si="1559"/>
        <v>4</v>
      </c>
      <c r="G4884" s="106">
        <f t="shared" si="1560"/>
        <v>31</v>
      </c>
      <c r="H4884" s="104">
        <f t="shared" si="1570"/>
        <v>1.0002294899999999</v>
      </c>
      <c r="I4884" s="104">
        <f t="shared" si="1561"/>
        <v>1.0964894999999999</v>
      </c>
      <c r="J4884" s="104">
        <f t="shared" si="1562"/>
        <v>1.0967411300000001</v>
      </c>
      <c r="K4884" s="104">
        <f t="shared" si="1563"/>
        <v>2419.8445812300001</v>
      </c>
      <c r="L4884" s="107">
        <f t="shared" si="1572"/>
        <v>0</v>
      </c>
      <c r="M4884" s="105">
        <f t="shared" si="1573"/>
        <v>0</v>
      </c>
      <c r="N4884" s="104">
        <f t="shared" si="1564"/>
        <v>0</v>
      </c>
      <c r="O4884" s="113">
        <f t="shared" si="1571"/>
        <v>0.11</v>
      </c>
      <c r="P4884" s="108">
        <f t="shared" si="1565"/>
        <v>1.0011227810000001</v>
      </c>
      <c r="Q4884" s="104">
        <f t="shared" si="1566"/>
        <v>2.71695551</v>
      </c>
      <c r="R4884" s="104">
        <f t="shared" si="1567"/>
        <v>2.71695551</v>
      </c>
      <c r="S4884" s="109" t="s">
        <v>52</v>
      </c>
      <c r="T4884" s="110">
        <f t="shared" si="1574"/>
        <v>44936</v>
      </c>
      <c r="U4884" s="111">
        <f t="shared" si="1568"/>
        <v>0</v>
      </c>
    </row>
    <row r="4885" spans="1:21" x14ac:dyDescent="0.2">
      <c r="A4885" s="112">
        <f t="shared" si="1569"/>
        <v>44910</v>
      </c>
      <c r="B4885" s="104">
        <f t="shared" si="1557"/>
        <v>2423.3802951000002</v>
      </c>
      <c r="C4885" s="104">
        <f t="shared" si="1575"/>
        <v>2206.3953972799468</v>
      </c>
      <c r="D4885" s="132">
        <f t="shared" si="1558"/>
        <v>44906</v>
      </c>
      <c r="E4885" s="105">
        <f t="shared" si="1556"/>
        <v>1.7799999999999999E-3</v>
      </c>
      <c r="F4885" s="106">
        <f t="shared" si="1559"/>
        <v>5</v>
      </c>
      <c r="G4885" s="106">
        <f t="shared" si="1560"/>
        <v>31</v>
      </c>
      <c r="H4885" s="104">
        <f t="shared" si="1570"/>
        <v>1.00028688</v>
      </c>
      <c r="I4885" s="104">
        <f t="shared" si="1561"/>
        <v>1.0964894999999999</v>
      </c>
      <c r="J4885" s="104">
        <f t="shared" si="1562"/>
        <v>1.09680406</v>
      </c>
      <c r="K4885" s="104">
        <f t="shared" si="1563"/>
        <v>2419.9834297000002</v>
      </c>
      <c r="L4885" s="107">
        <f t="shared" si="1572"/>
        <v>0</v>
      </c>
      <c r="M4885" s="105">
        <f t="shared" si="1573"/>
        <v>0</v>
      </c>
      <c r="N4885" s="104">
        <f t="shared" si="1564"/>
        <v>0</v>
      </c>
      <c r="O4885" s="113">
        <f t="shared" si="1571"/>
        <v>0.11</v>
      </c>
      <c r="P4885" s="108">
        <f t="shared" si="1565"/>
        <v>1.001403673</v>
      </c>
      <c r="Q4885" s="104">
        <f t="shared" si="1566"/>
        <v>3.3968653999999998</v>
      </c>
      <c r="R4885" s="104">
        <f t="shared" si="1567"/>
        <v>3.3968653999999998</v>
      </c>
      <c r="S4885" s="109" t="s">
        <v>52</v>
      </c>
      <c r="T4885" s="110">
        <f t="shared" si="1574"/>
        <v>44936</v>
      </c>
      <c r="U4885" s="111">
        <f t="shared" si="1568"/>
        <v>0</v>
      </c>
    </row>
    <row r="4886" spans="1:21" x14ac:dyDescent="0.2">
      <c r="A4886" s="112">
        <f t="shared" si="1569"/>
        <v>44911</v>
      </c>
      <c r="B4886" s="104">
        <f t="shared" si="1557"/>
        <v>2424.1992760100002</v>
      </c>
      <c r="C4886" s="104">
        <f t="shared" si="1575"/>
        <v>2206.3953972799468</v>
      </c>
      <c r="D4886" s="132">
        <f t="shared" si="1558"/>
        <v>44906</v>
      </c>
      <c r="E4886" s="105">
        <f t="shared" si="1556"/>
        <v>1.7799999999999999E-3</v>
      </c>
      <c r="F4886" s="106">
        <f t="shared" si="1559"/>
        <v>6</v>
      </c>
      <c r="G4886" s="106">
        <f t="shared" si="1560"/>
        <v>31</v>
      </c>
      <c r="H4886" s="104">
        <f t="shared" si="1570"/>
        <v>1.0003442600000001</v>
      </c>
      <c r="I4886" s="104">
        <f t="shared" si="1561"/>
        <v>1.0964894999999999</v>
      </c>
      <c r="J4886" s="104">
        <f t="shared" si="1562"/>
        <v>1.09686697</v>
      </c>
      <c r="K4886" s="104">
        <f t="shared" si="1563"/>
        <v>2420.1222340300001</v>
      </c>
      <c r="L4886" s="107">
        <f t="shared" si="1572"/>
        <v>0</v>
      </c>
      <c r="M4886" s="105">
        <f t="shared" si="1573"/>
        <v>0</v>
      </c>
      <c r="N4886" s="104">
        <f t="shared" si="1564"/>
        <v>0</v>
      </c>
      <c r="O4886" s="113">
        <f t="shared" si="1571"/>
        <v>0.11</v>
      </c>
      <c r="P4886" s="108">
        <f t="shared" si="1565"/>
        <v>1.0016846429999999</v>
      </c>
      <c r="Q4886" s="104">
        <f t="shared" si="1566"/>
        <v>4.0770419799999997</v>
      </c>
      <c r="R4886" s="104">
        <f t="shared" si="1567"/>
        <v>4.0770419799999997</v>
      </c>
      <c r="S4886" s="109" t="s">
        <v>52</v>
      </c>
      <c r="T4886" s="110">
        <f t="shared" si="1574"/>
        <v>44936</v>
      </c>
      <c r="U4886" s="111">
        <f t="shared" si="1568"/>
        <v>0</v>
      </c>
    </row>
    <row r="4887" spans="1:21" x14ac:dyDescent="0.2">
      <c r="A4887" s="112">
        <f t="shared" si="1569"/>
        <v>44912</v>
      </c>
      <c r="B4887" s="104">
        <f t="shared" si="1557"/>
        <v>2425.0185727499997</v>
      </c>
      <c r="C4887" s="104">
        <f t="shared" si="1575"/>
        <v>2206.3953972799468</v>
      </c>
      <c r="D4887" s="132">
        <f t="shared" si="1558"/>
        <v>44906</v>
      </c>
      <c r="E4887" s="105">
        <f t="shared" si="1556"/>
        <v>1.7799999999999999E-3</v>
      </c>
      <c r="F4887" s="106">
        <f t="shared" si="1559"/>
        <v>7</v>
      </c>
      <c r="G4887" s="106">
        <f t="shared" si="1560"/>
        <v>31</v>
      </c>
      <c r="H4887" s="104">
        <f t="shared" si="1570"/>
        <v>1.0004016499999999</v>
      </c>
      <c r="I4887" s="104">
        <f t="shared" si="1561"/>
        <v>1.0964894999999999</v>
      </c>
      <c r="J4887" s="104">
        <f t="shared" si="1562"/>
        <v>1.0969298999999999</v>
      </c>
      <c r="K4887" s="104">
        <f t="shared" si="1563"/>
        <v>2420.2610824899998</v>
      </c>
      <c r="L4887" s="107">
        <f t="shared" si="1572"/>
        <v>0</v>
      </c>
      <c r="M4887" s="105">
        <f t="shared" si="1573"/>
        <v>0</v>
      </c>
      <c r="N4887" s="104">
        <f t="shared" si="1564"/>
        <v>0</v>
      </c>
      <c r="O4887" s="113">
        <f t="shared" si="1571"/>
        <v>0.11</v>
      </c>
      <c r="P4887" s="108">
        <f t="shared" si="1565"/>
        <v>1.001965693</v>
      </c>
      <c r="Q4887" s="104">
        <f t="shared" si="1566"/>
        <v>4.75749026</v>
      </c>
      <c r="R4887" s="104">
        <f t="shared" si="1567"/>
        <v>4.75749026</v>
      </c>
      <c r="S4887" s="109" t="s">
        <v>52</v>
      </c>
      <c r="T4887" s="110">
        <f t="shared" si="1574"/>
        <v>44936</v>
      </c>
      <c r="U4887" s="111">
        <f t="shared" si="1568"/>
        <v>0</v>
      </c>
    </row>
    <row r="4888" spans="1:21" x14ac:dyDescent="0.2">
      <c r="A4888" s="112">
        <f t="shared" si="1569"/>
        <v>44913</v>
      </c>
      <c r="B4888" s="104">
        <f t="shared" si="1557"/>
        <v>2425.83816088</v>
      </c>
      <c r="C4888" s="104">
        <f t="shared" si="1575"/>
        <v>2206.3953972799468</v>
      </c>
      <c r="D4888" s="132">
        <f t="shared" si="1558"/>
        <v>44906</v>
      </c>
      <c r="E4888" s="105">
        <f t="shared" si="1556"/>
        <v>1.7799999999999999E-3</v>
      </c>
      <c r="F4888" s="106">
        <f t="shared" si="1559"/>
        <v>8</v>
      </c>
      <c r="G4888" s="106">
        <f t="shared" si="1560"/>
        <v>31</v>
      </c>
      <c r="H4888" s="104">
        <f t="shared" si="1570"/>
        <v>1.0004590499999999</v>
      </c>
      <c r="I4888" s="104">
        <f t="shared" si="1561"/>
        <v>1.0964894999999999</v>
      </c>
      <c r="J4888" s="104">
        <f t="shared" si="1562"/>
        <v>1.09699284</v>
      </c>
      <c r="K4888" s="104">
        <f t="shared" si="1563"/>
        <v>2420.3999530199999</v>
      </c>
      <c r="L4888" s="107">
        <f t="shared" si="1572"/>
        <v>0</v>
      </c>
      <c r="M4888" s="105">
        <f t="shared" si="1573"/>
        <v>0</v>
      </c>
      <c r="N4888" s="104">
        <f t="shared" si="1564"/>
        <v>0</v>
      </c>
      <c r="O4888" s="113">
        <f t="shared" si="1571"/>
        <v>0.11</v>
      </c>
      <c r="P4888" s="108">
        <f t="shared" si="1565"/>
        <v>1.002246822</v>
      </c>
      <c r="Q4888" s="104">
        <f t="shared" si="1566"/>
        <v>5.4382078600000003</v>
      </c>
      <c r="R4888" s="104">
        <f t="shared" si="1567"/>
        <v>5.4382078600000003</v>
      </c>
      <c r="S4888" s="109" t="s">
        <v>52</v>
      </c>
      <c r="T4888" s="110">
        <f t="shared" si="1574"/>
        <v>44936</v>
      </c>
      <c r="U4888" s="111">
        <f t="shared" si="1568"/>
        <v>0</v>
      </c>
    </row>
    <row r="4889" spans="1:21" x14ac:dyDescent="0.2">
      <c r="A4889" s="112">
        <f t="shared" si="1569"/>
        <v>44914</v>
      </c>
      <c r="B4889" s="104">
        <f t="shared" si="1557"/>
        <v>2426.65799376</v>
      </c>
      <c r="C4889" s="104">
        <f t="shared" si="1575"/>
        <v>2206.3953972799468</v>
      </c>
      <c r="D4889" s="132">
        <f t="shared" si="1558"/>
        <v>44906</v>
      </c>
      <c r="E4889" s="105">
        <f t="shared" si="1556"/>
        <v>1.7799999999999999E-3</v>
      </c>
      <c r="F4889" s="106">
        <f t="shared" si="1559"/>
        <v>9</v>
      </c>
      <c r="G4889" s="106">
        <f t="shared" si="1560"/>
        <v>31</v>
      </c>
      <c r="H4889" s="104">
        <f t="shared" si="1570"/>
        <v>1.00051644</v>
      </c>
      <c r="I4889" s="104">
        <f t="shared" si="1561"/>
        <v>1.0964894999999999</v>
      </c>
      <c r="J4889" s="104">
        <f t="shared" si="1562"/>
        <v>1.0970557700000001</v>
      </c>
      <c r="K4889" s="104">
        <f t="shared" si="1563"/>
        <v>2420.5388014800001</v>
      </c>
      <c r="L4889" s="107">
        <f t="shared" si="1572"/>
        <v>0</v>
      </c>
      <c r="M4889" s="105">
        <f t="shared" si="1573"/>
        <v>0</v>
      </c>
      <c r="N4889" s="104">
        <f t="shared" si="1564"/>
        <v>0</v>
      </c>
      <c r="O4889" s="113">
        <f t="shared" si="1571"/>
        <v>0.11</v>
      </c>
      <c r="P4889" s="108">
        <f t="shared" si="1565"/>
        <v>1.002528029</v>
      </c>
      <c r="Q4889" s="104">
        <f t="shared" si="1566"/>
        <v>6.11919228</v>
      </c>
      <c r="R4889" s="104">
        <f t="shared" si="1567"/>
        <v>6.11919228</v>
      </c>
      <c r="S4889" s="109" t="s">
        <v>52</v>
      </c>
      <c r="T4889" s="110">
        <f t="shared" si="1574"/>
        <v>44936</v>
      </c>
      <c r="U4889" s="111">
        <f t="shared" si="1568"/>
        <v>0</v>
      </c>
    </row>
    <row r="4890" spans="1:21" x14ac:dyDescent="0.2">
      <c r="A4890" s="112">
        <f t="shared" si="1569"/>
        <v>44915</v>
      </c>
      <c r="B4890" s="104">
        <f t="shared" si="1557"/>
        <v>2427.47809839</v>
      </c>
      <c r="C4890" s="104">
        <f t="shared" si="1575"/>
        <v>2206.3953972799468</v>
      </c>
      <c r="D4890" s="132">
        <f t="shared" si="1558"/>
        <v>44906</v>
      </c>
      <c r="E4890" s="105">
        <f t="shared" si="1556"/>
        <v>1.7799999999999999E-3</v>
      </c>
      <c r="F4890" s="106">
        <f t="shared" si="1559"/>
        <v>10</v>
      </c>
      <c r="G4890" s="106">
        <f t="shared" si="1560"/>
        <v>31</v>
      </c>
      <c r="H4890" s="104">
        <f t="shared" si="1570"/>
        <v>1.0005738399999999</v>
      </c>
      <c r="I4890" s="104">
        <f t="shared" si="1561"/>
        <v>1.0964894999999999</v>
      </c>
      <c r="J4890" s="104">
        <f t="shared" si="1562"/>
        <v>1.0971187</v>
      </c>
      <c r="K4890" s="104">
        <f t="shared" si="1563"/>
        <v>2420.6776499399998</v>
      </c>
      <c r="L4890" s="107">
        <f t="shared" si="1572"/>
        <v>0</v>
      </c>
      <c r="M4890" s="105">
        <f t="shared" si="1573"/>
        <v>0</v>
      </c>
      <c r="N4890" s="104">
        <f t="shared" si="1564"/>
        <v>0</v>
      </c>
      <c r="O4890" s="113">
        <f t="shared" si="1571"/>
        <v>0.11</v>
      </c>
      <c r="P4890" s="108">
        <f t="shared" si="1565"/>
        <v>1.002809316</v>
      </c>
      <c r="Q4890" s="104">
        <f t="shared" si="1566"/>
        <v>6.8004484500000002</v>
      </c>
      <c r="R4890" s="104">
        <f t="shared" si="1567"/>
        <v>6.8004484500000002</v>
      </c>
      <c r="S4890" s="109" t="s">
        <v>52</v>
      </c>
      <c r="T4890" s="110">
        <f t="shared" si="1574"/>
        <v>44936</v>
      </c>
      <c r="U4890" s="111">
        <f t="shared" si="1568"/>
        <v>0</v>
      </c>
    </row>
    <row r="4891" spans="1:21" x14ac:dyDescent="0.2">
      <c r="A4891" s="112">
        <f t="shared" si="1569"/>
        <v>44916</v>
      </c>
      <c r="B4891" s="104">
        <f t="shared" si="1557"/>
        <v>2428.2985142299999</v>
      </c>
      <c r="C4891" s="104">
        <f t="shared" si="1575"/>
        <v>2206.3953972799468</v>
      </c>
      <c r="D4891" s="132">
        <f t="shared" si="1558"/>
        <v>44906</v>
      </c>
      <c r="E4891" s="105">
        <f t="shared" si="1556"/>
        <v>1.7799999999999999E-3</v>
      </c>
      <c r="F4891" s="106">
        <f t="shared" si="1559"/>
        <v>11</v>
      </c>
      <c r="G4891" s="106">
        <f t="shared" si="1560"/>
        <v>31</v>
      </c>
      <c r="H4891" s="104">
        <f t="shared" si="1570"/>
        <v>1.0006312500000001</v>
      </c>
      <c r="I4891" s="104">
        <f t="shared" si="1561"/>
        <v>1.0964894999999999</v>
      </c>
      <c r="J4891" s="104">
        <f t="shared" si="1562"/>
        <v>1.09718165</v>
      </c>
      <c r="K4891" s="104">
        <f t="shared" si="1563"/>
        <v>2420.8165425399998</v>
      </c>
      <c r="L4891" s="107">
        <f t="shared" si="1572"/>
        <v>0</v>
      </c>
      <c r="M4891" s="105">
        <f t="shared" si="1573"/>
        <v>0</v>
      </c>
      <c r="N4891" s="104">
        <f t="shared" si="1564"/>
        <v>0</v>
      </c>
      <c r="O4891" s="113">
        <f t="shared" si="1571"/>
        <v>0.11</v>
      </c>
      <c r="P4891" s="108">
        <f t="shared" si="1565"/>
        <v>1.003090681</v>
      </c>
      <c r="Q4891" s="104">
        <f t="shared" si="1566"/>
        <v>7.48197169</v>
      </c>
      <c r="R4891" s="104">
        <f t="shared" si="1567"/>
        <v>7.48197169</v>
      </c>
      <c r="S4891" s="109" t="s">
        <v>52</v>
      </c>
      <c r="T4891" s="110">
        <f t="shared" si="1574"/>
        <v>44936</v>
      </c>
      <c r="U4891" s="111">
        <f t="shared" si="1568"/>
        <v>0</v>
      </c>
    </row>
    <row r="4892" spans="1:21" x14ac:dyDescent="0.2">
      <c r="A4892" s="112">
        <f t="shared" si="1569"/>
        <v>44917</v>
      </c>
      <c r="B4892" s="104">
        <f t="shared" si="1557"/>
        <v>2429.1191773299997</v>
      </c>
      <c r="C4892" s="104">
        <f t="shared" si="1575"/>
        <v>2206.3953972799468</v>
      </c>
      <c r="D4892" s="132">
        <f t="shared" si="1558"/>
        <v>44906</v>
      </c>
      <c r="E4892" s="105">
        <f t="shared" si="1556"/>
        <v>1.7799999999999999E-3</v>
      </c>
      <c r="F4892" s="106">
        <f t="shared" si="1559"/>
        <v>12</v>
      </c>
      <c r="G4892" s="106">
        <f t="shared" si="1560"/>
        <v>31</v>
      </c>
      <c r="H4892" s="104">
        <f t="shared" si="1570"/>
        <v>1.0006886500000001</v>
      </c>
      <c r="I4892" s="104">
        <f t="shared" si="1561"/>
        <v>1.0964894999999999</v>
      </c>
      <c r="J4892" s="104">
        <f t="shared" si="1562"/>
        <v>1.0972445900000001</v>
      </c>
      <c r="K4892" s="104">
        <f t="shared" si="1563"/>
        <v>2420.95541306</v>
      </c>
      <c r="L4892" s="107">
        <f t="shared" si="1572"/>
        <v>0</v>
      </c>
      <c r="M4892" s="105">
        <f t="shared" si="1573"/>
        <v>0</v>
      </c>
      <c r="N4892" s="104">
        <f t="shared" si="1564"/>
        <v>0</v>
      </c>
      <c r="O4892" s="113">
        <f t="shared" si="1571"/>
        <v>0.11</v>
      </c>
      <c r="P4892" s="108">
        <f t="shared" si="1565"/>
        <v>1.0033721250000001</v>
      </c>
      <c r="Q4892" s="104">
        <f t="shared" si="1566"/>
        <v>8.1637642699999997</v>
      </c>
      <c r="R4892" s="104">
        <f t="shared" si="1567"/>
        <v>8.1637642699999997</v>
      </c>
      <c r="S4892" s="109" t="s">
        <v>52</v>
      </c>
      <c r="T4892" s="110">
        <f t="shared" si="1574"/>
        <v>44936</v>
      </c>
      <c r="U4892" s="111">
        <f t="shared" si="1568"/>
        <v>0</v>
      </c>
    </row>
    <row r="4893" spans="1:21" x14ac:dyDescent="0.2">
      <c r="A4893" s="112">
        <f t="shared" si="1569"/>
        <v>44918</v>
      </c>
      <c r="B4893" s="104">
        <f t="shared" si="1557"/>
        <v>2429.9401320100001</v>
      </c>
      <c r="C4893" s="104">
        <f t="shared" si="1575"/>
        <v>2206.3953972799468</v>
      </c>
      <c r="D4893" s="132">
        <f t="shared" si="1558"/>
        <v>44906</v>
      </c>
      <c r="E4893" s="105">
        <f t="shared" si="1556"/>
        <v>1.7799999999999999E-3</v>
      </c>
      <c r="F4893" s="106">
        <f t="shared" si="1559"/>
        <v>13</v>
      </c>
      <c r="G4893" s="106">
        <f t="shared" si="1560"/>
        <v>31</v>
      </c>
      <c r="H4893" s="104">
        <f t="shared" si="1570"/>
        <v>1.00074606</v>
      </c>
      <c r="I4893" s="104">
        <f t="shared" si="1561"/>
        <v>1.0964894999999999</v>
      </c>
      <c r="J4893" s="104">
        <f t="shared" si="1562"/>
        <v>1.0973075400000001</v>
      </c>
      <c r="K4893" s="104">
        <f t="shared" si="1563"/>
        <v>2421.09430565</v>
      </c>
      <c r="L4893" s="107">
        <f t="shared" si="1572"/>
        <v>0</v>
      </c>
      <c r="M4893" s="105">
        <f t="shared" si="1573"/>
        <v>0</v>
      </c>
      <c r="N4893" s="104">
        <f t="shared" si="1564"/>
        <v>0</v>
      </c>
      <c r="O4893" s="113">
        <f t="shared" si="1571"/>
        <v>0.11</v>
      </c>
      <c r="P4893" s="108">
        <f t="shared" si="1565"/>
        <v>1.003653648</v>
      </c>
      <c r="Q4893" s="104">
        <f t="shared" si="1566"/>
        <v>8.8458263600000002</v>
      </c>
      <c r="R4893" s="104">
        <f t="shared" si="1567"/>
        <v>8.8458263600000002</v>
      </c>
      <c r="S4893" s="109" t="s">
        <v>52</v>
      </c>
      <c r="T4893" s="110">
        <f t="shared" si="1574"/>
        <v>44936</v>
      </c>
      <c r="U4893" s="111">
        <f t="shared" si="1568"/>
        <v>0</v>
      </c>
    </row>
    <row r="4894" spans="1:21" x14ac:dyDescent="0.2">
      <c r="A4894" s="112">
        <f t="shared" si="1569"/>
        <v>44919</v>
      </c>
      <c r="B4894" s="104">
        <f t="shared" si="1557"/>
        <v>2430.7613561799999</v>
      </c>
      <c r="C4894" s="104">
        <f t="shared" si="1575"/>
        <v>2206.3953972799468</v>
      </c>
      <c r="D4894" s="132">
        <f t="shared" si="1558"/>
        <v>44906</v>
      </c>
      <c r="E4894" s="105">
        <f t="shared" si="1556"/>
        <v>1.7799999999999999E-3</v>
      </c>
      <c r="F4894" s="106">
        <f t="shared" si="1559"/>
        <v>14</v>
      </c>
      <c r="G4894" s="106">
        <f t="shared" si="1560"/>
        <v>31</v>
      </c>
      <c r="H4894" s="104">
        <f t="shared" si="1570"/>
        <v>1.0008034699999999</v>
      </c>
      <c r="I4894" s="104">
        <f t="shared" si="1561"/>
        <v>1.0964894999999999</v>
      </c>
      <c r="J4894" s="104">
        <f t="shared" si="1562"/>
        <v>1.0973704900000001</v>
      </c>
      <c r="K4894" s="104">
        <f t="shared" si="1563"/>
        <v>2421.2331982400001</v>
      </c>
      <c r="L4894" s="107">
        <f t="shared" si="1572"/>
        <v>0</v>
      </c>
      <c r="M4894" s="105">
        <f t="shared" si="1573"/>
        <v>0</v>
      </c>
      <c r="N4894" s="104">
        <f t="shared" si="1564"/>
        <v>0</v>
      </c>
      <c r="O4894" s="113">
        <f t="shared" si="1571"/>
        <v>0.11</v>
      </c>
      <c r="P4894" s="108">
        <f t="shared" si="1565"/>
        <v>1.0039352500000001</v>
      </c>
      <c r="Q4894" s="104">
        <f t="shared" si="1566"/>
        <v>9.5281579399999998</v>
      </c>
      <c r="R4894" s="104">
        <f t="shared" si="1567"/>
        <v>9.5281579399999998</v>
      </c>
      <c r="S4894" s="109" t="s">
        <v>52</v>
      </c>
      <c r="T4894" s="110">
        <f t="shared" si="1574"/>
        <v>44936</v>
      </c>
      <c r="U4894" s="111">
        <f t="shared" si="1568"/>
        <v>0</v>
      </c>
    </row>
    <row r="4895" spans="1:21" x14ac:dyDescent="0.2">
      <c r="A4895" s="112">
        <f t="shared" si="1569"/>
        <v>44920</v>
      </c>
      <c r="B4895" s="104">
        <f t="shared" si="1557"/>
        <v>2431.5828720200002</v>
      </c>
      <c r="C4895" s="104">
        <f t="shared" si="1575"/>
        <v>2206.3953972799468</v>
      </c>
      <c r="D4895" s="132">
        <f t="shared" si="1558"/>
        <v>44906</v>
      </c>
      <c r="E4895" s="105">
        <f t="shared" si="1556"/>
        <v>1.7799999999999999E-3</v>
      </c>
      <c r="F4895" s="106">
        <f t="shared" si="1559"/>
        <v>15</v>
      </c>
      <c r="G4895" s="106">
        <f t="shared" si="1560"/>
        <v>31</v>
      </c>
      <c r="H4895" s="104">
        <f t="shared" si="1570"/>
        <v>1.00086089</v>
      </c>
      <c r="I4895" s="104">
        <f t="shared" si="1561"/>
        <v>1.0964894999999999</v>
      </c>
      <c r="J4895" s="104">
        <f t="shared" si="1562"/>
        <v>1.09743345</v>
      </c>
      <c r="K4895" s="104">
        <f t="shared" si="1563"/>
        <v>2421.3721129</v>
      </c>
      <c r="L4895" s="107">
        <f t="shared" si="1572"/>
        <v>0</v>
      </c>
      <c r="M4895" s="105">
        <f t="shared" si="1573"/>
        <v>0</v>
      </c>
      <c r="N4895" s="104">
        <f t="shared" si="1564"/>
        <v>0</v>
      </c>
      <c r="O4895" s="113">
        <f t="shared" si="1571"/>
        <v>0.11</v>
      </c>
      <c r="P4895" s="108">
        <f t="shared" si="1565"/>
        <v>1.004216931</v>
      </c>
      <c r="Q4895" s="104">
        <f t="shared" si="1566"/>
        <v>10.210759120000001</v>
      </c>
      <c r="R4895" s="104">
        <f t="shared" si="1567"/>
        <v>10.210759120000001</v>
      </c>
      <c r="S4895" s="109" t="s">
        <v>52</v>
      </c>
      <c r="T4895" s="110">
        <f t="shared" si="1574"/>
        <v>44936</v>
      </c>
      <c r="U4895" s="111">
        <f t="shared" si="1568"/>
        <v>0</v>
      </c>
    </row>
    <row r="4896" spans="1:21" x14ac:dyDescent="0.2">
      <c r="A4896" s="112">
        <f t="shared" si="1569"/>
        <v>44921</v>
      </c>
      <c r="B4896" s="104">
        <f t="shared" si="1557"/>
        <v>2432.4046598300001</v>
      </c>
      <c r="C4896" s="104">
        <f t="shared" si="1575"/>
        <v>2206.3953972799468</v>
      </c>
      <c r="D4896" s="132">
        <f t="shared" si="1558"/>
        <v>44906</v>
      </c>
      <c r="E4896" s="105">
        <f t="shared" si="1556"/>
        <v>1.7799999999999999E-3</v>
      </c>
      <c r="F4896" s="106">
        <f t="shared" si="1559"/>
        <v>16</v>
      </c>
      <c r="G4896" s="106">
        <f t="shared" si="1560"/>
        <v>31</v>
      </c>
      <c r="H4896" s="104">
        <f t="shared" si="1570"/>
        <v>1.0009183100000001</v>
      </c>
      <c r="I4896" s="104">
        <f t="shared" si="1561"/>
        <v>1.0964894999999999</v>
      </c>
      <c r="J4896" s="104">
        <f t="shared" si="1562"/>
        <v>1.09749641</v>
      </c>
      <c r="K4896" s="104">
        <f t="shared" si="1563"/>
        <v>2421.5110275500001</v>
      </c>
      <c r="L4896" s="107">
        <f t="shared" si="1572"/>
        <v>0</v>
      </c>
      <c r="M4896" s="105">
        <f t="shared" si="1573"/>
        <v>0</v>
      </c>
      <c r="N4896" s="104">
        <f t="shared" si="1564"/>
        <v>0</v>
      </c>
      <c r="O4896" s="113">
        <f t="shared" si="1571"/>
        <v>0.11</v>
      </c>
      <c r="P4896" s="108">
        <f t="shared" si="1565"/>
        <v>1.0044986920000001</v>
      </c>
      <c r="Q4896" s="104">
        <f t="shared" si="1566"/>
        <v>10.89363228</v>
      </c>
      <c r="R4896" s="104">
        <f t="shared" si="1567"/>
        <v>10.89363228</v>
      </c>
      <c r="S4896" s="109" t="s">
        <v>52</v>
      </c>
      <c r="T4896" s="110">
        <f t="shared" si="1574"/>
        <v>44936</v>
      </c>
      <c r="U4896" s="111">
        <f t="shared" si="1568"/>
        <v>0</v>
      </c>
    </row>
    <row r="4897" spans="1:21" x14ac:dyDescent="0.2">
      <c r="A4897" s="112">
        <f t="shared" si="1569"/>
        <v>44922</v>
      </c>
      <c r="B4897" s="104">
        <f t="shared" si="1557"/>
        <v>2433.22671481</v>
      </c>
      <c r="C4897" s="104">
        <f t="shared" si="1575"/>
        <v>2206.3953972799468</v>
      </c>
      <c r="D4897" s="132">
        <f t="shared" si="1558"/>
        <v>44906</v>
      </c>
      <c r="E4897" s="105">
        <f t="shared" si="1556"/>
        <v>1.7799999999999999E-3</v>
      </c>
      <c r="F4897" s="106">
        <f t="shared" si="1559"/>
        <v>17</v>
      </c>
      <c r="G4897" s="106">
        <f t="shared" si="1560"/>
        <v>31</v>
      </c>
      <c r="H4897" s="104">
        <f t="shared" si="1570"/>
        <v>1.00097573</v>
      </c>
      <c r="I4897" s="104">
        <f t="shared" si="1561"/>
        <v>1.0964894999999999</v>
      </c>
      <c r="J4897" s="104">
        <f t="shared" si="1562"/>
        <v>1.0975593699999999</v>
      </c>
      <c r="K4897" s="104">
        <f t="shared" si="1563"/>
        <v>2421.6499422000002</v>
      </c>
      <c r="L4897" s="107">
        <f t="shared" si="1572"/>
        <v>0</v>
      </c>
      <c r="M4897" s="105">
        <f t="shared" si="1573"/>
        <v>0</v>
      </c>
      <c r="N4897" s="104">
        <f t="shared" si="1564"/>
        <v>0</v>
      </c>
      <c r="O4897" s="113">
        <f t="shared" si="1571"/>
        <v>0.11</v>
      </c>
      <c r="P4897" s="108">
        <f t="shared" si="1565"/>
        <v>1.004780531</v>
      </c>
      <c r="Q4897" s="104">
        <f t="shared" si="1566"/>
        <v>11.576772610000001</v>
      </c>
      <c r="R4897" s="104">
        <f t="shared" si="1567"/>
        <v>11.576772610000001</v>
      </c>
      <c r="S4897" s="109" t="s">
        <v>52</v>
      </c>
      <c r="T4897" s="110">
        <f t="shared" si="1574"/>
        <v>44936</v>
      </c>
      <c r="U4897" s="111">
        <f t="shared" si="1568"/>
        <v>0</v>
      </c>
    </row>
    <row r="4898" spans="1:21" x14ac:dyDescent="0.2">
      <c r="A4898" s="112">
        <f t="shared" si="1569"/>
        <v>44923</v>
      </c>
      <c r="B4898" s="104">
        <f t="shared" si="1557"/>
        <v>2434.0490616000002</v>
      </c>
      <c r="C4898" s="104">
        <f t="shared" si="1575"/>
        <v>2206.3953972799468</v>
      </c>
      <c r="D4898" s="132">
        <f t="shared" si="1558"/>
        <v>44906</v>
      </c>
      <c r="E4898" s="105">
        <f t="shared" si="1556"/>
        <v>1.7799999999999999E-3</v>
      </c>
      <c r="F4898" s="106">
        <f t="shared" si="1559"/>
        <v>18</v>
      </c>
      <c r="G4898" s="106">
        <f t="shared" si="1560"/>
        <v>31</v>
      </c>
      <c r="H4898" s="104">
        <f t="shared" si="1570"/>
        <v>1.00103316</v>
      </c>
      <c r="I4898" s="104">
        <f t="shared" si="1561"/>
        <v>1.0964894999999999</v>
      </c>
      <c r="J4898" s="104">
        <f t="shared" si="1562"/>
        <v>1.09762234</v>
      </c>
      <c r="K4898" s="104">
        <f t="shared" si="1563"/>
        <v>2421.7888789200001</v>
      </c>
      <c r="L4898" s="107">
        <f t="shared" si="1572"/>
        <v>0</v>
      </c>
      <c r="M4898" s="105">
        <f t="shared" si="1573"/>
        <v>0</v>
      </c>
      <c r="N4898" s="104">
        <f t="shared" si="1564"/>
        <v>0</v>
      </c>
      <c r="O4898" s="113">
        <f t="shared" si="1571"/>
        <v>0.11</v>
      </c>
      <c r="P4898" s="108">
        <f t="shared" si="1565"/>
        <v>1.005062449</v>
      </c>
      <c r="Q4898" s="104">
        <f t="shared" si="1566"/>
        <v>12.26018268</v>
      </c>
      <c r="R4898" s="104">
        <f t="shared" si="1567"/>
        <v>12.26018268</v>
      </c>
      <c r="S4898" s="109" t="s">
        <v>52</v>
      </c>
      <c r="T4898" s="110">
        <f t="shared" si="1574"/>
        <v>44936</v>
      </c>
      <c r="U4898" s="111">
        <f t="shared" si="1568"/>
        <v>0</v>
      </c>
    </row>
    <row r="4899" spans="1:21" x14ac:dyDescent="0.2">
      <c r="A4899" s="112">
        <f t="shared" si="1569"/>
        <v>44924</v>
      </c>
      <c r="B4899" s="104">
        <f t="shared" si="1557"/>
        <v>2434.8717026600002</v>
      </c>
      <c r="C4899" s="104">
        <f t="shared" si="1575"/>
        <v>2206.3953972799468</v>
      </c>
      <c r="D4899" s="132">
        <f t="shared" si="1558"/>
        <v>44906</v>
      </c>
      <c r="E4899" s="105">
        <f t="shared" si="1556"/>
        <v>1.7799999999999999E-3</v>
      </c>
      <c r="F4899" s="106">
        <f t="shared" si="1559"/>
        <v>19</v>
      </c>
      <c r="G4899" s="106">
        <f t="shared" si="1560"/>
        <v>31</v>
      </c>
      <c r="H4899" s="104">
        <f t="shared" si="1570"/>
        <v>1.00109059</v>
      </c>
      <c r="I4899" s="104">
        <f t="shared" si="1561"/>
        <v>1.0964894999999999</v>
      </c>
      <c r="J4899" s="104">
        <f t="shared" si="1562"/>
        <v>1.0976853200000001</v>
      </c>
      <c r="K4899" s="104">
        <f t="shared" si="1563"/>
        <v>2421.9278377000001</v>
      </c>
      <c r="L4899" s="107">
        <f t="shared" si="1572"/>
        <v>0</v>
      </c>
      <c r="M4899" s="105">
        <f t="shared" si="1573"/>
        <v>0</v>
      </c>
      <c r="N4899" s="104">
        <f t="shared" si="1564"/>
        <v>0</v>
      </c>
      <c r="O4899" s="113">
        <f t="shared" si="1571"/>
        <v>0.11</v>
      </c>
      <c r="P4899" s="108">
        <f t="shared" si="1565"/>
        <v>1.0053444469999999</v>
      </c>
      <c r="Q4899" s="104">
        <f t="shared" si="1566"/>
        <v>12.943864960000001</v>
      </c>
      <c r="R4899" s="104">
        <f t="shared" si="1567"/>
        <v>12.943864960000001</v>
      </c>
      <c r="S4899" s="109" t="s">
        <v>52</v>
      </c>
      <c r="T4899" s="110">
        <f t="shared" si="1574"/>
        <v>44936</v>
      </c>
      <c r="U4899" s="111">
        <f t="shared" si="1568"/>
        <v>0</v>
      </c>
    </row>
    <row r="4900" spans="1:21" x14ac:dyDescent="0.2">
      <c r="A4900" s="112">
        <f t="shared" si="1569"/>
        <v>44925</v>
      </c>
      <c r="B4900" s="104">
        <f t="shared" si="1557"/>
        <v>2435.6945888300002</v>
      </c>
      <c r="C4900" s="104">
        <f t="shared" si="1575"/>
        <v>2206.3953972799468</v>
      </c>
      <c r="D4900" s="132">
        <f t="shared" si="1558"/>
        <v>44906</v>
      </c>
      <c r="E4900" s="105">
        <f t="shared" si="1556"/>
        <v>1.7799999999999999E-3</v>
      </c>
      <c r="F4900" s="106">
        <f t="shared" si="1559"/>
        <v>20</v>
      </c>
      <c r="G4900" s="106">
        <f t="shared" si="1560"/>
        <v>31</v>
      </c>
      <c r="H4900" s="104">
        <f t="shared" si="1570"/>
        <v>1.00114802</v>
      </c>
      <c r="I4900" s="104">
        <f t="shared" si="1561"/>
        <v>1.0964894999999999</v>
      </c>
      <c r="J4900" s="104">
        <f t="shared" si="1562"/>
        <v>1.09774829</v>
      </c>
      <c r="K4900" s="104">
        <f t="shared" si="1563"/>
        <v>2422.06677442</v>
      </c>
      <c r="L4900" s="107">
        <f t="shared" si="1572"/>
        <v>0</v>
      </c>
      <c r="M4900" s="105">
        <f t="shared" si="1573"/>
        <v>0</v>
      </c>
      <c r="N4900" s="104">
        <f t="shared" si="1564"/>
        <v>0</v>
      </c>
      <c r="O4900" s="113">
        <f t="shared" si="1571"/>
        <v>0.11</v>
      </c>
      <c r="P4900" s="108">
        <f t="shared" si="1565"/>
        <v>1.0056265230000001</v>
      </c>
      <c r="Q4900" s="104">
        <f t="shared" si="1566"/>
        <v>13.627814409999999</v>
      </c>
      <c r="R4900" s="104">
        <f t="shared" si="1567"/>
        <v>13.627814409999999</v>
      </c>
      <c r="S4900" s="109" t="s">
        <v>52</v>
      </c>
      <c r="T4900" s="110">
        <f t="shared" si="1574"/>
        <v>44936</v>
      </c>
      <c r="U4900" s="111">
        <f t="shared" si="1568"/>
        <v>0</v>
      </c>
    </row>
    <row r="4901" spans="1:21" x14ac:dyDescent="0.2">
      <c r="A4901" s="112">
        <f t="shared" si="1569"/>
        <v>44926</v>
      </c>
      <c r="B4901" s="104">
        <f t="shared" si="1557"/>
        <v>2436.51776935</v>
      </c>
      <c r="C4901" s="104">
        <f t="shared" si="1575"/>
        <v>2206.3953972799468</v>
      </c>
      <c r="D4901" s="132">
        <f t="shared" si="1558"/>
        <v>44906</v>
      </c>
      <c r="E4901" s="105">
        <f t="shared" si="1556"/>
        <v>1.7799999999999999E-3</v>
      </c>
      <c r="F4901" s="106">
        <f t="shared" si="1559"/>
        <v>21</v>
      </c>
      <c r="G4901" s="106">
        <f t="shared" si="1560"/>
        <v>31</v>
      </c>
      <c r="H4901" s="104">
        <f t="shared" si="1570"/>
        <v>1.00120546</v>
      </c>
      <c r="I4901" s="104">
        <f t="shared" si="1561"/>
        <v>1.0964894999999999</v>
      </c>
      <c r="J4901" s="104">
        <f t="shared" si="1562"/>
        <v>1.09781127</v>
      </c>
      <c r="K4901" s="104">
        <f t="shared" si="1563"/>
        <v>2422.2057332099998</v>
      </c>
      <c r="L4901" s="107">
        <f t="shared" si="1572"/>
        <v>0</v>
      </c>
      <c r="M4901" s="105">
        <f t="shared" si="1573"/>
        <v>0</v>
      </c>
      <c r="N4901" s="104">
        <f t="shared" si="1564"/>
        <v>0</v>
      </c>
      <c r="O4901" s="113">
        <f t="shared" si="1571"/>
        <v>0.11</v>
      </c>
      <c r="P4901" s="108">
        <f t="shared" si="1565"/>
        <v>1.005908679</v>
      </c>
      <c r="Q4901" s="104">
        <f t="shared" si="1566"/>
        <v>14.31203614</v>
      </c>
      <c r="R4901" s="104">
        <f t="shared" si="1567"/>
        <v>14.31203614</v>
      </c>
      <c r="S4901" s="109" t="s">
        <v>52</v>
      </c>
      <c r="T4901" s="110">
        <f t="shared" si="1574"/>
        <v>44936</v>
      </c>
      <c r="U4901" s="111">
        <f t="shared" si="1568"/>
        <v>0</v>
      </c>
    </row>
    <row r="4902" spans="1:21" x14ac:dyDescent="0.2">
      <c r="A4902" s="112">
        <f t="shared" si="1569"/>
        <v>44927</v>
      </c>
      <c r="B4902" s="104">
        <f t="shared" si="1557"/>
        <v>2437.3411974400001</v>
      </c>
      <c r="C4902" s="104">
        <f t="shared" si="1575"/>
        <v>2206.3953972799468</v>
      </c>
      <c r="D4902" s="132">
        <f t="shared" si="1558"/>
        <v>44906</v>
      </c>
      <c r="E4902" s="105">
        <f t="shared" si="1556"/>
        <v>1.7799999999999999E-3</v>
      </c>
      <c r="F4902" s="106">
        <f t="shared" si="1559"/>
        <v>22</v>
      </c>
      <c r="G4902" s="106">
        <f t="shared" si="1560"/>
        <v>31</v>
      </c>
      <c r="H4902" s="104">
        <f t="shared" si="1570"/>
        <v>1.00126289</v>
      </c>
      <c r="I4902" s="104">
        <f t="shared" si="1561"/>
        <v>1.0964894999999999</v>
      </c>
      <c r="J4902" s="104">
        <f t="shared" si="1562"/>
        <v>1.0978742399999999</v>
      </c>
      <c r="K4902" s="104">
        <f t="shared" si="1563"/>
        <v>2422.3446699199999</v>
      </c>
      <c r="L4902" s="107">
        <f t="shared" si="1572"/>
        <v>0</v>
      </c>
      <c r="M4902" s="105">
        <f t="shared" si="1573"/>
        <v>0</v>
      </c>
      <c r="N4902" s="104">
        <f t="shared" si="1564"/>
        <v>0</v>
      </c>
      <c r="O4902" s="113">
        <f t="shared" si="1571"/>
        <v>0.11</v>
      </c>
      <c r="P4902" s="108">
        <f t="shared" si="1565"/>
        <v>1.006190914</v>
      </c>
      <c r="Q4902" s="104">
        <f t="shared" si="1566"/>
        <v>14.996527520000001</v>
      </c>
      <c r="R4902" s="104">
        <f t="shared" si="1567"/>
        <v>14.996527520000001</v>
      </c>
      <c r="S4902" s="109" t="s">
        <v>52</v>
      </c>
      <c r="T4902" s="110">
        <f t="shared" si="1574"/>
        <v>44936</v>
      </c>
      <c r="U4902" s="111">
        <f t="shared" si="1568"/>
        <v>0</v>
      </c>
    </row>
    <row r="4903" spans="1:21" x14ac:dyDescent="0.2">
      <c r="A4903" s="112">
        <f t="shared" si="1569"/>
        <v>44928</v>
      </c>
      <c r="B4903" s="104">
        <f t="shared" si="1557"/>
        <v>2438.1649397600004</v>
      </c>
      <c r="C4903" s="104">
        <f t="shared" si="1575"/>
        <v>2206.3953972799468</v>
      </c>
      <c r="D4903" s="132">
        <f t="shared" si="1558"/>
        <v>44906</v>
      </c>
      <c r="E4903" s="105">
        <f t="shared" si="1556"/>
        <v>1.7799999999999999E-3</v>
      </c>
      <c r="F4903" s="106">
        <f t="shared" si="1559"/>
        <v>23</v>
      </c>
      <c r="G4903" s="106">
        <f t="shared" si="1560"/>
        <v>31</v>
      </c>
      <c r="H4903" s="104">
        <f t="shared" si="1570"/>
        <v>1.0013203399999999</v>
      </c>
      <c r="I4903" s="104">
        <f t="shared" si="1561"/>
        <v>1.0964894999999999</v>
      </c>
      <c r="J4903" s="104">
        <f t="shared" si="1562"/>
        <v>1.0979372300000001</v>
      </c>
      <c r="K4903" s="104">
        <f t="shared" si="1563"/>
        <v>2422.4836507700002</v>
      </c>
      <c r="L4903" s="107">
        <f t="shared" si="1572"/>
        <v>0</v>
      </c>
      <c r="M4903" s="105">
        <f t="shared" si="1573"/>
        <v>0</v>
      </c>
      <c r="N4903" s="104">
        <f t="shared" si="1564"/>
        <v>0</v>
      </c>
      <c r="O4903" s="113">
        <f t="shared" si="1571"/>
        <v>0.11</v>
      </c>
      <c r="P4903" s="108">
        <f t="shared" si="1565"/>
        <v>1.0064732279999999</v>
      </c>
      <c r="Q4903" s="104">
        <f t="shared" si="1566"/>
        <v>15.681288990000001</v>
      </c>
      <c r="R4903" s="104">
        <f t="shared" si="1567"/>
        <v>15.681288990000001</v>
      </c>
      <c r="S4903" s="109" t="s">
        <v>52</v>
      </c>
      <c r="T4903" s="110">
        <f t="shared" si="1574"/>
        <v>44936</v>
      </c>
      <c r="U4903" s="111">
        <f t="shared" si="1568"/>
        <v>0</v>
      </c>
    </row>
    <row r="4904" spans="1:21" x14ac:dyDescent="0.2">
      <c r="A4904" s="112">
        <f t="shared" si="1569"/>
        <v>44929</v>
      </c>
      <c r="B4904" s="104">
        <f t="shared" si="1557"/>
        <v>2438.9889519399999</v>
      </c>
      <c r="C4904" s="104">
        <f t="shared" si="1575"/>
        <v>2206.3953972799468</v>
      </c>
      <c r="D4904" s="132">
        <f t="shared" si="1558"/>
        <v>44906</v>
      </c>
      <c r="E4904" s="105">
        <f t="shared" si="1556"/>
        <v>1.7799999999999999E-3</v>
      </c>
      <c r="F4904" s="106">
        <f t="shared" si="1559"/>
        <v>24</v>
      </c>
      <c r="G4904" s="106">
        <f t="shared" si="1560"/>
        <v>31</v>
      </c>
      <c r="H4904" s="104">
        <f t="shared" si="1570"/>
        <v>1.0013777800000001</v>
      </c>
      <c r="I4904" s="104">
        <f t="shared" si="1561"/>
        <v>1.0964894999999999</v>
      </c>
      <c r="J4904" s="104">
        <f t="shared" si="1562"/>
        <v>1.0980002200000001</v>
      </c>
      <c r="K4904" s="104">
        <f t="shared" si="1563"/>
        <v>2422.62263162</v>
      </c>
      <c r="L4904" s="107">
        <f t="shared" si="1572"/>
        <v>0</v>
      </c>
      <c r="M4904" s="105">
        <f t="shared" si="1573"/>
        <v>0</v>
      </c>
      <c r="N4904" s="104">
        <f t="shared" si="1564"/>
        <v>0</v>
      </c>
      <c r="O4904" s="113">
        <f t="shared" si="1571"/>
        <v>0.11</v>
      </c>
      <c r="P4904" s="108">
        <f t="shared" si="1565"/>
        <v>1.0067556209999999</v>
      </c>
      <c r="Q4904" s="104">
        <f t="shared" si="1566"/>
        <v>16.36632032</v>
      </c>
      <c r="R4904" s="104">
        <f t="shared" si="1567"/>
        <v>16.36632032</v>
      </c>
      <c r="S4904" s="109" t="s">
        <v>52</v>
      </c>
      <c r="T4904" s="110">
        <f t="shared" si="1574"/>
        <v>44936</v>
      </c>
      <c r="U4904" s="111">
        <f t="shared" si="1568"/>
        <v>0</v>
      </c>
    </row>
    <row r="4905" spans="1:21" x14ac:dyDescent="0.2">
      <c r="A4905" s="112">
        <f t="shared" si="1569"/>
        <v>44930</v>
      </c>
      <c r="B4905" s="104">
        <f t="shared" si="1557"/>
        <v>2439.8132364200001</v>
      </c>
      <c r="C4905" s="104">
        <f t="shared" si="1575"/>
        <v>2206.3953972799468</v>
      </c>
      <c r="D4905" s="132">
        <f t="shared" si="1558"/>
        <v>44906</v>
      </c>
      <c r="E4905" s="105">
        <f t="shared" si="1556"/>
        <v>1.7799999999999999E-3</v>
      </c>
      <c r="F4905" s="106">
        <f t="shared" si="1559"/>
        <v>25</v>
      </c>
      <c r="G4905" s="106">
        <f t="shared" si="1560"/>
        <v>31</v>
      </c>
      <c r="H4905" s="104">
        <f t="shared" si="1570"/>
        <v>1.00143523</v>
      </c>
      <c r="I4905" s="104">
        <f t="shared" si="1561"/>
        <v>1.0964894999999999</v>
      </c>
      <c r="J4905" s="104">
        <f t="shared" si="1562"/>
        <v>1.0980632100000001</v>
      </c>
      <c r="K4905" s="104">
        <f t="shared" si="1563"/>
        <v>2422.7616124599999</v>
      </c>
      <c r="L4905" s="107">
        <f t="shared" si="1572"/>
        <v>0</v>
      </c>
      <c r="M4905" s="105">
        <f t="shared" si="1573"/>
        <v>0</v>
      </c>
      <c r="N4905" s="104">
        <f t="shared" si="1564"/>
        <v>0</v>
      </c>
      <c r="O4905" s="113">
        <f t="shared" si="1571"/>
        <v>0.11</v>
      </c>
      <c r="P4905" s="108">
        <f t="shared" si="1565"/>
        <v>1.0070380940000001</v>
      </c>
      <c r="Q4905" s="104">
        <f t="shared" si="1566"/>
        <v>17.051623960000001</v>
      </c>
      <c r="R4905" s="104">
        <f t="shared" si="1567"/>
        <v>17.051623960000001</v>
      </c>
      <c r="S4905" s="109" t="s">
        <v>52</v>
      </c>
      <c r="T4905" s="110">
        <f t="shared" si="1574"/>
        <v>44936</v>
      </c>
      <c r="U4905" s="111">
        <f t="shared" si="1568"/>
        <v>0</v>
      </c>
    </row>
    <row r="4906" spans="1:21" x14ac:dyDescent="0.2">
      <c r="A4906" s="112">
        <f t="shared" si="1569"/>
        <v>44931</v>
      </c>
      <c r="B4906" s="104">
        <f t="shared" si="1557"/>
        <v>2440.6377884200001</v>
      </c>
      <c r="C4906" s="104">
        <f t="shared" si="1575"/>
        <v>2206.3953972799468</v>
      </c>
      <c r="D4906" s="132">
        <f t="shared" si="1558"/>
        <v>44906</v>
      </c>
      <c r="E4906" s="105">
        <f t="shared" si="1556"/>
        <v>1.7799999999999999E-3</v>
      </c>
      <c r="F4906" s="106">
        <f t="shared" si="1559"/>
        <v>26</v>
      </c>
      <c r="G4906" s="106">
        <f t="shared" si="1560"/>
        <v>31</v>
      </c>
      <c r="H4906" s="104">
        <f t="shared" si="1570"/>
        <v>1.0014926799999999</v>
      </c>
      <c r="I4906" s="104">
        <f t="shared" si="1561"/>
        <v>1.0964894999999999</v>
      </c>
      <c r="J4906" s="104">
        <f t="shared" si="1562"/>
        <v>1.0981262000000001</v>
      </c>
      <c r="K4906" s="104">
        <f t="shared" si="1563"/>
        <v>2422.9005933100002</v>
      </c>
      <c r="L4906" s="107">
        <f t="shared" si="1572"/>
        <v>0</v>
      </c>
      <c r="M4906" s="105">
        <f t="shared" si="1573"/>
        <v>0</v>
      </c>
      <c r="N4906" s="104">
        <f t="shared" si="1564"/>
        <v>0</v>
      </c>
      <c r="O4906" s="113">
        <f t="shared" si="1571"/>
        <v>0.11</v>
      </c>
      <c r="P4906" s="108">
        <f t="shared" si="1565"/>
        <v>1.0073206450000001</v>
      </c>
      <c r="Q4906" s="104">
        <f t="shared" si="1566"/>
        <v>17.737195109999998</v>
      </c>
      <c r="R4906" s="104">
        <f t="shared" si="1567"/>
        <v>17.737195109999998</v>
      </c>
      <c r="S4906" s="109" t="s">
        <v>52</v>
      </c>
      <c r="T4906" s="110">
        <f t="shared" si="1574"/>
        <v>44936</v>
      </c>
      <c r="U4906" s="111">
        <f t="shared" si="1568"/>
        <v>0</v>
      </c>
    </row>
    <row r="4907" spans="1:21" x14ac:dyDescent="0.2">
      <c r="A4907" s="112">
        <f t="shared" si="1569"/>
        <v>44932</v>
      </c>
      <c r="B4907" s="104">
        <f t="shared" si="1557"/>
        <v>2441.4626572500001</v>
      </c>
      <c r="C4907" s="104">
        <f t="shared" si="1575"/>
        <v>2206.3953972799468</v>
      </c>
      <c r="D4907" s="132">
        <f t="shared" si="1558"/>
        <v>44906</v>
      </c>
      <c r="E4907" s="105">
        <f t="shared" ref="E4907:E4970" si="1576">IF(DAY(A4906)=$E$2,VLOOKUP(A4906,$AG$10:$AH$200,2),E4906)</f>
        <v>1.7799999999999999E-3</v>
      </c>
      <c r="F4907" s="106">
        <f t="shared" si="1559"/>
        <v>27</v>
      </c>
      <c r="G4907" s="106">
        <f t="shared" si="1560"/>
        <v>31</v>
      </c>
      <c r="H4907" s="104">
        <f t="shared" si="1570"/>
        <v>1.00155014</v>
      </c>
      <c r="I4907" s="104">
        <f t="shared" si="1561"/>
        <v>1.0964894999999999</v>
      </c>
      <c r="J4907" s="104">
        <f t="shared" si="1562"/>
        <v>1.0981892099999999</v>
      </c>
      <c r="K4907" s="104">
        <f t="shared" si="1563"/>
        <v>2423.03961828</v>
      </c>
      <c r="L4907" s="107">
        <f t="shared" si="1572"/>
        <v>0</v>
      </c>
      <c r="M4907" s="105">
        <f t="shared" si="1573"/>
        <v>0</v>
      </c>
      <c r="N4907" s="104">
        <f t="shared" si="1564"/>
        <v>0</v>
      </c>
      <c r="O4907" s="113">
        <f t="shared" si="1571"/>
        <v>0.11</v>
      </c>
      <c r="P4907" s="108">
        <f t="shared" si="1565"/>
        <v>1.007603276</v>
      </c>
      <c r="Q4907" s="104">
        <f t="shared" si="1566"/>
        <v>18.42303897</v>
      </c>
      <c r="R4907" s="104">
        <f t="shared" si="1567"/>
        <v>18.42303897</v>
      </c>
      <c r="S4907" s="109" t="s">
        <v>52</v>
      </c>
      <c r="T4907" s="110">
        <f t="shared" si="1574"/>
        <v>44936</v>
      </c>
      <c r="U4907" s="111">
        <f t="shared" si="1568"/>
        <v>0</v>
      </c>
    </row>
    <row r="4908" spans="1:21" x14ac:dyDescent="0.2">
      <c r="A4908" s="112">
        <f t="shared" si="1569"/>
        <v>44933</v>
      </c>
      <c r="B4908" s="104">
        <f t="shared" si="1557"/>
        <v>2442.2877762899998</v>
      </c>
      <c r="C4908" s="104">
        <f t="shared" si="1575"/>
        <v>2206.3953972799468</v>
      </c>
      <c r="D4908" s="132">
        <f t="shared" si="1558"/>
        <v>44906</v>
      </c>
      <c r="E4908" s="105">
        <f t="shared" si="1576"/>
        <v>1.7799999999999999E-3</v>
      </c>
      <c r="F4908" s="106">
        <f t="shared" si="1559"/>
        <v>28</v>
      </c>
      <c r="G4908" s="106">
        <f t="shared" si="1560"/>
        <v>31</v>
      </c>
      <c r="H4908" s="104">
        <f t="shared" si="1570"/>
        <v>1.0016076</v>
      </c>
      <c r="I4908" s="104">
        <f t="shared" si="1561"/>
        <v>1.0964894999999999</v>
      </c>
      <c r="J4908" s="104">
        <f t="shared" si="1562"/>
        <v>1.0982522100000001</v>
      </c>
      <c r="K4908" s="104">
        <f t="shared" si="1563"/>
        <v>2423.1786211899998</v>
      </c>
      <c r="L4908" s="107">
        <f t="shared" si="1572"/>
        <v>0</v>
      </c>
      <c r="M4908" s="105">
        <f t="shared" si="1573"/>
        <v>0</v>
      </c>
      <c r="N4908" s="104">
        <f t="shared" si="1564"/>
        <v>0</v>
      </c>
      <c r="O4908" s="113">
        <f t="shared" si="1571"/>
        <v>0.11</v>
      </c>
      <c r="P4908" s="108">
        <f t="shared" si="1565"/>
        <v>1.0078859870000001</v>
      </c>
      <c r="Q4908" s="104">
        <f t="shared" si="1566"/>
        <v>19.109155099999999</v>
      </c>
      <c r="R4908" s="104">
        <f t="shared" si="1567"/>
        <v>19.109155099999999</v>
      </c>
      <c r="S4908" s="109" t="s">
        <v>52</v>
      </c>
      <c r="T4908" s="110">
        <f t="shared" si="1574"/>
        <v>44936</v>
      </c>
      <c r="U4908" s="111">
        <f t="shared" si="1568"/>
        <v>0</v>
      </c>
    </row>
    <row r="4909" spans="1:21" x14ac:dyDescent="0.2">
      <c r="A4909" s="112">
        <f t="shared" si="1569"/>
        <v>44934</v>
      </c>
      <c r="B4909" s="104">
        <f t="shared" si="1557"/>
        <v>2443.11318519</v>
      </c>
      <c r="C4909" s="104">
        <f t="shared" si="1575"/>
        <v>2206.3953972799468</v>
      </c>
      <c r="D4909" s="132">
        <f t="shared" si="1558"/>
        <v>44906</v>
      </c>
      <c r="E4909" s="105">
        <f t="shared" si="1576"/>
        <v>1.7799999999999999E-3</v>
      </c>
      <c r="F4909" s="106">
        <f t="shared" si="1559"/>
        <v>29</v>
      </c>
      <c r="G4909" s="106">
        <f t="shared" si="1560"/>
        <v>31</v>
      </c>
      <c r="H4909" s="104">
        <f t="shared" si="1570"/>
        <v>1.0016650600000001</v>
      </c>
      <c r="I4909" s="104">
        <f t="shared" si="1561"/>
        <v>1.0964894999999999</v>
      </c>
      <c r="J4909" s="104">
        <f t="shared" si="1562"/>
        <v>1.0983152199999999</v>
      </c>
      <c r="K4909" s="104">
        <f t="shared" si="1563"/>
        <v>2423.31764617</v>
      </c>
      <c r="L4909" s="107">
        <f t="shared" si="1572"/>
        <v>0</v>
      </c>
      <c r="M4909" s="105">
        <f t="shared" si="1573"/>
        <v>0</v>
      </c>
      <c r="N4909" s="104">
        <f t="shared" si="1564"/>
        <v>0</v>
      </c>
      <c r="O4909" s="113">
        <f t="shared" si="1571"/>
        <v>0.11</v>
      </c>
      <c r="P4909" s="108">
        <f t="shared" si="1565"/>
        <v>1.008168776</v>
      </c>
      <c r="Q4909" s="104">
        <f t="shared" si="1566"/>
        <v>19.79553902</v>
      </c>
      <c r="R4909" s="104">
        <f t="shared" si="1567"/>
        <v>19.79553902</v>
      </c>
      <c r="S4909" s="109" t="s">
        <v>52</v>
      </c>
      <c r="T4909" s="110">
        <f t="shared" si="1574"/>
        <v>44936</v>
      </c>
      <c r="U4909" s="111">
        <f t="shared" si="1568"/>
        <v>0</v>
      </c>
    </row>
    <row r="4910" spans="1:21" x14ac:dyDescent="0.2">
      <c r="A4910" s="112">
        <f t="shared" si="1569"/>
        <v>44935</v>
      </c>
      <c r="B4910" s="104">
        <f t="shared" si="1557"/>
        <v>2443.9388665899996</v>
      </c>
      <c r="C4910" s="104">
        <f t="shared" si="1575"/>
        <v>2206.3953972799468</v>
      </c>
      <c r="D4910" s="132">
        <f t="shared" si="1558"/>
        <v>44906</v>
      </c>
      <c r="E4910" s="105">
        <f t="shared" si="1576"/>
        <v>1.7799999999999999E-3</v>
      </c>
      <c r="F4910" s="106">
        <f t="shared" si="1559"/>
        <v>30</v>
      </c>
      <c r="G4910" s="106">
        <f t="shared" si="1560"/>
        <v>31</v>
      </c>
      <c r="H4910" s="104">
        <f t="shared" si="1570"/>
        <v>1.0017225300000001</v>
      </c>
      <c r="I4910" s="104">
        <f t="shared" si="1561"/>
        <v>1.0964894999999999</v>
      </c>
      <c r="J4910" s="104">
        <f t="shared" si="1562"/>
        <v>1.09837823</v>
      </c>
      <c r="K4910" s="104">
        <f t="shared" si="1563"/>
        <v>2423.4566711399998</v>
      </c>
      <c r="L4910" s="107">
        <f t="shared" si="1572"/>
        <v>0</v>
      </c>
      <c r="M4910" s="105">
        <f t="shared" si="1573"/>
        <v>0</v>
      </c>
      <c r="N4910" s="104">
        <f t="shared" si="1564"/>
        <v>0</v>
      </c>
      <c r="O4910" s="113">
        <f t="shared" si="1571"/>
        <v>0.11</v>
      </c>
      <c r="P4910" s="108">
        <f t="shared" si="1565"/>
        <v>1.0084516450000001</v>
      </c>
      <c r="Q4910" s="104">
        <f t="shared" si="1566"/>
        <v>20.482195449999999</v>
      </c>
      <c r="R4910" s="104">
        <f t="shared" si="1567"/>
        <v>20.482195449999999</v>
      </c>
      <c r="S4910" s="109" t="s">
        <v>52</v>
      </c>
      <c r="T4910" s="110">
        <f t="shared" si="1574"/>
        <v>44936</v>
      </c>
      <c r="U4910" s="111">
        <f t="shared" si="1568"/>
        <v>0</v>
      </c>
    </row>
    <row r="4911" spans="1:21" x14ac:dyDescent="0.2">
      <c r="A4911" s="112">
        <f t="shared" si="1569"/>
        <v>44936</v>
      </c>
      <c r="B4911" s="104">
        <f t="shared" si="1557"/>
        <v>2444.7648427899999</v>
      </c>
      <c r="C4911" s="104">
        <f t="shared" si="1575"/>
        <v>2206.3953972799468</v>
      </c>
      <c r="D4911" s="132">
        <f t="shared" si="1558"/>
        <v>44906</v>
      </c>
      <c r="E4911" s="105">
        <f t="shared" si="1576"/>
        <v>1.7799999999999999E-3</v>
      </c>
      <c r="F4911" s="106">
        <f t="shared" si="1559"/>
        <v>31</v>
      </c>
      <c r="G4911" s="106">
        <f t="shared" si="1560"/>
        <v>31</v>
      </c>
      <c r="H4911" s="104">
        <f t="shared" si="1570"/>
        <v>1.0017799999999999</v>
      </c>
      <c r="I4911" s="104">
        <f t="shared" si="1561"/>
        <v>1.0964894999999999</v>
      </c>
      <c r="J4911" s="104">
        <f t="shared" si="1562"/>
        <v>1.09844125</v>
      </c>
      <c r="K4911" s="104">
        <f t="shared" si="1563"/>
        <v>2423.5957181799999</v>
      </c>
      <c r="L4911" s="107">
        <f t="shared" si="1572"/>
        <v>160</v>
      </c>
      <c r="M4911" s="105">
        <f t="shared" si="1573"/>
        <v>0</v>
      </c>
      <c r="N4911" s="104">
        <f t="shared" si="1564"/>
        <v>0</v>
      </c>
      <c r="O4911" s="113">
        <f t="shared" si="1571"/>
        <v>0.11</v>
      </c>
      <c r="P4911" s="108">
        <f t="shared" si="1565"/>
        <v>1.0087345940000001</v>
      </c>
      <c r="Q4911" s="104">
        <f t="shared" si="1566"/>
        <v>21.169124610000001</v>
      </c>
      <c r="R4911" s="104">
        <f t="shared" si="1567"/>
        <v>21.169124610000001</v>
      </c>
      <c r="S4911" s="109" t="s">
        <v>52</v>
      </c>
      <c r="T4911" s="110">
        <f t="shared" si="1574"/>
        <v>44936</v>
      </c>
      <c r="U4911" s="111">
        <f t="shared" si="1568"/>
        <v>2423.5957181799999</v>
      </c>
    </row>
    <row r="4912" spans="1:21" x14ac:dyDescent="0.2">
      <c r="A4912" s="112">
        <f t="shared" si="1569"/>
        <v>44937</v>
      </c>
      <c r="B4912" s="104">
        <f t="shared" si="1557"/>
        <v>2424.4608256900001</v>
      </c>
      <c r="C4912" s="104">
        <f t="shared" si="1575"/>
        <v>2206.3953972799468</v>
      </c>
      <c r="D4912" s="132">
        <f t="shared" si="1558"/>
        <v>44937</v>
      </c>
      <c r="E4912" s="105">
        <f t="shared" si="1576"/>
        <v>2.3700000000000001E-3</v>
      </c>
      <c r="F4912" s="106">
        <f t="shared" si="1559"/>
        <v>1</v>
      </c>
      <c r="G4912" s="106">
        <f t="shared" si="1560"/>
        <v>31</v>
      </c>
      <c r="H4912" s="104">
        <f t="shared" si="1570"/>
        <v>1.00007636</v>
      </c>
      <c r="I4912" s="104">
        <f t="shared" si="1561"/>
        <v>1.09844125</v>
      </c>
      <c r="J4912" s="104">
        <f t="shared" si="1562"/>
        <v>1.0985251199999999</v>
      </c>
      <c r="K4912" s="104">
        <f t="shared" si="1563"/>
        <v>2423.7807685600001</v>
      </c>
      <c r="L4912" s="107">
        <f t="shared" si="1572"/>
        <v>0</v>
      </c>
      <c r="M4912" s="105">
        <f t="shared" si="1573"/>
        <v>0</v>
      </c>
      <c r="N4912" s="104">
        <f t="shared" si="1564"/>
        <v>0</v>
      </c>
      <c r="O4912" s="113">
        <f t="shared" si="1571"/>
        <v>0.11</v>
      </c>
      <c r="P4912" s="108">
        <f t="shared" si="1565"/>
        <v>1.0002805770000001</v>
      </c>
      <c r="Q4912" s="104">
        <f t="shared" si="1566"/>
        <v>0.68005713000000001</v>
      </c>
      <c r="R4912" s="104">
        <f t="shared" si="1567"/>
        <v>0.68005713000000001</v>
      </c>
      <c r="S4912" s="109" t="s">
        <v>52</v>
      </c>
      <c r="T4912" s="110">
        <f t="shared" si="1574"/>
        <v>44967</v>
      </c>
      <c r="U4912" s="111">
        <f t="shared" si="1568"/>
        <v>0</v>
      </c>
    </row>
    <row r="4913" spans="1:21" x14ac:dyDescent="0.2">
      <c r="A4913" s="112">
        <f t="shared" si="1569"/>
        <v>44938</v>
      </c>
      <c r="B4913" s="104">
        <f t="shared" si="1557"/>
        <v>2425.3262727000001</v>
      </c>
      <c r="C4913" s="104">
        <f t="shared" si="1575"/>
        <v>2206.3953972799468</v>
      </c>
      <c r="D4913" s="132">
        <f t="shared" si="1558"/>
        <v>44937</v>
      </c>
      <c r="E4913" s="105">
        <f t="shared" si="1576"/>
        <v>2.3700000000000001E-3</v>
      </c>
      <c r="F4913" s="106">
        <f t="shared" si="1559"/>
        <v>2</v>
      </c>
      <c r="G4913" s="106">
        <f t="shared" si="1560"/>
        <v>31</v>
      </c>
      <c r="H4913" s="104">
        <f t="shared" si="1570"/>
        <v>1.0001527299999999</v>
      </c>
      <c r="I4913" s="104">
        <f t="shared" si="1561"/>
        <v>1.09844125</v>
      </c>
      <c r="J4913" s="104">
        <f t="shared" si="1562"/>
        <v>1.0986090100000001</v>
      </c>
      <c r="K4913" s="104">
        <f t="shared" si="1563"/>
        <v>2423.9658630700001</v>
      </c>
      <c r="L4913" s="107">
        <f t="shared" si="1572"/>
        <v>0</v>
      </c>
      <c r="M4913" s="105">
        <f t="shared" si="1573"/>
        <v>0</v>
      </c>
      <c r="N4913" s="104">
        <f t="shared" si="1564"/>
        <v>0</v>
      </c>
      <c r="O4913" s="113">
        <f t="shared" si="1571"/>
        <v>0.11</v>
      </c>
      <c r="P4913" s="108">
        <f t="shared" si="1565"/>
        <v>1.000561233</v>
      </c>
      <c r="Q4913" s="104">
        <f t="shared" si="1566"/>
        <v>1.3604096299999999</v>
      </c>
      <c r="R4913" s="104">
        <f t="shared" si="1567"/>
        <v>1.3604096299999999</v>
      </c>
      <c r="S4913" s="109" t="s">
        <v>52</v>
      </c>
      <c r="T4913" s="110">
        <f t="shared" si="1574"/>
        <v>44967</v>
      </c>
      <c r="U4913" s="111">
        <f t="shared" si="1568"/>
        <v>0</v>
      </c>
    </row>
    <row r="4914" spans="1:21" x14ac:dyDescent="0.2">
      <c r="A4914" s="112">
        <f t="shared" si="1569"/>
        <v>44939</v>
      </c>
      <c r="B4914" s="104">
        <f t="shared" si="1557"/>
        <v>2426.1920126800001</v>
      </c>
      <c r="C4914" s="104">
        <f t="shared" si="1575"/>
        <v>2206.3953972799468</v>
      </c>
      <c r="D4914" s="132">
        <f t="shared" si="1558"/>
        <v>44937</v>
      </c>
      <c r="E4914" s="105">
        <f t="shared" si="1576"/>
        <v>2.3700000000000001E-3</v>
      </c>
      <c r="F4914" s="106">
        <f t="shared" si="1559"/>
        <v>3</v>
      </c>
      <c r="G4914" s="106">
        <f t="shared" si="1560"/>
        <v>31</v>
      </c>
      <c r="H4914" s="104">
        <f t="shared" si="1570"/>
        <v>1.0002291000000001</v>
      </c>
      <c r="I4914" s="104">
        <f t="shared" si="1561"/>
        <v>1.09844125</v>
      </c>
      <c r="J4914" s="104">
        <f t="shared" si="1562"/>
        <v>1.0986929000000001</v>
      </c>
      <c r="K4914" s="104">
        <f t="shared" si="1563"/>
        <v>2424.1509575800001</v>
      </c>
      <c r="L4914" s="107">
        <f t="shared" si="1572"/>
        <v>0</v>
      </c>
      <c r="M4914" s="105">
        <f t="shared" si="1573"/>
        <v>0</v>
      </c>
      <c r="N4914" s="104">
        <f t="shared" si="1564"/>
        <v>0</v>
      </c>
      <c r="O4914" s="113">
        <f t="shared" si="1571"/>
        <v>0.11</v>
      </c>
      <c r="P4914" s="108">
        <f t="shared" si="1565"/>
        <v>1.0008419669999999</v>
      </c>
      <c r="Q4914" s="104">
        <f t="shared" si="1566"/>
        <v>2.0410550999999999</v>
      </c>
      <c r="R4914" s="104">
        <f t="shared" si="1567"/>
        <v>2.0410550999999999</v>
      </c>
      <c r="S4914" s="109" t="s">
        <v>52</v>
      </c>
      <c r="T4914" s="110">
        <f t="shared" si="1574"/>
        <v>44967</v>
      </c>
      <c r="U4914" s="111">
        <f t="shared" si="1568"/>
        <v>0</v>
      </c>
    </row>
    <row r="4915" spans="1:21" x14ac:dyDescent="0.2">
      <c r="A4915" s="112">
        <f t="shared" si="1569"/>
        <v>44940</v>
      </c>
      <c r="B4915" s="104">
        <f t="shared" si="1557"/>
        <v>2427.0580947200001</v>
      </c>
      <c r="C4915" s="104">
        <f t="shared" si="1575"/>
        <v>2206.3953972799468</v>
      </c>
      <c r="D4915" s="132">
        <f t="shared" si="1558"/>
        <v>44937</v>
      </c>
      <c r="E4915" s="105">
        <f t="shared" si="1576"/>
        <v>2.3700000000000001E-3</v>
      </c>
      <c r="F4915" s="106">
        <f t="shared" si="1559"/>
        <v>4</v>
      </c>
      <c r="G4915" s="106">
        <f t="shared" si="1560"/>
        <v>31</v>
      </c>
      <c r="H4915" s="104">
        <f t="shared" si="1570"/>
        <v>1.0003054899999999</v>
      </c>
      <c r="I4915" s="104">
        <f t="shared" si="1561"/>
        <v>1.09844125</v>
      </c>
      <c r="J4915" s="104">
        <f t="shared" si="1562"/>
        <v>1.0987768099999999</v>
      </c>
      <c r="K4915" s="104">
        <f t="shared" si="1563"/>
        <v>2424.3360962199999</v>
      </c>
      <c r="L4915" s="107">
        <f t="shared" si="1572"/>
        <v>0</v>
      </c>
      <c r="M4915" s="105">
        <f t="shared" si="1573"/>
        <v>0</v>
      </c>
      <c r="N4915" s="104">
        <f t="shared" si="1564"/>
        <v>0</v>
      </c>
      <c r="O4915" s="113">
        <f t="shared" si="1571"/>
        <v>0.11</v>
      </c>
      <c r="P4915" s="108">
        <f t="shared" si="1565"/>
        <v>1.0011227810000001</v>
      </c>
      <c r="Q4915" s="104">
        <f t="shared" si="1566"/>
        <v>2.7219985000000002</v>
      </c>
      <c r="R4915" s="104">
        <f t="shared" si="1567"/>
        <v>2.7219985000000002</v>
      </c>
      <c r="S4915" s="109" t="s">
        <v>52</v>
      </c>
      <c r="T4915" s="110">
        <f t="shared" si="1574"/>
        <v>44967</v>
      </c>
      <c r="U4915" s="111">
        <f t="shared" si="1568"/>
        <v>0</v>
      </c>
    </row>
    <row r="4916" spans="1:21" x14ac:dyDescent="0.2">
      <c r="A4916" s="112">
        <f t="shared" si="1569"/>
        <v>44941</v>
      </c>
      <c r="B4916" s="104">
        <f t="shared" si="1557"/>
        <v>2427.9244477500001</v>
      </c>
      <c r="C4916" s="104">
        <f t="shared" si="1575"/>
        <v>2206.3953972799468</v>
      </c>
      <c r="D4916" s="132">
        <f t="shared" si="1558"/>
        <v>44937</v>
      </c>
      <c r="E4916" s="105">
        <f t="shared" si="1576"/>
        <v>2.3700000000000001E-3</v>
      </c>
      <c r="F4916" s="106">
        <f t="shared" si="1559"/>
        <v>5</v>
      </c>
      <c r="G4916" s="106">
        <f t="shared" si="1560"/>
        <v>31</v>
      </c>
      <c r="H4916" s="104">
        <f t="shared" si="1570"/>
        <v>1.00038187</v>
      </c>
      <c r="I4916" s="104">
        <f t="shared" si="1561"/>
        <v>1.09844125</v>
      </c>
      <c r="J4916" s="104">
        <f t="shared" si="1562"/>
        <v>1.0988607100000001</v>
      </c>
      <c r="K4916" s="104">
        <f t="shared" si="1563"/>
        <v>2424.5212127899999</v>
      </c>
      <c r="L4916" s="107">
        <f t="shared" si="1572"/>
        <v>0</v>
      </c>
      <c r="M4916" s="105">
        <f t="shared" si="1573"/>
        <v>0</v>
      </c>
      <c r="N4916" s="104">
        <f t="shared" si="1564"/>
        <v>0</v>
      </c>
      <c r="O4916" s="113">
        <f t="shared" si="1571"/>
        <v>0.11</v>
      </c>
      <c r="P4916" s="108">
        <f t="shared" si="1565"/>
        <v>1.001403673</v>
      </c>
      <c r="Q4916" s="104">
        <f t="shared" si="1566"/>
        <v>3.4032349599999998</v>
      </c>
      <c r="R4916" s="104">
        <f t="shared" si="1567"/>
        <v>3.4032349599999998</v>
      </c>
      <c r="S4916" s="109" t="s">
        <v>52</v>
      </c>
      <c r="T4916" s="110">
        <f t="shared" si="1574"/>
        <v>44967</v>
      </c>
      <c r="U4916" s="111">
        <f t="shared" si="1568"/>
        <v>0</v>
      </c>
    </row>
    <row r="4917" spans="1:21" x14ac:dyDescent="0.2">
      <c r="A4917" s="112">
        <f t="shared" si="1569"/>
        <v>44942</v>
      </c>
      <c r="B4917" s="104">
        <f t="shared" ref="B4917:B4980" si="1577">IF(E4917&lt;0,"ND",(K4917+Q4917))</f>
        <v>2428.7911380999999</v>
      </c>
      <c r="C4917" s="104">
        <f t="shared" si="1575"/>
        <v>2206.3953972799468</v>
      </c>
      <c r="D4917" s="132">
        <f t="shared" ref="D4917:D4980" si="1578">IF(DAY(A4916)=$E$2,A4917,D4916)</f>
        <v>44937</v>
      </c>
      <c r="E4917" s="105">
        <f t="shared" si="1576"/>
        <v>2.3700000000000001E-3</v>
      </c>
      <c r="F4917" s="106">
        <f t="shared" ref="F4917:F4980" si="1579">IF(DAY(A4917)=E$2+1,1,F4916+1)</f>
        <v>6</v>
      </c>
      <c r="G4917" s="106">
        <f t="shared" ref="G4917:G4980" si="1580">IF(DAY(A4917)=E$2+1,DAY(EOMONTH(A4917,0)), IF(DAY(A4917)&lt;&gt;$E$2+1,G4916))</f>
        <v>31</v>
      </c>
      <c r="H4917" s="104">
        <f t="shared" si="1570"/>
        <v>1.00045827</v>
      </c>
      <c r="I4917" s="104">
        <f t="shared" ref="I4917:I4980" si="1581">IF(DAY(A4916)=E$2,J4916,I4916)</f>
        <v>1.09844125</v>
      </c>
      <c r="J4917" s="104">
        <f t="shared" ref="J4917:J4980" si="1582">TRUNC(H4917*I4917,8)</f>
        <v>1.0989446300000001</v>
      </c>
      <c r="K4917" s="104">
        <f t="shared" ref="K4917:K4980" si="1583">TRUNC(C4917*J4917,8)</f>
        <v>2424.7063734899998</v>
      </c>
      <c r="L4917" s="107">
        <f t="shared" si="1572"/>
        <v>0</v>
      </c>
      <c r="M4917" s="105">
        <f t="shared" si="1573"/>
        <v>0</v>
      </c>
      <c r="N4917" s="104">
        <f t="shared" ref="N4917:N4980" si="1584">IF(M4917&gt;0,TRUNC((M4917*K4917),8),0)</f>
        <v>0</v>
      </c>
      <c r="O4917" s="113">
        <f t="shared" si="1571"/>
        <v>0.11</v>
      </c>
      <c r="P4917" s="108">
        <f t="shared" ref="P4917:P4980" si="1585">ROUND((1+O4917)^(30/360)^(F4917/G4917),9)</f>
        <v>1.0016846429999999</v>
      </c>
      <c r="Q4917" s="104">
        <f t="shared" ref="Q4917:Q4980" si="1586">TRUNC((P4917-1)*K4917,8)</f>
        <v>4.0847646099999997</v>
      </c>
      <c r="R4917" s="104">
        <f t="shared" ref="R4917:R4980" si="1587">(N4917+Q4917)</f>
        <v>4.0847646099999997</v>
      </c>
      <c r="S4917" s="109" t="s">
        <v>52</v>
      </c>
      <c r="T4917" s="110">
        <f t="shared" si="1574"/>
        <v>44967</v>
      </c>
      <c r="U4917" s="111">
        <f t="shared" ref="U4917:U4980" si="1588">IF(L4917&gt;0,K4917-N4917,0)</f>
        <v>0</v>
      </c>
    </row>
    <row r="4918" spans="1:21" x14ac:dyDescent="0.2">
      <c r="A4918" s="112">
        <f t="shared" si="1569"/>
        <v>44943</v>
      </c>
      <c r="B4918" s="104">
        <f t="shared" si="1577"/>
        <v>2429.6581265</v>
      </c>
      <c r="C4918" s="104">
        <f t="shared" si="1575"/>
        <v>2206.3953972799468</v>
      </c>
      <c r="D4918" s="132">
        <f t="shared" si="1578"/>
        <v>44937</v>
      </c>
      <c r="E4918" s="105">
        <f t="shared" si="1576"/>
        <v>2.3700000000000001E-3</v>
      </c>
      <c r="F4918" s="106">
        <f t="shared" si="1579"/>
        <v>7</v>
      </c>
      <c r="G4918" s="106">
        <f t="shared" si="1580"/>
        <v>31</v>
      </c>
      <c r="H4918" s="104">
        <f t="shared" si="1570"/>
        <v>1.00053467</v>
      </c>
      <c r="I4918" s="104">
        <f t="shared" si="1581"/>
        <v>1.09844125</v>
      </c>
      <c r="J4918" s="104">
        <f t="shared" si="1582"/>
        <v>1.0990285500000001</v>
      </c>
      <c r="K4918" s="104">
        <f t="shared" si="1583"/>
        <v>2424.8915341900001</v>
      </c>
      <c r="L4918" s="107">
        <f t="shared" si="1572"/>
        <v>0</v>
      </c>
      <c r="M4918" s="105">
        <f t="shared" si="1573"/>
        <v>0</v>
      </c>
      <c r="N4918" s="104">
        <f t="shared" si="1584"/>
        <v>0</v>
      </c>
      <c r="O4918" s="113">
        <f t="shared" si="1571"/>
        <v>0.11</v>
      </c>
      <c r="P4918" s="108">
        <f t="shared" si="1585"/>
        <v>1.001965693</v>
      </c>
      <c r="Q4918" s="104">
        <f t="shared" si="1586"/>
        <v>4.7665923100000001</v>
      </c>
      <c r="R4918" s="104">
        <f t="shared" si="1587"/>
        <v>4.7665923100000001</v>
      </c>
      <c r="S4918" s="109" t="s">
        <v>52</v>
      </c>
      <c r="T4918" s="110">
        <f t="shared" si="1574"/>
        <v>44967</v>
      </c>
      <c r="U4918" s="111">
        <f t="shared" si="1588"/>
        <v>0</v>
      </c>
    </row>
    <row r="4919" spans="1:21" x14ac:dyDescent="0.2">
      <c r="A4919" s="112">
        <f t="shared" si="1569"/>
        <v>44944</v>
      </c>
      <c r="B4919" s="104">
        <f t="shared" si="1577"/>
        <v>2430.5254105599997</v>
      </c>
      <c r="C4919" s="104">
        <f t="shared" si="1575"/>
        <v>2206.3953972799468</v>
      </c>
      <c r="D4919" s="132">
        <f t="shared" si="1578"/>
        <v>44937</v>
      </c>
      <c r="E4919" s="105">
        <f t="shared" si="1576"/>
        <v>2.3700000000000001E-3</v>
      </c>
      <c r="F4919" s="106">
        <f t="shared" si="1579"/>
        <v>8</v>
      </c>
      <c r="G4919" s="106">
        <f t="shared" si="1580"/>
        <v>31</v>
      </c>
      <c r="H4919" s="104">
        <f t="shared" si="1570"/>
        <v>1.0006110699999999</v>
      </c>
      <c r="I4919" s="104">
        <f t="shared" si="1581"/>
        <v>1.09844125</v>
      </c>
      <c r="J4919" s="104">
        <f t="shared" si="1582"/>
        <v>1.0991124699999999</v>
      </c>
      <c r="K4919" s="104">
        <f t="shared" si="1583"/>
        <v>2425.0766948999999</v>
      </c>
      <c r="L4919" s="107">
        <f t="shared" si="1572"/>
        <v>0</v>
      </c>
      <c r="M4919" s="105">
        <f t="shared" si="1573"/>
        <v>0</v>
      </c>
      <c r="N4919" s="104">
        <f t="shared" si="1584"/>
        <v>0</v>
      </c>
      <c r="O4919" s="113">
        <f t="shared" si="1571"/>
        <v>0.11</v>
      </c>
      <c r="P4919" s="108">
        <f t="shared" si="1585"/>
        <v>1.002246822</v>
      </c>
      <c r="Q4919" s="104">
        <f t="shared" si="1586"/>
        <v>5.4487156600000004</v>
      </c>
      <c r="R4919" s="104">
        <f t="shared" si="1587"/>
        <v>5.4487156600000004</v>
      </c>
      <c r="S4919" s="109" t="s">
        <v>52</v>
      </c>
      <c r="T4919" s="110">
        <f t="shared" si="1574"/>
        <v>44967</v>
      </c>
      <c r="U4919" s="111">
        <f t="shared" si="1588"/>
        <v>0</v>
      </c>
    </row>
    <row r="4920" spans="1:21" x14ac:dyDescent="0.2">
      <c r="A4920" s="112">
        <f t="shared" si="1569"/>
        <v>44945</v>
      </c>
      <c r="B4920" s="104">
        <f t="shared" si="1577"/>
        <v>2431.3930100100001</v>
      </c>
      <c r="C4920" s="104">
        <f t="shared" si="1575"/>
        <v>2206.3953972799468</v>
      </c>
      <c r="D4920" s="132">
        <f t="shared" si="1578"/>
        <v>44937</v>
      </c>
      <c r="E4920" s="105">
        <f t="shared" si="1576"/>
        <v>2.3700000000000001E-3</v>
      </c>
      <c r="F4920" s="106">
        <f t="shared" si="1579"/>
        <v>9</v>
      </c>
      <c r="G4920" s="106">
        <f t="shared" si="1580"/>
        <v>31</v>
      </c>
      <c r="H4920" s="104">
        <f t="shared" si="1570"/>
        <v>1.0006874800000001</v>
      </c>
      <c r="I4920" s="104">
        <f t="shared" si="1581"/>
        <v>1.09844125</v>
      </c>
      <c r="J4920" s="104">
        <f t="shared" si="1582"/>
        <v>1.0991964000000001</v>
      </c>
      <c r="K4920" s="104">
        <f t="shared" si="1583"/>
        <v>2425.2618776600002</v>
      </c>
      <c r="L4920" s="107">
        <f t="shared" si="1572"/>
        <v>0</v>
      </c>
      <c r="M4920" s="105">
        <f t="shared" si="1573"/>
        <v>0</v>
      </c>
      <c r="N4920" s="104">
        <f t="shared" si="1584"/>
        <v>0</v>
      </c>
      <c r="O4920" s="113">
        <f t="shared" si="1571"/>
        <v>0.11</v>
      </c>
      <c r="P4920" s="108">
        <f t="shared" si="1585"/>
        <v>1.002528029</v>
      </c>
      <c r="Q4920" s="104">
        <f t="shared" si="1586"/>
        <v>6.1311323499999997</v>
      </c>
      <c r="R4920" s="104">
        <f t="shared" si="1587"/>
        <v>6.1311323499999997</v>
      </c>
      <c r="S4920" s="109" t="s">
        <v>52</v>
      </c>
      <c r="T4920" s="110">
        <f t="shared" si="1574"/>
        <v>44967</v>
      </c>
      <c r="U4920" s="111">
        <f t="shared" si="1588"/>
        <v>0</v>
      </c>
    </row>
    <row r="4921" spans="1:21" x14ac:dyDescent="0.2">
      <c r="A4921" s="112">
        <f t="shared" si="1569"/>
        <v>44946</v>
      </c>
      <c r="B4921" s="104">
        <f t="shared" si="1577"/>
        <v>2432.26092978</v>
      </c>
      <c r="C4921" s="104">
        <f t="shared" si="1575"/>
        <v>2206.3953972799468</v>
      </c>
      <c r="D4921" s="132">
        <f t="shared" si="1578"/>
        <v>44937</v>
      </c>
      <c r="E4921" s="105">
        <f t="shared" si="1576"/>
        <v>2.3700000000000001E-3</v>
      </c>
      <c r="F4921" s="106">
        <f t="shared" si="1579"/>
        <v>10</v>
      </c>
      <c r="G4921" s="106">
        <f t="shared" si="1580"/>
        <v>31</v>
      </c>
      <c r="H4921" s="104">
        <f t="shared" si="1570"/>
        <v>1.0007638999999999</v>
      </c>
      <c r="I4921" s="104">
        <f t="shared" si="1581"/>
        <v>1.09844125</v>
      </c>
      <c r="J4921" s="104">
        <f t="shared" si="1582"/>
        <v>1.09928034</v>
      </c>
      <c r="K4921" s="104">
        <f t="shared" si="1583"/>
        <v>2425.44708249</v>
      </c>
      <c r="L4921" s="107">
        <f t="shared" si="1572"/>
        <v>0</v>
      </c>
      <c r="M4921" s="105">
        <f t="shared" si="1573"/>
        <v>0</v>
      </c>
      <c r="N4921" s="104">
        <f t="shared" si="1584"/>
        <v>0</v>
      </c>
      <c r="O4921" s="113">
        <f t="shared" si="1571"/>
        <v>0.11</v>
      </c>
      <c r="P4921" s="108">
        <f t="shared" si="1585"/>
        <v>1.002809316</v>
      </c>
      <c r="Q4921" s="104">
        <f t="shared" si="1586"/>
        <v>6.81384729</v>
      </c>
      <c r="R4921" s="104">
        <f t="shared" si="1587"/>
        <v>6.81384729</v>
      </c>
      <c r="S4921" s="109" t="s">
        <v>52</v>
      </c>
      <c r="T4921" s="110">
        <f t="shared" si="1574"/>
        <v>44967</v>
      </c>
      <c r="U4921" s="111">
        <f t="shared" si="1588"/>
        <v>0</v>
      </c>
    </row>
    <row r="4922" spans="1:21" x14ac:dyDescent="0.2">
      <c r="A4922" s="112">
        <f t="shared" si="1569"/>
        <v>44947</v>
      </c>
      <c r="B4922" s="104">
        <f t="shared" si="1577"/>
        <v>2433.12916507</v>
      </c>
      <c r="C4922" s="104">
        <f t="shared" si="1575"/>
        <v>2206.3953972799468</v>
      </c>
      <c r="D4922" s="132">
        <f t="shared" si="1578"/>
        <v>44937</v>
      </c>
      <c r="E4922" s="105">
        <f t="shared" si="1576"/>
        <v>2.3700000000000001E-3</v>
      </c>
      <c r="F4922" s="106">
        <f t="shared" si="1579"/>
        <v>11</v>
      </c>
      <c r="G4922" s="106">
        <f t="shared" si="1580"/>
        <v>31</v>
      </c>
      <c r="H4922" s="104">
        <f t="shared" si="1570"/>
        <v>1.00084032</v>
      </c>
      <c r="I4922" s="104">
        <f t="shared" si="1581"/>
        <v>1.09844125</v>
      </c>
      <c r="J4922" s="104">
        <f t="shared" si="1582"/>
        <v>1.09936429</v>
      </c>
      <c r="K4922" s="104">
        <f t="shared" si="1583"/>
        <v>2425.6323093800002</v>
      </c>
      <c r="L4922" s="107">
        <f t="shared" si="1572"/>
        <v>0</v>
      </c>
      <c r="M4922" s="105">
        <f t="shared" si="1573"/>
        <v>0</v>
      </c>
      <c r="N4922" s="104">
        <f t="shared" si="1584"/>
        <v>0</v>
      </c>
      <c r="O4922" s="113">
        <f t="shared" si="1571"/>
        <v>0.11</v>
      </c>
      <c r="P4922" s="108">
        <f t="shared" si="1585"/>
        <v>1.003090681</v>
      </c>
      <c r="Q4922" s="104">
        <f t="shared" si="1586"/>
        <v>7.4968556900000003</v>
      </c>
      <c r="R4922" s="104">
        <f t="shared" si="1587"/>
        <v>7.4968556900000003</v>
      </c>
      <c r="S4922" s="109" t="s">
        <v>52</v>
      </c>
      <c r="T4922" s="110">
        <f t="shared" si="1574"/>
        <v>44967</v>
      </c>
      <c r="U4922" s="111">
        <f t="shared" si="1588"/>
        <v>0</v>
      </c>
    </row>
    <row r="4923" spans="1:21" x14ac:dyDescent="0.2">
      <c r="A4923" s="112">
        <f t="shared" si="1569"/>
        <v>44948</v>
      </c>
      <c r="B4923" s="104">
        <f t="shared" si="1577"/>
        <v>2433.9976962299997</v>
      </c>
      <c r="C4923" s="104">
        <f t="shared" si="1575"/>
        <v>2206.3953972799468</v>
      </c>
      <c r="D4923" s="132">
        <f t="shared" si="1578"/>
        <v>44937</v>
      </c>
      <c r="E4923" s="105">
        <f t="shared" si="1576"/>
        <v>2.3700000000000001E-3</v>
      </c>
      <c r="F4923" s="106">
        <f t="shared" si="1579"/>
        <v>12</v>
      </c>
      <c r="G4923" s="106">
        <f t="shared" si="1580"/>
        <v>31</v>
      </c>
      <c r="H4923" s="104">
        <f t="shared" si="1570"/>
        <v>1.00091675</v>
      </c>
      <c r="I4923" s="104">
        <f t="shared" si="1581"/>
        <v>1.09844125</v>
      </c>
      <c r="J4923" s="104">
        <f t="shared" si="1582"/>
        <v>1.0994482400000001</v>
      </c>
      <c r="K4923" s="104">
        <f t="shared" si="1583"/>
        <v>2425.8175362799998</v>
      </c>
      <c r="L4923" s="107">
        <f t="shared" si="1572"/>
        <v>0</v>
      </c>
      <c r="M4923" s="105">
        <f t="shared" si="1573"/>
        <v>0</v>
      </c>
      <c r="N4923" s="104">
        <f t="shared" si="1584"/>
        <v>0</v>
      </c>
      <c r="O4923" s="113">
        <f t="shared" si="1571"/>
        <v>0.11</v>
      </c>
      <c r="P4923" s="108">
        <f t="shared" si="1585"/>
        <v>1.0033721250000001</v>
      </c>
      <c r="Q4923" s="104">
        <f t="shared" si="1586"/>
        <v>8.1801599500000002</v>
      </c>
      <c r="R4923" s="104">
        <f t="shared" si="1587"/>
        <v>8.1801599500000002</v>
      </c>
      <c r="S4923" s="109" t="s">
        <v>52</v>
      </c>
      <c r="T4923" s="110">
        <f t="shared" si="1574"/>
        <v>44967</v>
      </c>
      <c r="U4923" s="111">
        <f t="shared" si="1588"/>
        <v>0</v>
      </c>
    </row>
    <row r="4924" spans="1:21" x14ac:dyDescent="0.2">
      <c r="A4924" s="112">
        <f t="shared" si="1569"/>
        <v>44949</v>
      </c>
      <c r="B4924" s="104">
        <f t="shared" si="1577"/>
        <v>2434.86652331</v>
      </c>
      <c r="C4924" s="104">
        <f t="shared" si="1575"/>
        <v>2206.3953972799468</v>
      </c>
      <c r="D4924" s="132">
        <f t="shared" si="1578"/>
        <v>44937</v>
      </c>
      <c r="E4924" s="105">
        <f t="shared" si="1576"/>
        <v>2.3700000000000001E-3</v>
      </c>
      <c r="F4924" s="106">
        <f t="shared" si="1579"/>
        <v>13</v>
      </c>
      <c r="G4924" s="106">
        <f t="shared" si="1580"/>
        <v>31</v>
      </c>
      <c r="H4924" s="104">
        <f t="shared" si="1570"/>
        <v>1.00099318</v>
      </c>
      <c r="I4924" s="104">
        <f t="shared" si="1581"/>
        <v>1.09844125</v>
      </c>
      <c r="J4924" s="104">
        <f t="shared" si="1582"/>
        <v>1.0995321899999999</v>
      </c>
      <c r="K4924" s="104">
        <f t="shared" si="1583"/>
        <v>2426.00276317</v>
      </c>
      <c r="L4924" s="107">
        <f t="shared" si="1572"/>
        <v>0</v>
      </c>
      <c r="M4924" s="105">
        <f t="shared" si="1573"/>
        <v>0</v>
      </c>
      <c r="N4924" s="104">
        <f t="shared" si="1584"/>
        <v>0</v>
      </c>
      <c r="O4924" s="113">
        <f t="shared" si="1571"/>
        <v>0.11</v>
      </c>
      <c r="P4924" s="108">
        <f t="shared" si="1585"/>
        <v>1.003653648</v>
      </c>
      <c r="Q4924" s="104">
        <f t="shared" si="1586"/>
        <v>8.8637601400000001</v>
      </c>
      <c r="R4924" s="104">
        <f t="shared" si="1587"/>
        <v>8.8637601400000001</v>
      </c>
      <c r="S4924" s="109" t="s">
        <v>52</v>
      </c>
      <c r="T4924" s="110">
        <f t="shared" si="1574"/>
        <v>44967</v>
      </c>
      <c r="U4924" s="111">
        <f t="shared" si="1588"/>
        <v>0</v>
      </c>
    </row>
    <row r="4925" spans="1:21" x14ac:dyDescent="0.2">
      <c r="A4925" s="112">
        <f t="shared" si="1569"/>
        <v>44950</v>
      </c>
      <c r="B4925" s="104">
        <f t="shared" si="1577"/>
        <v>2435.7356906499999</v>
      </c>
      <c r="C4925" s="104">
        <f t="shared" si="1575"/>
        <v>2206.3953972799468</v>
      </c>
      <c r="D4925" s="132">
        <f t="shared" si="1578"/>
        <v>44937</v>
      </c>
      <c r="E4925" s="105">
        <f t="shared" si="1576"/>
        <v>2.3700000000000001E-3</v>
      </c>
      <c r="F4925" s="106">
        <f t="shared" si="1579"/>
        <v>14</v>
      </c>
      <c r="G4925" s="106">
        <f t="shared" si="1580"/>
        <v>31</v>
      </c>
      <c r="H4925" s="104">
        <f t="shared" si="1570"/>
        <v>1.00106962</v>
      </c>
      <c r="I4925" s="104">
        <f t="shared" si="1581"/>
        <v>1.09844125</v>
      </c>
      <c r="J4925" s="104">
        <f t="shared" si="1582"/>
        <v>1.0996161600000001</v>
      </c>
      <c r="K4925" s="104">
        <f t="shared" si="1583"/>
        <v>2426.1880341900001</v>
      </c>
      <c r="L4925" s="107">
        <f t="shared" si="1572"/>
        <v>0</v>
      </c>
      <c r="M4925" s="105">
        <f t="shared" si="1573"/>
        <v>0</v>
      </c>
      <c r="N4925" s="104">
        <f t="shared" si="1584"/>
        <v>0</v>
      </c>
      <c r="O4925" s="113">
        <f t="shared" si="1571"/>
        <v>0.11</v>
      </c>
      <c r="P4925" s="108">
        <f t="shared" si="1585"/>
        <v>1.0039352500000001</v>
      </c>
      <c r="Q4925" s="104">
        <f t="shared" si="1586"/>
        <v>9.5476564600000007</v>
      </c>
      <c r="R4925" s="104">
        <f t="shared" si="1587"/>
        <v>9.5476564600000007</v>
      </c>
      <c r="S4925" s="109" t="s">
        <v>52</v>
      </c>
      <c r="T4925" s="110">
        <f t="shared" si="1574"/>
        <v>44967</v>
      </c>
      <c r="U4925" s="111">
        <f t="shared" si="1588"/>
        <v>0</v>
      </c>
    </row>
    <row r="4926" spans="1:21" x14ac:dyDescent="0.2">
      <c r="A4926" s="112">
        <f t="shared" si="1569"/>
        <v>44951</v>
      </c>
      <c r="B4926" s="104">
        <f t="shared" si="1577"/>
        <v>2436.6051761799999</v>
      </c>
      <c r="C4926" s="104">
        <f t="shared" si="1575"/>
        <v>2206.3953972799468</v>
      </c>
      <c r="D4926" s="132">
        <f t="shared" si="1578"/>
        <v>44937</v>
      </c>
      <c r="E4926" s="105">
        <f t="shared" si="1576"/>
        <v>2.3700000000000001E-3</v>
      </c>
      <c r="F4926" s="106">
        <f t="shared" si="1579"/>
        <v>15</v>
      </c>
      <c r="G4926" s="106">
        <f t="shared" si="1580"/>
        <v>31</v>
      </c>
      <c r="H4926" s="104">
        <f t="shared" si="1570"/>
        <v>1.0011460700000001</v>
      </c>
      <c r="I4926" s="104">
        <f t="shared" si="1581"/>
        <v>1.09844125</v>
      </c>
      <c r="J4926" s="104">
        <f t="shared" si="1582"/>
        <v>1.0997001399999999</v>
      </c>
      <c r="K4926" s="104">
        <f t="shared" si="1583"/>
        <v>2426.37332728</v>
      </c>
      <c r="L4926" s="107">
        <f t="shared" si="1572"/>
        <v>0</v>
      </c>
      <c r="M4926" s="105">
        <f t="shared" si="1573"/>
        <v>0</v>
      </c>
      <c r="N4926" s="104">
        <f t="shared" si="1584"/>
        <v>0</v>
      </c>
      <c r="O4926" s="113">
        <f t="shared" si="1571"/>
        <v>0.11</v>
      </c>
      <c r="P4926" s="108">
        <f t="shared" si="1585"/>
        <v>1.004216931</v>
      </c>
      <c r="Q4926" s="104">
        <f t="shared" si="1586"/>
        <v>10.231848899999999</v>
      </c>
      <c r="R4926" s="104">
        <f t="shared" si="1587"/>
        <v>10.231848899999999</v>
      </c>
      <c r="S4926" s="109" t="s">
        <v>52</v>
      </c>
      <c r="T4926" s="110">
        <f t="shared" si="1574"/>
        <v>44967</v>
      </c>
      <c r="U4926" s="111">
        <f t="shared" si="1588"/>
        <v>0</v>
      </c>
    </row>
    <row r="4927" spans="1:21" x14ac:dyDescent="0.2">
      <c r="A4927" s="112">
        <f t="shared" si="1569"/>
        <v>44952</v>
      </c>
      <c r="B4927" s="104">
        <f t="shared" si="1577"/>
        <v>2437.4749380500002</v>
      </c>
      <c r="C4927" s="104">
        <f t="shared" si="1575"/>
        <v>2206.3953972799468</v>
      </c>
      <c r="D4927" s="132">
        <f t="shared" si="1578"/>
        <v>44937</v>
      </c>
      <c r="E4927" s="105">
        <f t="shared" si="1576"/>
        <v>2.3700000000000001E-3</v>
      </c>
      <c r="F4927" s="106">
        <f t="shared" si="1579"/>
        <v>16</v>
      </c>
      <c r="G4927" s="106">
        <f t="shared" si="1580"/>
        <v>31</v>
      </c>
      <c r="H4927" s="104">
        <f t="shared" si="1570"/>
        <v>1.00122252</v>
      </c>
      <c r="I4927" s="104">
        <f t="shared" si="1581"/>
        <v>1.09844125</v>
      </c>
      <c r="J4927" s="104">
        <f t="shared" si="1582"/>
        <v>1.0997841100000001</v>
      </c>
      <c r="K4927" s="104">
        <f t="shared" si="1583"/>
        <v>2426.5585983000001</v>
      </c>
      <c r="L4927" s="107">
        <f t="shared" si="1572"/>
        <v>0</v>
      </c>
      <c r="M4927" s="105">
        <f t="shared" si="1573"/>
        <v>0</v>
      </c>
      <c r="N4927" s="104">
        <f t="shared" si="1584"/>
        <v>0</v>
      </c>
      <c r="O4927" s="113">
        <f t="shared" si="1571"/>
        <v>0.11</v>
      </c>
      <c r="P4927" s="108">
        <f t="shared" si="1585"/>
        <v>1.0044986920000001</v>
      </c>
      <c r="Q4927" s="104">
        <f t="shared" si="1586"/>
        <v>10.916339750000001</v>
      </c>
      <c r="R4927" s="104">
        <f t="shared" si="1587"/>
        <v>10.916339750000001</v>
      </c>
      <c r="S4927" s="109" t="s">
        <v>52</v>
      </c>
      <c r="T4927" s="110">
        <f t="shared" si="1574"/>
        <v>44967</v>
      </c>
      <c r="U4927" s="111">
        <f t="shared" si="1588"/>
        <v>0</v>
      </c>
    </row>
    <row r="4928" spans="1:21" x14ac:dyDescent="0.2">
      <c r="A4928" s="112">
        <f t="shared" si="1569"/>
        <v>44953</v>
      </c>
      <c r="B4928" s="104">
        <f t="shared" si="1577"/>
        <v>2438.34503795</v>
      </c>
      <c r="C4928" s="104">
        <f t="shared" si="1575"/>
        <v>2206.3953972799468</v>
      </c>
      <c r="D4928" s="132">
        <f t="shared" si="1578"/>
        <v>44937</v>
      </c>
      <c r="E4928" s="105">
        <f t="shared" si="1576"/>
        <v>2.3700000000000001E-3</v>
      </c>
      <c r="F4928" s="106">
        <f t="shared" si="1579"/>
        <v>17</v>
      </c>
      <c r="G4928" s="106">
        <f t="shared" si="1580"/>
        <v>31</v>
      </c>
      <c r="H4928" s="104">
        <f t="shared" si="1570"/>
        <v>1.0012989800000001</v>
      </c>
      <c r="I4928" s="104">
        <f t="shared" si="1581"/>
        <v>1.09844125</v>
      </c>
      <c r="J4928" s="104">
        <f t="shared" si="1582"/>
        <v>1.0998680999999999</v>
      </c>
      <c r="K4928" s="104">
        <f t="shared" si="1583"/>
        <v>2426.74391345</v>
      </c>
      <c r="L4928" s="107">
        <f t="shared" si="1572"/>
        <v>0</v>
      </c>
      <c r="M4928" s="105">
        <f t="shared" si="1573"/>
        <v>0</v>
      </c>
      <c r="N4928" s="104">
        <f t="shared" si="1584"/>
        <v>0</v>
      </c>
      <c r="O4928" s="113">
        <f t="shared" si="1571"/>
        <v>0.11</v>
      </c>
      <c r="P4928" s="108">
        <f t="shared" si="1585"/>
        <v>1.004780531</v>
      </c>
      <c r="Q4928" s="104">
        <f t="shared" si="1586"/>
        <v>11.601124499999999</v>
      </c>
      <c r="R4928" s="104">
        <f t="shared" si="1587"/>
        <v>11.601124499999999</v>
      </c>
      <c r="S4928" s="109" t="s">
        <v>52</v>
      </c>
      <c r="T4928" s="110">
        <f t="shared" si="1574"/>
        <v>44967</v>
      </c>
      <c r="U4928" s="111">
        <f t="shared" si="1588"/>
        <v>0</v>
      </c>
    </row>
    <row r="4929" spans="1:21" x14ac:dyDescent="0.2">
      <c r="A4929" s="112">
        <f t="shared" si="1569"/>
        <v>44954</v>
      </c>
      <c r="B4929" s="104">
        <f t="shared" si="1577"/>
        <v>2439.2154340399998</v>
      </c>
      <c r="C4929" s="104">
        <f t="shared" si="1575"/>
        <v>2206.3953972799468</v>
      </c>
      <c r="D4929" s="132">
        <f t="shared" si="1578"/>
        <v>44937</v>
      </c>
      <c r="E4929" s="105">
        <f t="shared" si="1576"/>
        <v>2.3700000000000001E-3</v>
      </c>
      <c r="F4929" s="106">
        <f t="shared" si="1579"/>
        <v>18</v>
      </c>
      <c r="G4929" s="106">
        <f t="shared" si="1580"/>
        <v>31</v>
      </c>
      <c r="H4929" s="104">
        <f t="shared" si="1570"/>
        <v>1.0013754399999999</v>
      </c>
      <c r="I4929" s="104">
        <f t="shared" si="1581"/>
        <v>1.09844125</v>
      </c>
      <c r="J4929" s="104">
        <f t="shared" si="1582"/>
        <v>1.0999520899999999</v>
      </c>
      <c r="K4929" s="104">
        <f t="shared" si="1583"/>
        <v>2426.9292286</v>
      </c>
      <c r="L4929" s="107">
        <f t="shared" si="1572"/>
        <v>0</v>
      </c>
      <c r="M4929" s="105">
        <f t="shared" si="1573"/>
        <v>0</v>
      </c>
      <c r="N4929" s="104">
        <f t="shared" si="1584"/>
        <v>0</v>
      </c>
      <c r="O4929" s="113">
        <f t="shared" si="1571"/>
        <v>0.11</v>
      </c>
      <c r="P4929" s="108">
        <f t="shared" si="1585"/>
        <v>1.005062449</v>
      </c>
      <c r="Q4929" s="104">
        <f t="shared" si="1586"/>
        <v>12.28620544</v>
      </c>
      <c r="R4929" s="104">
        <f t="shared" si="1587"/>
        <v>12.28620544</v>
      </c>
      <c r="S4929" s="109" t="s">
        <v>52</v>
      </c>
      <c r="T4929" s="110">
        <f t="shared" si="1574"/>
        <v>44967</v>
      </c>
      <c r="U4929" s="111">
        <f t="shared" si="1588"/>
        <v>0</v>
      </c>
    </row>
    <row r="4930" spans="1:21" x14ac:dyDescent="0.2">
      <c r="A4930" s="112">
        <f t="shared" si="1569"/>
        <v>44955</v>
      </c>
      <c r="B4930" s="104">
        <f t="shared" si="1577"/>
        <v>2440.0861287899997</v>
      </c>
      <c r="C4930" s="104">
        <f t="shared" si="1575"/>
        <v>2206.3953972799468</v>
      </c>
      <c r="D4930" s="132">
        <f t="shared" si="1578"/>
        <v>44937</v>
      </c>
      <c r="E4930" s="105">
        <f t="shared" si="1576"/>
        <v>2.3700000000000001E-3</v>
      </c>
      <c r="F4930" s="106">
        <f t="shared" si="1579"/>
        <v>19</v>
      </c>
      <c r="G4930" s="106">
        <f t="shared" si="1580"/>
        <v>31</v>
      </c>
      <c r="H4930" s="104">
        <f t="shared" si="1570"/>
        <v>1.0014519099999999</v>
      </c>
      <c r="I4930" s="104">
        <f t="shared" si="1581"/>
        <v>1.09844125</v>
      </c>
      <c r="J4930" s="104">
        <f t="shared" si="1582"/>
        <v>1.10003608</v>
      </c>
      <c r="K4930" s="104">
        <f t="shared" si="1583"/>
        <v>2427.1145437499999</v>
      </c>
      <c r="L4930" s="107">
        <f t="shared" si="1572"/>
        <v>0</v>
      </c>
      <c r="M4930" s="105">
        <f t="shared" si="1573"/>
        <v>0</v>
      </c>
      <c r="N4930" s="104">
        <f t="shared" si="1584"/>
        <v>0</v>
      </c>
      <c r="O4930" s="113">
        <f t="shared" si="1571"/>
        <v>0.11</v>
      </c>
      <c r="P4930" s="108">
        <f t="shared" si="1585"/>
        <v>1.0053444469999999</v>
      </c>
      <c r="Q4930" s="104">
        <f t="shared" si="1586"/>
        <v>12.971585040000001</v>
      </c>
      <c r="R4930" s="104">
        <f t="shared" si="1587"/>
        <v>12.971585040000001</v>
      </c>
      <c r="S4930" s="109" t="s">
        <v>52</v>
      </c>
      <c r="T4930" s="110">
        <f t="shared" si="1574"/>
        <v>44967</v>
      </c>
      <c r="U4930" s="111">
        <f t="shared" si="1588"/>
        <v>0</v>
      </c>
    </row>
    <row r="4931" spans="1:21" x14ac:dyDescent="0.2">
      <c r="A4931" s="112">
        <f t="shared" si="1569"/>
        <v>44956</v>
      </c>
      <c r="B4931" s="104">
        <f t="shared" si="1577"/>
        <v>2440.9571617600004</v>
      </c>
      <c r="C4931" s="104">
        <f t="shared" si="1575"/>
        <v>2206.3953972799468</v>
      </c>
      <c r="D4931" s="132">
        <f t="shared" si="1578"/>
        <v>44937</v>
      </c>
      <c r="E4931" s="105">
        <f t="shared" si="1576"/>
        <v>2.3700000000000001E-3</v>
      </c>
      <c r="F4931" s="106">
        <f t="shared" si="1579"/>
        <v>20</v>
      </c>
      <c r="G4931" s="106">
        <f t="shared" si="1580"/>
        <v>31</v>
      </c>
      <c r="H4931" s="104">
        <f t="shared" si="1570"/>
        <v>1.00152839</v>
      </c>
      <c r="I4931" s="104">
        <f t="shared" si="1581"/>
        <v>1.09844125</v>
      </c>
      <c r="J4931" s="104">
        <f t="shared" si="1582"/>
        <v>1.1001200900000001</v>
      </c>
      <c r="K4931" s="104">
        <f t="shared" si="1583"/>
        <v>2427.2999030300002</v>
      </c>
      <c r="L4931" s="107">
        <f t="shared" si="1572"/>
        <v>0</v>
      </c>
      <c r="M4931" s="105">
        <f t="shared" si="1573"/>
        <v>0</v>
      </c>
      <c r="N4931" s="104">
        <f t="shared" si="1584"/>
        <v>0</v>
      </c>
      <c r="O4931" s="113">
        <f t="shared" si="1571"/>
        <v>0.11</v>
      </c>
      <c r="P4931" s="108">
        <f t="shared" si="1585"/>
        <v>1.0056265230000001</v>
      </c>
      <c r="Q4931" s="104">
        <f t="shared" si="1586"/>
        <v>13.657258730000001</v>
      </c>
      <c r="R4931" s="104">
        <f t="shared" si="1587"/>
        <v>13.657258730000001</v>
      </c>
      <c r="S4931" s="109" t="s">
        <v>52</v>
      </c>
      <c r="T4931" s="110">
        <f t="shared" si="1574"/>
        <v>44967</v>
      </c>
      <c r="U4931" s="111">
        <f t="shared" si="1588"/>
        <v>0</v>
      </c>
    </row>
    <row r="4932" spans="1:21" x14ac:dyDescent="0.2">
      <c r="A4932" s="112">
        <f t="shared" si="1569"/>
        <v>44957</v>
      </c>
      <c r="B4932" s="104">
        <f t="shared" si="1577"/>
        <v>2441.8284934900003</v>
      </c>
      <c r="C4932" s="104">
        <f t="shared" si="1575"/>
        <v>2206.3953972799468</v>
      </c>
      <c r="D4932" s="132">
        <f t="shared" si="1578"/>
        <v>44937</v>
      </c>
      <c r="E4932" s="105">
        <f t="shared" si="1576"/>
        <v>2.3700000000000001E-3</v>
      </c>
      <c r="F4932" s="106">
        <f t="shared" si="1579"/>
        <v>21</v>
      </c>
      <c r="G4932" s="106">
        <f t="shared" si="1580"/>
        <v>31</v>
      </c>
      <c r="H4932" s="104">
        <f t="shared" si="1570"/>
        <v>1.00160487</v>
      </c>
      <c r="I4932" s="104">
        <f t="shared" si="1581"/>
        <v>1.09844125</v>
      </c>
      <c r="J4932" s="104">
        <f t="shared" si="1582"/>
        <v>1.1002041</v>
      </c>
      <c r="K4932" s="104">
        <f t="shared" si="1583"/>
        <v>2427.4852623000002</v>
      </c>
      <c r="L4932" s="107">
        <f t="shared" si="1572"/>
        <v>0</v>
      </c>
      <c r="M4932" s="105">
        <f t="shared" si="1573"/>
        <v>0</v>
      </c>
      <c r="N4932" s="104">
        <f t="shared" si="1584"/>
        <v>0</v>
      </c>
      <c r="O4932" s="113">
        <f t="shared" si="1571"/>
        <v>0.11</v>
      </c>
      <c r="P4932" s="108">
        <f t="shared" si="1585"/>
        <v>1.005908679</v>
      </c>
      <c r="Q4932" s="104">
        <f t="shared" si="1586"/>
        <v>14.343231189999999</v>
      </c>
      <c r="R4932" s="104">
        <f t="shared" si="1587"/>
        <v>14.343231189999999</v>
      </c>
      <c r="S4932" s="109" t="s">
        <v>52</v>
      </c>
      <c r="T4932" s="110">
        <f t="shared" si="1574"/>
        <v>44967</v>
      </c>
      <c r="U4932" s="111">
        <f t="shared" si="1588"/>
        <v>0</v>
      </c>
    </row>
    <row r="4933" spans="1:21" x14ac:dyDescent="0.2">
      <c r="A4933" s="112">
        <f t="shared" si="1569"/>
        <v>44958</v>
      </c>
      <c r="B4933" s="104">
        <f t="shared" si="1577"/>
        <v>2442.7001216099998</v>
      </c>
      <c r="C4933" s="104">
        <f t="shared" si="1575"/>
        <v>2206.3953972799468</v>
      </c>
      <c r="D4933" s="132">
        <f t="shared" si="1578"/>
        <v>44937</v>
      </c>
      <c r="E4933" s="105">
        <f t="shared" si="1576"/>
        <v>2.3700000000000001E-3</v>
      </c>
      <c r="F4933" s="106">
        <f t="shared" si="1579"/>
        <v>22</v>
      </c>
      <c r="G4933" s="106">
        <f t="shared" si="1580"/>
        <v>31</v>
      </c>
      <c r="H4933" s="104">
        <f t="shared" si="1570"/>
        <v>1.0016813499999999</v>
      </c>
      <c r="I4933" s="104">
        <f t="shared" si="1581"/>
        <v>1.09844125</v>
      </c>
      <c r="J4933" s="104">
        <f t="shared" si="1582"/>
        <v>1.1002881099999999</v>
      </c>
      <c r="K4933" s="104">
        <f t="shared" si="1583"/>
        <v>2427.67062158</v>
      </c>
      <c r="L4933" s="107">
        <f t="shared" si="1572"/>
        <v>0</v>
      </c>
      <c r="M4933" s="105">
        <f t="shared" si="1573"/>
        <v>0</v>
      </c>
      <c r="N4933" s="104">
        <f t="shared" si="1584"/>
        <v>0</v>
      </c>
      <c r="O4933" s="113">
        <f t="shared" si="1571"/>
        <v>0.11</v>
      </c>
      <c r="P4933" s="108">
        <f t="shared" si="1585"/>
        <v>1.006190914</v>
      </c>
      <c r="Q4933" s="104">
        <f t="shared" si="1586"/>
        <v>15.029500029999999</v>
      </c>
      <c r="R4933" s="104">
        <f t="shared" si="1587"/>
        <v>15.029500029999999</v>
      </c>
      <c r="S4933" s="109" t="s">
        <v>52</v>
      </c>
      <c r="T4933" s="110">
        <f t="shared" si="1574"/>
        <v>44967</v>
      </c>
      <c r="U4933" s="111">
        <f t="shared" si="1588"/>
        <v>0</v>
      </c>
    </row>
    <row r="4934" spans="1:21" x14ac:dyDescent="0.2">
      <c r="A4934" s="112">
        <f t="shared" si="1569"/>
        <v>44959</v>
      </c>
      <c r="B4934" s="104">
        <f t="shared" si="1577"/>
        <v>2443.5720683699997</v>
      </c>
      <c r="C4934" s="104">
        <f t="shared" si="1575"/>
        <v>2206.3953972799468</v>
      </c>
      <c r="D4934" s="132">
        <f t="shared" si="1578"/>
        <v>44937</v>
      </c>
      <c r="E4934" s="105">
        <f t="shared" si="1576"/>
        <v>2.3700000000000001E-3</v>
      </c>
      <c r="F4934" s="106">
        <f t="shared" si="1579"/>
        <v>23</v>
      </c>
      <c r="G4934" s="106">
        <f t="shared" si="1580"/>
        <v>31</v>
      </c>
      <c r="H4934" s="104">
        <f t="shared" si="1570"/>
        <v>1.00175784</v>
      </c>
      <c r="I4934" s="104">
        <f t="shared" si="1581"/>
        <v>1.09844125</v>
      </c>
      <c r="J4934" s="104">
        <f t="shared" si="1582"/>
        <v>1.10037213</v>
      </c>
      <c r="K4934" s="104">
        <f t="shared" si="1583"/>
        <v>2427.8560029199998</v>
      </c>
      <c r="L4934" s="107">
        <f t="shared" si="1572"/>
        <v>0</v>
      </c>
      <c r="M4934" s="105">
        <f t="shared" si="1573"/>
        <v>0</v>
      </c>
      <c r="N4934" s="104">
        <f t="shared" si="1584"/>
        <v>0</v>
      </c>
      <c r="O4934" s="113">
        <f t="shared" si="1571"/>
        <v>0.11</v>
      </c>
      <c r="P4934" s="108">
        <f t="shared" si="1585"/>
        <v>1.0064732279999999</v>
      </c>
      <c r="Q4934" s="104">
        <f t="shared" si="1586"/>
        <v>15.71606545</v>
      </c>
      <c r="R4934" s="104">
        <f t="shared" si="1587"/>
        <v>15.71606545</v>
      </c>
      <c r="S4934" s="109" t="s">
        <v>52</v>
      </c>
      <c r="T4934" s="110">
        <f t="shared" si="1574"/>
        <v>44967</v>
      </c>
      <c r="U4934" s="111">
        <f t="shared" si="1588"/>
        <v>0</v>
      </c>
    </row>
    <row r="4935" spans="1:21" x14ac:dyDescent="0.2">
      <c r="A4935" s="112">
        <f t="shared" si="1569"/>
        <v>44960</v>
      </c>
      <c r="B4935" s="104">
        <f t="shared" si="1577"/>
        <v>2444.4443338400001</v>
      </c>
      <c r="C4935" s="104">
        <f t="shared" si="1575"/>
        <v>2206.3953972799468</v>
      </c>
      <c r="D4935" s="132">
        <f t="shared" si="1578"/>
        <v>44937</v>
      </c>
      <c r="E4935" s="105">
        <f t="shared" si="1576"/>
        <v>2.3700000000000001E-3</v>
      </c>
      <c r="F4935" s="106">
        <f t="shared" si="1579"/>
        <v>24</v>
      </c>
      <c r="G4935" s="106">
        <f t="shared" si="1580"/>
        <v>31</v>
      </c>
      <c r="H4935" s="104">
        <f t="shared" si="1570"/>
        <v>1.00183434</v>
      </c>
      <c r="I4935" s="104">
        <f t="shared" si="1581"/>
        <v>1.09844125</v>
      </c>
      <c r="J4935" s="104">
        <f t="shared" si="1582"/>
        <v>1.10045616</v>
      </c>
      <c r="K4935" s="104">
        <f t="shared" si="1583"/>
        <v>2428.04140633</v>
      </c>
      <c r="L4935" s="107">
        <f t="shared" si="1572"/>
        <v>0</v>
      </c>
      <c r="M4935" s="105">
        <f t="shared" si="1573"/>
        <v>0</v>
      </c>
      <c r="N4935" s="104">
        <f t="shared" si="1584"/>
        <v>0</v>
      </c>
      <c r="O4935" s="113">
        <f t="shared" si="1571"/>
        <v>0.11</v>
      </c>
      <c r="P4935" s="108">
        <f t="shared" si="1585"/>
        <v>1.0067556209999999</v>
      </c>
      <c r="Q4935" s="104">
        <f t="shared" si="1586"/>
        <v>16.402927510000001</v>
      </c>
      <c r="R4935" s="104">
        <f t="shared" si="1587"/>
        <v>16.402927510000001</v>
      </c>
      <c r="S4935" s="109" t="s">
        <v>52</v>
      </c>
      <c r="T4935" s="110">
        <f t="shared" si="1574"/>
        <v>44967</v>
      </c>
      <c r="U4935" s="111">
        <f t="shared" si="1588"/>
        <v>0</v>
      </c>
    </row>
    <row r="4936" spans="1:21" x14ac:dyDescent="0.2">
      <c r="A4936" s="112">
        <f t="shared" si="1569"/>
        <v>44961</v>
      </c>
      <c r="B4936" s="104">
        <f t="shared" si="1577"/>
        <v>2445.31692049</v>
      </c>
      <c r="C4936" s="104">
        <f t="shared" si="1575"/>
        <v>2206.3953972799468</v>
      </c>
      <c r="D4936" s="132">
        <f t="shared" si="1578"/>
        <v>44937</v>
      </c>
      <c r="E4936" s="105">
        <f t="shared" si="1576"/>
        <v>2.3700000000000001E-3</v>
      </c>
      <c r="F4936" s="106">
        <f t="shared" si="1579"/>
        <v>25</v>
      </c>
      <c r="G4936" s="106">
        <f t="shared" si="1580"/>
        <v>31</v>
      </c>
      <c r="H4936" s="104">
        <f t="shared" si="1570"/>
        <v>1.00191085</v>
      </c>
      <c r="I4936" s="104">
        <f t="shared" si="1581"/>
        <v>1.09844125</v>
      </c>
      <c r="J4936" s="104">
        <f t="shared" si="1582"/>
        <v>1.1005402</v>
      </c>
      <c r="K4936" s="104">
        <f t="shared" si="1583"/>
        <v>2428.2268318000001</v>
      </c>
      <c r="L4936" s="107">
        <f t="shared" si="1572"/>
        <v>0</v>
      </c>
      <c r="M4936" s="105">
        <f t="shared" si="1573"/>
        <v>0</v>
      </c>
      <c r="N4936" s="104">
        <f t="shared" si="1584"/>
        <v>0</v>
      </c>
      <c r="O4936" s="113">
        <f t="shared" si="1571"/>
        <v>0.11</v>
      </c>
      <c r="P4936" s="108">
        <f t="shared" si="1585"/>
        <v>1.0070380940000001</v>
      </c>
      <c r="Q4936" s="104">
        <f t="shared" si="1586"/>
        <v>17.090088690000002</v>
      </c>
      <c r="R4936" s="104">
        <f t="shared" si="1587"/>
        <v>17.090088690000002</v>
      </c>
      <c r="S4936" s="109" t="s">
        <v>52</v>
      </c>
      <c r="T4936" s="110">
        <f t="shared" si="1574"/>
        <v>44967</v>
      </c>
      <c r="U4936" s="111">
        <f t="shared" si="1588"/>
        <v>0</v>
      </c>
    </row>
    <row r="4937" spans="1:21" x14ac:dyDescent="0.2">
      <c r="A4937" s="112">
        <f t="shared" si="1569"/>
        <v>44962</v>
      </c>
      <c r="B4937" s="104">
        <f t="shared" si="1577"/>
        <v>2446.1898013099999</v>
      </c>
      <c r="C4937" s="104">
        <f t="shared" si="1575"/>
        <v>2206.3953972799468</v>
      </c>
      <c r="D4937" s="132">
        <f t="shared" si="1578"/>
        <v>44937</v>
      </c>
      <c r="E4937" s="105">
        <f t="shared" si="1576"/>
        <v>2.3700000000000001E-3</v>
      </c>
      <c r="F4937" s="106">
        <f t="shared" si="1579"/>
        <v>26</v>
      </c>
      <c r="G4937" s="106">
        <f t="shared" si="1580"/>
        <v>31</v>
      </c>
      <c r="H4937" s="104">
        <f t="shared" si="1570"/>
        <v>1.00198736</v>
      </c>
      <c r="I4937" s="104">
        <f t="shared" si="1581"/>
        <v>1.09844125</v>
      </c>
      <c r="J4937" s="104">
        <f t="shared" si="1582"/>
        <v>1.1006242399999999</v>
      </c>
      <c r="K4937" s="104">
        <f t="shared" si="1583"/>
        <v>2428.4122572699998</v>
      </c>
      <c r="L4937" s="107">
        <f t="shared" si="1572"/>
        <v>0</v>
      </c>
      <c r="M4937" s="105">
        <f t="shared" si="1573"/>
        <v>0</v>
      </c>
      <c r="N4937" s="104">
        <f t="shared" si="1584"/>
        <v>0</v>
      </c>
      <c r="O4937" s="113">
        <f t="shared" si="1571"/>
        <v>0.11</v>
      </c>
      <c r="P4937" s="108">
        <f t="shared" si="1585"/>
        <v>1.0073206450000001</v>
      </c>
      <c r="Q4937" s="104">
        <f t="shared" si="1586"/>
        <v>17.777544039999999</v>
      </c>
      <c r="R4937" s="104">
        <f t="shared" si="1587"/>
        <v>17.777544039999999</v>
      </c>
      <c r="S4937" s="109" t="s">
        <v>52</v>
      </c>
      <c r="T4937" s="110">
        <f t="shared" si="1574"/>
        <v>44967</v>
      </c>
      <c r="U4937" s="111">
        <f t="shared" si="1588"/>
        <v>0</v>
      </c>
    </row>
    <row r="4938" spans="1:21" x14ac:dyDescent="0.2">
      <c r="A4938" s="112">
        <f t="shared" si="1569"/>
        <v>44963</v>
      </c>
      <c r="B4938" s="104">
        <f t="shared" si="1577"/>
        <v>2447.0629812000002</v>
      </c>
      <c r="C4938" s="104">
        <f t="shared" si="1575"/>
        <v>2206.3953972799468</v>
      </c>
      <c r="D4938" s="132">
        <f t="shared" si="1578"/>
        <v>44937</v>
      </c>
      <c r="E4938" s="105">
        <f t="shared" si="1576"/>
        <v>2.3700000000000001E-3</v>
      </c>
      <c r="F4938" s="106">
        <f t="shared" si="1579"/>
        <v>27</v>
      </c>
      <c r="G4938" s="106">
        <f t="shared" si="1580"/>
        <v>31</v>
      </c>
      <c r="H4938" s="104">
        <f t="shared" si="1570"/>
        <v>1.00206387</v>
      </c>
      <c r="I4938" s="104">
        <f t="shared" si="1581"/>
        <v>1.09844125</v>
      </c>
      <c r="J4938" s="104">
        <f t="shared" si="1582"/>
        <v>1.1007082800000001</v>
      </c>
      <c r="K4938" s="104">
        <f t="shared" si="1583"/>
        <v>2428.5976827300001</v>
      </c>
      <c r="L4938" s="107">
        <f t="shared" si="1572"/>
        <v>0</v>
      </c>
      <c r="M4938" s="105">
        <f t="shared" si="1573"/>
        <v>0</v>
      </c>
      <c r="N4938" s="104">
        <f t="shared" si="1584"/>
        <v>0</v>
      </c>
      <c r="O4938" s="113">
        <f t="shared" si="1571"/>
        <v>0.11</v>
      </c>
      <c r="P4938" s="108">
        <f t="shared" si="1585"/>
        <v>1.007603276</v>
      </c>
      <c r="Q4938" s="104">
        <f t="shared" si="1586"/>
        <v>18.46529847</v>
      </c>
      <c r="R4938" s="104">
        <f t="shared" si="1587"/>
        <v>18.46529847</v>
      </c>
      <c r="S4938" s="109" t="s">
        <v>52</v>
      </c>
      <c r="T4938" s="110">
        <f t="shared" si="1574"/>
        <v>44967</v>
      </c>
      <c r="U4938" s="111">
        <f t="shared" si="1588"/>
        <v>0</v>
      </c>
    </row>
    <row r="4939" spans="1:21" x14ac:dyDescent="0.2">
      <c r="A4939" s="112">
        <f t="shared" ref="A4939:A5002" si="1589">(A4938+1)</f>
        <v>44964</v>
      </c>
      <c r="B4939" s="104">
        <f t="shared" si="1577"/>
        <v>2447.9365046900002</v>
      </c>
      <c r="C4939" s="104">
        <f t="shared" si="1575"/>
        <v>2206.3953972799468</v>
      </c>
      <c r="D4939" s="132">
        <f t="shared" si="1578"/>
        <v>44937</v>
      </c>
      <c r="E4939" s="105">
        <f t="shared" si="1576"/>
        <v>2.3700000000000001E-3</v>
      </c>
      <c r="F4939" s="106">
        <f t="shared" si="1579"/>
        <v>28</v>
      </c>
      <c r="G4939" s="106">
        <f t="shared" si="1580"/>
        <v>31</v>
      </c>
      <c r="H4939" s="104">
        <f t="shared" ref="H4939:H5002" si="1590">TRUNC(((1+$E4939)^($F4939/$G4939)),8)</f>
        <v>1.0021403900000001</v>
      </c>
      <c r="I4939" s="104">
        <f t="shared" si="1581"/>
        <v>1.09844125</v>
      </c>
      <c r="J4939" s="104">
        <f t="shared" si="1582"/>
        <v>1.1007923399999999</v>
      </c>
      <c r="K4939" s="104">
        <f t="shared" si="1583"/>
        <v>2428.7831523300001</v>
      </c>
      <c r="L4939" s="107">
        <f t="shared" si="1572"/>
        <v>0</v>
      </c>
      <c r="M4939" s="105">
        <f t="shared" si="1573"/>
        <v>0</v>
      </c>
      <c r="N4939" s="104">
        <f t="shared" si="1584"/>
        <v>0</v>
      </c>
      <c r="O4939" s="113">
        <f t="shared" ref="O4939:O5002" si="1591">(O4938)</f>
        <v>0.11</v>
      </c>
      <c r="P4939" s="108">
        <f t="shared" si="1585"/>
        <v>1.0078859870000001</v>
      </c>
      <c r="Q4939" s="104">
        <f t="shared" si="1586"/>
        <v>19.15335236</v>
      </c>
      <c r="R4939" s="104">
        <f t="shared" si="1587"/>
        <v>19.15335236</v>
      </c>
      <c r="S4939" s="109" t="s">
        <v>52</v>
      </c>
      <c r="T4939" s="110">
        <f t="shared" si="1574"/>
        <v>44967</v>
      </c>
      <c r="U4939" s="111">
        <f t="shared" si="1588"/>
        <v>0</v>
      </c>
    </row>
    <row r="4940" spans="1:21" x14ac:dyDescent="0.2">
      <c r="A4940" s="112">
        <f t="shared" si="1589"/>
        <v>44965</v>
      </c>
      <c r="B4940" s="104">
        <f t="shared" si="1577"/>
        <v>2448.8103225100003</v>
      </c>
      <c r="C4940" s="104">
        <f t="shared" si="1575"/>
        <v>2206.3953972799468</v>
      </c>
      <c r="D4940" s="132">
        <f t="shared" si="1578"/>
        <v>44937</v>
      </c>
      <c r="E4940" s="105">
        <f t="shared" si="1576"/>
        <v>2.3700000000000001E-3</v>
      </c>
      <c r="F4940" s="106">
        <f t="shared" si="1579"/>
        <v>29</v>
      </c>
      <c r="G4940" s="106">
        <f t="shared" si="1580"/>
        <v>31</v>
      </c>
      <c r="H4940" s="104">
        <f t="shared" si="1590"/>
        <v>1.00221692</v>
      </c>
      <c r="I4940" s="104">
        <f t="shared" si="1581"/>
        <v>1.09844125</v>
      </c>
      <c r="J4940" s="104">
        <f t="shared" si="1582"/>
        <v>1.1008764</v>
      </c>
      <c r="K4940" s="104">
        <f t="shared" si="1583"/>
        <v>2428.9686219300002</v>
      </c>
      <c r="L4940" s="107">
        <f t="shared" ref="L4940:L5003" si="1592">IF(DAY(A4940)=E$2,VLOOKUP(A4940,$X$10:$AE$196,7),0)</f>
        <v>0</v>
      </c>
      <c r="M4940" s="105">
        <f t="shared" ref="M4940:M5003" si="1593">IF(DAY(A4940)=E$2,VLOOKUP(A4940,$X$10:$AE$200,5),0)</f>
        <v>0</v>
      </c>
      <c r="N4940" s="104">
        <f t="shared" si="1584"/>
        <v>0</v>
      </c>
      <c r="O4940" s="113">
        <f t="shared" si="1591"/>
        <v>0.11</v>
      </c>
      <c r="P4940" s="108">
        <f t="shared" si="1585"/>
        <v>1.008168776</v>
      </c>
      <c r="Q4940" s="104">
        <f t="shared" si="1586"/>
        <v>19.841700580000001</v>
      </c>
      <c r="R4940" s="104">
        <f t="shared" si="1587"/>
        <v>19.841700580000001</v>
      </c>
      <c r="S4940" s="109" t="s">
        <v>52</v>
      </c>
      <c r="T4940" s="110">
        <f t="shared" ref="T4940:T5003" si="1594">IF(DAY(A4940)=E$2+1,VLOOKUP(A4939,$X$10:$AE$200,8),T4939)</f>
        <v>44967</v>
      </c>
      <c r="U4940" s="111">
        <f t="shared" si="1588"/>
        <v>0</v>
      </c>
    </row>
    <row r="4941" spans="1:21" x14ac:dyDescent="0.2">
      <c r="A4941" s="112">
        <f t="shared" si="1589"/>
        <v>44966</v>
      </c>
      <c r="B4941" s="104">
        <f t="shared" si="1577"/>
        <v>2449.6844840500003</v>
      </c>
      <c r="C4941" s="104">
        <f t="shared" si="1575"/>
        <v>2206.3953972799468</v>
      </c>
      <c r="D4941" s="132">
        <f t="shared" si="1578"/>
        <v>44937</v>
      </c>
      <c r="E4941" s="105">
        <f t="shared" si="1576"/>
        <v>2.3700000000000001E-3</v>
      </c>
      <c r="F4941" s="106">
        <f t="shared" si="1579"/>
        <v>30</v>
      </c>
      <c r="G4941" s="106">
        <f t="shared" si="1580"/>
        <v>31</v>
      </c>
      <c r="H4941" s="104">
        <f t="shared" si="1590"/>
        <v>1.00229346</v>
      </c>
      <c r="I4941" s="104">
        <f t="shared" si="1581"/>
        <v>1.09844125</v>
      </c>
      <c r="J4941" s="104">
        <f t="shared" si="1582"/>
        <v>1.1009604799999999</v>
      </c>
      <c r="K4941" s="104">
        <f t="shared" si="1583"/>
        <v>2429.1541356500002</v>
      </c>
      <c r="L4941" s="107">
        <f t="shared" si="1592"/>
        <v>0</v>
      </c>
      <c r="M4941" s="105">
        <f t="shared" si="1593"/>
        <v>0</v>
      </c>
      <c r="N4941" s="104">
        <f t="shared" si="1584"/>
        <v>0</v>
      </c>
      <c r="O4941" s="113">
        <f t="shared" si="1591"/>
        <v>0.11</v>
      </c>
      <c r="P4941" s="108">
        <f t="shared" si="1585"/>
        <v>1.0084516450000001</v>
      </c>
      <c r="Q4941" s="104">
        <f t="shared" si="1586"/>
        <v>20.530348400000001</v>
      </c>
      <c r="R4941" s="104">
        <f t="shared" si="1587"/>
        <v>20.530348400000001</v>
      </c>
      <c r="S4941" s="109" t="s">
        <v>52</v>
      </c>
      <c r="T4941" s="110">
        <f t="shared" si="1594"/>
        <v>44967</v>
      </c>
      <c r="U4941" s="111">
        <f t="shared" si="1588"/>
        <v>0</v>
      </c>
    </row>
    <row r="4942" spans="1:21" x14ac:dyDescent="0.2">
      <c r="A4942" s="112">
        <f t="shared" si="1589"/>
        <v>44967</v>
      </c>
      <c r="B4942" s="104">
        <f t="shared" si="1577"/>
        <v>2450.5589226500001</v>
      </c>
      <c r="C4942" s="104">
        <f t="shared" si="1575"/>
        <v>2206.3953972799468</v>
      </c>
      <c r="D4942" s="132">
        <f t="shared" si="1578"/>
        <v>44937</v>
      </c>
      <c r="E4942" s="105">
        <f t="shared" si="1576"/>
        <v>2.3700000000000001E-3</v>
      </c>
      <c r="F4942" s="106">
        <f t="shared" si="1579"/>
        <v>31</v>
      </c>
      <c r="G4942" s="106">
        <f t="shared" si="1580"/>
        <v>31</v>
      </c>
      <c r="H4942" s="104">
        <f t="shared" si="1590"/>
        <v>1.00237</v>
      </c>
      <c r="I4942" s="104">
        <f t="shared" si="1581"/>
        <v>1.09844125</v>
      </c>
      <c r="J4942" s="104">
        <f t="shared" si="1582"/>
        <v>1.1010445499999999</v>
      </c>
      <c r="K4942" s="104">
        <f t="shared" si="1583"/>
        <v>2429.3396273200001</v>
      </c>
      <c r="L4942" s="107">
        <f t="shared" si="1592"/>
        <v>161</v>
      </c>
      <c r="M4942" s="105">
        <f>N4942/K4942</f>
        <v>0.22721693496966555</v>
      </c>
      <c r="N4942" s="104">
        <f>147.90305519+404.08404893</f>
        <v>551.98710412000003</v>
      </c>
      <c r="O4942" s="113">
        <f t="shared" si="1591"/>
        <v>0.11</v>
      </c>
      <c r="P4942" s="108">
        <f t="shared" si="1585"/>
        <v>1.0087345940000001</v>
      </c>
      <c r="Q4942" s="104">
        <f t="shared" si="1586"/>
        <v>21.219295330000001</v>
      </c>
      <c r="R4942" s="104">
        <f t="shared" si="1587"/>
        <v>573.20639945000005</v>
      </c>
      <c r="S4942" s="109" t="s">
        <v>52</v>
      </c>
      <c r="T4942" s="110">
        <f t="shared" si="1594"/>
        <v>44967</v>
      </c>
      <c r="U4942" s="111">
        <f t="shared" si="1588"/>
        <v>1877.3525232000002</v>
      </c>
    </row>
    <row r="4943" spans="1:21" x14ac:dyDescent="0.2">
      <c r="A4943" s="112">
        <f t="shared" si="1589"/>
        <v>44968</v>
      </c>
      <c r="B4943" s="104">
        <f t="shared" si="1577"/>
        <v>1877.99100686</v>
      </c>
      <c r="C4943" s="104">
        <f t="shared" si="1575"/>
        <v>1705.0649977799467</v>
      </c>
      <c r="D4943" s="132">
        <f t="shared" si="1578"/>
        <v>44968</v>
      </c>
      <c r="E4943" s="105">
        <f t="shared" si="1576"/>
        <v>8.25E-4</v>
      </c>
      <c r="F4943" s="106">
        <f t="shared" si="1579"/>
        <v>1</v>
      </c>
      <c r="G4943" s="106">
        <f t="shared" si="1580"/>
        <v>28</v>
      </c>
      <c r="H4943" s="104">
        <f t="shared" si="1590"/>
        <v>1.00002945</v>
      </c>
      <c r="I4943" s="104">
        <f t="shared" si="1581"/>
        <v>1.1010445499999999</v>
      </c>
      <c r="J4943" s="104">
        <f t="shared" si="1582"/>
        <v>1.10107697</v>
      </c>
      <c r="K4943" s="104">
        <f t="shared" si="1583"/>
        <v>1877.4078013999999</v>
      </c>
      <c r="L4943" s="107">
        <f t="shared" si="1592"/>
        <v>0</v>
      </c>
      <c r="M4943" s="105">
        <f t="shared" si="1593"/>
        <v>0</v>
      </c>
      <c r="N4943" s="104">
        <f t="shared" si="1584"/>
        <v>0</v>
      </c>
      <c r="O4943" s="113">
        <f t="shared" si="1591"/>
        <v>0.11</v>
      </c>
      <c r="P4943" s="108">
        <f t="shared" si="1585"/>
        <v>1.000310644</v>
      </c>
      <c r="Q4943" s="104">
        <f t="shared" si="1586"/>
        <v>0.58320545999999995</v>
      </c>
      <c r="R4943" s="104">
        <f t="shared" si="1587"/>
        <v>0.58320545999999995</v>
      </c>
      <c r="S4943" s="109" t="s">
        <v>52</v>
      </c>
      <c r="T4943" s="110">
        <f t="shared" si="1594"/>
        <v>44995</v>
      </c>
      <c r="U4943" s="111">
        <f t="shared" si="1588"/>
        <v>0</v>
      </c>
    </row>
    <row r="4944" spans="1:21" x14ac:dyDescent="0.2">
      <c r="A4944" s="112">
        <f t="shared" si="1589"/>
        <v>44969</v>
      </c>
      <c r="B4944" s="104">
        <f t="shared" si="1577"/>
        <v>1878.62972218</v>
      </c>
      <c r="C4944" s="104">
        <f t="shared" si="1575"/>
        <v>1705.0649977799467</v>
      </c>
      <c r="D4944" s="132">
        <f t="shared" si="1578"/>
        <v>44968</v>
      </c>
      <c r="E4944" s="105">
        <f t="shared" si="1576"/>
        <v>8.25E-4</v>
      </c>
      <c r="F4944" s="106">
        <f t="shared" si="1579"/>
        <v>2</v>
      </c>
      <c r="G4944" s="106">
        <f t="shared" si="1580"/>
        <v>28</v>
      </c>
      <c r="H4944" s="104">
        <f t="shared" si="1590"/>
        <v>1.0000589</v>
      </c>
      <c r="I4944" s="104">
        <f t="shared" si="1581"/>
        <v>1.1010445499999999</v>
      </c>
      <c r="J4944" s="104">
        <f t="shared" si="1582"/>
        <v>1.1011093999999999</v>
      </c>
      <c r="K4944" s="104">
        <f t="shared" si="1583"/>
        <v>1877.46309666</v>
      </c>
      <c r="L4944" s="107">
        <f t="shared" si="1592"/>
        <v>0</v>
      </c>
      <c r="M4944" s="105">
        <f t="shared" si="1593"/>
        <v>0</v>
      </c>
      <c r="N4944" s="104">
        <f t="shared" si="1584"/>
        <v>0</v>
      </c>
      <c r="O4944" s="113">
        <f t="shared" si="1591"/>
        <v>0.11</v>
      </c>
      <c r="P4944" s="108">
        <f t="shared" si="1585"/>
        <v>1.000621384</v>
      </c>
      <c r="Q4944" s="104">
        <f t="shared" si="1586"/>
        <v>1.16662552</v>
      </c>
      <c r="R4944" s="104">
        <f t="shared" si="1587"/>
        <v>1.16662552</v>
      </c>
      <c r="S4944" s="109" t="s">
        <v>52</v>
      </c>
      <c r="T4944" s="110">
        <f t="shared" si="1594"/>
        <v>44995</v>
      </c>
      <c r="U4944" s="111">
        <f t="shared" si="1588"/>
        <v>0</v>
      </c>
    </row>
    <row r="4945" spans="1:21" x14ac:dyDescent="0.2">
      <c r="A4945" s="112">
        <f t="shared" si="1589"/>
        <v>44970</v>
      </c>
      <c r="B4945" s="104">
        <f t="shared" si="1577"/>
        <v>1879.2686521100002</v>
      </c>
      <c r="C4945" s="104">
        <f t="shared" si="1575"/>
        <v>1705.0649977799467</v>
      </c>
      <c r="D4945" s="132">
        <f t="shared" si="1578"/>
        <v>44968</v>
      </c>
      <c r="E4945" s="105">
        <f t="shared" si="1576"/>
        <v>8.25E-4</v>
      </c>
      <c r="F4945" s="106">
        <f t="shared" si="1579"/>
        <v>3</v>
      </c>
      <c r="G4945" s="106">
        <f t="shared" si="1580"/>
        <v>28</v>
      </c>
      <c r="H4945" s="104">
        <f t="shared" si="1590"/>
        <v>1.0000883599999999</v>
      </c>
      <c r="I4945" s="104">
        <f t="shared" si="1581"/>
        <v>1.1010445499999999</v>
      </c>
      <c r="J4945" s="104">
        <f t="shared" si="1582"/>
        <v>1.10114183</v>
      </c>
      <c r="K4945" s="104">
        <f t="shared" si="1583"/>
        <v>1877.5183919200001</v>
      </c>
      <c r="L4945" s="107">
        <f t="shared" si="1592"/>
        <v>0</v>
      </c>
      <c r="M4945" s="105">
        <f t="shared" si="1593"/>
        <v>0</v>
      </c>
      <c r="N4945" s="104">
        <f t="shared" si="1584"/>
        <v>0</v>
      </c>
      <c r="O4945" s="113">
        <f t="shared" si="1591"/>
        <v>0.11</v>
      </c>
      <c r="P4945" s="108">
        <f t="shared" si="1585"/>
        <v>1.0009322199999999</v>
      </c>
      <c r="Q4945" s="104">
        <f t="shared" si="1586"/>
        <v>1.7502601900000001</v>
      </c>
      <c r="R4945" s="104">
        <f t="shared" si="1587"/>
        <v>1.7502601900000001</v>
      </c>
      <c r="S4945" s="109" t="s">
        <v>52</v>
      </c>
      <c r="T4945" s="110">
        <f t="shared" si="1594"/>
        <v>44995</v>
      </c>
      <c r="U4945" s="111">
        <f t="shared" si="1588"/>
        <v>0</v>
      </c>
    </row>
    <row r="4946" spans="1:21" x14ac:dyDescent="0.2">
      <c r="A4946" s="112">
        <f t="shared" si="1589"/>
        <v>44971</v>
      </c>
      <c r="B4946" s="104">
        <f t="shared" si="1577"/>
        <v>1879.9077985399999</v>
      </c>
      <c r="C4946" s="104">
        <f t="shared" ref="C4946:C5009" si="1595">IF(DAY(A4945)=$E$2,VLOOKUP(A4945,X$10:Y$200,2),C4945)</f>
        <v>1705.0649977799467</v>
      </c>
      <c r="D4946" s="132">
        <f t="shared" si="1578"/>
        <v>44968</v>
      </c>
      <c r="E4946" s="105">
        <f t="shared" si="1576"/>
        <v>8.25E-4</v>
      </c>
      <c r="F4946" s="106">
        <f t="shared" si="1579"/>
        <v>4</v>
      </c>
      <c r="G4946" s="106">
        <f t="shared" si="1580"/>
        <v>28</v>
      </c>
      <c r="H4946" s="104">
        <f t="shared" si="1590"/>
        <v>1.0001178100000001</v>
      </c>
      <c r="I4946" s="104">
        <f t="shared" si="1581"/>
        <v>1.1010445499999999</v>
      </c>
      <c r="J4946" s="104">
        <f t="shared" si="1582"/>
        <v>1.1011742600000001</v>
      </c>
      <c r="K4946" s="104">
        <f t="shared" si="1583"/>
        <v>1877.57368718</v>
      </c>
      <c r="L4946" s="107">
        <f t="shared" si="1592"/>
        <v>0</v>
      </c>
      <c r="M4946" s="105">
        <f t="shared" si="1593"/>
        <v>0</v>
      </c>
      <c r="N4946" s="104">
        <f t="shared" si="1584"/>
        <v>0</v>
      </c>
      <c r="O4946" s="113">
        <f t="shared" si="1591"/>
        <v>0.11</v>
      </c>
      <c r="P4946" s="108">
        <f t="shared" si="1585"/>
        <v>1.0012431530000001</v>
      </c>
      <c r="Q4946" s="104">
        <f t="shared" si="1586"/>
        <v>2.3341113600000001</v>
      </c>
      <c r="R4946" s="104">
        <f t="shared" si="1587"/>
        <v>2.3341113600000001</v>
      </c>
      <c r="S4946" s="109" t="s">
        <v>52</v>
      </c>
      <c r="T4946" s="110">
        <f t="shared" si="1594"/>
        <v>44995</v>
      </c>
      <c r="U4946" s="111">
        <f t="shared" si="1588"/>
        <v>0</v>
      </c>
    </row>
    <row r="4947" spans="1:21" x14ac:dyDescent="0.2">
      <c r="A4947" s="112">
        <f t="shared" si="1589"/>
        <v>44972</v>
      </c>
      <c r="B4947" s="104">
        <f t="shared" si="1577"/>
        <v>1880.54717856</v>
      </c>
      <c r="C4947" s="104">
        <f t="shared" si="1595"/>
        <v>1705.0649977799467</v>
      </c>
      <c r="D4947" s="132">
        <f t="shared" si="1578"/>
        <v>44968</v>
      </c>
      <c r="E4947" s="105">
        <f t="shared" si="1576"/>
        <v>8.25E-4</v>
      </c>
      <c r="F4947" s="106">
        <f t="shared" si="1579"/>
        <v>5</v>
      </c>
      <c r="G4947" s="106">
        <f t="shared" si="1580"/>
        <v>28</v>
      </c>
      <c r="H4947" s="104">
        <f t="shared" si="1590"/>
        <v>1.00014727</v>
      </c>
      <c r="I4947" s="104">
        <f t="shared" si="1581"/>
        <v>1.1010445499999999</v>
      </c>
      <c r="J4947" s="104">
        <f t="shared" si="1582"/>
        <v>1.1012067000000001</v>
      </c>
      <c r="K4947" s="104">
        <f t="shared" si="1583"/>
        <v>1877.6289994900001</v>
      </c>
      <c r="L4947" s="107">
        <f t="shared" si="1592"/>
        <v>0</v>
      </c>
      <c r="M4947" s="105">
        <f t="shared" si="1593"/>
        <v>0</v>
      </c>
      <c r="N4947" s="104">
        <f t="shared" si="1584"/>
        <v>0</v>
      </c>
      <c r="O4947" s="113">
        <f t="shared" si="1591"/>
        <v>0.11</v>
      </c>
      <c r="P4947" s="108">
        <f t="shared" si="1585"/>
        <v>1.0015541830000001</v>
      </c>
      <c r="Q4947" s="104">
        <f t="shared" si="1586"/>
        <v>2.9181790699999999</v>
      </c>
      <c r="R4947" s="104">
        <f t="shared" si="1587"/>
        <v>2.9181790699999999</v>
      </c>
      <c r="S4947" s="109" t="s">
        <v>52</v>
      </c>
      <c r="T4947" s="110">
        <f t="shared" si="1594"/>
        <v>44995</v>
      </c>
      <c r="U4947" s="111">
        <f t="shared" si="1588"/>
        <v>0</v>
      </c>
    </row>
    <row r="4948" spans="1:21" x14ac:dyDescent="0.2">
      <c r="A4948" s="112">
        <f t="shared" si="1589"/>
        <v>44973</v>
      </c>
      <c r="B4948" s="104">
        <f t="shared" si="1577"/>
        <v>1881.1867390700002</v>
      </c>
      <c r="C4948" s="104">
        <f t="shared" si="1595"/>
        <v>1705.0649977799467</v>
      </c>
      <c r="D4948" s="132">
        <f t="shared" si="1578"/>
        <v>44968</v>
      </c>
      <c r="E4948" s="105">
        <f t="shared" si="1576"/>
        <v>8.25E-4</v>
      </c>
      <c r="F4948" s="106">
        <f t="shared" si="1579"/>
        <v>6</v>
      </c>
      <c r="G4948" s="106">
        <f t="shared" si="1580"/>
        <v>28</v>
      </c>
      <c r="H4948" s="104">
        <f t="shared" si="1590"/>
        <v>1.00017672</v>
      </c>
      <c r="I4948" s="104">
        <f t="shared" si="1581"/>
        <v>1.1010445499999999</v>
      </c>
      <c r="J4948" s="104">
        <f t="shared" si="1582"/>
        <v>1.10123912</v>
      </c>
      <c r="K4948" s="104">
        <f t="shared" si="1583"/>
        <v>1877.68427769</v>
      </c>
      <c r="L4948" s="107">
        <f t="shared" si="1592"/>
        <v>0</v>
      </c>
      <c r="M4948" s="105">
        <f t="shared" si="1593"/>
        <v>0</v>
      </c>
      <c r="N4948" s="104">
        <f t="shared" si="1584"/>
        <v>0</v>
      </c>
      <c r="O4948" s="113">
        <f t="shared" si="1591"/>
        <v>0.11</v>
      </c>
      <c r="P4948" s="108">
        <f t="shared" si="1585"/>
        <v>1.001865309</v>
      </c>
      <c r="Q4948" s="104">
        <f t="shared" si="1586"/>
        <v>3.5024613800000002</v>
      </c>
      <c r="R4948" s="104">
        <f t="shared" si="1587"/>
        <v>3.5024613800000002</v>
      </c>
      <c r="S4948" s="109" t="s">
        <v>52</v>
      </c>
      <c r="T4948" s="110">
        <f t="shared" si="1594"/>
        <v>44995</v>
      </c>
      <c r="U4948" s="111">
        <f t="shared" si="1588"/>
        <v>0</v>
      </c>
    </row>
    <row r="4949" spans="1:21" x14ac:dyDescent="0.2">
      <c r="A4949" s="112">
        <f t="shared" si="1589"/>
        <v>44974</v>
      </c>
      <c r="B4949" s="104">
        <f t="shared" si="1577"/>
        <v>1881.8265503</v>
      </c>
      <c r="C4949" s="104">
        <f t="shared" si="1595"/>
        <v>1705.0649977799467</v>
      </c>
      <c r="D4949" s="132">
        <f t="shared" si="1578"/>
        <v>44968</v>
      </c>
      <c r="E4949" s="105">
        <f t="shared" si="1576"/>
        <v>8.25E-4</v>
      </c>
      <c r="F4949" s="106">
        <f t="shared" si="1579"/>
        <v>7</v>
      </c>
      <c r="G4949" s="106">
        <f t="shared" si="1580"/>
        <v>28</v>
      </c>
      <c r="H4949" s="104">
        <f t="shared" si="1590"/>
        <v>1.0002061799999999</v>
      </c>
      <c r="I4949" s="104">
        <f t="shared" si="1581"/>
        <v>1.1010445499999999</v>
      </c>
      <c r="J4949" s="104">
        <f t="shared" si="1582"/>
        <v>1.10127156</v>
      </c>
      <c r="K4949" s="104">
        <f t="shared" si="1583"/>
        <v>1877.7395899999999</v>
      </c>
      <c r="L4949" s="107">
        <f t="shared" si="1592"/>
        <v>0</v>
      </c>
      <c r="M4949" s="105">
        <f t="shared" si="1593"/>
        <v>0</v>
      </c>
      <c r="N4949" s="104">
        <f t="shared" si="1584"/>
        <v>0</v>
      </c>
      <c r="O4949" s="113">
        <f t="shared" si="1591"/>
        <v>0.11</v>
      </c>
      <c r="P4949" s="108">
        <f t="shared" si="1585"/>
        <v>1.002176532</v>
      </c>
      <c r="Q4949" s="104">
        <f t="shared" si="1586"/>
        <v>4.0869603000000003</v>
      </c>
      <c r="R4949" s="104">
        <f t="shared" si="1587"/>
        <v>4.0869603000000003</v>
      </c>
      <c r="S4949" s="109" t="s">
        <v>52</v>
      </c>
      <c r="T4949" s="110">
        <f t="shared" si="1594"/>
        <v>44995</v>
      </c>
      <c r="U4949" s="111">
        <f t="shared" si="1588"/>
        <v>0</v>
      </c>
    </row>
    <row r="4950" spans="1:21" x14ac:dyDescent="0.2">
      <c r="A4950" s="112">
        <f t="shared" si="1589"/>
        <v>44975</v>
      </c>
      <c r="B4950" s="104">
        <f t="shared" si="1577"/>
        <v>1882.46657811</v>
      </c>
      <c r="C4950" s="104">
        <f t="shared" si="1595"/>
        <v>1705.0649977799467</v>
      </c>
      <c r="D4950" s="132">
        <f t="shared" si="1578"/>
        <v>44968</v>
      </c>
      <c r="E4950" s="105">
        <f t="shared" si="1576"/>
        <v>8.25E-4</v>
      </c>
      <c r="F4950" s="106">
        <f t="shared" si="1579"/>
        <v>8</v>
      </c>
      <c r="G4950" s="106">
        <f t="shared" si="1580"/>
        <v>28</v>
      </c>
      <c r="H4950" s="104">
        <f t="shared" si="1590"/>
        <v>1.0002356400000001</v>
      </c>
      <c r="I4950" s="104">
        <f t="shared" si="1581"/>
        <v>1.1010445499999999</v>
      </c>
      <c r="J4950" s="104">
        <f t="shared" si="1582"/>
        <v>1.1013040000000001</v>
      </c>
      <c r="K4950" s="104">
        <f t="shared" si="1583"/>
        <v>1877.79490231</v>
      </c>
      <c r="L4950" s="107">
        <f t="shared" si="1592"/>
        <v>0</v>
      </c>
      <c r="M4950" s="105">
        <f t="shared" si="1593"/>
        <v>0</v>
      </c>
      <c r="N4950" s="104">
        <f t="shared" si="1584"/>
        <v>0</v>
      </c>
      <c r="O4950" s="113">
        <f t="shared" si="1591"/>
        <v>0.11</v>
      </c>
      <c r="P4950" s="108">
        <f t="shared" si="1585"/>
        <v>1.002487852</v>
      </c>
      <c r="Q4950" s="104">
        <f t="shared" si="1586"/>
        <v>4.6716758</v>
      </c>
      <c r="R4950" s="104">
        <f t="shared" si="1587"/>
        <v>4.6716758</v>
      </c>
      <c r="S4950" s="109" t="s">
        <v>52</v>
      </c>
      <c r="T4950" s="110">
        <f t="shared" si="1594"/>
        <v>44995</v>
      </c>
      <c r="U4950" s="111">
        <f t="shared" si="1588"/>
        <v>0</v>
      </c>
    </row>
    <row r="4951" spans="1:21" x14ac:dyDescent="0.2">
      <c r="A4951" s="112">
        <f t="shared" si="1589"/>
        <v>44976</v>
      </c>
      <c r="B4951" s="104">
        <f t="shared" si="1577"/>
        <v>1883.10680353</v>
      </c>
      <c r="C4951" s="104">
        <f t="shared" si="1595"/>
        <v>1705.0649977799467</v>
      </c>
      <c r="D4951" s="132">
        <f t="shared" si="1578"/>
        <v>44968</v>
      </c>
      <c r="E4951" s="105">
        <f t="shared" si="1576"/>
        <v>8.25E-4</v>
      </c>
      <c r="F4951" s="106">
        <f t="shared" si="1579"/>
        <v>9</v>
      </c>
      <c r="G4951" s="106">
        <f t="shared" si="1580"/>
        <v>28</v>
      </c>
      <c r="H4951" s="104">
        <f t="shared" si="1590"/>
        <v>1.0002651</v>
      </c>
      <c r="I4951" s="104">
        <f t="shared" si="1581"/>
        <v>1.1010445499999999</v>
      </c>
      <c r="J4951" s="104">
        <f t="shared" si="1582"/>
        <v>1.1013364299999999</v>
      </c>
      <c r="K4951" s="104">
        <f t="shared" si="1583"/>
        <v>1877.8501975700001</v>
      </c>
      <c r="L4951" s="107">
        <f t="shared" si="1592"/>
        <v>0</v>
      </c>
      <c r="M4951" s="105">
        <f t="shared" si="1593"/>
        <v>0</v>
      </c>
      <c r="N4951" s="104">
        <f t="shared" si="1584"/>
        <v>0</v>
      </c>
      <c r="O4951" s="113">
        <f t="shared" si="1591"/>
        <v>0.11</v>
      </c>
      <c r="P4951" s="108">
        <f t="shared" si="1585"/>
        <v>1.002799268</v>
      </c>
      <c r="Q4951" s="104">
        <f t="shared" si="1586"/>
        <v>5.2566059599999999</v>
      </c>
      <c r="R4951" s="104">
        <f t="shared" si="1587"/>
        <v>5.2566059599999999</v>
      </c>
      <c r="S4951" s="109" t="s">
        <v>52</v>
      </c>
      <c r="T4951" s="110">
        <f t="shared" si="1594"/>
        <v>44995</v>
      </c>
      <c r="U4951" s="111">
        <f t="shared" si="1588"/>
        <v>0</v>
      </c>
    </row>
    <row r="4952" spans="1:21" x14ac:dyDescent="0.2">
      <c r="A4952" s="112">
        <f t="shared" si="1589"/>
        <v>44977</v>
      </c>
      <c r="B4952" s="104">
        <f t="shared" si="1577"/>
        <v>1883.74726265</v>
      </c>
      <c r="C4952" s="104">
        <f t="shared" si="1595"/>
        <v>1705.0649977799467</v>
      </c>
      <c r="D4952" s="132">
        <f t="shared" si="1578"/>
        <v>44968</v>
      </c>
      <c r="E4952" s="105">
        <f t="shared" si="1576"/>
        <v>8.25E-4</v>
      </c>
      <c r="F4952" s="106">
        <f t="shared" si="1579"/>
        <v>10</v>
      </c>
      <c r="G4952" s="106">
        <f t="shared" si="1580"/>
        <v>28</v>
      </c>
      <c r="H4952" s="104">
        <f t="shared" si="1590"/>
        <v>1.0002945599999999</v>
      </c>
      <c r="I4952" s="104">
        <f t="shared" si="1581"/>
        <v>1.1010445499999999</v>
      </c>
      <c r="J4952" s="104">
        <f t="shared" si="1582"/>
        <v>1.1013688699999999</v>
      </c>
      <c r="K4952" s="104">
        <f t="shared" si="1583"/>
        <v>1877.90550988</v>
      </c>
      <c r="L4952" s="107">
        <f t="shared" si="1592"/>
        <v>0</v>
      </c>
      <c r="M4952" s="105">
        <f t="shared" si="1593"/>
        <v>0</v>
      </c>
      <c r="N4952" s="104">
        <f t="shared" si="1584"/>
        <v>0</v>
      </c>
      <c r="O4952" s="113">
        <f t="shared" si="1591"/>
        <v>0.11</v>
      </c>
      <c r="P4952" s="108">
        <f t="shared" si="1585"/>
        <v>1.003110781</v>
      </c>
      <c r="Q4952" s="104">
        <f t="shared" si="1586"/>
        <v>5.8417527700000003</v>
      </c>
      <c r="R4952" s="104">
        <f t="shared" si="1587"/>
        <v>5.8417527700000003</v>
      </c>
      <c r="S4952" s="109" t="s">
        <v>52</v>
      </c>
      <c r="T4952" s="110">
        <f t="shared" si="1594"/>
        <v>44995</v>
      </c>
      <c r="U4952" s="111">
        <f t="shared" si="1588"/>
        <v>0</v>
      </c>
    </row>
    <row r="4953" spans="1:21" x14ac:dyDescent="0.2">
      <c r="A4953" s="112">
        <f t="shared" si="1589"/>
        <v>44978</v>
      </c>
      <c r="B4953" s="104">
        <f t="shared" si="1577"/>
        <v>1884.3879383899998</v>
      </c>
      <c r="C4953" s="104">
        <f t="shared" si="1595"/>
        <v>1705.0649977799467</v>
      </c>
      <c r="D4953" s="132">
        <f t="shared" si="1578"/>
        <v>44968</v>
      </c>
      <c r="E4953" s="105">
        <f t="shared" si="1576"/>
        <v>8.25E-4</v>
      </c>
      <c r="F4953" s="106">
        <f t="shared" si="1579"/>
        <v>11</v>
      </c>
      <c r="G4953" s="106">
        <f t="shared" si="1580"/>
        <v>28</v>
      </c>
      <c r="H4953" s="104">
        <f t="shared" si="1590"/>
        <v>1.0003240200000001</v>
      </c>
      <c r="I4953" s="104">
        <f t="shared" si="1581"/>
        <v>1.1010445499999999</v>
      </c>
      <c r="J4953" s="104">
        <f t="shared" si="1582"/>
        <v>1.10140131</v>
      </c>
      <c r="K4953" s="104">
        <f t="shared" si="1583"/>
        <v>1877.9608221799999</v>
      </c>
      <c r="L4953" s="107">
        <f t="shared" si="1592"/>
        <v>0</v>
      </c>
      <c r="M4953" s="105">
        <f t="shared" si="1593"/>
        <v>0</v>
      </c>
      <c r="N4953" s="104">
        <f t="shared" si="1584"/>
        <v>0</v>
      </c>
      <c r="O4953" s="113">
        <f t="shared" si="1591"/>
        <v>0.11</v>
      </c>
      <c r="P4953" s="108">
        <f t="shared" si="1585"/>
        <v>1.003422391</v>
      </c>
      <c r="Q4953" s="104">
        <f t="shared" si="1586"/>
        <v>6.4271162100000003</v>
      </c>
      <c r="R4953" s="104">
        <f t="shared" si="1587"/>
        <v>6.4271162100000003</v>
      </c>
      <c r="S4953" s="109" t="s">
        <v>52</v>
      </c>
      <c r="T4953" s="110">
        <f t="shared" si="1594"/>
        <v>44995</v>
      </c>
      <c r="U4953" s="111">
        <f t="shared" si="1588"/>
        <v>0</v>
      </c>
    </row>
    <row r="4954" spans="1:21" x14ac:dyDescent="0.2">
      <c r="A4954" s="112">
        <f t="shared" si="1589"/>
        <v>44979</v>
      </c>
      <c r="B4954" s="104">
        <f t="shared" si="1577"/>
        <v>1885.02881366</v>
      </c>
      <c r="C4954" s="104">
        <f t="shared" si="1595"/>
        <v>1705.0649977799467</v>
      </c>
      <c r="D4954" s="132">
        <f t="shared" si="1578"/>
        <v>44968</v>
      </c>
      <c r="E4954" s="105">
        <f t="shared" si="1576"/>
        <v>8.25E-4</v>
      </c>
      <c r="F4954" s="106">
        <f t="shared" si="1579"/>
        <v>12</v>
      </c>
      <c r="G4954" s="106">
        <f t="shared" si="1580"/>
        <v>28</v>
      </c>
      <c r="H4954" s="104">
        <f t="shared" si="1590"/>
        <v>1.00035348</v>
      </c>
      <c r="I4954" s="104">
        <f t="shared" si="1581"/>
        <v>1.1010445499999999</v>
      </c>
      <c r="J4954" s="104">
        <f t="shared" si="1582"/>
        <v>1.10143374</v>
      </c>
      <c r="K4954" s="104">
        <f t="shared" si="1583"/>
        <v>1878.01611744</v>
      </c>
      <c r="L4954" s="107">
        <f t="shared" si="1592"/>
        <v>0</v>
      </c>
      <c r="M4954" s="105">
        <f t="shared" si="1593"/>
        <v>0</v>
      </c>
      <c r="N4954" s="104">
        <f t="shared" si="1584"/>
        <v>0</v>
      </c>
      <c r="O4954" s="113">
        <f t="shared" si="1591"/>
        <v>0.11</v>
      </c>
      <c r="P4954" s="108">
        <f t="shared" si="1585"/>
        <v>1.003734098</v>
      </c>
      <c r="Q4954" s="104">
        <f t="shared" si="1586"/>
        <v>7.0126962199999996</v>
      </c>
      <c r="R4954" s="104">
        <f t="shared" si="1587"/>
        <v>7.0126962199999996</v>
      </c>
      <c r="S4954" s="109" t="s">
        <v>52</v>
      </c>
      <c r="T4954" s="110">
        <f t="shared" si="1594"/>
        <v>44995</v>
      </c>
      <c r="U4954" s="111">
        <f t="shared" si="1588"/>
        <v>0</v>
      </c>
    </row>
    <row r="4955" spans="1:21" x14ac:dyDescent="0.2">
      <c r="A4955" s="112">
        <f t="shared" si="1589"/>
        <v>44980</v>
      </c>
      <c r="B4955" s="104">
        <f t="shared" si="1577"/>
        <v>1885.6699379400002</v>
      </c>
      <c r="C4955" s="104">
        <f t="shared" si="1595"/>
        <v>1705.0649977799467</v>
      </c>
      <c r="D4955" s="132">
        <f t="shared" si="1578"/>
        <v>44968</v>
      </c>
      <c r="E4955" s="105">
        <f t="shared" si="1576"/>
        <v>8.25E-4</v>
      </c>
      <c r="F4955" s="106">
        <f t="shared" si="1579"/>
        <v>13</v>
      </c>
      <c r="G4955" s="106">
        <f t="shared" si="1580"/>
        <v>28</v>
      </c>
      <c r="H4955" s="104">
        <f t="shared" si="1590"/>
        <v>1.0003829500000001</v>
      </c>
      <c r="I4955" s="104">
        <f t="shared" si="1581"/>
        <v>1.1010445499999999</v>
      </c>
      <c r="J4955" s="104">
        <f t="shared" si="1582"/>
        <v>1.10146619</v>
      </c>
      <c r="K4955" s="104">
        <f t="shared" si="1583"/>
        <v>1878.0714468000001</v>
      </c>
      <c r="L4955" s="107">
        <f t="shared" si="1592"/>
        <v>0</v>
      </c>
      <c r="M4955" s="105">
        <f t="shared" si="1593"/>
        <v>0</v>
      </c>
      <c r="N4955" s="104">
        <f t="shared" si="1584"/>
        <v>0</v>
      </c>
      <c r="O4955" s="113">
        <f t="shared" si="1591"/>
        <v>0.11</v>
      </c>
      <c r="P4955" s="108">
        <f t="shared" si="1585"/>
        <v>1.004045901</v>
      </c>
      <c r="Q4955" s="104">
        <f t="shared" si="1586"/>
        <v>7.5984911400000001</v>
      </c>
      <c r="R4955" s="104">
        <f t="shared" si="1587"/>
        <v>7.5984911400000001</v>
      </c>
      <c r="S4955" s="109" t="s">
        <v>52</v>
      </c>
      <c r="T4955" s="110">
        <f t="shared" si="1594"/>
        <v>44995</v>
      </c>
      <c r="U4955" s="111">
        <f t="shared" si="1588"/>
        <v>0</v>
      </c>
    </row>
    <row r="4956" spans="1:21" x14ac:dyDescent="0.2">
      <c r="A4956" s="112">
        <f t="shared" si="1589"/>
        <v>44981</v>
      </c>
      <c r="B4956" s="104">
        <f t="shared" si="1577"/>
        <v>1886.31126365</v>
      </c>
      <c r="C4956" s="104">
        <f t="shared" si="1595"/>
        <v>1705.0649977799467</v>
      </c>
      <c r="D4956" s="132">
        <f t="shared" si="1578"/>
        <v>44968</v>
      </c>
      <c r="E4956" s="105">
        <f t="shared" si="1576"/>
        <v>8.25E-4</v>
      </c>
      <c r="F4956" s="106">
        <f t="shared" si="1579"/>
        <v>14</v>
      </c>
      <c r="G4956" s="106">
        <f t="shared" si="1580"/>
        <v>28</v>
      </c>
      <c r="H4956" s="104">
        <f t="shared" si="1590"/>
        <v>1.00041241</v>
      </c>
      <c r="I4956" s="104">
        <f t="shared" si="1581"/>
        <v>1.1010445499999999</v>
      </c>
      <c r="J4956" s="104">
        <f t="shared" si="1582"/>
        <v>1.10149863</v>
      </c>
      <c r="K4956" s="104">
        <f t="shared" si="1583"/>
        <v>1878.12675911</v>
      </c>
      <c r="L4956" s="107">
        <f t="shared" si="1592"/>
        <v>0</v>
      </c>
      <c r="M4956" s="105">
        <f t="shared" si="1593"/>
        <v>0</v>
      </c>
      <c r="N4956" s="104">
        <f t="shared" si="1584"/>
        <v>0</v>
      </c>
      <c r="O4956" s="113">
        <f t="shared" si="1591"/>
        <v>0.11</v>
      </c>
      <c r="P4956" s="108">
        <f t="shared" si="1585"/>
        <v>1.0043578019999999</v>
      </c>
      <c r="Q4956" s="104">
        <f t="shared" si="1586"/>
        <v>8.1845045400000007</v>
      </c>
      <c r="R4956" s="104">
        <f t="shared" si="1587"/>
        <v>8.1845045400000007</v>
      </c>
      <c r="S4956" s="109" t="s">
        <v>52</v>
      </c>
      <c r="T4956" s="110">
        <f t="shared" si="1594"/>
        <v>44995</v>
      </c>
      <c r="U4956" s="111">
        <f t="shared" si="1588"/>
        <v>0</v>
      </c>
    </row>
    <row r="4957" spans="1:21" x14ac:dyDescent="0.2">
      <c r="A4957" s="112">
        <f t="shared" si="1589"/>
        <v>44982</v>
      </c>
      <c r="B4957" s="104">
        <f t="shared" si="1577"/>
        <v>1886.95278704</v>
      </c>
      <c r="C4957" s="104">
        <f t="shared" si="1595"/>
        <v>1705.0649977799467</v>
      </c>
      <c r="D4957" s="132">
        <f t="shared" si="1578"/>
        <v>44968</v>
      </c>
      <c r="E4957" s="105">
        <f t="shared" si="1576"/>
        <v>8.25E-4</v>
      </c>
      <c r="F4957" s="106">
        <f t="shared" si="1579"/>
        <v>15</v>
      </c>
      <c r="G4957" s="106">
        <f t="shared" si="1580"/>
        <v>28</v>
      </c>
      <c r="H4957" s="104">
        <f t="shared" si="1590"/>
        <v>1.00044187</v>
      </c>
      <c r="I4957" s="104">
        <f t="shared" si="1581"/>
        <v>1.1010445499999999</v>
      </c>
      <c r="J4957" s="104">
        <f t="shared" si="1582"/>
        <v>1.1015310599999999</v>
      </c>
      <c r="K4957" s="104">
        <f t="shared" si="1583"/>
        <v>1878.1820543700001</v>
      </c>
      <c r="L4957" s="107">
        <f t="shared" si="1592"/>
        <v>0</v>
      </c>
      <c r="M4957" s="105">
        <f t="shared" si="1593"/>
        <v>0</v>
      </c>
      <c r="N4957" s="104">
        <f t="shared" si="1584"/>
        <v>0</v>
      </c>
      <c r="O4957" s="113">
        <f t="shared" si="1591"/>
        <v>0.11</v>
      </c>
      <c r="P4957" s="108">
        <f t="shared" si="1585"/>
        <v>1.004669799</v>
      </c>
      <c r="Q4957" s="104">
        <f t="shared" si="1586"/>
        <v>8.7707326699999992</v>
      </c>
      <c r="R4957" s="104">
        <f t="shared" si="1587"/>
        <v>8.7707326699999992</v>
      </c>
      <c r="S4957" s="109" t="s">
        <v>52</v>
      </c>
      <c r="T4957" s="110">
        <f t="shared" si="1594"/>
        <v>44995</v>
      </c>
      <c r="U4957" s="111">
        <f t="shared" si="1588"/>
        <v>0</v>
      </c>
    </row>
    <row r="4958" spans="1:21" x14ac:dyDescent="0.2">
      <c r="A4958" s="112">
        <f t="shared" si="1589"/>
        <v>44983</v>
      </c>
      <c r="B4958" s="104">
        <f t="shared" si="1577"/>
        <v>1887.5945614</v>
      </c>
      <c r="C4958" s="104">
        <f t="shared" si="1595"/>
        <v>1705.0649977799467</v>
      </c>
      <c r="D4958" s="132">
        <f t="shared" si="1578"/>
        <v>44968</v>
      </c>
      <c r="E4958" s="105">
        <f t="shared" si="1576"/>
        <v>8.25E-4</v>
      </c>
      <c r="F4958" s="106">
        <f t="shared" si="1579"/>
        <v>16</v>
      </c>
      <c r="G4958" s="106">
        <f t="shared" si="1580"/>
        <v>28</v>
      </c>
      <c r="H4958" s="104">
        <f t="shared" si="1590"/>
        <v>1.00047134</v>
      </c>
      <c r="I4958" s="104">
        <f t="shared" si="1581"/>
        <v>1.1010445499999999</v>
      </c>
      <c r="J4958" s="104">
        <f t="shared" si="1582"/>
        <v>1.1015635100000001</v>
      </c>
      <c r="K4958" s="104">
        <f t="shared" si="1583"/>
        <v>1878.2373837299999</v>
      </c>
      <c r="L4958" s="107">
        <f t="shared" si="1592"/>
        <v>0</v>
      </c>
      <c r="M4958" s="105">
        <f t="shared" si="1593"/>
        <v>0</v>
      </c>
      <c r="N4958" s="104">
        <f t="shared" si="1584"/>
        <v>0</v>
      </c>
      <c r="O4958" s="113">
        <f t="shared" si="1591"/>
        <v>0.11</v>
      </c>
      <c r="P4958" s="108">
        <f t="shared" si="1585"/>
        <v>1.0049818930000001</v>
      </c>
      <c r="Q4958" s="104">
        <f t="shared" si="1586"/>
        <v>9.3571776700000004</v>
      </c>
      <c r="R4958" s="104">
        <f t="shared" si="1587"/>
        <v>9.3571776700000004</v>
      </c>
      <c r="S4958" s="109" t="s">
        <v>52</v>
      </c>
      <c r="T4958" s="110">
        <f t="shared" si="1594"/>
        <v>44995</v>
      </c>
      <c r="U4958" s="111">
        <f t="shared" si="1588"/>
        <v>0</v>
      </c>
    </row>
    <row r="4959" spans="1:21" x14ac:dyDescent="0.2">
      <c r="A4959" s="112">
        <f t="shared" si="1589"/>
        <v>44984</v>
      </c>
      <c r="B4959" s="104">
        <f t="shared" si="1577"/>
        <v>1888.23655248</v>
      </c>
      <c r="C4959" s="104">
        <f t="shared" si="1595"/>
        <v>1705.0649977799467</v>
      </c>
      <c r="D4959" s="132">
        <f t="shared" si="1578"/>
        <v>44968</v>
      </c>
      <c r="E4959" s="105">
        <f t="shared" si="1576"/>
        <v>8.25E-4</v>
      </c>
      <c r="F4959" s="106">
        <f t="shared" si="1579"/>
        <v>17</v>
      </c>
      <c r="G4959" s="106">
        <f t="shared" si="1580"/>
        <v>28</v>
      </c>
      <c r="H4959" s="104">
        <f t="shared" si="1590"/>
        <v>1.0005008099999999</v>
      </c>
      <c r="I4959" s="104">
        <f t="shared" si="1581"/>
        <v>1.1010445499999999</v>
      </c>
      <c r="J4959" s="104">
        <f t="shared" si="1582"/>
        <v>1.10159596</v>
      </c>
      <c r="K4959" s="104">
        <f t="shared" si="1583"/>
        <v>1878.29271309</v>
      </c>
      <c r="L4959" s="107">
        <f t="shared" si="1592"/>
        <v>0</v>
      </c>
      <c r="M4959" s="105">
        <f t="shared" si="1593"/>
        <v>0</v>
      </c>
      <c r="N4959" s="104">
        <f t="shared" si="1584"/>
        <v>0</v>
      </c>
      <c r="O4959" s="113">
        <f t="shared" si="1591"/>
        <v>0.11</v>
      </c>
      <c r="P4959" s="108">
        <f t="shared" si="1585"/>
        <v>1.005294084</v>
      </c>
      <c r="Q4959" s="104">
        <f t="shared" si="1586"/>
        <v>9.9438393900000008</v>
      </c>
      <c r="R4959" s="104">
        <f t="shared" si="1587"/>
        <v>9.9438393900000008</v>
      </c>
      <c r="S4959" s="109" t="s">
        <v>52</v>
      </c>
      <c r="T4959" s="110">
        <f t="shared" si="1594"/>
        <v>44995</v>
      </c>
      <c r="U4959" s="111">
        <f t="shared" si="1588"/>
        <v>0</v>
      </c>
    </row>
    <row r="4960" spans="1:21" x14ac:dyDescent="0.2">
      <c r="A4960" s="112">
        <f t="shared" si="1589"/>
        <v>44985</v>
      </c>
      <c r="B4960" s="104">
        <f t="shared" si="1577"/>
        <v>1888.87874317</v>
      </c>
      <c r="C4960" s="104">
        <f t="shared" si="1595"/>
        <v>1705.0649977799467</v>
      </c>
      <c r="D4960" s="132">
        <f t="shared" si="1578"/>
        <v>44968</v>
      </c>
      <c r="E4960" s="105">
        <f t="shared" si="1576"/>
        <v>8.25E-4</v>
      </c>
      <c r="F4960" s="106">
        <f t="shared" si="1579"/>
        <v>18</v>
      </c>
      <c r="G4960" s="106">
        <f t="shared" si="1580"/>
        <v>28</v>
      </c>
      <c r="H4960" s="104">
        <f t="shared" si="1590"/>
        <v>1.0005302700000001</v>
      </c>
      <c r="I4960" s="104">
        <f t="shared" si="1581"/>
        <v>1.1010445499999999</v>
      </c>
      <c r="J4960" s="104">
        <f t="shared" si="1582"/>
        <v>1.1016284000000001</v>
      </c>
      <c r="K4960" s="104">
        <f t="shared" si="1583"/>
        <v>1878.3480254000001</v>
      </c>
      <c r="L4960" s="107">
        <f t="shared" si="1592"/>
        <v>0</v>
      </c>
      <c r="M4960" s="105">
        <f t="shared" si="1593"/>
        <v>0</v>
      </c>
      <c r="N4960" s="104">
        <f t="shared" si="1584"/>
        <v>0</v>
      </c>
      <c r="O4960" s="113">
        <f t="shared" si="1591"/>
        <v>0.11</v>
      </c>
      <c r="P4960" s="108">
        <f t="shared" si="1585"/>
        <v>1.0056063719999999</v>
      </c>
      <c r="Q4960" s="104">
        <f t="shared" si="1586"/>
        <v>10.530717770000001</v>
      </c>
      <c r="R4960" s="104">
        <f t="shared" si="1587"/>
        <v>10.530717770000001</v>
      </c>
      <c r="S4960" s="109" t="s">
        <v>52</v>
      </c>
      <c r="T4960" s="110">
        <f t="shared" si="1594"/>
        <v>44995</v>
      </c>
      <c r="U4960" s="111">
        <f t="shared" si="1588"/>
        <v>0</v>
      </c>
    </row>
    <row r="4961" spans="1:21" x14ac:dyDescent="0.2">
      <c r="A4961" s="112">
        <f t="shared" si="1589"/>
        <v>44986</v>
      </c>
      <c r="B4961" s="104">
        <f t="shared" si="1577"/>
        <v>1889.5211506000001</v>
      </c>
      <c r="C4961" s="104">
        <f t="shared" si="1595"/>
        <v>1705.0649977799467</v>
      </c>
      <c r="D4961" s="132">
        <f t="shared" si="1578"/>
        <v>44968</v>
      </c>
      <c r="E4961" s="105">
        <f t="shared" si="1576"/>
        <v>8.25E-4</v>
      </c>
      <c r="F4961" s="106">
        <f t="shared" si="1579"/>
        <v>19</v>
      </c>
      <c r="G4961" s="106">
        <f t="shared" si="1580"/>
        <v>28</v>
      </c>
      <c r="H4961" s="104">
        <f t="shared" si="1590"/>
        <v>1.0005597399999999</v>
      </c>
      <c r="I4961" s="104">
        <f t="shared" si="1581"/>
        <v>1.1010445499999999</v>
      </c>
      <c r="J4961" s="104">
        <f t="shared" si="1582"/>
        <v>1.1016608400000001</v>
      </c>
      <c r="K4961" s="104">
        <f t="shared" si="1583"/>
        <v>1878.4033377000001</v>
      </c>
      <c r="L4961" s="107">
        <f t="shared" si="1592"/>
        <v>0</v>
      </c>
      <c r="M4961" s="105">
        <f t="shared" si="1593"/>
        <v>0</v>
      </c>
      <c r="N4961" s="104">
        <f t="shared" si="1584"/>
        <v>0</v>
      </c>
      <c r="O4961" s="113">
        <f t="shared" si="1591"/>
        <v>0.11</v>
      </c>
      <c r="P4961" s="108">
        <f t="shared" si="1585"/>
        <v>1.0059187570000001</v>
      </c>
      <c r="Q4961" s="104">
        <f t="shared" si="1586"/>
        <v>11.117812900000001</v>
      </c>
      <c r="R4961" s="104">
        <f t="shared" si="1587"/>
        <v>11.117812900000001</v>
      </c>
      <c r="S4961" s="109" t="s">
        <v>52</v>
      </c>
      <c r="T4961" s="110">
        <f t="shared" si="1594"/>
        <v>44995</v>
      </c>
      <c r="U4961" s="111">
        <f t="shared" si="1588"/>
        <v>0</v>
      </c>
    </row>
    <row r="4962" spans="1:21" x14ac:dyDescent="0.2">
      <c r="A4962" s="112">
        <f t="shared" si="1589"/>
        <v>44987</v>
      </c>
      <c r="B4962" s="104">
        <f t="shared" si="1577"/>
        <v>1890.1637938399999</v>
      </c>
      <c r="C4962" s="104">
        <f t="shared" si="1595"/>
        <v>1705.0649977799467</v>
      </c>
      <c r="D4962" s="132">
        <f t="shared" si="1578"/>
        <v>44968</v>
      </c>
      <c r="E4962" s="105">
        <f t="shared" si="1576"/>
        <v>8.25E-4</v>
      </c>
      <c r="F4962" s="106">
        <f t="shared" si="1579"/>
        <v>20</v>
      </c>
      <c r="G4962" s="106">
        <f t="shared" si="1580"/>
        <v>28</v>
      </c>
      <c r="H4962" s="104">
        <f t="shared" si="1590"/>
        <v>1.00058921</v>
      </c>
      <c r="I4962" s="104">
        <f t="shared" si="1581"/>
        <v>1.1010445499999999</v>
      </c>
      <c r="J4962" s="104">
        <f t="shared" si="1582"/>
        <v>1.10169329</v>
      </c>
      <c r="K4962" s="104">
        <f t="shared" si="1583"/>
        <v>1878.4586670599999</v>
      </c>
      <c r="L4962" s="107">
        <f t="shared" si="1592"/>
        <v>0</v>
      </c>
      <c r="M4962" s="105">
        <f t="shared" si="1593"/>
        <v>0</v>
      </c>
      <c r="N4962" s="104">
        <f t="shared" si="1584"/>
        <v>0</v>
      </c>
      <c r="O4962" s="113">
        <f t="shared" si="1591"/>
        <v>0.11</v>
      </c>
      <c r="P4962" s="108">
        <f t="shared" si="1585"/>
        <v>1.00623124</v>
      </c>
      <c r="Q4962" s="104">
        <f t="shared" si="1586"/>
        <v>11.705126780000001</v>
      </c>
      <c r="R4962" s="104">
        <f t="shared" si="1587"/>
        <v>11.705126780000001</v>
      </c>
      <c r="S4962" s="109" t="s">
        <v>52</v>
      </c>
      <c r="T4962" s="110">
        <f t="shared" si="1594"/>
        <v>44995</v>
      </c>
      <c r="U4962" s="111">
        <f t="shared" si="1588"/>
        <v>0</v>
      </c>
    </row>
    <row r="4963" spans="1:21" x14ac:dyDescent="0.2">
      <c r="A4963" s="112">
        <f t="shared" si="1589"/>
        <v>44988</v>
      </c>
      <c r="B4963" s="104">
        <f t="shared" si="1577"/>
        <v>1890.806652</v>
      </c>
      <c r="C4963" s="104">
        <f t="shared" si="1595"/>
        <v>1705.0649977799467</v>
      </c>
      <c r="D4963" s="132">
        <f t="shared" si="1578"/>
        <v>44968</v>
      </c>
      <c r="E4963" s="105">
        <f t="shared" si="1576"/>
        <v>8.25E-4</v>
      </c>
      <c r="F4963" s="106">
        <f t="shared" si="1579"/>
        <v>21</v>
      </c>
      <c r="G4963" s="106">
        <f t="shared" si="1580"/>
        <v>28</v>
      </c>
      <c r="H4963" s="104">
        <f t="shared" si="1590"/>
        <v>1.0006186800000001</v>
      </c>
      <c r="I4963" s="104">
        <f t="shared" si="1581"/>
        <v>1.1010445499999999</v>
      </c>
      <c r="J4963" s="104">
        <f t="shared" si="1582"/>
        <v>1.10172574</v>
      </c>
      <c r="K4963" s="104">
        <f t="shared" si="1583"/>
        <v>1878.51399642</v>
      </c>
      <c r="L4963" s="107">
        <f t="shared" si="1592"/>
        <v>0</v>
      </c>
      <c r="M4963" s="105">
        <f t="shared" si="1593"/>
        <v>0</v>
      </c>
      <c r="N4963" s="104">
        <f t="shared" si="1584"/>
        <v>0</v>
      </c>
      <c r="O4963" s="113">
        <f t="shared" si="1591"/>
        <v>0.11</v>
      </c>
      <c r="P4963" s="108">
        <f t="shared" si="1585"/>
        <v>1.006543819</v>
      </c>
      <c r="Q4963" s="104">
        <f t="shared" si="1586"/>
        <v>12.29265558</v>
      </c>
      <c r="R4963" s="104">
        <f t="shared" si="1587"/>
        <v>12.29265558</v>
      </c>
      <c r="S4963" s="109" t="s">
        <v>52</v>
      </c>
      <c r="T4963" s="110">
        <f t="shared" si="1594"/>
        <v>44995</v>
      </c>
      <c r="U4963" s="111">
        <f t="shared" si="1588"/>
        <v>0</v>
      </c>
    </row>
    <row r="4964" spans="1:21" x14ac:dyDescent="0.2">
      <c r="A4964" s="112">
        <f t="shared" si="1589"/>
        <v>44989</v>
      </c>
      <c r="B4964" s="104">
        <f t="shared" si="1577"/>
        <v>1891.4497269600001</v>
      </c>
      <c r="C4964" s="104">
        <f t="shared" si="1595"/>
        <v>1705.0649977799467</v>
      </c>
      <c r="D4964" s="132">
        <f t="shared" si="1578"/>
        <v>44968</v>
      </c>
      <c r="E4964" s="105">
        <f t="shared" si="1576"/>
        <v>8.25E-4</v>
      </c>
      <c r="F4964" s="106">
        <f t="shared" si="1579"/>
        <v>22</v>
      </c>
      <c r="G4964" s="106">
        <f t="shared" si="1580"/>
        <v>28</v>
      </c>
      <c r="H4964" s="104">
        <f t="shared" si="1590"/>
        <v>1.00064815</v>
      </c>
      <c r="I4964" s="104">
        <f t="shared" si="1581"/>
        <v>1.1010445499999999</v>
      </c>
      <c r="J4964" s="104">
        <f t="shared" si="1582"/>
        <v>1.10175819</v>
      </c>
      <c r="K4964" s="104">
        <f t="shared" si="1583"/>
        <v>1878.5693257800001</v>
      </c>
      <c r="L4964" s="107">
        <f t="shared" si="1592"/>
        <v>0</v>
      </c>
      <c r="M4964" s="105">
        <f t="shared" si="1593"/>
        <v>0</v>
      </c>
      <c r="N4964" s="104">
        <f t="shared" si="1584"/>
        <v>0</v>
      </c>
      <c r="O4964" s="113">
        <f t="shared" si="1591"/>
        <v>0.11</v>
      </c>
      <c r="P4964" s="108">
        <f t="shared" si="1585"/>
        <v>1.0068564950000001</v>
      </c>
      <c r="Q4964" s="104">
        <f t="shared" si="1586"/>
        <v>12.88040118</v>
      </c>
      <c r="R4964" s="104">
        <f t="shared" si="1587"/>
        <v>12.88040118</v>
      </c>
      <c r="S4964" s="109" t="s">
        <v>52</v>
      </c>
      <c r="T4964" s="110">
        <f t="shared" si="1594"/>
        <v>44995</v>
      </c>
      <c r="U4964" s="111">
        <f t="shared" si="1588"/>
        <v>0</v>
      </c>
    </row>
    <row r="4965" spans="1:21" x14ac:dyDescent="0.2">
      <c r="A4965" s="112">
        <f t="shared" si="1589"/>
        <v>44990</v>
      </c>
      <c r="B4965" s="104">
        <f t="shared" si="1577"/>
        <v>1892.09300347</v>
      </c>
      <c r="C4965" s="104">
        <f t="shared" si="1595"/>
        <v>1705.0649977799467</v>
      </c>
      <c r="D4965" s="132">
        <f t="shared" si="1578"/>
        <v>44968</v>
      </c>
      <c r="E4965" s="105">
        <f t="shared" si="1576"/>
        <v>8.25E-4</v>
      </c>
      <c r="F4965" s="106">
        <f t="shared" si="1579"/>
        <v>23</v>
      </c>
      <c r="G4965" s="106">
        <f t="shared" si="1580"/>
        <v>28</v>
      </c>
      <c r="H4965" s="104">
        <f t="shared" si="1590"/>
        <v>1.00067762</v>
      </c>
      <c r="I4965" s="104">
        <f t="shared" si="1581"/>
        <v>1.1010445499999999</v>
      </c>
      <c r="J4965" s="104">
        <f t="shared" si="1582"/>
        <v>1.10179063</v>
      </c>
      <c r="K4965" s="104">
        <f t="shared" si="1583"/>
        <v>1878.62463809</v>
      </c>
      <c r="L4965" s="107">
        <f t="shared" si="1592"/>
        <v>0</v>
      </c>
      <c r="M4965" s="105">
        <f t="shared" si="1593"/>
        <v>0</v>
      </c>
      <c r="N4965" s="104">
        <f t="shared" si="1584"/>
        <v>0</v>
      </c>
      <c r="O4965" s="113">
        <f t="shared" si="1591"/>
        <v>0.11</v>
      </c>
      <c r="P4965" s="108">
        <f t="shared" si="1585"/>
        <v>1.007169269</v>
      </c>
      <c r="Q4965" s="104">
        <f t="shared" si="1586"/>
        <v>13.46836538</v>
      </c>
      <c r="R4965" s="104">
        <f t="shared" si="1587"/>
        <v>13.46836538</v>
      </c>
      <c r="S4965" s="109" t="s">
        <v>52</v>
      </c>
      <c r="T4965" s="110">
        <f t="shared" si="1594"/>
        <v>44995</v>
      </c>
      <c r="U4965" s="111">
        <f t="shared" si="1588"/>
        <v>0</v>
      </c>
    </row>
    <row r="4966" spans="1:21" x14ac:dyDescent="0.2">
      <c r="A4966" s="112">
        <f t="shared" si="1589"/>
        <v>44991</v>
      </c>
      <c r="B4966" s="104">
        <f t="shared" si="1577"/>
        <v>1892.73652928</v>
      </c>
      <c r="C4966" s="104">
        <f t="shared" si="1595"/>
        <v>1705.0649977799467</v>
      </c>
      <c r="D4966" s="132">
        <f t="shared" si="1578"/>
        <v>44968</v>
      </c>
      <c r="E4966" s="105">
        <f t="shared" si="1576"/>
        <v>8.25E-4</v>
      </c>
      <c r="F4966" s="106">
        <f t="shared" si="1579"/>
        <v>24</v>
      </c>
      <c r="G4966" s="106">
        <f t="shared" si="1580"/>
        <v>28</v>
      </c>
      <c r="H4966" s="104">
        <f t="shared" si="1590"/>
        <v>1.0007071000000001</v>
      </c>
      <c r="I4966" s="104">
        <f t="shared" si="1581"/>
        <v>1.1010445499999999</v>
      </c>
      <c r="J4966" s="104">
        <f t="shared" si="1582"/>
        <v>1.1018230899999999</v>
      </c>
      <c r="K4966" s="104">
        <f t="shared" si="1583"/>
        <v>1878.6799845</v>
      </c>
      <c r="L4966" s="107">
        <f t="shared" si="1592"/>
        <v>0</v>
      </c>
      <c r="M4966" s="105">
        <f t="shared" si="1593"/>
        <v>0</v>
      </c>
      <c r="N4966" s="104">
        <f t="shared" si="1584"/>
        <v>0</v>
      </c>
      <c r="O4966" s="113">
        <f t="shared" si="1591"/>
        <v>0.11</v>
      </c>
      <c r="P4966" s="108">
        <f t="shared" si="1585"/>
        <v>1.0074821389999999</v>
      </c>
      <c r="Q4966" s="104">
        <f t="shared" si="1586"/>
        <v>14.056544779999999</v>
      </c>
      <c r="R4966" s="104">
        <f t="shared" si="1587"/>
        <v>14.056544779999999</v>
      </c>
      <c r="S4966" s="109" t="s">
        <v>52</v>
      </c>
      <c r="T4966" s="110">
        <f t="shared" si="1594"/>
        <v>44995</v>
      </c>
      <c r="U4966" s="111">
        <f t="shared" si="1588"/>
        <v>0</v>
      </c>
    </row>
    <row r="4967" spans="1:21" x14ac:dyDescent="0.2">
      <c r="A4967" s="112">
        <f t="shared" si="1589"/>
        <v>44992</v>
      </c>
      <c r="B4967" s="104">
        <f t="shared" si="1577"/>
        <v>1893.3802566499999</v>
      </c>
      <c r="C4967" s="104">
        <f t="shared" si="1595"/>
        <v>1705.0649977799467</v>
      </c>
      <c r="D4967" s="132">
        <f t="shared" si="1578"/>
        <v>44968</v>
      </c>
      <c r="E4967" s="105">
        <f t="shared" si="1576"/>
        <v>8.25E-4</v>
      </c>
      <c r="F4967" s="106">
        <f t="shared" si="1579"/>
        <v>25</v>
      </c>
      <c r="G4967" s="106">
        <f t="shared" si="1580"/>
        <v>28</v>
      </c>
      <c r="H4967" s="104">
        <f t="shared" si="1590"/>
        <v>1.0007365699999999</v>
      </c>
      <c r="I4967" s="104">
        <f t="shared" si="1581"/>
        <v>1.1010445499999999</v>
      </c>
      <c r="J4967" s="104">
        <f t="shared" si="1582"/>
        <v>1.1018555400000001</v>
      </c>
      <c r="K4967" s="104">
        <f t="shared" si="1583"/>
        <v>1878.7353138599999</v>
      </c>
      <c r="L4967" s="107">
        <f t="shared" si="1592"/>
        <v>0</v>
      </c>
      <c r="M4967" s="105">
        <f t="shared" si="1593"/>
        <v>0</v>
      </c>
      <c r="N4967" s="104">
        <f t="shared" si="1584"/>
        <v>0</v>
      </c>
      <c r="O4967" s="113">
        <f t="shared" si="1591"/>
        <v>0.11</v>
      </c>
      <c r="P4967" s="108">
        <f t="shared" si="1585"/>
        <v>1.007795107</v>
      </c>
      <c r="Q4967" s="104">
        <f t="shared" si="1586"/>
        <v>14.64494279</v>
      </c>
      <c r="R4967" s="104">
        <f t="shared" si="1587"/>
        <v>14.64494279</v>
      </c>
      <c r="S4967" s="109" t="s">
        <v>52</v>
      </c>
      <c r="T4967" s="110">
        <f t="shared" si="1594"/>
        <v>44995</v>
      </c>
      <c r="U4967" s="111">
        <f t="shared" si="1588"/>
        <v>0</v>
      </c>
    </row>
    <row r="4968" spans="1:21" x14ac:dyDescent="0.2">
      <c r="A4968" s="112">
        <f t="shared" si="1589"/>
        <v>44993</v>
      </c>
      <c r="B4968" s="104">
        <f t="shared" si="1577"/>
        <v>1894.0242009000001</v>
      </c>
      <c r="C4968" s="104">
        <f t="shared" si="1595"/>
        <v>1705.0649977799467</v>
      </c>
      <c r="D4968" s="132">
        <f t="shared" si="1578"/>
        <v>44968</v>
      </c>
      <c r="E4968" s="105">
        <f t="shared" si="1576"/>
        <v>8.25E-4</v>
      </c>
      <c r="F4968" s="106">
        <f t="shared" si="1579"/>
        <v>26</v>
      </c>
      <c r="G4968" s="106">
        <f t="shared" si="1580"/>
        <v>28</v>
      </c>
      <c r="H4968" s="104">
        <f t="shared" si="1590"/>
        <v>1.00076604</v>
      </c>
      <c r="I4968" s="104">
        <f t="shared" si="1581"/>
        <v>1.1010445499999999</v>
      </c>
      <c r="J4968" s="104">
        <f t="shared" si="1582"/>
        <v>1.10188799</v>
      </c>
      <c r="K4968" s="104">
        <f t="shared" si="1583"/>
        <v>1878.79064322</v>
      </c>
      <c r="L4968" s="107">
        <f t="shared" si="1592"/>
        <v>0</v>
      </c>
      <c r="M4968" s="105">
        <f t="shared" si="1593"/>
        <v>0</v>
      </c>
      <c r="N4968" s="104">
        <f t="shared" si="1584"/>
        <v>0</v>
      </c>
      <c r="O4968" s="113">
        <f t="shared" si="1591"/>
        <v>0.11</v>
      </c>
      <c r="P4968" s="108">
        <f t="shared" si="1585"/>
        <v>1.008108172</v>
      </c>
      <c r="Q4968" s="104">
        <f t="shared" si="1586"/>
        <v>15.233557680000001</v>
      </c>
      <c r="R4968" s="104">
        <f t="shared" si="1587"/>
        <v>15.233557680000001</v>
      </c>
      <c r="S4968" s="109" t="s">
        <v>52</v>
      </c>
      <c r="T4968" s="110">
        <f t="shared" si="1594"/>
        <v>44995</v>
      </c>
      <c r="U4968" s="111">
        <f t="shared" si="1588"/>
        <v>0</v>
      </c>
    </row>
    <row r="4969" spans="1:21" x14ac:dyDescent="0.2">
      <c r="A4969" s="112">
        <f t="shared" si="1589"/>
        <v>44994</v>
      </c>
      <c r="B4969" s="104">
        <f t="shared" si="1577"/>
        <v>1894.6683792400001</v>
      </c>
      <c r="C4969" s="104">
        <f t="shared" si="1595"/>
        <v>1705.0649977799467</v>
      </c>
      <c r="D4969" s="132">
        <f t="shared" si="1578"/>
        <v>44968</v>
      </c>
      <c r="E4969" s="105">
        <f t="shared" si="1576"/>
        <v>8.25E-4</v>
      </c>
      <c r="F4969" s="106">
        <f t="shared" si="1579"/>
        <v>27</v>
      </c>
      <c r="G4969" s="106">
        <f t="shared" si="1580"/>
        <v>28</v>
      </c>
      <c r="H4969" s="104">
        <f t="shared" si="1590"/>
        <v>1.00079552</v>
      </c>
      <c r="I4969" s="104">
        <f t="shared" si="1581"/>
        <v>1.1010445499999999</v>
      </c>
      <c r="J4969" s="104">
        <f t="shared" si="1582"/>
        <v>1.1019204499999999</v>
      </c>
      <c r="K4969" s="104">
        <f t="shared" si="1583"/>
        <v>1878.8459896300001</v>
      </c>
      <c r="L4969" s="107">
        <f t="shared" si="1592"/>
        <v>0</v>
      </c>
      <c r="M4969" s="105">
        <f t="shared" si="1593"/>
        <v>0</v>
      </c>
      <c r="N4969" s="104">
        <f t="shared" si="1584"/>
        <v>0</v>
      </c>
      <c r="O4969" s="113">
        <f t="shared" si="1591"/>
        <v>0.11</v>
      </c>
      <c r="P4969" s="108">
        <f t="shared" si="1585"/>
        <v>1.0084213339999999</v>
      </c>
      <c r="Q4969" s="104">
        <f t="shared" si="1586"/>
        <v>15.82238961</v>
      </c>
      <c r="R4969" s="104">
        <f t="shared" si="1587"/>
        <v>15.82238961</v>
      </c>
      <c r="S4969" s="109" t="s">
        <v>52</v>
      </c>
      <c r="T4969" s="110">
        <f t="shared" si="1594"/>
        <v>44995</v>
      </c>
      <c r="U4969" s="111">
        <f t="shared" si="1588"/>
        <v>0</v>
      </c>
    </row>
    <row r="4970" spans="1:21" x14ac:dyDescent="0.2">
      <c r="A4970" s="112">
        <f t="shared" si="1589"/>
        <v>44995</v>
      </c>
      <c r="B4970" s="104">
        <f t="shared" si="1577"/>
        <v>1895.3127763699999</v>
      </c>
      <c r="C4970" s="104">
        <f t="shared" si="1595"/>
        <v>1705.0649977799467</v>
      </c>
      <c r="D4970" s="132">
        <f t="shared" si="1578"/>
        <v>44968</v>
      </c>
      <c r="E4970" s="105">
        <f t="shared" si="1576"/>
        <v>8.25E-4</v>
      </c>
      <c r="F4970" s="106">
        <f t="shared" si="1579"/>
        <v>28</v>
      </c>
      <c r="G4970" s="106">
        <f t="shared" si="1580"/>
        <v>28</v>
      </c>
      <c r="H4970" s="104">
        <f t="shared" si="1590"/>
        <v>1.0008250000000001</v>
      </c>
      <c r="I4970" s="104">
        <f t="shared" si="1581"/>
        <v>1.1010445499999999</v>
      </c>
      <c r="J4970" s="104">
        <f t="shared" si="1582"/>
        <v>1.1019529100000001</v>
      </c>
      <c r="K4970" s="104">
        <f t="shared" si="1583"/>
        <v>1878.9013360399999</v>
      </c>
      <c r="L4970" s="107">
        <f t="shared" si="1592"/>
        <v>162</v>
      </c>
      <c r="M4970" s="105">
        <f t="shared" si="1593"/>
        <v>6.4846000000000001E-2</v>
      </c>
      <c r="N4970" s="104">
        <f>121.83923603+1.54881603</f>
        <v>123.38805205999999</v>
      </c>
      <c r="O4970" s="113">
        <f t="shared" si="1591"/>
        <v>0.11</v>
      </c>
      <c r="P4970" s="108">
        <f t="shared" si="1585"/>
        <v>1.0087345940000001</v>
      </c>
      <c r="Q4970" s="104">
        <f t="shared" si="1586"/>
        <v>16.411440330000001</v>
      </c>
      <c r="R4970" s="104">
        <f t="shared" si="1587"/>
        <v>139.79949238999998</v>
      </c>
      <c r="S4970" s="109" t="s">
        <v>52</v>
      </c>
      <c r="T4970" s="110">
        <f t="shared" si="1594"/>
        <v>44995</v>
      </c>
      <c r="U4970" s="111">
        <f t="shared" si="1588"/>
        <v>1755.5132839799999</v>
      </c>
    </row>
    <row r="4971" spans="1:21" x14ac:dyDescent="0.2">
      <c r="A4971" s="112">
        <f t="shared" si="1589"/>
        <v>44996</v>
      </c>
      <c r="B4971" s="104">
        <f t="shared" si="1577"/>
        <v>1757.63858663</v>
      </c>
      <c r="C4971" s="104">
        <f t="shared" si="1595"/>
        <v>1594.4983529399467</v>
      </c>
      <c r="D4971" s="132">
        <f t="shared" si="1578"/>
        <v>44996</v>
      </c>
      <c r="E4971" s="105">
        <f t="shared" ref="E4971:E5034" si="1596">IF(DAY(A4970)=$E$2,VLOOKUP(A4970,$AG$10:$AH$200,2),E4970)</f>
        <v>1.474E-3</v>
      </c>
      <c r="F4971" s="106">
        <f t="shared" si="1579"/>
        <v>1</v>
      </c>
      <c r="G4971" s="106">
        <f t="shared" si="1580"/>
        <v>31</v>
      </c>
      <c r="H4971" s="104">
        <f t="shared" si="1590"/>
        <v>1.0000475099999999</v>
      </c>
      <c r="I4971" s="104">
        <f t="shared" si="1581"/>
        <v>1.1019529100000001</v>
      </c>
      <c r="J4971" s="104">
        <f t="shared" si="1582"/>
        <v>1.1020052600000001</v>
      </c>
      <c r="K4971" s="104">
        <f t="shared" si="1583"/>
        <v>1757.1455719999999</v>
      </c>
      <c r="L4971" s="107">
        <f t="shared" si="1592"/>
        <v>0</v>
      </c>
      <c r="M4971" s="105">
        <f t="shared" si="1593"/>
        <v>0</v>
      </c>
      <c r="N4971" s="104">
        <f t="shared" si="1584"/>
        <v>0</v>
      </c>
      <c r="O4971" s="113">
        <f t="shared" si="1591"/>
        <v>0.11</v>
      </c>
      <c r="P4971" s="108">
        <f t="shared" si="1585"/>
        <v>1.0002805770000001</v>
      </c>
      <c r="Q4971" s="104">
        <f t="shared" si="1586"/>
        <v>0.49301463000000001</v>
      </c>
      <c r="R4971" s="104">
        <f t="shared" si="1587"/>
        <v>0.49301463000000001</v>
      </c>
      <c r="S4971" s="109" t="s">
        <v>52</v>
      </c>
      <c r="T4971" s="110">
        <f t="shared" si="1594"/>
        <v>45026</v>
      </c>
      <c r="U4971" s="111">
        <f t="shared" si="1588"/>
        <v>0</v>
      </c>
    </row>
    <row r="4972" spans="1:21" x14ac:dyDescent="0.2">
      <c r="A4972" s="112">
        <f t="shared" si="1589"/>
        <v>44997</v>
      </c>
      <c r="B4972" s="104">
        <f t="shared" si="1577"/>
        <v>1758.2152748599999</v>
      </c>
      <c r="C4972" s="104">
        <f t="shared" si="1595"/>
        <v>1594.4983529399467</v>
      </c>
      <c r="D4972" s="132">
        <f t="shared" si="1578"/>
        <v>44996</v>
      </c>
      <c r="E4972" s="105">
        <f t="shared" si="1596"/>
        <v>1.474E-3</v>
      </c>
      <c r="F4972" s="106">
        <f t="shared" si="1579"/>
        <v>2</v>
      </c>
      <c r="G4972" s="106">
        <f t="shared" si="1580"/>
        <v>31</v>
      </c>
      <c r="H4972" s="104">
        <f t="shared" si="1590"/>
        <v>1.00009503</v>
      </c>
      <c r="I4972" s="104">
        <f t="shared" si="1581"/>
        <v>1.1019529100000001</v>
      </c>
      <c r="J4972" s="104">
        <f t="shared" si="1582"/>
        <v>1.1020576200000001</v>
      </c>
      <c r="K4972" s="104">
        <f t="shared" si="1583"/>
        <v>1757.2290599299999</v>
      </c>
      <c r="L4972" s="107">
        <f t="shared" si="1592"/>
        <v>0</v>
      </c>
      <c r="M4972" s="105">
        <f t="shared" si="1593"/>
        <v>0</v>
      </c>
      <c r="N4972" s="104">
        <f t="shared" si="1584"/>
        <v>0</v>
      </c>
      <c r="O4972" s="113">
        <f t="shared" si="1591"/>
        <v>0.11</v>
      </c>
      <c r="P4972" s="108">
        <f t="shared" si="1585"/>
        <v>1.000561233</v>
      </c>
      <c r="Q4972" s="104">
        <f t="shared" si="1586"/>
        <v>0.98621493000000005</v>
      </c>
      <c r="R4972" s="104">
        <f t="shared" si="1587"/>
        <v>0.98621493000000005</v>
      </c>
      <c r="S4972" s="109" t="s">
        <v>52</v>
      </c>
      <c r="T4972" s="110">
        <f t="shared" si="1594"/>
        <v>45026</v>
      </c>
      <c r="U4972" s="111">
        <f t="shared" si="1588"/>
        <v>0</v>
      </c>
    </row>
    <row r="4973" spans="1:21" x14ac:dyDescent="0.2">
      <c r="A4973" s="112">
        <f t="shared" si="1589"/>
        <v>44998</v>
      </c>
      <c r="B4973" s="104">
        <f t="shared" si="1577"/>
        <v>1758.79216299</v>
      </c>
      <c r="C4973" s="104">
        <f t="shared" si="1595"/>
        <v>1594.4983529399467</v>
      </c>
      <c r="D4973" s="132">
        <f t="shared" si="1578"/>
        <v>44996</v>
      </c>
      <c r="E4973" s="105">
        <f t="shared" si="1596"/>
        <v>1.474E-3</v>
      </c>
      <c r="F4973" s="106">
        <f t="shared" si="1579"/>
        <v>3</v>
      </c>
      <c r="G4973" s="106">
        <f t="shared" si="1580"/>
        <v>31</v>
      </c>
      <c r="H4973" s="104">
        <f t="shared" si="1590"/>
        <v>1.0001425500000001</v>
      </c>
      <c r="I4973" s="104">
        <f t="shared" si="1581"/>
        <v>1.1019529100000001</v>
      </c>
      <c r="J4973" s="104">
        <f t="shared" si="1582"/>
        <v>1.10210999</v>
      </c>
      <c r="K4973" s="104">
        <f t="shared" si="1583"/>
        <v>1757.31256381</v>
      </c>
      <c r="L4973" s="107">
        <f t="shared" si="1592"/>
        <v>0</v>
      </c>
      <c r="M4973" s="105">
        <f t="shared" si="1593"/>
        <v>0</v>
      </c>
      <c r="N4973" s="104">
        <f t="shared" si="1584"/>
        <v>0</v>
      </c>
      <c r="O4973" s="113">
        <f t="shared" si="1591"/>
        <v>0.11</v>
      </c>
      <c r="P4973" s="108">
        <f t="shared" si="1585"/>
        <v>1.0008419669999999</v>
      </c>
      <c r="Q4973" s="104">
        <f t="shared" si="1586"/>
        <v>1.4795991799999999</v>
      </c>
      <c r="R4973" s="104">
        <f t="shared" si="1587"/>
        <v>1.4795991799999999</v>
      </c>
      <c r="S4973" s="109" t="s">
        <v>52</v>
      </c>
      <c r="T4973" s="110">
        <f t="shared" si="1594"/>
        <v>45026</v>
      </c>
      <c r="U4973" s="111">
        <f t="shared" si="1588"/>
        <v>0</v>
      </c>
    </row>
    <row r="4974" spans="1:21" x14ac:dyDescent="0.2">
      <c r="A4974" s="112">
        <f t="shared" si="1589"/>
        <v>44999</v>
      </c>
      <c r="B4974" s="104">
        <f t="shared" si="1577"/>
        <v>1759.36922263</v>
      </c>
      <c r="C4974" s="104">
        <f t="shared" si="1595"/>
        <v>1594.4983529399467</v>
      </c>
      <c r="D4974" s="132">
        <f t="shared" si="1578"/>
        <v>44996</v>
      </c>
      <c r="E4974" s="105">
        <f t="shared" si="1596"/>
        <v>1.474E-3</v>
      </c>
      <c r="F4974" s="106">
        <f t="shared" si="1579"/>
        <v>4</v>
      </c>
      <c r="G4974" s="106">
        <f t="shared" si="1580"/>
        <v>31</v>
      </c>
      <c r="H4974" s="104">
        <f t="shared" si="1590"/>
        <v>1.0001900699999999</v>
      </c>
      <c r="I4974" s="104">
        <f t="shared" si="1581"/>
        <v>1.1019529100000001</v>
      </c>
      <c r="J4974" s="104">
        <f t="shared" si="1582"/>
        <v>1.10216235</v>
      </c>
      <c r="K4974" s="104">
        <f t="shared" si="1583"/>
        <v>1757.3960517400001</v>
      </c>
      <c r="L4974" s="107">
        <f t="shared" si="1592"/>
        <v>0</v>
      </c>
      <c r="M4974" s="105">
        <f t="shared" si="1593"/>
        <v>0</v>
      </c>
      <c r="N4974" s="104">
        <f t="shared" si="1584"/>
        <v>0</v>
      </c>
      <c r="O4974" s="113">
        <f t="shared" si="1591"/>
        <v>0.11</v>
      </c>
      <c r="P4974" s="108">
        <f t="shared" si="1585"/>
        <v>1.0011227810000001</v>
      </c>
      <c r="Q4974" s="104">
        <f t="shared" si="1586"/>
        <v>1.97317089</v>
      </c>
      <c r="R4974" s="104">
        <f t="shared" si="1587"/>
        <v>1.97317089</v>
      </c>
      <c r="S4974" s="109" t="s">
        <v>52</v>
      </c>
      <c r="T4974" s="110">
        <f t="shared" si="1594"/>
        <v>45026</v>
      </c>
      <c r="U4974" s="111">
        <f t="shared" si="1588"/>
        <v>0</v>
      </c>
    </row>
    <row r="4975" spans="1:21" x14ac:dyDescent="0.2">
      <c r="A4975" s="112">
        <f t="shared" si="1589"/>
        <v>45000</v>
      </c>
      <c r="B4975" s="104">
        <f t="shared" si="1577"/>
        <v>1759.94648222</v>
      </c>
      <c r="C4975" s="104">
        <f t="shared" si="1595"/>
        <v>1594.4983529399467</v>
      </c>
      <c r="D4975" s="132">
        <f t="shared" si="1578"/>
        <v>44996</v>
      </c>
      <c r="E4975" s="105">
        <f t="shared" si="1596"/>
        <v>1.474E-3</v>
      </c>
      <c r="F4975" s="106">
        <f t="shared" si="1579"/>
        <v>5</v>
      </c>
      <c r="G4975" s="106">
        <f t="shared" si="1580"/>
        <v>31</v>
      </c>
      <c r="H4975" s="104">
        <f t="shared" si="1590"/>
        <v>1.00023759</v>
      </c>
      <c r="I4975" s="104">
        <f t="shared" si="1581"/>
        <v>1.1019529100000001</v>
      </c>
      <c r="J4975" s="104">
        <f t="shared" si="1582"/>
        <v>1.1022147200000001</v>
      </c>
      <c r="K4975" s="104">
        <f t="shared" si="1583"/>
        <v>1757.4795556199999</v>
      </c>
      <c r="L4975" s="107">
        <f t="shared" si="1592"/>
        <v>0</v>
      </c>
      <c r="M4975" s="105">
        <f t="shared" si="1593"/>
        <v>0</v>
      </c>
      <c r="N4975" s="104">
        <f t="shared" si="1584"/>
        <v>0</v>
      </c>
      <c r="O4975" s="113">
        <f t="shared" si="1591"/>
        <v>0.11</v>
      </c>
      <c r="P4975" s="108">
        <f t="shared" si="1585"/>
        <v>1.001403673</v>
      </c>
      <c r="Q4975" s="104">
        <f t="shared" si="1586"/>
        <v>2.4669265999999999</v>
      </c>
      <c r="R4975" s="104">
        <f t="shared" si="1587"/>
        <v>2.4669265999999999</v>
      </c>
      <c r="S4975" s="109" t="s">
        <v>52</v>
      </c>
      <c r="T4975" s="110">
        <f t="shared" si="1594"/>
        <v>45026</v>
      </c>
      <c r="U4975" s="111">
        <f t="shared" si="1588"/>
        <v>0</v>
      </c>
    </row>
    <row r="4976" spans="1:21" x14ac:dyDescent="0.2">
      <c r="A4976" s="112">
        <f t="shared" si="1589"/>
        <v>45001</v>
      </c>
      <c r="B4976" s="104">
        <f t="shared" si="1577"/>
        <v>1760.5239257999999</v>
      </c>
      <c r="C4976" s="104">
        <f t="shared" si="1595"/>
        <v>1594.4983529399467</v>
      </c>
      <c r="D4976" s="132">
        <f t="shared" si="1578"/>
        <v>44996</v>
      </c>
      <c r="E4976" s="105">
        <f t="shared" si="1596"/>
        <v>1.474E-3</v>
      </c>
      <c r="F4976" s="106">
        <f t="shared" si="1579"/>
        <v>6</v>
      </c>
      <c r="G4976" s="106">
        <f t="shared" si="1580"/>
        <v>31</v>
      </c>
      <c r="H4976" s="104">
        <f t="shared" si="1590"/>
        <v>1.00028512</v>
      </c>
      <c r="I4976" s="104">
        <f t="shared" si="1581"/>
        <v>1.1019529100000001</v>
      </c>
      <c r="J4976" s="104">
        <f t="shared" si="1582"/>
        <v>1.10226709</v>
      </c>
      <c r="K4976" s="104">
        <f t="shared" si="1583"/>
        <v>1757.5630595</v>
      </c>
      <c r="L4976" s="107">
        <f t="shared" si="1592"/>
        <v>0</v>
      </c>
      <c r="M4976" s="105">
        <f t="shared" si="1593"/>
        <v>0</v>
      </c>
      <c r="N4976" s="104">
        <f t="shared" si="1584"/>
        <v>0</v>
      </c>
      <c r="O4976" s="113">
        <f t="shared" si="1591"/>
        <v>0.11</v>
      </c>
      <c r="P4976" s="108">
        <f t="shared" si="1585"/>
        <v>1.0016846429999999</v>
      </c>
      <c r="Q4976" s="104">
        <f t="shared" si="1586"/>
        <v>2.9608663000000002</v>
      </c>
      <c r="R4976" s="104">
        <f t="shared" si="1587"/>
        <v>2.9608663000000002</v>
      </c>
      <c r="S4976" s="109" t="s">
        <v>52</v>
      </c>
      <c r="T4976" s="110">
        <f t="shared" si="1594"/>
        <v>45026</v>
      </c>
      <c r="U4976" s="111">
        <f t="shared" si="1588"/>
        <v>0</v>
      </c>
    </row>
    <row r="4977" spans="1:21" x14ac:dyDescent="0.2">
      <c r="A4977" s="112">
        <f t="shared" si="1589"/>
        <v>45002</v>
      </c>
      <c r="B4977" s="104">
        <f t="shared" si="1577"/>
        <v>1761.1015569200001</v>
      </c>
      <c r="C4977" s="104">
        <f t="shared" si="1595"/>
        <v>1594.4983529399467</v>
      </c>
      <c r="D4977" s="132">
        <f t="shared" si="1578"/>
        <v>44996</v>
      </c>
      <c r="E4977" s="105">
        <f t="shared" si="1596"/>
        <v>1.474E-3</v>
      </c>
      <c r="F4977" s="106">
        <f t="shared" si="1579"/>
        <v>7</v>
      </c>
      <c r="G4977" s="106">
        <f t="shared" si="1580"/>
        <v>31</v>
      </c>
      <c r="H4977" s="104">
        <f t="shared" si="1590"/>
        <v>1.0003326400000001</v>
      </c>
      <c r="I4977" s="104">
        <f t="shared" si="1581"/>
        <v>1.1019529100000001</v>
      </c>
      <c r="J4977" s="104">
        <f t="shared" si="1582"/>
        <v>1.1023194599999999</v>
      </c>
      <c r="K4977" s="104">
        <f t="shared" si="1583"/>
        <v>1757.6465633800001</v>
      </c>
      <c r="L4977" s="107">
        <f t="shared" si="1592"/>
        <v>0</v>
      </c>
      <c r="M4977" s="105">
        <f t="shared" si="1593"/>
        <v>0</v>
      </c>
      <c r="N4977" s="104">
        <f t="shared" si="1584"/>
        <v>0</v>
      </c>
      <c r="O4977" s="113">
        <f t="shared" si="1591"/>
        <v>0.11</v>
      </c>
      <c r="P4977" s="108">
        <f t="shared" si="1585"/>
        <v>1.001965693</v>
      </c>
      <c r="Q4977" s="104">
        <f t="shared" si="1586"/>
        <v>3.4549935399999998</v>
      </c>
      <c r="R4977" s="104">
        <f t="shared" si="1587"/>
        <v>3.4549935399999998</v>
      </c>
      <c r="S4977" s="109" t="s">
        <v>52</v>
      </c>
      <c r="T4977" s="110">
        <f t="shared" si="1594"/>
        <v>45026</v>
      </c>
      <c r="U4977" s="111">
        <f t="shared" si="1588"/>
        <v>0</v>
      </c>
    </row>
    <row r="4978" spans="1:21" x14ac:dyDescent="0.2">
      <c r="A4978" s="112">
        <f t="shared" si="1589"/>
        <v>45003</v>
      </c>
      <c r="B4978" s="104">
        <f t="shared" si="1577"/>
        <v>1761.6793738399999</v>
      </c>
      <c r="C4978" s="104">
        <f t="shared" si="1595"/>
        <v>1594.4983529399467</v>
      </c>
      <c r="D4978" s="132">
        <f t="shared" si="1578"/>
        <v>44996</v>
      </c>
      <c r="E4978" s="105">
        <f t="shared" si="1596"/>
        <v>1.474E-3</v>
      </c>
      <c r="F4978" s="106">
        <f t="shared" si="1579"/>
        <v>8</v>
      </c>
      <c r="G4978" s="106">
        <f t="shared" si="1580"/>
        <v>31</v>
      </c>
      <c r="H4978" s="104">
        <f t="shared" si="1590"/>
        <v>1.0003801699999999</v>
      </c>
      <c r="I4978" s="104">
        <f t="shared" si="1581"/>
        <v>1.1019529100000001</v>
      </c>
      <c r="J4978" s="104">
        <f t="shared" si="1582"/>
        <v>1.1023718300000001</v>
      </c>
      <c r="K4978" s="104">
        <f t="shared" si="1583"/>
        <v>1757.7300672599999</v>
      </c>
      <c r="L4978" s="107">
        <f t="shared" si="1592"/>
        <v>0</v>
      </c>
      <c r="M4978" s="105">
        <f t="shared" si="1593"/>
        <v>0</v>
      </c>
      <c r="N4978" s="104">
        <f t="shared" si="1584"/>
        <v>0</v>
      </c>
      <c r="O4978" s="113">
        <f t="shared" si="1591"/>
        <v>0.11</v>
      </c>
      <c r="P4978" s="108">
        <f t="shared" si="1585"/>
        <v>1.002246822</v>
      </c>
      <c r="Q4978" s="104">
        <f t="shared" si="1586"/>
        <v>3.94930658</v>
      </c>
      <c r="R4978" s="104">
        <f t="shared" si="1587"/>
        <v>3.94930658</v>
      </c>
      <c r="S4978" s="109" t="s">
        <v>52</v>
      </c>
      <c r="T4978" s="110">
        <f t="shared" si="1594"/>
        <v>45026</v>
      </c>
      <c r="U4978" s="111">
        <f t="shared" si="1588"/>
        <v>0</v>
      </c>
    </row>
    <row r="4979" spans="1:21" x14ac:dyDescent="0.2">
      <c r="A4979" s="112">
        <f t="shared" si="1589"/>
        <v>45004</v>
      </c>
      <c r="B4979" s="104">
        <f t="shared" si="1577"/>
        <v>1762.25740679</v>
      </c>
      <c r="C4979" s="104">
        <f t="shared" si="1595"/>
        <v>1594.4983529399467</v>
      </c>
      <c r="D4979" s="132">
        <f t="shared" si="1578"/>
        <v>44996</v>
      </c>
      <c r="E4979" s="105">
        <f t="shared" si="1596"/>
        <v>1.474E-3</v>
      </c>
      <c r="F4979" s="106">
        <f t="shared" si="1579"/>
        <v>9</v>
      </c>
      <c r="G4979" s="106">
        <f t="shared" si="1580"/>
        <v>31</v>
      </c>
      <c r="H4979" s="104">
        <f t="shared" si="1590"/>
        <v>1.0004277100000001</v>
      </c>
      <c r="I4979" s="104">
        <f t="shared" si="1581"/>
        <v>1.1019529100000001</v>
      </c>
      <c r="J4979" s="104">
        <f t="shared" si="1582"/>
        <v>1.1024242200000001</v>
      </c>
      <c r="K4979" s="104">
        <f t="shared" si="1583"/>
        <v>1757.81360303</v>
      </c>
      <c r="L4979" s="107">
        <f t="shared" si="1592"/>
        <v>0</v>
      </c>
      <c r="M4979" s="105">
        <f t="shared" si="1593"/>
        <v>0</v>
      </c>
      <c r="N4979" s="104">
        <f t="shared" si="1584"/>
        <v>0</v>
      </c>
      <c r="O4979" s="113">
        <f t="shared" si="1591"/>
        <v>0.11</v>
      </c>
      <c r="P4979" s="108">
        <f t="shared" si="1585"/>
        <v>1.002528029</v>
      </c>
      <c r="Q4979" s="104">
        <f t="shared" si="1586"/>
        <v>4.4438037599999998</v>
      </c>
      <c r="R4979" s="104">
        <f t="shared" si="1587"/>
        <v>4.4438037599999998</v>
      </c>
      <c r="S4979" s="109" t="s">
        <v>52</v>
      </c>
      <c r="T4979" s="110">
        <f t="shared" si="1594"/>
        <v>45026</v>
      </c>
      <c r="U4979" s="111">
        <f t="shared" si="1588"/>
        <v>0</v>
      </c>
    </row>
    <row r="4980" spans="1:21" x14ac:dyDescent="0.2">
      <c r="A4980" s="112">
        <f t="shared" si="1589"/>
        <v>45005</v>
      </c>
      <c r="B4980" s="104">
        <f t="shared" si="1577"/>
        <v>1762.83561136</v>
      </c>
      <c r="C4980" s="104">
        <f t="shared" si="1595"/>
        <v>1594.4983529399467</v>
      </c>
      <c r="D4980" s="132">
        <f t="shared" si="1578"/>
        <v>44996</v>
      </c>
      <c r="E4980" s="105">
        <f t="shared" si="1596"/>
        <v>1.474E-3</v>
      </c>
      <c r="F4980" s="106">
        <f t="shared" si="1579"/>
        <v>10</v>
      </c>
      <c r="G4980" s="106">
        <f t="shared" si="1580"/>
        <v>31</v>
      </c>
      <c r="H4980" s="104">
        <f t="shared" si="1590"/>
        <v>1.0004752400000001</v>
      </c>
      <c r="I4980" s="104">
        <f t="shared" si="1581"/>
        <v>1.1019529100000001</v>
      </c>
      <c r="J4980" s="104">
        <f t="shared" si="1582"/>
        <v>1.1024765999999999</v>
      </c>
      <c r="K4980" s="104">
        <f t="shared" si="1583"/>
        <v>1757.89712285</v>
      </c>
      <c r="L4980" s="107">
        <f t="shared" si="1592"/>
        <v>0</v>
      </c>
      <c r="M4980" s="105">
        <f t="shared" si="1593"/>
        <v>0</v>
      </c>
      <c r="N4980" s="104">
        <f t="shared" si="1584"/>
        <v>0</v>
      </c>
      <c r="O4980" s="113">
        <f t="shared" si="1591"/>
        <v>0.11</v>
      </c>
      <c r="P4980" s="108">
        <f t="shared" si="1585"/>
        <v>1.002809316</v>
      </c>
      <c r="Q4980" s="104">
        <f t="shared" si="1586"/>
        <v>4.93848851</v>
      </c>
      <c r="R4980" s="104">
        <f t="shared" si="1587"/>
        <v>4.93848851</v>
      </c>
      <c r="S4980" s="109" t="s">
        <v>52</v>
      </c>
      <c r="T4980" s="110">
        <f t="shared" si="1594"/>
        <v>45026</v>
      </c>
      <c r="U4980" s="111">
        <f t="shared" si="1588"/>
        <v>0</v>
      </c>
    </row>
    <row r="4981" spans="1:21" x14ac:dyDescent="0.2">
      <c r="A4981" s="112">
        <f t="shared" si="1589"/>
        <v>45006</v>
      </c>
      <c r="B4981" s="104">
        <f t="shared" ref="B4981:B5044" si="1597">IF(E4981&lt;0,"ND",(K4981+Q4981))</f>
        <v>1763.41400004</v>
      </c>
      <c r="C4981" s="104">
        <f t="shared" si="1595"/>
        <v>1594.4983529399467</v>
      </c>
      <c r="D4981" s="132">
        <f t="shared" ref="D4981:D5044" si="1598">IF(DAY(A4980)=$E$2,A4981,D4980)</f>
        <v>44996</v>
      </c>
      <c r="E4981" s="105">
        <f t="shared" si="1596"/>
        <v>1.474E-3</v>
      </c>
      <c r="F4981" s="106">
        <f t="shared" ref="F4981:F5044" si="1599">IF(DAY(A4981)=E$2+1,1,F4980+1)</f>
        <v>11</v>
      </c>
      <c r="G4981" s="106">
        <f t="shared" ref="G4981:G5044" si="1600">IF(DAY(A4981)=E$2+1,DAY(EOMONTH(A4981,0)), IF(DAY(A4981)&lt;&gt;$E$2+1,G4980))</f>
        <v>31</v>
      </c>
      <c r="H4981" s="104">
        <f t="shared" si="1590"/>
        <v>1.0005227800000001</v>
      </c>
      <c r="I4981" s="104">
        <f t="shared" ref="I4981:I5044" si="1601">IF(DAY(A4980)=E$2,J4980,I4980)</f>
        <v>1.1019529100000001</v>
      </c>
      <c r="J4981" s="104">
        <f t="shared" ref="J4981:J5044" si="1602">TRUNC(H4981*I4981,8)</f>
        <v>1.10252898</v>
      </c>
      <c r="K4981" s="104">
        <f t="shared" ref="K4981:K5044" si="1603">TRUNC(C4981*J4981,8)</f>
        <v>1757.98064267</v>
      </c>
      <c r="L4981" s="107">
        <f t="shared" si="1592"/>
        <v>0</v>
      </c>
      <c r="M4981" s="105">
        <f t="shared" si="1593"/>
        <v>0</v>
      </c>
      <c r="N4981" s="104">
        <f t="shared" ref="N4981:N5044" si="1604">IF(M4981&gt;0,TRUNC((M4981*K4981),8),0)</f>
        <v>0</v>
      </c>
      <c r="O4981" s="113">
        <f t="shared" si="1591"/>
        <v>0.11</v>
      </c>
      <c r="P4981" s="108">
        <f t="shared" ref="P4981:P5044" si="1605">ROUND((1+O4981)^(30/360)^(F4981/G4981),9)</f>
        <v>1.003090681</v>
      </c>
      <c r="Q4981" s="104">
        <f t="shared" ref="Q4981:Q5044" si="1606">TRUNC((P4981-1)*K4981,8)</f>
        <v>5.4333573700000004</v>
      </c>
      <c r="R4981" s="104">
        <f t="shared" ref="R4981:R5044" si="1607">(N4981+Q4981)</f>
        <v>5.4333573700000004</v>
      </c>
      <c r="S4981" s="109" t="s">
        <v>52</v>
      </c>
      <c r="T4981" s="110">
        <f t="shared" si="1594"/>
        <v>45026</v>
      </c>
      <c r="U4981" s="111">
        <f t="shared" ref="U4981:U5044" si="1608">IF(L4981&gt;0,K4981-N4981,0)</f>
        <v>0</v>
      </c>
    </row>
    <row r="4982" spans="1:21" x14ac:dyDescent="0.2">
      <c r="A4982" s="112">
        <f t="shared" si="1589"/>
        <v>45007</v>
      </c>
      <c r="B4982" s="104">
        <f t="shared" si="1597"/>
        <v>1763.9925906000001</v>
      </c>
      <c r="C4982" s="104">
        <f t="shared" si="1595"/>
        <v>1594.4983529399467</v>
      </c>
      <c r="D4982" s="132">
        <f t="shared" si="1598"/>
        <v>44996</v>
      </c>
      <c r="E4982" s="105">
        <f t="shared" si="1596"/>
        <v>1.474E-3</v>
      </c>
      <c r="F4982" s="106">
        <f t="shared" si="1599"/>
        <v>12</v>
      </c>
      <c r="G4982" s="106">
        <f t="shared" si="1600"/>
        <v>31</v>
      </c>
      <c r="H4982" s="104">
        <f t="shared" si="1590"/>
        <v>1.00057032</v>
      </c>
      <c r="I4982" s="104">
        <f t="shared" si="1601"/>
        <v>1.1019529100000001</v>
      </c>
      <c r="J4982" s="104">
        <f t="shared" si="1602"/>
        <v>1.10258137</v>
      </c>
      <c r="K4982" s="104">
        <f t="shared" si="1603"/>
        <v>1758.06417844</v>
      </c>
      <c r="L4982" s="107">
        <f t="shared" si="1592"/>
        <v>0</v>
      </c>
      <c r="M4982" s="105">
        <f t="shared" si="1593"/>
        <v>0</v>
      </c>
      <c r="N4982" s="104">
        <f t="shared" si="1604"/>
        <v>0</v>
      </c>
      <c r="O4982" s="113">
        <f t="shared" si="1591"/>
        <v>0.11</v>
      </c>
      <c r="P4982" s="108">
        <f t="shared" si="1605"/>
        <v>1.0033721250000001</v>
      </c>
      <c r="Q4982" s="104">
        <f t="shared" si="1606"/>
        <v>5.9284121599999997</v>
      </c>
      <c r="R4982" s="104">
        <f t="shared" si="1607"/>
        <v>5.9284121599999997</v>
      </c>
      <c r="S4982" s="109" t="s">
        <v>52</v>
      </c>
      <c r="T4982" s="110">
        <f t="shared" si="1594"/>
        <v>45026</v>
      </c>
      <c r="U4982" s="111">
        <f t="shared" si="1608"/>
        <v>0</v>
      </c>
    </row>
    <row r="4983" spans="1:21" x14ac:dyDescent="0.2">
      <c r="A4983" s="112">
        <f t="shared" si="1589"/>
        <v>45008</v>
      </c>
      <c r="B4983" s="104">
        <f t="shared" si="1597"/>
        <v>1764.5713670800001</v>
      </c>
      <c r="C4983" s="104">
        <f t="shared" si="1595"/>
        <v>1594.4983529399467</v>
      </c>
      <c r="D4983" s="132">
        <f t="shared" si="1598"/>
        <v>44996</v>
      </c>
      <c r="E4983" s="105">
        <f t="shared" si="1596"/>
        <v>1.474E-3</v>
      </c>
      <c r="F4983" s="106">
        <f t="shared" si="1599"/>
        <v>13</v>
      </c>
      <c r="G4983" s="106">
        <f t="shared" si="1600"/>
        <v>31</v>
      </c>
      <c r="H4983" s="104">
        <f t="shared" si="1590"/>
        <v>1.00061786</v>
      </c>
      <c r="I4983" s="104">
        <f t="shared" si="1601"/>
        <v>1.1019529100000001</v>
      </c>
      <c r="J4983" s="104">
        <f t="shared" si="1602"/>
        <v>1.10263376</v>
      </c>
      <c r="K4983" s="104">
        <f t="shared" si="1603"/>
        <v>1758.14771421</v>
      </c>
      <c r="L4983" s="107">
        <f t="shared" si="1592"/>
        <v>0</v>
      </c>
      <c r="M4983" s="105">
        <f t="shared" si="1593"/>
        <v>0</v>
      </c>
      <c r="N4983" s="104">
        <f t="shared" si="1604"/>
        <v>0</v>
      </c>
      <c r="O4983" s="113">
        <f t="shared" si="1591"/>
        <v>0.11</v>
      </c>
      <c r="P4983" s="108">
        <f t="shared" si="1605"/>
        <v>1.003653648</v>
      </c>
      <c r="Q4983" s="104">
        <f t="shared" si="1606"/>
        <v>6.4236528699999997</v>
      </c>
      <c r="R4983" s="104">
        <f t="shared" si="1607"/>
        <v>6.4236528699999997</v>
      </c>
      <c r="S4983" s="109" t="s">
        <v>52</v>
      </c>
      <c r="T4983" s="110">
        <f t="shared" si="1594"/>
        <v>45026</v>
      </c>
      <c r="U4983" s="111">
        <f t="shared" si="1608"/>
        <v>0</v>
      </c>
    </row>
    <row r="4984" spans="1:21" x14ac:dyDescent="0.2">
      <c r="A4984" s="112">
        <f t="shared" si="1589"/>
        <v>45009</v>
      </c>
      <c r="B4984" s="104">
        <f t="shared" si="1597"/>
        <v>1765.1503134899999</v>
      </c>
      <c r="C4984" s="104">
        <f t="shared" si="1595"/>
        <v>1594.4983529399467</v>
      </c>
      <c r="D4984" s="132">
        <f t="shared" si="1598"/>
        <v>44996</v>
      </c>
      <c r="E4984" s="105">
        <f t="shared" si="1596"/>
        <v>1.474E-3</v>
      </c>
      <c r="F4984" s="106">
        <f t="shared" si="1599"/>
        <v>14</v>
      </c>
      <c r="G4984" s="106">
        <f t="shared" si="1600"/>
        <v>31</v>
      </c>
      <c r="H4984" s="104">
        <f t="shared" si="1590"/>
        <v>1.0006653999999999</v>
      </c>
      <c r="I4984" s="104">
        <f t="shared" si="1601"/>
        <v>1.1019529100000001</v>
      </c>
      <c r="J4984" s="104">
        <f t="shared" si="1602"/>
        <v>1.1026861400000001</v>
      </c>
      <c r="K4984" s="104">
        <f t="shared" si="1603"/>
        <v>1758.23123403</v>
      </c>
      <c r="L4984" s="107">
        <f t="shared" si="1592"/>
        <v>0</v>
      </c>
      <c r="M4984" s="105">
        <f t="shared" si="1593"/>
        <v>0</v>
      </c>
      <c r="N4984" s="104">
        <f t="shared" si="1604"/>
        <v>0</v>
      </c>
      <c r="O4984" s="113">
        <f t="shared" si="1591"/>
        <v>0.11</v>
      </c>
      <c r="P4984" s="108">
        <f t="shared" si="1605"/>
        <v>1.0039352500000001</v>
      </c>
      <c r="Q4984" s="104">
        <f t="shared" si="1606"/>
        <v>6.9190794599999998</v>
      </c>
      <c r="R4984" s="104">
        <f t="shared" si="1607"/>
        <v>6.9190794599999998</v>
      </c>
      <c r="S4984" s="109" t="s">
        <v>52</v>
      </c>
      <c r="T4984" s="110">
        <f t="shared" si="1594"/>
        <v>45026</v>
      </c>
      <c r="U4984" s="111">
        <f t="shared" si="1608"/>
        <v>0</v>
      </c>
    </row>
    <row r="4985" spans="1:21" x14ac:dyDescent="0.2">
      <c r="A4985" s="112">
        <f t="shared" si="1589"/>
        <v>45010</v>
      </c>
      <c r="B4985" s="104">
        <f t="shared" si="1597"/>
        <v>1765.72947787</v>
      </c>
      <c r="C4985" s="104">
        <f t="shared" si="1595"/>
        <v>1594.4983529399467</v>
      </c>
      <c r="D4985" s="132">
        <f t="shared" si="1598"/>
        <v>44996</v>
      </c>
      <c r="E4985" s="105">
        <f t="shared" si="1596"/>
        <v>1.474E-3</v>
      </c>
      <c r="F4985" s="106">
        <f t="shared" si="1599"/>
        <v>15</v>
      </c>
      <c r="G4985" s="106">
        <f t="shared" si="1600"/>
        <v>31</v>
      </c>
      <c r="H4985" s="104">
        <f t="shared" si="1590"/>
        <v>1.00071295</v>
      </c>
      <c r="I4985" s="104">
        <f t="shared" si="1601"/>
        <v>1.1019529100000001</v>
      </c>
      <c r="J4985" s="104">
        <f t="shared" si="1602"/>
        <v>1.10273854</v>
      </c>
      <c r="K4985" s="104">
        <f t="shared" si="1603"/>
        <v>1758.3147857500001</v>
      </c>
      <c r="L4985" s="107">
        <f t="shared" si="1592"/>
        <v>0</v>
      </c>
      <c r="M4985" s="105">
        <f t="shared" si="1593"/>
        <v>0</v>
      </c>
      <c r="N4985" s="104">
        <f t="shared" si="1604"/>
        <v>0</v>
      </c>
      <c r="O4985" s="113">
        <f t="shared" si="1591"/>
        <v>0.11</v>
      </c>
      <c r="P4985" s="108">
        <f t="shared" si="1605"/>
        <v>1.004216931</v>
      </c>
      <c r="Q4985" s="104">
        <f t="shared" si="1606"/>
        <v>7.4146921199999998</v>
      </c>
      <c r="R4985" s="104">
        <f t="shared" si="1607"/>
        <v>7.4146921199999998</v>
      </c>
      <c r="S4985" s="109" t="s">
        <v>52</v>
      </c>
      <c r="T4985" s="110">
        <f t="shared" si="1594"/>
        <v>45026</v>
      </c>
      <c r="U4985" s="111">
        <f t="shared" si="1608"/>
        <v>0</v>
      </c>
    </row>
    <row r="4986" spans="1:21" x14ac:dyDescent="0.2">
      <c r="A4986" s="112">
        <f t="shared" si="1589"/>
        <v>45011</v>
      </c>
      <c r="B4986" s="104">
        <f t="shared" si="1597"/>
        <v>1766.30882999</v>
      </c>
      <c r="C4986" s="104">
        <f t="shared" si="1595"/>
        <v>1594.4983529399467</v>
      </c>
      <c r="D4986" s="132">
        <f t="shared" si="1598"/>
        <v>44996</v>
      </c>
      <c r="E4986" s="105">
        <f t="shared" si="1596"/>
        <v>1.474E-3</v>
      </c>
      <c r="F4986" s="106">
        <f t="shared" si="1599"/>
        <v>16</v>
      </c>
      <c r="G4986" s="106">
        <f t="shared" si="1600"/>
        <v>31</v>
      </c>
      <c r="H4986" s="104">
        <f t="shared" si="1590"/>
        <v>1.0007604999999999</v>
      </c>
      <c r="I4986" s="104">
        <f t="shared" si="1601"/>
        <v>1.1019529100000001</v>
      </c>
      <c r="J4986" s="104">
        <f t="shared" si="1602"/>
        <v>1.10279094</v>
      </c>
      <c r="K4986" s="104">
        <f t="shared" si="1603"/>
        <v>1758.39833746</v>
      </c>
      <c r="L4986" s="107">
        <f t="shared" si="1592"/>
        <v>0</v>
      </c>
      <c r="M4986" s="105">
        <f t="shared" si="1593"/>
        <v>0</v>
      </c>
      <c r="N4986" s="104">
        <f t="shared" si="1604"/>
        <v>0</v>
      </c>
      <c r="O4986" s="113">
        <f t="shared" si="1591"/>
        <v>0.11</v>
      </c>
      <c r="P4986" s="108">
        <f t="shared" si="1605"/>
        <v>1.0044986920000001</v>
      </c>
      <c r="Q4986" s="104">
        <f t="shared" si="1606"/>
        <v>7.91049253</v>
      </c>
      <c r="R4986" s="104">
        <f t="shared" si="1607"/>
        <v>7.91049253</v>
      </c>
      <c r="S4986" s="109" t="s">
        <v>52</v>
      </c>
      <c r="T4986" s="110">
        <f t="shared" si="1594"/>
        <v>45026</v>
      </c>
      <c r="U4986" s="111">
        <f t="shared" si="1608"/>
        <v>0</v>
      </c>
    </row>
    <row r="4987" spans="1:21" x14ac:dyDescent="0.2">
      <c r="A4987" s="112">
        <f t="shared" si="1589"/>
        <v>45012</v>
      </c>
      <c r="B4987" s="104">
        <f t="shared" si="1597"/>
        <v>1766.88836636</v>
      </c>
      <c r="C4987" s="104">
        <f t="shared" si="1595"/>
        <v>1594.4983529399467</v>
      </c>
      <c r="D4987" s="132">
        <f t="shared" si="1598"/>
        <v>44996</v>
      </c>
      <c r="E4987" s="105">
        <f t="shared" si="1596"/>
        <v>1.474E-3</v>
      </c>
      <c r="F4987" s="106">
        <f t="shared" si="1599"/>
        <v>17</v>
      </c>
      <c r="G4987" s="106">
        <f t="shared" si="1600"/>
        <v>31</v>
      </c>
      <c r="H4987" s="104">
        <f t="shared" si="1590"/>
        <v>1.0008080500000001</v>
      </c>
      <c r="I4987" s="104">
        <f t="shared" si="1601"/>
        <v>1.1019529100000001</v>
      </c>
      <c r="J4987" s="104">
        <f t="shared" si="1602"/>
        <v>1.1028433399999999</v>
      </c>
      <c r="K4987" s="104">
        <f t="shared" si="1603"/>
        <v>1758.4818891800001</v>
      </c>
      <c r="L4987" s="107">
        <f t="shared" si="1592"/>
        <v>0</v>
      </c>
      <c r="M4987" s="105">
        <f t="shared" si="1593"/>
        <v>0</v>
      </c>
      <c r="N4987" s="104">
        <f t="shared" si="1604"/>
        <v>0</v>
      </c>
      <c r="O4987" s="113">
        <f t="shared" si="1591"/>
        <v>0.11</v>
      </c>
      <c r="P4987" s="108">
        <f t="shared" si="1605"/>
        <v>1.004780531</v>
      </c>
      <c r="Q4987" s="104">
        <f t="shared" si="1606"/>
        <v>8.4064771799999995</v>
      </c>
      <c r="R4987" s="104">
        <f t="shared" si="1607"/>
        <v>8.4064771799999995</v>
      </c>
      <c r="S4987" s="109" t="s">
        <v>52</v>
      </c>
      <c r="T4987" s="110">
        <f t="shared" si="1594"/>
        <v>45026</v>
      </c>
      <c r="U4987" s="111">
        <f t="shared" si="1608"/>
        <v>0</v>
      </c>
    </row>
    <row r="4988" spans="1:21" x14ac:dyDescent="0.2">
      <c r="A4988" s="112">
        <f t="shared" si="1589"/>
        <v>45013</v>
      </c>
      <c r="B4988" s="104">
        <f t="shared" si="1597"/>
        <v>1767.46808874</v>
      </c>
      <c r="C4988" s="104">
        <f t="shared" si="1595"/>
        <v>1594.4983529399467</v>
      </c>
      <c r="D4988" s="132">
        <f t="shared" si="1598"/>
        <v>44996</v>
      </c>
      <c r="E4988" s="105">
        <f t="shared" si="1596"/>
        <v>1.474E-3</v>
      </c>
      <c r="F4988" s="106">
        <f t="shared" si="1599"/>
        <v>18</v>
      </c>
      <c r="G4988" s="106">
        <f t="shared" si="1600"/>
        <v>31</v>
      </c>
      <c r="H4988" s="104">
        <f t="shared" si="1590"/>
        <v>1.0008556</v>
      </c>
      <c r="I4988" s="104">
        <f t="shared" si="1601"/>
        <v>1.1019529100000001</v>
      </c>
      <c r="J4988" s="104">
        <f t="shared" si="1602"/>
        <v>1.1028957399999999</v>
      </c>
      <c r="K4988" s="104">
        <f t="shared" si="1603"/>
        <v>1758.56544089</v>
      </c>
      <c r="L4988" s="107">
        <f t="shared" si="1592"/>
        <v>0</v>
      </c>
      <c r="M4988" s="105">
        <f t="shared" si="1593"/>
        <v>0</v>
      </c>
      <c r="N4988" s="104">
        <f t="shared" si="1604"/>
        <v>0</v>
      </c>
      <c r="O4988" s="113">
        <f t="shared" si="1591"/>
        <v>0.11</v>
      </c>
      <c r="P4988" s="108">
        <f t="shared" si="1605"/>
        <v>1.005062449</v>
      </c>
      <c r="Q4988" s="104">
        <f t="shared" si="1606"/>
        <v>8.9026478499999993</v>
      </c>
      <c r="R4988" s="104">
        <f t="shared" si="1607"/>
        <v>8.9026478499999993</v>
      </c>
      <c r="S4988" s="109" t="s">
        <v>52</v>
      </c>
      <c r="T4988" s="110">
        <f t="shared" si="1594"/>
        <v>45026</v>
      </c>
      <c r="U4988" s="111">
        <f t="shared" si="1608"/>
        <v>0</v>
      </c>
    </row>
    <row r="4989" spans="1:21" x14ac:dyDescent="0.2">
      <c r="A4989" s="112">
        <f t="shared" si="1589"/>
        <v>45014</v>
      </c>
      <c r="B4989" s="104">
        <f t="shared" si="1597"/>
        <v>1768.0479989299999</v>
      </c>
      <c r="C4989" s="104">
        <f t="shared" si="1595"/>
        <v>1594.4983529399467</v>
      </c>
      <c r="D4989" s="132">
        <f t="shared" si="1598"/>
        <v>44996</v>
      </c>
      <c r="E4989" s="105">
        <f t="shared" si="1596"/>
        <v>1.474E-3</v>
      </c>
      <c r="F4989" s="106">
        <f t="shared" si="1599"/>
        <v>19</v>
      </c>
      <c r="G4989" s="106">
        <f t="shared" si="1600"/>
        <v>31</v>
      </c>
      <c r="H4989" s="104">
        <f t="shared" si="1590"/>
        <v>1.00090316</v>
      </c>
      <c r="I4989" s="104">
        <f t="shared" si="1601"/>
        <v>1.1019529100000001</v>
      </c>
      <c r="J4989" s="104">
        <f t="shared" si="1602"/>
        <v>1.1029481400000001</v>
      </c>
      <c r="K4989" s="104">
        <f t="shared" si="1603"/>
        <v>1758.6489925999999</v>
      </c>
      <c r="L4989" s="107">
        <f t="shared" si="1592"/>
        <v>0</v>
      </c>
      <c r="M4989" s="105">
        <f t="shared" si="1593"/>
        <v>0</v>
      </c>
      <c r="N4989" s="104">
        <f t="shared" si="1604"/>
        <v>0</v>
      </c>
      <c r="O4989" s="113">
        <f t="shared" si="1591"/>
        <v>0.11</v>
      </c>
      <c r="P4989" s="108">
        <f t="shared" si="1605"/>
        <v>1.0053444469999999</v>
      </c>
      <c r="Q4989" s="104">
        <f t="shared" si="1606"/>
        <v>9.3990063300000006</v>
      </c>
      <c r="R4989" s="104">
        <f t="shared" si="1607"/>
        <v>9.3990063300000006</v>
      </c>
      <c r="S4989" s="109" t="s">
        <v>52</v>
      </c>
      <c r="T4989" s="110">
        <f t="shared" si="1594"/>
        <v>45026</v>
      </c>
      <c r="U4989" s="111">
        <f t="shared" si="1608"/>
        <v>0</v>
      </c>
    </row>
    <row r="4990" spans="1:21" x14ac:dyDescent="0.2">
      <c r="A4990" s="112">
        <f t="shared" si="1589"/>
        <v>45015</v>
      </c>
      <c r="B4990" s="104">
        <f t="shared" si="1597"/>
        <v>1768.62809343</v>
      </c>
      <c r="C4990" s="104">
        <f t="shared" si="1595"/>
        <v>1594.4983529399467</v>
      </c>
      <c r="D4990" s="132">
        <f t="shared" si="1598"/>
        <v>44996</v>
      </c>
      <c r="E4990" s="105">
        <f t="shared" si="1596"/>
        <v>1.474E-3</v>
      </c>
      <c r="F4990" s="106">
        <f t="shared" si="1599"/>
        <v>20</v>
      </c>
      <c r="G4990" s="106">
        <f t="shared" si="1600"/>
        <v>31</v>
      </c>
      <c r="H4990" s="104">
        <f t="shared" si="1590"/>
        <v>1.0009507099999999</v>
      </c>
      <c r="I4990" s="104">
        <f t="shared" si="1601"/>
        <v>1.1019529100000001</v>
      </c>
      <c r="J4990" s="104">
        <f t="shared" si="1602"/>
        <v>1.10300054</v>
      </c>
      <c r="K4990" s="104">
        <f t="shared" si="1603"/>
        <v>1758.73254432</v>
      </c>
      <c r="L4990" s="107">
        <f t="shared" si="1592"/>
        <v>0</v>
      </c>
      <c r="M4990" s="105">
        <f t="shared" si="1593"/>
        <v>0</v>
      </c>
      <c r="N4990" s="104">
        <f t="shared" si="1604"/>
        <v>0</v>
      </c>
      <c r="O4990" s="113">
        <f t="shared" si="1591"/>
        <v>0.11</v>
      </c>
      <c r="P4990" s="108">
        <f t="shared" si="1605"/>
        <v>1.0056265230000001</v>
      </c>
      <c r="Q4990" s="104">
        <f t="shared" si="1606"/>
        <v>9.8955491099999993</v>
      </c>
      <c r="R4990" s="104">
        <f t="shared" si="1607"/>
        <v>9.8955491099999993</v>
      </c>
      <c r="S4990" s="109" t="s">
        <v>52</v>
      </c>
      <c r="T4990" s="110">
        <f t="shared" si="1594"/>
        <v>45026</v>
      </c>
      <c r="U4990" s="111">
        <f t="shared" si="1608"/>
        <v>0</v>
      </c>
    </row>
    <row r="4991" spans="1:21" x14ac:dyDescent="0.2">
      <c r="A4991" s="112">
        <f t="shared" si="1589"/>
        <v>45016</v>
      </c>
      <c r="B4991" s="104">
        <f t="shared" si="1597"/>
        <v>1769.2083918000001</v>
      </c>
      <c r="C4991" s="104">
        <f t="shared" si="1595"/>
        <v>1594.4983529399467</v>
      </c>
      <c r="D4991" s="132">
        <f t="shared" si="1598"/>
        <v>44996</v>
      </c>
      <c r="E4991" s="105">
        <f t="shared" si="1596"/>
        <v>1.474E-3</v>
      </c>
      <c r="F4991" s="106">
        <f t="shared" si="1599"/>
        <v>21</v>
      </c>
      <c r="G4991" s="106">
        <f t="shared" si="1600"/>
        <v>31</v>
      </c>
      <c r="H4991" s="104">
        <f t="shared" si="1590"/>
        <v>1.00099827</v>
      </c>
      <c r="I4991" s="104">
        <f t="shared" si="1601"/>
        <v>1.1019529100000001</v>
      </c>
      <c r="J4991" s="104">
        <f t="shared" si="1602"/>
        <v>1.1030529499999999</v>
      </c>
      <c r="K4991" s="104">
        <f t="shared" si="1603"/>
        <v>1758.81611198</v>
      </c>
      <c r="L4991" s="107">
        <f t="shared" si="1592"/>
        <v>0</v>
      </c>
      <c r="M4991" s="105">
        <f t="shared" si="1593"/>
        <v>0</v>
      </c>
      <c r="N4991" s="104">
        <f t="shared" si="1604"/>
        <v>0</v>
      </c>
      <c r="O4991" s="113">
        <f t="shared" si="1591"/>
        <v>0.11</v>
      </c>
      <c r="P4991" s="108">
        <f t="shared" si="1605"/>
        <v>1.005908679</v>
      </c>
      <c r="Q4991" s="104">
        <f t="shared" si="1606"/>
        <v>10.392279820000001</v>
      </c>
      <c r="R4991" s="104">
        <f t="shared" si="1607"/>
        <v>10.392279820000001</v>
      </c>
      <c r="S4991" s="109" t="s">
        <v>52</v>
      </c>
      <c r="T4991" s="110">
        <f t="shared" si="1594"/>
        <v>45026</v>
      </c>
      <c r="U4991" s="111">
        <f t="shared" si="1608"/>
        <v>0</v>
      </c>
    </row>
    <row r="4992" spans="1:21" x14ac:dyDescent="0.2">
      <c r="A4992" s="112">
        <f t="shared" si="1589"/>
        <v>45017</v>
      </c>
      <c r="B4992" s="104">
        <f t="shared" si="1597"/>
        <v>1769.7888923200001</v>
      </c>
      <c r="C4992" s="104">
        <f t="shared" si="1595"/>
        <v>1594.4983529399467</v>
      </c>
      <c r="D4992" s="132">
        <f t="shared" si="1598"/>
        <v>44996</v>
      </c>
      <c r="E4992" s="105">
        <f t="shared" si="1596"/>
        <v>1.474E-3</v>
      </c>
      <c r="F4992" s="106">
        <f t="shared" si="1599"/>
        <v>22</v>
      </c>
      <c r="G4992" s="106">
        <f t="shared" si="1600"/>
        <v>31</v>
      </c>
      <c r="H4992" s="104">
        <f t="shared" si="1590"/>
        <v>1.00104584</v>
      </c>
      <c r="I4992" s="104">
        <f t="shared" si="1601"/>
        <v>1.1019529100000001</v>
      </c>
      <c r="J4992" s="104">
        <f t="shared" si="1602"/>
        <v>1.10310537</v>
      </c>
      <c r="K4992" s="104">
        <f t="shared" si="1603"/>
        <v>1758.8996955800001</v>
      </c>
      <c r="L4992" s="107">
        <f t="shared" si="1592"/>
        <v>0</v>
      </c>
      <c r="M4992" s="105">
        <f t="shared" si="1593"/>
        <v>0</v>
      </c>
      <c r="N4992" s="104">
        <f t="shared" si="1604"/>
        <v>0</v>
      </c>
      <c r="O4992" s="113">
        <f t="shared" si="1591"/>
        <v>0.11</v>
      </c>
      <c r="P4992" s="108">
        <f t="shared" si="1605"/>
        <v>1.006190914</v>
      </c>
      <c r="Q4992" s="104">
        <f t="shared" si="1606"/>
        <v>10.889196739999999</v>
      </c>
      <c r="R4992" s="104">
        <f t="shared" si="1607"/>
        <v>10.889196739999999</v>
      </c>
      <c r="S4992" s="109" t="s">
        <v>52</v>
      </c>
      <c r="T4992" s="110">
        <f t="shared" si="1594"/>
        <v>45026</v>
      </c>
      <c r="U4992" s="111">
        <f t="shared" si="1608"/>
        <v>0</v>
      </c>
    </row>
    <row r="4993" spans="1:21" x14ac:dyDescent="0.2">
      <c r="A4993" s="112">
        <f t="shared" si="1589"/>
        <v>45018</v>
      </c>
      <c r="B4993" s="104">
        <f t="shared" si="1597"/>
        <v>1770.36956295</v>
      </c>
      <c r="C4993" s="104">
        <f t="shared" si="1595"/>
        <v>1594.4983529399467</v>
      </c>
      <c r="D4993" s="132">
        <f t="shared" si="1598"/>
        <v>44996</v>
      </c>
      <c r="E4993" s="105">
        <f t="shared" si="1596"/>
        <v>1.474E-3</v>
      </c>
      <c r="F4993" s="106">
        <f t="shared" si="1599"/>
        <v>23</v>
      </c>
      <c r="G4993" s="106">
        <f t="shared" si="1600"/>
        <v>31</v>
      </c>
      <c r="H4993" s="104">
        <f t="shared" si="1590"/>
        <v>1.0010934</v>
      </c>
      <c r="I4993" s="104">
        <f t="shared" si="1601"/>
        <v>1.1019529100000001</v>
      </c>
      <c r="J4993" s="104">
        <f t="shared" si="1602"/>
        <v>1.1031577800000001</v>
      </c>
      <c r="K4993" s="104">
        <f t="shared" si="1603"/>
        <v>1758.98326324</v>
      </c>
      <c r="L4993" s="107">
        <f t="shared" si="1592"/>
        <v>0</v>
      </c>
      <c r="M4993" s="105">
        <f t="shared" si="1593"/>
        <v>0</v>
      </c>
      <c r="N4993" s="104">
        <f t="shared" si="1604"/>
        <v>0</v>
      </c>
      <c r="O4993" s="113">
        <f t="shared" si="1591"/>
        <v>0.11</v>
      </c>
      <c r="P4993" s="108">
        <f t="shared" si="1605"/>
        <v>1.0064732279999999</v>
      </c>
      <c r="Q4993" s="104">
        <f t="shared" si="1606"/>
        <v>11.386299709999999</v>
      </c>
      <c r="R4993" s="104">
        <f t="shared" si="1607"/>
        <v>11.386299709999999</v>
      </c>
      <c r="S4993" s="109" t="s">
        <v>52</v>
      </c>
      <c r="T4993" s="110">
        <f t="shared" si="1594"/>
        <v>45026</v>
      </c>
      <c r="U4993" s="111">
        <f t="shared" si="1608"/>
        <v>0</v>
      </c>
    </row>
    <row r="4994" spans="1:21" x14ac:dyDescent="0.2">
      <c r="A4994" s="112">
        <f t="shared" si="1589"/>
        <v>45019</v>
      </c>
      <c r="B4994" s="104">
        <f t="shared" si="1597"/>
        <v>1770.95043577</v>
      </c>
      <c r="C4994" s="104">
        <f t="shared" si="1595"/>
        <v>1594.4983529399467</v>
      </c>
      <c r="D4994" s="132">
        <f t="shared" si="1598"/>
        <v>44996</v>
      </c>
      <c r="E4994" s="105">
        <f t="shared" si="1596"/>
        <v>1.474E-3</v>
      </c>
      <c r="F4994" s="106">
        <f t="shared" si="1599"/>
        <v>24</v>
      </c>
      <c r="G4994" s="106">
        <f t="shared" si="1600"/>
        <v>31</v>
      </c>
      <c r="H4994" s="104">
        <f t="shared" si="1590"/>
        <v>1.00114097</v>
      </c>
      <c r="I4994" s="104">
        <f t="shared" si="1601"/>
        <v>1.1019529100000001</v>
      </c>
      <c r="J4994" s="104">
        <f t="shared" si="1602"/>
        <v>1.1032101999999999</v>
      </c>
      <c r="K4994" s="104">
        <f t="shared" si="1603"/>
        <v>1759.0668468399999</v>
      </c>
      <c r="L4994" s="107">
        <f t="shared" si="1592"/>
        <v>0</v>
      </c>
      <c r="M4994" s="105">
        <f t="shared" si="1593"/>
        <v>0</v>
      </c>
      <c r="N4994" s="104">
        <f t="shared" si="1604"/>
        <v>0</v>
      </c>
      <c r="O4994" s="113">
        <f t="shared" si="1591"/>
        <v>0.11</v>
      </c>
      <c r="P4994" s="108">
        <f t="shared" si="1605"/>
        <v>1.0067556209999999</v>
      </c>
      <c r="Q4994" s="104">
        <f t="shared" si="1606"/>
        <v>11.88358893</v>
      </c>
      <c r="R4994" s="104">
        <f t="shared" si="1607"/>
        <v>11.88358893</v>
      </c>
      <c r="S4994" s="109" t="s">
        <v>52</v>
      </c>
      <c r="T4994" s="110">
        <f t="shared" si="1594"/>
        <v>45026</v>
      </c>
      <c r="U4994" s="111">
        <f t="shared" si="1608"/>
        <v>0</v>
      </c>
    </row>
    <row r="4995" spans="1:21" x14ac:dyDescent="0.2">
      <c r="A4995" s="112">
        <f t="shared" si="1589"/>
        <v>45020</v>
      </c>
      <c r="B4995" s="104">
        <f t="shared" si="1597"/>
        <v>1771.5314965299999</v>
      </c>
      <c r="C4995" s="104">
        <f t="shared" si="1595"/>
        <v>1594.4983529399467</v>
      </c>
      <c r="D4995" s="132">
        <f t="shared" si="1598"/>
        <v>44996</v>
      </c>
      <c r="E4995" s="105">
        <f t="shared" si="1596"/>
        <v>1.474E-3</v>
      </c>
      <c r="F4995" s="106">
        <f t="shared" si="1599"/>
        <v>25</v>
      </c>
      <c r="G4995" s="106">
        <f t="shared" si="1600"/>
        <v>31</v>
      </c>
      <c r="H4995" s="104">
        <f t="shared" si="1590"/>
        <v>1.00118854</v>
      </c>
      <c r="I4995" s="104">
        <f t="shared" si="1601"/>
        <v>1.1019529100000001</v>
      </c>
      <c r="J4995" s="104">
        <f t="shared" si="1602"/>
        <v>1.10326262</v>
      </c>
      <c r="K4995" s="104">
        <f t="shared" si="1603"/>
        <v>1759.1504304499999</v>
      </c>
      <c r="L4995" s="107">
        <f t="shared" si="1592"/>
        <v>0</v>
      </c>
      <c r="M4995" s="105">
        <f t="shared" si="1593"/>
        <v>0</v>
      </c>
      <c r="N4995" s="104">
        <f t="shared" si="1604"/>
        <v>0</v>
      </c>
      <c r="O4995" s="113">
        <f t="shared" si="1591"/>
        <v>0.11</v>
      </c>
      <c r="P4995" s="108">
        <f t="shared" si="1605"/>
        <v>1.0070380940000001</v>
      </c>
      <c r="Q4995" s="104">
        <f t="shared" si="1606"/>
        <v>12.38106608</v>
      </c>
      <c r="R4995" s="104">
        <f t="shared" si="1607"/>
        <v>12.38106608</v>
      </c>
      <c r="S4995" s="109" t="s">
        <v>52</v>
      </c>
      <c r="T4995" s="110">
        <f t="shared" si="1594"/>
        <v>45026</v>
      </c>
      <c r="U4995" s="111">
        <f t="shared" si="1608"/>
        <v>0</v>
      </c>
    </row>
    <row r="4996" spans="1:21" x14ac:dyDescent="0.2">
      <c r="A4996" s="112">
        <f t="shared" si="1589"/>
        <v>45021</v>
      </c>
      <c r="B4996" s="104">
        <f t="shared" si="1597"/>
        <v>1772.1127417300002</v>
      </c>
      <c r="C4996" s="104">
        <f t="shared" si="1595"/>
        <v>1594.4983529399467</v>
      </c>
      <c r="D4996" s="132">
        <f t="shared" si="1598"/>
        <v>44996</v>
      </c>
      <c r="E4996" s="105">
        <f t="shared" si="1596"/>
        <v>1.474E-3</v>
      </c>
      <c r="F4996" s="106">
        <f t="shared" si="1599"/>
        <v>26</v>
      </c>
      <c r="G4996" s="106">
        <f t="shared" si="1600"/>
        <v>31</v>
      </c>
      <c r="H4996" s="104">
        <f t="shared" si="1590"/>
        <v>1.00123611</v>
      </c>
      <c r="I4996" s="104">
        <f t="shared" si="1601"/>
        <v>1.1019529100000001</v>
      </c>
      <c r="J4996" s="104">
        <f t="shared" si="1602"/>
        <v>1.10331504</v>
      </c>
      <c r="K4996" s="104">
        <f t="shared" si="1603"/>
        <v>1759.23401405</v>
      </c>
      <c r="L4996" s="107">
        <f t="shared" si="1592"/>
        <v>0</v>
      </c>
      <c r="M4996" s="105">
        <f t="shared" si="1593"/>
        <v>0</v>
      </c>
      <c r="N4996" s="104">
        <f t="shared" si="1604"/>
        <v>0</v>
      </c>
      <c r="O4996" s="113">
        <f t="shared" si="1591"/>
        <v>0.11</v>
      </c>
      <c r="P4996" s="108">
        <f t="shared" si="1605"/>
        <v>1.0073206450000001</v>
      </c>
      <c r="Q4996" s="104">
        <f t="shared" si="1606"/>
        <v>12.878727680000001</v>
      </c>
      <c r="R4996" s="104">
        <f t="shared" si="1607"/>
        <v>12.878727680000001</v>
      </c>
      <c r="S4996" s="109" t="s">
        <v>52</v>
      </c>
      <c r="T4996" s="110">
        <f t="shared" si="1594"/>
        <v>45026</v>
      </c>
      <c r="U4996" s="111">
        <f t="shared" si="1608"/>
        <v>0</v>
      </c>
    </row>
    <row r="4997" spans="1:21" x14ac:dyDescent="0.2">
      <c r="A4997" s="112">
        <f t="shared" si="1589"/>
        <v>45022</v>
      </c>
      <c r="B4997" s="104">
        <f t="shared" si="1597"/>
        <v>1772.6941749099999</v>
      </c>
      <c r="C4997" s="104">
        <f t="shared" si="1595"/>
        <v>1594.4983529399467</v>
      </c>
      <c r="D4997" s="132">
        <f t="shared" si="1598"/>
        <v>44996</v>
      </c>
      <c r="E4997" s="105">
        <f t="shared" si="1596"/>
        <v>1.474E-3</v>
      </c>
      <c r="F4997" s="106">
        <f t="shared" si="1599"/>
        <v>27</v>
      </c>
      <c r="G4997" s="106">
        <f t="shared" si="1600"/>
        <v>31</v>
      </c>
      <c r="H4997" s="104">
        <f t="shared" si="1590"/>
        <v>1.00128368</v>
      </c>
      <c r="I4997" s="104">
        <f t="shared" si="1601"/>
        <v>1.1019529100000001</v>
      </c>
      <c r="J4997" s="104">
        <f t="shared" si="1602"/>
        <v>1.1033674600000001</v>
      </c>
      <c r="K4997" s="104">
        <f t="shared" si="1603"/>
        <v>1759.3175976499999</v>
      </c>
      <c r="L4997" s="107">
        <f t="shared" si="1592"/>
        <v>0</v>
      </c>
      <c r="M4997" s="105">
        <f t="shared" si="1593"/>
        <v>0</v>
      </c>
      <c r="N4997" s="104">
        <f t="shared" si="1604"/>
        <v>0</v>
      </c>
      <c r="O4997" s="113">
        <f t="shared" si="1591"/>
        <v>0.11</v>
      </c>
      <c r="P4997" s="108">
        <f t="shared" si="1605"/>
        <v>1.007603276</v>
      </c>
      <c r="Q4997" s="104">
        <f t="shared" si="1606"/>
        <v>13.376577259999999</v>
      </c>
      <c r="R4997" s="104">
        <f t="shared" si="1607"/>
        <v>13.376577259999999</v>
      </c>
      <c r="S4997" s="109" t="s">
        <v>52</v>
      </c>
      <c r="T4997" s="110">
        <f t="shared" si="1594"/>
        <v>45026</v>
      </c>
      <c r="U4997" s="111">
        <f t="shared" si="1608"/>
        <v>0</v>
      </c>
    </row>
    <row r="4998" spans="1:21" x14ac:dyDescent="0.2">
      <c r="A4998" s="112">
        <f t="shared" si="1589"/>
        <v>45023</v>
      </c>
      <c r="B4998" s="104">
        <f t="shared" si="1597"/>
        <v>1773.2757961</v>
      </c>
      <c r="C4998" s="104">
        <f t="shared" si="1595"/>
        <v>1594.4983529399467</v>
      </c>
      <c r="D4998" s="132">
        <f t="shared" si="1598"/>
        <v>44996</v>
      </c>
      <c r="E4998" s="105">
        <f t="shared" si="1596"/>
        <v>1.474E-3</v>
      </c>
      <c r="F4998" s="106">
        <f t="shared" si="1599"/>
        <v>28</v>
      </c>
      <c r="G4998" s="106">
        <f t="shared" si="1600"/>
        <v>31</v>
      </c>
      <c r="H4998" s="104">
        <f t="shared" si="1590"/>
        <v>1.00133125</v>
      </c>
      <c r="I4998" s="104">
        <f t="shared" si="1601"/>
        <v>1.1019529100000001</v>
      </c>
      <c r="J4998" s="104">
        <f t="shared" si="1602"/>
        <v>1.1034198799999999</v>
      </c>
      <c r="K4998" s="104">
        <f t="shared" si="1603"/>
        <v>1759.4011812599999</v>
      </c>
      <c r="L4998" s="107">
        <f t="shared" si="1592"/>
        <v>0</v>
      </c>
      <c r="M4998" s="105">
        <f t="shared" si="1593"/>
        <v>0</v>
      </c>
      <c r="N4998" s="104">
        <f t="shared" si="1604"/>
        <v>0</v>
      </c>
      <c r="O4998" s="113">
        <f t="shared" si="1591"/>
        <v>0.11</v>
      </c>
      <c r="P4998" s="108">
        <f t="shared" si="1605"/>
        <v>1.0078859870000001</v>
      </c>
      <c r="Q4998" s="104">
        <f t="shared" si="1606"/>
        <v>13.87461484</v>
      </c>
      <c r="R4998" s="104">
        <f t="shared" si="1607"/>
        <v>13.87461484</v>
      </c>
      <c r="S4998" s="109" t="s">
        <v>52</v>
      </c>
      <c r="T4998" s="110">
        <f t="shared" si="1594"/>
        <v>45026</v>
      </c>
      <c r="U4998" s="111">
        <f t="shared" si="1608"/>
        <v>0</v>
      </c>
    </row>
    <row r="4999" spans="1:21" x14ac:dyDescent="0.2">
      <c r="A4999" s="112">
        <f t="shared" si="1589"/>
        <v>45024</v>
      </c>
      <c r="B4999" s="104">
        <f t="shared" si="1597"/>
        <v>1773.8576178399999</v>
      </c>
      <c r="C4999" s="104">
        <f t="shared" si="1595"/>
        <v>1594.4983529399467</v>
      </c>
      <c r="D4999" s="132">
        <f t="shared" si="1598"/>
        <v>44996</v>
      </c>
      <c r="E4999" s="105">
        <f t="shared" si="1596"/>
        <v>1.474E-3</v>
      </c>
      <c r="F4999" s="106">
        <f t="shared" si="1599"/>
        <v>29</v>
      </c>
      <c r="G4999" s="106">
        <f t="shared" si="1600"/>
        <v>31</v>
      </c>
      <c r="H4999" s="104">
        <f t="shared" si="1590"/>
        <v>1.0013788299999999</v>
      </c>
      <c r="I4999" s="104">
        <f t="shared" si="1601"/>
        <v>1.1019529100000001</v>
      </c>
      <c r="J4999" s="104">
        <f t="shared" si="1602"/>
        <v>1.1034723099999999</v>
      </c>
      <c r="K4999" s="104">
        <f t="shared" si="1603"/>
        <v>1759.4847808</v>
      </c>
      <c r="L4999" s="107">
        <f t="shared" si="1592"/>
        <v>0</v>
      </c>
      <c r="M4999" s="105">
        <f t="shared" si="1593"/>
        <v>0</v>
      </c>
      <c r="N4999" s="104">
        <f t="shared" si="1604"/>
        <v>0</v>
      </c>
      <c r="O4999" s="113">
        <f t="shared" si="1591"/>
        <v>0.11</v>
      </c>
      <c r="P4999" s="108">
        <f t="shared" si="1605"/>
        <v>1.008168776</v>
      </c>
      <c r="Q4999" s="104">
        <f t="shared" si="1606"/>
        <v>14.37283704</v>
      </c>
      <c r="R4999" s="104">
        <f t="shared" si="1607"/>
        <v>14.37283704</v>
      </c>
      <c r="S4999" s="109" t="s">
        <v>52</v>
      </c>
      <c r="T4999" s="110">
        <f t="shared" si="1594"/>
        <v>45026</v>
      </c>
      <c r="U4999" s="111">
        <f t="shared" si="1608"/>
        <v>0</v>
      </c>
    </row>
    <row r="5000" spans="1:21" x14ac:dyDescent="0.2">
      <c r="A5000" s="112">
        <f t="shared" si="1589"/>
        <v>45025</v>
      </c>
      <c r="B5000" s="104">
        <f t="shared" si="1597"/>
        <v>1774.4396276500001</v>
      </c>
      <c r="C5000" s="104">
        <f t="shared" si="1595"/>
        <v>1594.4983529399467</v>
      </c>
      <c r="D5000" s="132">
        <f t="shared" si="1598"/>
        <v>44996</v>
      </c>
      <c r="E5000" s="105">
        <f t="shared" si="1596"/>
        <v>1.474E-3</v>
      </c>
      <c r="F5000" s="106">
        <f t="shared" si="1599"/>
        <v>30</v>
      </c>
      <c r="G5000" s="106">
        <f t="shared" si="1600"/>
        <v>31</v>
      </c>
      <c r="H5000" s="104">
        <f t="shared" si="1590"/>
        <v>1.0014264100000001</v>
      </c>
      <c r="I5000" s="104">
        <f t="shared" si="1601"/>
        <v>1.1019529100000001</v>
      </c>
      <c r="J5000" s="104">
        <f t="shared" si="1602"/>
        <v>1.1035247399999999</v>
      </c>
      <c r="K5000" s="104">
        <f t="shared" si="1603"/>
        <v>1759.5683803500001</v>
      </c>
      <c r="L5000" s="107">
        <f t="shared" si="1592"/>
        <v>0</v>
      </c>
      <c r="M5000" s="105">
        <f t="shared" si="1593"/>
        <v>0</v>
      </c>
      <c r="N5000" s="104">
        <f t="shared" si="1604"/>
        <v>0</v>
      </c>
      <c r="O5000" s="113">
        <f t="shared" si="1591"/>
        <v>0.11</v>
      </c>
      <c r="P5000" s="108">
        <f t="shared" si="1605"/>
        <v>1.0084516450000001</v>
      </c>
      <c r="Q5000" s="104">
        <f t="shared" si="1606"/>
        <v>14.8712473</v>
      </c>
      <c r="R5000" s="104">
        <f t="shared" si="1607"/>
        <v>14.8712473</v>
      </c>
      <c r="S5000" s="109" t="s">
        <v>52</v>
      </c>
      <c r="T5000" s="110">
        <f t="shared" si="1594"/>
        <v>45026</v>
      </c>
      <c r="U5000" s="111">
        <f t="shared" si="1608"/>
        <v>0</v>
      </c>
    </row>
    <row r="5001" spans="1:21" x14ac:dyDescent="0.2">
      <c r="A5001" s="112">
        <f t="shared" si="1589"/>
        <v>45026</v>
      </c>
      <c r="B5001" s="104">
        <f t="shared" si="1597"/>
        <v>1775.0218416100001</v>
      </c>
      <c r="C5001" s="104">
        <f t="shared" si="1595"/>
        <v>1594.4983529399467</v>
      </c>
      <c r="D5001" s="132">
        <f t="shared" si="1598"/>
        <v>44996</v>
      </c>
      <c r="E5001" s="105">
        <f t="shared" si="1596"/>
        <v>1.474E-3</v>
      </c>
      <c r="F5001" s="106">
        <f t="shared" si="1599"/>
        <v>31</v>
      </c>
      <c r="G5001" s="106">
        <f t="shared" si="1600"/>
        <v>31</v>
      </c>
      <c r="H5001" s="104">
        <f t="shared" si="1590"/>
        <v>1.001474</v>
      </c>
      <c r="I5001" s="104">
        <f t="shared" si="1601"/>
        <v>1.1019529100000001</v>
      </c>
      <c r="J5001" s="104">
        <f t="shared" si="1602"/>
        <v>1.10357718</v>
      </c>
      <c r="K5001" s="104">
        <f t="shared" si="1603"/>
        <v>1759.65199585</v>
      </c>
      <c r="L5001" s="107">
        <f t="shared" si="1592"/>
        <v>163</v>
      </c>
      <c r="M5001" s="105">
        <f t="shared" si="1593"/>
        <v>0</v>
      </c>
      <c r="N5001" s="104">
        <f t="shared" si="1604"/>
        <v>0</v>
      </c>
      <c r="O5001" s="113">
        <f t="shared" si="1591"/>
        <v>0.11</v>
      </c>
      <c r="P5001" s="108">
        <f t="shared" si="1605"/>
        <v>1.0087345940000001</v>
      </c>
      <c r="Q5001" s="104">
        <f t="shared" si="1606"/>
        <v>15.36984576</v>
      </c>
      <c r="R5001" s="104">
        <f t="shared" si="1607"/>
        <v>15.36984576</v>
      </c>
      <c r="S5001" s="109" t="s">
        <v>52</v>
      </c>
      <c r="T5001" s="110">
        <f t="shared" si="1594"/>
        <v>45026</v>
      </c>
      <c r="U5001" s="111">
        <f t="shared" si="1608"/>
        <v>1759.65199585</v>
      </c>
    </row>
    <row r="5002" spans="1:21" x14ac:dyDescent="0.2">
      <c r="A5002" s="112">
        <f t="shared" si="1589"/>
        <v>45027</v>
      </c>
      <c r="B5002" s="104">
        <f t="shared" si="1597"/>
        <v>1775.6241118</v>
      </c>
      <c r="C5002" s="104">
        <f t="shared" si="1595"/>
        <v>1608.4256486799468</v>
      </c>
      <c r="D5002" s="132">
        <f t="shared" si="1598"/>
        <v>45027</v>
      </c>
      <c r="E5002" s="105">
        <f t="shared" si="1596"/>
        <v>1.482E-3</v>
      </c>
      <c r="F5002" s="106">
        <f t="shared" si="1599"/>
        <v>1</v>
      </c>
      <c r="G5002" s="106">
        <f t="shared" si="1600"/>
        <v>30</v>
      </c>
      <c r="H5002" s="104">
        <f t="shared" si="1590"/>
        <v>1.00004936</v>
      </c>
      <c r="I5002" s="104">
        <f t="shared" si="1601"/>
        <v>1.10357718</v>
      </c>
      <c r="J5002" s="104">
        <f t="shared" si="1602"/>
        <v>1.1036316500000001</v>
      </c>
      <c r="K5002" s="104">
        <f t="shared" si="1603"/>
        <v>1775.10945255</v>
      </c>
      <c r="L5002" s="107">
        <f t="shared" si="1592"/>
        <v>0</v>
      </c>
      <c r="M5002" s="105">
        <f t="shared" si="1593"/>
        <v>0</v>
      </c>
      <c r="N5002" s="104">
        <f t="shared" si="1604"/>
        <v>0</v>
      </c>
      <c r="O5002" s="113">
        <f t="shared" si="1591"/>
        <v>0.11</v>
      </c>
      <c r="P5002" s="108">
        <f t="shared" si="1605"/>
        <v>1.000289931</v>
      </c>
      <c r="Q5002" s="104">
        <f t="shared" si="1606"/>
        <v>0.51465925000000001</v>
      </c>
      <c r="R5002" s="104">
        <f t="shared" si="1607"/>
        <v>0.51465925000000001</v>
      </c>
      <c r="S5002" s="109" t="s">
        <v>52</v>
      </c>
      <c r="T5002" s="110">
        <f t="shared" si="1594"/>
        <v>45056</v>
      </c>
      <c r="U5002" s="111">
        <f t="shared" si="1608"/>
        <v>0</v>
      </c>
    </row>
    <row r="5003" spans="1:21" x14ac:dyDescent="0.2">
      <c r="A5003" s="112">
        <f t="shared" ref="A5003:A5066" si="1609">(A5002+1)</f>
        <v>45028</v>
      </c>
      <c r="B5003" s="104">
        <f t="shared" si="1597"/>
        <v>1776.22659802</v>
      </c>
      <c r="C5003" s="104">
        <f t="shared" si="1595"/>
        <v>1608.4256486799468</v>
      </c>
      <c r="D5003" s="132">
        <f t="shared" si="1598"/>
        <v>45027</v>
      </c>
      <c r="E5003" s="105">
        <f t="shared" si="1596"/>
        <v>1.482E-3</v>
      </c>
      <c r="F5003" s="106">
        <f t="shared" si="1599"/>
        <v>2</v>
      </c>
      <c r="G5003" s="106">
        <f t="shared" si="1600"/>
        <v>30</v>
      </c>
      <c r="H5003" s="104">
        <f t="shared" ref="H5003:H5066" si="1610">TRUNC(((1+$E5003)^($F5003/$G5003)),8)</f>
        <v>1.0000987299999999</v>
      </c>
      <c r="I5003" s="104">
        <f t="shared" si="1601"/>
        <v>1.10357718</v>
      </c>
      <c r="J5003" s="104">
        <f t="shared" si="1602"/>
        <v>1.10368613</v>
      </c>
      <c r="K5003" s="104">
        <f t="shared" si="1603"/>
        <v>1775.19707958</v>
      </c>
      <c r="L5003" s="107">
        <f t="shared" si="1592"/>
        <v>0</v>
      </c>
      <c r="M5003" s="105">
        <f t="shared" si="1593"/>
        <v>0</v>
      </c>
      <c r="N5003" s="104">
        <f t="shared" si="1604"/>
        <v>0</v>
      </c>
      <c r="O5003" s="113">
        <f t="shared" ref="O5003:O5066" si="1611">(O5002)</f>
        <v>0.11</v>
      </c>
      <c r="P5003" s="108">
        <f t="shared" si="1605"/>
        <v>1.000579946</v>
      </c>
      <c r="Q5003" s="104">
        <f t="shared" si="1606"/>
        <v>1.0295184399999999</v>
      </c>
      <c r="R5003" s="104">
        <f t="shared" si="1607"/>
        <v>1.0295184399999999</v>
      </c>
      <c r="S5003" s="109" t="s">
        <v>52</v>
      </c>
      <c r="T5003" s="110">
        <f t="shared" si="1594"/>
        <v>45056</v>
      </c>
      <c r="U5003" s="111">
        <f t="shared" si="1608"/>
        <v>0</v>
      </c>
    </row>
    <row r="5004" spans="1:21" x14ac:dyDescent="0.2">
      <c r="A5004" s="112">
        <f t="shared" si="1609"/>
        <v>45029</v>
      </c>
      <c r="B5004" s="104">
        <f t="shared" si="1597"/>
        <v>1776.82928419</v>
      </c>
      <c r="C5004" s="104">
        <f t="shared" si="1595"/>
        <v>1608.4256486799468</v>
      </c>
      <c r="D5004" s="132">
        <f t="shared" si="1598"/>
        <v>45027</v>
      </c>
      <c r="E5004" s="105">
        <f t="shared" si="1596"/>
        <v>1.482E-3</v>
      </c>
      <c r="F5004" s="106">
        <f t="shared" si="1599"/>
        <v>3</v>
      </c>
      <c r="G5004" s="106">
        <f t="shared" si="1600"/>
        <v>30</v>
      </c>
      <c r="H5004" s="104">
        <f t="shared" si="1610"/>
        <v>1.0001481000000001</v>
      </c>
      <c r="I5004" s="104">
        <f t="shared" si="1601"/>
        <v>1.10357718</v>
      </c>
      <c r="J5004" s="104">
        <f t="shared" si="1602"/>
        <v>1.10374061</v>
      </c>
      <c r="K5004" s="104">
        <f t="shared" si="1603"/>
        <v>1775.2847066100001</v>
      </c>
      <c r="L5004" s="107">
        <f t="shared" ref="L5004:L5067" si="1612">IF(DAY(A5004)=E$2,VLOOKUP(A5004,$X$10:$AE$196,7),0)</f>
        <v>0</v>
      </c>
      <c r="M5004" s="105">
        <f t="shared" ref="M5004:M5067" si="1613">IF(DAY(A5004)=E$2,VLOOKUP(A5004,$X$10:$AE$200,5),0)</f>
        <v>0</v>
      </c>
      <c r="N5004" s="104">
        <f t="shared" si="1604"/>
        <v>0</v>
      </c>
      <c r="O5004" s="113">
        <f t="shared" si="1611"/>
        <v>0.11</v>
      </c>
      <c r="P5004" s="108">
        <f t="shared" si="1605"/>
        <v>1.0008700450000001</v>
      </c>
      <c r="Q5004" s="104">
        <f t="shared" si="1606"/>
        <v>1.5445775799999999</v>
      </c>
      <c r="R5004" s="104">
        <f t="shared" si="1607"/>
        <v>1.5445775799999999</v>
      </c>
      <c r="S5004" s="109" t="s">
        <v>52</v>
      </c>
      <c r="T5004" s="110">
        <f t="shared" ref="T5004:T5067" si="1614">IF(DAY(A5004)=E$2+1,VLOOKUP(A5003,$X$10:$AE$200,8),T5003)</f>
        <v>45056</v>
      </c>
      <c r="U5004" s="111">
        <f t="shared" si="1608"/>
        <v>0</v>
      </c>
    </row>
    <row r="5005" spans="1:21" x14ac:dyDescent="0.2">
      <c r="A5005" s="112">
        <f t="shared" si="1609"/>
        <v>45030</v>
      </c>
      <c r="B5005" s="104">
        <f t="shared" si="1597"/>
        <v>1777.43218643</v>
      </c>
      <c r="C5005" s="104">
        <f t="shared" si="1595"/>
        <v>1608.4256486799468</v>
      </c>
      <c r="D5005" s="132">
        <f t="shared" si="1598"/>
        <v>45027</v>
      </c>
      <c r="E5005" s="105">
        <f t="shared" si="1596"/>
        <v>1.482E-3</v>
      </c>
      <c r="F5005" s="106">
        <f t="shared" si="1599"/>
        <v>4</v>
      </c>
      <c r="G5005" s="106">
        <f t="shared" si="1600"/>
        <v>30</v>
      </c>
      <c r="H5005" s="104">
        <f t="shared" si="1610"/>
        <v>1.00019747</v>
      </c>
      <c r="I5005" s="104">
        <f t="shared" si="1601"/>
        <v>1.10357718</v>
      </c>
      <c r="J5005" s="104">
        <f t="shared" si="1602"/>
        <v>1.1037950999999999</v>
      </c>
      <c r="K5005" s="104">
        <f t="shared" si="1603"/>
        <v>1775.3723497200001</v>
      </c>
      <c r="L5005" s="107">
        <f t="shared" si="1612"/>
        <v>0</v>
      </c>
      <c r="M5005" s="105">
        <f t="shared" si="1613"/>
        <v>0</v>
      </c>
      <c r="N5005" s="104">
        <f t="shared" si="1604"/>
        <v>0</v>
      </c>
      <c r="O5005" s="113">
        <f t="shared" si="1611"/>
        <v>0.11</v>
      </c>
      <c r="P5005" s="108">
        <f t="shared" si="1605"/>
        <v>1.001160228</v>
      </c>
      <c r="Q5005" s="104">
        <f t="shared" si="1606"/>
        <v>2.0598367099999999</v>
      </c>
      <c r="R5005" s="104">
        <f t="shared" si="1607"/>
        <v>2.0598367099999999</v>
      </c>
      <c r="S5005" s="109" t="s">
        <v>52</v>
      </c>
      <c r="T5005" s="110">
        <f t="shared" si="1614"/>
        <v>45056</v>
      </c>
      <c r="U5005" s="111">
        <f t="shared" si="1608"/>
        <v>0</v>
      </c>
    </row>
    <row r="5006" spans="1:21" x14ac:dyDescent="0.2">
      <c r="A5006" s="112">
        <f t="shared" si="1609"/>
        <v>45031</v>
      </c>
      <c r="B5006" s="104">
        <f t="shared" si="1597"/>
        <v>1778.0352743399999</v>
      </c>
      <c r="C5006" s="104">
        <f t="shared" si="1595"/>
        <v>1608.4256486799468</v>
      </c>
      <c r="D5006" s="132">
        <f t="shared" si="1598"/>
        <v>45027</v>
      </c>
      <c r="E5006" s="105">
        <f t="shared" si="1596"/>
        <v>1.482E-3</v>
      </c>
      <c r="F5006" s="106">
        <f t="shared" si="1599"/>
        <v>5</v>
      </c>
      <c r="G5006" s="106">
        <f t="shared" si="1600"/>
        <v>30</v>
      </c>
      <c r="H5006" s="104">
        <f t="shared" si="1610"/>
        <v>1.00024684</v>
      </c>
      <c r="I5006" s="104">
        <f t="shared" si="1601"/>
        <v>1.10357718</v>
      </c>
      <c r="J5006" s="104">
        <f t="shared" si="1602"/>
        <v>1.1038495800000001</v>
      </c>
      <c r="K5006" s="104">
        <f t="shared" si="1603"/>
        <v>1775.4599767499999</v>
      </c>
      <c r="L5006" s="107">
        <f t="shared" si="1612"/>
        <v>0</v>
      </c>
      <c r="M5006" s="105">
        <f t="shared" si="1613"/>
        <v>0</v>
      </c>
      <c r="N5006" s="104">
        <f t="shared" si="1604"/>
        <v>0</v>
      </c>
      <c r="O5006" s="113">
        <f t="shared" si="1611"/>
        <v>0.11</v>
      </c>
      <c r="P5006" s="108">
        <f t="shared" si="1605"/>
        <v>1.0014504959999999</v>
      </c>
      <c r="Q5006" s="104">
        <f t="shared" si="1606"/>
        <v>2.5752975899999999</v>
      </c>
      <c r="R5006" s="104">
        <f t="shared" si="1607"/>
        <v>2.5752975899999999</v>
      </c>
      <c r="S5006" s="109" t="s">
        <v>52</v>
      </c>
      <c r="T5006" s="110">
        <f t="shared" si="1614"/>
        <v>45056</v>
      </c>
      <c r="U5006" s="111">
        <f t="shared" si="1608"/>
        <v>0</v>
      </c>
    </row>
    <row r="5007" spans="1:21" x14ac:dyDescent="0.2">
      <c r="A5007" s="112">
        <f t="shared" si="1609"/>
        <v>45032</v>
      </c>
      <c r="B5007" s="104">
        <f t="shared" si="1597"/>
        <v>1778.6385927200001</v>
      </c>
      <c r="C5007" s="104">
        <f t="shared" si="1595"/>
        <v>1608.4256486799468</v>
      </c>
      <c r="D5007" s="132">
        <f t="shared" si="1598"/>
        <v>45027</v>
      </c>
      <c r="E5007" s="105">
        <f t="shared" si="1596"/>
        <v>1.482E-3</v>
      </c>
      <c r="F5007" s="106">
        <f t="shared" si="1599"/>
        <v>6</v>
      </c>
      <c r="G5007" s="106">
        <f t="shared" si="1600"/>
        <v>30</v>
      </c>
      <c r="H5007" s="104">
        <f t="shared" si="1610"/>
        <v>1.0002962200000001</v>
      </c>
      <c r="I5007" s="104">
        <f t="shared" si="1601"/>
        <v>1.10357718</v>
      </c>
      <c r="J5007" s="104">
        <f t="shared" si="1602"/>
        <v>1.10390408</v>
      </c>
      <c r="K5007" s="104">
        <f t="shared" si="1603"/>
        <v>1775.5476359500001</v>
      </c>
      <c r="L5007" s="107">
        <f t="shared" si="1612"/>
        <v>0</v>
      </c>
      <c r="M5007" s="105">
        <f t="shared" si="1613"/>
        <v>0</v>
      </c>
      <c r="N5007" s="104">
        <f t="shared" si="1604"/>
        <v>0</v>
      </c>
      <c r="O5007" s="113">
        <f t="shared" si="1611"/>
        <v>0.11</v>
      </c>
      <c r="P5007" s="108">
        <f t="shared" si="1605"/>
        <v>1.001740847</v>
      </c>
      <c r="Q5007" s="104">
        <f t="shared" si="1606"/>
        <v>3.09095677</v>
      </c>
      <c r="R5007" s="104">
        <f t="shared" si="1607"/>
        <v>3.09095677</v>
      </c>
      <c r="S5007" s="109" t="s">
        <v>52</v>
      </c>
      <c r="T5007" s="110">
        <f t="shared" si="1614"/>
        <v>45056</v>
      </c>
      <c r="U5007" s="111">
        <f t="shared" si="1608"/>
        <v>0</v>
      </c>
    </row>
    <row r="5008" spans="1:21" x14ac:dyDescent="0.2">
      <c r="A5008" s="112">
        <f t="shared" si="1609"/>
        <v>45033</v>
      </c>
      <c r="B5008" s="104">
        <f t="shared" si="1597"/>
        <v>1779.2420968099998</v>
      </c>
      <c r="C5008" s="104">
        <f t="shared" si="1595"/>
        <v>1608.4256486799468</v>
      </c>
      <c r="D5008" s="132">
        <f t="shared" si="1598"/>
        <v>45027</v>
      </c>
      <c r="E5008" s="105">
        <f t="shared" si="1596"/>
        <v>1.482E-3</v>
      </c>
      <c r="F5008" s="106">
        <f t="shared" si="1599"/>
        <v>7</v>
      </c>
      <c r="G5008" s="106">
        <f t="shared" si="1600"/>
        <v>30</v>
      </c>
      <c r="H5008" s="104">
        <f t="shared" si="1610"/>
        <v>1.0003455999999999</v>
      </c>
      <c r="I5008" s="104">
        <f t="shared" si="1601"/>
        <v>1.10357718</v>
      </c>
      <c r="J5008" s="104">
        <f t="shared" si="1602"/>
        <v>1.1039585700000001</v>
      </c>
      <c r="K5008" s="104">
        <f t="shared" si="1603"/>
        <v>1775.6352790599999</v>
      </c>
      <c r="L5008" s="107">
        <f t="shared" si="1612"/>
        <v>0</v>
      </c>
      <c r="M5008" s="105">
        <f t="shared" si="1613"/>
        <v>0</v>
      </c>
      <c r="N5008" s="104">
        <f t="shared" si="1604"/>
        <v>0</v>
      </c>
      <c r="O5008" s="113">
        <f t="shared" si="1611"/>
        <v>0.11</v>
      </c>
      <c r="P5008" s="108">
        <f t="shared" si="1605"/>
        <v>1.002031283</v>
      </c>
      <c r="Q5008" s="104">
        <f t="shared" si="1606"/>
        <v>3.6068177499999998</v>
      </c>
      <c r="R5008" s="104">
        <f t="shared" si="1607"/>
        <v>3.6068177499999998</v>
      </c>
      <c r="S5008" s="109" t="s">
        <v>52</v>
      </c>
      <c r="T5008" s="110">
        <f t="shared" si="1614"/>
        <v>45056</v>
      </c>
      <c r="U5008" s="111">
        <f t="shared" si="1608"/>
        <v>0</v>
      </c>
    </row>
    <row r="5009" spans="1:21" x14ac:dyDescent="0.2">
      <c r="A5009" s="112">
        <f t="shared" si="1609"/>
        <v>45034</v>
      </c>
      <c r="B5009" s="104">
        <f t="shared" si="1597"/>
        <v>1779.8458171000002</v>
      </c>
      <c r="C5009" s="104">
        <f t="shared" si="1595"/>
        <v>1608.4256486799468</v>
      </c>
      <c r="D5009" s="132">
        <f t="shared" si="1598"/>
        <v>45027</v>
      </c>
      <c r="E5009" s="105">
        <f t="shared" si="1596"/>
        <v>1.482E-3</v>
      </c>
      <c r="F5009" s="106">
        <f t="shared" si="1599"/>
        <v>8</v>
      </c>
      <c r="G5009" s="106">
        <f t="shared" si="1600"/>
        <v>30</v>
      </c>
      <c r="H5009" s="104">
        <f t="shared" si="1610"/>
        <v>1.00039498</v>
      </c>
      <c r="I5009" s="104">
        <f t="shared" si="1601"/>
        <v>1.10357718</v>
      </c>
      <c r="J5009" s="104">
        <f t="shared" si="1602"/>
        <v>1.1040130699999999</v>
      </c>
      <c r="K5009" s="104">
        <f t="shared" si="1603"/>
        <v>1775.7229382600001</v>
      </c>
      <c r="L5009" s="107">
        <f t="shared" si="1612"/>
        <v>0</v>
      </c>
      <c r="M5009" s="105">
        <f t="shared" si="1613"/>
        <v>0</v>
      </c>
      <c r="N5009" s="104">
        <f t="shared" si="1604"/>
        <v>0</v>
      </c>
      <c r="O5009" s="113">
        <f t="shared" si="1611"/>
        <v>0.11</v>
      </c>
      <c r="P5009" s="108">
        <f t="shared" si="1605"/>
        <v>1.0023218030000001</v>
      </c>
      <c r="Q5009" s="104">
        <f t="shared" si="1606"/>
        <v>4.1228788400000003</v>
      </c>
      <c r="R5009" s="104">
        <f t="shared" si="1607"/>
        <v>4.1228788400000003</v>
      </c>
      <c r="S5009" s="109" t="s">
        <v>52</v>
      </c>
      <c r="T5009" s="110">
        <f t="shared" si="1614"/>
        <v>45056</v>
      </c>
      <c r="U5009" s="111">
        <f t="shared" si="1608"/>
        <v>0</v>
      </c>
    </row>
    <row r="5010" spans="1:21" x14ac:dyDescent="0.2">
      <c r="A5010" s="112">
        <f t="shared" si="1609"/>
        <v>45035</v>
      </c>
      <c r="B5010" s="104">
        <f t="shared" si="1597"/>
        <v>1780.44972136</v>
      </c>
      <c r="C5010" s="104">
        <f t="shared" ref="C5010:C5073" si="1615">IF(DAY(A5009)=$E$2,VLOOKUP(A5009,X$10:Y$200,2),C5009)</f>
        <v>1608.4256486799468</v>
      </c>
      <c r="D5010" s="132">
        <f t="shared" si="1598"/>
        <v>45027</v>
      </c>
      <c r="E5010" s="105">
        <f t="shared" si="1596"/>
        <v>1.482E-3</v>
      </c>
      <c r="F5010" s="106">
        <f t="shared" si="1599"/>
        <v>9</v>
      </c>
      <c r="G5010" s="106">
        <f t="shared" si="1600"/>
        <v>30</v>
      </c>
      <c r="H5010" s="104">
        <f t="shared" si="1610"/>
        <v>1.0004443599999999</v>
      </c>
      <c r="I5010" s="104">
        <f t="shared" si="1601"/>
        <v>1.10357718</v>
      </c>
      <c r="J5010" s="104">
        <f t="shared" si="1602"/>
        <v>1.1040675600000001</v>
      </c>
      <c r="K5010" s="104">
        <f t="shared" si="1603"/>
        <v>1775.8105813699999</v>
      </c>
      <c r="L5010" s="107">
        <f t="shared" si="1612"/>
        <v>0</v>
      </c>
      <c r="M5010" s="105">
        <f t="shared" si="1613"/>
        <v>0</v>
      </c>
      <c r="N5010" s="104">
        <f t="shared" si="1604"/>
        <v>0</v>
      </c>
      <c r="O5010" s="113">
        <f t="shared" si="1611"/>
        <v>0.11</v>
      </c>
      <c r="P5010" s="108">
        <f t="shared" si="1605"/>
        <v>1.002612407</v>
      </c>
      <c r="Q5010" s="104">
        <f t="shared" si="1606"/>
        <v>4.6391399900000003</v>
      </c>
      <c r="R5010" s="104">
        <f t="shared" si="1607"/>
        <v>4.6391399900000003</v>
      </c>
      <c r="S5010" s="109" t="s">
        <v>52</v>
      </c>
      <c r="T5010" s="110">
        <f t="shared" si="1614"/>
        <v>45056</v>
      </c>
      <c r="U5010" s="111">
        <f t="shared" si="1608"/>
        <v>0</v>
      </c>
    </row>
    <row r="5011" spans="1:21" x14ac:dyDescent="0.2">
      <c r="A5011" s="112">
        <f t="shared" si="1609"/>
        <v>45036</v>
      </c>
      <c r="B5011" s="104">
        <f t="shared" si="1597"/>
        <v>1781.053858</v>
      </c>
      <c r="C5011" s="104">
        <f t="shared" si="1615"/>
        <v>1608.4256486799468</v>
      </c>
      <c r="D5011" s="132">
        <f t="shared" si="1598"/>
        <v>45027</v>
      </c>
      <c r="E5011" s="105">
        <f t="shared" si="1596"/>
        <v>1.482E-3</v>
      </c>
      <c r="F5011" s="106">
        <f t="shared" si="1599"/>
        <v>10</v>
      </c>
      <c r="G5011" s="106">
        <f t="shared" si="1600"/>
        <v>30</v>
      </c>
      <c r="H5011" s="104">
        <f t="shared" si="1610"/>
        <v>1.00049375</v>
      </c>
      <c r="I5011" s="104">
        <f t="shared" si="1601"/>
        <v>1.10357718</v>
      </c>
      <c r="J5011" s="104">
        <f t="shared" si="1602"/>
        <v>1.1041220700000001</v>
      </c>
      <c r="K5011" s="104">
        <f t="shared" si="1603"/>
        <v>1775.89825666</v>
      </c>
      <c r="L5011" s="107">
        <f t="shared" si="1612"/>
        <v>0</v>
      </c>
      <c r="M5011" s="105">
        <f t="shared" si="1613"/>
        <v>0</v>
      </c>
      <c r="N5011" s="104">
        <f t="shared" si="1604"/>
        <v>0</v>
      </c>
      <c r="O5011" s="113">
        <f t="shared" si="1611"/>
        <v>0.11</v>
      </c>
      <c r="P5011" s="108">
        <f t="shared" si="1605"/>
        <v>1.002903095</v>
      </c>
      <c r="Q5011" s="104">
        <f t="shared" si="1606"/>
        <v>5.1556013399999996</v>
      </c>
      <c r="R5011" s="104">
        <f t="shared" si="1607"/>
        <v>5.1556013399999996</v>
      </c>
      <c r="S5011" s="109" t="s">
        <v>52</v>
      </c>
      <c r="T5011" s="110">
        <f t="shared" si="1614"/>
        <v>45056</v>
      </c>
      <c r="U5011" s="111">
        <f t="shared" si="1608"/>
        <v>0</v>
      </c>
    </row>
    <row r="5012" spans="1:21" x14ac:dyDescent="0.2">
      <c r="A5012" s="112">
        <f t="shared" si="1609"/>
        <v>45037</v>
      </c>
      <c r="B5012" s="104">
        <f t="shared" si="1597"/>
        <v>1781.6581804300001</v>
      </c>
      <c r="C5012" s="104">
        <f t="shared" si="1615"/>
        <v>1608.4256486799468</v>
      </c>
      <c r="D5012" s="132">
        <f t="shared" si="1598"/>
        <v>45027</v>
      </c>
      <c r="E5012" s="105">
        <f t="shared" si="1596"/>
        <v>1.482E-3</v>
      </c>
      <c r="F5012" s="106">
        <f t="shared" si="1599"/>
        <v>11</v>
      </c>
      <c r="G5012" s="106">
        <f t="shared" si="1600"/>
        <v>30</v>
      </c>
      <c r="H5012" s="104">
        <f t="shared" si="1610"/>
        <v>1.00054314</v>
      </c>
      <c r="I5012" s="104">
        <f t="shared" si="1601"/>
        <v>1.10357718</v>
      </c>
      <c r="J5012" s="104">
        <f t="shared" si="1602"/>
        <v>1.1041765699999999</v>
      </c>
      <c r="K5012" s="104">
        <f t="shared" si="1603"/>
        <v>1775.9859158500001</v>
      </c>
      <c r="L5012" s="107">
        <f t="shared" si="1612"/>
        <v>0</v>
      </c>
      <c r="M5012" s="105">
        <f t="shared" si="1613"/>
        <v>0</v>
      </c>
      <c r="N5012" s="104">
        <f t="shared" si="1604"/>
        <v>0</v>
      </c>
      <c r="O5012" s="113">
        <f t="shared" si="1611"/>
        <v>0.11</v>
      </c>
      <c r="P5012" s="108">
        <f t="shared" si="1605"/>
        <v>1.0031938680000001</v>
      </c>
      <c r="Q5012" s="104">
        <f t="shared" si="1606"/>
        <v>5.6722645800000002</v>
      </c>
      <c r="R5012" s="104">
        <f t="shared" si="1607"/>
        <v>5.6722645800000002</v>
      </c>
      <c r="S5012" s="109" t="s">
        <v>52</v>
      </c>
      <c r="T5012" s="110">
        <f t="shared" si="1614"/>
        <v>45056</v>
      </c>
      <c r="U5012" s="111">
        <f t="shared" si="1608"/>
        <v>0</v>
      </c>
    </row>
    <row r="5013" spans="1:21" x14ac:dyDescent="0.2">
      <c r="A5013" s="112">
        <f t="shared" si="1609"/>
        <v>45038</v>
      </c>
      <c r="B5013" s="104">
        <f t="shared" si="1597"/>
        <v>1782.26271918</v>
      </c>
      <c r="C5013" s="104">
        <f t="shared" si="1615"/>
        <v>1608.4256486799468</v>
      </c>
      <c r="D5013" s="132">
        <f t="shared" si="1598"/>
        <v>45027</v>
      </c>
      <c r="E5013" s="105">
        <f t="shared" si="1596"/>
        <v>1.482E-3</v>
      </c>
      <c r="F5013" s="106">
        <f t="shared" si="1599"/>
        <v>12</v>
      </c>
      <c r="G5013" s="106">
        <f t="shared" si="1600"/>
        <v>30</v>
      </c>
      <c r="H5013" s="104">
        <f t="shared" si="1610"/>
        <v>1.00059253</v>
      </c>
      <c r="I5013" s="104">
        <f t="shared" si="1601"/>
        <v>1.10357718</v>
      </c>
      <c r="J5013" s="104">
        <f t="shared" si="1602"/>
        <v>1.1042310799999999</v>
      </c>
      <c r="K5013" s="104">
        <f t="shared" si="1603"/>
        <v>1776.07359114</v>
      </c>
      <c r="L5013" s="107">
        <f t="shared" si="1612"/>
        <v>0</v>
      </c>
      <c r="M5013" s="105">
        <f t="shared" si="1613"/>
        <v>0</v>
      </c>
      <c r="N5013" s="104">
        <f t="shared" si="1604"/>
        <v>0</v>
      </c>
      <c r="O5013" s="113">
        <f t="shared" si="1611"/>
        <v>0.11</v>
      </c>
      <c r="P5013" s="108">
        <f t="shared" si="1605"/>
        <v>1.0034847250000001</v>
      </c>
      <c r="Q5013" s="104">
        <f t="shared" si="1606"/>
        <v>6.1891280399999999</v>
      </c>
      <c r="R5013" s="104">
        <f t="shared" si="1607"/>
        <v>6.1891280399999999</v>
      </c>
      <c r="S5013" s="109" t="s">
        <v>52</v>
      </c>
      <c r="T5013" s="110">
        <f t="shared" si="1614"/>
        <v>45056</v>
      </c>
      <c r="U5013" s="111">
        <f t="shared" si="1608"/>
        <v>0</v>
      </c>
    </row>
    <row r="5014" spans="1:21" x14ac:dyDescent="0.2">
      <c r="A5014" s="112">
        <f t="shared" si="1609"/>
        <v>45039</v>
      </c>
      <c r="B5014" s="104">
        <f t="shared" si="1597"/>
        <v>1782.86745812</v>
      </c>
      <c r="C5014" s="104">
        <f t="shared" si="1615"/>
        <v>1608.4256486799468</v>
      </c>
      <c r="D5014" s="132">
        <f t="shared" si="1598"/>
        <v>45027</v>
      </c>
      <c r="E5014" s="105">
        <f t="shared" si="1596"/>
        <v>1.482E-3</v>
      </c>
      <c r="F5014" s="106">
        <f t="shared" si="1599"/>
        <v>13</v>
      </c>
      <c r="G5014" s="106">
        <f t="shared" si="1600"/>
        <v>30</v>
      </c>
      <c r="H5014" s="104">
        <f t="shared" si="1610"/>
        <v>1.00064193</v>
      </c>
      <c r="I5014" s="104">
        <f t="shared" si="1601"/>
        <v>1.10357718</v>
      </c>
      <c r="J5014" s="104">
        <f t="shared" si="1602"/>
        <v>1.1042855899999999</v>
      </c>
      <c r="K5014" s="104">
        <f t="shared" si="1603"/>
        <v>1776.1612664199999</v>
      </c>
      <c r="L5014" s="107">
        <f t="shared" si="1612"/>
        <v>0</v>
      </c>
      <c r="M5014" s="105">
        <f t="shared" si="1613"/>
        <v>0</v>
      </c>
      <c r="N5014" s="104">
        <f t="shared" si="1604"/>
        <v>0</v>
      </c>
      <c r="O5014" s="113">
        <f t="shared" si="1611"/>
        <v>0.11</v>
      </c>
      <c r="P5014" s="108">
        <f t="shared" si="1605"/>
        <v>1.0037756659999999</v>
      </c>
      <c r="Q5014" s="104">
        <f t="shared" si="1606"/>
        <v>6.7061916999999998</v>
      </c>
      <c r="R5014" s="104">
        <f t="shared" si="1607"/>
        <v>6.7061916999999998</v>
      </c>
      <c r="S5014" s="109" t="s">
        <v>52</v>
      </c>
      <c r="T5014" s="110">
        <f t="shared" si="1614"/>
        <v>45056</v>
      </c>
      <c r="U5014" s="111">
        <f t="shared" si="1608"/>
        <v>0</v>
      </c>
    </row>
    <row r="5015" spans="1:21" x14ac:dyDescent="0.2">
      <c r="A5015" s="112">
        <f t="shared" si="1609"/>
        <v>45040</v>
      </c>
      <c r="B5015" s="104">
        <f t="shared" si="1597"/>
        <v>1783.47239906</v>
      </c>
      <c r="C5015" s="104">
        <f t="shared" si="1615"/>
        <v>1608.4256486799468</v>
      </c>
      <c r="D5015" s="132">
        <f t="shared" si="1598"/>
        <v>45027</v>
      </c>
      <c r="E5015" s="105">
        <f t="shared" si="1596"/>
        <v>1.482E-3</v>
      </c>
      <c r="F5015" s="106">
        <f t="shared" si="1599"/>
        <v>14</v>
      </c>
      <c r="G5015" s="106">
        <f t="shared" si="1600"/>
        <v>30</v>
      </c>
      <c r="H5015" s="104">
        <f t="shared" si="1610"/>
        <v>1.0006913200000001</v>
      </c>
      <c r="I5015" s="104">
        <f t="shared" si="1601"/>
        <v>1.10357718</v>
      </c>
      <c r="J5015" s="104">
        <f t="shared" si="1602"/>
        <v>1.1043400999999999</v>
      </c>
      <c r="K5015" s="104">
        <f t="shared" si="1603"/>
        <v>1776.2489416999999</v>
      </c>
      <c r="L5015" s="107">
        <f t="shared" si="1612"/>
        <v>0</v>
      </c>
      <c r="M5015" s="105">
        <f t="shared" si="1613"/>
        <v>0</v>
      </c>
      <c r="N5015" s="104">
        <f t="shared" si="1604"/>
        <v>0</v>
      </c>
      <c r="O5015" s="113">
        <f t="shared" si="1611"/>
        <v>0.11</v>
      </c>
      <c r="P5015" s="108">
        <f t="shared" si="1605"/>
        <v>1.0040666920000001</v>
      </c>
      <c r="Q5015" s="104">
        <f t="shared" si="1606"/>
        <v>7.2234573600000003</v>
      </c>
      <c r="R5015" s="104">
        <f t="shared" si="1607"/>
        <v>7.2234573600000003</v>
      </c>
      <c r="S5015" s="109" t="s">
        <v>52</v>
      </c>
      <c r="T5015" s="110">
        <f t="shared" si="1614"/>
        <v>45056</v>
      </c>
      <c r="U5015" s="111">
        <f t="shared" si="1608"/>
        <v>0</v>
      </c>
    </row>
    <row r="5016" spans="1:21" x14ac:dyDescent="0.2">
      <c r="A5016" s="112">
        <f t="shared" si="1609"/>
        <v>45041</v>
      </c>
      <c r="B5016" s="104">
        <f t="shared" si="1597"/>
        <v>1784.0775564</v>
      </c>
      <c r="C5016" s="104">
        <f t="shared" si="1615"/>
        <v>1608.4256486799468</v>
      </c>
      <c r="D5016" s="132">
        <f t="shared" si="1598"/>
        <v>45027</v>
      </c>
      <c r="E5016" s="105">
        <f t="shared" si="1596"/>
        <v>1.482E-3</v>
      </c>
      <c r="F5016" s="106">
        <f t="shared" si="1599"/>
        <v>15</v>
      </c>
      <c r="G5016" s="106">
        <f t="shared" si="1600"/>
        <v>30</v>
      </c>
      <c r="H5016" s="104">
        <f t="shared" si="1610"/>
        <v>1.00074072</v>
      </c>
      <c r="I5016" s="104">
        <f t="shared" si="1601"/>
        <v>1.10357718</v>
      </c>
      <c r="J5016" s="104">
        <f t="shared" si="1602"/>
        <v>1.1043946200000001</v>
      </c>
      <c r="K5016" s="104">
        <f t="shared" si="1603"/>
        <v>1776.3366330700001</v>
      </c>
      <c r="L5016" s="107">
        <f t="shared" si="1612"/>
        <v>0</v>
      </c>
      <c r="M5016" s="105">
        <f t="shared" si="1613"/>
        <v>0</v>
      </c>
      <c r="N5016" s="104">
        <f t="shared" si="1604"/>
        <v>0</v>
      </c>
      <c r="O5016" s="113">
        <f t="shared" si="1611"/>
        <v>0.11</v>
      </c>
      <c r="P5016" s="108">
        <f t="shared" si="1605"/>
        <v>1.0043578019999999</v>
      </c>
      <c r="Q5016" s="104">
        <f t="shared" si="1606"/>
        <v>7.7409233300000002</v>
      </c>
      <c r="R5016" s="104">
        <f t="shared" si="1607"/>
        <v>7.7409233300000002</v>
      </c>
      <c r="S5016" s="109" t="s">
        <v>52</v>
      </c>
      <c r="T5016" s="110">
        <f t="shared" si="1614"/>
        <v>45056</v>
      </c>
      <c r="U5016" s="111">
        <f t="shared" si="1608"/>
        <v>0</v>
      </c>
    </row>
    <row r="5017" spans="1:21" x14ac:dyDescent="0.2">
      <c r="A5017" s="112">
        <f t="shared" si="1609"/>
        <v>45042</v>
      </c>
      <c r="B5017" s="104">
        <f t="shared" si="1597"/>
        <v>1784.68289785</v>
      </c>
      <c r="C5017" s="104">
        <f t="shared" si="1615"/>
        <v>1608.4256486799468</v>
      </c>
      <c r="D5017" s="132">
        <f t="shared" si="1598"/>
        <v>45027</v>
      </c>
      <c r="E5017" s="105">
        <f t="shared" si="1596"/>
        <v>1.482E-3</v>
      </c>
      <c r="F5017" s="106">
        <f t="shared" si="1599"/>
        <v>16</v>
      </c>
      <c r="G5017" s="106">
        <f t="shared" si="1600"/>
        <v>30</v>
      </c>
      <c r="H5017" s="104">
        <f t="shared" si="1610"/>
        <v>1.00079012</v>
      </c>
      <c r="I5017" s="104">
        <f t="shared" si="1601"/>
        <v>1.10357718</v>
      </c>
      <c r="J5017" s="104">
        <f t="shared" si="1602"/>
        <v>1.1044491299999999</v>
      </c>
      <c r="K5017" s="104">
        <f t="shared" si="1603"/>
        <v>1776.42430835</v>
      </c>
      <c r="L5017" s="107">
        <f t="shared" si="1612"/>
        <v>0</v>
      </c>
      <c r="M5017" s="105">
        <f t="shared" si="1613"/>
        <v>0</v>
      </c>
      <c r="N5017" s="104">
        <f t="shared" si="1604"/>
        <v>0</v>
      </c>
      <c r="O5017" s="113">
        <f t="shared" si="1611"/>
        <v>0.11</v>
      </c>
      <c r="P5017" s="108">
        <f t="shared" si="1605"/>
        <v>1.004648996</v>
      </c>
      <c r="Q5017" s="104">
        <f t="shared" si="1606"/>
        <v>8.2585894999999994</v>
      </c>
      <c r="R5017" s="104">
        <f t="shared" si="1607"/>
        <v>8.2585894999999994</v>
      </c>
      <c r="S5017" s="109" t="s">
        <v>52</v>
      </c>
      <c r="T5017" s="110">
        <f t="shared" si="1614"/>
        <v>45056</v>
      </c>
      <c r="U5017" s="111">
        <f t="shared" si="1608"/>
        <v>0</v>
      </c>
    </row>
    <row r="5018" spans="1:21" x14ac:dyDescent="0.2">
      <c r="A5018" s="112">
        <f t="shared" si="1609"/>
        <v>45043</v>
      </c>
      <c r="B5018" s="104">
        <f t="shared" si="1597"/>
        <v>1785.28847369</v>
      </c>
      <c r="C5018" s="104">
        <f t="shared" si="1615"/>
        <v>1608.4256486799468</v>
      </c>
      <c r="D5018" s="132">
        <f t="shared" si="1598"/>
        <v>45027</v>
      </c>
      <c r="E5018" s="105">
        <f t="shared" si="1596"/>
        <v>1.482E-3</v>
      </c>
      <c r="F5018" s="106">
        <f t="shared" si="1599"/>
        <v>17</v>
      </c>
      <c r="G5018" s="106">
        <f t="shared" si="1600"/>
        <v>30</v>
      </c>
      <c r="H5018" s="104">
        <f t="shared" si="1610"/>
        <v>1.0008395299999999</v>
      </c>
      <c r="I5018" s="104">
        <f t="shared" si="1601"/>
        <v>1.10357718</v>
      </c>
      <c r="J5018" s="104">
        <f t="shared" si="1602"/>
        <v>1.10450366</v>
      </c>
      <c r="K5018" s="104">
        <f t="shared" si="1603"/>
        <v>1776.5120158</v>
      </c>
      <c r="L5018" s="107">
        <f t="shared" si="1612"/>
        <v>0</v>
      </c>
      <c r="M5018" s="105">
        <f t="shared" si="1613"/>
        <v>0</v>
      </c>
      <c r="N5018" s="104">
        <f t="shared" si="1604"/>
        <v>0</v>
      </c>
      <c r="O5018" s="113">
        <f t="shared" si="1611"/>
        <v>0.11</v>
      </c>
      <c r="P5018" s="108">
        <f t="shared" si="1605"/>
        <v>1.004940275</v>
      </c>
      <c r="Q5018" s="104">
        <f t="shared" si="1606"/>
        <v>8.7764578899999997</v>
      </c>
      <c r="R5018" s="104">
        <f t="shared" si="1607"/>
        <v>8.7764578899999997</v>
      </c>
      <c r="S5018" s="109" t="s">
        <v>52</v>
      </c>
      <c r="T5018" s="110">
        <f t="shared" si="1614"/>
        <v>45056</v>
      </c>
      <c r="U5018" s="111">
        <f t="shared" si="1608"/>
        <v>0</v>
      </c>
    </row>
    <row r="5019" spans="1:21" x14ac:dyDescent="0.2">
      <c r="A5019" s="112">
        <f t="shared" si="1609"/>
        <v>45044</v>
      </c>
      <c r="B5019" s="104">
        <f t="shared" si="1597"/>
        <v>1785.8942337000001</v>
      </c>
      <c r="C5019" s="104">
        <f t="shared" si="1615"/>
        <v>1608.4256486799468</v>
      </c>
      <c r="D5019" s="132">
        <f t="shared" si="1598"/>
        <v>45027</v>
      </c>
      <c r="E5019" s="105">
        <f t="shared" si="1596"/>
        <v>1.482E-3</v>
      </c>
      <c r="F5019" s="106">
        <f t="shared" si="1599"/>
        <v>18</v>
      </c>
      <c r="G5019" s="106">
        <f t="shared" si="1600"/>
        <v>30</v>
      </c>
      <c r="H5019" s="104">
        <f t="shared" si="1610"/>
        <v>1.0008889299999999</v>
      </c>
      <c r="I5019" s="104">
        <f t="shared" si="1601"/>
        <v>1.10357718</v>
      </c>
      <c r="J5019" s="104">
        <f t="shared" si="1602"/>
        <v>1.1045581799999999</v>
      </c>
      <c r="K5019" s="104">
        <f t="shared" si="1603"/>
        <v>1776.5997071700001</v>
      </c>
      <c r="L5019" s="107">
        <f t="shared" si="1612"/>
        <v>0</v>
      </c>
      <c r="M5019" s="105">
        <f t="shared" si="1613"/>
        <v>0</v>
      </c>
      <c r="N5019" s="104">
        <f t="shared" si="1604"/>
        <v>0</v>
      </c>
      <c r="O5019" s="113">
        <f t="shared" si="1611"/>
        <v>0.11</v>
      </c>
      <c r="P5019" s="108">
        <f t="shared" si="1605"/>
        <v>1.0052316379999999</v>
      </c>
      <c r="Q5019" s="104">
        <f t="shared" si="1606"/>
        <v>9.2945265300000006</v>
      </c>
      <c r="R5019" s="104">
        <f t="shared" si="1607"/>
        <v>9.2945265300000006</v>
      </c>
      <c r="S5019" s="109" t="s">
        <v>52</v>
      </c>
      <c r="T5019" s="110">
        <f t="shared" si="1614"/>
        <v>45056</v>
      </c>
      <c r="U5019" s="111">
        <f t="shared" si="1608"/>
        <v>0</v>
      </c>
    </row>
    <row r="5020" spans="1:21" x14ac:dyDescent="0.2">
      <c r="A5020" s="112">
        <f t="shared" si="1609"/>
        <v>45045</v>
      </c>
      <c r="B5020" s="104">
        <f t="shared" si="1597"/>
        <v>1786.5002119999999</v>
      </c>
      <c r="C5020" s="104">
        <f t="shared" si="1615"/>
        <v>1608.4256486799468</v>
      </c>
      <c r="D5020" s="132">
        <f t="shared" si="1598"/>
        <v>45027</v>
      </c>
      <c r="E5020" s="105">
        <f t="shared" si="1596"/>
        <v>1.482E-3</v>
      </c>
      <c r="F5020" s="106">
        <f t="shared" si="1599"/>
        <v>19</v>
      </c>
      <c r="G5020" s="106">
        <f t="shared" si="1600"/>
        <v>30</v>
      </c>
      <c r="H5020" s="104">
        <f t="shared" si="1610"/>
        <v>1.00093834</v>
      </c>
      <c r="I5020" s="104">
        <f t="shared" si="1601"/>
        <v>1.10357718</v>
      </c>
      <c r="J5020" s="104">
        <f t="shared" si="1602"/>
        <v>1.1046127100000001</v>
      </c>
      <c r="K5020" s="104">
        <f t="shared" si="1603"/>
        <v>1776.68741462</v>
      </c>
      <c r="L5020" s="107">
        <f t="shared" si="1612"/>
        <v>0</v>
      </c>
      <c r="M5020" s="105">
        <f t="shared" si="1613"/>
        <v>0</v>
      </c>
      <c r="N5020" s="104">
        <f t="shared" si="1604"/>
        <v>0</v>
      </c>
      <c r="O5020" s="113">
        <f t="shared" si="1611"/>
        <v>0.11</v>
      </c>
      <c r="P5020" s="108">
        <f t="shared" si="1605"/>
        <v>1.005523086</v>
      </c>
      <c r="Q5020" s="104">
        <f t="shared" si="1606"/>
        <v>9.8127973799999992</v>
      </c>
      <c r="R5020" s="104">
        <f t="shared" si="1607"/>
        <v>9.8127973799999992</v>
      </c>
      <c r="S5020" s="109" t="s">
        <v>52</v>
      </c>
      <c r="T5020" s="110">
        <f t="shared" si="1614"/>
        <v>45056</v>
      </c>
      <c r="U5020" s="111">
        <f t="shared" si="1608"/>
        <v>0</v>
      </c>
    </row>
    <row r="5021" spans="1:21" x14ac:dyDescent="0.2">
      <c r="A5021" s="112">
        <f t="shared" si="1609"/>
        <v>45046</v>
      </c>
      <c r="B5021" s="104">
        <f t="shared" si="1597"/>
        <v>1787.10637449</v>
      </c>
      <c r="C5021" s="104">
        <f t="shared" si="1615"/>
        <v>1608.4256486799468</v>
      </c>
      <c r="D5021" s="132">
        <f t="shared" si="1598"/>
        <v>45027</v>
      </c>
      <c r="E5021" s="105">
        <f t="shared" si="1596"/>
        <v>1.482E-3</v>
      </c>
      <c r="F5021" s="106">
        <f t="shared" si="1599"/>
        <v>20</v>
      </c>
      <c r="G5021" s="106">
        <f t="shared" si="1600"/>
        <v>30</v>
      </c>
      <c r="H5021" s="104">
        <f t="shared" si="1610"/>
        <v>1.00098775</v>
      </c>
      <c r="I5021" s="104">
        <f t="shared" si="1601"/>
        <v>1.10357718</v>
      </c>
      <c r="J5021" s="104">
        <f t="shared" si="1602"/>
        <v>1.10466723</v>
      </c>
      <c r="K5021" s="104">
        <f t="shared" si="1603"/>
        <v>1776.77510598</v>
      </c>
      <c r="L5021" s="107">
        <f t="shared" si="1612"/>
        <v>0</v>
      </c>
      <c r="M5021" s="105">
        <f t="shared" si="1613"/>
        <v>0</v>
      </c>
      <c r="N5021" s="104">
        <f t="shared" si="1604"/>
        <v>0</v>
      </c>
      <c r="O5021" s="113">
        <f t="shared" si="1611"/>
        <v>0.11</v>
      </c>
      <c r="P5021" s="108">
        <f t="shared" si="1605"/>
        <v>1.005814618</v>
      </c>
      <c r="Q5021" s="104">
        <f t="shared" si="1606"/>
        <v>10.331268509999999</v>
      </c>
      <c r="R5021" s="104">
        <f t="shared" si="1607"/>
        <v>10.331268509999999</v>
      </c>
      <c r="S5021" s="109" t="s">
        <v>52</v>
      </c>
      <c r="T5021" s="110">
        <f t="shared" si="1614"/>
        <v>45056</v>
      </c>
      <c r="U5021" s="111">
        <f t="shared" si="1608"/>
        <v>0</v>
      </c>
    </row>
    <row r="5022" spans="1:21" x14ac:dyDescent="0.2">
      <c r="A5022" s="112">
        <f t="shared" si="1609"/>
        <v>45047</v>
      </c>
      <c r="B5022" s="104">
        <f t="shared" si="1597"/>
        <v>1787.7127553299999</v>
      </c>
      <c r="C5022" s="104">
        <f t="shared" si="1615"/>
        <v>1608.4256486799468</v>
      </c>
      <c r="D5022" s="132">
        <f t="shared" si="1598"/>
        <v>45027</v>
      </c>
      <c r="E5022" s="105">
        <f t="shared" si="1596"/>
        <v>1.482E-3</v>
      </c>
      <c r="F5022" s="106">
        <f t="shared" si="1599"/>
        <v>21</v>
      </c>
      <c r="G5022" s="106">
        <f t="shared" si="1600"/>
        <v>30</v>
      </c>
      <c r="H5022" s="104">
        <f t="shared" si="1610"/>
        <v>1.0010371600000001</v>
      </c>
      <c r="I5022" s="104">
        <f t="shared" si="1601"/>
        <v>1.10357718</v>
      </c>
      <c r="J5022" s="104">
        <f t="shared" si="1602"/>
        <v>1.1047217600000001</v>
      </c>
      <c r="K5022" s="104">
        <f t="shared" si="1603"/>
        <v>1776.86281343</v>
      </c>
      <c r="L5022" s="107">
        <f t="shared" si="1612"/>
        <v>0</v>
      </c>
      <c r="M5022" s="105">
        <f t="shared" si="1613"/>
        <v>0</v>
      </c>
      <c r="N5022" s="104">
        <f t="shared" si="1604"/>
        <v>0</v>
      </c>
      <c r="O5022" s="113">
        <f t="shared" si="1611"/>
        <v>0.11</v>
      </c>
      <c r="P5022" s="108">
        <f t="shared" si="1605"/>
        <v>1.0061062350000001</v>
      </c>
      <c r="Q5022" s="104">
        <f t="shared" si="1606"/>
        <v>10.849941899999999</v>
      </c>
      <c r="R5022" s="104">
        <f t="shared" si="1607"/>
        <v>10.849941899999999</v>
      </c>
      <c r="S5022" s="109" t="s">
        <v>52</v>
      </c>
      <c r="T5022" s="110">
        <f t="shared" si="1614"/>
        <v>45056</v>
      </c>
      <c r="U5022" s="111">
        <f t="shared" si="1608"/>
        <v>0</v>
      </c>
    </row>
    <row r="5023" spans="1:21" x14ac:dyDescent="0.2">
      <c r="A5023" s="112">
        <f t="shared" si="1609"/>
        <v>45048</v>
      </c>
      <c r="B5023" s="104">
        <f t="shared" si="1597"/>
        <v>1788.3193527799999</v>
      </c>
      <c r="C5023" s="104">
        <f t="shared" si="1615"/>
        <v>1608.4256486799468</v>
      </c>
      <c r="D5023" s="132">
        <f t="shared" si="1598"/>
        <v>45027</v>
      </c>
      <c r="E5023" s="105">
        <f t="shared" si="1596"/>
        <v>1.482E-3</v>
      </c>
      <c r="F5023" s="106">
        <f t="shared" si="1599"/>
        <v>22</v>
      </c>
      <c r="G5023" s="106">
        <f t="shared" si="1600"/>
        <v>30</v>
      </c>
      <c r="H5023" s="104">
        <f t="shared" si="1610"/>
        <v>1.0010865799999999</v>
      </c>
      <c r="I5023" s="104">
        <f t="shared" si="1601"/>
        <v>1.10357718</v>
      </c>
      <c r="J5023" s="104">
        <f t="shared" si="1602"/>
        <v>1.1047762999999999</v>
      </c>
      <c r="K5023" s="104">
        <f t="shared" si="1603"/>
        <v>1776.95053697</v>
      </c>
      <c r="L5023" s="107">
        <f t="shared" si="1612"/>
        <v>0</v>
      </c>
      <c r="M5023" s="105">
        <f t="shared" si="1613"/>
        <v>0</v>
      </c>
      <c r="N5023" s="104">
        <f t="shared" si="1604"/>
        <v>0</v>
      </c>
      <c r="O5023" s="113">
        <f t="shared" si="1611"/>
        <v>0.11</v>
      </c>
      <c r="P5023" s="108">
        <f t="shared" si="1605"/>
        <v>1.0063979359999999</v>
      </c>
      <c r="Q5023" s="104">
        <f t="shared" si="1606"/>
        <v>11.368815809999999</v>
      </c>
      <c r="R5023" s="104">
        <f t="shared" si="1607"/>
        <v>11.368815809999999</v>
      </c>
      <c r="S5023" s="109" t="s">
        <v>52</v>
      </c>
      <c r="T5023" s="110">
        <f t="shared" si="1614"/>
        <v>45056</v>
      </c>
      <c r="U5023" s="111">
        <f t="shared" si="1608"/>
        <v>0</v>
      </c>
    </row>
    <row r="5024" spans="1:21" x14ac:dyDescent="0.2">
      <c r="A5024" s="112">
        <f t="shared" si="1609"/>
        <v>45049</v>
      </c>
      <c r="B5024" s="104">
        <f t="shared" si="1597"/>
        <v>1788.9261524399999</v>
      </c>
      <c r="C5024" s="104">
        <f t="shared" si="1615"/>
        <v>1608.4256486799468</v>
      </c>
      <c r="D5024" s="132">
        <f t="shared" si="1598"/>
        <v>45027</v>
      </c>
      <c r="E5024" s="105">
        <f t="shared" si="1596"/>
        <v>1.482E-3</v>
      </c>
      <c r="F5024" s="106">
        <f t="shared" si="1599"/>
        <v>23</v>
      </c>
      <c r="G5024" s="106">
        <f t="shared" si="1600"/>
        <v>30</v>
      </c>
      <c r="H5024" s="104">
        <f t="shared" si="1610"/>
        <v>1.001136</v>
      </c>
      <c r="I5024" s="104">
        <f t="shared" si="1601"/>
        <v>1.10357718</v>
      </c>
      <c r="J5024" s="104">
        <f t="shared" si="1602"/>
        <v>1.10483084</v>
      </c>
      <c r="K5024" s="104">
        <f t="shared" si="1603"/>
        <v>1777.0382605</v>
      </c>
      <c r="L5024" s="107">
        <f t="shared" si="1612"/>
        <v>0</v>
      </c>
      <c r="M5024" s="105">
        <f t="shared" si="1613"/>
        <v>0</v>
      </c>
      <c r="N5024" s="104">
        <f t="shared" si="1604"/>
        <v>0</v>
      </c>
      <c r="O5024" s="113">
        <f t="shared" si="1611"/>
        <v>0.11</v>
      </c>
      <c r="P5024" s="108">
        <f t="shared" si="1605"/>
        <v>1.006689722</v>
      </c>
      <c r="Q5024" s="104">
        <f t="shared" si="1606"/>
        <v>11.887891939999999</v>
      </c>
      <c r="R5024" s="104">
        <f t="shared" si="1607"/>
        <v>11.887891939999999</v>
      </c>
      <c r="S5024" s="109" t="s">
        <v>52</v>
      </c>
      <c r="T5024" s="110">
        <f t="shared" si="1614"/>
        <v>45056</v>
      </c>
      <c r="U5024" s="111">
        <f t="shared" si="1608"/>
        <v>0</v>
      </c>
    </row>
    <row r="5025" spans="1:21" x14ac:dyDescent="0.2">
      <c r="A5025" s="112">
        <f t="shared" si="1609"/>
        <v>45050</v>
      </c>
      <c r="B5025" s="104">
        <f t="shared" si="1597"/>
        <v>1789.5331543700001</v>
      </c>
      <c r="C5025" s="104">
        <f t="shared" si="1615"/>
        <v>1608.4256486799468</v>
      </c>
      <c r="D5025" s="132">
        <f t="shared" si="1598"/>
        <v>45027</v>
      </c>
      <c r="E5025" s="105">
        <f t="shared" si="1596"/>
        <v>1.482E-3</v>
      </c>
      <c r="F5025" s="106">
        <f t="shared" si="1599"/>
        <v>24</v>
      </c>
      <c r="G5025" s="106">
        <f t="shared" si="1600"/>
        <v>30</v>
      </c>
      <c r="H5025" s="104">
        <f t="shared" si="1610"/>
        <v>1.0011854200000001</v>
      </c>
      <c r="I5025" s="104">
        <f t="shared" si="1601"/>
        <v>1.10357718</v>
      </c>
      <c r="J5025" s="104">
        <f t="shared" si="1602"/>
        <v>1.10488538</v>
      </c>
      <c r="K5025" s="104">
        <f t="shared" si="1603"/>
        <v>1777.12598404</v>
      </c>
      <c r="L5025" s="107">
        <f t="shared" si="1612"/>
        <v>0</v>
      </c>
      <c r="M5025" s="105">
        <f t="shared" si="1613"/>
        <v>0</v>
      </c>
      <c r="N5025" s="104">
        <f t="shared" si="1604"/>
        <v>0</v>
      </c>
      <c r="O5025" s="113">
        <f t="shared" si="1611"/>
        <v>0.11</v>
      </c>
      <c r="P5025" s="108">
        <f t="shared" si="1605"/>
        <v>1.0069815929999999</v>
      </c>
      <c r="Q5025" s="104">
        <f t="shared" si="1606"/>
        <v>12.40717033</v>
      </c>
      <c r="R5025" s="104">
        <f t="shared" si="1607"/>
        <v>12.40717033</v>
      </c>
      <c r="S5025" s="109" t="s">
        <v>52</v>
      </c>
      <c r="T5025" s="110">
        <f t="shared" si="1614"/>
        <v>45056</v>
      </c>
      <c r="U5025" s="111">
        <f t="shared" si="1608"/>
        <v>0</v>
      </c>
    </row>
    <row r="5026" spans="1:21" x14ac:dyDescent="0.2">
      <c r="A5026" s="112">
        <f t="shared" si="1609"/>
        <v>45051</v>
      </c>
      <c r="B5026" s="104">
        <f t="shared" si="1597"/>
        <v>1790.1403567699999</v>
      </c>
      <c r="C5026" s="104">
        <f t="shared" si="1615"/>
        <v>1608.4256486799468</v>
      </c>
      <c r="D5026" s="132">
        <f t="shared" si="1598"/>
        <v>45027</v>
      </c>
      <c r="E5026" s="105">
        <f t="shared" si="1596"/>
        <v>1.482E-3</v>
      </c>
      <c r="F5026" s="106">
        <f t="shared" si="1599"/>
        <v>25</v>
      </c>
      <c r="G5026" s="106">
        <f t="shared" si="1600"/>
        <v>30</v>
      </c>
      <c r="H5026" s="104">
        <f t="shared" si="1610"/>
        <v>1.00123484</v>
      </c>
      <c r="I5026" s="104">
        <f t="shared" si="1601"/>
        <v>1.10357718</v>
      </c>
      <c r="J5026" s="104">
        <f t="shared" si="1602"/>
        <v>1.1049399200000001</v>
      </c>
      <c r="K5026" s="104">
        <f t="shared" si="1603"/>
        <v>1777.21370757</v>
      </c>
      <c r="L5026" s="107">
        <f t="shared" si="1612"/>
        <v>0</v>
      </c>
      <c r="M5026" s="105">
        <f t="shared" si="1613"/>
        <v>0</v>
      </c>
      <c r="N5026" s="104">
        <f t="shared" si="1604"/>
        <v>0</v>
      </c>
      <c r="O5026" s="113">
        <f t="shared" si="1611"/>
        <v>0.11</v>
      </c>
      <c r="P5026" s="108">
        <f t="shared" si="1605"/>
        <v>1.0072735479999999</v>
      </c>
      <c r="Q5026" s="104">
        <f t="shared" si="1606"/>
        <v>12.9266492</v>
      </c>
      <c r="R5026" s="104">
        <f t="shared" si="1607"/>
        <v>12.9266492</v>
      </c>
      <c r="S5026" s="109" t="s">
        <v>52</v>
      </c>
      <c r="T5026" s="110">
        <f t="shared" si="1614"/>
        <v>45056</v>
      </c>
      <c r="U5026" s="111">
        <f t="shared" si="1608"/>
        <v>0</v>
      </c>
    </row>
    <row r="5027" spans="1:21" x14ac:dyDescent="0.2">
      <c r="A5027" s="112">
        <f t="shared" si="1609"/>
        <v>45052</v>
      </c>
      <c r="B5027" s="104">
        <f t="shared" si="1597"/>
        <v>1790.74777769</v>
      </c>
      <c r="C5027" s="104">
        <f t="shared" si="1615"/>
        <v>1608.4256486799468</v>
      </c>
      <c r="D5027" s="132">
        <f t="shared" si="1598"/>
        <v>45027</v>
      </c>
      <c r="E5027" s="105">
        <f t="shared" si="1596"/>
        <v>1.482E-3</v>
      </c>
      <c r="F5027" s="106">
        <f t="shared" si="1599"/>
        <v>26</v>
      </c>
      <c r="G5027" s="106">
        <f t="shared" si="1600"/>
        <v>30</v>
      </c>
      <c r="H5027" s="104">
        <f t="shared" si="1610"/>
        <v>1.00128427</v>
      </c>
      <c r="I5027" s="104">
        <f t="shared" si="1601"/>
        <v>1.10357718</v>
      </c>
      <c r="J5027" s="104">
        <f t="shared" si="1602"/>
        <v>1.1049944700000001</v>
      </c>
      <c r="K5027" s="104">
        <f t="shared" si="1603"/>
        <v>1777.3014471900001</v>
      </c>
      <c r="L5027" s="107">
        <f t="shared" si="1612"/>
        <v>0</v>
      </c>
      <c r="M5027" s="105">
        <f t="shared" si="1613"/>
        <v>0</v>
      </c>
      <c r="N5027" s="104">
        <f t="shared" si="1604"/>
        <v>0</v>
      </c>
      <c r="O5027" s="113">
        <f t="shared" si="1611"/>
        <v>0.11</v>
      </c>
      <c r="P5027" s="108">
        <f t="shared" si="1605"/>
        <v>1.0075655880000001</v>
      </c>
      <c r="Q5027" s="104">
        <f t="shared" si="1606"/>
        <v>13.4463305</v>
      </c>
      <c r="R5027" s="104">
        <f t="shared" si="1607"/>
        <v>13.4463305</v>
      </c>
      <c r="S5027" s="109" t="s">
        <v>52</v>
      </c>
      <c r="T5027" s="110">
        <f t="shared" si="1614"/>
        <v>45056</v>
      </c>
      <c r="U5027" s="111">
        <f t="shared" si="1608"/>
        <v>0</v>
      </c>
    </row>
    <row r="5028" spans="1:21" x14ac:dyDescent="0.2">
      <c r="A5028" s="112">
        <f t="shared" si="1609"/>
        <v>45053</v>
      </c>
      <c r="B5028" s="104">
        <f t="shared" si="1597"/>
        <v>1791.35539915</v>
      </c>
      <c r="C5028" s="104">
        <f t="shared" si="1615"/>
        <v>1608.4256486799468</v>
      </c>
      <c r="D5028" s="132">
        <f t="shared" si="1598"/>
        <v>45027</v>
      </c>
      <c r="E5028" s="105">
        <f t="shared" si="1596"/>
        <v>1.482E-3</v>
      </c>
      <c r="F5028" s="106">
        <f t="shared" si="1599"/>
        <v>27</v>
      </c>
      <c r="G5028" s="106">
        <f t="shared" si="1600"/>
        <v>30</v>
      </c>
      <c r="H5028" s="104">
        <f t="shared" si="1610"/>
        <v>1.0013337</v>
      </c>
      <c r="I5028" s="104">
        <f t="shared" si="1601"/>
        <v>1.10357718</v>
      </c>
      <c r="J5028" s="104">
        <f t="shared" si="1602"/>
        <v>1.10504902</v>
      </c>
      <c r="K5028" s="104">
        <f t="shared" si="1603"/>
        <v>1777.38918681</v>
      </c>
      <c r="L5028" s="107">
        <f t="shared" si="1612"/>
        <v>0</v>
      </c>
      <c r="M5028" s="105">
        <f t="shared" si="1613"/>
        <v>0</v>
      </c>
      <c r="N5028" s="104">
        <f t="shared" si="1604"/>
        <v>0</v>
      </c>
      <c r="O5028" s="113">
        <f t="shared" si="1611"/>
        <v>0.11</v>
      </c>
      <c r="P5028" s="108">
        <f t="shared" si="1605"/>
        <v>1.0078577120000001</v>
      </c>
      <c r="Q5028" s="104">
        <f t="shared" si="1606"/>
        <v>13.96621234</v>
      </c>
      <c r="R5028" s="104">
        <f t="shared" si="1607"/>
        <v>13.96621234</v>
      </c>
      <c r="S5028" s="109" t="s">
        <v>52</v>
      </c>
      <c r="T5028" s="110">
        <f t="shared" si="1614"/>
        <v>45056</v>
      </c>
      <c r="U5028" s="111">
        <f t="shared" si="1608"/>
        <v>0</v>
      </c>
    </row>
    <row r="5029" spans="1:21" x14ac:dyDescent="0.2">
      <c r="A5029" s="112">
        <f t="shared" si="1609"/>
        <v>45054</v>
      </c>
      <c r="B5029" s="104">
        <f t="shared" si="1597"/>
        <v>1791.96322295</v>
      </c>
      <c r="C5029" s="104">
        <f t="shared" si="1615"/>
        <v>1608.4256486799468</v>
      </c>
      <c r="D5029" s="132">
        <f t="shared" si="1598"/>
        <v>45027</v>
      </c>
      <c r="E5029" s="105">
        <f t="shared" si="1596"/>
        <v>1.482E-3</v>
      </c>
      <c r="F5029" s="106">
        <f t="shared" si="1599"/>
        <v>28</v>
      </c>
      <c r="G5029" s="106">
        <f t="shared" si="1600"/>
        <v>30</v>
      </c>
      <c r="H5029" s="104">
        <f t="shared" si="1610"/>
        <v>1.00138313</v>
      </c>
      <c r="I5029" s="104">
        <f t="shared" si="1601"/>
        <v>1.10357718</v>
      </c>
      <c r="J5029" s="104">
        <f t="shared" si="1602"/>
        <v>1.10510357</v>
      </c>
      <c r="K5029" s="104">
        <f t="shared" si="1603"/>
        <v>1777.47692643</v>
      </c>
      <c r="L5029" s="107">
        <f t="shared" si="1612"/>
        <v>0</v>
      </c>
      <c r="M5029" s="105">
        <f t="shared" si="1613"/>
        <v>0</v>
      </c>
      <c r="N5029" s="104">
        <f t="shared" si="1604"/>
        <v>0</v>
      </c>
      <c r="O5029" s="113">
        <f t="shared" si="1611"/>
        <v>0.11</v>
      </c>
      <c r="P5029" s="108">
        <f t="shared" si="1605"/>
        <v>1.008149921</v>
      </c>
      <c r="Q5029" s="104">
        <f t="shared" si="1606"/>
        <v>14.48629652</v>
      </c>
      <c r="R5029" s="104">
        <f t="shared" si="1607"/>
        <v>14.48629652</v>
      </c>
      <c r="S5029" s="109" t="s">
        <v>52</v>
      </c>
      <c r="T5029" s="110">
        <f t="shared" si="1614"/>
        <v>45056</v>
      </c>
      <c r="U5029" s="111">
        <f t="shared" si="1608"/>
        <v>0</v>
      </c>
    </row>
    <row r="5030" spans="1:21" x14ac:dyDescent="0.2">
      <c r="A5030" s="112">
        <f t="shared" si="1609"/>
        <v>45055</v>
      </c>
      <c r="B5030" s="104">
        <f t="shared" si="1597"/>
        <v>1792.5712491299998</v>
      </c>
      <c r="C5030" s="104">
        <f t="shared" si="1615"/>
        <v>1608.4256486799468</v>
      </c>
      <c r="D5030" s="132">
        <f t="shared" si="1598"/>
        <v>45027</v>
      </c>
      <c r="E5030" s="105">
        <f t="shared" si="1596"/>
        <v>1.482E-3</v>
      </c>
      <c r="F5030" s="106">
        <f t="shared" si="1599"/>
        <v>29</v>
      </c>
      <c r="G5030" s="106">
        <f t="shared" si="1600"/>
        <v>30</v>
      </c>
      <c r="H5030" s="104">
        <f t="shared" si="1610"/>
        <v>1.00143256</v>
      </c>
      <c r="I5030" s="104">
        <f t="shared" si="1601"/>
        <v>1.10357718</v>
      </c>
      <c r="J5030" s="104">
        <f t="shared" si="1602"/>
        <v>1.10515812</v>
      </c>
      <c r="K5030" s="104">
        <f t="shared" si="1603"/>
        <v>1777.5646660499999</v>
      </c>
      <c r="L5030" s="107">
        <f t="shared" si="1612"/>
        <v>0</v>
      </c>
      <c r="M5030" s="105">
        <f t="shared" si="1613"/>
        <v>0</v>
      </c>
      <c r="N5030" s="104">
        <f t="shared" si="1604"/>
        <v>0</v>
      </c>
      <c r="O5030" s="113">
        <f t="shared" si="1611"/>
        <v>0.11</v>
      </c>
      <c r="P5030" s="108">
        <f t="shared" si="1605"/>
        <v>1.0084422150000001</v>
      </c>
      <c r="Q5030" s="104">
        <f t="shared" si="1606"/>
        <v>15.00658308</v>
      </c>
      <c r="R5030" s="104">
        <f t="shared" si="1607"/>
        <v>15.00658308</v>
      </c>
      <c r="S5030" s="109" t="s">
        <v>52</v>
      </c>
      <c r="T5030" s="110">
        <f t="shared" si="1614"/>
        <v>45056</v>
      </c>
      <c r="U5030" s="111">
        <f t="shared" si="1608"/>
        <v>0</v>
      </c>
    </row>
    <row r="5031" spans="1:21" x14ac:dyDescent="0.2">
      <c r="A5031" s="112">
        <f t="shared" si="1609"/>
        <v>45056</v>
      </c>
      <c r="B5031" s="104">
        <f t="shared" si="1597"/>
        <v>1793.1794939200001</v>
      </c>
      <c r="C5031" s="104">
        <f t="shared" si="1615"/>
        <v>1608.4256486799468</v>
      </c>
      <c r="D5031" s="132">
        <f t="shared" si="1598"/>
        <v>45027</v>
      </c>
      <c r="E5031" s="105">
        <f t="shared" si="1596"/>
        <v>1.482E-3</v>
      </c>
      <c r="F5031" s="106">
        <f t="shared" si="1599"/>
        <v>30</v>
      </c>
      <c r="G5031" s="106">
        <f t="shared" si="1600"/>
        <v>30</v>
      </c>
      <c r="H5031" s="104">
        <f t="shared" si="1610"/>
        <v>1.001482</v>
      </c>
      <c r="I5031" s="104">
        <f t="shared" si="1601"/>
        <v>1.10357718</v>
      </c>
      <c r="J5031" s="104">
        <f t="shared" si="1602"/>
        <v>1.1052126799999999</v>
      </c>
      <c r="K5031" s="104">
        <f t="shared" si="1603"/>
        <v>1777.65242175</v>
      </c>
      <c r="L5031" s="107">
        <f t="shared" si="1612"/>
        <v>164</v>
      </c>
      <c r="M5031" s="105">
        <f>N5031/K5031</f>
        <v>0.19629802294898485</v>
      </c>
      <c r="N5031" s="104">
        <f>132.49732325+216.45233263</f>
        <v>348.94965588000002</v>
      </c>
      <c r="O5031" s="113">
        <f t="shared" si="1611"/>
        <v>0.11</v>
      </c>
      <c r="P5031" s="108">
        <f t="shared" si="1605"/>
        <v>1.0087345940000001</v>
      </c>
      <c r="Q5031" s="104">
        <f t="shared" si="1606"/>
        <v>15.52707217</v>
      </c>
      <c r="R5031" s="104">
        <f t="shared" si="1607"/>
        <v>364.47672805000002</v>
      </c>
      <c r="S5031" s="109" t="s">
        <v>52</v>
      </c>
      <c r="T5031" s="110">
        <f t="shared" si="1614"/>
        <v>45056</v>
      </c>
      <c r="U5031" s="111">
        <f t="shared" si="1608"/>
        <v>1428.7027658699999</v>
      </c>
    </row>
    <row r="5032" spans="1:21" x14ac:dyDescent="0.2">
      <c r="A5032" s="112">
        <f t="shared" si="1609"/>
        <v>45057</v>
      </c>
      <c r="B5032" s="104">
        <f t="shared" si="1597"/>
        <v>1429.1984857099999</v>
      </c>
      <c r="C5032" s="104">
        <f t="shared" si="1615"/>
        <v>1292.6948737899468</v>
      </c>
      <c r="D5032" s="132">
        <f t="shared" si="1598"/>
        <v>45057</v>
      </c>
      <c r="E5032" s="105">
        <f t="shared" si="1596"/>
        <v>2.0600000000000002E-3</v>
      </c>
      <c r="F5032" s="106">
        <f t="shared" si="1599"/>
        <v>1</v>
      </c>
      <c r="G5032" s="106">
        <f t="shared" si="1600"/>
        <v>31</v>
      </c>
      <c r="H5032" s="104">
        <f t="shared" si="1610"/>
        <v>1.00006638</v>
      </c>
      <c r="I5032" s="104">
        <f t="shared" si="1601"/>
        <v>1.1052126799999999</v>
      </c>
      <c r="J5032" s="104">
        <f t="shared" si="1602"/>
        <v>1.10528604</v>
      </c>
      <c r="K5032" s="104">
        <f t="shared" si="1603"/>
        <v>1428.79759797</v>
      </c>
      <c r="L5032" s="107">
        <f t="shared" si="1612"/>
        <v>0</v>
      </c>
      <c r="M5032" s="105">
        <f t="shared" si="1613"/>
        <v>0</v>
      </c>
      <c r="N5032" s="104">
        <f t="shared" si="1604"/>
        <v>0</v>
      </c>
      <c r="O5032" s="113">
        <f t="shared" si="1611"/>
        <v>0.11</v>
      </c>
      <c r="P5032" s="108">
        <f t="shared" si="1605"/>
        <v>1.0002805770000001</v>
      </c>
      <c r="Q5032" s="104">
        <f t="shared" si="1606"/>
        <v>0.40088773999999999</v>
      </c>
      <c r="R5032" s="104">
        <f t="shared" si="1607"/>
        <v>0.40088773999999999</v>
      </c>
      <c r="S5032" s="109" t="s">
        <v>52</v>
      </c>
      <c r="T5032" s="110">
        <f t="shared" si="1614"/>
        <v>45087</v>
      </c>
      <c r="U5032" s="111">
        <f t="shared" si="1608"/>
        <v>0</v>
      </c>
    </row>
    <row r="5033" spans="1:21" x14ac:dyDescent="0.2">
      <c r="A5033" s="112">
        <f t="shared" si="1609"/>
        <v>45058</v>
      </c>
      <c r="B5033" s="104">
        <f t="shared" si="1597"/>
        <v>1429.69438459</v>
      </c>
      <c r="C5033" s="104">
        <f t="shared" si="1615"/>
        <v>1292.6948737899468</v>
      </c>
      <c r="D5033" s="132">
        <f t="shared" si="1598"/>
        <v>45057</v>
      </c>
      <c r="E5033" s="105">
        <f t="shared" si="1596"/>
        <v>2.0600000000000002E-3</v>
      </c>
      <c r="F5033" s="106">
        <f t="shared" si="1599"/>
        <v>2</v>
      </c>
      <c r="G5033" s="106">
        <f t="shared" si="1600"/>
        <v>31</v>
      </c>
      <c r="H5033" s="104">
        <f t="shared" si="1610"/>
        <v>1.00013277</v>
      </c>
      <c r="I5033" s="104">
        <f t="shared" si="1601"/>
        <v>1.1052126799999999</v>
      </c>
      <c r="J5033" s="104">
        <f t="shared" si="1602"/>
        <v>1.1053594099999999</v>
      </c>
      <c r="K5033" s="104">
        <f t="shared" si="1603"/>
        <v>1428.892443</v>
      </c>
      <c r="L5033" s="107">
        <f t="shared" si="1612"/>
        <v>0</v>
      </c>
      <c r="M5033" s="105">
        <f t="shared" si="1613"/>
        <v>0</v>
      </c>
      <c r="N5033" s="104">
        <f t="shared" si="1604"/>
        <v>0</v>
      </c>
      <c r="O5033" s="113">
        <f t="shared" si="1611"/>
        <v>0.11</v>
      </c>
      <c r="P5033" s="108">
        <f t="shared" si="1605"/>
        <v>1.000561233</v>
      </c>
      <c r="Q5033" s="104">
        <f t="shared" si="1606"/>
        <v>0.80194158999999998</v>
      </c>
      <c r="R5033" s="104">
        <f t="shared" si="1607"/>
        <v>0.80194158999999998</v>
      </c>
      <c r="S5033" s="109" t="s">
        <v>52</v>
      </c>
      <c r="T5033" s="110">
        <f t="shared" si="1614"/>
        <v>45087</v>
      </c>
      <c r="U5033" s="111">
        <f t="shared" si="1608"/>
        <v>0</v>
      </c>
    </row>
    <row r="5034" spans="1:21" x14ac:dyDescent="0.2">
      <c r="A5034" s="112">
        <f t="shared" si="1609"/>
        <v>45059</v>
      </c>
      <c r="B5034" s="104">
        <f t="shared" si="1597"/>
        <v>1430.1904611</v>
      </c>
      <c r="C5034" s="104">
        <f t="shared" si="1615"/>
        <v>1292.6948737899468</v>
      </c>
      <c r="D5034" s="132">
        <f t="shared" si="1598"/>
        <v>45057</v>
      </c>
      <c r="E5034" s="105">
        <f t="shared" si="1596"/>
        <v>2.0600000000000002E-3</v>
      </c>
      <c r="F5034" s="106">
        <f t="shared" si="1599"/>
        <v>3</v>
      </c>
      <c r="G5034" s="106">
        <f t="shared" si="1600"/>
        <v>31</v>
      </c>
      <c r="H5034" s="104">
        <f t="shared" si="1610"/>
        <v>1.00019916</v>
      </c>
      <c r="I5034" s="104">
        <f t="shared" si="1601"/>
        <v>1.1052126799999999</v>
      </c>
      <c r="J5034" s="104">
        <f t="shared" si="1602"/>
        <v>1.1054327900000001</v>
      </c>
      <c r="K5034" s="104">
        <f t="shared" si="1603"/>
        <v>1428.98730095</v>
      </c>
      <c r="L5034" s="107">
        <f t="shared" si="1612"/>
        <v>0</v>
      </c>
      <c r="M5034" s="105">
        <f t="shared" si="1613"/>
        <v>0</v>
      </c>
      <c r="N5034" s="104">
        <f t="shared" si="1604"/>
        <v>0</v>
      </c>
      <c r="O5034" s="113">
        <f t="shared" si="1611"/>
        <v>0.11</v>
      </c>
      <c r="P5034" s="108">
        <f t="shared" si="1605"/>
        <v>1.0008419669999999</v>
      </c>
      <c r="Q5034" s="104">
        <f t="shared" si="1606"/>
        <v>1.20316015</v>
      </c>
      <c r="R5034" s="104">
        <f t="shared" si="1607"/>
        <v>1.20316015</v>
      </c>
      <c r="S5034" s="109" t="s">
        <v>52</v>
      </c>
      <c r="T5034" s="110">
        <f t="shared" si="1614"/>
        <v>45087</v>
      </c>
      <c r="U5034" s="111">
        <f t="shared" si="1608"/>
        <v>0</v>
      </c>
    </row>
    <row r="5035" spans="1:21" x14ac:dyDescent="0.2">
      <c r="A5035" s="112">
        <f t="shared" si="1609"/>
        <v>45060</v>
      </c>
      <c r="B5035" s="104">
        <f t="shared" si="1597"/>
        <v>1430.68671812</v>
      </c>
      <c r="C5035" s="104">
        <f t="shared" si="1615"/>
        <v>1292.6948737899468</v>
      </c>
      <c r="D5035" s="132">
        <f t="shared" si="1598"/>
        <v>45057</v>
      </c>
      <c r="E5035" s="105">
        <f t="shared" ref="E5035:E5098" si="1616">IF(DAY(A5034)=$E$2,VLOOKUP(A5034,$AG$10:$AH$200,2),E5034)</f>
        <v>2.0600000000000002E-3</v>
      </c>
      <c r="F5035" s="106">
        <f t="shared" si="1599"/>
        <v>4</v>
      </c>
      <c r="G5035" s="106">
        <f t="shared" si="1600"/>
        <v>31</v>
      </c>
      <c r="H5035" s="104">
        <f t="shared" si="1610"/>
        <v>1.0002655600000001</v>
      </c>
      <c r="I5035" s="104">
        <f t="shared" si="1601"/>
        <v>1.1052126799999999</v>
      </c>
      <c r="J5035" s="104">
        <f t="shared" si="1602"/>
        <v>1.1055061799999999</v>
      </c>
      <c r="K5035" s="104">
        <f t="shared" si="1603"/>
        <v>1429.08217182</v>
      </c>
      <c r="L5035" s="107">
        <f t="shared" si="1612"/>
        <v>0</v>
      </c>
      <c r="M5035" s="105">
        <f t="shared" si="1613"/>
        <v>0</v>
      </c>
      <c r="N5035" s="104">
        <f t="shared" si="1604"/>
        <v>0</v>
      </c>
      <c r="O5035" s="113">
        <f t="shared" si="1611"/>
        <v>0.11</v>
      </c>
      <c r="P5035" s="108">
        <f t="shared" si="1605"/>
        <v>1.0011227810000001</v>
      </c>
      <c r="Q5035" s="104">
        <f t="shared" si="1606"/>
        <v>1.6045463</v>
      </c>
      <c r="R5035" s="104">
        <f t="shared" si="1607"/>
        <v>1.6045463</v>
      </c>
      <c r="S5035" s="109" t="s">
        <v>52</v>
      </c>
      <c r="T5035" s="110">
        <f t="shared" si="1614"/>
        <v>45087</v>
      </c>
      <c r="U5035" s="111">
        <f t="shared" si="1608"/>
        <v>0</v>
      </c>
    </row>
    <row r="5036" spans="1:21" x14ac:dyDescent="0.2">
      <c r="A5036" s="112">
        <f t="shared" si="1609"/>
        <v>45061</v>
      </c>
      <c r="B5036" s="104">
        <f t="shared" si="1597"/>
        <v>1431.1831399199998</v>
      </c>
      <c r="C5036" s="104">
        <f t="shared" si="1615"/>
        <v>1292.6948737899468</v>
      </c>
      <c r="D5036" s="132">
        <f t="shared" si="1598"/>
        <v>45057</v>
      </c>
      <c r="E5036" s="105">
        <f t="shared" si="1616"/>
        <v>2.0600000000000002E-3</v>
      </c>
      <c r="F5036" s="106">
        <f t="shared" si="1599"/>
        <v>5</v>
      </c>
      <c r="G5036" s="106">
        <f t="shared" si="1600"/>
        <v>31</v>
      </c>
      <c r="H5036" s="104">
        <f t="shared" si="1610"/>
        <v>1.00033197</v>
      </c>
      <c r="I5036" s="104">
        <f t="shared" si="1601"/>
        <v>1.1052126799999999</v>
      </c>
      <c r="J5036" s="104">
        <f t="shared" si="1602"/>
        <v>1.10557957</v>
      </c>
      <c r="K5036" s="104">
        <f t="shared" si="1603"/>
        <v>1429.1770426999999</v>
      </c>
      <c r="L5036" s="107">
        <f t="shared" si="1612"/>
        <v>0</v>
      </c>
      <c r="M5036" s="105">
        <f t="shared" si="1613"/>
        <v>0</v>
      </c>
      <c r="N5036" s="104">
        <f t="shared" si="1604"/>
        <v>0</v>
      </c>
      <c r="O5036" s="113">
        <f t="shared" si="1611"/>
        <v>0.11</v>
      </c>
      <c r="P5036" s="108">
        <f t="shared" si="1605"/>
        <v>1.001403673</v>
      </c>
      <c r="Q5036" s="104">
        <f t="shared" si="1606"/>
        <v>2.00609722</v>
      </c>
      <c r="R5036" s="104">
        <f t="shared" si="1607"/>
        <v>2.00609722</v>
      </c>
      <c r="S5036" s="109" t="s">
        <v>52</v>
      </c>
      <c r="T5036" s="110">
        <f t="shared" si="1614"/>
        <v>45087</v>
      </c>
      <c r="U5036" s="111">
        <f t="shared" si="1608"/>
        <v>0</v>
      </c>
    </row>
    <row r="5037" spans="1:21" x14ac:dyDescent="0.2">
      <c r="A5037" s="112">
        <f t="shared" si="1609"/>
        <v>45062</v>
      </c>
      <c r="B5037" s="104">
        <f t="shared" si="1597"/>
        <v>1431.6797265</v>
      </c>
      <c r="C5037" s="104">
        <f t="shared" si="1615"/>
        <v>1292.6948737899468</v>
      </c>
      <c r="D5037" s="132">
        <f t="shared" si="1598"/>
        <v>45057</v>
      </c>
      <c r="E5037" s="105">
        <f t="shared" si="1616"/>
        <v>2.0600000000000002E-3</v>
      </c>
      <c r="F5037" s="106">
        <f t="shared" si="1599"/>
        <v>6</v>
      </c>
      <c r="G5037" s="106">
        <f t="shared" si="1600"/>
        <v>31</v>
      </c>
      <c r="H5037" s="104">
        <f t="shared" si="1610"/>
        <v>1.0003983700000001</v>
      </c>
      <c r="I5037" s="104">
        <f t="shared" si="1601"/>
        <v>1.1052126799999999</v>
      </c>
      <c r="J5037" s="104">
        <f t="shared" si="1602"/>
        <v>1.10565296</v>
      </c>
      <c r="K5037" s="104">
        <f t="shared" si="1603"/>
        <v>1429.27191358</v>
      </c>
      <c r="L5037" s="107">
        <f t="shared" si="1612"/>
        <v>0</v>
      </c>
      <c r="M5037" s="105">
        <f t="shared" si="1613"/>
        <v>0</v>
      </c>
      <c r="N5037" s="104">
        <f t="shared" si="1604"/>
        <v>0</v>
      </c>
      <c r="O5037" s="113">
        <f t="shared" si="1611"/>
        <v>0.11</v>
      </c>
      <c r="P5037" s="108">
        <f t="shared" si="1605"/>
        <v>1.0016846429999999</v>
      </c>
      <c r="Q5037" s="104">
        <f t="shared" si="1606"/>
        <v>2.40781292</v>
      </c>
      <c r="R5037" s="104">
        <f t="shared" si="1607"/>
        <v>2.40781292</v>
      </c>
      <c r="S5037" s="109" t="s">
        <v>52</v>
      </c>
      <c r="T5037" s="110">
        <f t="shared" si="1614"/>
        <v>45087</v>
      </c>
      <c r="U5037" s="111">
        <f t="shared" si="1608"/>
        <v>0</v>
      </c>
    </row>
    <row r="5038" spans="1:21" x14ac:dyDescent="0.2">
      <c r="A5038" s="112">
        <f t="shared" si="1609"/>
        <v>45063</v>
      </c>
      <c r="B5038" s="104">
        <f t="shared" si="1597"/>
        <v>1432.1765066399998</v>
      </c>
      <c r="C5038" s="104">
        <f t="shared" si="1615"/>
        <v>1292.6948737899468</v>
      </c>
      <c r="D5038" s="132">
        <f t="shared" si="1598"/>
        <v>45057</v>
      </c>
      <c r="E5038" s="105">
        <f t="shared" si="1616"/>
        <v>2.0600000000000002E-3</v>
      </c>
      <c r="F5038" s="106">
        <f t="shared" si="1599"/>
        <v>7</v>
      </c>
      <c r="G5038" s="106">
        <f t="shared" si="1600"/>
        <v>31</v>
      </c>
      <c r="H5038" s="104">
        <f t="shared" si="1610"/>
        <v>1.0004647900000001</v>
      </c>
      <c r="I5038" s="104">
        <f t="shared" si="1601"/>
        <v>1.1052126799999999</v>
      </c>
      <c r="J5038" s="104">
        <f t="shared" si="1602"/>
        <v>1.10572637</v>
      </c>
      <c r="K5038" s="104">
        <f t="shared" si="1603"/>
        <v>1429.3668103099999</v>
      </c>
      <c r="L5038" s="107">
        <f t="shared" si="1612"/>
        <v>0</v>
      </c>
      <c r="M5038" s="105">
        <f t="shared" si="1613"/>
        <v>0</v>
      </c>
      <c r="N5038" s="104">
        <f t="shared" si="1604"/>
        <v>0</v>
      </c>
      <c r="O5038" s="113">
        <f t="shared" si="1611"/>
        <v>0.11</v>
      </c>
      <c r="P5038" s="108">
        <f t="shared" si="1605"/>
        <v>1.001965693</v>
      </c>
      <c r="Q5038" s="104">
        <f t="shared" si="1606"/>
        <v>2.80969633</v>
      </c>
      <c r="R5038" s="104">
        <f t="shared" si="1607"/>
        <v>2.80969633</v>
      </c>
      <c r="S5038" s="109" t="s">
        <v>52</v>
      </c>
      <c r="T5038" s="110">
        <f t="shared" si="1614"/>
        <v>45087</v>
      </c>
      <c r="U5038" s="111">
        <f t="shared" si="1608"/>
        <v>0</v>
      </c>
    </row>
    <row r="5039" spans="1:21" x14ac:dyDescent="0.2">
      <c r="A5039" s="112">
        <f t="shared" si="1609"/>
        <v>45064</v>
      </c>
      <c r="B5039" s="104">
        <f t="shared" si="1597"/>
        <v>1432.6734271400001</v>
      </c>
      <c r="C5039" s="104">
        <f t="shared" si="1615"/>
        <v>1292.6948737899468</v>
      </c>
      <c r="D5039" s="132">
        <f t="shared" si="1598"/>
        <v>45057</v>
      </c>
      <c r="E5039" s="105">
        <f t="shared" si="1616"/>
        <v>2.0600000000000002E-3</v>
      </c>
      <c r="F5039" s="106">
        <f t="shared" si="1599"/>
        <v>8</v>
      </c>
      <c r="G5039" s="106">
        <f t="shared" si="1600"/>
        <v>31</v>
      </c>
      <c r="H5039" s="104">
        <f t="shared" si="1610"/>
        <v>1.0005312</v>
      </c>
      <c r="I5039" s="104">
        <f t="shared" si="1601"/>
        <v>1.1052126799999999</v>
      </c>
      <c r="J5039" s="104">
        <f t="shared" si="1602"/>
        <v>1.10579976</v>
      </c>
      <c r="K5039" s="104">
        <f t="shared" si="1603"/>
        <v>1429.46168119</v>
      </c>
      <c r="L5039" s="107">
        <f t="shared" si="1612"/>
        <v>0</v>
      </c>
      <c r="M5039" s="105">
        <f t="shared" si="1613"/>
        <v>0</v>
      </c>
      <c r="N5039" s="104">
        <f t="shared" si="1604"/>
        <v>0</v>
      </c>
      <c r="O5039" s="113">
        <f t="shared" si="1611"/>
        <v>0.11</v>
      </c>
      <c r="P5039" s="108">
        <f t="shared" si="1605"/>
        <v>1.002246822</v>
      </c>
      <c r="Q5039" s="104">
        <f t="shared" si="1606"/>
        <v>3.2117459500000001</v>
      </c>
      <c r="R5039" s="104">
        <f t="shared" si="1607"/>
        <v>3.2117459500000001</v>
      </c>
      <c r="S5039" s="109" t="s">
        <v>52</v>
      </c>
      <c r="T5039" s="110">
        <f t="shared" si="1614"/>
        <v>45087</v>
      </c>
      <c r="U5039" s="111">
        <f t="shared" si="1608"/>
        <v>0</v>
      </c>
    </row>
    <row r="5040" spans="1:21" x14ac:dyDescent="0.2">
      <c r="A5040" s="112">
        <f t="shared" si="1609"/>
        <v>45065</v>
      </c>
      <c r="B5040" s="104">
        <f t="shared" si="1597"/>
        <v>1433.1705384000002</v>
      </c>
      <c r="C5040" s="104">
        <f t="shared" si="1615"/>
        <v>1292.6948737899468</v>
      </c>
      <c r="D5040" s="132">
        <f t="shared" si="1598"/>
        <v>45057</v>
      </c>
      <c r="E5040" s="105">
        <f t="shared" si="1616"/>
        <v>2.0600000000000002E-3</v>
      </c>
      <c r="F5040" s="106">
        <f t="shared" si="1599"/>
        <v>9</v>
      </c>
      <c r="G5040" s="106">
        <f t="shared" si="1600"/>
        <v>31</v>
      </c>
      <c r="H5040" s="104">
        <f t="shared" si="1610"/>
        <v>1.00059762</v>
      </c>
      <c r="I5040" s="104">
        <f t="shared" si="1601"/>
        <v>1.1052126799999999</v>
      </c>
      <c r="J5040" s="104">
        <f t="shared" si="1602"/>
        <v>1.10587317</v>
      </c>
      <c r="K5040" s="104">
        <f t="shared" si="1603"/>
        <v>1429.5565779200001</v>
      </c>
      <c r="L5040" s="107">
        <f t="shared" si="1612"/>
        <v>0</v>
      </c>
      <c r="M5040" s="105">
        <f t="shared" si="1613"/>
        <v>0</v>
      </c>
      <c r="N5040" s="104">
        <f t="shared" si="1604"/>
        <v>0</v>
      </c>
      <c r="O5040" s="113">
        <f t="shared" si="1611"/>
        <v>0.11</v>
      </c>
      <c r="P5040" s="108">
        <f t="shared" si="1605"/>
        <v>1.002528029</v>
      </c>
      <c r="Q5040" s="104">
        <f t="shared" si="1606"/>
        <v>3.6139604799999998</v>
      </c>
      <c r="R5040" s="104">
        <f t="shared" si="1607"/>
        <v>3.6139604799999998</v>
      </c>
      <c r="S5040" s="109" t="s">
        <v>52</v>
      </c>
      <c r="T5040" s="110">
        <f t="shared" si="1614"/>
        <v>45087</v>
      </c>
      <c r="U5040" s="111">
        <f t="shared" si="1608"/>
        <v>0</v>
      </c>
    </row>
    <row r="5041" spans="1:21" x14ac:dyDescent="0.2">
      <c r="A5041" s="112">
        <f t="shared" si="1609"/>
        <v>45066</v>
      </c>
      <c r="B5041" s="104">
        <f t="shared" si="1597"/>
        <v>1433.6678303599999</v>
      </c>
      <c r="C5041" s="104">
        <f t="shared" si="1615"/>
        <v>1292.6948737899468</v>
      </c>
      <c r="D5041" s="132">
        <f t="shared" si="1598"/>
        <v>45057</v>
      </c>
      <c r="E5041" s="105">
        <f t="shared" si="1616"/>
        <v>2.0600000000000002E-3</v>
      </c>
      <c r="F5041" s="106">
        <f t="shared" si="1599"/>
        <v>10</v>
      </c>
      <c r="G5041" s="106">
        <f t="shared" si="1600"/>
        <v>31</v>
      </c>
      <c r="H5041" s="104">
        <f t="shared" si="1610"/>
        <v>1.0006640499999999</v>
      </c>
      <c r="I5041" s="104">
        <f t="shared" si="1601"/>
        <v>1.1052126799999999</v>
      </c>
      <c r="J5041" s="104">
        <f t="shared" si="1602"/>
        <v>1.1059465900000001</v>
      </c>
      <c r="K5041" s="104">
        <f t="shared" si="1603"/>
        <v>1429.65148757</v>
      </c>
      <c r="L5041" s="107">
        <f t="shared" si="1612"/>
        <v>0</v>
      </c>
      <c r="M5041" s="105">
        <f t="shared" si="1613"/>
        <v>0</v>
      </c>
      <c r="N5041" s="104">
        <f t="shared" si="1604"/>
        <v>0</v>
      </c>
      <c r="O5041" s="113">
        <f t="shared" si="1611"/>
        <v>0.11</v>
      </c>
      <c r="P5041" s="108">
        <f t="shared" si="1605"/>
        <v>1.002809316</v>
      </c>
      <c r="Q5041" s="104">
        <f t="shared" si="1606"/>
        <v>4.0163427900000004</v>
      </c>
      <c r="R5041" s="104">
        <f t="shared" si="1607"/>
        <v>4.0163427900000004</v>
      </c>
      <c r="S5041" s="109" t="s">
        <v>52</v>
      </c>
      <c r="T5041" s="110">
        <f t="shared" si="1614"/>
        <v>45087</v>
      </c>
      <c r="U5041" s="111">
        <f t="shared" si="1608"/>
        <v>0</v>
      </c>
    </row>
    <row r="5042" spans="1:21" x14ac:dyDescent="0.2">
      <c r="A5042" s="112">
        <f t="shared" si="1609"/>
        <v>45067</v>
      </c>
      <c r="B5042" s="104">
        <f t="shared" si="1597"/>
        <v>1434.1652872499999</v>
      </c>
      <c r="C5042" s="104">
        <f t="shared" si="1615"/>
        <v>1292.6948737899468</v>
      </c>
      <c r="D5042" s="132">
        <f t="shared" si="1598"/>
        <v>45057</v>
      </c>
      <c r="E5042" s="105">
        <f t="shared" si="1616"/>
        <v>2.0600000000000002E-3</v>
      </c>
      <c r="F5042" s="106">
        <f t="shared" si="1599"/>
        <v>11</v>
      </c>
      <c r="G5042" s="106">
        <f t="shared" si="1600"/>
        <v>31</v>
      </c>
      <c r="H5042" s="104">
        <f t="shared" si="1610"/>
        <v>1.0007304800000001</v>
      </c>
      <c r="I5042" s="104">
        <f t="shared" si="1601"/>
        <v>1.1052126799999999</v>
      </c>
      <c r="J5042" s="104">
        <f t="shared" si="1602"/>
        <v>1.1060200099999999</v>
      </c>
      <c r="K5042" s="104">
        <f t="shared" si="1603"/>
        <v>1429.74639723</v>
      </c>
      <c r="L5042" s="107">
        <f t="shared" si="1612"/>
        <v>0</v>
      </c>
      <c r="M5042" s="105">
        <f t="shared" si="1613"/>
        <v>0</v>
      </c>
      <c r="N5042" s="104">
        <f t="shared" si="1604"/>
        <v>0</v>
      </c>
      <c r="O5042" s="113">
        <f t="shared" si="1611"/>
        <v>0.11</v>
      </c>
      <c r="P5042" s="108">
        <f t="shared" si="1605"/>
        <v>1.003090681</v>
      </c>
      <c r="Q5042" s="104">
        <f t="shared" si="1606"/>
        <v>4.4188900200000001</v>
      </c>
      <c r="R5042" s="104">
        <f t="shared" si="1607"/>
        <v>4.4188900200000001</v>
      </c>
      <c r="S5042" s="109" t="s">
        <v>52</v>
      </c>
      <c r="T5042" s="110">
        <f t="shared" si="1614"/>
        <v>45087</v>
      </c>
      <c r="U5042" s="111">
        <f t="shared" si="1608"/>
        <v>0</v>
      </c>
    </row>
    <row r="5043" spans="1:21" x14ac:dyDescent="0.2">
      <c r="A5043" s="112">
        <f t="shared" si="1609"/>
        <v>45068</v>
      </c>
      <c r="B5043" s="104">
        <f t="shared" si="1597"/>
        <v>1434.6629105</v>
      </c>
      <c r="C5043" s="104">
        <f t="shared" si="1615"/>
        <v>1292.6948737899468</v>
      </c>
      <c r="D5043" s="132">
        <f t="shared" si="1598"/>
        <v>45057</v>
      </c>
      <c r="E5043" s="105">
        <f t="shared" si="1616"/>
        <v>2.0600000000000002E-3</v>
      </c>
      <c r="F5043" s="106">
        <f t="shared" si="1599"/>
        <v>12</v>
      </c>
      <c r="G5043" s="106">
        <f t="shared" si="1600"/>
        <v>31</v>
      </c>
      <c r="H5043" s="104">
        <f t="shared" si="1610"/>
        <v>1.00079691</v>
      </c>
      <c r="I5043" s="104">
        <f t="shared" si="1601"/>
        <v>1.1052126799999999</v>
      </c>
      <c r="J5043" s="104">
        <f t="shared" si="1602"/>
        <v>1.10609343</v>
      </c>
      <c r="K5043" s="104">
        <f t="shared" si="1603"/>
        <v>1429.8413068899999</v>
      </c>
      <c r="L5043" s="107">
        <f t="shared" si="1612"/>
        <v>0</v>
      </c>
      <c r="M5043" s="105">
        <f t="shared" si="1613"/>
        <v>0</v>
      </c>
      <c r="N5043" s="104">
        <f t="shared" si="1604"/>
        <v>0</v>
      </c>
      <c r="O5043" s="113">
        <f t="shared" si="1611"/>
        <v>0.11</v>
      </c>
      <c r="P5043" s="108">
        <f t="shared" si="1605"/>
        <v>1.0033721250000001</v>
      </c>
      <c r="Q5043" s="104">
        <f t="shared" si="1606"/>
        <v>4.8216036100000004</v>
      </c>
      <c r="R5043" s="104">
        <f t="shared" si="1607"/>
        <v>4.8216036100000004</v>
      </c>
      <c r="S5043" s="109" t="s">
        <v>52</v>
      </c>
      <c r="T5043" s="110">
        <f t="shared" si="1614"/>
        <v>45087</v>
      </c>
      <c r="U5043" s="111">
        <f t="shared" si="1608"/>
        <v>0</v>
      </c>
    </row>
    <row r="5044" spans="1:21" x14ac:dyDescent="0.2">
      <c r="A5044" s="112">
        <f t="shared" si="1609"/>
        <v>45069</v>
      </c>
      <c r="B5044" s="104">
        <f t="shared" si="1597"/>
        <v>1435.16071311</v>
      </c>
      <c r="C5044" s="104">
        <f t="shared" si="1615"/>
        <v>1292.6948737899468</v>
      </c>
      <c r="D5044" s="132">
        <f t="shared" si="1598"/>
        <v>45057</v>
      </c>
      <c r="E5044" s="105">
        <f t="shared" si="1616"/>
        <v>2.0600000000000002E-3</v>
      </c>
      <c r="F5044" s="106">
        <f t="shared" si="1599"/>
        <v>13</v>
      </c>
      <c r="G5044" s="106">
        <f t="shared" si="1600"/>
        <v>31</v>
      </c>
      <c r="H5044" s="104">
        <f t="shared" si="1610"/>
        <v>1.0008633499999999</v>
      </c>
      <c r="I5044" s="104">
        <f t="shared" si="1601"/>
        <v>1.1052126799999999</v>
      </c>
      <c r="J5044" s="104">
        <f t="shared" si="1602"/>
        <v>1.1061668600000001</v>
      </c>
      <c r="K5044" s="104">
        <f t="shared" si="1603"/>
        <v>1429.9362294699999</v>
      </c>
      <c r="L5044" s="107">
        <f t="shared" si="1612"/>
        <v>0</v>
      </c>
      <c r="M5044" s="105">
        <f t="shared" si="1613"/>
        <v>0</v>
      </c>
      <c r="N5044" s="104">
        <f t="shared" si="1604"/>
        <v>0</v>
      </c>
      <c r="O5044" s="113">
        <f t="shared" si="1611"/>
        <v>0.11</v>
      </c>
      <c r="P5044" s="108">
        <f t="shared" si="1605"/>
        <v>1.003653648</v>
      </c>
      <c r="Q5044" s="104">
        <f t="shared" si="1606"/>
        <v>5.2244836399999999</v>
      </c>
      <c r="R5044" s="104">
        <f t="shared" si="1607"/>
        <v>5.2244836399999999</v>
      </c>
      <c r="S5044" s="109" t="s">
        <v>52</v>
      </c>
      <c r="T5044" s="110">
        <f t="shared" si="1614"/>
        <v>45087</v>
      </c>
      <c r="U5044" s="111">
        <f t="shared" si="1608"/>
        <v>0</v>
      </c>
    </row>
    <row r="5045" spans="1:21" x14ac:dyDescent="0.2">
      <c r="A5045" s="112">
        <f t="shared" si="1609"/>
        <v>45070</v>
      </c>
      <c r="B5045" s="104">
        <f t="shared" ref="B5045:B5108" si="1617">IF(E5045&lt;0,"ND",(K5045+Q5045))</f>
        <v>1435.65868215</v>
      </c>
      <c r="C5045" s="104">
        <f t="shared" si="1615"/>
        <v>1292.6948737899468</v>
      </c>
      <c r="D5045" s="132">
        <f t="shared" ref="D5045:D5108" si="1618">IF(DAY(A5044)=$E$2,A5045,D5044)</f>
        <v>45057</v>
      </c>
      <c r="E5045" s="105">
        <f t="shared" si="1616"/>
        <v>2.0600000000000002E-3</v>
      </c>
      <c r="F5045" s="106">
        <f t="shared" ref="F5045:F5108" si="1619">IF(DAY(A5045)=E$2+1,1,F5044+1)</f>
        <v>14</v>
      </c>
      <c r="G5045" s="106">
        <f t="shared" ref="G5045:G5108" si="1620">IF(DAY(A5045)=E$2+1,DAY(EOMONTH(A5045,0)), IF(DAY(A5045)&lt;&gt;$E$2+1,G5044))</f>
        <v>31</v>
      </c>
      <c r="H5045" s="104">
        <f t="shared" si="1610"/>
        <v>1.00092979</v>
      </c>
      <c r="I5045" s="104">
        <f t="shared" ref="I5045:I5108" si="1621">IF(DAY(A5044)=E$2,J5044,I5044)</f>
        <v>1.1052126799999999</v>
      </c>
      <c r="J5045" s="104">
        <f t="shared" ref="J5045:J5108" si="1622">TRUNC(H5045*I5045,8)</f>
        <v>1.1062402899999999</v>
      </c>
      <c r="K5045" s="104">
        <f t="shared" ref="K5045:K5108" si="1623">TRUNC(C5045*J5045,8)</f>
        <v>1430.0311520600001</v>
      </c>
      <c r="L5045" s="107">
        <f t="shared" si="1612"/>
        <v>0</v>
      </c>
      <c r="M5045" s="105">
        <f t="shared" si="1613"/>
        <v>0</v>
      </c>
      <c r="N5045" s="104">
        <f t="shared" ref="N5045:N5108" si="1624">IF(M5045&gt;0,TRUNC((M5045*K5045),8),0)</f>
        <v>0</v>
      </c>
      <c r="O5045" s="113">
        <f t="shared" si="1611"/>
        <v>0.11</v>
      </c>
      <c r="P5045" s="108">
        <f t="shared" ref="P5045:P5108" si="1625">ROUND((1+O5045)^(30/360)^(F5045/G5045),9)</f>
        <v>1.0039352500000001</v>
      </c>
      <c r="Q5045" s="104">
        <f t="shared" ref="Q5045:Q5108" si="1626">TRUNC((P5045-1)*K5045,8)</f>
        <v>5.6275300899999996</v>
      </c>
      <c r="R5045" s="104">
        <f t="shared" ref="R5045:R5108" si="1627">(N5045+Q5045)</f>
        <v>5.6275300899999996</v>
      </c>
      <c r="S5045" s="109" t="s">
        <v>52</v>
      </c>
      <c r="T5045" s="110">
        <f t="shared" si="1614"/>
        <v>45087</v>
      </c>
      <c r="U5045" s="111">
        <f t="shared" ref="U5045:U5108" si="1628">IF(L5045&gt;0,K5045-N5045,0)</f>
        <v>0</v>
      </c>
    </row>
    <row r="5046" spans="1:21" x14ac:dyDescent="0.2">
      <c r="A5046" s="112">
        <f t="shared" si="1609"/>
        <v>45071</v>
      </c>
      <c r="B5046" s="104">
        <f t="shared" si="1617"/>
        <v>1436.1568305999999</v>
      </c>
      <c r="C5046" s="104">
        <f t="shared" si="1615"/>
        <v>1292.6948737899468</v>
      </c>
      <c r="D5046" s="132">
        <f t="shared" si="1618"/>
        <v>45057</v>
      </c>
      <c r="E5046" s="105">
        <f t="shared" si="1616"/>
        <v>2.0600000000000002E-3</v>
      </c>
      <c r="F5046" s="106">
        <f t="shared" si="1619"/>
        <v>15</v>
      </c>
      <c r="G5046" s="106">
        <f t="shared" si="1620"/>
        <v>31</v>
      </c>
      <c r="H5046" s="104">
        <f t="shared" si="1610"/>
        <v>1.0009962400000001</v>
      </c>
      <c r="I5046" s="104">
        <f t="shared" si="1621"/>
        <v>1.1052126799999999</v>
      </c>
      <c r="J5046" s="104">
        <f t="shared" si="1622"/>
        <v>1.1063137300000001</v>
      </c>
      <c r="K5046" s="104">
        <f t="shared" si="1623"/>
        <v>1430.12608757</v>
      </c>
      <c r="L5046" s="107">
        <f t="shared" si="1612"/>
        <v>0</v>
      </c>
      <c r="M5046" s="105">
        <f t="shared" si="1613"/>
        <v>0</v>
      </c>
      <c r="N5046" s="104">
        <f t="shared" si="1624"/>
        <v>0</v>
      </c>
      <c r="O5046" s="113">
        <f t="shared" si="1611"/>
        <v>0.11</v>
      </c>
      <c r="P5046" s="108">
        <f t="shared" si="1625"/>
        <v>1.004216931</v>
      </c>
      <c r="Q5046" s="104">
        <f t="shared" si="1626"/>
        <v>6.03074303</v>
      </c>
      <c r="R5046" s="104">
        <f t="shared" si="1627"/>
        <v>6.03074303</v>
      </c>
      <c r="S5046" s="109" t="s">
        <v>52</v>
      </c>
      <c r="T5046" s="110">
        <f t="shared" si="1614"/>
        <v>45087</v>
      </c>
      <c r="U5046" s="111">
        <f t="shared" si="1628"/>
        <v>0</v>
      </c>
    </row>
    <row r="5047" spans="1:21" x14ac:dyDescent="0.2">
      <c r="A5047" s="112">
        <f t="shared" si="1609"/>
        <v>45072</v>
      </c>
      <c r="B5047" s="104">
        <f t="shared" si="1617"/>
        <v>1436.6551469499998</v>
      </c>
      <c r="C5047" s="104">
        <f t="shared" si="1615"/>
        <v>1292.6948737899468</v>
      </c>
      <c r="D5047" s="132">
        <f t="shared" si="1618"/>
        <v>45057</v>
      </c>
      <c r="E5047" s="105">
        <f t="shared" si="1616"/>
        <v>2.0600000000000002E-3</v>
      </c>
      <c r="F5047" s="106">
        <f t="shared" si="1619"/>
        <v>16</v>
      </c>
      <c r="G5047" s="106">
        <f t="shared" si="1620"/>
        <v>31</v>
      </c>
      <c r="H5047" s="104">
        <f t="shared" si="1610"/>
        <v>1.0010626899999999</v>
      </c>
      <c r="I5047" s="104">
        <f t="shared" si="1621"/>
        <v>1.1052126799999999</v>
      </c>
      <c r="J5047" s="104">
        <f t="shared" si="1622"/>
        <v>1.1063871700000001</v>
      </c>
      <c r="K5047" s="104">
        <f t="shared" si="1623"/>
        <v>1430.2210230799999</v>
      </c>
      <c r="L5047" s="107">
        <f t="shared" si="1612"/>
        <v>0</v>
      </c>
      <c r="M5047" s="105">
        <f t="shared" si="1613"/>
        <v>0</v>
      </c>
      <c r="N5047" s="104">
        <f t="shared" si="1624"/>
        <v>0</v>
      </c>
      <c r="O5047" s="113">
        <f t="shared" si="1611"/>
        <v>0.11</v>
      </c>
      <c r="P5047" s="108">
        <f t="shared" si="1625"/>
        <v>1.0044986920000001</v>
      </c>
      <c r="Q5047" s="104">
        <f t="shared" si="1626"/>
        <v>6.4341238699999996</v>
      </c>
      <c r="R5047" s="104">
        <f t="shared" si="1627"/>
        <v>6.4341238699999996</v>
      </c>
      <c r="S5047" s="109" t="s">
        <v>52</v>
      </c>
      <c r="T5047" s="110">
        <f t="shared" si="1614"/>
        <v>45087</v>
      </c>
      <c r="U5047" s="111">
        <f t="shared" si="1628"/>
        <v>0</v>
      </c>
    </row>
    <row r="5048" spans="1:21" x14ac:dyDescent="0.2">
      <c r="A5048" s="112">
        <f t="shared" si="1609"/>
        <v>45073</v>
      </c>
      <c r="B5048" s="104">
        <f t="shared" si="1617"/>
        <v>1437.1536543500001</v>
      </c>
      <c r="C5048" s="104">
        <f t="shared" si="1615"/>
        <v>1292.6948737899468</v>
      </c>
      <c r="D5048" s="132">
        <f t="shared" si="1618"/>
        <v>45057</v>
      </c>
      <c r="E5048" s="105">
        <f t="shared" si="1616"/>
        <v>2.0600000000000002E-3</v>
      </c>
      <c r="F5048" s="106">
        <f t="shared" si="1619"/>
        <v>17</v>
      </c>
      <c r="G5048" s="106">
        <f t="shared" si="1620"/>
        <v>31</v>
      </c>
      <c r="H5048" s="104">
        <f t="shared" si="1610"/>
        <v>1.0011291499999999</v>
      </c>
      <c r="I5048" s="104">
        <f t="shared" si="1621"/>
        <v>1.1052126799999999</v>
      </c>
      <c r="J5048" s="104">
        <f t="shared" si="1622"/>
        <v>1.1064606299999999</v>
      </c>
      <c r="K5048" s="104">
        <f t="shared" si="1623"/>
        <v>1430.3159844500001</v>
      </c>
      <c r="L5048" s="107">
        <f t="shared" si="1612"/>
        <v>0</v>
      </c>
      <c r="M5048" s="105">
        <f t="shared" si="1613"/>
        <v>0</v>
      </c>
      <c r="N5048" s="104">
        <f t="shared" si="1624"/>
        <v>0</v>
      </c>
      <c r="O5048" s="113">
        <f t="shared" si="1611"/>
        <v>0.11</v>
      </c>
      <c r="P5048" s="108">
        <f t="shared" si="1625"/>
        <v>1.004780531</v>
      </c>
      <c r="Q5048" s="104">
        <f t="shared" si="1626"/>
        <v>6.8376698999999999</v>
      </c>
      <c r="R5048" s="104">
        <f t="shared" si="1627"/>
        <v>6.8376698999999999</v>
      </c>
      <c r="S5048" s="109" t="s">
        <v>52</v>
      </c>
      <c r="T5048" s="110">
        <f t="shared" si="1614"/>
        <v>45087</v>
      </c>
      <c r="U5048" s="111">
        <f t="shared" si="1628"/>
        <v>0</v>
      </c>
    </row>
    <row r="5049" spans="1:21" x14ac:dyDescent="0.2">
      <c r="A5049" s="112">
        <f t="shared" si="1609"/>
        <v>45074</v>
      </c>
      <c r="B5049" s="104">
        <f t="shared" si="1617"/>
        <v>1437.6523152699999</v>
      </c>
      <c r="C5049" s="104">
        <f t="shared" si="1615"/>
        <v>1292.6948737899468</v>
      </c>
      <c r="D5049" s="132">
        <f t="shared" si="1618"/>
        <v>45057</v>
      </c>
      <c r="E5049" s="105">
        <f t="shared" si="1616"/>
        <v>2.0600000000000002E-3</v>
      </c>
      <c r="F5049" s="106">
        <f t="shared" si="1619"/>
        <v>18</v>
      </c>
      <c r="G5049" s="106">
        <f t="shared" si="1620"/>
        <v>31</v>
      </c>
      <c r="H5049" s="104">
        <f t="shared" si="1610"/>
        <v>1.0011956099999999</v>
      </c>
      <c r="I5049" s="104">
        <f t="shared" si="1621"/>
        <v>1.1052126799999999</v>
      </c>
      <c r="J5049" s="104">
        <f t="shared" si="1622"/>
        <v>1.1065340800000001</v>
      </c>
      <c r="K5049" s="104">
        <f t="shared" si="1623"/>
        <v>1430.41093288</v>
      </c>
      <c r="L5049" s="107">
        <f t="shared" si="1612"/>
        <v>0</v>
      </c>
      <c r="M5049" s="105">
        <f t="shared" si="1613"/>
        <v>0</v>
      </c>
      <c r="N5049" s="104">
        <f t="shared" si="1624"/>
        <v>0</v>
      </c>
      <c r="O5049" s="113">
        <f t="shared" si="1611"/>
        <v>0.11</v>
      </c>
      <c r="P5049" s="108">
        <f t="shared" si="1625"/>
        <v>1.005062449</v>
      </c>
      <c r="Q5049" s="104">
        <f t="shared" si="1626"/>
        <v>7.2413823900000001</v>
      </c>
      <c r="R5049" s="104">
        <f t="shared" si="1627"/>
        <v>7.2413823900000001</v>
      </c>
      <c r="S5049" s="109" t="s">
        <v>52</v>
      </c>
      <c r="T5049" s="110">
        <f t="shared" si="1614"/>
        <v>45087</v>
      </c>
      <c r="U5049" s="111">
        <f t="shared" si="1628"/>
        <v>0</v>
      </c>
    </row>
    <row r="5050" spans="1:21" x14ac:dyDescent="0.2">
      <c r="A5050" s="112">
        <f t="shared" si="1609"/>
        <v>45075</v>
      </c>
      <c r="B5050" s="104">
        <f t="shared" si="1617"/>
        <v>1438.1511441800001</v>
      </c>
      <c r="C5050" s="104">
        <f t="shared" si="1615"/>
        <v>1292.6948737899468</v>
      </c>
      <c r="D5050" s="132">
        <f t="shared" si="1618"/>
        <v>45057</v>
      </c>
      <c r="E5050" s="105">
        <f t="shared" si="1616"/>
        <v>2.0600000000000002E-3</v>
      </c>
      <c r="F5050" s="106">
        <f t="shared" si="1619"/>
        <v>19</v>
      </c>
      <c r="G5050" s="106">
        <f t="shared" si="1620"/>
        <v>31</v>
      </c>
      <c r="H5050" s="104">
        <f t="shared" si="1610"/>
        <v>1.0012620699999999</v>
      </c>
      <c r="I5050" s="104">
        <f t="shared" si="1621"/>
        <v>1.1052126799999999</v>
      </c>
      <c r="J5050" s="104">
        <f t="shared" si="1622"/>
        <v>1.10660753</v>
      </c>
      <c r="K5050" s="104">
        <f t="shared" si="1623"/>
        <v>1430.5058813200001</v>
      </c>
      <c r="L5050" s="107">
        <f t="shared" si="1612"/>
        <v>0</v>
      </c>
      <c r="M5050" s="105">
        <f t="shared" si="1613"/>
        <v>0</v>
      </c>
      <c r="N5050" s="104">
        <f t="shared" si="1624"/>
        <v>0</v>
      </c>
      <c r="O5050" s="113">
        <f t="shared" si="1611"/>
        <v>0.11</v>
      </c>
      <c r="P5050" s="108">
        <f t="shared" si="1625"/>
        <v>1.0053444469999999</v>
      </c>
      <c r="Q5050" s="104">
        <f t="shared" si="1626"/>
        <v>7.6452628599999999</v>
      </c>
      <c r="R5050" s="104">
        <f t="shared" si="1627"/>
        <v>7.6452628599999999</v>
      </c>
      <c r="S5050" s="109" t="s">
        <v>52</v>
      </c>
      <c r="T5050" s="110">
        <f t="shared" si="1614"/>
        <v>45087</v>
      </c>
      <c r="U5050" s="111">
        <f t="shared" si="1628"/>
        <v>0</v>
      </c>
    </row>
    <row r="5051" spans="1:21" x14ac:dyDescent="0.2">
      <c r="A5051" s="112">
        <f t="shared" si="1609"/>
        <v>45076</v>
      </c>
      <c r="B5051" s="104">
        <f t="shared" si="1617"/>
        <v>1438.6501512300001</v>
      </c>
      <c r="C5051" s="104">
        <f t="shared" si="1615"/>
        <v>1292.6948737899468</v>
      </c>
      <c r="D5051" s="132">
        <f t="shared" si="1618"/>
        <v>45057</v>
      </c>
      <c r="E5051" s="105">
        <f t="shared" si="1616"/>
        <v>2.0600000000000002E-3</v>
      </c>
      <c r="F5051" s="106">
        <f t="shared" si="1619"/>
        <v>20</v>
      </c>
      <c r="G5051" s="106">
        <f t="shared" si="1620"/>
        <v>31</v>
      </c>
      <c r="H5051" s="104">
        <f t="shared" si="1610"/>
        <v>1.00132854</v>
      </c>
      <c r="I5051" s="104">
        <f t="shared" si="1621"/>
        <v>1.1052126799999999</v>
      </c>
      <c r="J5051" s="104">
        <f t="shared" si="1622"/>
        <v>1.1066809900000001</v>
      </c>
      <c r="K5051" s="104">
        <f t="shared" si="1623"/>
        <v>1430.60084269</v>
      </c>
      <c r="L5051" s="107">
        <f t="shared" si="1612"/>
        <v>0</v>
      </c>
      <c r="M5051" s="105">
        <f t="shared" si="1613"/>
        <v>0</v>
      </c>
      <c r="N5051" s="104">
        <f t="shared" si="1624"/>
        <v>0</v>
      </c>
      <c r="O5051" s="113">
        <f t="shared" si="1611"/>
        <v>0.11</v>
      </c>
      <c r="P5051" s="108">
        <f t="shared" si="1625"/>
        <v>1.0056265230000001</v>
      </c>
      <c r="Q5051" s="104">
        <f t="shared" si="1626"/>
        <v>8.0493085400000002</v>
      </c>
      <c r="R5051" s="104">
        <f t="shared" si="1627"/>
        <v>8.0493085400000002</v>
      </c>
      <c r="S5051" s="109" t="s">
        <v>52</v>
      </c>
      <c r="T5051" s="110">
        <f t="shared" si="1614"/>
        <v>45087</v>
      </c>
      <c r="U5051" s="111">
        <f t="shared" si="1628"/>
        <v>0</v>
      </c>
    </row>
    <row r="5052" spans="1:21" x14ac:dyDescent="0.2">
      <c r="A5052" s="112">
        <f t="shared" si="1609"/>
        <v>45077</v>
      </c>
      <c r="B5052" s="104">
        <f t="shared" si="1617"/>
        <v>1439.14935231</v>
      </c>
      <c r="C5052" s="104">
        <f t="shared" si="1615"/>
        <v>1292.6948737899468</v>
      </c>
      <c r="D5052" s="132">
        <f t="shared" si="1618"/>
        <v>45057</v>
      </c>
      <c r="E5052" s="105">
        <f t="shared" si="1616"/>
        <v>2.0600000000000002E-3</v>
      </c>
      <c r="F5052" s="106">
        <f t="shared" si="1619"/>
        <v>21</v>
      </c>
      <c r="G5052" s="106">
        <f t="shared" si="1620"/>
        <v>31</v>
      </c>
      <c r="H5052" s="104">
        <f t="shared" si="1610"/>
        <v>1.0013950199999999</v>
      </c>
      <c r="I5052" s="104">
        <f t="shared" si="1621"/>
        <v>1.1052126799999999</v>
      </c>
      <c r="J5052" s="104">
        <f t="shared" si="1622"/>
        <v>1.10675447</v>
      </c>
      <c r="K5052" s="104">
        <f t="shared" si="1623"/>
        <v>1430.6958299099999</v>
      </c>
      <c r="L5052" s="107">
        <f t="shared" si="1612"/>
        <v>0</v>
      </c>
      <c r="M5052" s="105">
        <f t="shared" si="1613"/>
        <v>0</v>
      </c>
      <c r="N5052" s="104">
        <f t="shared" si="1624"/>
        <v>0</v>
      </c>
      <c r="O5052" s="113">
        <f t="shared" si="1611"/>
        <v>0.11</v>
      </c>
      <c r="P5052" s="108">
        <f t="shared" si="1625"/>
        <v>1.005908679</v>
      </c>
      <c r="Q5052" s="104">
        <f t="shared" si="1626"/>
        <v>8.4535224000000007</v>
      </c>
      <c r="R5052" s="104">
        <f t="shared" si="1627"/>
        <v>8.4535224000000007</v>
      </c>
      <c r="S5052" s="109" t="s">
        <v>52</v>
      </c>
      <c r="T5052" s="110">
        <f t="shared" si="1614"/>
        <v>45087</v>
      </c>
      <c r="U5052" s="111">
        <f t="shared" si="1628"/>
        <v>0</v>
      </c>
    </row>
    <row r="5053" spans="1:21" x14ac:dyDescent="0.2">
      <c r="A5053" s="112">
        <f t="shared" si="1609"/>
        <v>45078</v>
      </c>
      <c r="B5053" s="104">
        <f t="shared" si="1617"/>
        <v>1439.6486940100001</v>
      </c>
      <c r="C5053" s="104">
        <f t="shared" si="1615"/>
        <v>1292.6948737899468</v>
      </c>
      <c r="D5053" s="132">
        <f t="shared" si="1618"/>
        <v>45057</v>
      </c>
      <c r="E5053" s="105">
        <f t="shared" si="1616"/>
        <v>2.0600000000000002E-3</v>
      </c>
      <c r="F5053" s="106">
        <f t="shared" si="1619"/>
        <v>22</v>
      </c>
      <c r="G5053" s="106">
        <f t="shared" si="1620"/>
        <v>31</v>
      </c>
      <c r="H5053" s="104">
        <f t="shared" si="1610"/>
        <v>1.0014614900000001</v>
      </c>
      <c r="I5053" s="104">
        <f t="shared" si="1621"/>
        <v>1.1052126799999999</v>
      </c>
      <c r="J5053" s="104">
        <f t="shared" si="1622"/>
        <v>1.1068279299999999</v>
      </c>
      <c r="K5053" s="104">
        <f t="shared" si="1623"/>
        <v>1430.79079127</v>
      </c>
      <c r="L5053" s="107">
        <f t="shared" si="1612"/>
        <v>0</v>
      </c>
      <c r="M5053" s="105">
        <f t="shared" si="1613"/>
        <v>0</v>
      </c>
      <c r="N5053" s="104">
        <f t="shared" si="1624"/>
        <v>0</v>
      </c>
      <c r="O5053" s="113">
        <f t="shared" si="1611"/>
        <v>0.11</v>
      </c>
      <c r="P5053" s="108">
        <f t="shared" si="1625"/>
        <v>1.006190914</v>
      </c>
      <c r="Q5053" s="104">
        <f t="shared" si="1626"/>
        <v>8.8579027400000001</v>
      </c>
      <c r="R5053" s="104">
        <f t="shared" si="1627"/>
        <v>8.8579027400000001</v>
      </c>
      <c r="S5053" s="109" t="s">
        <v>52</v>
      </c>
      <c r="T5053" s="110">
        <f t="shared" si="1614"/>
        <v>45087</v>
      </c>
      <c r="U5053" s="111">
        <f t="shared" si="1628"/>
        <v>0</v>
      </c>
    </row>
    <row r="5054" spans="1:21" x14ac:dyDescent="0.2">
      <c r="A5054" s="112">
        <f t="shared" si="1609"/>
        <v>45079</v>
      </c>
      <c r="B5054" s="104">
        <f t="shared" si="1617"/>
        <v>1440.1482413799999</v>
      </c>
      <c r="C5054" s="104">
        <f t="shared" si="1615"/>
        <v>1292.6948737899468</v>
      </c>
      <c r="D5054" s="132">
        <f t="shared" si="1618"/>
        <v>45057</v>
      </c>
      <c r="E5054" s="105">
        <f t="shared" si="1616"/>
        <v>2.0600000000000002E-3</v>
      </c>
      <c r="F5054" s="106">
        <f t="shared" si="1619"/>
        <v>23</v>
      </c>
      <c r="G5054" s="106">
        <f t="shared" si="1620"/>
        <v>31</v>
      </c>
      <c r="H5054" s="104">
        <f t="shared" si="1610"/>
        <v>1.0015279800000001</v>
      </c>
      <c r="I5054" s="104">
        <f t="shared" si="1621"/>
        <v>1.1052126799999999</v>
      </c>
      <c r="J5054" s="104">
        <f t="shared" si="1622"/>
        <v>1.10690142</v>
      </c>
      <c r="K5054" s="104">
        <f t="shared" si="1623"/>
        <v>1430.88579142</v>
      </c>
      <c r="L5054" s="107">
        <f t="shared" si="1612"/>
        <v>0</v>
      </c>
      <c r="M5054" s="105">
        <f t="shared" si="1613"/>
        <v>0</v>
      </c>
      <c r="N5054" s="104">
        <f t="shared" si="1624"/>
        <v>0</v>
      </c>
      <c r="O5054" s="113">
        <f t="shared" si="1611"/>
        <v>0.11</v>
      </c>
      <c r="P5054" s="108">
        <f t="shared" si="1625"/>
        <v>1.0064732279999999</v>
      </c>
      <c r="Q5054" s="104">
        <f t="shared" si="1626"/>
        <v>9.2624499599999996</v>
      </c>
      <c r="R5054" s="104">
        <f t="shared" si="1627"/>
        <v>9.2624499599999996</v>
      </c>
      <c r="S5054" s="109" t="s">
        <v>52</v>
      </c>
      <c r="T5054" s="110">
        <f t="shared" si="1614"/>
        <v>45087</v>
      </c>
      <c r="U5054" s="111">
        <f t="shared" si="1628"/>
        <v>0</v>
      </c>
    </row>
    <row r="5055" spans="1:21" x14ac:dyDescent="0.2">
      <c r="A5055" s="112">
        <f t="shared" si="1609"/>
        <v>45080</v>
      </c>
      <c r="B5055" s="104">
        <f t="shared" si="1617"/>
        <v>1440.6479294200001</v>
      </c>
      <c r="C5055" s="104">
        <f t="shared" si="1615"/>
        <v>1292.6948737899468</v>
      </c>
      <c r="D5055" s="132">
        <f t="shared" si="1618"/>
        <v>45057</v>
      </c>
      <c r="E5055" s="105">
        <f t="shared" si="1616"/>
        <v>2.0600000000000002E-3</v>
      </c>
      <c r="F5055" s="106">
        <f t="shared" si="1619"/>
        <v>24</v>
      </c>
      <c r="G5055" s="106">
        <f t="shared" si="1620"/>
        <v>31</v>
      </c>
      <c r="H5055" s="104">
        <f t="shared" si="1610"/>
        <v>1.00159446</v>
      </c>
      <c r="I5055" s="104">
        <f t="shared" si="1621"/>
        <v>1.1052126799999999</v>
      </c>
      <c r="J5055" s="104">
        <f t="shared" si="1622"/>
        <v>1.10697489</v>
      </c>
      <c r="K5055" s="104">
        <f t="shared" si="1623"/>
        <v>1430.98076571</v>
      </c>
      <c r="L5055" s="107">
        <f t="shared" si="1612"/>
        <v>0</v>
      </c>
      <c r="M5055" s="105">
        <f t="shared" si="1613"/>
        <v>0</v>
      </c>
      <c r="N5055" s="104">
        <f t="shared" si="1624"/>
        <v>0</v>
      </c>
      <c r="O5055" s="113">
        <f t="shared" si="1611"/>
        <v>0.11</v>
      </c>
      <c r="P5055" s="108">
        <f t="shared" si="1625"/>
        <v>1.0067556209999999</v>
      </c>
      <c r="Q5055" s="104">
        <f t="shared" si="1626"/>
        <v>9.6671637100000005</v>
      </c>
      <c r="R5055" s="104">
        <f t="shared" si="1627"/>
        <v>9.6671637100000005</v>
      </c>
      <c r="S5055" s="109" t="s">
        <v>52</v>
      </c>
      <c r="T5055" s="110">
        <f t="shared" si="1614"/>
        <v>45087</v>
      </c>
      <c r="U5055" s="111">
        <f t="shared" si="1628"/>
        <v>0</v>
      </c>
    </row>
    <row r="5056" spans="1:21" x14ac:dyDescent="0.2">
      <c r="A5056" s="112">
        <f t="shared" si="1609"/>
        <v>45081</v>
      </c>
      <c r="B5056" s="104">
        <f t="shared" si="1617"/>
        <v>1441.1478116200001</v>
      </c>
      <c r="C5056" s="104">
        <f t="shared" si="1615"/>
        <v>1292.6948737899468</v>
      </c>
      <c r="D5056" s="132">
        <f t="shared" si="1618"/>
        <v>45057</v>
      </c>
      <c r="E5056" s="105">
        <f t="shared" si="1616"/>
        <v>2.0600000000000002E-3</v>
      </c>
      <c r="F5056" s="106">
        <f t="shared" si="1619"/>
        <v>25</v>
      </c>
      <c r="G5056" s="106">
        <f t="shared" si="1620"/>
        <v>31</v>
      </c>
      <c r="H5056" s="104">
        <f t="shared" si="1610"/>
        <v>1.00166095</v>
      </c>
      <c r="I5056" s="104">
        <f t="shared" si="1621"/>
        <v>1.1052126799999999</v>
      </c>
      <c r="J5056" s="104">
        <f t="shared" si="1622"/>
        <v>1.1070483799999999</v>
      </c>
      <c r="K5056" s="104">
        <f t="shared" si="1623"/>
        <v>1431.07576586</v>
      </c>
      <c r="L5056" s="107">
        <f t="shared" si="1612"/>
        <v>0</v>
      </c>
      <c r="M5056" s="105">
        <f t="shared" si="1613"/>
        <v>0</v>
      </c>
      <c r="N5056" s="104">
        <f t="shared" si="1624"/>
        <v>0</v>
      </c>
      <c r="O5056" s="113">
        <f t="shared" si="1611"/>
        <v>0.11</v>
      </c>
      <c r="P5056" s="108">
        <f t="shared" si="1625"/>
        <v>1.0070380940000001</v>
      </c>
      <c r="Q5056" s="104">
        <f t="shared" si="1626"/>
        <v>10.07204576</v>
      </c>
      <c r="R5056" s="104">
        <f t="shared" si="1627"/>
        <v>10.07204576</v>
      </c>
      <c r="S5056" s="109" t="s">
        <v>52</v>
      </c>
      <c r="T5056" s="110">
        <f t="shared" si="1614"/>
        <v>45087</v>
      </c>
      <c r="U5056" s="111">
        <f t="shared" si="1628"/>
        <v>0</v>
      </c>
    </row>
    <row r="5057" spans="1:21" x14ac:dyDescent="0.2">
      <c r="A5057" s="112">
        <f t="shared" si="1609"/>
        <v>45082</v>
      </c>
      <c r="B5057" s="104">
        <f t="shared" si="1617"/>
        <v>1441.6478591099999</v>
      </c>
      <c r="C5057" s="104">
        <f t="shared" si="1615"/>
        <v>1292.6948737899468</v>
      </c>
      <c r="D5057" s="132">
        <f t="shared" si="1618"/>
        <v>45057</v>
      </c>
      <c r="E5057" s="105">
        <f t="shared" si="1616"/>
        <v>2.0600000000000002E-3</v>
      </c>
      <c r="F5057" s="106">
        <f t="shared" si="1619"/>
        <v>26</v>
      </c>
      <c r="G5057" s="106">
        <f t="shared" si="1620"/>
        <v>31</v>
      </c>
      <c r="H5057" s="104">
        <f t="shared" si="1610"/>
        <v>1.00172745</v>
      </c>
      <c r="I5057" s="104">
        <f t="shared" si="1621"/>
        <v>1.1052126799999999</v>
      </c>
      <c r="J5057" s="104">
        <f t="shared" si="1622"/>
        <v>1.1071218700000001</v>
      </c>
      <c r="K5057" s="104">
        <f t="shared" si="1623"/>
        <v>1431.170766</v>
      </c>
      <c r="L5057" s="107">
        <f t="shared" si="1612"/>
        <v>0</v>
      </c>
      <c r="M5057" s="105">
        <f t="shared" si="1613"/>
        <v>0</v>
      </c>
      <c r="N5057" s="104">
        <f t="shared" si="1624"/>
        <v>0</v>
      </c>
      <c r="O5057" s="113">
        <f t="shared" si="1611"/>
        <v>0.11</v>
      </c>
      <c r="P5057" s="108">
        <f t="shared" si="1625"/>
        <v>1.0073206450000001</v>
      </c>
      <c r="Q5057" s="104">
        <f t="shared" si="1626"/>
        <v>10.47709311</v>
      </c>
      <c r="R5057" s="104">
        <f t="shared" si="1627"/>
        <v>10.47709311</v>
      </c>
      <c r="S5057" s="109" t="s">
        <v>52</v>
      </c>
      <c r="T5057" s="110">
        <f t="shared" si="1614"/>
        <v>45087</v>
      </c>
      <c r="U5057" s="111">
        <f t="shared" si="1628"/>
        <v>0</v>
      </c>
    </row>
    <row r="5058" spans="1:21" x14ac:dyDescent="0.2">
      <c r="A5058" s="112">
        <f t="shared" si="1609"/>
        <v>45083</v>
      </c>
      <c r="B5058" s="104">
        <f t="shared" si="1617"/>
        <v>1442.14808782</v>
      </c>
      <c r="C5058" s="104">
        <f t="shared" si="1615"/>
        <v>1292.6948737899468</v>
      </c>
      <c r="D5058" s="132">
        <f t="shared" si="1618"/>
        <v>45057</v>
      </c>
      <c r="E5058" s="105">
        <f t="shared" si="1616"/>
        <v>2.0600000000000002E-3</v>
      </c>
      <c r="F5058" s="106">
        <f t="shared" si="1619"/>
        <v>27</v>
      </c>
      <c r="G5058" s="106">
        <f t="shared" si="1620"/>
        <v>31</v>
      </c>
      <c r="H5058" s="104">
        <f t="shared" si="1610"/>
        <v>1.0017939499999999</v>
      </c>
      <c r="I5058" s="104">
        <f t="shared" si="1621"/>
        <v>1.1052126799999999</v>
      </c>
      <c r="J5058" s="104">
        <f t="shared" si="1622"/>
        <v>1.1071953699999999</v>
      </c>
      <c r="K5058" s="104">
        <f t="shared" si="1623"/>
        <v>1431.2657790799999</v>
      </c>
      <c r="L5058" s="107">
        <f t="shared" si="1612"/>
        <v>0</v>
      </c>
      <c r="M5058" s="105">
        <f t="shared" si="1613"/>
        <v>0</v>
      </c>
      <c r="N5058" s="104">
        <f t="shared" si="1624"/>
        <v>0</v>
      </c>
      <c r="O5058" s="113">
        <f t="shared" si="1611"/>
        <v>0.11</v>
      </c>
      <c r="P5058" s="108">
        <f t="shared" si="1625"/>
        <v>1.007603276</v>
      </c>
      <c r="Q5058" s="104">
        <f t="shared" si="1626"/>
        <v>10.882308739999999</v>
      </c>
      <c r="R5058" s="104">
        <f t="shared" si="1627"/>
        <v>10.882308739999999</v>
      </c>
      <c r="S5058" s="109" t="s">
        <v>52</v>
      </c>
      <c r="T5058" s="110">
        <f t="shared" si="1614"/>
        <v>45087</v>
      </c>
      <c r="U5058" s="111">
        <f t="shared" si="1628"/>
        <v>0</v>
      </c>
    </row>
    <row r="5059" spans="1:21" x14ac:dyDescent="0.2">
      <c r="A5059" s="112">
        <f t="shared" si="1609"/>
        <v>45084</v>
      </c>
      <c r="B5059" s="104">
        <f t="shared" si="1617"/>
        <v>1442.64848474</v>
      </c>
      <c r="C5059" s="104">
        <f t="shared" si="1615"/>
        <v>1292.6948737899468</v>
      </c>
      <c r="D5059" s="132">
        <f t="shared" si="1618"/>
        <v>45057</v>
      </c>
      <c r="E5059" s="105">
        <f t="shared" si="1616"/>
        <v>2.0600000000000002E-3</v>
      </c>
      <c r="F5059" s="106">
        <f t="shared" si="1619"/>
        <v>28</v>
      </c>
      <c r="G5059" s="106">
        <f t="shared" si="1620"/>
        <v>31</v>
      </c>
      <c r="H5059" s="104">
        <f t="shared" si="1610"/>
        <v>1.0018604499999999</v>
      </c>
      <c r="I5059" s="104">
        <f t="shared" si="1621"/>
        <v>1.1052126799999999</v>
      </c>
      <c r="J5059" s="104">
        <f t="shared" si="1622"/>
        <v>1.10726887</v>
      </c>
      <c r="K5059" s="104">
        <f t="shared" si="1623"/>
        <v>1431.36079215</v>
      </c>
      <c r="L5059" s="107">
        <f t="shared" si="1612"/>
        <v>0</v>
      </c>
      <c r="M5059" s="105">
        <f t="shared" si="1613"/>
        <v>0</v>
      </c>
      <c r="N5059" s="104">
        <f t="shared" si="1624"/>
        <v>0</v>
      </c>
      <c r="O5059" s="113">
        <f t="shared" si="1611"/>
        <v>0.11</v>
      </c>
      <c r="P5059" s="108">
        <f t="shared" si="1625"/>
        <v>1.0078859870000001</v>
      </c>
      <c r="Q5059" s="104">
        <f t="shared" si="1626"/>
        <v>11.287692590000001</v>
      </c>
      <c r="R5059" s="104">
        <f t="shared" si="1627"/>
        <v>11.287692590000001</v>
      </c>
      <c r="S5059" s="109" t="s">
        <v>52</v>
      </c>
      <c r="T5059" s="110">
        <f t="shared" si="1614"/>
        <v>45087</v>
      </c>
      <c r="U5059" s="111">
        <f t="shared" si="1628"/>
        <v>0</v>
      </c>
    </row>
    <row r="5060" spans="1:21" x14ac:dyDescent="0.2">
      <c r="A5060" s="112">
        <f t="shared" si="1609"/>
        <v>45085</v>
      </c>
      <c r="B5060" s="104">
        <f t="shared" si="1617"/>
        <v>1443.1490600799998</v>
      </c>
      <c r="C5060" s="104">
        <f t="shared" si="1615"/>
        <v>1292.6948737899468</v>
      </c>
      <c r="D5060" s="132">
        <f t="shared" si="1618"/>
        <v>45057</v>
      </c>
      <c r="E5060" s="105">
        <f t="shared" si="1616"/>
        <v>2.0600000000000002E-3</v>
      </c>
      <c r="F5060" s="106">
        <f t="shared" si="1619"/>
        <v>29</v>
      </c>
      <c r="G5060" s="106">
        <f t="shared" si="1620"/>
        <v>31</v>
      </c>
      <c r="H5060" s="104">
        <f t="shared" si="1610"/>
        <v>1.00192696</v>
      </c>
      <c r="I5060" s="104">
        <f t="shared" si="1621"/>
        <v>1.1052126799999999</v>
      </c>
      <c r="J5060" s="104">
        <f t="shared" si="1622"/>
        <v>1.10734238</v>
      </c>
      <c r="K5060" s="104">
        <f t="shared" si="1623"/>
        <v>1431.4558181499999</v>
      </c>
      <c r="L5060" s="107">
        <f t="shared" si="1612"/>
        <v>0</v>
      </c>
      <c r="M5060" s="105">
        <f t="shared" si="1613"/>
        <v>0</v>
      </c>
      <c r="N5060" s="104">
        <f t="shared" si="1624"/>
        <v>0</v>
      </c>
      <c r="O5060" s="113">
        <f t="shared" si="1611"/>
        <v>0.11</v>
      </c>
      <c r="P5060" s="108">
        <f t="shared" si="1625"/>
        <v>1.008168776</v>
      </c>
      <c r="Q5060" s="104">
        <f t="shared" si="1626"/>
        <v>11.693241929999999</v>
      </c>
      <c r="R5060" s="104">
        <f t="shared" si="1627"/>
        <v>11.693241929999999</v>
      </c>
      <c r="S5060" s="109" t="s">
        <v>52</v>
      </c>
      <c r="T5060" s="110">
        <f t="shared" si="1614"/>
        <v>45087</v>
      </c>
      <c r="U5060" s="111">
        <f t="shared" si="1628"/>
        <v>0</v>
      </c>
    </row>
    <row r="5061" spans="1:21" x14ac:dyDescent="0.2">
      <c r="A5061" s="112">
        <f t="shared" si="1609"/>
        <v>45086</v>
      </c>
      <c r="B5061" s="104">
        <f t="shared" si="1617"/>
        <v>1443.6498036800001</v>
      </c>
      <c r="C5061" s="104">
        <f t="shared" si="1615"/>
        <v>1292.6948737899468</v>
      </c>
      <c r="D5061" s="132">
        <f t="shared" si="1618"/>
        <v>45057</v>
      </c>
      <c r="E5061" s="105">
        <f t="shared" si="1616"/>
        <v>2.0600000000000002E-3</v>
      </c>
      <c r="F5061" s="106">
        <f t="shared" si="1619"/>
        <v>30</v>
      </c>
      <c r="G5061" s="106">
        <f t="shared" si="1620"/>
        <v>31</v>
      </c>
      <c r="H5061" s="104">
        <f t="shared" si="1610"/>
        <v>1.0019934800000001</v>
      </c>
      <c r="I5061" s="104">
        <f t="shared" si="1621"/>
        <v>1.1052126799999999</v>
      </c>
      <c r="J5061" s="104">
        <f t="shared" si="1622"/>
        <v>1.10741589</v>
      </c>
      <c r="K5061" s="104">
        <f t="shared" si="1623"/>
        <v>1431.5508441500001</v>
      </c>
      <c r="L5061" s="107">
        <f t="shared" si="1612"/>
        <v>0</v>
      </c>
      <c r="M5061" s="105">
        <f t="shared" si="1613"/>
        <v>0</v>
      </c>
      <c r="N5061" s="104">
        <f t="shared" si="1624"/>
        <v>0</v>
      </c>
      <c r="O5061" s="113">
        <f t="shared" si="1611"/>
        <v>0.11</v>
      </c>
      <c r="P5061" s="108">
        <f t="shared" si="1625"/>
        <v>1.0084516450000001</v>
      </c>
      <c r="Q5061" s="104">
        <f t="shared" si="1626"/>
        <v>12.09895953</v>
      </c>
      <c r="R5061" s="104">
        <f t="shared" si="1627"/>
        <v>12.09895953</v>
      </c>
      <c r="S5061" s="109" t="s">
        <v>52</v>
      </c>
      <c r="T5061" s="110">
        <f t="shared" si="1614"/>
        <v>45087</v>
      </c>
      <c r="U5061" s="111">
        <f t="shared" si="1628"/>
        <v>0</v>
      </c>
    </row>
    <row r="5062" spans="1:21" x14ac:dyDescent="0.2">
      <c r="A5062" s="112">
        <f t="shared" si="1609"/>
        <v>45087</v>
      </c>
      <c r="B5062" s="104">
        <f t="shared" si="1617"/>
        <v>1444.1507286199999</v>
      </c>
      <c r="C5062" s="104">
        <f t="shared" si="1615"/>
        <v>1292.6948737899468</v>
      </c>
      <c r="D5062" s="132">
        <f t="shared" si="1618"/>
        <v>45057</v>
      </c>
      <c r="E5062" s="105">
        <f t="shared" si="1616"/>
        <v>2.0600000000000002E-3</v>
      </c>
      <c r="F5062" s="106">
        <f t="shared" si="1619"/>
        <v>31</v>
      </c>
      <c r="G5062" s="106">
        <f t="shared" si="1620"/>
        <v>31</v>
      </c>
      <c r="H5062" s="104">
        <f t="shared" si="1610"/>
        <v>1.00206</v>
      </c>
      <c r="I5062" s="104">
        <f t="shared" si="1621"/>
        <v>1.1052126799999999</v>
      </c>
      <c r="J5062" s="104">
        <f t="shared" si="1622"/>
        <v>1.1074894099999999</v>
      </c>
      <c r="K5062" s="104">
        <f t="shared" si="1623"/>
        <v>1431.64588308</v>
      </c>
      <c r="L5062" s="107">
        <f t="shared" si="1612"/>
        <v>165</v>
      </c>
      <c r="M5062" s="105">
        <f>N5062/K5062</f>
        <v>0.32586659205580287</v>
      </c>
      <c r="N5062" s="104">
        <f>111.87883082+354.64673413</f>
        <v>466.52556495000005</v>
      </c>
      <c r="O5062" s="113">
        <f t="shared" si="1611"/>
        <v>0.11</v>
      </c>
      <c r="P5062" s="108">
        <f t="shared" si="1625"/>
        <v>1.0087345940000001</v>
      </c>
      <c r="Q5062" s="104">
        <f t="shared" si="1626"/>
        <v>12.50484554</v>
      </c>
      <c r="R5062" s="104">
        <f t="shared" si="1627"/>
        <v>479.03041049000007</v>
      </c>
      <c r="S5062" s="109" t="s">
        <v>52</v>
      </c>
      <c r="T5062" s="110">
        <f t="shared" si="1614"/>
        <v>45087</v>
      </c>
      <c r="U5062" s="111">
        <f t="shared" si="1628"/>
        <v>965.12031812999999</v>
      </c>
    </row>
    <row r="5063" spans="1:21" x14ac:dyDescent="0.2">
      <c r="A5063" s="112">
        <f t="shared" si="1609"/>
        <v>45088</v>
      </c>
      <c r="B5063" s="104">
        <f t="shared" si="1617"/>
        <v>965.44733035000002</v>
      </c>
      <c r="C5063" s="104">
        <f t="shared" si="1615"/>
        <v>871.44880070994679</v>
      </c>
      <c r="D5063" s="132">
        <f t="shared" si="1618"/>
        <v>45088</v>
      </c>
      <c r="E5063" s="105">
        <f t="shared" si="1616"/>
        <v>1.4679999999999999E-3</v>
      </c>
      <c r="F5063" s="106">
        <f t="shared" si="1619"/>
        <v>1</v>
      </c>
      <c r="G5063" s="106">
        <f t="shared" si="1620"/>
        <v>30</v>
      </c>
      <c r="H5063" s="104">
        <f t="shared" si="1610"/>
        <v>1.00004889</v>
      </c>
      <c r="I5063" s="104">
        <f t="shared" si="1621"/>
        <v>1.1074894099999999</v>
      </c>
      <c r="J5063" s="104">
        <f t="shared" si="1622"/>
        <v>1.1075435499999999</v>
      </c>
      <c r="K5063" s="104">
        <f t="shared" si="1623"/>
        <v>965.16749837999998</v>
      </c>
      <c r="L5063" s="107">
        <f t="shared" si="1612"/>
        <v>0</v>
      </c>
      <c r="M5063" s="105">
        <f t="shared" si="1613"/>
        <v>0</v>
      </c>
      <c r="N5063" s="104">
        <f t="shared" si="1624"/>
        <v>0</v>
      </c>
      <c r="O5063" s="113">
        <f t="shared" si="1611"/>
        <v>0.11</v>
      </c>
      <c r="P5063" s="108">
        <f t="shared" si="1625"/>
        <v>1.000289931</v>
      </c>
      <c r="Q5063" s="104">
        <f t="shared" si="1626"/>
        <v>0.27983196999999999</v>
      </c>
      <c r="R5063" s="104">
        <f t="shared" si="1627"/>
        <v>0.27983196999999999</v>
      </c>
      <c r="S5063" s="109" t="s">
        <v>52</v>
      </c>
      <c r="T5063" s="110">
        <f t="shared" si="1614"/>
        <v>45117</v>
      </c>
      <c r="U5063" s="111">
        <f t="shared" si="1628"/>
        <v>0</v>
      </c>
    </row>
    <row r="5064" spans="1:21" x14ac:dyDescent="0.2">
      <c r="A5064" s="112">
        <f t="shared" si="1609"/>
        <v>45089</v>
      </c>
      <c r="B5064" s="104">
        <f t="shared" si="1617"/>
        <v>965.77446844000008</v>
      </c>
      <c r="C5064" s="104">
        <f t="shared" si="1615"/>
        <v>871.44880070994679</v>
      </c>
      <c r="D5064" s="132">
        <f t="shared" si="1618"/>
        <v>45088</v>
      </c>
      <c r="E5064" s="105">
        <f t="shared" si="1616"/>
        <v>1.4679999999999999E-3</v>
      </c>
      <c r="F5064" s="106">
        <f t="shared" si="1619"/>
        <v>2</v>
      </c>
      <c r="G5064" s="106">
        <f t="shared" si="1620"/>
        <v>30</v>
      </c>
      <c r="H5064" s="104">
        <f t="shared" si="1610"/>
        <v>1.0000977900000001</v>
      </c>
      <c r="I5064" s="104">
        <f t="shared" si="1621"/>
        <v>1.1074894099999999</v>
      </c>
      <c r="J5064" s="104">
        <f t="shared" si="1622"/>
        <v>1.1075977100000001</v>
      </c>
      <c r="K5064" s="104">
        <f t="shared" si="1623"/>
        <v>965.21469604000004</v>
      </c>
      <c r="L5064" s="107">
        <f t="shared" si="1612"/>
        <v>0</v>
      </c>
      <c r="M5064" s="105">
        <f t="shared" si="1613"/>
        <v>0</v>
      </c>
      <c r="N5064" s="104">
        <f t="shared" si="1624"/>
        <v>0</v>
      </c>
      <c r="O5064" s="113">
        <f t="shared" si="1611"/>
        <v>0.11</v>
      </c>
      <c r="P5064" s="108">
        <f t="shared" si="1625"/>
        <v>1.000579946</v>
      </c>
      <c r="Q5064" s="104">
        <f t="shared" si="1626"/>
        <v>0.55977239999999995</v>
      </c>
      <c r="R5064" s="104">
        <f t="shared" si="1627"/>
        <v>0.55977239999999995</v>
      </c>
      <c r="S5064" s="109" t="s">
        <v>52</v>
      </c>
      <c r="T5064" s="110">
        <f t="shared" si="1614"/>
        <v>45117</v>
      </c>
      <c r="U5064" s="111">
        <f t="shared" si="1628"/>
        <v>0</v>
      </c>
    </row>
    <row r="5065" spans="1:21" x14ac:dyDescent="0.2">
      <c r="A5065" s="112">
        <f t="shared" si="1609"/>
        <v>45090</v>
      </c>
      <c r="B5065" s="104">
        <f t="shared" si="1617"/>
        <v>966.10171499</v>
      </c>
      <c r="C5065" s="104">
        <f t="shared" si="1615"/>
        <v>871.44880070994679</v>
      </c>
      <c r="D5065" s="132">
        <f t="shared" si="1618"/>
        <v>45088</v>
      </c>
      <c r="E5065" s="105">
        <f t="shared" si="1616"/>
        <v>1.4679999999999999E-3</v>
      </c>
      <c r="F5065" s="106">
        <f t="shared" si="1619"/>
        <v>3</v>
      </c>
      <c r="G5065" s="106">
        <f t="shared" si="1620"/>
        <v>30</v>
      </c>
      <c r="H5065" s="104">
        <f t="shared" si="1610"/>
        <v>1.0001466999999999</v>
      </c>
      <c r="I5065" s="104">
        <f t="shared" si="1621"/>
        <v>1.1074894099999999</v>
      </c>
      <c r="J5065" s="104">
        <f t="shared" si="1622"/>
        <v>1.10765187</v>
      </c>
      <c r="K5065" s="104">
        <f t="shared" si="1623"/>
        <v>965.26189370999998</v>
      </c>
      <c r="L5065" s="107">
        <f t="shared" si="1612"/>
        <v>0</v>
      </c>
      <c r="M5065" s="105">
        <f t="shared" si="1613"/>
        <v>0</v>
      </c>
      <c r="N5065" s="104">
        <f t="shared" si="1624"/>
        <v>0</v>
      </c>
      <c r="O5065" s="113">
        <f t="shared" si="1611"/>
        <v>0.11</v>
      </c>
      <c r="P5065" s="108">
        <f t="shared" si="1625"/>
        <v>1.0008700450000001</v>
      </c>
      <c r="Q5065" s="104">
        <f t="shared" si="1626"/>
        <v>0.83982128</v>
      </c>
      <c r="R5065" s="104">
        <f t="shared" si="1627"/>
        <v>0.83982128</v>
      </c>
      <c r="S5065" s="109" t="s">
        <v>52</v>
      </c>
      <c r="T5065" s="110">
        <f t="shared" si="1614"/>
        <v>45117</v>
      </c>
      <c r="U5065" s="111">
        <f t="shared" si="1628"/>
        <v>0</v>
      </c>
    </row>
    <row r="5066" spans="1:21" x14ac:dyDescent="0.2">
      <c r="A5066" s="112">
        <f t="shared" si="1609"/>
        <v>45091</v>
      </c>
      <c r="B5066" s="104">
        <f t="shared" si="1617"/>
        <v>966.42907001000003</v>
      </c>
      <c r="C5066" s="104">
        <f t="shared" si="1615"/>
        <v>871.44880070994679</v>
      </c>
      <c r="D5066" s="132">
        <f t="shared" si="1618"/>
        <v>45088</v>
      </c>
      <c r="E5066" s="105">
        <f t="shared" si="1616"/>
        <v>1.4679999999999999E-3</v>
      </c>
      <c r="F5066" s="106">
        <f t="shared" si="1619"/>
        <v>4</v>
      </c>
      <c r="G5066" s="106">
        <f t="shared" si="1620"/>
        <v>30</v>
      </c>
      <c r="H5066" s="104">
        <f t="shared" si="1610"/>
        <v>1.0001956000000001</v>
      </c>
      <c r="I5066" s="104">
        <f t="shared" si="1621"/>
        <v>1.1074894099999999</v>
      </c>
      <c r="J5066" s="104">
        <f t="shared" si="1622"/>
        <v>1.1077060299999999</v>
      </c>
      <c r="K5066" s="104">
        <f t="shared" si="1623"/>
        <v>965.30909138000004</v>
      </c>
      <c r="L5066" s="107">
        <f t="shared" si="1612"/>
        <v>0</v>
      </c>
      <c r="M5066" s="105">
        <f t="shared" si="1613"/>
        <v>0</v>
      </c>
      <c r="N5066" s="104">
        <f t="shared" si="1624"/>
        <v>0</v>
      </c>
      <c r="O5066" s="113">
        <f t="shared" si="1611"/>
        <v>0.11</v>
      </c>
      <c r="P5066" s="108">
        <f t="shared" si="1625"/>
        <v>1.001160228</v>
      </c>
      <c r="Q5066" s="104">
        <f t="shared" si="1626"/>
        <v>1.1199786300000001</v>
      </c>
      <c r="R5066" s="104">
        <f t="shared" si="1627"/>
        <v>1.1199786300000001</v>
      </c>
      <c r="S5066" s="109" t="s">
        <v>52</v>
      </c>
      <c r="T5066" s="110">
        <f t="shared" si="1614"/>
        <v>45117</v>
      </c>
      <c r="U5066" s="111">
        <f t="shared" si="1628"/>
        <v>0</v>
      </c>
    </row>
    <row r="5067" spans="1:21" x14ac:dyDescent="0.2">
      <c r="A5067" s="112">
        <f t="shared" ref="A5067:A5130" si="1629">(A5066+1)</f>
        <v>45092</v>
      </c>
      <c r="B5067" s="104">
        <f t="shared" si="1617"/>
        <v>966.75654320000001</v>
      </c>
      <c r="C5067" s="104">
        <f t="shared" si="1615"/>
        <v>871.44880070994679</v>
      </c>
      <c r="D5067" s="132">
        <f t="shared" si="1618"/>
        <v>45088</v>
      </c>
      <c r="E5067" s="105">
        <f t="shared" si="1616"/>
        <v>1.4679999999999999E-3</v>
      </c>
      <c r="F5067" s="106">
        <f t="shared" si="1619"/>
        <v>5</v>
      </c>
      <c r="G5067" s="106">
        <f t="shared" si="1620"/>
        <v>30</v>
      </c>
      <c r="H5067" s="104">
        <f t="shared" ref="H5067:H5130" si="1630">TRUNC(((1+$E5067)^($F5067/$G5067)),8)</f>
        <v>1.0002445099999999</v>
      </c>
      <c r="I5067" s="104">
        <f t="shared" si="1621"/>
        <v>1.1074894099999999</v>
      </c>
      <c r="J5067" s="104">
        <f t="shared" si="1622"/>
        <v>1.1077602</v>
      </c>
      <c r="K5067" s="104">
        <f t="shared" si="1623"/>
        <v>965.35629775999996</v>
      </c>
      <c r="L5067" s="107">
        <f t="shared" si="1612"/>
        <v>0</v>
      </c>
      <c r="M5067" s="105">
        <f t="shared" si="1613"/>
        <v>0</v>
      </c>
      <c r="N5067" s="104">
        <f t="shared" si="1624"/>
        <v>0</v>
      </c>
      <c r="O5067" s="113">
        <f t="shared" ref="O5067:O5130" si="1631">(O5066)</f>
        <v>0.11</v>
      </c>
      <c r="P5067" s="108">
        <f t="shared" si="1625"/>
        <v>1.0014504959999999</v>
      </c>
      <c r="Q5067" s="104">
        <f t="shared" si="1626"/>
        <v>1.40024544</v>
      </c>
      <c r="R5067" s="104">
        <f t="shared" si="1627"/>
        <v>1.40024544</v>
      </c>
      <c r="S5067" s="109" t="s">
        <v>52</v>
      </c>
      <c r="T5067" s="110">
        <f t="shared" si="1614"/>
        <v>45117</v>
      </c>
      <c r="U5067" s="111">
        <f t="shared" si="1628"/>
        <v>0</v>
      </c>
    </row>
    <row r="5068" spans="1:21" x14ac:dyDescent="0.2">
      <c r="A5068" s="112">
        <f t="shared" si="1629"/>
        <v>45093</v>
      </c>
      <c r="B5068" s="104">
        <f t="shared" si="1617"/>
        <v>967.08411520000004</v>
      </c>
      <c r="C5068" s="104">
        <f t="shared" si="1615"/>
        <v>871.44880070994679</v>
      </c>
      <c r="D5068" s="132">
        <f t="shared" si="1618"/>
        <v>45088</v>
      </c>
      <c r="E5068" s="105">
        <f t="shared" si="1616"/>
        <v>1.4679999999999999E-3</v>
      </c>
      <c r="F5068" s="106">
        <f t="shared" si="1619"/>
        <v>6</v>
      </c>
      <c r="G5068" s="106">
        <f t="shared" si="1620"/>
        <v>30</v>
      </c>
      <c r="H5068" s="104">
        <f t="shared" si="1630"/>
        <v>1.00029342</v>
      </c>
      <c r="I5068" s="104">
        <f t="shared" si="1621"/>
        <v>1.1074894099999999</v>
      </c>
      <c r="J5068" s="104">
        <f t="shared" si="1622"/>
        <v>1.1078143600000001</v>
      </c>
      <c r="K5068" s="104">
        <f t="shared" si="1623"/>
        <v>965.40349543000002</v>
      </c>
      <c r="L5068" s="107">
        <f t="shared" ref="L5068:L5131" si="1632">IF(DAY(A5068)=E$2,VLOOKUP(A5068,$X$10:$AE$196,7),0)</f>
        <v>0</v>
      </c>
      <c r="M5068" s="105">
        <f t="shared" ref="M5068:M5131" si="1633">IF(DAY(A5068)=E$2,VLOOKUP(A5068,$X$10:$AE$200,5),0)</f>
        <v>0</v>
      </c>
      <c r="N5068" s="104">
        <f t="shared" si="1624"/>
        <v>0</v>
      </c>
      <c r="O5068" s="113">
        <f t="shared" si="1631"/>
        <v>0.11</v>
      </c>
      <c r="P5068" s="108">
        <f t="shared" si="1625"/>
        <v>1.001740847</v>
      </c>
      <c r="Q5068" s="104">
        <f t="shared" si="1626"/>
        <v>1.6806197700000001</v>
      </c>
      <c r="R5068" s="104">
        <f t="shared" si="1627"/>
        <v>1.6806197700000001</v>
      </c>
      <c r="S5068" s="109" t="s">
        <v>52</v>
      </c>
      <c r="T5068" s="110">
        <f t="shared" ref="T5068:T5131" si="1634">IF(DAY(A5068)=E$2+1,VLOOKUP(A5067,$X$10:$AE$200,8),T5067)</f>
        <v>45117</v>
      </c>
      <c r="U5068" s="111">
        <f t="shared" si="1628"/>
        <v>0</v>
      </c>
    </row>
    <row r="5069" spans="1:21" x14ac:dyDescent="0.2">
      <c r="A5069" s="112">
        <f t="shared" si="1629"/>
        <v>45094</v>
      </c>
      <c r="B5069" s="104">
        <f t="shared" si="1617"/>
        <v>967.41181413000004</v>
      </c>
      <c r="C5069" s="104">
        <f t="shared" si="1615"/>
        <v>871.44880070994679</v>
      </c>
      <c r="D5069" s="132">
        <f t="shared" si="1618"/>
        <v>45088</v>
      </c>
      <c r="E5069" s="105">
        <f t="shared" si="1616"/>
        <v>1.4679999999999999E-3</v>
      </c>
      <c r="F5069" s="106">
        <f t="shared" si="1619"/>
        <v>7</v>
      </c>
      <c r="G5069" s="106">
        <f t="shared" si="1620"/>
        <v>30</v>
      </c>
      <c r="H5069" s="104">
        <f t="shared" si="1630"/>
        <v>1.00034234</v>
      </c>
      <c r="I5069" s="104">
        <f t="shared" si="1621"/>
        <v>1.1074894099999999</v>
      </c>
      <c r="J5069" s="104">
        <f t="shared" si="1622"/>
        <v>1.1078685399999999</v>
      </c>
      <c r="K5069" s="104">
        <f t="shared" si="1623"/>
        <v>965.45071052000003</v>
      </c>
      <c r="L5069" s="107">
        <f t="shared" si="1632"/>
        <v>0</v>
      </c>
      <c r="M5069" s="105">
        <f t="shared" si="1633"/>
        <v>0</v>
      </c>
      <c r="N5069" s="104">
        <f t="shared" si="1624"/>
        <v>0</v>
      </c>
      <c r="O5069" s="113">
        <f t="shared" si="1631"/>
        <v>0.11</v>
      </c>
      <c r="P5069" s="108">
        <f t="shared" si="1625"/>
        <v>1.002031283</v>
      </c>
      <c r="Q5069" s="104">
        <f t="shared" si="1626"/>
        <v>1.9611036100000001</v>
      </c>
      <c r="R5069" s="104">
        <f t="shared" si="1627"/>
        <v>1.9611036100000001</v>
      </c>
      <c r="S5069" s="109" t="s">
        <v>52</v>
      </c>
      <c r="T5069" s="110">
        <f t="shared" si="1634"/>
        <v>45117</v>
      </c>
      <c r="U5069" s="111">
        <f t="shared" si="1628"/>
        <v>0</v>
      </c>
    </row>
    <row r="5070" spans="1:21" x14ac:dyDescent="0.2">
      <c r="A5070" s="112">
        <f t="shared" si="1629"/>
        <v>45095</v>
      </c>
      <c r="B5070" s="104">
        <f t="shared" si="1617"/>
        <v>967.73961284999996</v>
      </c>
      <c r="C5070" s="104">
        <f t="shared" si="1615"/>
        <v>871.44880070994679</v>
      </c>
      <c r="D5070" s="132">
        <f t="shared" si="1618"/>
        <v>45088</v>
      </c>
      <c r="E5070" s="105">
        <f t="shared" si="1616"/>
        <v>1.4679999999999999E-3</v>
      </c>
      <c r="F5070" s="106">
        <f t="shared" si="1619"/>
        <v>8</v>
      </c>
      <c r="G5070" s="106">
        <f t="shared" si="1620"/>
        <v>30</v>
      </c>
      <c r="H5070" s="104">
        <f t="shared" si="1630"/>
        <v>1.0003912500000001</v>
      </c>
      <c r="I5070" s="104">
        <f t="shared" si="1621"/>
        <v>1.1074894099999999</v>
      </c>
      <c r="J5070" s="104">
        <f t="shared" si="1622"/>
        <v>1.10792271</v>
      </c>
      <c r="K5070" s="104">
        <f t="shared" si="1623"/>
        <v>965.49791689999995</v>
      </c>
      <c r="L5070" s="107">
        <f t="shared" si="1632"/>
        <v>0</v>
      </c>
      <c r="M5070" s="105">
        <f t="shared" si="1633"/>
        <v>0</v>
      </c>
      <c r="N5070" s="104">
        <f t="shared" si="1624"/>
        <v>0</v>
      </c>
      <c r="O5070" s="113">
        <f t="shared" si="1631"/>
        <v>0.11</v>
      </c>
      <c r="P5070" s="108">
        <f t="shared" si="1625"/>
        <v>1.0023218030000001</v>
      </c>
      <c r="Q5070" s="104">
        <f t="shared" si="1626"/>
        <v>2.24169595</v>
      </c>
      <c r="R5070" s="104">
        <f t="shared" si="1627"/>
        <v>2.24169595</v>
      </c>
      <c r="S5070" s="109" t="s">
        <v>52</v>
      </c>
      <c r="T5070" s="110">
        <f t="shared" si="1634"/>
        <v>45117</v>
      </c>
      <c r="U5070" s="111">
        <f t="shared" si="1628"/>
        <v>0</v>
      </c>
    </row>
    <row r="5071" spans="1:21" x14ac:dyDescent="0.2">
      <c r="A5071" s="112">
        <f t="shared" si="1629"/>
        <v>45096</v>
      </c>
      <c r="B5071" s="104">
        <f t="shared" si="1617"/>
        <v>968.06752885999992</v>
      </c>
      <c r="C5071" s="104">
        <f t="shared" si="1615"/>
        <v>871.44880070994679</v>
      </c>
      <c r="D5071" s="132">
        <f t="shared" si="1618"/>
        <v>45088</v>
      </c>
      <c r="E5071" s="105">
        <f t="shared" si="1616"/>
        <v>1.4679999999999999E-3</v>
      </c>
      <c r="F5071" s="106">
        <f t="shared" si="1619"/>
        <v>9</v>
      </c>
      <c r="G5071" s="106">
        <f t="shared" si="1620"/>
        <v>30</v>
      </c>
      <c r="H5071" s="104">
        <f t="shared" si="1630"/>
        <v>1.0004401700000001</v>
      </c>
      <c r="I5071" s="104">
        <f t="shared" si="1621"/>
        <v>1.1074894099999999</v>
      </c>
      <c r="J5071" s="104">
        <f t="shared" si="1622"/>
        <v>1.10797689</v>
      </c>
      <c r="K5071" s="104">
        <f t="shared" si="1623"/>
        <v>965.54513199999997</v>
      </c>
      <c r="L5071" s="107">
        <f t="shared" si="1632"/>
        <v>0</v>
      </c>
      <c r="M5071" s="105">
        <f t="shared" si="1633"/>
        <v>0</v>
      </c>
      <c r="N5071" s="104">
        <f t="shared" si="1624"/>
        <v>0</v>
      </c>
      <c r="O5071" s="113">
        <f t="shared" si="1631"/>
        <v>0.11</v>
      </c>
      <c r="P5071" s="108">
        <f t="shared" si="1625"/>
        <v>1.002612407</v>
      </c>
      <c r="Q5071" s="104">
        <f t="shared" si="1626"/>
        <v>2.5223968600000002</v>
      </c>
      <c r="R5071" s="104">
        <f t="shared" si="1627"/>
        <v>2.5223968600000002</v>
      </c>
      <c r="S5071" s="109" t="s">
        <v>52</v>
      </c>
      <c r="T5071" s="110">
        <f t="shared" si="1634"/>
        <v>45117</v>
      </c>
      <c r="U5071" s="111">
        <f t="shared" si="1628"/>
        <v>0</v>
      </c>
    </row>
    <row r="5072" spans="1:21" x14ac:dyDescent="0.2">
      <c r="A5072" s="112">
        <f t="shared" si="1629"/>
        <v>45097</v>
      </c>
      <c r="B5072" s="104">
        <f t="shared" si="1617"/>
        <v>968.39555340999993</v>
      </c>
      <c r="C5072" s="104">
        <f t="shared" si="1615"/>
        <v>871.44880070994679</v>
      </c>
      <c r="D5072" s="132">
        <f t="shared" si="1618"/>
        <v>45088</v>
      </c>
      <c r="E5072" s="105">
        <f t="shared" si="1616"/>
        <v>1.4679999999999999E-3</v>
      </c>
      <c r="F5072" s="106">
        <f t="shared" si="1619"/>
        <v>10</v>
      </c>
      <c r="G5072" s="106">
        <f t="shared" si="1620"/>
        <v>30</v>
      </c>
      <c r="H5072" s="104">
        <f t="shared" si="1630"/>
        <v>1.0004890900000001</v>
      </c>
      <c r="I5072" s="104">
        <f t="shared" si="1621"/>
        <v>1.1074894099999999</v>
      </c>
      <c r="J5072" s="104">
        <f t="shared" si="1622"/>
        <v>1.10803107</v>
      </c>
      <c r="K5072" s="104">
        <f t="shared" si="1623"/>
        <v>965.59234709999998</v>
      </c>
      <c r="L5072" s="107">
        <f t="shared" si="1632"/>
        <v>0</v>
      </c>
      <c r="M5072" s="105">
        <f t="shared" si="1633"/>
        <v>0</v>
      </c>
      <c r="N5072" s="104">
        <f t="shared" si="1624"/>
        <v>0</v>
      </c>
      <c r="O5072" s="113">
        <f t="shared" si="1631"/>
        <v>0.11</v>
      </c>
      <c r="P5072" s="108">
        <f t="shared" si="1625"/>
        <v>1.002903095</v>
      </c>
      <c r="Q5072" s="104">
        <f t="shared" si="1626"/>
        <v>2.8032063100000002</v>
      </c>
      <c r="R5072" s="104">
        <f t="shared" si="1627"/>
        <v>2.8032063100000002</v>
      </c>
      <c r="S5072" s="109" t="s">
        <v>52</v>
      </c>
      <c r="T5072" s="110">
        <f t="shared" si="1634"/>
        <v>45117</v>
      </c>
      <c r="U5072" s="111">
        <f t="shared" si="1628"/>
        <v>0</v>
      </c>
    </row>
    <row r="5073" spans="1:21" x14ac:dyDescent="0.2">
      <c r="A5073" s="112">
        <f t="shared" si="1629"/>
        <v>45098</v>
      </c>
      <c r="B5073" s="104">
        <f t="shared" si="1617"/>
        <v>968.72368747999997</v>
      </c>
      <c r="C5073" s="104">
        <f t="shared" si="1615"/>
        <v>871.44880070994679</v>
      </c>
      <c r="D5073" s="132">
        <f t="shared" si="1618"/>
        <v>45088</v>
      </c>
      <c r="E5073" s="105">
        <f t="shared" si="1616"/>
        <v>1.4679999999999999E-3</v>
      </c>
      <c r="F5073" s="106">
        <f t="shared" si="1619"/>
        <v>11</v>
      </c>
      <c r="G5073" s="106">
        <f t="shared" si="1620"/>
        <v>30</v>
      </c>
      <c r="H5073" s="104">
        <f t="shared" si="1630"/>
        <v>1.0005380100000001</v>
      </c>
      <c r="I5073" s="104">
        <f t="shared" si="1621"/>
        <v>1.1074894099999999</v>
      </c>
      <c r="J5073" s="104">
        <f t="shared" si="1622"/>
        <v>1.10808525</v>
      </c>
      <c r="K5073" s="104">
        <f t="shared" si="1623"/>
        <v>965.63956218999999</v>
      </c>
      <c r="L5073" s="107">
        <f t="shared" si="1632"/>
        <v>0</v>
      </c>
      <c r="M5073" s="105">
        <f t="shared" si="1633"/>
        <v>0</v>
      </c>
      <c r="N5073" s="104">
        <f t="shared" si="1624"/>
        <v>0</v>
      </c>
      <c r="O5073" s="113">
        <f t="shared" si="1631"/>
        <v>0.11</v>
      </c>
      <c r="P5073" s="108">
        <f t="shared" si="1625"/>
        <v>1.0031938680000001</v>
      </c>
      <c r="Q5073" s="104">
        <f t="shared" si="1626"/>
        <v>3.0841252899999998</v>
      </c>
      <c r="R5073" s="104">
        <f t="shared" si="1627"/>
        <v>3.0841252899999998</v>
      </c>
      <c r="S5073" s="109" t="s">
        <v>52</v>
      </c>
      <c r="T5073" s="110">
        <f t="shared" si="1634"/>
        <v>45117</v>
      </c>
      <c r="U5073" s="111">
        <f t="shared" si="1628"/>
        <v>0</v>
      </c>
    </row>
    <row r="5074" spans="1:21" x14ac:dyDescent="0.2">
      <c r="A5074" s="112">
        <f t="shared" si="1629"/>
        <v>45099</v>
      </c>
      <c r="B5074" s="104">
        <f t="shared" si="1617"/>
        <v>969.05193013999997</v>
      </c>
      <c r="C5074" s="104">
        <f t="shared" ref="C5074:C5137" si="1635">IF(DAY(A5073)=$E$2,VLOOKUP(A5073,X$10:Y$200,2),C5073)</f>
        <v>871.44880070994679</v>
      </c>
      <c r="D5074" s="132">
        <f t="shared" si="1618"/>
        <v>45088</v>
      </c>
      <c r="E5074" s="105">
        <f t="shared" si="1616"/>
        <v>1.4679999999999999E-3</v>
      </c>
      <c r="F5074" s="106">
        <f t="shared" si="1619"/>
        <v>12</v>
      </c>
      <c r="G5074" s="106">
        <f t="shared" si="1620"/>
        <v>30</v>
      </c>
      <c r="H5074" s="104">
        <f t="shared" si="1630"/>
        <v>1.00058694</v>
      </c>
      <c r="I5074" s="104">
        <f t="shared" si="1621"/>
        <v>1.1074894099999999</v>
      </c>
      <c r="J5074" s="104">
        <f t="shared" si="1622"/>
        <v>1.10813943</v>
      </c>
      <c r="K5074" s="104">
        <f t="shared" si="1623"/>
        <v>965.68677729000001</v>
      </c>
      <c r="L5074" s="107">
        <f t="shared" si="1632"/>
        <v>0</v>
      </c>
      <c r="M5074" s="105">
        <f t="shared" si="1633"/>
        <v>0</v>
      </c>
      <c r="N5074" s="104">
        <f t="shared" si="1624"/>
        <v>0</v>
      </c>
      <c r="O5074" s="113">
        <f t="shared" si="1631"/>
        <v>0.11</v>
      </c>
      <c r="P5074" s="108">
        <f t="shared" si="1625"/>
        <v>1.0034847250000001</v>
      </c>
      <c r="Q5074" s="104">
        <f t="shared" si="1626"/>
        <v>3.3651528499999999</v>
      </c>
      <c r="R5074" s="104">
        <f t="shared" si="1627"/>
        <v>3.3651528499999999</v>
      </c>
      <c r="S5074" s="109" t="s">
        <v>52</v>
      </c>
      <c r="T5074" s="110">
        <f t="shared" si="1634"/>
        <v>45117</v>
      </c>
      <c r="U5074" s="111">
        <f t="shared" si="1628"/>
        <v>0</v>
      </c>
    </row>
    <row r="5075" spans="1:21" x14ac:dyDescent="0.2">
      <c r="A5075" s="112">
        <f t="shared" si="1629"/>
        <v>45100</v>
      </c>
      <c r="B5075" s="104">
        <f t="shared" si="1617"/>
        <v>969.38028138000004</v>
      </c>
      <c r="C5075" s="104">
        <f t="shared" si="1635"/>
        <v>871.44880070994679</v>
      </c>
      <c r="D5075" s="132">
        <f t="shared" si="1618"/>
        <v>45088</v>
      </c>
      <c r="E5075" s="105">
        <f t="shared" si="1616"/>
        <v>1.4679999999999999E-3</v>
      </c>
      <c r="F5075" s="106">
        <f t="shared" si="1619"/>
        <v>13</v>
      </c>
      <c r="G5075" s="106">
        <f t="shared" si="1620"/>
        <v>30</v>
      </c>
      <c r="H5075" s="104">
        <f t="shared" si="1630"/>
        <v>1.00063586</v>
      </c>
      <c r="I5075" s="104">
        <f t="shared" si="1621"/>
        <v>1.1074894099999999</v>
      </c>
      <c r="J5075" s="104">
        <f t="shared" si="1622"/>
        <v>1.1081936100000001</v>
      </c>
      <c r="K5075" s="104">
        <f t="shared" si="1623"/>
        <v>965.73399238000002</v>
      </c>
      <c r="L5075" s="107">
        <f t="shared" si="1632"/>
        <v>0</v>
      </c>
      <c r="M5075" s="105">
        <f t="shared" si="1633"/>
        <v>0</v>
      </c>
      <c r="N5075" s="104">
        <f t="shared" si="1624"/>
        <v>0</v>
      </c>
      <c r="O5075" s="113">
        <f t="shared" si="1631"/>
        <v>0.11</v>
      </c>
      <c r="P5075" s="108">
        <f t="shared" si="1625"/>
        <v>1.0037756659999999</v>
      </c>
      <c r="Q5075" s="104">
        <f t="shared" si="1626"/>
        <v>3.6462889999999999</v>
      </c>
      <c r="R5075" s="104">
        <f t="shared" si="1627"/>
        <v>3.6462889999999999</v>
      </c>
      <c r="S5075" s="109" t="s">
        <v>52</v>
      </c>
      <c r="T5075" s="110">
        <f t="shared" si="1634"/>
        <v>45117</v>
      </c>
      <c r="U5075" s="111">
        <f t="shared" si="1628"/>
        <v>0</v>
      </c>
    </row>
    <row r="5076" spans="1:21" x14ac:dyDescent="0.2">
      <c r="A5076" s="112">
        <f t="shared" si="1629"/>
        <v>45101</v>
      </c>
      <c r="B5076" s="104">
        <f t="shared" si="1617"/>
        <v>969.70875093000006</v>
      </c>
      <c r="C5076" s="104">
        <f t="shared" si="1635"/>
        <v>871.44880070994679</v>
      </c>
      <c r="D5076" s="132">
        <f t="shared" si="1618"/>
        <v>45088</v>
      </c>
      <c r="E5076" s="105">
        <f t="shared" si="1616"/>
        <v>1.4679999999999999E-3</v>
      </c>
      <c r="F5076" s="106">
        <f t="shared" si="1619"/>
        <v>14</v>
      </c>
      <c r="G5076" s="106">
        <f t="shared" si="1620"/>
        <v>30</v>
      </c>
      <c r="H5076" s="104">
        <f t="shared" si="1630"/>
        <v>1.00068479</v>
      </c>
      <c r="I5076" s="104">
        <f t="shared" si="1621"/>
        <v>1.1074894099999999</v>
      </c>
      <c r="J5076" s="104">
        <f t="shared" si="1622"/>
        <v>1.1082478</v>
      </c>
      <c r="K5076" s="104">
        <f t="shared" si="1623"/>
        <v>965.78121619000001</v>
      </c>
      <c r="L5076" s="107">
        <f t="shared" si="1632"/>
        <v>0</v>
      </c>
      <c r="M5076" s="105">
        <f t="shared" si="1633"/>
        <v>0</v>
      </c>
      <c r="N5076" s="104">
        <f t="shared" si="1624"/>
        <v>0</v>
      </c>
      <c r="O5076" s="113">
        <f t="shared" si="1631"/>
        <v>0.11</v>
      </c>
      <c r="P5076" s="108">
        <f t="shared" si="1625"/>
        <v>1.0040666920000001</v>
      </c>
      <c r="Q5076" s="104">
        <f t="shared" si="1626"/>
        <v>3.92753474</v>
      </c>
      <c r="R5076" s="104">
        <f t="shared" si="1627"/>
        <v>3.92753474</v>
      </c>
      <c r="S5076" s="109" t="s">
        <v>52</v>
      </c>
      <c r="T5076" s="110">
        <f t="shared" si="1634"/>
        <v>45117</v>
      </c>
      <c r="U5076" s="111">
        <f t="shared" si="1628"/>
        <v>0</v>
      </c>
    </row>
    <row r="5077" spans="1:21" x14ac:dyDescent="0.2">
      <c r="A5077" s="112">
        <f t="shared" si="1629"/>
        <v>45102</v>
      </c>
      <c r="B5077" s="104">
        <f t="shared" si="1617"/>
        <v>970.03733785999998</v>
      </c>
      <c r="C5077" s="104">
        <f t="shared" si="1635"/>
        <v>871.44880070994679</v>
      </c>
      <c r="D5077" s="132">
        <f t="shared" si="1618"/>
        <v>45088</v>
      </c>
      <c r="E5077" s="105">
        <f t="shared" si="1616"/>
        <v>1.4679999999999999E-3</v>
      </c>
      <c r="F5077" s="106">
        <f t="shared" si="1619"/>
        <v>15</v>
      </c>
      <c r="G5077" s="106">
        <f t="shared" si="1620"/>
        <v>30</v>
      </c>
      <c r="H5077" s="104">
        <f t="shared" si="1630"/>
        <v>1.0007337300000001</v>
      </c>
      <c r="I5077" s="104">
        <f t="shared" si="1621"/>
        <v>1.1074894099999999</v>
      </c>
      <c r="J5077" s="104">
        <f t="shared" si="1622"/>
        <v>1.1083019999999999</v>
      </c>
      <c r="K5077" s="104">
        <f t="shared" si="1623"/>
        <v>965.82844871999998</v>
      </c>
      <c r="L5077" s="107">
        <f t="shared" si="1632"/>
        <v>0</v>
      </c>
      <c r="M5077" s="105">
        <f t="shared" si="1633"/>
        <v>0</v>
      </c>
      <c r="N5077" s="104">
        <f t="shared" si="1624"/>
        <v>0</v>
      </c>
      <c r="O5077" s="113">
        <f t="shared" si="1631"/>
        <v>0.11</v>
      </c>
      <c r="P5077" s="108">
        <f t="shared" si="1625"/>
        <v>1.0043578019999999</v>
      </c>
      <c r="Q5077" s="104">
        <f t="shared" si="1626"/>
        <v>4.2088891400000001</v>
      </c>
      <c r="R5077" s="104">
        <f t="shared" si="1627"/>
        <v>4.2088891400000001</v>
      </c>
      <c r="S5077" s="109" t="s">
        <v>52</v>
      </c>
      <c r="T5077" s="110">
        <f t="shared" si="1634"/>
        <v>45117</v>
      </c>
      <c r="U5077" s="111">
        <f t="shared" si="1628"/>
        <v>0</v>
      </c>
    </row>
    <row r="5078" spans="1:21" x14ac:dyDescent="0.2">
      <c r="A5078" s="112">
        <f t="shared" si="1629"/>
        <v>45103</v>
      </c>
      <c r="B5078" s="104">
        <f t="shared" si="1617"/>
        <v>970.36602465999999</v>
      </c>
      <c r="C5078" s="104">
        <f t="shared" si="1635"/>
        <v>871.44880070994679</v>
      </c>
      <c r="D5078" s="132">
        <f t="shared" si="1618"/>
        <v>45088</v>
      </c>
      <c r="E5078" s="105">
        <f t="shared" si="1616"/>
        <v>1.4679999999999999E-3</v>
      </c>
      <c r="F5078" s="106">
        <f t="shared" si="1619"/>
        <v>16</v>
      </c>
      <c r="G5078" s="106">
        <f t="shared" si="1620"/>
        <v>30</v>
      </c>
      <c r="H5078" s="104">
        <f t="shared" si="1630"/>
        <v>1.00078266</v>
      </c>
      <c r="I5078" s="104">
        <f t="shared" si="1621"/>
        <v>1.1074894099999999</v>
      </c>
      <c r="J5078" s="104">
        <f t="shared" si="1622"/>
        <v>1.1083561900000001</v>
      </c>
      <c r="K5078" s="104">
        <f t="shared" si="1623"/>
        <v>965.87567252999997</v>
      </c>
      <c r="L5078" s="107">
        <f t="shared" si="1632"/>
        <v>0</v>
      </c>
      <c r="M5078" s="105">
        <f t="shared" si="1633"/>
        <v>0</v>
      </c>
      <c r="N5078" s="104">
        <f t="shared" si="1624"/>
        <v>0</v>
      </c>
      <c r="O5078" s="113">
        <f t="shared" si="1631"/>
        <v>0.11</v>
      </c>
      <c r="P5078" s="108">
        <f t="shared" si="1625"/>
        <v>1.004648996</v>
      </c>
      <c r="Q5078" s="104">
        <f t="shared" si="1626"/>
        <v>4.4903521299999998</v>
      </c>
      <c r="R5078" s="104">
        <f t="shared" si="1627"/>
        <v>4.4903521299999998</v>
      </c>
      <c r="S5078" s="109" t="s">
        <v>52</v>
      </c>
      <c r="T5078" s="110">
        <f t="shared" si="1634"/>
        <v>45117</v>
      </c>
      <c r="U5078" s="111">
        <f t="shared" si="1628"/>
        <v>0</v>
      </c>
    </row>
    <row r="5079" spans="1:21" x14ac:dyDescent="0.2">
      <c r="A5079" s="112">
        <f t="shared" si="1629"/>
        <v>45104</v>
      </c>
      <c r="B5079" s="104">
        <f t="shared" si="1617"/>
        <v>970.69482982000011</v>
      </c>
      <c r="C5079" s="104">
        <f t="shared" si="1635"/>
        <v>871.44880070994679</v>
      </c>
      <c r="D5079" s="132">
        <f t="shared" si="1618"/>
        <v>45088</v>
      </c>
      <c r="E5079" s="105">
        <f t="shared" si="1616"/>
        <v>1.4679999999999999E-3</v>
      </c>
      <c r="F5079" s="106">
        <f t="shared" si="1619"/>
        <v>17</v>
      </c>
      <c r="G5079" s="106">
        <f t="shared" si="1620"/>
        <v>30</v>
      </c>
      <c r="H5079" s="104">
        <f t="shared" si="1630"/>
        <v>1.0008315999999999</v>
      </c>
      <c r="I5079" s="104">
        <f t="shared" si="1621"/>
        <v>1.1074894099999999</v>
      </c>
      <c r="J5079" s="104">
        <f t="shared" si="1622"/>
        <v>1.10841039</v>
      </c>
      <c r="K5079" s="104">
        <f t="shared" si="1623"/>
        <v>965.92290505000005</v>
      </c>
      <c r="L5079" s="107">
        <f t="shared" si="1632"/>
        <v>0</v>
      </c>
      <c r="M5079" s="105">
        <f t="shared" si="1633"/>
        <v>0</v>
      </c>
      <c r="N5079" s="104">
        <f t="shared" si="1624"/>
        <v>0</v>
      </c>
      <c r="O5079" s="113">
        <f t="shared" si="1631"/>
        <v>0.11</v>
      </c>
      <c r="P5079" s="108">
        <f t="shared" si="1625"/>
        <v>1.004940275</v>
      </c>
      <c r="Q5079" s="104">
        <f t="shared" si="1626"/>
        <v>4.77192477</v>
      </c>
      <c r="R5079" s="104">
        <f t="shared" si="1627"/>
        <v>4.77192477</v>
      </c>
      <c r="S5079" s="109" t="s">
        <v>52</v>
      </c>
      <c r="T5079" s="110">
        <f t="shared" si="1634"/>
        <v>45117</v>
      </c>
      <c r="U5079" s="111">
        <f t="shared" si="1628"/>
        <v>0</v>
      </c>
    </row>
    <row r="5080" spans="1:21" x14ac:dyDescent="0.2">
      <c r="A5080" s="112">
        <f t="shared" si="1629"/>
        <v>45105</v>
      </c>
      <c r="B5080" s="104">
        <f t="shared" si="1617"/>
        <v>971.02374365000003</v>
      </c>
      <c r="C5080" s="104">
        <f t="shared" si="1635"/>
        <v>871.44880070994679</v>
      </c>
      <c r="D5080" s="132">
        <f t="shared" si="1618"/>
        <v>45088</v>
      </c>
      <c r="E5080" s="105">
        <f t="shared" si="1616"/>
        <v>1.4679999999999999E-3</v>
      </c>
      <c r="F5080" s="106">
        <f t="shared" si="1619"/>
        <v>18</v>
      </c>
      <c r="G5080" s="106">
        <f t="shared" si="1620"/>
        <v>30</v>
      </c>
      <c r="H5080" s="104">
        <f t="shared" si="1630"/>
        <v>1.00088054</v>
      </c>
      <c r="I5080" s="104">
        <f t="shared" si="1621"/>
        <v>1.1074894099999999</v>
      </c>
      <c r="J5080" s="104">
        <f t="shared" si="1622"/>
        <v>1.1084645900000001</v>
      </c>
      <c r="K5080" s="104">
        <f t="shared" si="1623"/>
        <v>965.97013758000003</v>
      </c>
      <c r="L5080" s="107">
        <f t="shared" si="1632"/>
        <v>0</v>
      </c>
      <c r="M5080" s="105">
        <f t="shared" si="1633"/>
        <v>0</v>
      </c>
      <c r="N5080" s="104">
        <f t="shared" si="1624"/>
        <v>0</v>
      </c>
      <c r="O5080" s="113">
        <f t="shared" si="1631"/>
        <v>0.11</v>
      </c>
      <c r="P5080" s="108">
        <f t="shared" si="1625"/>
        <v>1.0052316379999999</v>
      </c>
      <c r="Q5080" s="104">
        <f t="shared" si="1626"/>
        <v>5.0536060699999998</v>
      </c>
      <c r="R5080" s="104">
        <f t="shared" si="1627"/>
        <v>5.0536060699999998</v>
      </c>
      <c r="S5080" s="109" t="s">
        <v>52</v>
      </c>
      <c r="T5080" s="110">
        <f t="shared" si="1634"/>
        <v>45117</v>
      </c>
      <c r="U5080" s="111">
        <f t="shared" si="1628"/>
        <v>0</v>
      </c>
    </row>
    <row r="5081" spans="1:21" x14ac:dyDescent="0.2">
      <c r="A5081" s="112">
        <f t="shared" si="1629"/>
        <v>45106</v>
      </c>
      <c r="B5081" s="104">
        <f t="shared" si="1617"/>
        <v>971.35276710999995</v>
      </c>
      <c r="C5081" s="104">
        <f t="shared" si="1635"/>
        <v>871.44880070994679</v>
      </c>
      <c r="D5081" s="132">
        <f t="shared" si="1618"/>
        <v>45088</v>
      </c>
      <c r="E5081" s="105">
        <f t="shared" si="1616"/>
        <v>1.4679999999999999E-3</v>
      </c>
      <c r="F5081" s="106">
        <f t="shared" si="1619"/>
        <v>19</v>
      </c>
      <c r="G5081" s="106">
        <f t="shared" si="1620"/>
        <v>30</v>
      </c>
      <c r="H5081" s="104">
        <f t="shared" si="1630"/>
        <v>1.0009294799999999</v>
      </c>
      <c r="I5081" s="104">
        <f t="shared" si="1621"/>
        <v>1.1074894099999999</v>
      </c>
      <c r="J5081" s="104">
        <f t="shared" si="1622"/>
        <v>1.10851879</v>
      </c>
      <c r="K5081" s="104">
        <f t="shared" si="1623"/>
        <v>966.01737009999999</v>
      </c>
      <c r="L5081" s="107">
        <f t="shared" si="1632"/>
        <v>0</v>
      </c>
      <c r="M5081" s="105">
        <f t="shared" si="1633"/>
        <v>0</v>
      </c>
      <c r="N5081" s="104">
        <f t="shared" si="1624"/>
        <v>0</v>
      </c>
      <c r="O5081" s="113">
        <f t="shared" si="1631"/>
        <v>0.11</v>
      </c>
      <c r="P5081" s="108">
        <f t="shared" si="1625"/>
        <v>1.005523086</v>
      </c>
      <c r="Q5081" s="104">
        <f t="shared" si="1626"/>
        <v>5.3353970100000003</v>
      </c>
      <c r="R5081" s="104">
        <f t="shared" si="1627"/>
        <v>5.3353970100000003</v>
      </c>
      <c r="S5081" s="109" t="s">
        <v>52</v>
      </c>
      <c r="T5081" s="110">
        <f t="shared" si="1634"/>
        <v>45117</v>
      </c>
      <c r="U5081" s="111">
        <f t="shared" si="1628"/>
        <v>0</v>
      </c>
    </row>
    <row r="5082" spans="1:21" x14ac:dyDescent="0.2">
      <c r="A5082" s="112">
        <f t="shared" si="1629"/>
        <v>45107</v>
      </c>
      <c r="B5082" s="104">
        <f t="shared" si="1617"/>
        <v>971.68189925000001</v>
      </c>
      <c r="C5082" s="104">
        <f t="shared" si="1635"/>
        <v>871.44880070994679</v>
      </c>
      <c r="D5082" s="132">
        <f t="shared" si="1618"/>
        <v>45088</v>
      </c>
      <c r="E5082" s="105">
        <f t="shared" si="1616"/>
        <v>1.4679999999999999E-3</v>
      </c>
      <c r="F5082" s="106">
        <f t="shared" si="1619"/>
        <v>20</v>
      </c>
      <c r="G5082" s="106">
        <f t="shared" si="1620"/>
        <v>30</v>
      </c>
      <c r="H5082" s="104">
        <f t="shared" si="1630"/>
        <v>1.00097842</v>
      </c>
      <c r="I5082" s="104">
        <f t="shared" si="1621"/>
        <v>1.1074894099999999</v>
      </c>
      <c r="J5082" s="104">
        <f t="shared" si="1622"/>
        <v>1.1085729900000001</v>
      </c>
      <c r="K5082" s="104">
        <f t="shared" si="1623"/>
        <v>966.06460262999997</v>
      </c>
      <c r="L5082" s="107">
        <f t="shared" si="1632"/>
        <v>0</v>
      </c>
      <c r="M5082" s="105">
        <f t="shared" si="1633"/>
        <v>0</v>
      </c>
      <c r="N5082" s="104">
        <f t="shared" si="1624"/>
        <v>0</v>
      </c>
      <c r="O5082" s="113">
        <f t="shared" si="1631"/>
        <v>0.11</v>
      </c>
      <c r="P5082" s="108">
        <f t="shared" si="1625"/>
        <v>1.005814618</v>
      </c>
      <c r="Q5082" s="104">
        <f t="shared" si="1626"/>
        <v>5.6172966200000003</v>
      </c>
      <c r="R5082" s="104">
        <f t="shared" si="1627"/>
        <v>5.6172966200000003</v>
      </c>
      <c r="S5082" s="109" t="s">
        <v>52</v>
      </c>
      <c r="T5082" s="110">
        <f t="shared" si="1634"/>
        <v>45117</v>
      </c>
      <c r="U5082" s="111">
        <f t="shared" si="1628"/>
        <v>0</v>
      </c>
    </row>
    <row r="5083" spans="1:21" x14ac:dyDescent="0.2">
      <c r="A5083" s="112">
        <f t="shared" si="1629"/>
        <v>45108</v>
      </c>
      <c r="B5083" s="104">
        <f t="shared" si="1617"/>
        <v>972.01115858000003</v>
      </c>
      <c r="C5083" s="104">
        <f t="shared" si="1635"/>
        <v>871.44880070994679</v>
      </c>
      <c r="D5083" s="132">
        <f t="shared" si="1618"/>
        <v>45088</v>
      </c>
      <c r="E5083" s="105">
        <f t="shared" si="1616"/>
        <v>1.4679999999999999E-3</v>
      </c>
      <c r="F5083" s="106">
        <f t="shared" si="1619"/>
        <v>21</v>
      </c>
      <c r="G5083" s="106">
        <f t="shared" si="1620"/>
        <v>30</v>
      </c>
      <c r="H5083" s="104">
        <f t="shared" si="1630"/>
        <v>1.0010273700000001</v>
      </c>
      <c r="I5083" s="104">
        <f t="shared" si="1621"/>
        <v>1.1074894099999999</v>
      </c>
      <c r="J5083" s="104">
        <f t="shared" si="1622"/>
        <v>1.1086272100000001</v>
      </c>
      <c r="K5083" s="104">
        <f t="shared" si="1623"/>
        <v>966.11185258</v>
      </c>
      <c r="L5083" s="107">
        <f t="shared" si="1632"/>
        <v>0</v>
      </c>
      <c r="M5083" s="105">
        <f t="shared" si="1633"/>
        <v>0</v>
      </c>
      <c r="N5083" s="104">
        <f t="shared" si="1624"/>
        <v>0</v>
      </c>
      <c r="O5083" s="113">
        <f t="shared" si="1631"/>
        <v>0.11</v>
      </c>
      <c r="P5083" s="108">
        <f t="shared" si="1625"/>
        <v>1.0061062350000001</v>
      </c>
      <c r="Q5083" s="104">
        <f t="shared" si="1626"/>
        <v>5.8993060000000002</v>
      </c>
      <c r="R5083" s="104">
        <f t="shared" si="1627"/>
        <v>5.8993060000000002</v>
      </c>
      <c r="S5083" s="109" t="s">
        <v>52</v>
      </c>
      <c r="T5083" s="110">
        <f t="shared" si="1634"/>
        <v>45117</v>
      </c>
      <c r="U5083" s="111">
        <f t="shared" si="1628"/>
        <v>0</v>
      </c>
    </row>
    <row r="5084" spans="1:21" x14ac:dyDescent="0.2">
      <c r="A5084" s="112">
        <f t="shared" si="1629"/>
        <v>45109</v>
      </c>
      <c r="B5084" s="104">
        <f t="shared" si="1617"/>
        <v>972.34051785999998</v>
      </c>
      <c r="C5084" s="104">
        <f t="shared" si="1635"/>
        <v>871.44880070994679</v>
      </c>
      <c r="D5084" s="132">
        <f t="shared" si="1618"/>
        <v>45088</v>
      </c>
      <c r="E5084" s="105">
        <f t="shared" si="1616"/>
        <v>1.4679999999999999E-3</v>
      </c>
      <c r="F5084" s="106">
        <f t="shared" si="1619"/>
        <v>22</v>
      </c>
      <c r="G5084" s="106">
        <f t="shared" si="1620"/>
        <v>30</v>
      </c>
      <c r="H5084" s="104">
        <f t="shared" si="1630"/>
        <v>1.0010763199999999</v>
      </c>
      <c r="I5084" s="104">
        <f t="shared" si="1621"/>
        <v>1.1074894099999999</v>
      </c>
      <c r="J5084" s="104">
        <f t="shared" si="1622"/>
        <v>1.1086814199999999</v>
      </c>
      <c r="K5084" s="104">
        <f t="shared" si="1623"/>
        <v>966.15909381999995</v>
      </c>
      <c r="L5084" s="107">
        <f t="shared" si="1632"/>
        <v>0</v>
      </c>
      <c r="M5084" s="105">
        <f t="shared" si="1633"/>
        <v>0</v>
      </c>
      <c r="N5084" s="104">
        <f t="shared" si="1624"/>
        <v>0</v>
      </c>
      <c r="O5084" s="113">
        <f t="shared" si="1631"/>
        <v>0.11</v>
      </c>
      <c r="P5084" s="108">
        <f t="shared" si="1625"/>
        <v>1.0063979359999999</v>
      </c>
      <c r="Q5084" s="104">
        <f t="shared" si="1626"/>
        <v>6.1814240399999996</v>
      </c>
      <c r="R5084" s="104">
        <f t="shared" si="1627"/>
        <v>6.1814240399999996</v>
      </c>
      <c r="S5084" s="109" t="s">
        <v>52</v>
      </c>
      <c r="T5084" s="110">
        <f t="shared" si="1634"/>
        <v>45117</v>
      </c>
      <c r="U5084" s="111">
        <f t="shared" si="1628"/>
        <v>0</v>
      </c>
    </row>
    <row r="5085" spans="1:21" x14ac:dyDescent="0.2">
      <c r="A5085" s="112">
        <f t="shared" si="1629"/>
        <v>45110</v>
      </c>
      <c r="B5085" s="104">
        <f t="shared" si="1617"/>
        <v>972.66998682999997</v>
      </c>
      <c r="C5085" s="104">
        <f t="shared" si="1635"/>
        <v>871.44880070994679</v>
      </c>
      <c r="D5085" s="132">
        <f t="shared" si="1618"/>
        <v>45088</v>
      </c>
      <c r="E5085" s="105">
        <f t="shared" si="1616"/>
        <v>1.4679999999999999E-3</v>
      </c>
      <c r="F5085" s="106">
        <f t="shared" si="1619"/>
        <v>23</v>
      </c>
      <c r="G5085" s="106">
        <f t="shared" si="1620"/>
        <v>30</v>
      </c>
      <c r="H5085" s="104">
        <f t="shared" si="1630"/>
        <v>1.00112527</v>
      </c>
      <c r="I5085" s="104">
        <f t="shared" si="1621"/>
        <v>1.1074894099999999</v>
      </c>
      <c r="J5085" s="104">
        <f t="shared" si="1622"/>
        <v>1.10873563</v>
      </c>
      <c r="K5085" s="104">
        <f t="shared" si="1623"/>
        <v>966.20633506000001</v>
      </c>
      <c r="L5085" s="107">
        <f t="shared" si="1632"/>
        <v>0</v>
      </c>
      <c r="M5085" s="105">
        <f t="shared" si="1633"/>
        <v>0</v>
      </c>
      <c r="N5085" s="104">
        <f t="shared" si="1624"/>
        <v>0</v>
      </c>
      <c r="O5085" s="113">
        <f t="shared" si="1631"/>
        <v>0.11</v>
      </c>
      <c r="P5085" s="108">
        <f t="shared" si="1625"/>
        <v>1.006689722</v>
      </c>
      <c r="Q5085" s="104">
        <f t="shared" si="1626"/>
        <v>6.4636517700000002</v>
      </c>
      <c r="R5085" s="104">
        <f t="shared" si="1627"/>
        <v>6.4636517700000002</v>
      </c>
      <c r="S5085" s="109" t="s">
        <v>52</v>
      </c>
      <c r="T5085" s="110">
        <f t="shared" si="1634"/>
        <v>45117</v>
      </c>
      <c r="U5085" s="111">
        <f t="shared" si="1628"/>
        <v>0</v>
      </c>
    </row>
    <row r="5086" spans="1:21" x14ac:dyDescent="0.2">
      <c r="A5086" s="112">
        <f t="shared" si="1629"/>
        <v>45111</v>
      </c>
      <c r="B5086" s="104">
        <f t="shared" si="1617"/>
        <v>972.99956550000002</v>
      </c>
      <c r="C5086" s="104">
        <f t="shared" si="1635"/>
        <v>871.44880070994679</v>
      </c>
      <c r="D5086" s="132">
        <f t="shared" si="1618"/>
        <v>45088</v>
      </c>
      <c r="E5086" s="105">
        <f t="shared" si="1616"/>
        <v>1.4679999999999999E-3</v>
      </c>
      <c r="F5086" s="106">
        <f t="shared" si="1619"/>
        <v>24</v>
      </c>
      <c r="G5086" s="106">
        <f t="shared" si="1620"/>
        <v>30</v>
      </c>
      <c r="H5086" s="104">
        <f t="shared" si="1630"/>
        <v>1.00117422</v>
      </c>
      <c r="I5086" s="104">
        <f t="shared" si="1621"/>
        <v>1.1074894099999999</v>
      </c>
      <c r="J5086" s="104">
        <f t="shared" si="1622"/>
        <v>1.10878984</v>
      </c>
      <c r="K5086" s="104">
        <f t="shared" si="1623"/>
        <v>966.25357629999996</v>
      </c>
      <c r="L5086" s="107">
        <f t="shared" si="1632"/>
        <v>0</v>
      </c>
      <c r="M5086" s="105">
        <f t="shared" si="1633"/>
        <v>0</v>
      </c>
      <c r="N5086" s="104">
        <f t="shared" si="1624"/>
        <v>0</v>
      </c>
      <c r="O5086" s="113">
        <f t="shared" si="1631"/>
        <v>0.11</v>
      </c>
      <c r="P5086" s="108">
        <f t="shared" si="1625"/>
        <v>1.0069815929999999</v>
      </c>
      <c r="Q5086" s="104">
        <f t="shared" si="1626"/>
        <v>6.7459892000000004</v>
      </c>
      <c r="R5086" s="104">
        <f t="shared" si="1627"/>
        <v>6.7459892000000004</v>
      </c>
      <c r="S5086" s="109" t="s">
        <v>52</v>
      </c>
      <c r="T5086" s="110">
        <f t="shared" si="1634"/>
        <v>45117</v>
      </c>
      <c r="U5086" s="111">
        <f t="shared" si="1628"/>
        <v>0</v>
      </c>
    </row>
    <row r="5087" spans="1:21" x14ac:dyDescent="0.2">
      <c r="A5087" s="112">
        <f t="shared" si="1629"/>
        <v>45112</v>
      </c>
      <c r="B5087" s="104">
        <f t="shared" si="1617"/>
        <v>973.32926169999996</v>
      </c>
      <c r="C5087" s="104">
        <f t="shared" si="1635"/>
        <v>871.44880070994679</v>
      </c>
      <c r="D5087" s="132">
        <f t="shared" si="1618"/>
        <v>45088</v>
      </c>
      <c r="E5087" s="105">
        <f t="shared" si="1616"/>
        <v>1.4679999999999999E-3</v>
      </c>
      <c r="F5087" s="106">
        <f t="shared" si="1619"/>
        <v>25</v>
      </c>
      <c r="G5087" s="106">
        <f t="shared" si="1620"/>
        <v>30</v>
      </c>
      <c r="H5087" s="104">
        <f t="shared" si="1630"/>
        <v>1.00122318</v>
      </c>
      <c r="I5087" s="104">
        <f t="shared" si="1621"/>
        <v>1.1074894099999999</v>
      </c>
      <c r="J5087" s="104">
        <f t="shared" si="1622"/>
        <v>1.10884406</v>
      </c>
      <c r="K5087" s="104">
        <f t="shared" si="1623"/>
        <v>966.30082626000001</v>
      </c>
      <c r="L5087" s="107">
        <f t="shared" si="1632"/>
        <v>0</v>
      </c>
      <c r="M5087" s="105">
        <f t="shared" si="1633"/>
        <v>0</v>
      </c>
      <c r="N5087" s="104">
        <f t="shared" si="1624"/>
        <v>0</v>
      </c>
      <c r="O5087" s="113">
        <f t="shared" si="1631"/>
        <v>0.11</v>
      </c>
      <c r="P5087" s="108">
        <f t="shared" si="1625"/>
        <v>1.0072735479999999</v>
      </c>
      <c r="Q5087" s="104">
        <f t="shared" si="1626"/>
        <v>7.02843544</v>
      </c>
      <c r="R5087" s="104">
        <f t="shared" si="1627"/>
        <v>7.02843544</v>
      </c>
      <c r="S5087" s="109" t="s">
        <v>52</v>
      </c>
      <c r="T5087" s="110">
        <f t="shared" si="1634"/>
        <v>45117</v>
      </c>
      <c r="U5087" s="111">
        <f t="shared" si="1628"/>
        <v>0</v>
      </c>
    </row>
    <row r="5088" spans="1:21" x14ac:dyDescent="0.2">
      <c r="A5088" s="112">
        <f t="shared" si="1629"/>
        <v>45113</v>
      </c>
      <c r="B5088" s="104">
        <f t="shared" si="1617"/>
        <v>973.65907639</v>
      </c>
      <c r="C5088" s="104">
        <f t="shared" si="1635"/>
        <v>871.44880070994679</v>
      </c>
      <c r="D5088" s="132">
        <f t="shared" si="1618"/>
        <v>45088</v>
      </c>
      <c r="E5088" s="105">
        <f t="shared" si="1616"/>
        <v>1.4679999999999999E-3</v>
      </c>
      <c r="F5088" s="106">
        <f t="shared" si="1619"/>
        <v>26</v>
      </c>
      <c r="G5088" s="106">
        <f t="shared" si="1620"/>
        <v>30</v>
      </c>
      <c r="H5088" s="104">
        <f t="shared" si="1630"/>
        <v>1.00127214</v>
      </c>
      <c r="I5088" s="104">
        <f t="shared" si="1621"/>
        <v>1.1074894099999999</v>
      </c>
      <c r="J5088" s="104">
        <f t="shared" si="1622"/>
        <v>1.10889829</v>
      </c>
      <c r="K5088" s="104">
        <f t="shared" si="1623"/>
        <v>966.34808492000002</v>
      </c>
      <c r="L5088" s="107">
        <f t="shared" si="1632"/>
        <v>0</v>
      </c>
      <c r="M5088" s="105">
        <f t="shared" si="1633"/>
        <v>0</v>
      </c>
      <c r="N5088" s="104">
        <f t="shared" si="1624"/>
        <v>0</v>
      </c>
      <c r="O5088" s="113">
        <f t="shared" si="1631"/>
        <v>0.11</v>
      </c>
      <c r="P5088" s="108">
        <f t="shared" si="1625"/>
        <v>1.0075655880000001</v>
      </c>
      <c r="Q5088" s="104">
        <f t="shared" si="1626"/>
        <v>7.3109914700000003</v>
      </c>
      <c r="R5088" s="104">
        <f t="shared" si="1627"/>
        <v>7.3109914700000003</v>
      </c>
      <c r="S5088" s="109" t="s">
        <v>52</v>
      </c>
      <c r="T5088" s="110">
        <f t="shared" si="1634"/>
        <v>45117</v>
      </c>
      <c r="U5088" s="111">
        <f t="shared" si="1628"/>
        <v>0</v>
      </c>
    </row>
    <row r="5089" spans="1:21" x14ac:dyDescent="0.2">
      <c r="A5089" s="112">
        <f t="shared" si="1629"/>
        <v>45114</v>
      </c>
      <c r="B5089" s="104">
        <f t="shared" si="1617"/>
        <v>973.9889910899999</v>
      </c>
      <c r="C5089" s="104">
        <f t="shared" si="1635"/>
        <v>871.44880070994679</v>
      </c>
      <c r="D5089" s="132">
        <f t="shared" si="1618"/>
        <v>45088</v>
      </c>
      <c r="E5089" s="105">
        <f t="shared" si="1616"/>
        <v>1.4679999999999999E-3</v>
      </c>
      <c r="F5089" s="106">
        <f t="shared" si="1619"/>
        <v>27</v>
      </c>
      <c r="G5089" s="106">
        <f t="shared" si="1620"/>
        <v>30</v>
      </c>
      <c r="H5089" s="104">
        <f t="shared" si="1630"/>
        <v>1.0013211</v>
      </c>
      <c r="I5089" s="104">
        <f t="shared" si="1621"/>
        <v>1.1074894099999999</v>
      </c>
      <c r="J5089" s="104">
        <f t="shared" si="1622"/>
        <v>1.1089525099999999</v>
      </c>
      <c r="K5089" s="104">
        <f t="shared" si="1623"/>
        <v>966.39533487999995</v>
      </c>
      <c r="L5089" s="107">
        <f t="shared" si="1632"/>
        <v>0</v>
      </c>
      <c r="M5089" s="105">
        <f t="shared" si="1633"/>
        <v>0</v>
      </c>
      <c r="N5089" s="104">
        <f t="shared" si="1624"/>
        <v>0</v>
      </c>
      <c r="O5089" s="113">
        <f t="shared" si="1631"/>
        <v>0.11</v>
      </c>
      <c r="P5089" s="108">
        <f t="shared" si="1625"/>
        <v>1.0078577120000001</v>
      </c>
      <c r="Q5089" s="104">
        <f t="shared" si="1626"/>
        <v>7.5936562099999998</v>
      </c>
      <c r="R5089" s="104">
        <f t="shared" si="1627"/>
        <v>7.5936562099999998</v>
      </c>
      <c r="S5089" s="109" t="s">
        <v>52</v>
      </c>
      <c r="T5089" s="110">
        <f t="shared" si="1634"/>
        <v>45117</v>
      </c>
      <c r="U5089" s="111">
        <f t="shared" si="1628"/>
        <v>0</v>
      </c>
    </row>
    <row r="5090" spans="1:21" x14ac:dyDescent="0.2">
      <c r="A5090" s="112">
        <f t="shared" si="1629"/>
        <v>45115</v>
      </c>
      <c r="B5090" s="104">
        <f t="shared" si="1617"/>
        <v>974.31901554000001</v>
      </c>
      <c r="C5090" s="104">
        <f t="shared" si="1635"/>
        <v>871.44880070994679</v>
      </c>
      <c r="D5090" s="132">
        <f t="shared" si="1618"/>
        <v>45088</v>
      </c>
      <c r="E5090" s="105">
        <f t="shared" si="1616"/>
        <v>1.4679999999999999E-3</v>
      </c>
      <c r="F5090" s="106">
        <f t="shared" si="1619"/>
        <v>28</v>
      </c>
      <c r="G5090" s="106">
        <f t="shared" si="1620"/>
        <v>30</v>
      </c>
      <c r="H5090" s="104">
        <f t="shared" si="1630"/>
        <v>1.00137006</v>
      </c>
      <c r="I5090" s="104">
        <f t="shared" si="1621"/>
        <v>1.1074894099999999</v>
      </c>
      <c r="J5090" s="104">
        <f t="shared" si="1622"/>
        <v>1.1090067299999999</v>
      </c>
      <c r="K5090" s="104">
        <f t="shared" si="1623"/>
        <v>966.44258482999999</v>
      </c>
      <c r="L5090" s="107">
        <f t="shared" si="1632"/>
        <v>0</v>
      </c>
      <c r="M5090" s="105">
        <f t="shared" si="1633"/>
        <v>0</v>
      </c>
      <c r="N5090" s="104">
        <f t="shared" si="1624"/>
        <v>0</v>
      </c>
      <c r="O5090" s="113">
        <f t="shared" si="1631"/>
        <v>0.11</v>
      </c>
      <c r="P5090" s="108">
        <f t="shared" si="1625"/>
        <v>1.008149921</v>
      </c>
      <c r="Q5090" s="104">
        <f t="shared" si="1626"/>
        <v>7.8764307100000002</v>
      </c>
      <c r="R5090" s="104">
        <f t="shared" si="1627"/>
        <v>7.8764307100000002</v>
      </c>
      <c r="S5090" s="109" t="s">
        <v>52</v>
      </c>
      <c r="T5090" s="110">
        <f t="shared" si="1634"/>
        <v>45117</v>
      </c>
      <c r="U5090" s="111">
        <f t="shared" si="1628"/>
        <v>0</v>
      </c>
    </row>
    <row r="5091" spans="1:21" x14ac:dyDescent="0.2">
      <c r="A5091" s="112">
        <f t="shared" si="1629"/>
        <v>45116</v>
      </c>
      <c r="B5091" s="104">
        <f t="shared" si="1617"/>
        <v>974.64916733999996</v>
      </c>
      <c r="C5091" s="104">
        <f t="shared" si="1635"/>
        <v>871.44880070994679</v>
      </c>
      <c r="D5091" s="132">
        <f t="shared" si="1618"/>
        <v>45088</v>
      </c>
      <c r="E5091" s="105">
        <f t="shared" si="1616"/>
        <v>1.4679999999999999E-3</v>
      </c>
      <c r="F5091" s="106">
        <f t="shared" si="1619"/>
        <v>29</v>
      </c>
      <c r="G5091" s="106">
        <f t="shared" si="1620"/>
        <v>30</v>
      </c>
      <c r="H5091" s="104">
        <f t="shared" si="1630"/>
        <v>1.0014190300000001</v>
      </c>
      <c r="I5091" s="104">
        <f t="shared" si="1621"/>
        <v>1.1074894099999999</v>
      </c>
      <c r="J5091" s="104">
        <f t="shared" si="1622"/>
        <v>1.10906097</v>
      </c>
      <c r="K5091" s="104">
        <f t="shared" si="1623"/>
        <v>966.48985221999999</v>
      </c>
      <c r="L5091" s="107">
        <f t="shared" si="1632"/>
        <v>0</v>
      </c>
      <c r="M5091" s="105">
        <f t="shared" si="1633"/>
        <v>0</v>
      </c>
      <c r="N5091" s="104">
        <f t="shared" si="1624"/>
        <v>0</v>
      </c>
      <c r="O5091" s="113">
        <f t="shared" si="1631"/>
        <v>0.11</v>
      </c>
      <c r="P5091" s="108">
        <f t="shared" si="1625"/>
        <v>1.0084422150000001</v>
      </c>
      <c r="Q5091" s="104">
        <f t="shared" si="1626"/>
        <v>8.1593151200000005</v>
      </c>
      <c r="R5091" s="104">
        <f t="shared" si="1627"/>
        <v>8.1593151200000005</v>
      </c>
      <c r="S5091" s="109" t="s">
        <v>52</v>
      </c>
      <c r="T5091" s="110">
        <f t="shared" si="1634"/>
        <v>45117</v>
      </c>
      <c r="U5091" s="111">
        <f t="shared" si="1628"/>
        <v>0</v>
      </c>
    </row>
    <row r="5092" spans="1:21" x14ac:dyDescent="0.2">
      <c r="A5092" s="112">
        <f t="shared" si="1629"/>
        <v>45117</v>
      </c>
      <c r="B5092" s="104">
        <f t="shared" si="1617"/>
        <v>974.97942011999999</v>
      </c>
      <c r="C5092" s="104">
        <f t="shared" si="1635"/>
        <v>871.44880070994679</v>
      </c>
      <c r="D5092" s="132">
        <f t="shared" si="1618"/>
        <v>45088</v>
      </c>
      <c r="E5092" s="105">
        <f t="shared" si="1616"/>
        <v>1.4679999999999999E-3</v>
      </c>
      <c r="F5092" s="106">
        <f t="shared" si="1619"/>
        <v>30</v>
      </c>
      <c r="G5092" s="106">
        <f t="shared" si="1620"/>
        <v>30</v>
      </c>
      <c r="H5092" s="104">
        <f t="shared" si="1630"/>
        <v>1.001468</v>
      </c>
      <c r="I5092" s="104">
        <f t="shared" si="1621"/>
        <v>1.1074894099999999</v>
      </c>
      <c r="J5092" s="104">
        <f t="shared" si="1622"/>
        <v>1.1091152</v>
      </c>
      <c r="K5092" s="104">
        <f t="shared" si="1623"/>
        <v>966.53711088</v>
      </c>
      <c r="L5092" s="107">
        <f t="shared" si="1632"/>
        <v>166</v>
      </c>
      <c r="M5092" s="105">
        <f>N5092/K5092</f>
        <v>8.4674327926722429E-2</v>
      </c>
      <c r="N5092" s="104">
        <v>81.840880279999993</v>
      </c>
      <c r="O5092" s="113">
        <f t="shared" si="1631"/>
        <v>0.11</v>
      </c>
      <c r="P5092" s="108">
        <f t="shared" si="1625"/>
        <v>1.0087345940000001</v>
      </c>
      <c r="Q5092" s="104">
        <f t="shared" si="1626"/>
        <v>8.4423092400000002</v>
      </c>
      <c r="R5092" s="104">
        <f t="shared" si="1627"/>
        <v>90.283189519999993</v>
      </c>
      <c r="S5092" s="109" t="s">
        <v>52</v>
      </c>
      <c r="T5092" s="110">
        <f t="shared" si="1634"/>
        <v>45117</v>
      </c>
      <c r="U5092" s="111">
        <f t="shared" si="1628"/>
        <v>884.69623060000004</v>
      </c>
    </row>
    <row r="5093" spans="1:21" x14ac:dyDescent="0.2">
      <c r="A5093" s="112">
        <f t="shared" si="1629"/>
        <v>45118</v>
      </c>
      <c r="B5093" s="104">
        <f t="shared" si="1617"/>
        <v>885.00632388000008</v>
      </c>
      <c r="C5093" s="104">
        <f t="shared" si="1635"/>
        <v>797.6594591899468</v>
      </c>
      <c r="D5093" s="132">
        <f t="shared" si="1618"/>
        <v>45118</v>
      </c>
      <c r="E5093" s="105">
        <f t="shared" si="1616"/>
        <v>2.1700000000000001E-3</v>
      </c>
      <c r="F5093" s="106">
        <f t="shared" si="1619"/>
        <v>1</v>
      </c>
      <c r="G5093" s="106">
        <f t="shared" si="1620"/>
        <v>31</v>
      </c>
      <c r="H5093" s="104">
        <f t="shared" si="1630"/>
        <v>1.0000699200000001</v>
      </c>
      <c r="I5093" s="104">
        <f t="shared" si="1621"/>
        <v>1.1091152</v>
      </c>
      <c r="J5093" s="104">
        <f t="shared" si="1622"/>
        <v>1.1091927399999999</v>
      </c>
      <c r="K5093" s="104">
        <f t="shared" si="1623"/>
        <v>884.75808112000004</v>
      </c>
      <c r="L5093" s="107">
        <f t="shared" si="1632"/>
        <v>0</v>
      </c>
      <c r="M5093" s="105">
        <f t="shared" si="1633"/>
        <v>0</v>
      </c>
      <c r="N5093" s="104">
        <f t="shared" si="1624"/>
        <v>0</v>
      </c>
      <c r="O5093" s="113">
        <f t="shared" si="1631"/>
        <v>0.11</v>
      </c>
      <c r="P5093" s="108">
        <f t="shared" si="1625"/>
        <v>1.0002805770000001</v>
      </c>
      <c r="Q5093" s="104">
        <f t="shared" si="1626"/>
        <v>0.24824276000000001</v>
      </c>
      <c r="R5093" s="104">
        <f t="shared" si="1627"/>
        <v>0.24824276000000001</v>
      </c>
      <c r="S5093" s="109" t="s">
        <v>52</v>
      </c>
      <c r="T5093" s="110">
        <f t="shared" si="1634"/>
        <v>45148</v>
      </c>
      <c r="U5093" s="111">
        <f t="shared" si="1628"/>
        <v>0</v>
      </c>
    </row>
    <row r="5094" spans="1:21" x14ac:dyDescent="0.2">
      <c r="A5094" s="112">
        <f t="shared" si="1629"/>
        <v>45119</v>
      </c>
      <c r="B5094" s="104">
        <f t="shared" si="1617"/>
        <v>885.31653773999994</v>
      </c>
      <c r="C5094" s="104">
        <f t="shared" si="1635"/>
        <v>797.6594591899468</v>
      </c>
      <c r="D5094" s="132">
        <f t="shared" si="1618"/>
        <v>45118</v>
      </c>
      <c r="E5094" s="105">
        <f t="shared" si="1616"/>
        <v>2.1700000000000001E-3</v>
      </c>
      <c r="F5094" s="106">
        <f t="shared" si="1619"/>
        <v>2</v>
      </c>
      <c r="G5094" s="106">
        <f t="shared" si="1620"/>
        <v>31</v>
      </c>
      <c r="H5094" s="104">
        <f t="shared" si="1630"/>
        <v>1.0001398500000001</v>
      </c>
      <c r="I5094" s="104">
        <f t="shared" si="1621"/>
        <v>1.1091152</v>
      </c>
      <c r="J5094" s="104">
        <f t="shared" si="1622"/>
        <v>1.1092702999999999</v>
      </c>
      <c r="K5094" s="104">
        <f t="shared" si="1623"/>
        <v>884.81994758999997</v>
      </c>
      <c r="L5094" s="107">
        <f t="shared" si="1632"/>
        <v>0</v>
      </c>
      <c r="M5094" s="105">
        <f t="shared" si="1633"/>
        <v>0</v>
      </c>
      <c r="N5094" s="104">
        <f t="shared" si="1624"/>
        <v>0</v>
      </c>
      <c r="O5094" s="113">
        <f t="shared" si="1631"/>
        <v>0.11</v>
      </c>
      <c r="P5094" s="108">
        <f t="shared" si="1625"/>
        <v>1.000561233</v>
      </c>
      <c r="Q5094" s="104">
        <f t="shared" si="1626"/>
        <v>0.49659015000000001</v>
      </c>
      <c r="R5094" s="104">
        <f t="shared" si="1627"/>
        <v>0.49659015000000001</v>
      </c>
      <c r="S5094" s="109" t="s">
        <v>52</v>
      </c>
      <c r="T5094" s="110">
        <f t="shared" si="1634"/>
        <v>45148</v>
      </c>
      <c r="U5094" s="111">
        <f t="shared" si="1628"/>
        <v>0</v>
      </c>
    </row>
    <row r="5095" spans="1:21" x14ac:dyDescent="0.2">
      <c r="A5095" s="112">
        <f t="shared" si="1629"/>
        <v>45120</v>
      </c>
      <c r="B5095" s="104">
        <f t="shared" si="1617"/>
        <v>885.62687130000006</v>
      </c>
      <c r="C5095" s="104">
        <f t="shared" si="1635"/>
        <v>797.6594591899468</v>
      </c>
      <c r="D5095" s="132">
        <f t="shared" si="1618"/>
        <v>45118</v>
      </c>
      <c r="E5095" s="105">
        <f t="shared" si="1616"/>
        <v>2.1700000000000001E-3</v>
      </c>
      <c r="F5095" s="106">
        <f t="shared" si="1619"/>
        <v>3</v>
      </c>
      <c r="G5095" s="106">
        <f t="shared" si="1620"/>
        <v>31</v>
      </c>
      <c r="H5095" s="104">
        <f t="shared" si="1630"/>
        <v>1.00020979</v>
      </c>
      <c r="I5095" s="104">
        <f t="shared" si="1621"/>
        <v>1.1091152</v>
      </c>
      <c r="J5095" s="104">
        <f t="shared" si="1622"/>
        <v>1.1093478800000001</v>
      </c>
      <c r="K5095" s="104">
        <f t="shared" si="1623"/>
        <v>884.88183001000004</v>
      </c>
      <c r="L5095" s="107">
        <f t="shared" si="1632"/>
        <v>0</v>
      </c>
      <c r="M5095" s="105">
        <f t="shared" si="1633"/>
        <v>0</v>
      </c>
      <c r="N5095" s="104">
        <f t="shared" si="1624"/>
        <v>0</v>
      </c>
      <c r="O5095" s="113">
        <f t="shared" si="1631"/>
        <v>0.11</v>
      </c>
      <c r="P5095" s="108">
        <f t="shared" si="1625"/>
        <v>1.0008419669999999</v>
      </c>
      <c r="Q5095" s="104">
        <f t="shared" si="1626"/>
        <v>0.74504128999999997</v>
      </c>
      <c r="R5095" s="104">
        <f t="shared" si="1627"/>
        <v>0.74504128999999997</v>
      </c>
      <c r="S5095" s="109" t="s">
        <v>52</v>
      </c>
      <c r="T5095" s="110">
        <f t="shared" si="1634"/>
        <v>45148</v>
      </c>
      <c r="U5095" s="111">
        <f t="shared" si="1628"/>
        <v>0</v>
      </c>
    </row>
    <row r="5096" spans="1:21" x14ac:dyDescent="0.2">
      <c r="A5096" s="112">
        <f t="shared" si="1629"/>
        <v>45121</v>
      </c>
      <c r="B5096" s="104">
        <f t="shared" si="1617"/>
        <v>885.93730242000004</v>
      </c>
      <c r="C5096" s="104">
        <f t="shared" si="1635"/>
        <v>797.6594591899468</v>
      </c>
      <c r="D5096" s="132">
        <f t="shared" si="1618"/>
        <v>45118</v>
      </c>
      <c r="E5096" s="105">
        <f t="shared" si="1616"/>
        <v>2.1700000000000001E-3</v>
      </c>
      <c r="F5096" s="106">
        <f t="shared" si="1619"/>
        <v>4</v>
      </c>
      <c r="G5096" s="106">
        <f t="shared" si="1620"/>
        <v>31</v>
      </c>
      <c r="H5096" s="104">
        <f t="shared" si="1630"/>
        <v>1.0002797299999999</v>
      </c>
      <c r="I5096" s="104">
        <f t="shared" si="1621"/>
        <v>1.1091152</v>
      </c>
      <c r="J5096" s="104">
        <f t="shared" si="1622"/>
        <v>1.10942545</v>
      </c>
      <c r="K5096" s="104">
        <f t="shared" si="1623"/>
        <v>884.94370445000004</v>
      </c>
      <c r="L5096" s="107">
        <f t="shared" si="1632"/>
        <v>0</v>
      </c>
      <c r="M5096" s="105">
        <f t="shared" si="1633"/>
        <v>0</v>
      </c>
      <c r="N5096" s="104">
        <f t="shared" si="1624"/>
        <v>0</v>
      </c>
      <c r="O5096" s="113">
        <f t="shared" si="1631"/>
        <v>0.11</v>
      </c>
      <c r="P5096" s="108">
        <f t="shared" si="1625"/>
        <v>1.0011227810000001</v>
      </c>
      <c r="Q5096" s="104">
        <f t="shared" si="1626"/>
        <v>0.99359797000000005</v>
      </c>
      <c r="R5096" s="104">
        <f t="shared" si="1627"/>
        <v>0.99359797000000005</v>
      </c>
      <c r="S5096" s="109" t="s">
        <v>52</v>
      </c>
      <c r="T5096" s="110">
        <f t="shared" si="1634"/>
        <v>45148</v>
      </c>
      <c r="U5096" s="111">
        <f t="shared" si="1628"/>
        <v>0</v>
      </c>
    </row>
    <row r="5097" spans="1:21" x14ac:dyDescent="0.2">
      <c r="A5097" s="112">
        <f t="shared" si="1629"/>
        <v>45122</v>
      </c>
      <c r="B5097" s="104">
        <f t="shared" si="1617"/>
        <v>886.24784531</v>
      </c>
      <c r="C5097" s="104">
        <f t="shared" si="1635"/>
        <v>797.6594591899468</v>
      </c>
      <c r="D5097" s="132">
        <f t="shared" si="1618"/>
        <v>45118</v>
      </c>
      <c r="E5097" s="105">
        <f t="shared" si="1616"/>
        <v>2.1700000000000001E-3</v>
      </c>
      <c r="F5097" s="106">
        <f t="shared" si="1619"/>
        <v>5</v>
      </c>
      <c r="G5097" s="106">
        <f t="shared" si="1620"/>
        <v>31</v>
      </c>
      <c r="H5097" s="104">
        <f t="shared" si="1630"/>
        <v>1.00034968</v>
      </c>
      <c r="I5097" s="104">
        <f t="shared" si="1621"/>
        <v>1.1091152</v>
      </c>
      <c r="J5097" s="104">
        <f t="shared" si="1622"/>
        <v>1.1095030299999999</v>
      </c>
      <c r="K5097" s="104">
        <f t="shared" si="1623"/>
        <v>885.00558687</v>
      </c>
      <c r="L5097" s="107">
        <f t="shared" si="1632"/>
        <v>0</v>
      </c>
      <c r="M5097" s="105">
        <f t="shared" si="1633"/>
        <v>0</v>
      </c>
      <c r="N5097" s="104">
        <f t="shared" si="1624"/>
        <v>0</v>
      </c>
      <c r="O5097" s="113">
        <f t="shared" si="1631"/>
        <v>0.11</v>
      </c>
      <c r="P5097" s="108">
        <f t="shared" si="1625"/>
        <v>1.001403673</v>
      </c>
      <c r="Q5097" s="104">
        <f t="shared" si="1626"/>
        <v>1.2422584400000001</v>
      </c>
      <c r="R5097" s="104">
        <f t="shared" si="1627"/>
        <v>1.2422584400000001</v>
      </c>
      <c r="S5097" s="109" t="s">
        <v>52</v>
      </c>
      <c r="T5097" s="110">
        <f t="shared" si="1634"/>
        <v>45148</v>
      </c>
      <c r="U5097" s="111">
        <f t="shared" si="1628"/>
        <v>0</v>
      </c>
    </row>
    <row r="5098" spans="1:21" x14ac:dyDescent="0.2">
      <c r="A5098" s="112">
        <f t="shared" si="1629"/>
        <v>45123</v>
      </c>
      <c r="B5098" s="104">
        <f t="shared" si="1617"/>
        <v>886.55849201000001</v>
      </c>
      <c r="C5098" s="104">
        <f t="shared" si="1635"/>
        <v>797.6594591899468</v>
      </c>
      <c r="D5098" s="132">
        <f t="shared" si="1618"/>
        <v>45118</v>
      </c>
      <c r="E5098" s="105">
        <f t="shared" si="1616"/>
        <v>2.1700000000000001E-3</v>
      </c>
      <c r="F5098" s="106">
        <f t="shared" si="1619"/>
        <v>6</v>
      </c>
      <c r="G5098" s="106">
        <f t="shared" si="1620"/>
        <v>31</v>
      </c>
      <c r="H5098" s="104">
        <f t="shared" si="1630"/>
        <v>1.0004196299999999</v>
      </c>
      <c r="I5098" s="104">
        <f t="shared" si="1621"/>
        <v>1.1091152</v>
      </c>
      <c r="J5098" s="104">
        <f t="shared" si="1622"/>
        <v>1.1095806100000001</v>
      </c>
      <c r="K5098" s="104">
        <f t="shared" si="1623"/>
        <v>885.06746929999997</v>
      </c>
      <c r="L5098" s="107">
        <f t="shared" si="1632"/>
        <v>0</v>
      </c>
      <c r="M5098" s="105">
        <f t="shared" si="1633"/>
        <v>0</v>
      </c>
      <c r="N5098" s="104">
        <f t="shared" si="1624"/>
        <v>0</v>
      </c>
      <c r="O5098" s="113">
        <f t="shared" si="1631"/>
        <v>0.11</v>
      </c>
      <c r="P5098" s="108">
        <f t="shared" si="1625"/>
        <v>1.0016846429999999</v>
      </c>
      <c r="Q5098" s="104">
        <f t="shared" si="1626"/>
        <v>1.49102271</v>
      </c>
      <c r="R5098" s="104">
        <f t="shared" si="1627"/>
        <v>1.49102271</v>
      </c>
      <c r="S5098" s="109" t="s">
        <v>52</v>
      </c>
      <c r="T5098" s="110">
        <f t="shared" si="1634"/>
        <v>45148</v>
      </c>
      <c r="U5098" s="111">
        <f t="shared" si="1628"/>
        <v>0</v>
      </c>
    </row>
    <row r="5099" spans="1:21" x14ac:dyDescent="0.2">
      <c r="A5099" s="112">
        <f t="shared" si="1629"/>
        <v>45124</v>
      </c>
      <c r="B5099" s="104">
        <f t="shared" si="1617"/>
        <v>886.86925226999995</v>
      </c>
      <c r="C5099" s="104">
        <f t="shared" si="1635"/>
        <v>797.6594591899468</v>
      </c>
      <c r="D5099" s="132">
        <f t="shared" si="1618"/>
        <v>45118</v>
      </c>
      <c r="E5099" s="105">
        <f t="shared" ref="E5099:E5162" si="1636">IF(DAY(A5098)=$E$2,VLOOKUP(A5098,$AG$10:$AH$200,2),E5098)</f>
        <v>2.1700000000000001E-3</v>
      </c>
      <c r="F5099" s="106">
        <f t="shared" si="1619"/>
        <v>7</v>
      </c>
      <c r="G5099" s="106">
        <f t="shared" si="1620"/>
        <v>31</v>
      </c>
      <c r="H5099" s="104">
        <f t="shared" si="1630"/>
        <v>1.00048958</v>
      </c>
      <c r="I5099" s="104">
        <f t="shared" si="1621"/>
        <v>1.1091152</v>
      </c>
      <c r="J5099" s="104">
        <f t="shared" si="1622"/>
        <v>1.1096581999999999</v>
      </c>
      <c r="K5099" s="104">
        <f t="shared" si="1623"/>
        <v>885.12935969</v>
      </c>
      <c r="L5099" s="107">
        <f t="shared" si="1632"/>
        <v>0</v>
      </c>
      <c r="M5099" s="105">
        <f t="shared" si="1633"/>
        <v>0</v>
      </c>
      <c r="N5099" s="104">
        <f t="shared" si="1624"/>
        <v>0</v>
      </c>
      <c r="O5099" s="113">
        <f t="shared" si="1631"/>
        <v>0.11</v>
      </c>
      <c r="P5099" s="108">
        <f t="shared" si="1625"/>
        <v>1.001965693</v>
      </c>
      <c r="Q5099" s="104">
        <f t="shared" si="1626"/>
        <v>1.73989258</v>
      </c>
      <c r="R5099" s="104">
        <f t="shared" si="1627"/>
        <v>1.73989258</v>
      </c>
      <c r="S5099" s="109" t="s">
        <v>52</v>
      </c>
      <c r="T5099" s="110">
        <f t="shared" si="1634"/>
        <v>45148</v>
      </c>
      <c r="U5099" s="111">
        <f t="shared" si="1628"/>
        <v>0</v>
      </c>
    </row>
    <row r="5100" spans="1:21" x14ac:dyDescent="0.2">
      <c r="A5100" s="112">
        <f t="shared" si="1629"/>
        <v>45125</v>
      </c>
      <c r="B5100" s="104">
        <f t="shared" si="1617"/>
        <v>887.18011726000009</v>
      </c>
      <c r="C5100" s="104">
        <f t="shared" si="1635"/>
        <v>797.6594591899468</v>
      </c>
      <c r="D5100" s="132">
        <f t="shared" si="1618"/>
        <v>45118</v>
      </c>
      <c r="E5100" s="105">
        <f t="shared" si="1636"/>
        <v>2.1700000000000001E-3</v>
      </c>
      <c r="F5100" s="106">
        <f t="shared" si="1619"/>
        <v>8</v>
      </c>
      <c r="G5100" s="106">
        <f t="shared" si="1620"/>
        <v>31</v>
      </c>
      <c r="H5100" s="104">
        <f t="shared" si="1630"/>
        <v>1.00055954</v>
      </c>
      <c r="I5100" s="104">
        <f t="shared" si="1621"/>
        <v>1.1091152</v>
      </c>
      <c r="J5100" s="104">
        <f t="shared" si="1622"/>
        <v>1.10973579</v>
      </c>
      <c r="K5100" s="104">
        <f t="shared" si="1623"/>
        <v>885.19125009000004</v>
      </c>
      <c r="L5100" s="107">
        <f t="shared" si="1632"/>
        <v>0</v>
      </c>
      <c r="M5100" s="105">
        <f t="shared" si="1633"/>
        <v>0</v>
      </c>
      <c r="N5100" s="104">
        <f t="shared" si="1624"/>
        <v>0</v>
      </c>
      <c r="O5100" s="113">
        <f t="shared" si="1631"/>
        <v>0.11</v>
      </c>
      <c r="P5100" s="108">
        <f t="shared" si="1625"/>
        <v>1.002246822</v>
      </c>
      <c r="Q5100" s="104">
        <f t="shared" si="1626"/>
        <v>1.98886717</v>
      </c>
      <c r="R5100" s="104">
        <f t="shared" si="1627"/>
        <v>1.98886717</v>
      </c>
      <c r="S5100" s="109" t="s">
        <v>52</v>
      </c>
      <c r="T5100" s="110">
        <f t="shared" si="1634"/>
        <v>45148</v>
      </c>
      <c r="U5100" s="111">
        <f t="shared" si="1628"/>
        <v>0</v>
      </c>
    </row>
    <row r="5101" spans="1:21" x14ac:dyDescent="0.2">
      <c r="A5101" s="112">
        <f t="shared" si="1629"/>
        <v>45126</v>
      </c>
      <c r="B5101" s="104">
        <f t="shared" si="1617"/>
        <v>887.49109409000005</v>
      </c>
      <c r="C5101" s="104">
        <f t="shared" si="1635"/>
        <v>797.6594591899468</v>
      </c>
      <c r="D5101" s="132">
        <f t="shared" si="1618"/>
        <v>45118</v>
      </c>
      <c r="E5101" s="105">
        <f t="shared" si="1636"/>
        <v>2.1700000000000001E-3</v>
      </c>
      <c r="F5101" s="106">
        <f t="shared" si="1619"/>
        <v>9</v>
      </c>
      <c r="G5101" s="106">
        <f t="shared" si="1620"/>
        <v>31</v>
      </c>
      <c r="H5101" s="104">
        <f t="shared" si="1630"/>
        <v>1.00062951</v>
      </c>
      <c r="I5101" s="104">
        <f t="shared" si="1621"/>
        <v>1.1091152</v>
      </c>
      <c r="J5101" s="104">
        <f t="shared" si="1622"/>
        <v>1.10981339</v>
      </c>
      <c r="K5101" s="104">
        <f t="shared" si="1623"/>
        <v>885.25314846000003</v>
      </c>
      <c r="L5101" s="107">
        <f t="shared" si="1632"/>
        <v>0</v>
      </c>
      <c r="M5101" s="105">
        <f t="shared" si="1633"/>
        <v>0</v>
      </c>
      <c r="N5101" s="104">
        <f t="shared" si="1624"/>
        <v>0</v>
      </c>
      <c r="O5101" s="113">
        <f t="shared" si="1631"/>
        <v>0.11</v>
      </c>
      <c r="P5101" s="108">
        <f t="shared" si="1625"/>
        <v>1.002528029</v>
      </c>
      <c r="Q5101" s="104">
        <f t="shared" si="1626"/>
        <v>2.23794563</v>
      </c>
      <c r="R5101" s="104">
        <f t="shared" si="1627"/>
        <v>2.23794563</v>
      </c>
      <c r="S5101" s="109" t="s">
        <v>52</v>
      </c>
      <c r="T5101" s="110">
        <f t="shared" si="1634"/>
        <v>45148</v>
      </c>
      <c r="U5101" s="111">
        <f t="shared" si="1628"/>
        <v>0</v>
      </c>
    </row>
    <row r="5102" spans="1:21" x14ac:dyDescent="0.2">
      <c r="A5102" s="112">
        <f t="shared" si="1629"/>
        <v>45127</v>
      </c>
      <c r="B5102" s="104">
        <f t="shared" si="1617"/>
        <v>887.80218454999999</v>
      </c>
      <c r="C5102" s="104">
        <f t="shared" si="1635"/>
        <v>797.6594591899468</v>
      </c>
      <c r="D5102" s="132">
        <f t="shared" si="1618"/>
        <v>45118</v>
      </c>
      <c r="E5102" s="105">
        <f t="shared" si="1636"/>
        <v>2.1700000000000001E-3</v>
      </c>
      <c r="F5102" s="106">
        <f t="shared" si="1619"/>
        <v>10</v>
      </c>
      <c r="G5102" s="106">
        <f t="shared" si="1620"/>
        <v>31</v>
      </c>
      <c r="H5102" s="104">
        <f t="shared" si="1630"/>
        <v>1.00069948</v>
      </c>
      <c r="I5102" s="104">
        <f t="shared" si="1621"/>
        <v>1.1091152</v>
      </c>
      <c r="J5102" s="104">
        <f t="shared" si="1622"/>
        <v>1.109891</v>
      </c>
      <c r="K5102" s="104">
        <f t="shared" si="1623"/>
        <v>885.31505480999999</v>
      </c>
      <c r="L5102" s="107">
        <f t="shared" si="1632"/>
        <v>0</v>
      </c>
      <c r="M5102" s="105">
        <f t="shared" si="1633"/>
        <v>0</v>
      </c>
      <c r="N5102" s="104">
        <f t="shared" si="1624"/>
        <v>0</v>
      </c>
      <c r="O5102" s="113">
        <f t="shared" si="1631"/>
        <v>0.11</v>
      </c>
      <c r="P5102" s="108">
        <f t="shared" si="1625"/>
        <v>1.002809316</v>
      </c>
      <c r="Q5102" s="104">
        <f t="shared" si="1626"/>
        <v>2.4871297399999999</v>
      </c>
      <c r="R5102" s="104">
        <f t="shared" si="1627"/>
        <v>2.4871297399999999</v>
      </c>
      <c r="S5102" s="109" t="s">
        <v>52</v>
      </c>
      <c r="T5102" s="110">
        <f t="shared" si="1634"/>
        <v>45148</v>
      </c>
      <c r="U5102" s="111">
        <f t="shared" si="1628"/>
        <v>0</v>
      </c>
    </row>
    <row r="5103" spans="1:21" x14ac:dyDescent="0.2">
      <c r="A5103" s="112">
        <f t="shared" si="1629"/>
        <v>45128</v>
      </c>
      <c r="B5103" s="104">
        <f t="shared" si="1617"/>
        <v>888.11337891999995</v>
      </c>
      <c r="C5103" s="104">
        <f t="shared" si="1635"/>
        <v>797.6594591899468</v>
      </c>
      <c r="D5103" s="132">
        <f t="shared" si="1618"/>
        <v>45118</v>
      </c>
      <c r="E5103" s="105">
        <f t="shared" si="1636"/>
        <v>2.1700000000000001E-3</v>
      </c>
      <c r="F5103" s="106">
        <f t="shared" si="1619"/>
        <v>11</v>
      </c>
      <c r="G5103" s="106">
        <f t="shared" si="1620"/>
        <v>31</v>
      </c>
      <c r="H5103" s="104">
        <f t="shared" si="1630"/>
        <v>1.0007694600000001</v>
      </c>
      <c r="I5103" s="104">
        <f t="shared" si="1621"/>
        <v>1.1091152</v>
      </c>
      <c r="J5103" s="104">
        <f t="shared" si="1622"/>
        <v>1.1099686099999999</v>
      </c>
      <c r="K5103" s="104">
        <f t="shared" si="1623"/>
        <v>885.37696116999996</v>
      </c>
      <c r="L5103" s="107">
        <f t="shared" si="1632"/>
        <v>0</v>
      </c>
      <c r="M5103" s="105">
        <f t="shared" si="1633"/>
        <v>0</v>
      </c>
      <c r="N5103" s="104">
        <f t="shared" si="1624"/>
        <v>0</v>
      </c>
      <c r="O5103" s="113">
        <f t="shared" si="1631"/>
        <v>0.11</v>
      </c>
      <c r="P5103" s="108">
        <f t="shared" si="1625"/>
        <v>1.003090681</v>
      </c>
      <c r="Q5103" s="104">
        <f t="shared" si="1626"/>
        <v>2.7364177500000002</v>
      </c>
      <c r="R5103" s="104">
        <f t="shared" si="1627"/>
        <v>2.7364177500000002</v>
      </c>
      <c r="S5103" s="109" t="s">
        <v>52</v>
      </c>
      <c r="T5103" s="110">
        <f t="shared" si="1634"/>
        <v>45148</v>
      </c>
      <c r="U5103" s="111">
        <f t="shared" si="1628"/>
        <v>0</v>
      </c>
    </row>
    <row r="5104" spans="1:21" x14ac:dyDescent="0.2">
      <c r="A5104" s="112">
        <f t="shared" si="1629"/>
        <v>45129</v>
      </c>
      <c r="B5104" s="104">
        <f t="shared" si="1617"/>
        <v>888.42468604999999</v>
      </c>
      <c r="C5104" s="104">
        <f t="shared" si="1635"/>
        <v>797.6594591899468</v>
      </c>
      <c r="D5104" s="132">
        <f t="shared" si="1618"/>
        <v>45118</v>
      </c>
      <c r="E5104" s="105">
        <f t="shared" si="1636"/>
        <v>2.1700000000000001E-3</v>
      </c>
      <c r="F5104" s="106">
        <f t="shared" si="1619"/>
        <v>12</v>
      </c>
      <c r="G5104" s="106">
        <f t="shared" si="1620"/>
        <v>31</v>
      </c>
      <c r="H5104" s="104">
        <f t="shared" si="1630"/>
        <v>1.00083944</v>
      </c>
      <c r="I5104" s="104">
        <f t="shared" si="1621"/>
        <v>1.1091152</v>
      </c>
      <c r="J5104" s="104">
        <f t="shared" si="1622"/>
        <v>1.11004623</v>
      </c>
      <c r="K5104" s="104">
        <f t="shared" si="1623"/>
        <v>885.43887548999999</v>
      </c>
      <c r="L5104" s="107">
        <f t="shared" si="1632"/>
        <v>0</v>
      </c>
      <c r="M5104" s="105">
        <f t="shared" si="1633"/>
        <v>0</v>
      </c>
      <c r="N5104" s="104">
        <f t="shared" si="1624"/>
        <v>0</v>
      </c>
      <c r="O5104" s="113">
        <f t="shared" si="1631"/>
        <v>0.11</v>
      </c>
      <c r="P5104" s="108">
        <f t="shared" si="1625"/>
        <v>1.0033721250000001</v>
      </c>
      <c r="Q5104" s="104">
        <f t="shared" si="1626"/>
        <v>2.98581056</v>
      </c>
      <c r="R5104" s="104">
        <f t="shared" si="1627"/>
        <v>2.98581056</v>
      </c>
      <c r="S5104" s="109" t="s">
        <v>52</v>
      </c>
      <c r="T5104" s="110">
        <f t="shared" si="1634"/>
        <v>45148</v>
      </c>
      <c r="U5104" s="111">
        <f t="shared" si="1628"/>
        <v>0</v>
      </c>
    </row>
    <row r="5105" spans="1:21" x14ac:dyDescent="0.2">
      <c r="A5105" s="112">
        <f t="shared" si="1629"/>
        <v>45130</v>
      </c>
      <c r="B5105" s="104">
        <f t="shared" si="1617"/>
        <v>888.73609799999997</v>
      </c>
      <c r="C5105" s="104">
        <f t="shared" si="1635"/>
        <v>797.6594591899468</v>
      </c>
      <c r="D5105" s="132">
        <f t="shared" si="1618"/>
        <v>45118</v>
      </c>
      <c r="E5105" s="105">
        <f t="shared" si="1636"/>
        <v>2.1700000000000001E-3</v>
      </c>
      <c r="F5105" s="106">
        <f t="shared" si="1619"/>
        <v>13</v>
      </c>
      <c r="G5105" s="106">
        <f t="shared" si="1620"/>
        <v>31</v>
      </c>
      <c r="H5105" s="104">
        <f t="shared" si="1630"/>
        <v>1.0009094199999999</v>
      </c>
      <c r="I5105" s="104">
        <f t="shared" si="1621"/>
        <v>1.1091152</v>
      </c>
      <c r="J5105" s="104">
        <f t="shared" si="1622"/>
        <v>1.1101238499999999</v>
      </c>
      <c r="K5105" s="104">
        <f t="shared" si="1623"/>
        <v>885.50078982000002</v>
      </c>
      <c r="L5105" s="107">
        <f t="shared" si="1632"/>
        <v>0</v>
      </c>
      <c r="M5105" s="105">
        <f t="shared" si="1633"/>
        <v>0</v>
      </c>
      <c r="N5105" s="104">
        <f t="shared" si="1624"/>
        <v>0</v>
      </c>
      <c r="O5105" s="113">
        <f t="shared" si="1631"/>
        <v>0.11</v>
      </c>
      <c r="P5105" s="108">
        <f t="shared" si="1625"/>
        <v>1.003653648</v>
      </c>
      <c r="Q5105" s="104">
        <f t="shared" si="1626"/>
        <v>3.2353081800000001</v>
      </c>
      <c r="R5105" s="104">
        <f t="shared" si="1627"/>
        <v>3.2353081800000001</v>
      </c>
      <c r="S5105" s="109" t="s">
        <v>52</v>
      </c>
      <c r="T5105" s="110">
        <f t="shared" si="1634"/>
        <v>45148</v>
      </c>
      <c r="U5105" s="111">
        <f t="shared" si="1628"/>
        <v>0</v>
      </c>
    </row>
    <row r="5106" spans="1:21" x14ac:dyDescent="0.2">
      <c r="A5106" s="112">
        <f t="shared" si="1629"/>
        <v>45131</v>
      </c>
      <c r="B5106" s="104">
        <f t="shared" si="1617"/>
        <v>889.04761477999989</v>
      </c>
      <c r="C5106" s="104">
        <f t="shared" si="1635"/>
        <v>797.6594591899468</v>
      </c>
      <c r="D5106" s="132">
        <f t="shared" si="1618"/>
        <v>45118</v>
      </c>
      <c r="E5106" s="105">
        <f t="shared" si="1636"/>
        <v>2.1700000000000001E-3</v>
      </c>
      <c r="F5106" s="106">
        <f t="shared" si="1619"/>
        <v>14</v>
      </c>
      <c r="G5106" s="106">
        <f t="shared" si="1620"/>
        <v>31</v>
      </c>
      <c r="H5106" s="104">
        <f t="shared" si="1630"/>
        <v>1.00097941</v>
      </c>
      <c r="I5106" s="104">
        <f t="shared" si="1621"/>
        <v>1.1091152</v>
      </c>
      <c r="J5106" s="104">
        <f t="shared" si="1622"/>
        <v>1.11020147</v>
      </c>
      <c r="K5106" s="104">
        <f t="shared" si="1623"/>
        <v>885.56270414999995</v>
      </c>
      <c r="L5106" s="107">
        <f t="shared" si="1632"/>
        <v>0</v>
      </c>
      <c r="M5106" s="105">
        <f t="shared" si="1633"/>
        <v>0</v>
      </c>
      <c r="N5106" s="104">
        <f t="shared" si="1624"/>
        <v>0</v>
      </c>
      <c r="O5106" s="113">
        <f t="shared" si="1631"/>
        <v>0.11</v>
      </c>
      <c r="P5106" s="108">
        <f t="shared" si="1625"/>
        <v>1.0039352500000001</v>
      </c>
      <c r="Q5106" s="104">
        <f t="shared" si="1626"/>
        <v>3.4849106299999999</v>
      </c>
      <c r="R5106" s="104">
        <f t="shared" si="1627"/>
        <v>3.4849106299999999</v>
      </c>
      <c r="S5106" s="109" t="s">
        <v>52</v>
      </c>
      <c r="T5106" s="110">
        <f t="shared" si="1634"/>
        <v>45148</v>
      </c>
      <c r="U5106" s="111">
        <f t="shared" si="1628"/>
        <v>0</v>
      </c>
    </row>
    <row r="5107" spans="1:21" x14ac:dyDescent="0.2">
      <c r="A5107" s="112">
        <f t="shared" si="1629"/>
        <v>45132</v>
      </c>
      <c r="B5107" s="104">
        <f t="shared" si="1617"/>
        <v>889.35925240000006</v>
      </c>
      <c r="C5107" s="104">
        <f t="shared" si="1635"/>
        <v>797.6594591899468</v>
      </c>
      <c r="D5107" s="132">
        <f t="shared" si="1618"/>
        <v>45118</v>
      </c>
      <c r="E5107" s="105">
        <f t="shared" si="1636"/>
        <v>2.1700000000000001E-3</v>
      </c>
      <c r="F5107" s="106">
        <f t="shared" si="1619"/>
        <v>15</v>
      </c>
      <c r="G5107" s="106">
        <f t="shared" si="1620"/>
        <v>31</v>
      </c>
      <c r="H5107" s="104">
        <f t="shared" si="1630"/>
        <v>1.00104941</v>
      </c>
      <c r="I5107" s="104">
        <f t="shared" si="1621"/>
        <v>1.1091152</v>
      </c>
      <c r="J5107" s="104">
        <f t="shared" si="1622"/>
        <v>1.11027911</v>
      </c>
      <c r="K5107" s="104">
        <f t="shared" si="1623"/>
        <v>885.62463443000001</v>
      </c>
      <c r="L5107" s="107">
        <f t="shared" si="1632"/>
        <v>0</v>
      </c>
      <c r="M5107" s="105">
        <f t="shared" si="1633"/>
        <v>0</v>
      </c>
      <c r="N5107" s="104">
        <f t="shared" si="1624"/>
        <v>0</v>
      </c>
      <c r="O5107" s="113">
        <f t="shared" si="1631"/>
        <v>0.11</v>
      </c>
      <c r="P5107" s="108">
        <f t="shared" si="1625"/>
        <v>1.004216931</v>
      </c>
      <c r="Q5107" s="104">
        <f t="shared" si="1626"/>
        <v>3.73461797</v>
      </c>
      <c r="R5107" s="104">
        <f t="shared" si="1627"/>
        <v>3.73461797</v>
      </c>
      <c r="S5107" s="109" t="s">
        <v>52</v>
      </c>
      <c r="T5107" s="110">
        <f t="shared" si="1634"/>
        <v>45148</v>
      </c>
      <c r="U5107" s="111">
        <f t="shared" si="1628"/>
        <v>0</v>
      </c>
    </row>
    <row r="5108" spans="1:21" x14ac:dyDescent="0.2">
      <c r="A5108" s="112">
        <f t="shared" si="1629"/>
        <v>45133</v>
      </c>
      <c r="B5108" s="104">
        <f t="shared" si="1617"/>
        <v>889.67099576999999</v>
      </c>
      <c r="C5108" s="104">
        <f t="shared" si="1635"/>
        <v>797.6594591899468</v>
      </c>
      <c r="D5108" s="132">
        <f t="shared" si="1618"/>
        <v>45118</v>
      </c>
      <c r="E5108" s="105">
        <f t="shared" si="1636"/>
        <v>2.1700000000000001E-3</v>
      </c>
      <c r="F5108" s="106">
        <f t="shared" si="1619"/>
        <v>16</v>
      </c>
      <c r="G5108" s="106">
        <f t="shared" si="1620"/>
        <v>31</v>
      </c>
      <c r="H5108" s="104">
        <f t="shared" si="1630"/>
        <v>1.00111941</v>
      </c>
      <c r="I5108" s="104">
        <f t="shared" si="1621"/>
        <v>1.1091152</v>
      </c>
      <c r="J5108" s="104">
        <f t="shared" si="1622"/>
        <v>1.11035675</v>
      </c>
      <c r="K5108" s="104">
        <f t="shared" si="1623"/>
        <v>885.68656470999997</v>
      </c>
      <c r="L5108" s="107">
        <f t="shared" si="1632"/>
        <v>0</v>
      </c>
      <c r="M5108" s="105">
        <f t="shared" si="1633"/>
        <v>0</v>
      </c>
      <c r="N5108" s="104">
        <f t="shared" si="1624"/>
        <v>0</v>
      </c>
      <c r="O5108" s="113">
        <f t="shared" si="1631"/>
        <v>0.11</v>
      </c>
      <c r="P5108" s="108">
        <f t="shared" si="1625"/>
        <v>1.0044986920000001</v>
      </c>
      <c r="Q5108" s="104">
        <f t="shared" si="1626"/>
        <v>3.9844310599999999</v>
      </c>
      <c r="R5108" s="104">
        <f t="shared" si="1627"/>
        <v>3.9844310599999999</v>
      </c>
      <c r="S5108" s="109" t="s">
        <v>52</v>
      </c>
      <c r="T5108" s="110">
        <f t="shared" si="1634"/>
        <v>45148</v>
      </c>
      <c r="U5108" s="111">
        <f t="shared" si="1628"/>
        <v>0</v>
      </c>
    </row>
    <row r="5109" spans="1:21" x14ac:dyDescent="0.2">
      <c r="A5109" s="112">
        <f t="shared" si="1629"/>
        <v>45134</v>
      </c>
      <c r="B5109" s="104">
        <f t="shared" ref="B5109:B5172" si="1637">IF(E5109&lt;0,"ND",(K5109+Q5109))</f>
        <v>889.98284311999998</v>
      </c>
      <c r="C5109" s="104">
        <f t="shared" si="1635"/>
        <v>797.6594591899468</v>
      </c>
      <c r="D5109" s="132">
        <f t="shared" ref="D5109:D5172" si="1638">IF(DAY(A5108)=$E$2,A5109,D5108)</f>
        <v>45118</v>
      </c>
      <c r="E5109" s="105">
        <f t="shared" si="1636"/>
        <v>2.1700000000000001E-3</v>
      </c>
      <c r="F5109" s="106">
        <f t="shared" ref="F5109:F5172" si="1639">IF(DAY(A5109)=E$2+1,1,F5108+1)</f>
        <v>17</v>
      </c>
      <c r="G5109" s="106">
        <f t="shared" ref="G5109:G5172" si="1640">IF(DAY(A5109)=E$2+1,DAY(EOMONTH(A5109,0)), IF(DAY(A5109)&lt;&gt;$E$2+1,G5108))</f>
        <v>31</v>
      </c>
      <c r="H5109" s="104">
        <f t="shared" si="1630"/>
        <v>1.0011894100000001</v>
      </c>
      <c r="I5109" s="104">
        <f t="shared" ref="I5109:I5172" si="1641">IF(DAY(A5108)=E$2,J5108,I5108)</f>
        <v>1.1091152</v>
      </c>
      <c r="J5109" s="104">
        <f t="shared" ref="J5109:J5172" si="1642">TRUNC(H5109*I5109,8)</f>
        <v>1.11043439</v>
      </c>
      <c r="K5109" s="104">
        <f t="shared" ref="K5109:K5172" si="1643">TRUNC(C5109*J5109,8)</f>
        <v>885.74849499000004</v>
      </c>
      <c r="L5109" s="107">
        <f t="shared" si="1632"/>
        <v>0</v>
      </c>
      <c r="M5109" s="105">
        <f t="shared" si="1633"/>
        <v>0</v>
      </c>
      <c r="N5109" s="104">
        <f t="shared" ref="N5109:N5172" si="1644">IF(M5109&gt;0,TRUNC((M5109*K5109),8),0)</f>
        <v>0</v>
      </c>
      <c r="O5109" s="113">
        <f t="shared" si="1631"/>
        <v>0.11</v>
      </c>
      <c r="P5109" s="108">
        <f t="shared" ref="P5109:P5172" si="1645">ROUND((1+O5109)^(30/360)^(F5109/G5109),9)</f>
        <v>1.004780531</v>
      </c>
      <c r="Q5109" s="104">
        <f t="shared" ref="Q5109:Q5172" si="1646">TRUNC((P5109-1)*K5109,8)</f>
        <v>4.2343481299999999</v>
      </c>
      <c r="R5109" s="104">
        <f t="shared" ref="R5109:R5172" si="1647">(N5109+Q5109)</f>
        <v>4.2343481299999999</v>
      </c>
      <c r="S5109" s="109" t="s">
        <v>52</v>
      </c>
      <c r="T5109" s="110">
        <f t="shared" si="1634"/>
        <v>45148</v>
      </c>
      <c r="U5109" s="111">
        <f t="shared" ref="U5109:U5172" si="1648">IF(L5109&gt;0,K5109-N5109,0)</f>
        <v>0</v>
      </c>
    </row>
    <row r="5110" spans="1:21" x14ac:dyDescent="0.2">
      <c r="A5110" s="112">
        <f t="shared" si="1629"/>
        <v>45135</v>
      </c>
      <c r="B5110" s="104">
        <f t="shared" si="1637"/>
        <v>890.29480338999997</v>
      </c>
      <c r="C5110" s="104">
        <f t="shared" si="1635"/>
        <v>797.6594591899468</v>
      </c>
      <c r="D5110" s="132">
        <f t="shared" si="1638"/>
        <v>45118</v>
      </c>
      <c r="E5110" s="105">
        <f t="shared" si="1636"/>
        <v>2.1700000000000001E-3</v>
      </c>
      <c r="F5110" s="106">
        <f t="shared" si="1639"/>
        <v>18</v>
      </c>
      <c r="G5110" s="106">
        <f t="shared" si="1640"/>
        <v>31</v>
      </c>
      <c r="H5110" s="104">
        <f t="shared" si="1630"/>
        <v>1.00125942</v>
      </c>
      <c r="I5110" s="104">
        <f t="shared" si="1641"/>
        <v>1.1091152</v>
      </c>
      <c r="J5110" s="104">
        <f t="shared" si="1642"/>
        <v>1.1105120399999999</v>
      </c>
      <c r="K5110" s="104">
        <f t="shared" si="1643"/>
        <v>885.81043324999996</v>
      </c>
      <c r="L5110" s="107">
        <f t="shared" si="1632"/>
        <v>0</v>
      </c>
      <c r="M5110" s="105">
        <f t="shared" si="1633"/>
        <v>0</v>
      </c>
      <c r="N5110" s="104">
        <f t="shared" si="1644"/>
        <v>0</v>
      </c>
      <c r="O5110" s="113">
        <f t="shared" si="1631"/>
        <v>0.11</v>
      </c>
      <c r="P5110" s="108">
        <f t="shared" si="1645"/>
        <v>1.005062449</v>
      </c>
      <c r="Q5110" s="104">
        <f t="shared" si="1646"/>
        <v>4.4843701400000002</v>
      </c>
      <c r="R5110" s="104">
        <f t="shared" si="1647"/>
        <v>4.4843701400000002</v>
      </c>
      <c r="S5110" s="109" t="s">
        <v>52</v>
      </c>
      <c r="T5110" s="110">
        <f t="shared" si="1634"/>
        <v>45148</v>
      </c>
      <c r="U5110" s="111">
        <f t="shared" si="1648"/>
        <v>0</v>
      </c>
    </row>
    <row r="5111" spans="1:21" x14ac:dyDescent="0.2">
      <c r="A5111" s="112">
        <f t="shared" si="1629"/>
        <v>45136</v>
      </c>
      <c r="B5111" s="104">
        <f t="shared" si="1637"/>
        <v>890.60687745999996</v>
      </c>
      <c r="C5111" s="104">
        <f t="shared" si="1635"/>
        <v>797.6594591899468</v>
      </c>
      <c r="D5111" s="132">
        <f t="shared" si="1638"/>
        <v>45118</v>
      </c>
      <c r="E5111" s="105">
        <f t="shared" si="1636"/>
        <v>2.1700000000000001E-3</v>
      </c>
      <c r="F5111" s="106">
        <f t="shared" si="1639"/>
        <v>19</v>
      </c>
      <c r="G5111" s="106">
        <f t="shared" si="1640"/>
        <v>31</v>
      </c>
      <c r="H5111" s="104">
        <f t="shared" si="1630"/>
        <v>1.0013294399999999</v>
      </c>
      <c r="I5111" s="104">
        <f t="shared" si="1641"/>
        <v>1.1091152</v>
      </c>
      <c r="J5111" s="104">
        <f t="shared" si="1642"/>
        <v>1.1105897</v>
      </c>
      <c r="K5111" s="104">
        <f t="shared" si="1643"/>
        <v>885.87237947999995</v>
      </c>
      <c r="L5111" s="107">
        <f t="shared" si="1632"/>
        <v>0</v>
      </c>
      <c r="M5111" s="105">
        <f t="shared" si="1633"/>
        <v>0</v>
      </c>
      <c r="N5111" s="104">
        <f t="shared" si="1644"/>
        <v>0</v>
      </c>
      <c r="O5111" s="113">
        <f t="shared" si="1631"/>
        <v>0.11</v>
      </c>
      <c r="P5111" s="108">
        <f t="shared" si="1645"/>
        <v>1.0053444469999999</v>
      </c>
      <c r="Q5111" s="104">
        <f t="shared" si="1646"/>
        <v>4.7344979800000004</v>
      </c>
      <c r="R5111" s="104">
        <f t="shared" si="1647"/>
        <v>4.7344979800000004</v>
      </c>
      <c r="S5111" s="109" t="s">
        <v>52</v>
      </c>
      <c r="T5111" s="110">
        <f t="shared" si="1634"/>
        <v>45148</v>
      </c>
      <c r="U5111" s="111">
        <f t="shared" si="1648"/>
        <v>0</v>
      </c>
    </row>
    <row r="5112" spans="1:21" x14ac:dyDescent="0.2">
      <c r="A5112" s="112">
        <f t="shared" si="1629"/>
        <v>45137</v>
      </c>
      <c r="B5112" s="104">
        <f t="shared" si="1637"/>
        <v>890.91905557000007</v>
      </c>
      <c r="C5112" s="104">
        <f t="shared" si="1635"/>
        <v>797.6594591899468</v>
      </c>
      <c r="D5112" s="132">
        <f t="shared" si="1638"/>
        <v>45118</v>
      </c>
      <c r="E5112" s="105">
        <f t="shared" si="1636"/>
        <v>2.1700000000000001E-3</v>
      </c>
      <c r="F5112" s="106">
        <f t="shared" si="1639"/>
        <v>20</v>
      </c>
      <c r="G5112" s="106">
        <f t="shared" si="1640"/>
        <v>31</v>
      </c>
      <c r="H5112" s="104">
        <f t="shared" si="1630"/>
        <v>1.00139946</v>
      </c>
      <c r="I5112" s="104">
        <f t="shared" si="1641"/>
        <v>1.1091152</v>
      </c>
      <c r="J5112" s="104">
        <f t="shared" si="1642"/>
        <v>1.1106673600000001</v>
      </c>
      <c r="K5112" s="104">
        <f t="shared" si="1643"/>
        <v>885.93432571000005</v>
      </c>
      <c r="L5112" s="107">
        <f t="shared" si="1632"/>
        <v>0</v>
      </c>
      <c r="M5112" s="105">
        <f t="shared" si="1633"/>
        <v>0</v>
      </c>
      <c r="N5112" s="104">
        <f t="shared" si="1644"/>
        <v>0</v>
      </c>
      <c r="O5112" s="113">
        <f t="shared" si="1631"/>
        <v>0.11</v>
      </c>
      <c r="P5112" s="108">
        <f t="shared" si="1645"/>
        <v>1.0056265230000001</v>
      </c>
      <c r="Q5112" s="104">
        <f t="shared" si="1646"/>
        <v>4.9847298599999998</v>
      </c>
      <c r="R5112" s="104">
        <f t="shared" si="1647"/>
        <v>4.9847298599999998</v>
      </c>
      <c r="S5112" s="109" t="s">
        <v>52</v>
      </c>
      <c r="T5112" s="110">
        <f t="shared" si="1634"/>
        <v>45148</v>
      </c>
      <c r="U5112" s="111">
        <f t="shared" si="1648"/>
        <v>0</v>
      </c>
    </row>
    <row r="5113" spans="1:21" x14ac:dyDescent="0.2">
      <c r="A5113" s="112">
        <f t="shared" si="1629"/>
        <v>45138</v>
      </c>
      <c r="B5113" s="104">
        <f t="shared" si="1637"/>
        <v>891.23133951</v>
      </c>
      <c r="C5113" s="104">
        <f t="shared" si="1635"/>
        <v>797.6594591899468</v>
      </c>
      <c r="D5113" s="132">
        <f t="shared" si="1638"/>
        <v>45118</v>
      </c>
      <c r="E5113" s="105">
        <f t="shared" si="1636"/>
        <v>2.1700000000000001E-3</v>
      </c>
      <c r="F5113" s="106">
        <f t="shared" si="1639"/>
        <v>21</v>
      </c>
      <c r="G5113" s="106">
        <f t="shared" si="1640"/>
        <v>31</v>
      </c>
      <c r="H5113" s="104">
        <f t="shared" si="1630"/>
        <v>1.0014694799999999</v>
      </c>
      <c r="I5113" s="104">
        <f t="shared" si="1641"/>
        <v>1.1091152</v>
      </c>
      <c r="J5113" s="104">
        <f t="shared" si="1642"/>
        <v>1.11074502</v>
      </c>
      <c r="K5113" s="104">
        <f t="shared" si="1643"/>
        <v>885.99627195000005</v>
      </c>
      <c r="L5113" s="107">
        <f t="shared" si="1632"/>
        <v>0</v>
      </c>
      <c r="M5113" s="105">
        <f t="shared" si="1633"/>
        <v>0</v>
      </c>
      <c r="N5113" s="104">
        <f t="shared" si="1644"/>
        <v>0</v>
      </c>
      <c r="O5113" s="113">
        <f t="shared" si="1631"/>
        <v>0.11</v>
      </c>
      <c r="P5113" s="108">
        <f t="shared" si="1645"/>
        <v>1.005908679</v>
      </c>
      <c r="Q5113" s="104">
        <f t="shared" si="1646"/>
        <v>5.2350675600000001</v>
      </c>
      <c r="R5113" s="104">
        <f t="shared" si="1647"/>
        <v>5.2350675600000001</v>
      </c>
      <c r="S5113" s="109" t="s">
        <v>52</v>
      </c>
      <c r="T5113" s="110">
        <f t="shared" si="1634"/>
        <v>45148</v>
      </c>
      <c r="U5113" s="111">
        <f t="shared" si="1648"/>
        <v>0</v>
      </c>
    </row>
    <row r="5114" spans="1:21" x14ac:dyDescent="0.2">
      <c r="A5114" s="112">
        <f t="shared" si="1629"/>
        <v>45139</v>
      </c>
      <c r="B5114" s="104">
        <f t="shared" si="1637"/>
        <v>891.54373642999997</v>
      </c>
      <c r="C5114" s="104">
        <f t="shared" si="1635"/>
        <v>797.6594591899468</v>
      </c>
      <c r="D5114" s="132">
        <f t="shared" si="1638"/>
        <v>45118</v>
      </c>
      <c r="E5114" s="105">
        <f t="shared" si="1636"/>
        <v>2.1700000000000001E-3</v>
      </c>
      <c r="F5114" s="106">
        <f t="shared" si="1639"/>
        <v>22</v>
      </c>
      <c r="G5114" s="106">
        <f t="shared" si="1640"/>
        <v>31</v>
      </c>
      <c r="H5114" s="104">
        <f t="shared" si="1630"/>
        <v>1.00153951</v>
      </c>
      <c r="I5114" s="104">
        <f t="shared" si="1641"/>
        <v>1.1091152</v>
      </c>
      <c r="J5114" s="104">
        <f t="shared" si="1642"/>
        <v>1.11082269</v>
      </c>
      <c r="K5114" s="104">
        <f t="shared" si="1643"/>
        <v>886.05822616</v>
      </c>
      <c r="L5114" s="107">
        <f t="shared" si="1632"/>
        <v>0</v>
      </c>
      <c r="M5114" s="105">
        <f t="shared" si="1633"/>
        <v>0</v>
      </c>
      <c r="N5114" s="104">
        <f t="shared" si="1644"/>
        <v>0</v>
      </c>
      <c r="O5114" s="113">
        <f t="shared" si="1631"/>
        <v>0.11</v>
      </c>
      <c r="P5114" s="108">
        <f t="shared" si="1645"/>
        <v>1.006190914</v>
      </c>
      <c r="Q5114" s="104">
        <f t="shared" si="1646"/>
        <v>5.4855102699999998</v>
      </c>
      <c r="R5114" s="104">
        <f t="shared" si="1647"/>
        <v>5.4855102699999998</v>
      </c>
      <c r="S5114" s="109" t="s">
        <v>52</v>
      </c>
      <c r="T5114" s="110">
        <f t="shared" si="1634"/>
        <v>45148</v>
      </c>
      <c r="U5114" s="111">
        <f t="shared" si="1648"/>
        <v>0</v>
      </c>
    </row>
    <row r="5115" spans="1:21" x14ac:dyDescent="0.2">
      <c r="A5115" s="112">
        <f t="shared" si="1629"/>
        <v>45140</v>
      </c>
      <c r="B5115" s="104">
        <f t="shared" si="1637"/>
        <v>891.85623833</v>
      </c>
      <c r="C5115" s="104">
        <f t="shared" si="1635"/>
        <v>797.6594591899468</v>
      </c>
      <c r="D5115" s="132">
        <f t="shared" si="1638"/>
        <v>45118</v>
      </c>
      <c r="E5115" s="105">
        <f t="shared" si="1636"/>
        <v>2.1700000000000001E-3</v>
      </c>
      <c r="F5115" s="106">
        <f t="shared" si="1639"/>
        <v>23</v>
      </c>
      <c r="G5115" s="106">
        <f t="shared" si="1640"/>
        <v>31</v>
      </c>
      <c r="H5115" s="104">
        <f t="shared" si="1630"/>
        <v>1.00160954</v>
      </c>
      <c r="I5115" s="104">
        <f t="shared" si="1641"/>
        <v>1.1091152</v>
      </c>
      <c r="J5115" s="104">
        <f t="shared" si="1642"/>
        <v>1.11090036</v>
      </c>
      <c r="K5115" s="104">
        <f t="shared" si="1643"/>
        <v>886.12018036999996</v>
      </c>
      <c r="L5115" s="107">
        <f t="shared" si="1632"/>
        <v>0</v>
      </c>
      <c r="M5115" s="105">
        <f t="shared" si="1633"/>
        <v>0</v>
      </c>
      <c r="N5115" s="104">
        <f t="shared" si="1644"/>
        <v>0</v>
      </c>
      <c r="O5115" s="113">
        <f t="shared" si="1631"/>
        <v>0.11</v>
      </c>
      <c r="P5115" s="108">
        <f t="shared" si="1645"/>
        <v>1.0064732279999999</v>
      </c>
      <c r="Q5115" s="104">
        <f t="shared" si="1646"/>
        <v>5.7360579600000001</v>
      </c>
      <c r="R5115" s="104">
        <f t="shared" si="1647"/>
        <v>5.7360579600000001</v>
      </c>
      <c r="S5115" s="109" t="s">
        <v>52</v>
      </c>
      <c r="T5115" s="110">
        <f t="shared" si="1634"/>
        <v>45148</v>
      </c>
      <c r="U5115" s="111">
        <f t="shared" si="1648"/>
        <v>0</v>
      </c>
    </row>
    <row r="5116" spans="1:21" x14ac:dyDescent="0.2">
      <c r="A5116" s="112">
        <f t="shared" si="1629"/>
        <v>45141</v>
      </c>
      <c r="B5116" s="104">
        <f t="shared" si="1637"/>
        <v>892.16885323999998</v>
      </c>
      <c r="C5116" s="104">
        <f t="shared" si="1635"/>
        <v>797.6594591899468</v>
      </c>
      <c r="D5116" s="132">
        <f t="shared" si="1638"/>
        <v>45118</v>
      </c>
      <c r="E5116" s="105">
        <f t="shared" si="1636"/>
        <v>2.1700000000000001E-3</v>
      </c>
      <c r="F5116" s="106">
        <f t="shared" si="1639"/>
        <v>24</v>
      </c>
      <c r="G5116" s="106">
        <f t="shared" si="1640"/>
        <v>31</v>
      </c>
      <c r="H5116" s="104">
        <f t="shared" si="1630"/>
        <v>1.00167958</v>
      </c>
      <c r="I5116" s="104">
        <f t="shared" si="1641"/>
        <v>1.1091152</v>
      </c>
      <c r="J5116" s="104">
        <f t="shared" si="1642"/>
        <v>1.11097804</v>
      </c>
      <c r="K5116" s="104">
        <f t="shared" si="1643"/>
        <v>886.18214254999998</v>
      </c>
      <c r="L5116" s="107">
        <f t="shared" si="1632"/>
        <v>0</v>
      </c>
      <c r="M5116" s="105">
        <f t="shared" si="1633"/>
        <v>0</v>
      </c>
      <c r="N5116" s="104">
        <f t="shared" si="1644"/>
        <v>0</v>
      </c>
      <c r="O5116" s="113">
        <f t="shared" si="1631"/>
        <v>0.11</v>
      </c>
      <c r="P5116" s="108">
        <f t="shared" si="1645"/>
        <v>1.0067556209999999</v>
      </c>
      <c r="Q5116" s="104">
        <f t="shared" si="1646"/>
        <v>5.9867106899999998</v>
      </c>
      <c r="R5116" s="104">
        <f t="shared" si="1647"/>
        <v>5.9867106899999998</v>
      </c>
      <c r="S5116" s="109" t="s">
        <v>52</v>
      </c>
      <c r="T5116" s="110">
        <f t="shared" si="1634"/>
        <v>45148</v>
      </c>
      <c r="U5116" s="111">
        <f t="shared" si="1648"/>
        <v>0</v>
      </c>
    </row>
    <row r="5117" spans="1:21" x14ac:dyDescent="0.2">
      <c r="A5117" s="112">
        <f t="shared" si="1629"/>
        <v>45142</v>
      </c>
      <c r="B5117" s="104">
        <f t="shared" si="1637"/>
        <v>892.48159011000007</v>
      </c>
      <c r="C5117" s="104">
        <f t="shared" si="1635"/>
        <v>797.6594591899468</v>
      </c>
      <c r="D5117" s="132">
        <f t="shared" si="1638"/>
        <v>45118</v>
      </c>
      <c r="E5117" s="105">
        <f t="shared" si="1636"/>
        <v>2.1700000000000001E-3</v>
      </c>
      <c r="F5117" s="106">
        <f t="shared" si="1639"/>
        <v>25</v>
      </c>
      <c r="G5117" s="106">
        <f t="shared" si="1640"/>
        <v>31</v>
      </c>
      <c r="H5117" s="104">
        <f t="shared" si="1630"/>
        <v>1.0017496299999999</v>
      </c>
      <c r="I5117" s="104">
        <f t="shared" si="1641"/>
        <v>1.1091152</v>
      </c>
      <c r="J5117" s="104">
        <f t="shared" si="1642"/>
        <v>1.1110557400000001</v>
      </c>
      <c r="K5117" s="104">
        <f t="shared" si="1643"/>
        <v>886.24412069000005</v>
      </c>
      <c r="L5117" s="107">
        <f t="shared" si="1632"/>
        <v>0</v>
      </c>
      <c r="M5117" s="105">
        <f t="shared" si="1633"/>
        <v>0</v>
      </c>
      <c r="N5117" s="104">
        <f t="shared" si="1644"/>
        <v>0</v>
      </c>
      <c r="O5117" s="113">
        <f t="shared" si="1631"/>
        <v>0.11</v>
      </c>
      <c r="P5117" s="108">
        <f t="shared" si="1645"/>
        <v>1.0070380940000001</v>
      </c>
      <c r="Q5117" s="104">
        <f t="shared" si="1646"/>
        <v>6.23746942</v>
      </c>
      <c r="R5117" s="104">
        <f t="shared" si="1647"/>
        <v>6.23746942</v>
      </c>
      <c r="S5117" s="109" t="s">
        <v>52</v>
      </c>
      <c r="T5117" s="110">
        <f t="shared" si="1634"/>
        <v>45148</v>
      </c>
      <c r="U5117" s="111">
        <f t="shared" si="1648"/>
        <v>0</v>
      </c>
    </row>
    <row r="5118" spans="1:21" x14ac:dyDescent="0.2">
      <c r="A5118" s="112">
        <f t="shared" si="1629"/>
        <v>45143</v>
      </c>
      <c r="B5118" s="104">
        <f t="shared" si="1637"/>
        <v>892.79442311000003</v>
      </c>
      <c r="C5118" s="104">
        <f t="shared" si="1635"/>
        <v>797.6594591899468</v>
      </c>
      <c r="D5118" s="132">
        <f t="shared" si="1638"/>
        <v>45118</v>
      </c>
      <c r="E5118" s="105">
        <f t="shared" si="1636"/>
        <v>2.1700000000000001E-3</v>
      </c>
      <c r="F5118" s="106">
        <f t="shared" si="1639"/>
        <v>26</v>
      </c>
      <c r="G5118" s="106">
        <f t="shared" si="1640"/>
        <v>31</v>
      </c>
      <c r="H5118" s="104">
        <f t="shared" si="1630"/>
        <v>1.0018196800000001</v>
      </c>
      <c r="I5118" s="104">
        <f t="shared" si="1641"/>
        <v>1.1091152</v>
      </c>
      <c r="J5118" s="104">
        <f t="shared" si="1642"/>
        <v>1.11113343</v>
      </c>
      <c r="K5118" s="104">
        <f t="shared" si="1643"/>
        <v>886.30609086000004</v>
      </c>
      <c r="L5118" s="107">
        <f t="shared" si="1632"/>
        <v>0</v>
      </c>
      <c r="M5118" s="105">
        <f t="shared" si="1633"/>
        <v>0</v>
      </c>
      <c r="N5118" s="104">
        <f t="shared" si="1644"/>
        <v>0</v>
      </c>
      <c r="O5118" s="113">
        <f t="shared" si="1631"/>
        <v>0.11</v>
      </c>
      <c r="P5118" s="108">
        <f t="shared" si="1645"/>
        <v>1.0073206450000001</v>
      </c>
      <c r="Q5118" s="104">
        <f t="shared" si="1646"/>
        <v>6.48833225</v>
      </c>
      <c r="R5118" s="104">
        <f t="shared" si="1647"/>
        <v>6.48833225</v>
      </c>
      <c r="S5118" s="109" t="s">
        <v>52</v>
      </c>
      <c r="T5118" s="110">
        <f t="shared" si="1634"/>
        <v>45148</v>
      </c>
      <c r="U5118" s="111">
        <f t="shared" si="1648"/>
        <v>0</v>
      </c>
    </row>
    <row r="5119" spans="1:21" x14ac:dyDescent="0.2">
      <c r="A5119" s="112">
        <f t="shared" si="1629"/>
        <v>45144</v>
      </c>
      <c r="B5119" s="104">
        <f t="shared" si="1637"/>
        <v>893.10736201999998</v>
      </c>
      <c r="C5119" s="104">
        <f t="shared" si="1635"/>
        <v>797.6594591899468</v>
      </c>
      <c r="D5119" s="132">
        <f t="shared" si="1638"/>
        <v>45118</v>
      </c>
      <c r="E5119" s="105">
        <f t="shared" si="1636"/>
        <v>2.1700000000000001E-3</v>
      </c>
      <c r="F5119" s="106">
        <f t="shared" si="1639"/>
        <v>27</v>
      </c>
      <c r="G5119" s="106">
        <f t="shared" si="1640"/>
        <v>31</v>
      </c>
      <c r="H5119" s="104">
        <f t="shared" si="1630"/>
        <v>1.00188973</v>
      </c>
      <c r="I5119" s="104">
        <f t="shared" si="1641"/>
        <v>1.1091152</v>
      </c>
      <c r="J5119" s="104">
        <f t="shared" si="1642"/>
        <v>1.1112111200000001</v>
      </c>
      <c r="K5119" s="104">
        <f t="shared" si="1643"/>
        <v>886.36806102000003</v>
      </c>
      <c r="L5119" s="107">
        <f t="shared" si="1632"/>
        <v>0</v>
      </c>
      <c r="M5119" s="105">
        <f t="shared" si="1633"/>
        <v>0</v>
      </c>
      <c r="N5119" s="104">
        <f t="shared" si="1644"/>
        <v>0</v>
      </c>
      <c r="O5119" s="113">
        <f t="shared" si="1631"/>
        <v>0.11</v>
      </c>
      <c r="P5119" s="108">
        <f t="shared" si="1645"/>
        <v>1.007603276</v>
      </c>
      <c r="Q5119" s="104">
        <f t="shared" si="1646"/>
        <v>6.7393010000000002</v>
      </c>
      <c r="R5119" s="104">
        <f t="shared" si="1647"/>
        <v>6.7393010000000002</v>
      </c>
      <c r="S5119" s="109" t="s">
        <v>52</v>
      </c>
      <c r="T5119" s="110">
        <f t="shared" si="1634"/>
        <v>45148</v>
      </c>
      <c r="U5119" s="111">
        <f t="shared" si="1648"/>
        <v>0</v>
      </c>
    </row>
    <row r="5120" spans="1:21" x14ac:dyDescent="0.2">
      <c r="A5120" s="112">
        <f t="shared" si="1629"/>
        <v>45145</v>
      </c>
      <c r="B5120" s="104">
        <f t="shared" si="1637"/>
        <v>893.42042296000011</v>
      </c>
      <c r="C5120" s="104">
        <f t="shared" si="1635"/>
        <v>797.6594591899468</v>
      </c>
      <c r="D5120" s="132">
        <f t="shared" si="1638"/>
        <v>45118</v>
      </c>
      <c r="E5120" s="105">
        <f t="shared" si="1636"/>
        <v>2.1700000000000001E-3</v>
      </c>
      <c r="F5120" s="106">
        <f t="shared" si="1639"/>
        <v>28</v>
      </c>
      <c r="G5120" s="106">
        <f t="shared" si="1640"/>
        <v>31</v>
      </c>
      <c r="H5120" s="104">
        <f t="shared" si="1630"/>
        <v>1.0019597899999999</v>
      </c>
      <c r="I5120" s="104">
        <f t="shared" si="1641"/>
        <v>1.1091152</v>
      </c>
      <c r="J5120" s="104">
        <f t="shared" si="1642"/>
        <v>1.1112888299999999</v>
      </c>
      <c r="K5120" s="104">
        <f t="shared" si="1643"/>
        <v>886.43004714000006</v>
      </c>
      <c r="L5120" s="107">
        <f t="shared" si="1632"/>
        <v>0</v>
      </c>
      <c r="M5120" s="105">
        <f t="shared" si="1633"/>
        <v>0</v>
      </c>
      <c r="N5120" s="104">
        <f t="shared" si="1644"/>
        <v>0</v>
      </c>
      <c r="O5120" s="113">
        <f t="shared" si="1631"/>
        <v>0.11</v>
      </c>
      <c r="P5120" s="108">
        <f t="shared" si="1645"/>
        <v>1.0078859870000001</v>
      </c>
      <c r="Q5120" s="104">
        <f t="shared" si="1646"/>
        <v>6.9903758199999997</v>
      </c>
      <c r="R5120" s="104">
        <f t="shared" si="1647"/>
        <v>6.9903758199999997</v>
      </c>
      <c r="S5120" s="109" t="s">
        <v>52</v>
      </c>
      <c r="T5120" s="110">
        <f t="shared" si="1634"/>
        <v>45148</v>
      </c>
      <c r="U5120" s="111">
        <f t="shared" si="1648"/>
        <v>0</v>
      </c>
    </row>
    <row r="5121" spans="1:21" x14ac:dyDescent="0.2">
      <c r="A5121" s="112">
        <f t="shared" si="1629"/>
        <v>45146</v>
      </c>
      <c r="B5121" s="104">
        <f t="shared" si="1637"/>
        <v>893.73358006000001</v>
      </c>
      <c r="C5121" s="104">
        <f t="shared" si="1635"/>
        <v>797.6594591899468</v>
      </c>
      <c r="D5121" s="132">
        <f t="shared" si="1638"/>
        <v>45118</v>
      </c>
      <c r="E5121" s="105">
        <f t="shared" si="1636"/>
        <v>2.1700000000000001E-3</v>
      </c>
      <c r="F5121" s="106">
        <f t="shared" si="1639"/>
        <v>29</v>
      </c>
      <c r="G5121" s="106">
        <f t="shared" si="1640"/>
        <v>31</v>
      </c>
      <c r="H5121" s="104">
        <f t="shared" si="1630"/>
        <v>1.00202985</v>
      </c>
      <c r="I5121" s="104">
        <f t="shared" si="1641"/>
        <v>1.1091152</v>
      </c>
      <c r="J5121" s="104">
        <f t="shared" si="1642"/>
        <v>1.11136653</v>
      </c>
      <c r="K5121" s="104">
        <f t="shared" si="1643"/>
        <v>886.49202528000001</v>
      </c>
      <c r="L5121" s="107">
        <f t="shared" si="1632"/>
        <v>0</v>
      </c>
      <c r="M5121" s="105">
        <f t="shared" si="1633"/>
        <v>0</v>
      </c>
      <c r="N5121" s="104">
        <f t="shared" si="1644"/>
        <v>0</v>
      </c>
      <c r="O5121" s="113">
        <f t="shared" si="1631"/>
        <v>0.11</v>
      </c>
      <c r="P5121" s="108">
        <f t="shared" si="1645"/>
        <v>1.008168776</v>
      </c>
      <c r="Q5121" s="104">
        <f t="shared" si="1646"/>
        <v>7.2415547800000004</v>
      </c>
      <c r="R5121" s="104">
        <f t="shared" si="1647"/>
        <v>7.2415547800000004</v>
      </c>
      <c r="S5121" s="109" t="s">
        <v>52</v>
      </c>
      <c r="T5121" s="110">
        <f t="shared" si="1634"/>
        <v>45148</v>
      </c>
      <c r="U5121" s="111">
        <f t="shared" si="1648"/>
        <v>0</v>
      </c>
    </row>
    <row r="5122" spans="1:21" x14ac:dyDescent="0.2">
      <c r="A5122" s="112">
        <f t="shared" si="1629"/>
        <v>45147</v>
      </c>
      <c r="B5122" s="104">
        <f t="shared" si="1637"/>
        <v>894.04685920999998</v>
      </c>
      <c r="C5122" s="104">
        <f t="shared" si="1635"/>
        <v>797.6594591899468</v>
      </c>
      <c r="D5122" s="132">
        <f t="shared" si="1638"/>
        <v>45118</v>
      </c>
      <c r="E5122" s="105">
        <f t="shared" si="1636"/>
        <v>2.1700000000000001E-3</v>
      </c>
      <c r="F5122" s="106">
        <f t="shared" si="1639"/>
        <v>30</v>
      </c>
      <c r="G5122" s="106">
        <f t="shared" si="1640"/>
        <v>31</v>
      </c>
      <c r="H5122" s="104">
        <f t="shared" si="1630"/>
        <v>1.00209992</v>
      </c>
      <c r="I5122" s="104">
        <f t="shared" si="1641"/>
        <v>1.1091152</v>
      </c>
      <c r="J5122" s="104">
        <f t="shared" si="1642"/>
        <v>1.1114442499999999</v>
      </c>
      <c r="K5122" s="104">
        <f t="shared" si="1643"/>
        <v>886.55401936999999</v>
      </c>
      <c r="L5122" s="107">
        <f t="shared" si="1632"/>
        <v>0</v>
      </c>
      <c r="M5122" s="105">
        <f t="shared" si="1633"/>
        <v>0</v>
      </c>
      <c r="N5122" s="104">
        <f t="shared" si="1644"/>
        <v>0</v>
      </c>
      <c r="O5122" s="113">
        <f t="shared" si="1631"/>
        <v>0.11</v>
      </c>
      <c r="P5122" s="108">
        <f t="shared" si="1645"/>
        <v>1.0084516450000001</v>
      </c>
      <c r="Q5122" s="104">
        <f t="shared" si="1646"/>
        <v>7.4928398400000003</v>
      </c>
      <c r="R5122" s="104">
        <f t="shared" si="1647"/>
        <v>7.4928398400000003</v>
      </c>
      <c r="S5122" s="109" t="s">
        <v>52</v>
      </c>
      <c r="T5122" s="110">
        <f t="shared" si="1634"/>
        <v>45148</v>
      </c>
      <c r="U5122" s="111">
        <f t="shared" si="1648"/>
        <v>0</v>
      </c>
    </row>
    <row r="5123" spans="1:21" ht="15" x14ac:dyDescent="0.2">
      <c r="A5123" s="112">
        <f t="shared" si="1629"/>
        <v>45148</v>
      </c>
      <c r="B5123" s="104">
        <f t="shared" si="1637"/>
        <v>894.36024437000003</v>
      </c>
      <c r="C5123" s="104">
        <f t="shared" si="1635"/>
        <v>797.6594591899468</v>
      </c>
      <c r="D5123" s="132">
        <f t="shared" si="1638"/>
        <v>45118</v>
      </c>
      <c r="E5123" s="105">
        <f t="shared" si="1636"/>
        <v>2.1700000000000001E-3</v>
      </c>
      <c r="F5123" s="106">
        <f t="shared" si="1639"/>
        <v>31</v>
      </c>
      <c r="G5123" s="106">
        <f t="shared" si="1640"/>
        <v>31</v>
      </c>
      <c r="H5123" s="104">
        <f t="shared" si="1630"/>
        <v>1.00217</v>
      </c>
      <c r="I5123" s="104">
        <f t="shared" si="1641"/>
        <v>1.1091152</v>
      </c>
      <c r="J5123" s="104">
        <f t="shared" si="1642"/>
        <v>1.1115219700000001</v>
      </c>
      <c r="K5123" s="104">
        <f t="shared" si="1643"/>
        <v>886.61601345999998</v>
      </c>
      <c r="L5123" s="107">
        <f t="shared" si="1632"/>
        <v>167</v>
      </c>
      <c r="M5123" s="137">
        <f>N5123/K5123</f>
        <v>0.43067172626386013</v>
      </c>
      <c r="N5123" s="136">
        <f>80.13944822+301.70100083</f>
        <v>381.84044905000002</v>
      </c>
      <c r="O5123" s="113">
        <f t="shared" si="1631"/>
        <v>0.11</v>
      </c>
      <c r="P5123" s="108">
        <f t="shared" si="1645"/>
        <v>1.0087345940000001</v>
      </c>
      <c r="Q5123" s="104">
        <f t="shared" si="1646"/>
        <v>7.7442309099999997</v>
      </c>
      <c r="R5123" s="104">
        <f t="shared" si="1647"/>
        <v>389.58467996000002</v>
      </c>
      <c r="S5123" s="109" t="s">
        <v>52</v>
      </c>
      <c r="T5123" s="110">
        <f t="shared" si="1634"/>
        <v>45148</v>
      </c>
      <c r="U5123" s="111">
        <f t="shared" si="1648"/>
        <v>504.77556440999996</v>
      </c>
    </row>
    <row r="5124" spans="1:21" x14ac:dyDescent="0.2">
      <c r="A5124" s="112">
        <f t="shared" si="1629"/>
        <v>45149</v>
      </c>
      <c r="B5124" s="104">
        <f t="shared" si="1637"/>
        <v>504.94064614000001</v>
      </c>
      <c r="C5124" s="104">
        <f t="shared" si="1635"/>
        <v>454.13008292994681</v>
      </c>
      <c r="D5124" s="132">
        <f t="shared" si="1638"/>
        <v>45149</v>
      </c>
      <c r="E5124" s="105">
        <f t="shared" si="1636"/>
        <v>1.441E-3</v>
      </c>
      <c r="F5124" s="106">
        <f t="shared" si="1639"/>
        <v>1</v>
      </c>
      <c r="G5124" s="106">
        <f t="shared" si="1640"/>
        <v>31</v>
      </c>
      <c r="H5124" s="104">
        <f t="shared" si="1630"/>
        <v>1.0000464499999999</v>
      </c>
      <c r="I5124" s="104">
        <f t="shared" si="1641"/>
        <v>1.1115219700000001</v>
      </c>
      <c r="J5124" s="104">
        <f t="shared" si="1642"/>
        <v>1.1115736000000001</v>
      </c>
      <c r="K5124" s="104">
        <f t="shared" si="1643"/>
        <v>504.79901115000001</v>
      </c>
      <c r="L5124" s="107">
        <f t="shared" si="1632"/>
        <v>0</v>
      </c>
      <c r="M5124" s="105">
        <f t="shared" si="1633"/>
        <v>0</v>
      </c>
      <c r="N5124" s="104">
        <f t="shared" si="1644"/>
        <v>0</v>
      </c>
      <c r="O5124" s="113">
        <f t="shared" si="1631"/>
        <v>0.11</v>
      </c>
      <c r="P5124" s="108">
        <f t="shared" si="1645"/>
        <v>1.0002805770000001</v>
      </c>
      <c r="Q5124" s="104">
        <f t="shared" si="1646"/>
        <v>0.14163498999999999</v>
      </c>
      <c r="R5124" s="104">
        <f t="shared" si="1647"/>
        <v>0.14163498999999999</v>
      </c>
      <c r="S5124" s="109" t="s">
        <v>52</v>
      </c>
      <c r="T5124" s="110">
        <f t="shared" si="1634"/>
        <v>45179</v>
      </c>
      <c r="U5124" s="111">
        <f t="shared" si="1648"/>
        <v>0</v>
      </c>
    </row>
    <row r="5125" spans="1:21" x14ac:dyDescent="0.2">
      <c r="A5125" s="112">
        <f t="shared" si="1629"/>
        <v>45150</v>
      </c>
      <c r="B5125" s="104">
        <f t="shared" si="1637"/>
        <v>505.10578090000001</v>
      </c>
      <c r="C5125" s="104">
        <f t="shared" si="1635"/>
        <v>454.13008292994681</v>
      </c>
      <c r="D5125" s="132">
        <f t="shared" si="1638"/>
        <v>45149</v>
      </c>
      <c r="E5125" s="105">
        <f t="shared" si="1636"/>
        <v>1.441E-3</v>
      </c>
      <c r="F5125" s="106">
        <f t="shared" si="1639"/>
        <v>2</v>
      </c>
      <c r="G5125" s="106">
        <f t="shared" si="1640"/>
        <v>31</v>
      </c>
      <c r="H5125" s="104">
        <f t="shared" si="1630"/>
        <v>1.0000929000000001</v>
      </c>
      <c r="I5125" s="104">
        <f t="shared" si="1641"/>
        <v>1.1115219700000001</v>
      </c>
      <c r="J5125" s="104">
        <f t="shared" si="1642"/>
        <v>1.11162523</v>
      </c>
      <c r="K5125" s="104">
        <f t="shared" si="1643"/>
        <v>504.82245788</v>
      </c>
      <c r="L5125" s="107">
        <f t="shared" si="1632"/>
        <v>0</v>
      </c>
      <c r="M5125" s="105">
        <f t="shared" si="1633"/>
        <v>0</v>
      </c>
      <c r="N5125" s="104">
        <f t="shared" si="1644"/>
        <v>0</v>
      </c>
      <c r="O5125" s="113">
        <f t="shared" si="1631"/>
        <v>0.11</v>
      </c>
      <c r="P5125" s="108">
        <f t="shared" si="1645"/>
        <v>1.000561233</v>
      </c>
      <c r="Q5125" s="104">
        <f t="shared" si="1646"/>
        <v>0.28332301999999998</v>
      </c>
      <c r="R5125" s="104">
        <f t="shared" si="1647"/>
        <v>0.28332301999999998</v>
      </c>
      <c r="S5125" s="109" t="s">
        <v>52</v>
      </c>
      <c r="T5125" s="110">
        <f t="shared" si="1634"/>
        <v>45179</v>
      </c>
      <c r="U5125" s="111">
        <f t="shared" si="1648"/>
        <v>0</v>
      </c>
    </row>
    <row r="5126" spans="1:21" x14ac:dyDescent="0.2">
      <c r="A5126" s="112">
        <f t="shared" si="1629"/>
        <v>45151</v>
      </c>
      <c r="B5126" s="104">
        <f t="shared" si="1637"/>
        <v>505.27097275</v>
      </c>
      <c r="C5126" s="104">
        <f t="shared" si="1635"/>
        <v>454.13008292994681</v>
      </c>
      <c r="D5126" s="132">
        <f t="shared" si="1638"/>
        <v>45149</v>
      </c>
      <c r="E5126" s="105">
        <f t="shared" si="1636"/>
        <v>1.441E-3</v>
      </c>
      <c r="F5126" s="106">
        <f t="shared" si="1639"/>
        <v>3</v>
      </c>
      <c r="G5126" s="106">
        <f t="shared" si="1640"/>
        <v>31</v>
      </c>
      <c r="H5126" s="104">
        <f t="shared" si="1630"/>
        <v>1.0001393599999999</v>
      </c>
      <c r="I5126" s="104">
        <f t="shared" si="1641"/>
        <v>1.1115219700000001</v>
      </c>
      <c r="J5126" s="104">
        <f t="shared" si="1642"/>
        <v>1.1116768699999999</v>
      </c>
      <c r="K5126" s="104">
        <f t="shared" si="1643"/>
        <v>504.84590916000002</v>
      </c>
      <c r="L5126" s="107">
        <f t="shared" si="1632"/>
        <v>0</v>
      </c>
      <c r="M5126" s="105">
        <f t="shared" si="1633"/>
        <v>0</v>
      </c>
      <c r="N5126" s="104">
        <f t="shared" si="1644"/>
        <v>0</v>
      </c>
      <c r="O5126" s="113">
        <f t="shared" si="1631"/>
        <v>0.11</v>
      </c>
      <c r="P5126" s="108">
        <f t="shared" si="1645"/>
        <v>1.0008419669999999</v>
      </c>
      <c r="Q5126" s="104">
        <f t="shared" si="1646"/>
        <v>0.42506358999999999</v>
      </c>
      <c r="R5126" s="104">
        <f t="shared" si="1647"/>
        <v>0.42506358999999999</v>
      </c>
      <c r="S5126" s="109" t="s">
        <v>52</v>
      </c>
      <c r="T5126" s="110">
        <f t="shared" si="1634"/>
        <v>45179</v>
      </c>
      <c r="U5126" s="111">
        <f t="shared" si="1648"/>
        <v>0</v>
      </c>
    </row>
    <row r="5127" spans="1:21" x14ac:dyDescent="0.2">
      <c r="A5127" s="112">
        <f t="shared" si="1629"/>
        <v>45152</v>
      </c>
      <c r="B5127" s="104">
        <f t="shared" si="1637"/>
        <v>505.43621361999999</v>
      </c>
      <c r="C5127" s="104">
        <f t="shared" si="1635"/>
        <v>454.13008292994681</v>
      </c>
      <c r="D5127" s="132">
        <f t="shared" si="1638"/>
        <v>45149</v>
      </c>
      <c r="E5127" s="105">
        <f t="shared" si="1636"/>
        <v>1.441E-3</v>
      </c>
      <c r="F5127" s="106">
        <f t="shared" si="1639"/>
        <v>4</v>
      </c>
      <c r="G5127" s="106">
        <f t="shared" si="1640"/>
        <v>31</v>
      </c>
      <c r="H5127" s="104">
        <f t="shared" si="1630"/>
        <v>1.0001858100000001</v>
      </c>
      <c r="I5127" s="104">
        <f t="shared" si="1641"/>
        <v>1.1115219700000001</v>
      </c>
      <c r="J5127" s="104">
        <f t="shared" si="1642"/>
        <v>1.1117284999999999</v>
      </c>
      <c r="K5127" s="104">
        <f t="shared" si="1643"/>
        <v>504.86935590000002</v>
      </c>
      <c r="L5127" s="107">
        <f t="shared" si="1632"/>
        <v>0</v>
      </c>
      <c r="M5127" s="105">
        <f t="shared" si="1633"/>
        <v>0</v>
      </c>
      <c r="N5127" s="104">
        <f t="shared" si="1644"/>
        <v>0</v>
      </c>
      <c r="O5127" s="113">
        <f t="shared" si="1631"/>
        <v>0.11</v>
      </c>
      <c r="P5127" s="108">
        <f t="shared" si="1645"/>
        <v>1.0011227810000001</v>
      </c>
      <c r="Q5127" s="104">
        <f t="shared" si="1646"/>
        <v>0.56685772000000001</v>
      </c>
      <c r="R5127" s="104">
        <f t="shared" si="1647"/>
        <v>0.56685772000000001</v>
      </c>
      <c r="S5127" s="109" t="s">
        <v>52</v>
      </c>
      <c r="T5127" s="110">
        <f t="shared" si="1634"/>
        <v>45179</v>
      </c>
      <c r="U5127" s="111">
        <f t="shared" si="1648"/>
        <v>0</v>
      </c>
    </row>
    <row r="5128" spans="1:21" x14ac:dyDescent="0.2">
      <c r="A5128" s="112">
        <f t="shared" si="1629"/>
        <v>45153</v>
      </c>
      <c r="B5128" s="104">
        <f t="shared" si="1637"/>
        <v>505.60151157000001</v>
      </c>
      <c r="C5128" s="104">
        <f t="shared" si="1635"/>
        <v>454.13008292994681</v>
      </c>
      <c r="D5128" s="132">
        <f t="shared" si="1638"/>
        <v>45149</v>
      </c>
      <c r="E5128" s="105">
        <f t="shared" si="1636"/>
        <v>1.441E-3</v>
      </c>
      <c r="F5128" s="106">
        <f t="shared" si="1639"/>
        <v>5</v>
      </c>
      <c r="G5128" s="106">
        <f t="shared" si="1640"/>
        <v>31</v>
      </c>
      <c r="H5128" s="104">
        <f t="shared" si="1630"/>
        <v>1.0002322699999999</v>
      </c>
      <c r="I5128" s="104">
        <f t="shared" si="1641"/>
        <v>1.1115219700000001</v>
      </c>
      <c r="J5128" s="104">
        <f t="shared" si="1642"/>
        <v>1.11178014</v>
      </c>
      <c r="K5128" s="104">
        <f t="shared" si="1643"/>
        <v>504.89280717000003</v>
      </c>
      <c r="L5128" s="107">
        <f t="shared" si="1632"/>
        <v>0</v>
      </c>
      <c r="M5128" s="105">
        <f t="shared" si="1633"/>
        <v>0</v>
      </c>
      <c r="N5128" s="104">
        <f t="shared" si="1644"/>
        <v>0</v>
      </c>
      <c r="O5128" s="113">
        <f t="shared" si="1631"/>
        <v>0.11</v>
      </c>
      <c r="P5128" s="108">
        <f t="shared" si="1645"/>
        <v>1.001403673</v>
      </c>
      <c r="Q5128" s="104">
        <f t="shared" si="1646"/>
        <v>0.70870440000000001</v>
      </c>
      <c r="R5128" s="104">
        <f t="shared" si="1647"/>
        <v>0.70870440000000001</v>
      </c>
      <c r="S5128" s="109" t="s">
        <v>52</v>
      </c>
      <c r="T5128" s="110">
        <f t="shared" si="1634"/>
        <v>45179</v>
      </c>
      <c r="U5128" s="111">
        <f t="shared" si="1648"/>
        <v>0</v>
      </c>
    </row>
    <row r="5129" spans="1:21" x14ac:dyDescent="0.2">
      <c r="A5129" s="112">
        <f t="shared" si="1629"/>
        <v>45154</v>
      </c>
      <c r="B5129" s="104">
        <f t="shared" si="1637"/>
        <v>505.76686662999998</v>
      </c>
      <c r="C5129" s="104">
        <f t="shared" si="1635"/>
        <v>454.13008292994681</v>
      </c>
      <c r="D5129" s="132">
        <f t="shared" si="1638"/>
        <v>45149</v>
      </c>
      <c r="E5129" s="105">
        <f t="shared" si="1636"/>
        <v>1.441E-3</v>
      </c>
      <c r="F5129" s="106">
        <f t="shared" si="1639"/>
        <v>6</v>
      </c>
      <c r="G5129" s="106">
        <f t="shared" si="1640"/>
        <v>31</v>
      </c>
      <c r="H5129" s="104">
        <f t="shared" si="1630"/>
        <v>1.0002787399999999</v>
      </c>
      <c r="I5129" s="104">
        <f t="shared" si="1641"/>
        <v>1.1115219700000001</v>
      </c>
      <c r="J5129" s="104">
        <f t="shared" si="1642"/>
        <v>1.1118317900000001</v>
      </c>
      <c r="K5129" s="104">
        <f t="shared" si="1643"/>
        <v>504.91626299000001</v>
      </c>
      <c r="L5129" s="107">
        <f t="shared" si="1632"/>
        <v>0</v>
      </c>
      <c r="M5129" s="105">
        <f t="shared" si="1633"/>
        <v>0</v>
      </c>
      <c r="N5129" s="104">
        <f t="shared" si="1644"/>
        <v>0</v>
      </c>
      <c r="O5129" s="113">
        <f t="shared" si="1631"/>
        <v>0.11</v>
      </c>
      <c r="P5129" s="108">
        <f t="shared" si="1645"/>
        <v>1.0016846429999999</v>
      </c>
      <c r="Q5129" s="104">
        <f t="shared" si="1646"/>
        <v>0.85060363999999999</v>
      </c>
      <c r="R5129" s="104">
        <f t="shared" si="1647"/>
        <v>0.85060363999999999</v>
      </c>
      <c r="S5129" s="109" t="s">
        <v>52</v>
      </c>
      <c r="T5129" s="110">
        <f t="shared" si="1634"/>
        <v>45179</v>
      </c>
      <c r="U5129" s="111">
        <f t="shared" si="1648"/>
        <v>0</v>
      </c>
    </row>
    <row r="5130" spans="1:21" x14ac:dyDescent="0.2">
      <c r="A5130" s="112">
        <f t="shared" si="1629"/>
        <v>45155</v>
      </c>
      <c r="B5130" s="104">
        <f t="shared" si="1637"/>
        <v>505.93227073000003</v>
      </c>
      <c r="C5130" s="104">
        <f t="shared" si="1635"/>
        <v>454.13008292994681</v>
      </c>
      <c r="D5130" s="132">
        <f t="shared" si="1638"/>
        <v>45149</v>
      </c>
      <c r="E5130" s="105">
        <f t="shared" si="1636"/>
        <v>1.441E-3</v>
      </c>
      <c r="F5130" s="106">
        <f t="shared" si="1639"/>
        <v>7</v>
      </c>
      <c r="G5130" s="106">
        <f t="shared" si="1640"/>
        <v>31</v>
      </c>
      <c r="H5130" s="104">
        <f t="shared" si="1630"/>
        <v>1.0003252</v>
      </c>
      <c r="I5130" s="104">
        <f t="shared" si="1641"/>
        <v>1.1115219700000001</v>
      </c>
      <c r="J5130" s="104">
        <f t="shared" si="1642"/>
        <v>1.11188343</v>
      </c>
      <c r="K5130" s="104">
        <f t="shared" si="1643"/>
        <v>504.93971427000002</v>
      </c>
      <c r="L5130" s="107">
        <f t="shared" si="1632"/>
        <v>0</v>
      </c>
      <c r="M5130" s="105">
        <f t="shared" si="1633"/>
        <v>0</v>
      </c>
      <c r="N5130" s="104">
        <f t="shared" si="1644"/>
        <v>0</v>
      </c>
      <c r="O5130" s="113">
        <f t="shared" si="1631"/>
        <v>0.11</v>
      </c>
      <c r="P5130" s="108">
        <f t="shared" si="1645"/>
        <v>1.001965693</v>
      </c>
      <c r="Q5130" s="104">
        <f t="shared" si="1646"/>
        <v>0.99255645999999997</v>
      </c>
      <c r="R5130" s="104">
        <f t="shared" si="1647"/>
        <v>0.99255645999999997</v>
      </c>
      <c r="S5130" s="109" t="s">
        <v>52</v>
      </c>
      <c r="T5130" s="110">
        <f t="shared" si="1634"/>
        <v>45179</v>
      </c>
      <c r="U5130" s="111">
        <f t="shared" si="1648"/>
        <v>0</v>
      </c>
    </row>
    <row r="5131" spans="1:21" x14ac:dyDescent="0.2">
      <c r="A5131" s="112">
        <f t="shared" ref="A5131:A5194" si="1649">(A5130+1)</f>
        <v>45156</v>
      </c>
      <c r="B5131" s="104">
        <f t="shared" si="1637"/>
        <v>506.09773244000002</v>
      </c>
      <c r="C5131" s="104">
        <f t="shared" si="1635"/>
        <v>454.13008292994681</v>
      </c>
      <c r="D5131" s="132">
        <f t="shared" si="1638"/>
        <v>45149</v>
      </c>
      <c r="E5131" s="105">
        <f t="shared" si="1636"/>
        <v>1.441E-3</v>
      </c>
      <c r="F5131" s="106">
        <f t="shared" si="1639"/>
        <v>8</v>
      </c>
      <c r="G5131" s="106">
        <f t="shared" si="1640"/>
        <v>31</v>
      </c>
      <c r="H5131" s="104">
        <f t="shared" ref="H5131:H5194" si="1650">TRUNC(((1+$E5131)^($F5131/$G5131)),8)</f>
        <v>1.00037167</v>
      </c>
      <c r="I5131" s="104">
        <f t="shared" si="1641"/>
        <v>1.1115219700000001</v>
      </c>
      <c r="J5131" s="104">
        <f t="shared" si="1642"/>
        <v>1.1119350800000001</v>
      </c>
      <c r="K5131" s="104">
        <f t="shared" si="1643"/>
        <v>504.96317009000001</v>
      </c>
      <c r="L5131" s="107">
        <f t="shared" si="1632"/>
        <v>0</v>
      </c>
      <c r="M5131" s="105">
        <f t="shared" si="1633"/>
        <v>0</v>
      </c>
      <c r="N5131" s="104">
        <f t="shared" si="1644"/>
        <v>0</v>
      </c>
      <c r="O5131" s="113">
        <f t="shared" ref="O5131:O5194" si="1651">(O5130)</f>
        <v>0.11</v>
      </c>
      <c r="P5131" s="108">
        <f t="shared" si="1645"/>
        <v>1.002246822</v>
      </c>
      <c r="Q5131" s="104">
        <f t="shared" si="1646"/>
        <v>1.1345623499999999</v>
      </c>
      <c r="R5131" s="104">
        <f t="shared" si="1647"/>
        <v>1.1345623499999999</v>
      </c>
      <c r="S5131" s="109" t="s">
        <v>52</v>
      </c>
      <c r="T5131" s="110">
        <f t="shared" si="1634"/>
        <v>45179</v>
      </c>
      <c r="U5131" s="111">
        <f t="shared" si="1648"/>
        <v>0</v>
      </c>
    </row>
    <row r="5132" spans="1:21" x14ac:dyDescent="0.2">
      <c r="A5132" s="112">
        <f t="shared" si="1649"/>
        <v>45157</v>
      </c>
      <c r="B5132" s="104">
        <f t="shared" si="1637"/>
        <v>506.26325129000003</v>
      </c>
      <c r="C5132" s="104">
        <f t="shared" si="1635"/>
        <v>454.13008292994681</v>
      </c>
      <c r="D5132" s="132">
        <f t="shared" si="1638"/>
        <v>45149</v>
      </c>
      <c r="E5132" s="105">
        <f t="shared" si="1636"/>
        <v>1.441E-3</v>
      </c>
      <c r="F5132" s="106">
        <f t="shared" si="1639"/>
        <v>9</v>
      </c>
      <c r="G5132" s="106">
        <f t="shared" si="1640"/>
        <v>31</v>
      </c>
      <c r="H5132" s="104">
        <f t="shared" si="1650"/>
        <v>1.0004181400000001</v>
      </c>
      <c r="I5132" s="104">
        <f t="shared" si="1641"/>
        <v>1.1115219700000001</v>
      </c>
      <c r="J5132" s="104">
        <f t="shared" si="1642"/>
        <v>1.1119867400000001</v>
      </c>
      <c r="K5132" s="104">
        <f t="shared" si="1643"/>
        <v>504.98663045000001</v>
      </c>
      <c r="L5132" s="107">
        <f t="shared" ref="L5132:L5195" si="1652">IF(DAY(A5132)=E$2,VLOOKUP(A5132,$X$10:$AE$196,7),0)</f>
        <v>0</v>
      </c>
      <c r="M5132" s="105">
        <f t="shared" ref="M5132:M5195" si="1653">IF(DAY(A5132)=E$2,VLOOKUP(A5132,$X$10:$AE$200,5),0)</f>
        <v>0</v>
      </c>
      <c r="N5132" s="104">
        <f t="shared" si="1644"/>
        <v>0</v>
      </c>
      <c r="O5132" s="113">
        <f t="shared" si="1651"/>
        <v>0.11</v>
      </c>
      <c r="P5132" s="108">
        <f t="shared" si="1645"/>
        <v>1.002528029</v>
      </c>
      <c r="Q5132" s="104">
        <f t="shared" si="1646"/>
        <v>1.2766208400000001</v>
      </c>
      <c r="R5132" s="104">
        <f t="shared" si="1647"/>
        <v>1.2766208400000001</v>
      </c>
      <c r="S5132" s="109" t="s">
        <v>52</v>
      </c>
      <c r="T5132" s="110">
        <f t="shared" ref="T5132:T5195" si="1654">IF(DAY(A5132)=E$2+1,VLOOKUP(A5131,$X$10:$AE$200,8),T5131)</f>
        <v>45179</v>
      </c>
      <c r="U5132" s="111">
        <f t="shared" si="1648"/>
        <v>0</v>
      </c>
    </row>
    <row r="5133" spans="1:21" x14ac:dyDescent="0.2">
      <c r="A5133" s="112">
        <f t="shared" si="1649"/>
        <v>45158</v>
      </c>
      <c r="B5133" s="104">
        <f t="shared" si="1637"/>
        <v>506.42881918</v>
      </c>
      <c r="C5133" s="104">
        <f t="shared" si="1635"/>
        <v>454.13008292994681</v>
      </c>
      <c r="D5133" s="132">
        <f t="shared" si="1638"/>
        <v>45149</v>
      </c>
      <c r="E5133" s="105">
        <f t="shared" si="1636"/>
        <v>1.441E-3</v>
      </c>
      <c r="F5133" s="106">
        <f t="shared" si="1639"/>
        <v>10</v>
      </c>
      <c r="G5133" s="106">
        <f t="shared" si="1640"/>
        <v>31</v>
      </c>
      <c r="H5133" s="104">
        <f t="shared" si="1650"/>
        <v>1.0004646100000001</v>
      </c>
      <c r="I5133" s="104">
        <f t="shared" si="1641"/>
        <v>1.1115219700000001</v>
      </c>
      <c r="J5133" s="104">
        <f t="shared" si="1642"/>
        <v>1.1120383899999999</v>
      </c>
      <c r="K5133" s="104">
        <f t="shared" si="1643"/>
        <v>505.01008626999999</v>
      </c>
      <c r="L5133" s="107">
        <f t="shared" si="1652"/>
        <v>0</v>
      </c>
      <c r="M5133" s="105">
        <f t="shared" si="1653"/>
        <v>0</v>
      </c>
      <c r="N5133" s="104">
        <f t="shared" si="1644"/>
        <v>0</v>
      </c>
      <c r="O5133" s="113">
        <f t="shared" si="1651"/>
        <v>0.11</v>
      </c>
      <c r="P5133" s="108">
        <f t="shared" si="1645"/>
        <v>1.002809316</v>
      </c>
      <c r="Q5133" s="104">
        <f t="shared" si="1646"/>
        <v>1.4187329099999999</v>
      </c>
      <c r="R5133" s="104">
        <f t="shared" si="1647"/>
        <v>1.4187329099999999</v>
      </c>
      <c r="S5133" s="109" t="s">
        <v>52</v>
      </c>
      <c r="T5133" s="110">
        <f t="shared" si="1654"/>
        <v>45179</v>
      </c>
      <c r="U5133" s="111">
        <f t="shared" si="1648"/>
        <v>0</v>
      </c>
    </row>
    <row r="5134" spans="1:21" x14ac:dyDescent="0.2">
      <c r="A5134" s="112">
        <f t="shared" si="1649"/>
        <v>45159</v>
      </c>
      <c r="B5134" s="104">
        <f t="shared" si="1637"/>
        <v>506.59443966000003</v>
      </c>
      <c r="C5134" s="104">
        <f t="shared" si="1635"/>
        <v>454.13008292994681</v>
      </c>
      <c r="D5134" s="132">
        <f t="shared" si="1638"/>
        <v>45149</v>
      </c>
      <c r="E5134" s="105">
        <f t="shared" si="1636"/>
        <v>1.441E-3</v>
      </c>
      <c r="F5134" s="106">
        <f t="shared" si="1639"/>
        <v>11</v>
      </c>
      <c r="G5134" s="106">
        <f t="shared" si="1640"/>
        <v>31</v>
      </c>
      <c r="H5134" s="104">
        <f t="shared" si="1650"/>
        <v>1.0005110800000001</v>
      </c>
      <c r="I5134" s="104">
        <f t="shared" si="1641"/>
        <v>1.1115219700000001</v>
      </c>
      <c r="J5134" s="104">
        <f t="shared" si="1642"/>
        <v>1.11209004</v>
      </c>
      <c r="K5134" s="104">
        <f t="shared" si="1643"/>
        <v>505.03354209000003</v>
      </c>
      <c r="L5134" s="107">
        <f t="shared" si="1652"/>
        <v>0</v>
      </c>
      <c r="M5134" s="105">
        <f t="shared" si="1653"/>
        <v>0</v>
      </c>
      <c r="N5134" s="104">
        <f t="shared" si="1644"/>
        <v>0</v>
      </c>
      <c r="O5134" s="113">
        <f t="shared" si="1651"/>
        <v>0.11</v>
      </c>
      <c r="P5134" s="108">
        <f t="shared" si="1645"/>
        <v>1.003090681</v>
      </c>
      <c r="Q5134" s="104">
        <f t="shared" si="1646"/>
        <v>1.5608975700000001</v>
      </c>
      <c r="R5134" s="104">
        <f t="shared" si="1647"/>
        <v>1.5608975700000001</v>
      </c>
      <c r="S5134" s="109" t="s">
        <v>52</v>
      </c>
      <c r="T5134" s="110">
        <f t="shared" si="1654"/>
        <v>45179</v>
      </c>
      <c r="U5134" s="111">
        <f t="shared" si="1648"/>
        <v>0</v>
      </c>
    </row>
    <row r="5135" spans="1:21" x14ac:dyDescent="0.2">
      <c r="A5135" s="112">
        <f t="shared" si="1649"/>
        <v>45160</v>
      </c>
      <c r="B5135" s="104">
        <f t="shared" si="1637"/>
        <v>506.76012234000001</v>
      </c>
      <c r="C5135" s="104">
        <f t="shared" si="1635"/>
        <v>454.13008292994681</v>
      </c>
      <c r="D5135" s="132">
        <f t="shared" si="1638"/>
        <v>45149</v>
      </c>
      <c r="E5135" s="105">
        <f t="shared" si="1636"/>
        <v>1.441E-3</v>
      </c>
      <c r="F5135" s="106">
        <f t="shared" si="1639"/>
        <v>12</v>
      </c>
      <c r="G5135" s="106">
        <f t="shared" si="1640"/>
        <v>31</v>
      </c>
      <c r="H5135" s="104">
        <f t="shared" si="1650"/>
        <v>1.0005575600000001</v>
      </c>
      <c r="I5135" s="104">
        <f t="shared" si="1641"/>
        <v>1.1115219700000001</v>
      </c>
      <c r="J5135" s="104">
        <f t="shared" si="1642"/>
        <v>1.11214171</v>
      </c>
      <c r="K5135" s="104">
        <f t="shared" si="1643"/>
        <v>505.05700698999999</v>
      </c>
      <c r="L5135" s="107">
        <f t="shared" si="1652"/>
        <v>0</v>
      </c>
      <c r="M5135" s="105">
        <f t="shared" si="1653"/>
        <v>0</v>
      </c>
      <c r="N5135" s="104">
        <f t="shared" si="1644"/>
        <v>0</v>
      </c>
      <c r="O5135" s="113">
        <f t="shared" si="1651"/>
        <v>0.11</v>
      </c>
      <c r="P5135" s="108">
        <f t="shared" si="1645"/>
        <v>1.0033721250000001</v>
      </c>
      <c r="Q5135" s="104">
        <f t="shared" si="1646"/>
        <v>1.70311535</v>
      </c>
      <c r="R5135" s="104">
        <f t="shared" si="1647"/>
        <v>1.70311535</v>
      </c>
      <c r="S5135" s="109" t="s">
        <v>52</v>
      </c>
      <c r="T5135" s="110">
        <f t="shared" si="1654"/>
        <v>45179</v>
      </c>
      <c r="U5135" s="111">
        <f t="shared" si="1648"/>
        <v>0</v>
      </c>
    </row>
    <row r="5136" spans="1:21" x14ac:dyDescent="0.2">
      <c r="A5136" s="112">
        <f t="shared" si="1649"/>
        <v>45161</v>
      </c>
      <c r="B5136" s="104">
        <f t="shared" si="1637"/>
        <v>506.92584902999999</v>
      </c>
      <c r="C5136" s="104">
        <f t="shared" si="1635"/>
        <v>454.13008292994681</v>
      </c>
      <c r="D5136" s="132">
        <f t="shared" si="1638"/>
        <v>45149</v>
      </c>
      <c r="E5136" s="105">
        <f t="shared" si="1636"/>
        <v>1.441E-3</v>
      </c>
      <c r="F5136" s="106">
        <f t="shared" si="1639"/>
        <v>13</v>
      </c>
      <c r="G5136" s="106">
        <f t="shared" si="1640"/>
        <v>31</v>
      </c>
      <c r="H5136" s="104">
        <f t="shared" si="1650"/>
        <v>1.0006040300000001</v>
      </c>
      <c r="I5136" s="104">
        <f t="shared" si="1641"/>
        <v>1.1115219700000001</v>
      </c>
      <c r="J5136" s="104">
        <f t="shared" si="1642"/>
        <v>1.11219336</v>
      </c>
      <c r="K5136" s="104">
        <f t="shared" si="1643"/>
        <v>505.08046280999997</v>
      </c>
      <c r="L5136" s="107">
        <f t="shared" si="1652"/>
        <v>0</v>
      </c>
      <c r="M5136" s="105">
        <f t="shared" si="1653"/>
        <v>0</v>
      </c>
      <c r="N5136" s="104">
        <f t="shared" si="1644"/>
        <v>0</v>
      </c>
      <c r="O5136" s="113">
        <f t="shared" si="1651"/>
        <v>0.11</v>
      </c>
      <c r="P5136" s="108">
        <f t="shared" si="1645"/>
        <v>1.003653648</v>
      </c>
      <c r="Q5136" s="104">
        <f t="shared" si="1646"/>
        <v>1.84538622</v>
      </c>
      <c r="R5136" s="104">
        <f t="shared" si="1647"/>
        <v>1.84538622</v>
      </c>
      <c r="S5136" s="109" t="s">
        <v>52</v>
      </c>
      <c r="T5136" s="110">
        <f t="shared" si="1654"/>
        <v>45179</v>
      </c>
      <c r="U5136" s="111">
        <f t="shared" si="1648"/>
        <v>0</v>
      </c>
    </row>
    <row r="5137" spans="1:21" x14ac:dyDescent="0.2">
      <c r="A5137" s="112">
        <f t="shared" si="1649"/>
        <v>45162</v>
      </c>
      <c r="B5137" s="104">
        <f t="shared" si="1637"/>
        <v>507.09163337999996</v>
      </c>
      <c r="C5137" s="104">
        <f t="shared" si="1635"/>
        <v>454.13008292994681</v>
      </c>
      <c r="D5137" s="132">
        <f t="shared" si="1638"/>
        <v>45149</v>
      </c>
      <c r="E5137" s="105">
        <f t="shared" si="1636"/>
        <v>1.441E-3</v>
      </c>
      <c r="F5137" s="106">
        <f t="shared" si="1639"/>
        <v>14</v>
      </c>
      <c r="G5137" s="106">
        <f t="shared" si="1640"/>
        <v>31</v>
      </c>
      <c r="H5137" s="104">
        <f t="shared" si="1650"/>
        <v>1.00065051</v>
      </c>
      <c r="I5137" s="104">
        <f t="shared" si="1641"/>
        <v>1.1115219700000001</v>
      </c>
      <c r="J5137" s="104">
        <f t="shared" si="1642"/>
        <v>1.11224502</v>
      </c>
      <c r="K5137" s="104">
        <f t="shared" si="1643"/>
        <v>505.10392316999997</v>
      </c>
      <c r="L5137" s="107">
        <f t="shared" si="1652"/>
        <v>0</v>
      </c>
      <c r="M5137" s="105">
        <f t="shared" si="1653"/>
        <v>0</v>
      </c>
      <c r="N5137" s="104">
        <f t="shared" si="1644"/>
        <v>0</v>
      </c>
      <c r="O5137" s="113">
        <f t="shared" si="1651"/>
        <v>0.11</v>
      </c>
      <c r="P5137" s="108">
        <f t="shared" si="1645"/>
        <v>1.0039352500000001</v>
      </c>
      <c r="Q5137" s="104">
        <f t="shared" si="1646"/>
        <v>1.9877102099999999</v>
      </c>
      <c r="R5137" s="104">
        <f t="shared" si="1647"/>
        <v>1.9877102099999999</v>
      </c>
      <c r="S5137" s="109" t="s">
        <v>52</v>
      </c>
      <c r="T5137" s="110">
        <f t="shared" si="1654"/>
        <v>45179</v>
      </c>
      <c r="U5137" s="111">
        <f t="shared" si="1648"/>
        <v>0</v>
      </c>
    </row>
    <row r="5138" spans="1:21" x14ac:dyDescent="0.2">
      <c r="A5138" s="112">
        <f t="shared" si="1649"/>
        <v>45163</v>
      </c>
      <c r="B5138" s="104">
        <f t="shared" si="1637"/>
        <v>507.25747084999995</v>
      </c>
      <c r="C5138" s="104">
        <f t="shared" ref="C5138:C5201" si="1655">IF(DAY(A5137)=$E$2,VLOOKUP(A5137,X$10:Y$200,2),C5137)</f>
        <v>454.13008292994681</v>
      </c>
      <c r="D5138" s="132">
        <f t="shared" si="1638"/>
        <v>45149</v>
      </c>
      <c r="E5138" s="105">
        <f t="shared" si="1636"/>
        <v>1.441E-3</v>
      </c>
      <c r="F5138" s="106">
        <f t="shared" si="1639"/>
        <v>15</v>
      </c>
      <c r="G5138" s="106">
        <f t="shared" si="1640"/>
        <v>31</v>
      </c>
      <c r="H5138" s="104">
        <f t="shared" si="1650"/>
        <v>1.00069699</v>
      </c>
      <c r="I5138" s="104">
        <f t="shared" si="1641"/>
        <v>1.1115219700000001</v>
      </c>
      <c r="J5138" s="104">
        <f t="shared" si="1642"/>
        <v>1.11229668</v>
      </c>
      <c r="K5138" s="104">
        <f t="shared" si="1643"/>
        <v>505.12738352999997</v>
      </c>
      <c r="L5138" s="107">
        <f t="shared" si="1652"/>
        <v>0</v>
      </c>
      <c r="M5138" s="105">
        <f t="shared" si="1653"/>
        <v>0</v>
      </c>
      <c r="N5138" s="104">
        <f t="shared" si="1644"/>
        <v>0</v>
      </c>
      <c r="O5138" s="113">
        <f t="shared" si="1651"/>
        <v>0.11</v>
      </c>
      <c r="P5138" s="108">
        <f t="shared" si="1645"/>
        <v>1.004216931</v>
      </c>
      <c r="Q5138" s="104">
        <f t="shared" si="1646"/>
        <v>2.1300873199999999</v>
      </c>
      <c r="R5138" s="104">
        <f t="shared" si="1647"/>
        <v>2.1300873199999999</v>
      </c>
      <c r="S5138" s="109" t="s">
        <v>52</v>
      </c>
      <c r="T5138" s="110">
        <f t="shared" si="1654"/>
        <v>45179</v>
      </c>
      <c r="U5138" s="111">
        <f t="shared" si="1648"/>
        <v>0</v>
      </c>
    </row>
    <row r="5139" spans="1:21" x14ac:dyDescent="0.2">
      <c r="A5139" s="112">
        <f t="shared" si="1649"/>
        <v>45164</v>
      </c>
      <c r="B5139" s="104">
        <f t="shared" si="1637"/>
        <v>507.42337107000003</v>
      </c>
      <c r="C5139" s="104">
        <f t="shared" si="1655"/>
        <v>454.13008292994681</v>
      </c>
      <c r="D5139" s="132">
        <f t="shared" si="1638"/>
        <v>45149</v>
      </c>
      <c r="E5139" s="105">
        <f t="shared" si="1636"/>
        <v>1.441E-3</v>
      </c>
      <c r="F5139" s="106">
        <f t="shared" si="1639"/>
        <v>16</v>
      </c>
      <c r="G5139" s="106">
        <f t="shared" si="1640"/>
        <v>31</v>
      </c>
      <c r="H5139" s="104">
        <f t="shared" si="1650"/>
        <v>1.0007434799999999</v>
      </c>
      <c r="I5139" s="104">
        <f t="shared" si="1641"/>
        <v>1.1115219700000001</v>
      </c>
      <c r="J5139" s="104">
        <f t="shared" si="1642"/>
        <v>1.1123483599999999</v>
      </c>
      <c r="K5139" s="104">
        <f t="shared" si="1643"/>
        <v>505.15085297000002</v>
      </c>
      <c r="L5139" s="107">
        <f t="shared" si="1652"/>
        <v>0</v>
      </c>
      <c r="M5139" s="105">
        <f t="shared" si="1653"/>
        <v>0</v>
      </c>
      <c r="N5139" s="104">
        <f t="shared" si="1644"/>
        <v>0</v>
      </c>
      <c r="O5139" s="113">
        <f t="shared" si="1651"/>
        <v>0.11</v>
      </c>
      <c r="P5139" s="108">
        <f t="shared" si="1645"/>
        <v>1.0044986920000001</v>
      </c>
      <c r="Q5139" s="104">
        <f t="shared" si="1646"/>
        <v>2.2725181000000001</v>
      </c>
      <c r="R5139" s="104">
        <f t="shared" si="1647"/>
        <v>2.2725181000000001</v>
      </c>
      <c r="S5139" s="109" t="s">
        <v>52</v>
      </c>
      <c r="T5139" s="110">
        <f t="shared" si="1654"/>
        <v>45179</v>
      </c>
      <c r="U5139" s="111">
        <f t="shared" si="1648"/>
        <v>0</v>
      </c>
    </row>
    <row r="5140" spans="1:21" x14ac:dyDescent="0.2">
      <c r="A5140" s="112">
        <f t="shared" si="1649"/>
        <v>45165</v>
      </c>
      <c r="B5140" s="104">
        <f t="shared" si="1637"/>
        <v>507.58931479</v>
      </c>
      <c r="C5140" s="104">
        <f t="shared" si="1655"/>
        <v>454.13008292994681</v>
      </c>
      <c r="D5140" s="132">
        <f t="shared" si="1638"/>
        <v>45149</v>
      </c>
      <c r="E5140" s="105">
        <f t="shared" si="1636"/>
        <v>1.441E-3</v>
      </c>
      <c r="F5140" s="106">
        <f t="shared" si="1639"/>
        <v>17</v>
      </c>
      <c r="G5140" s="106">
        <f t="shared" si="1640"/>
        <v>31</v>
      </c>
      <c r="H5140" s="104">
        <f t="shared" si="1650"/>
        <v>1.0007899600000001</v>
      </c>
      <c r="I5140" s="104">
        <f t="shared" si="1641"/>
        <v>1.1115219700000001</v>
      </c>
      <c r="J5140" s="104">
        <f t="shared" si="1642"/>
        <v>1.1124000199999999</v>
      </c>
      <c r="K5140" s="104">
        <f t="shared" si="1643"/>
        <v>505.17431333000002</v>
      </c>
      <c r="L5140" s="107">
        <f t="shared" si="1652"/>
        <v>0</v>
      </c>
      <c r="M5140" s="105">
        <f t="shared" si="1653"/>
        <v>0</v>
      </c>
      <c r="N5140" s="104">
        <f t="shared" si="1644"/>
        <v>0</v>
      </c>
      <c r="O5140" s="113">
        <f t="shared" si="1651"/>
        <v>0.11</v>
      </c>
      <c r="P5140" s="108">
        <f t="shared" si="1645"/>
        <v>1.004780531</v>
      </c>
      <c r="Q5140" s="104">
        <f t="shared" si="1646"/>
        <v>2.41500146</v>
      </c>
      <c r="R5140" s="104">
        <f t="shared" si="1647"/>
        <v>2.41500146</v>
      </c>
      <c r="S5140" s="109" t="s">
        <v>52</v>
      </c>
      <c r="T5140" s="110">
        <f t="shared" si="1654"/>
        <v>45179</v>
      </c>
      <c r="U5140" s="111">
        <f t="shared" si="1648"/>
        <v>0</v>
      </c>
    </row>
    <row r="5141" spans="1:21" x14ac:dyDescent="0.2">
      <c r="A5141" s="112">
        <f t="shared" si="1649"/>
        <v>45166</v>
      </c>
      <c r="B5141" s="104">
        <f t="shared" si="1637"/>
        <v>507.75532077999998</v>
      </c>
      <c r="C5141" s="104">
        <f t="shared" si="1655"/>
        <v>454.13008292994681</v>
      </c>
      <c r="D5141" s="132">
        <f t="shared" si="1638"/>
        <v>45149</v>
      </c>
      <c r="E5141" s="105">
        <f t="shared" si="1636"/>
        <v>1.441E-3</v>
      </c>
      <c r="F5141" s="106">
        <f t="shared" si="1639"/>
        <v>18</v>
      </c>
      <c r="G5141" s="106">
        <f t="shared" si="1640"/>
        <v>31</v>
      </c>
      <c r="H5141" s="104">
        <f t="shared" si="1650"/>
        <v>1.00083645</v>
      </c>
      <c r="I5141" s="104">
        <f t="shared" si="1641"/>
        <v>1.1115219700000001</v>
      </c>
      <c r="J5141" s="104">
        <f t="shared" si="1642"/>
        <v>1.1124517</v>
      </c>
      <c r="K5141" s="104">
        <f t="shared" si="1643"/>
        <v>505.19778277</v>
      </c>
      <c r="L5141" s="107">
        <f t="shared" si="1652"/>
        <v>0</v>
      </c>
      <c r="M5141" s="105">
        <f t="shared" si="1653"/>
        <v>0</v>
      </c>
      <c r="N5141" s="104">
        <f t="shared" si="1644"/>
        <v>0</v>
      </c>
      <c r="O5141" s="113">
        <f t="shared" si="1651"/>
        <v>0.11</v>
      </c>
      <c r="P5141" s="108">
        <f t="shared" si="1645"/>
        <v>1.005062449</v>
      </c>
      <c r="Q5141" s="104">
        <f t="shared" si="1646"/>
        <v>2.55753801</v>
      </c>
      <c r="R5141" s="104">
        <f t="shared" si="1647"/>
        <v>2.55753801</v>
      </c>
      <c r="S5141" s="109" t="s">
        <v>52</v>
      </c>
      <c r="T5141" s="110">
        <f t="shared" si="1654"/>
        <v>45179</v>
      </c>
      <c r="U5141" s="111">
        <f t="shared" si="1648"/>
        <v>0</v>
      </c>
    </row>
    <row r="5142" spans="1:21" x14ac:dyDescent="0.2">
      <c r="A5142" s="112">
        <f t="shared" si="1649"/>
        <v>45167</v>
      </c>
      <c r="B5142" s="104">
        <f t="shared" si="1637"/>
        <v>507.92137585</v>
      </c>
      <c r="C5142" s="104">
        <f t="shared" si="1655"/>
        <v>454.13008292994681</v>
      </c>
      <c r="D5142" s="132">
        <f t="shared" si="1638"/>
        <v>45149</v>
      </c>
      <c r="E5142" s="105">
        <f t="shared" si="1636"/>
        <v>1.441E-3</v>
      </c>
      <c r="F5142" s="106">
        <f t="shared" si="1639"/>
        <v>19</v>
      </c>
      <c r="G5142" s="106">
        <f t="shared" si="1640"/>
        <v>31</v>
      </c>
      <c r="H5142" s="104">
        <f t="shared" si="1650"/>
        <v>1.0008829400000001</v>
      </c>
      <c r="I5142" s="104">
        <f t="shared" si="1641"/>
        <v>1.1115219700000001</v>
      </c>
      <c r="J5142" s="104">
        <f t="shared" si="1642"/>
        <v>1.11250337</v>
      </c>
      <c r="K5142" s="104">
        <f t="shared" si="1643"/>
        <v>505.22124767000003</v>
      </c>
      <c r="L5142" s="107">
        <f t="shared" si="1652"/>
        <v>0</v>
      </c>
      <c r="M5142" s="105">
        <f t="shared" si="1653"/>
        <v>0</v>
      </c>
      <c r="N5142" s="104">
        <f t="shared" si="1644"/>
        <v>0</v>
      </c>
      <c r="O5142" s="113">
        <f t="shared" si="1651"/>
        <v>0.11</v>
      </c>
      <c r="P5142" s="108">
        <f t="shared" si="1645"/>
        <v>1.0053444469999999</v>
      </c>
      <c r="Q5142" s="104">
        <f t="shared" si="1646"/>
        <v>2.7001281800000001</v>
      </c>
      <c r="R5142" s="104">
        <f t="shared" si="1647"/>
        <v>2.7001281800000001</v>
      </c>
      <c r="S5142" s="109" t="s">
        <v>52</v>
      </c>
      <c r="T5142" s="110">
        <f t="shared" si="1654"/>
        <v>45179</v>
      </c>
      <c r="U5142" s="111">
        <f t="shared" si="1648"/>
        <v>0</v>
      </c>
    </row>
    <row r="5143" spans="1:21" x14ac:dyDescent="0.2">
      <c r="A5143" s="112">
        <f t="shared" si="1649"/>
        <v>45168</v>
      </c>
      <c r="B5143" s="104">
        <f t="shared" si="1637"/>
        <v>508.08748814</v>
      </c>
      <c r="C5143" s="104">
        <f t="shared" si="1655"/>
        <v>454.13008292994681</v>
      </c>
      <c r="D5143" s="132">
        <f t="shared" si="1638"/>
        <v>45149</v>
      </c>
      <c r="E5143" s="105">
        <f t="shared" si="1636"/>
        <v>1.441E-3</v>
      </c>
      <c r="F5143" s="106">
        <f t="shared" si="1639"/>
        <v>20</v>
      </c>
      <c r="G5143" s="106">
        <f t="shared" si="1640"/>
        <v>31</v>
      </c>
      <c r="H5143" s="104">
        <f t="shared" si="1650"/>
        <v>1.00092943</v>
      </c>
      <c r="I5143" s="104">
        <f t="shared" si="1641"/>
        <v>1.1115219700000001</v>
      </c>
      <c r="J5143" s="104">
        <f t="shared" si="1642"/>
        <v>1.1125550500000001</v>
      </c>
      <c r="K5143" s="104">
        <f t="shared" si="1643"/>
        <v>505.24471712000002</v>
      </c>
      <c r="L5143" s="107">
        <f t="shared" si="1652"/>
        <v>0</v>
      </c>
      <c r="M5143" s="105">
        <f t="shared" si="1653"/>
        <v>0</v>
      </c>
      <c r="N5143" s="104">
        <f t="shared" si="1644"/>
        <v>0</v>
      </c>
      <c r="O5143" s="113">
        <f t="shared" si="1651"/>
        <v>0.11</v>
      </c>
      <c r="P5143" s="108">
        <f t="shared" si="1645"/>
        <v>1.0056265230000001</v>
      </c>
      <c r="Q5143" s="104">
        <f t="shared" si="1646"/>
        <v>2.8427710199999998</v>
      </c>
      <c r="R5143" s="104">
        <f t="shared" si="1647"/>
        <v>2.8427710199999998</v>
      </c>
      <c r="S5143" s="109" t="s">
        <v>52</v>
      </c>
      <c r="T5143" s="110">
        <f t="shared" si="1654"/>
        <v>45179</v>
      </c>
      <c r="U5143" s="111">
        <f t="shared" si="1648"/>
        <v>0</v>
      </c>
    </row>
    <row r="5144" spans="1:21" x14ac:dyDescent="0.2">
      <c r="A5144" s="112">
        <f t="shared" si="1649"/>
        <v>45169</v>
      </c>
      <c r="B5144" s="104">
        <f t="shared" si="1637"/>
        <v>508.25365407999999</v>
      </c>
      <c r="C5144" s="104">
        <f t="shared" si="1655"/>
        <v>454.13008292994681</v>
      </c>
      <c r="D5144" s="132">
        <f t="shared" si="1638"/>
        <v>45149</v>
      </c>
      <c r="E5144" s="105">
        <f t="shared" si="1636"/>
        <v>1.441E-3</v>
      </c>
      <c r="F5144" s="106">
        <f t="shared" si="1639"/>
        <v>21</v>
      </c>
      <c r="G5144" s="106">
        <f t="shared" si="1640"/>
        <v>31</v>
      </c>
      <c r="H5144" s="104">
        <f t="shared" si="1650"/>
        <v>1.0009759300000001</v>
      </c>
      <c r="I5144" s="104">
        <f t="shared" si="1641"/>
        <v>1.1115219700000001</v>
      </c>
      <c r="J5144" s="104">
        <f t="shared" si="1642"/>
        <v>1.11260673</v>
      </c>
      <c r="K5144" s="104">
        <f t="shared" si="1643"/>
        <v>505.26818656</v>
      </c>
      <c r="L5144" s="107">
        <f t="shared" si="1652"/>
        <v>0</v>
      </c>
      <c r="M5144" s="105">
        <f t="shared" si="1653"/>
        <v>0</v>
      </c>
      <c r="N5144" s="104">
        <f t="shared" si="1644"/>
        <v>0</v>
      </c>
      <c r="O5144" s="113">
        <f t="shared" si="1651"/>
        <v>0.11</v>
      </c>
      <c r="P5144" s="108">
        <f t="shared" si="1645"/>
        <v>1.005908679</v>
      </c>
      <c r="Q5144" s="104">
        <f t="shared" si="1646"/>
        <v>2.9854675199999998</v>
      </c>
      <c r="R5144" s="104">
        <f t="shared" si="1647"/>
        <v>2.9854675199999998</v>
      </c>
      <c r="S5144" s="109" t="s">
        <v>52</v>
      </c>
      <c r="T5144" s="110">
        <f t="shared" si="1654"/>
        <v>45179</v>
      </c>
      <c r="U5144" s="111">
        <f t="shared" si="1648"/>
        <v>0</v>
      </c>
    </row>
    <row r="5145" spans="1:21" x14ac:dyDescent="0.2">
      <c r="A5145" s="112">
        <f t="shared" si="1649"/>
        <v>45170</v>
      </c>
      <c r="B5145" s="104">
        <f t="shared" si="1637"/>
        <v>508.41987775000001</v>
      </c>
      <c r="C5145" s="104">
        <f t="shared" si="1655"/>
        <v>454.13008292994681</v>
      </c>
      <c r="D5145" s="132">
        <f t="shared" si="1638"/>
        <v>45149</v>
      </c>
      <c r="E5145" s="105">
        <f t="shared" si="1636"/>
        <v>1.441E-3</v>
      </c>
      <c r="F5145" s="106">
        <f t="shared" si="1639"/>
        <v>22</v>
      </c>
      <c r="G5145" s="106">
        <f t="shared" si="1640"/>
        <v>31</v>
      </c>
      <c r="H5145" s="104">
        <f t="shared" si="1650"/>
        <v>1.0010224299999999</v>
      </c>
      <c r="I5145" s="104">
        <f t="shared" si="1641"/>
        <v>1.1115219700000001</v>
      </c>
      <c r="J5145" s="104">
        <f t="shared" si="1642"/>
        <v>1.11265842</v>
      </c>
      <c r="K5145" s="104">
        <f t="shared" si="1643"/>
        <v>505.29166054000001</v>
      </c>
      <c r="L5145" s="107">
        <f t="shared" si="1652"/>
        <v>0</v>
      </c>
      <c r="M5145" s="105">
        <f t="shared" si="1653"/>
        <v>0</v>
      </c>
      <c r="N5145" s="104">
        <f t="shared" si="1644"/>
        <v>0</v>
      </c>
      <c r="O5145" s="113">
        <f t="shared" si="1651"/>
        <v>0.11</v>
      </c>
      <c r="P5145" s="108">
        <f t="shared" si="1645"/>
        <v>1.006190914</v>
      </c>
      <c r="Q5145" s="104">
        <f t="shared" si="1646"/>
        <v>3.1282172099999999</v>
      </c>
      <c r="R5145" s="104">
        <f t="shared" si="1647"/>
        <v>3.1282172099999999</v>
      </c>
      <c r="S5145" s="109" t="s">
        <v>52</v>
      </c>
      <c r="T5145" s="110">
        <f t="shared" si="1654"/>
        <v>45179</v>
      </c>
      <c r="U5145" s="111">
        <f t="shared" si="1648"/>
        <v>0</v>
      </c>
    </row>
    <row r="5146" spans="1:21" x14ac:dyDescent="0.2">
      <c r="A5146" s="112">
        <f t="shared" si="1649"/>
        <v>45171</v>
      </c>
      <c r="B5146" s="104">
        <f t="shared" si="1637"/>
        <v>508.58615001999999</v>
      </c>
      <c r="C5146" s="104">
        <f t="shared" si="1655"/>
        <v>454.13008292994681</v>
      </c>
      <c r="D5146" s="132">
        <f t="shared" si="1638"/>
        <v>45149</v>
      </c>
      <c r="E5146" s="105">
        <f t="shared" si="1636"/>
        <v>1.441E-3</v>
      </c>
      <c r="F5146" s="106">
        <f t="shared" si="1639"/>
        <v>23</v>
      </c>
      <c r="G5146" s="106">
        <f t="shared" si="1640"/>
        <v>31</v>
      </c>
      <c r="H5146" s="104">
        <f t="shared" si="1650"/>
        <v>1.00106893</v>
      </c>
      <c r="I5146" s="104">
        <f t="shared" si="1641"/>
        <v>1.1115219700000001</v>
      </c>
      <c r="J5146" s="104">
        <f t="shared" si="1642"/>
        <v>1.1127100999999999</v>
      </c>
      <c r="K5146" s="104">
        <f t="shared" si="1643"/>
        <v>505.31512997999999</v>
      </c>
      <c r="L5146" s="107">
        <f t="shared" si="1652"/>
        <v>0</v>
      </c>
      <c r="M5146" s="105">
        <f t="shared" si="1653"/>
        <v>0</v>
      </c>
      <c r="N5146" s="104">
        <f t="shared" si="1644"/>
        <v>0</v>
      </c>
      <c r="O5146" s="113">
        <f t="shared" si="1651"/>
        <v>0.11</v>
      </c>
      <c r="P5146" s="108">
        <f t="shared" si="1645"/>
        <v>1.0064732279999999</v>
      </c>
      <c r="Q5146" s="104">
        <f t="shared" si="1646"/>
        <v>3.2710200399999998</v>
      </c>
      <c r="R5146" s="104">
        <f t="shared" si="1647"/>
        <v>3.2710200399999998</v>
      </c>
      <c r="S5146" s="109" t="s">
        <v>52</v>
      </c>
      <c r="T5146" s="110">
        <f t="shared" si="1654"/>
        <v>45179</v>
      </c>
      <c r="U5146" s="111">
        <f t="shared" si="1648"/>
        <v>0</v>
      </c>
    </row>
    <row r="5147" spans="1:21" x14ac:dyDescent="0.2">
      <c r="A5147" s="112">
        <f t="shared" si="1649"/>
        <v>45172</v>
      </c>
      <c r="B5147" s="104">
        <f t="shared" si="1637"/>
        <v>508.75248005000003</v>
      </c>
      <c r="C5147" s="104">
        <f t="shared" si="1655"/>
        <v>454.13008292994681</v>
      </c>
      <c r="D5147" s="132">
        <f t="shared" si="1638"/>
        <v>45149</v>
      </c>
      <c r="E5147" s="105">
        <f t="shared" si="1636"/>
        <v>1.441E-3</v>
      </c>
      <c r="F5147" s="106">
        <f t="shared" si="1639"/>
        <v>24</v>
      </c>
      <c r="G5147" s="106">
        <f t="shared" si="1640"/>
        <v>31</v>
      </c>
      <c r="H5147" s="104">
        <f t="shared" si="1650"/>
        <v>1.00111543</v>
      </c>
      <c r="I5147" s="104">
        <f t="shared" si="1641"/>
        <v>1.1115219700000001</v>
      </c>
      <c r="J5147" s="104">
        <f t="shared" si="1642"/>
        <v>1.11276179</v>
      </c>
      <c r="K5147" s="104">
        <f t="shared" si="1643"/>
        <v>505.33860397000001</v>
      </c>
      <c r="L5147" s="107">
        <f t="shared" si="1652"/>
        <v>0</v>
      </c>
      <c r="M5147" s="105">
        <f t="shared" si="1653"/>
        <v>0</v>
      </c>
      <c r="N5147" s="104">
        <f t="shared" si="1644"/>
        <v>0</v>
      </c>
      <c r="O5147" s="113">
        <f t="shared" si="1651"/>
        <v>0.11</v>
      </c>
      <c r="P5147" s="108">
        <f t="shared" si="1645"/>
        <v>1.0067556209999999</v>
      </c>
      <c r="Q5147" s="104">
        <f t="shared" si="1646"/>
        <v>3.4138760800000001</v>
      </c>
      <c r="R5147" s="104">
        <f t="shared" si="1647"/>
        <v>3.4138760800000001</v>
      </c>
      <c r="S5147" s="109" t="s">
        <v>52</v>
      </c>
      <c r="T5147" s="110">
        <f t="shared" si="1654"/>
        <v>45179</v>
      </c>
      <c r="U5147" s="111">
        <f t="shared" si="1648"/>
        <v>0</v>
      </c>
    </row>
    <row r="5148" spans="1:21" x14ac:dyDescent="0.2">
      <c r="A5148" s="112">
        <f t="shared" si="1649"/>
        <v>45173</v>
      </c>
      <c r="B5148" s="104">
        <f t="shared" si="1637"/>
        <v>508.91886375000001</v>
      </c>
      <c r="C5148" s="104">
        <f t="shared" si="1655"/>
        <v>454.13008292994681</v>
      </c>
      <c r="D5148" s="132">
        <f t="shared" si="1638"/>
        <v>45149</v>
      </c>
      <c r="E5148" s="105">
        <f t="shared" si="1636"/>
        <v>1.441E-3</v>
      </c>
      <c r="F5148" s="106">
        <f t="shared" si="1639"/>
        <v>25</v>
      </c>
      <c r="G5148" s="106">
        <f t="shared" si="1640"/>
        <v>31</v>
      </c>
      <c r="H5148" s="104">
        <f t="shared" si="1650"/>
        <v>1.0011619300000001</v>
      </c>
      <c r="I5148" s="104">
        <f t="shared" si="1641"/>
        <v>1.1115219700000001</v>
      </c>
      <c r="J5148" s="104">
        <f t="shared" si="1642"/>
        <v>1.11281348</v>
      </c>
      <c r="K5148" s="104">
        <f t="shared" si="1643"/>
        <v>505.36207795000001</v>
      </c>
      <c r="L5148" s="107">
        <f t="shared" si="1652"/>
        <v>0</v>
      </c>
      <c r="M5148" s="105">
        <f t="shared" si="1653"/>
        <v>0</v>
      </c>
      <c r="N5148" s="104">
        <f t="shared" si="1644"/>
        <v>0</v>
      </c>
      <c r="O5148" s="113">
        <f t="shared" si="1651"/>
        <v>0.11</v>
      </c>
      <c r="P5148" s="108">
        <f t="shared" si="1645"/>
        <v>1.0070380940000001</v>
      </c>
      <c r="Q5148" s="104">
        <f t="shared" si="1646"/>
        <v>3.5567858000000001</v>
      </c>
      <c r="R5148" s="104">
        <f t="shared" si="1647"/>
        <v>3.5567858000000001</v>
      </c>
      <c r="S5148" s="109" t="s">
        <v>52</v>
      </c>
      <c r="T5148" s="110">
        <f t="shared" si="1654"/>
        <v>45179</v>
      </c>
      <c r="U5148" s="111">
        <f t="shared" si="1648"/>
        <v>0</v>
      </c>
    </row>
    <row r="5149" spans="1:21" x14ac:dyDescent="0.2">
      <c r="A5149" s="112">
        <f t="shared" si="1649"/>
        <v>45174</v>
      </c>
      <c r="B5149" s="104">
        <f t="shared" si="1637"/>
        <v>509.08530015000002</v>
      </c>
      <c r="C5149" s="104">
        <f t="shared" si="1655"/>
        <v>454.13008292994681</v>
      </c>
      <c r="D5149" s="132">
        <f t="shared" si="1638"/>
        <v>45149</v>
      </c>
      <c r="E5149" s="105">
        <f t="shared" si="1636"/>
        <v>1.441E-3</v>
      </c>
      <c r="F5149" s="106">
        <f t="shared" si="1639"/>
        <v>26</v>
      </c>
      <c r="G5149" s="106">
        <f t="shared" si="1640"/>
        <v>31</v>
      </c>
      <c r="H5149" s="104">
        <f t="shared" si="1650"/>
        <v>1.0012084400000001</v>
      </c>
      <c r="I5149" s="104">
        <f t="shared" si="1641"/>
        <v>1.1115219700000001</v>
      </c>
      <c r="J5149" s="104">
        <f t="shared" si="1642"/>
        <v>1.1128651700000001</v>
      </c>
      <c r="K5149" s="104">
        <f t="shared" si="1643"/>
        <v>505.38555194000003</v>
      </c>
      <c r="L5149" s="107">
        <f t="shared" si="1652"/>
        <v>0</v>
      </c>
      <c r="M5149" s="105">
        <f t="shared" si="1653"/>
        <v>0</v>
      </c>
      <c r="N5149" s="104">
        <f t="shared" si="1644"/>
        <v>0</v>
      </c>
      <c r="O5149" s="113">
        <f t="shared" si="1651"/>
        <v>0.11</v>
      </c>
      <c r="P5149" s="108">
        <f t="shared" si="1645"/>
        <v>1.0073206450000001</v>
      </c>
      <c r="Q5149" s="104">
        <f t="shared" si="1646"/>
        <v>3.6997482100000001</v>
      </c>
      <c r="R5149" s="104">
        <f t="shared" si="1647"/>
        <v>3.6997482100000001</v>
      </c>
      <c r="S5149" s="109" t="s">
        <v>52</v>
      </c>
      <c r="T5149" s="110">
        <f t="shared" si="1654"/>
        <v>45179</v>
      </c>
      <c r="U5149" s="111">
        <f t="shared" si="1648"/>
        <v>0</v>
      </c>
    </row>
    <row r="5150" spans="1:21" x14ac:dyDescent="0.2">
      <c r="A5150" s="112">
        <f t="shared" si="1649"/>
        <v>45175</v>
      </c>
      <c r="B5150" s="104">
        <f t="shared" si="1637"/>
        <v>509.25179022999998</v>
      </c>
      <c r="C5150" s="104">
        <f t="shared" si="1655"/>
        <v>454.13008292994681</v>
      </c>
      <c r="D5150" s="132">
        <f t="shared" si="1638"/>
        <v>45149</v>
      </c>
      <c r="E5150" s="105">
        <f t="shared" si="1636"/>
        <v>1.441E-3</v>
      </c>
      <c r="F5150" s="106">
        <f t="shared" si="1639"/>
        <v>27</v>
      </c>
      <c r="G5150" s="106">
        <f t="shared" si="1640"/>
        <v>31</v>
      </c>
      <c r="H5150" s="104">
        <f t="shared" si="1650"/>
        <v>1.0012549399999999</v>
      </c>
      <c r="I5150" s="104">
        <f t="shared" si="1641"/>
        <v>1.1115219700000001</v>
      </c>
      <c r="J5150" s="104">
        <f t="shared" si="1642"/>
        <v>1.1129168599999999</v>
      </c>
      <c r="K5150" s="104">
        <f t="shared" si="1643"/>
        <v>505.40902591999998</v>
      </c>
      <c r="L5150" s="107">
        <f t="shared" si="1652"/>
        <v>0</v>
      </c>
      <c r="M5150" s="105">
        <f t="shared" si="1653"/>
        <v>0</v>
      </c>
      <c r="N5150" s="104">
        <f t="shared" si="1644"/>
        <v>0</v>
      </c>
      <c r="O5150" s="113">
        <f t="shared" si="1651"/>
        <v>0.11</v>
      </c>
      <c r="P5150" s="108">
        <f t="shared" si="1645"/>
        <v>1.007603276</v>
      </c>
      <c r="Q5150" s="104">
        <f t="shared" si="1646"/>
        <v>3.8427643100000002</v>
      </c>
      <c r="R5150" s="104">
        <f t="shared" si="1647"/>
        <v>3.8427643100000002</v>
      </c>
      <c r="S5150" s="109" t="s">
        <v>52</v>
      </c>
      <c r="T5150" s="110">
        <f t="shared" si="1654"/>
        <v>45179</v>
      </c>
      <c r="U5150" s="111">
        <f t="shared" si="1648"/>
        <v>0</v>
      </c>
    </row>
    <row r="5151" spans="1:21" x14ac:dyDescent="0.2">
      <c r="A5151" s="112">
        <f t="shared" si="1649"/>
        <v>45176</v>
      </c>
      <c r="B5151" s="104">
        <f t="shared" si="1637"/>
        <v>509.41833860000003</v>
      </c>
      <c r="C5151" s="104">
        <f t="shared" si="1655"/>
        <v>454.13008292994681</v>
      </c>
      <c r="D5151" s="132">
        <f t="shared" si="1638"/>
        <v>45149</v>
      </c>
      <c r="E5151" s="105">
        <f t="shared" si="1636"/>
        <v>1.441E-3</v>
      </c>
      <c r="F5151" s="106">
        <f t="shared" si="1639"/>
        <v>28</v>
      </c>
      <c r="G5151" s="106">
        <f t="shared" si="1640"/>
        <v>31</v>
      </c>
      <c r="H5151" s="104">
        <f t="shared" si="1650"/>
        <v>1.0013014499999999</v>
      </c>
      <c r="I5151" s="104">
        <f t="shared" si="1641"/>
        <v>1.1115219700000001</v>
      </c>
      <c r="J5151" s="104">
        <f t="shared" si="1642"/>
        <v>1.1129685600000001</v>
      </c>
      <c r="K5151" s="104">
        <f t="shared" si="1643"/>
        <v>505.43250445000001</v>
      </c>
      <c r="L5151" s="107">
        <f t="shared" si="1652"/>
        <v>0</v>
      </c>
      <c r="M5151" s="105">
        <f t="shared" si="1653"/>
        <v>0</v>
      </c>
      <c r="N5151" s="104">
        <f t="shared" si="1644"/>
        <v>0</v>
      </c>
      <c r="O5151" s="113">
        <f t="shared" si="1651"/>
        <v>0.11</v>
      </c>
      <c r="P5151" s="108">
        <f t="shared" si="1645"/>
        <v>1.0078859870000001</v>
      </c>
      <c r="Q5151" s="104">
        <f t="shared" si="1646"/>
        <v>3.9858341500000001</v>
      </c>
      <c r="R5151" s="104">
        <f t="shared" si="1647"/>
        <v>3.9858341500000001</v>
      </c>
      <c r="S5151" s="109" t="s">
        <v>52</v>
      </c>
      <c r="T5151" s="110">
        <f t="shared" si="1654"/>
        <v>45179</v>
      </c>
      <c r="U5151" s="111">
        <f t="shared" si="1648"/>
        <v>0</v>
      </c>
    </row>
    <row r="5152" spans="1:21" x14ac:dyDescent="0.2">
      <c r="A5152" s="112">
        <f t="shared" si="1649"/>
        <v>45177</v>
      </c>
      <c r="B5152" s="104">
        <f t="shared" si="1637"/>
        <v>509.58493509000004</v>
      </c>
      <c r="C5152" s="104">
        <f t="shared" si="1655"/>
        <v>454.13008292994681</v>
      </c>
      <c r="D5152" s="132">
        <f t="shared" si="1638"/>
        <v>45149</v>
      </c>
      <c r="E5152" s="105">
        <f t="shared" si="1636"/>
        <v>1.441E-3</v>
      </c>
      <c r="F5152" s="106">
        <f t="shared" si="1639"/>
        <v>29</v>
      </c>
      <c r="G5152" s="106">
        <f t="shared" si="1640"/>
        <v>31</v>
      </c>
      <c r="H5152" s="104">
        <f t="shared" si="1650"/>
        <v>1.0013479599999999</v>
      </c>
      <c r="I5152" s="104">
        <f t="shared" si="1641"/>
        <v>1.1115219700000001</v>
      </c>
      <c r="J5152" s="104">
        <f t="shared" si="1642"/>
        <v>1.1130202499999999</v>
      </c>
      <c r="K5152" s="104">
        <f t="shared" si="1643"/>
        <v>505.45597843000002</v>
      </c>
      <c r="L5152" s="107">
        <f t="shared" si="1652"/>
        <v>0</v>
      </c>
      <c r="M5152" s="105">
        <f t="shared" si="1653"/>
        <v>0</v>
      </c>
      <c r="N5152" s="104">
        <f t="shared" si="1644"/>
        <v>0</v>
      </c>
      <c r="O5152" s="113">
        <f t="shared" si="1651"/>
        <v>0.11</v>
      </c>
      <c r="P5152" s="108">
        <f t="shared" si="1645"/>
        <v>1.008168776</v>
      </c>
      <c r="Q5152" s="104">
        <f t="shared" si="1646"/>
        <v>4.1289566600000001</v>
      </c>
      <c r="R5152" s="104">
        <f t="shared" si="1647"/>
        <v>4.1289566600000001</v>
      </c>
      <c r="S5152" s="109" t="s">
        <v>52</v>
      </c>
      <c r="T5152" s="110">
        <f t="shared" si="1654"/>
        <v>45179</v>
      </c>
      <c r="U5152" s="111">
        <f t="shared" si="1648"/>
        <v>0</v>
      </c>
    </row>
    <row r="5153" spans="1:21" x14ac:dyDescent="0.2">
      <c r="A5153" s="112">
        <f t="shared" si="1649"/>
        <v>45178</v>
      </c>
      <c r="B5153" s="104">
        <f t="shared" si="1637"/>
        <v>509.75159446000004</v>
      </c>
      <c r="C5153" s="104">
        <f t="shared" si="1655"/>
        <v>454.13008292994681</v>
      </c>
      <c r="D5153" s="132">
        <f t="shared" si="1638"/>
        <v>45149</v>
      </c>
      <c r="E5153" s="105">
        <f t="shared" si="1636"/>
        <v>1.441E-3</v>
      </c>
      <c r="F5153" s="106">
        <f t="shared" si="1639"/>
        <v>30</v>
      </c>
      <c r="G5153" s="106">
        <f t="shared" si="1640"/>
        <v>31</v>
      </c>
      <c r="H5153" s="104">
        <f t="shared" si="1650"/>
        <v>1.0013944800000001</v>
      </c>
      <c r="I5153" s="104">
        <f t="shared" si="1641"/>
        <v>1.1115219700000001</v>
      </c>
      <c r="J5153" s="104">
        <f t="shared" si="1642"/>
        <v>1.1130719600000001</v>
      </c>
      <c r="K5153" s="104">
        <f t="shared" si="1643"/>
        <v>505.47946150000001</v>
      </c>
      <c r="L5153" s="107">
        <f t="shared" si="1652"/>
        <v>0</v>
      </c>
      <c r="M5153" s="105">
        <f t="shared" si="1653"/>
        <v>0</v>
      </c>
      <c r="N5153" s="104">
        <f t="shared" si="1644"/>
        <v>0</v>
      </c>
      <c r="O5153" s="113">
        <f t="shared" si="1651"/>
        <v>0.11</v>
      </c>
      <c r="P5153" s="108">
        <f t="shared" si="1645"/>
        <v>1.0084516450000001</v>
      </c>
      <c r="Q5153" s="104">
        <f t="shared" si="1646"/>
        <v>4.2721329600000004</v>
      </c>
      <c r="R5153" s="104">
        <f t="shared" si="1647"/>
        <v>4.2721329600000004</v>
      </c>
      <c r="S5153" s="109" t="s">
        <v>52</v>
      </c>
      <c r="T5153" s="110">
        <f t="shared" si="1654"/>
        <v>45179</v>
      </c>
      <c r="U5153" s="111">
        <f t="shared" si="1648"/>
        <v>0</v>
      </c>
    </row>
    <row r="5154" spans="1:21" ht="15" x14ac:dyDescent="0.2">
      <c r="A5154" s="112">
        <f t="shared" si="1649"/>
        <v>45179</v>
      </c>
      <c r="B5154" s="104">
        <f t="shared" si="1637"/>
        <v>509.91830754</v>
      </c>
      <c r="C5154" s="104">
        <f t="shared" si="1655"/>
        <v>454.13008292994681</v>
      </c>
      <c r="D5154" s="132">
        <f t="shared" si="1638"/>
        <v>45149</v>
      </c>
      <c r="E5154" s="105">
        <f t="shared" si="1636"/>
        <v>1.441E-3</v>
      </c>
      <c r="F5154" s="106">
        <f t="shared" si="1639"/>
        <v>31</v>
      </c>
      <c r="G5154" s="106">
        <f t="shared" si="1640"/>
        <v>31</v>
      </c>
      <c r="H5154" s="104">
        <f t="shared" si="1650"/>
        <v>1.001441</v>
      </c>
      <c r="I5154" s="104">
        <f t="shared" si="1641"/>
        <v>1.1115219700000001</v>
      </c>
      <c r="J5154" s="104">
        <f t="shared" si="1642"/>
        <v>1.11312367</v>
      </c>
      <c r="K5154" s="104">
        <f t="shared" si="1643"/>
        <v>505.50294456</v>
      </c>
      <c r="L5154" s="107">
        <f t="shared" si="1652"/>
        <v>168</v>
      </c>
      <c r="M5154" s="137">
        <f>N5154/K5154</f>
        <v>0.62659760657913266</v>
      </c>
      <c r="N5154" s="136">
        <f>50.24497067+266.50196451</f>
        <v>316.74693517999998</v>
      </c>
      <c r="O5154" s="113">
        <f t="shared" si="1651"/>
        <v>0.11</v>
      </c>
      <c r="P5154" s="108">
        <f t="shared" si="1645"/>
        <v>1.0087345940000001</v>
      </c>
      <c r="Q5154" s="104">
        <f t="shared" si="1646"/>
        <v>4.4153629800000003</v>
      </c>
      <c r="R5154" s="104">
        <f t="shared" si="1647"/>
        <v>321.16229815999998</v>
      </c>
      <c r="S5154" s="109" t="s">
        <v>52</v>
      </c>
      <c r="T5154" s="110">
        <f t="shared" si="1654"/>
        <v>45179</v>
      </c>
      <c r="U5154" s="111">
        <f t="shared" si="1648"/>
        <v>188.75600938000002</v>
      </c>
    </row>
    <row r="5155" spans="1:21" x14ac:dyDescent="0.2">
      <c r="A5155" s="112">
        <f t="shared" si="1649"/>
        <v>45180</v>
      </c>
      <c r="B5155" s="104">
        <f t="shared" si="1637"/>
        <v>188.81888595999999</v>
      </c>
      <c r="C5155" s="104">
        <f t="shared" si="1655"/>
        <v>169.57325989994683</v>
      </c>
      <c r="D5155" s="132">
        <f t="shared" si="1638"/>
        <v>45180</v>
      </c>
      <c r="E5155" s="105">
        <f t="shared" si="1636"/>
        <v>1.2960000000000001E-3</v>
      </c>
      <c r="F5155" s="106">
        <f t="shared" si="1639"/>
        <v>1</v>
      </c>
      <c r="G5155" s="106">
        <f t="shared" si="1640"/>
        <v>30</v>
      </c>
      <c r="H5155" s="104">
        <f t="shared" si="1650"/>
        <v>1.0000431700000001</v>
      </c>
      <c r="I5155" s="104">
        <f t="shared" si="1641"/>
        <v>1.11312367</v>
      </c>
      <c r="J5155" s="104">
        <f t="shared" si="1642"/>
        <v>1.11317172</v>
      </c>
      <c r="K5155" s="104">
        <f t="shared" si="1643"/>
        <v>188.76415738</v>
      </c>
      <c r="L5155" s="107">
        <f t="shared" si="1652"/>
        <v>0</v>
      </c>
      <c r="M5155" s="105">
        <f t="shared" si="1653"/>
        <v>0</v>
      </c>
      <c r="N5155" s="104">
        <f t="shared" si="1644"/>
        <v>0</v>
      </c>
      <c r="O5155" s="113">
        <f t="shared" si="1651"/>
        <v>0.11</v>
      </c>
      <c r="P5155" s="108">
        <f t="shared" si="1645"/>
        <v>1.000289931</v>
      </c>
      <c r="Q5155" s="104">
        <f t="shared" si="1646"/>
        <v>5.4728579999999999E-2</v>
      </c>
      <c r="R5155" s="104">
        <f t="shared" si="1647"/>
        <v>5.4728579999999999E-2</v>
      </c>
      <c r="S5155" s="109" t="s">
        <v>52</v>
      </c>
      <c r="T5155" s="110">
        <f t="shared" si="1654"/>
        <v>45209</v>
      </c>
      <c r="U5155" s="111">
        <f t="shared" si="1648"/>
        <v>0</v>
      </c>
    </row>
    <row r="5156" spans="1:21" x14ac:dyDescent="0.2">
      <c r="A5156" s="112">
        <f t="shared" si="1649"/>
        <v>45181</v>
      </c>
      <c r="B5156" s="104">
        <f t="shared" si="1637"/>
        <v>188.88178311999999</v>
      </c>
      <c r="C5156" s="104">
        <f t="shared" si="1655"/>
        <v>169.57325989994683</v>
      </c>
      <c r="D5156" s="132">
        <f t="shared" si="1638"/>
        <v>45180</v>
      </c>
      <c r="E5156" s="105">
        <f t="shared" si="1636"/>
        <v>1.2960000000000001E-3</v>
      </c>
      <c r="F5156" s="106">
        <f t="shared" si="1639"/>
        <v>2</v>
      </c>
      <c r="G5156" s="106">
        <f t="shared" si="1640"/>
        <v>30</v>
      </c>
      <c r="H5156" s="104">
        <f t="shared" si="1650"/>
        <v>1.00008634</v>
      </c>
      <c r="I5156" s="104">
        <f t="shared" si="1641"/>
        <v>1.11312367</v>
      </c>
      <c r="J5156" s="104">
        <f t="shared" si="1642"/>
        <v>1.1132197699999999</v>
      </c>
      <c r="K5156" s="104">
        <f t="shared" si="1643"/>
        <v>188.77230538000001</v>
      </c>
      <c r="L5156" s="107">
        <f t="shared" si="1652"/>
        <v>0</v>
      </c>
      <c r="M5156" s="105">
        <f t="shared" si="1653"/>
        <v>0</v>
      </c>
      <c r="N5156" s="104">
        <f t="shared" si="1644"/>
        <v>0</v>
      </c>
      <c r="O5156" s="113">
        <f t="shared" si="1651"/>
        <v>0.11</v>
      </c>
      <c r="P5156" s="108">
        <f t="shared" si="1645"/>
        <v>1.000579946</v>
      </c>
      <c r="Q5156" s="104">
        <f t="shared" si="1646"/>
        <v>0.10947774</v>
      </c>
      <c r="R5156" s="104">
        <f t="shared" si="1647"/>
        <v>0.10947774</v>
      </c>
      <c r="S5156" s="109" t="s">
        <v>52</v>
      </c>
      <c r="T5156" s="110">
        <f t="shared" si="1654"/>
        <v>45209</v>
      </c>
      <c r="U5156" s="111">
        <f t="shared" si="1648"/>
        <v>0</v>
      </c>
    </row>
    <row r="5157" spans="1:21" x14ac:dyDescent="0.2">
      <c r="A5157" s="112">
        <f t="shared" si="1649"/>
        <v>45182</v>
      </c>
      <c r="B5157" s="104">
        <f t="shared" si="1637"/>
        <v>188.94470426000001</v>
      </c>
      <c r="C5157" s="104">
        <f t="shared" si="1655"/>
        <v>169.57325989994683</v>
      </c>
      <c r="D5157" s="132">
        <f t="shared" si="1638"/>
        <v>45180</v>
      </c>
      <c r="E5157" s="105">
        <f t="shared" si="1636"/>
        <v>1.2960000000000001E-3</v>
      </c>
      <c r="F5157" s="106">
        <f t="shared" si="1639"/>
        <v>3</v>
      </c>
      <c r="G5157" s="106">
        <f t="shared" si="1640"/>
        <v>30</v>
      </c>
      <c r="H5157" s="104">
        <f t="shared" si="1650"/>
        <v>1.00012952</v>
      </c>
      <c r="I5157" s="104">
        <f t="shared" si="1641"/>
        <v>1.11312367</v>
      </c>
      <c r="J5157" s="104">
        <f t="shared" si="1642"/>
        <v>1.11326784</v>
      </c>
      <c r="K5157" s="104">
        <f t="shared" si="1643"/>
        <v>188.78045677</v>
      </c>
      <c r="L5157" s="107">
        <f t="shared" si="1652"/>
        <v>0</v>
      </c>
      <c r="M5157" s="105">
        <f t="shared" si="1653"/>
        <v>0</v>
      </c>
      <c r="N5157" s="104">
        <f t="shared" si="1644"/>
        <v>0</v>
      </c>
      <c r="O5157" s="113">
        <f t="shared" si="1651"/>
        <v>0.11</v>
      </c>
      <c r="P5157" s="108">
        <f t="shared" si="1645"/>
        <v>1.0008700450000001</v>
      </c>
      <c r="Q5157" s="104">
        <f t="shared" si="1646"/>
        <v>0.16424749</v>
      </c>
      <c r="R5157" s="104">
        <f t="shared" si="1647"/>
        <v>0.16424749</v>
      </c>
      <c r="S5157" s="109" t="s">
        <v>52</v>
      </c>
      <c r="T5157" s="110">
        <f t="shared" si="1654"/>
        <v>45209</v>
      </c>
      <c r="U5157" s="111">
        <f t="shared" si="1648"/>
        <v>0</v>
      </c>
    </row>
    <row r="5158" spans="1:21" x14ac:dyDescent="0.2">
      <c r="A5158" s="112">
        <f t="shared" si="1649"/>
        <v>45183</v>
      </c>
      <c r="B5158" s="104">
        <f t="shared" si="1637"/>
        <v>189.00764428000002</v>
      </c>
      <c r="C5158" s="104">
        <f t="shared" si="1655"/>
        <v>169.57325989994683</v>
      </c>
      <c r="D5158" s="132">
        <f t="shared" si="1638"/>
        <v>45180</v>
      </c>
      <c r="E5158" s="105">
        <f t="shared" si="1636"/>
        <v>1.2960000000000001E-3</v>
      </c>
      <c r="F5158" s="106">
        <f t="shared" si="1639"/>
        <v>4</v>
      </c>
      <c r="G5158" s="106">
        <f t="shared" si="1640"/>
        <v>30</v>
      </c>
      <c r="H5158" s="104">
        <f t="shared" si="1650"/>
        <v>1.0001727</v>
      </c>
      <c r="I5158" s="104">
        <f t="shared" si="1641"/>
        <v>1.11312367</v>
      </c>
      <c r="J5158" s="104">
        <f t="shared" si="1642"/>
        <v>1.1133158999999999</v>
      </c>
      <c r="K5158" s="104">
        <f t="shared" si="1643"/>
        <v>188.78860646000001</v>
      </c>
      <c r="L5158" s="107">
        <f t="shared" si="1652"/>
        <v>0</v>
      </c>
      <c r="M5158" s="105">
        <f t="shared" si="1653"/>
        <v>0</v>
      </c>
      <c r="N5158" s="104">
        <f t="shared" si="1644"/>
        <v>0</v>
      </c>
      <c r="O5158" s="113">
        <f t="shared" si="1651"/>
        <v>0.11</v>
      </c>
      <c r="P5158" s="108">
        <f t="shared" si="1645"/>
        <v>1.001160228</v>
      </c>
      <c r="Q5158" s="104">
        <f t="shared" si="1646"/>
        <v>0.21903781999999999</v>
      </c>
      <c r="R5158" s="104">
        <f t="shared" si="1647"/>
        <v>0.21903781999999999</v>
      </c>
      <c r="S5158" s="109" t="s">
        <v>52</v>
      </c>
      <c r="T5158" s="110">
        <f t="shared" si="1654"/>
        <v>45209</v>
      </c>
      <c r="U5158" s="111">
        <f t="shared" si="1648"/>
        <v>0</v>
      </c>
    </row>
    <row r="5159" spans="1:21" x14ac:dyDescent="0.2">
      <c r="A5159" s="112">
        <f t="shared" si="1649"/>
        <v>45184</v>
      </c>
      <c r="B5159" s="104">
        <f t="shared" si="1637"/>
        <v>189.07060677999999</v>
      </c>
      <c r="C5159" s="104">
        <f t="shared" si="1655"/>
        <v>169.57325989994683</v>
      </c>
      <c r="D5159" s="132">
        <f t="shared" si="1638"/>
        <v>45180</v>
      </c>
      <c r="E5159" s="105">
        <f t="shared" si="1636"/>
        <v>1.2960000000000001E-3</v>
      </c>
      <c r="F5159" s="106">
        <f t="shared" si="1639"/>
        <v>5</v>
      </c>
      <c r="G5159" s="106">
        <f t="shared" si="1640"/>
        <v>30</v>
      </c>
      <c r="H5159" s="104">
        <f t="shared" si="1650"/>
        <v>1.0002158800000001</v>
      </c>
      <c r="I5159" s="104">
        <f t="shared" si="1641"/>
        <v>1.11312367</v>
      </c>
      <c r="J5159" s="104">
        <f t="shared" si="1642"/>
        <v>1.11336397</v>
      </c>
      <c r="K5159" s="104">
        <f t="shared" si="1643"/>
        <v>188.79675784</v>
      </c>
      <c r="L5159" s="107">
        <f t="shared" si="1652"/>
        <v>0</v>
      </c>
      <c r="M5159" s="105">
        <f t="shared" si="1653"/>
        <v>0</v>
      </c>
      <c r="N5159" s="104">
        <f t="shared" si="1644"/>
        <v>0</v>
      </c>
      <c r="O5159" s="113">
        <f t="shared" si="1651"/>
        <v>0.11</v>
      </c>
      <c r="P5159" s="108">
        <f t="shared" si="1645"/>
        <v>1.0014504959999999</v>
      </c>
      <c r="Q5159" s="104">
        <f t="shared" si="1646"/>
        <v>0.27384893999999999</v>
      </c>
      <c r="R5159" s="104">
        <f t="shared" si="1647"/>
        <v>0.27384893999999999</v>
      </c>
      <c r="S5159" s="109" t="s">
        <v>52</v>
      </c>
      <c r="T5159" s="110">
        <f t="shared" si="1654"/>
        <v>45209</v>
      </c>
      <c r="U5159" s="111">
        <f t="shared" si="1648"/>
        <v>0</v>
      </c>
    </row>
    <row r="5160" spans="1:21" x14ac:dyDescent="0.2">
      <c r="A5160" s="112">
        <f t="shared" si="1649"/>
        <v>45185</v>
      </c>
      <c r="B5160" s="104">
        <f t="shared" si="1637"/>
        <v>189.13358798000002</v>
      </c>
      <c r="C5160" s="104">
        <f t="shared" si="1655"/>
        <v>169.57325989994683</v>
      </c>
      <c r="D5160" s="132">
        <f t="shared" si="1638"/>
        <v>45180</v>
      </c>
      <c r="E5160" s="105">
        <f t="shared" si="1636"/>
        <v>1.2960000000000001E-3</v>
      </c>
      <c r="F5160" s="106">
        <f t="shared" si="1639"/>
        <v>6</v>
      </c>
      <c r="G5160" s="106">
        <f t="shared" si="1640"/>
        <v>30</v>
      </c>
      <c r="H5160" s="104">
        <f t="shared" si="1650"/>
        <v>1.0002590600000001</v>
      </c>
      <c r="I5160" s="104">
        <f t="shared" si="1641"/>
        <v>1.11312367</v>
      </c>
      <c r="J5160" s="104">
        <f t="shared" si="1642"/>
        <v>1.1134120300000001</v>
      </c>
      <c r="K5160" s="104">
        <f t="shared" si="1643"/>
        <v>188.80490753000001</v>
      </c>
      <c r="L5160" s="107">
        <f t="shared" si="1652"/>
        <v>0</v>
      </c>
      <c r="M5160" s="105">
        <f t="shared" si="1653"/>
        <v>0</v>
      </c>
      <c r="N5160" s="104">
        <f t="shared" si="1644"/>
        <v>0</v>
      </c>
      <c r="O5160" s="113">
        <f t="shared" si="1651"/>
        <v>0.11</v>
      </c>
      <c r="P5160" s="108">
        <f t="shared" si="1645"/>
        <v>1.001740847</v>
      </c>
      <c r="Q5160" s="104">
        <f t="shared" si="1646"/>
        <v>0.32868045000000001</v>
      </c>
      <c r="R5160" s="104">
        <f t="shared" si="1647"/>
        <v>0.32868045000000001</v>
      </c>
      <c r="S5160" s="109" t="s">
        <v>52</v>
      </c>
      <c r="T5160" s="110">
        <f t="shared" si="1654"/>
        <v>45209</v>
      </c>
      <c r="U5160" s="111">
        <f t="shared" si="1648"/>
        <v>0</v>
      </c>
    </row>
    <row r="5161" spans="1:21" x14ac:dyDescent="0.2">
      <c r="A5161" s="112">
        <f t="shared" si="1649"/>
        <v>45186</v>
      </c>
      <c r="B5161" s="104">
        <f t="shared" si="1637"/>
        <v>189.19659167</v>
      </c>
      <c r="C5161" s="104">
        <f t="shared" si="1655"/>
        <v>169.57325989994683</v>
      </c>
      <c r="D5161" s="132">
        <f t="shared" si="1638"/>
        <v>45180</v>
      </c>
      <c r="E5161" s="105">
        <f t="shared" si="1636"/>
        <v>1.2960000000000001E-3</v>
      </c>
      <c r="F5161" s="106">
        <f t="shared" si="1639"/>
        <v>7</v>
      </c>
      <c r="G5161" s="106">
        <f t="shared" si="1640"/>
        <v>30</v>
      </c>
      <c r="H5161" s="104">
        <f t="shared" si="1650"/>
        <v>1.0003022399999999</v>
      </c>
      <c r="I5161" s="104">
        <f t="shared" si="1641"/>
        <v>1.11312367</v>
      </c>
      <c r="J5161" s="104">
        <f t="shared" si="1642"/>
        <v>1.1134601</v>
      </c>
      <c r="K5161" s="104">
        <f t="shared" si="1643"/>
        <v>188.81305892</v>
      </c>
      <c r="L5161" s="107">
        <f t="shared" si="1652"/>
        <v>0</v>
      </c>
      <c r="M5161" s="105">
        <f t="shared" si="1653"/>
        <v>0</v>
      </c>
      <c r="N5161" s="104">
        <f t="shared" si="1644"/>
        <v>0</v>
      </c>
      <c r="O5161" s="113">
        <f t="shared" si="1651"/>
        <v>0.11</v>
      </c>
      <c r="P5161" s="108">
        <f t="shared" si="1645"/>
        <v>1.002031283</v>
      </c>
      <c r="Q5161" s="104">
        <f t="shared" si="1646"/>
        <v>0.38353274999999998</v>
      </c>
      <c r="R5161" s="104">
        <f t="shared" si="1647"/>
        <v>0.38353274999999998</v>
      </c>
      <c r="S5161" s="109" t="s">
        <v>52</v>
      </c>
      <c r="T5161" s="110">
        <f t="shared" si="1654"/>
        <v>45209</v>
      </c>
      <c r="U5161" s="111">
        <f t="shared" si="1648"/>
        <v>0</v>
      </c>
    </row>
    <row r="5162" spans="1:21" x14ac:dyDescent="0.2">
      <c r="A5162" s="112">
        <f t="shared" si="1649"/>
        <v>45187</v>
      </c>
      <c r="B5162" s="104">
        <f t="shared" si="1637"/>
        <v>189.25961595999999</v>
      </c>
      <c r="C5162" s="104">
        <f t="shared" si="1655"/>
        <v>169.57325989994683</v>
      </c>
      <c r="D5162" s="132">
        <f t="shared" si="1638"/>
        <v>45180</v>
      </c>
      <c r="E5162" s="105">
        <f t="shared" si="1636"/>
        <v>1.2960000000000001E-3</v>
      </c>
      <c r="F5162" s="106">
        <f t="shared" si="1639"/>
        <v>8</v>
      </c>
      <c r="G5162" s="106">
        <f t="shared" si="1640"/>
        <v>30</v>
      </c>
      <c r="H5162" s="104">
        <f t="shared" si="1650"/>
        <v>1.0003454300000001</v>
      </c>
      <c r="I5162" s="104">
        <f t="shared" si="1641"/>
        <v>1.11312367</v>
      </c>
      <c r="J5162" s="104">
        <f t="shared" si="1642"/>
        <v>1.11350817</v>
      </c>
      <c r="K5162" s="104">
        <f t="shared" si="1643"/>
        <v>188.82121031</v>
      </c>
      <c r="L5162" s="107">
        <f t="shared" si="1652"/>
        <v>0</v>
      </c>
      <c r="M5162" s="105">
        <f t="shared" si="1653"/>
        <v>0</v>
      </c>
      <c r="N5162" s="104">
        <f t="shared" si="1644"/>
        <v>0</v>
      </c>
      <c r="O5162" s="113">
        <f t="shared" si="1651"/>
        <v>0.11</v>
      </c>
      <c r="P5162" s="108">
        <f t="shared" si="1645"/>
        <v>1.0023218030000001</v>
      </c>
      <c r="Q5162" s="104">
        <f t="shared" si="1646"/>
        <v>0.43840564999999998</v>
      </c>
      <c r="R5162" s="104">
        <f t="shared" si="1647"/>
        <v>0.43840564999999998</v>
      </c>
      <c r="S5162" s="109" t="s">
        <v>52</v>
      </c>
      <c r="T5162" s="110">
        <f t="shared" si="1654"/>
        <v>45209</v>
      </c>
      <c r="U5162" s="111">
        <f t="shared" si="1648"/>
        <v>0</v>
      </c>
    </row>
    <row r="5163" spans="1:21" x14ac:dyDescent="0.2">
      <c r="A5163" s="112">
        <f t="shared" si="1649"/>
        <v>45188</v>
      </c>
      <c r="B5163" s="104">
        <f t="shared" si="1637"/>
        <v>189.32266254000001</v>
      </c>
      <c r="C5163" s="104">
        <f t="shared" si="1655"/>
        <v>169.57325989994683</v>
      </c>
      <c r="D5163" s="132">
        <f t="shared" si="1638"/>
        <v>45180</v>
      </c>
      <c r="E5163" s="105">
        <f t="shared" ref="E5163:E5226" si="1656">IF(DAY(A5162)=$E$2,VLOOKUP(A5162,$AG$10:$AH$200,2),E5162)</f>
        <v>1.2960000000000001E-3</v>
      </c>
      <c r="F5163" s="106">
        <f t="shared" si="1639"/>
        <v>9</v>
      </c>
      <c r="G5163" s="106">
        <f t="shared" si="1640"/>
        <v>30</v>
      </c>
      <c r="H5163" s="104">
        <f t="shared" si="1650"/>
        <v>1.0003886200000001</v>
      </c>
      <c r="I5163" s="104">
        <f t="shared" si="1641"/>
        <v>1.11312367</v>
      </c>
      <c r="J5163" s="104">
        <f t="shared" si="1642"/>
        <v>1.11355625</v>
      </c>
      <c r="K5163" s="104">
        <f t="shared" si="1643"/>
        <v>188.82936339</v>
      </c>
      <c r="L5163" s="107">
        <f t="shared" si="1652"/>
        <v>0</v>
      </c>
      <c r="M5163" s="105">
        <f t="shared" si="1653"/>
        <v>0</v>
      </c>
      <c r="N5163" s="104">
        <f t="shared" si="1644"/>
        <v>0</v>
      </c>
      <c r="O5163" s="113">
        <f t="shared" si="1651"/>
        <v>0.11</v>
      </c>
      <c r="P5163" s="108">
        <f t="shared" si="1645"/>
        <v>1.002612407</v>
      </c>
      <c r="Q5163" s="104">
        <f t="shared" si="1646"/>
        <v>0.49329915000000002</v>
      </c>
      <c r="R5163" s="104">
        <f t="shared" si="1647"/>
        <v>0.49329915000000002</v>
      </c>
      <c r="S5163" s="109" t="s">
        <v>52</v>
      </c>
      <c r="T5163" s="110">
        <f t="shared" si="1654"/>
        <v>45209</v>
      </c>
      <c r="U5163" s="111">
        <f t="shared" si="1648"/>
        <v>0</v>
      </c>
    </row>
    <row r="5164" spans="1:21" x14ac:dyDescent="0.2">
      <c r="A5164" s="112">
        <f t="shared" si="1649"/>
        <v>45189</v>
      </c>
      <c r="B5164" s="104">
        <f t="shared" si="1637"/>
        <v>189.38572801999999</v>
      </c>
      <c r="C5164" s="104">
        <f t="shared" si="1655"/>
        <v>169.57325989994683</v>
      </c>
      <c r="D5164" s="132">
        <f t="shared" si="1638"/>
        <v>45180</v>
      </c>
      <c r="E5164" s="105">
        <f t="shared" si="1656"/>
        <v>1.2960000000000001E-3</v>
      </c>
      <c r="F5164" s="106">
        <f t="shared" si="1639"/>
        <v>10</v>
      </c>
      <c r="G5164" s="106">
        <f t="shared" si="1640"/>
        <v>30</v>
      </c>
      <c r="H5164" s="104">
        <f t="shared" si="1650"/>
        <v>1.00043181</v>
      </c>
      <c r="I5164" s="104">
        <f t="shared" si="1641"/>
        <v>1.11312367</v>
      </c>
      <c r="J5164" s="104">
        <f t="shared" si="1642"/>
        <v>1.1136043200000001</v>
      </c>
      <c r="K5164" s="104">
        <f t="shared" si="1643"/>
        <v>188.83751477999999</v>
      </c>
      <c r="L5164" s="107">
        <f t="shared" si="1652"/>
        <v>0</v>
      </c>
      <c r="M5164" s="105">
        <f t="shared" si="1653"/>
        <v>0</v>
      </c>
      <c r="N5164" s="104">
        <f t="shared" si="1644"/>
        <v>0</v>
      </c>
      <c r="O5164" s="113">
        <f t="shared" si="1651"/>
        <v>0.11</v>
      </c>
      <c r="P5164" s="108">
        <f t="shared" si="1645"/>
        <v>1.002903095</v>
      </c>
      <c r="Q5164" s="104">
        <f t="shared" si="1646"/>
        <v>0.54821324000000005</v>
      </c>
      <c r="R5164" s="104">
        <f t="shared" si="1647"/>
        <v>0.54821324000000005</v>
      </c>
      <c r="S5164" s="109" t="s">
        <v>52</v>
      </c>
      <c r="T5164" s="110">
        <f t="shared" si="1654"/>
        <v>45209</v>
      </c>
      <c r="U5164" s="111">
        <f t="shared" si="1648"/>
        <v>0</v>
      </c>
    </row>
    <row r="5165" spans="1:21" x14ac:dyDescent="0.2">
      <c r="A5165" s="112">
        <f t="shared" si="1649"/>
        <v>45190</v>
      </c>
      <c r="B5165" s="104">
        <f t="shared" si="1637"/>
        <v>189.44881598999999</v>
      </c>
      <c r="C5165" s="104">
        <f t="shared" si="1655"/>
        <v>169.57325989994683</v>
      </c>
      <c r="D5165" s="132">
        <f t="shared" si="1638"/>
        <v>45180</v>
      </c>
      <c r="E5165" s="105">
        <f t="shared" si="1656"/>
        <v>1.2960000000000001E-3</v>
      </c>
      <c r="F5165" s="106">
        <f t="shared" si="1639"/>
        <v>11</v>
      </c>
      <c r="G5165" s="106">
        <f t="shared" si="1640"/>
        <v>30</v>
      </c>
      <c r="H5165" s="104">
        <f t="shared" si="1650"/>
        <v>1.000475</v>
      </c>
      <c r="I5165" s="104">
        <f t="shared" si="1641"/>
        <v>1.11312367</v>
      </c>
      <c r="J5165" s="104">
        <f t="shared" si="1642"/>
        <v>1.1136524000000001</v>
      </c>
      <c r="K5165" s="104">
        <f t="shared" si="1643"/>
        <v>188.84566785999999</v>
      </c>
      <c r="L5165" s="107">
        <f t="shared" si="1652"/>
        <v>0</v>
      </c>
      <c r="M5165" s="105">
        <f t="shared" si="1653"/>
        <v>0</v>
      </c>
      <c r="N5165" s="104">
        <f t="shared" si="1644"/>
        <v>0</v>
      </c>
      <c r="O5165" s="113">
        <f t="shared" si="1651"/>
        <v>0.11</v>
      </c>
      <c r="P5165" s="108">
        <f t="shared" si="1645"/>
        <v>1.0031938680000001</v>
      </c>
      <c r="Q5165" s="104">
        <f t="shared" si="1646"/>
        <v>0.60314813</v>
      </c>
      <c r="R5165" s="104">
        <f t="shared" si="1647"/>
        <v>0.60314813</v>
      </c>
      <c r="S5165" s="109" t="s">
        <v>52</v>
      </c>
      <c r="T5165" s="110">
        <f t="shared" si="1654"/>
        <v>45209</v>
      </c>
      <c r="U5165" s="111">
        <f t="shared" si="1648"/>
        <v>0</v>
      </c>
    </row>
    <row r="5166" spans="1:21" x14ac:dyDescent="0.2">
      <c r="A5166" s="112">
        <f t="shared" si="1649"/>
        <v>45191</v>
      </c>
      <c r="B5166" s="104">
        <f t="shared" si="1637"/>
        <v>189.51192286999998</v>
      </c>
      <c r="C5166" s="104">
        <f t="shared" si="1655"/>
        <v>169.57325989994683</v>
      </c>
      <c r="D5166" s="132">
        <f t="shared" si="1638"/>
        <v>45180</v>
      </c>
      <c r="E5166" s="105">
        <f t="shared" si="1656"/>
        <v>1.2960000000000001E-3</v>
      </c>
      <c r="F5166" s="106">
        <f t="shared" si="1639"/>
        <v>12</v>
      </c>
      <c r="G5166" s="106">
        <f t="shared" si="1640"/>
        <v>30</v>
      </c>
      <c r="H5166" s="104">
        <f t="shared" si="1650"/>
        <v>1.00051819</v>
      </c>
      <c r="I5166" s="104">
        <f t="shared" si="1641"/>
        <v>1.11312367</v>
      </c>
      <c r="J5166" s="104">
        <f t="shared" si="1642"/>
        <v>1.1137004699999999</v>
      </c>
      <c r="K5166" s="104">
        <f t="shared" si="1643"/>
        <v>188.85381924999999</v>
      </c>
      <c r="L5166" s="107">
        <f t="shared" si="1652"/>
        <v>0</v>
      </c>
      <c r="M5166" s="105">
        <f t="shared" si="1653"/>
        <v>0</v>
      </c>
      <c r="N5166" s="104">
        <f t="shared" si="1644"/>
        <v>0</v>
      </c>
      <c r="O5166" s="113">
        <f t="shared" si="1651"/>
        <v>0.11</v>
      </c>
      <c r="P5166" s="108">
        <f t="shared" si="1645"/>
        <v>1.0034847250000001</v>
      </c>
      <c r="Q5166" s="104">
        <f t="shared" si="1646"/>
        <v>0.65810362</v>
      </c>
      <c r="R5166" s="104">
        <f t="shared" si="1647"/>
        <v>0.65810362</v>
      </c>
      <c r="S5166" s="109" t="s">
        <v>52</v>
      </c>
      <c r="T5166" s="110">
        <f t="shared" si="1654"/>
        <v>45209</v>
      </c>
      <c r="U5166" s="111">
        <f t="shared" si="1648"/>
        <v>0</v>
      </c>
    </row>
    <row r="5167" spans="1:21" x14ac:dyDescent="0.2">
      <c r="A5167" s="112">
        <f t="shared" si="1649"/>
        <v>45192</v>
      </c>
      <c r="B5167" s="104">
        <f t="shared" si="1637"/>
        <v>189.57505375</v>
      </c>
      <c r="C5167" s="104">
        <f t="shared" si="1655"/>
        <v>169.57325989994683</v>
      </c>
      <c r="D5167" s="132">
        <f t="shared" si="1638"/>
        <v>45180</v>
      </c>
      <c r="E5167" s="105">
        <f t="shared" si="1656"/>
        <v>1.2960000000000001E-3</v>
      </c>
      <c r="F5167" s="106">
        <f t="shared" si="1639"/>
        <v>13</v>
      </c>
      <c r="G5167" s="106">
        <f t="shared" si="1640"/>
        <v>30</v>
      </c>
      <c r="H5167" s="104">
        <f t="shared" si="1650"/>
        <v>1.0005613900000001</v>
      </c>
      <c r="I5167" s="104">
        <f t="shared" si="1641"/>
        <v>1.11312367</v>
      </c>
      <c r="J5167" s="104">
        <f t="shared" si="1642"/>
        <v>1.1137485600000001</v>
      </c>
      <c r="K5167" s="104">
        <f t="shared" si="1643"/>
        <v>188.86197401999999</v>
      </c>
      <c r="L5167" s="107">
        <f t="shared" si="1652"/>
        <v>0</v>
      </c>
      <c r="M5167" s="105">
        <f t="shared" si="1653"/>
        <v>0</v>
      </c>
      <c r="N5167" s="104">
        <f t="shared" si="1644"/>
        <v>0</v>
      </c>
      <c r="O5167" s="113">
        <f t="shared" si="1651"/>
        <v>0.11</v>
      </c>
      <c r="P5167" s="108">
        <f t="shared" si="1645"/>
        <v>1.0037756659999999</v>
      </c>
      <c r="Q5167" s="104">
        <f t="shared" si="1646"/>
        <v>0.71307973000000002</v>
      </c>
      <c r="R5167" s="104">
        <f t="shared" si="1647"/>
        <v>0.71307973000000002</v>
      </c>
      <c r="S5167" s="109" t="s">
        <v>52</v>
      </c>
      <c r="T5167" s="110">
        <f t="shared" si="1654"/>
        <v>45209</v>
      </c>
      <c r="U5167" s="111">
        <f t="shared" si="1648"/>
        <v>0</v>
      </c>
    </row>
    <row r="5168" spans="1:21" x14ac:dyDescent="0.2">
      <c r="A5168" s="112">
        <f t="shared" si="1649"/>
        <v>45193</v>
      </c>
      <c r="B5168" s="104">
        <f t="shared" si="1637"/>
        <v>189.63820544000001</v>
      </c>
      <c r="C5168" s="104">
        <f t="shared" si="1655"/>
        <v>169.57325989994683</v>
      </c>
      <c r="D5168" s="132">
        <f t="shared" si="1638"/>
        <v>45180</v>
      </c>
      <c r="E5168" s="105">
        <f t="shared" si="1656"/>
        <v>1.2960000000000001E-3</v>
      </c>
      <c r="F5168" s="106">
        <f t="shared" si="1639"/>
        <v>14</v>
      </c>
      <c r="G5168" s="106">
        <f t="shared" si="1640"/>
        <v>30</v>
      </c>
      <c r="H5168" s="104">
        <f t="shared" si="1650"/>
        <v>1.00060459</v>
      </c>
      <c r="I5168" s="104">
        <f t="shared" si="1641"/>
        <v>1.11312367</v>
      </c>
      <c r="J5168" s="104">
        <f t="shared" si="1642"/>
        <v>1.1137966500000001</v>
      </c>
      <c r="K5168" s="104">
        <f t="shared" si="1643"/>
        <v>188.8701288</v>
      </c>
      <c r="L5168" s="107">
        <f t="shared" si="1652"/>
        <v>0</v>
      </c>
      <c r="M5168" s="105">
        <f t="shared" si="1653"/>
        <v>0</v>
      </c>
      <c r="N5168" s="104">
        <f t="shared" si="1644"/>
        <v>0</v>
      </c>
      <c r="O5168" s="113">
        <f t="shared" si="1651"/>
        <v>0.11</v>
      </c>
      <c r="P5168" s="108">
        <f t="shared" si="1645"/>
        <v>1.0040666920000001</v>
      </c>
      <c r="Q5168" s="104">
        <f t="shared" si="1646"/>
        <v>0.76807663999999998</v>
      </c>
      <c r="R5168" s="104">
        <f t="shared" si="1647"/>
        <v>0.76807663999999998</v>
      </c>
      <c r="S5168" s="109" t="s">
        <v>52</v>
      </c>
      <c r="T5168" s="110">
        <f t="shared" si="1654"/>
        <v>45209</v>
      </c>
      <c r="U5168" s="111">
        <f t="shared" si="1648"/>
        <v>0</v>
      </c>
    </row>
    <row r="5169" spans="1:21" x14ac:dyDescent="0.2">
      <c r="A5169" s="112">
        <f t="shared" si="1649"/>
        <v>45194</v>
      </c>
      <c r="B5169" s="104">
        <f t="shared" si="1637"/>
        <v>189.70137774</v>
      </c>
      <c r="C5169" s="104">
        <f t="shared" si="1655"/>
        <v>169.57325989994683</v>
      </c>
      <c r="D5169" s="132">
        <f t="shared" si="1638"/>
        <v>45180</v>
      </c>
      <c r="E5169" s="105">
        <f t="shared" si="1656"/>
        <v>1.2960000000000001E-3</v>
      </c>
      <c r="F5169" s="106">
        <f t="shared" si="1639"/>
        <v>15</v>
      </c>
      <c r="G5169" s="106">
        <f t="shared" si="1640"/>
        <v>30</v>
      </c>
      <c r="H5169" s="104">
        <f t="shared" si="1650"/>
        <v>1.0006477899999999</v>
      </c>
      <c r="I5169" s="104">
        <f t="shared" si="1641"/>
        <v>1.11312367</v>
      </c>
      <c r="J5169" s="104">
        <f t="shared" si="1642"/>
        <v>1.11384474</v>
      </c>
      <c r="K5169" s="104">
        <f t="shared" si="1643"/>
        <v>188.87828357999999</v>
      </c>
      <c r="L5169" s="107">
        <f t="shared" si="1652"/>
        <v>0</v>
      </c>
      <c r="M5169" s="105">
        <f t="shared" si="1653"/>
        <v>0</v>
      </c>
      <c r="N5169" s="104">
        <f t="shared" si="1644"/>
        <v>0</v>
      </c>
      <c r="O5169" s="113">
        <f t="shared" si="1651"/>
        <v>0.11</v>
      </c>
      <c r="P5169" s="108">
        <f t="shared" si="1645"/>
        <v>1.0043578019999999</v>
      </c>
      <c r="Q5169" s="104">
        <f t="shared" si="1646"/>
        <v>0.82309416000000002</v>
      </c>
      <c r="R5169" s="104">
        <f t="shared" si="1647"/>
        <v>0.82309416000000002</v>
      </c>
      <c r="S5169" s="109" t="s">
        <v>52</v>
      </c>
      <c r="T5169" s="110">
        <f t="shared" si="1654"/>
        <v>45209</v>
      </c>
      <c r="U5169" s="111">
        <f t="shared" si="1648"/>
        <v>0</v>
      </c>
    </row>
    <row r="5170" spans="1:21" x14ac:dyDescent="0.2">
      <c r="A5170" s="112">
        <f t="shared" si="1649"/>
        <v>45195</v>
      </c>
      <c r="B5170" s="104">
        <f t="shared" si="1637"/>
        <v>189.76456893999998</v>
      </c>
      <c r="C5170" s="104">
        <f t="shared" si="1655"/>
        <v>169.57325989994683</v>
      </c>
      <c r="D5170" s="132">
        <f t="shared" si="1638"/>
        <v>45180</v>
      </c>
      <c r="E5170" s="105">
        <f t="shared" si="1656"/>
        <v>1.2960000000000001E-3</v>
      </c>
      <c r="F5170" s="106">
        <f t="shared" si="1639"/>
        <v>16</v>
      </c>
      <c r="G5170" s="106">
        <f t="shared" si="1640"/>
        <v>30</v>
      </c>
      <c r="H5170" s="104">
        <f t="shared" si="1650"/>
        <v>1.0006909900000001</v>
      </c>
      <c r="I5170" s="104">
        <f t="shared" si="1641"/>
        <v>1.11312367</v>
      </c>
      <c r="J5170" s="104">
        <f t="shared" si="1642"/>
        <v>1.11389282</v>
      </c>
      <c r="K5170" s="104">
        <f t="shared" si="1643"/>
        <v>188.88643665999999</v>
      </c>
      <c r="L5170" s="107">
        <f t="shared" si="1652"/>
        <v>0</v>
      </c>
      <c r="M5170" s="105">
        <f t="shared" si="1653"/>
        <v>0</v>
      </c>
      <c r="N5170" s="104">
        <f t="shared" si="1644"/>
        <v>0</v>
      </c>
      <c r="O5170" s="113">
        <f t="shared" si="1651"/>
        <v>0.11</v>
      </c>
      <c r="P5170" s="108">
        <f t="shared" si="1645"/>
        <v>1.004648996</v>
      </c>
      <c r="Q5170" s="104">
        <f t="shared" si="1646"/>
        <v>0.87813227999999999</v>
      </c>
      <c r="R5170" s="104">
        <f t="shared" si="1647"/>
        <v>0.87813227999999999</v>
      </c>
      <c r="S5170" s="109" t="s">
        <v>52</v>
      </c>
      <c r="T5170" s="110">
        <f t="shared" si="1654"/>
        <v>45209</v>
      </c>
      <c r="U5170" s="111">
        <f t="shared" si="1648"/>
        <v>0</v>
      </c>
    </row>
    <row r="5171" spans="1:21" x14ac:dyDescent="0.2">
      <c r="A5171" s="112">
        <f t="shared" si="1649"/>
        <v>45196</v>
      </c>
      <c r="B5171" s="104">
        <f t="shared" si="1637"/>
        <v>189.82778266</v>
      </c>
      <c r="C5171" s="104">
        <f t="shared" si="1655"/>
        <v>169.57325989994683</v>
      </c>
      <c r="D5171" s="132">
        <f t="shared" si="1638"/>
        <v>45180</v>
      </c>
      <c r="E5171" s="105">
        <f t="shared" si="1656"/>
        <v>1.2960000000000001E-3</v>
      </c>
      <c r="F5171" s="106">
        <f t="shared" si="1639"/>
        <v>17</v>
      </c>
      <c r="G5171" s="106">
        <f t="shared" si="1640"/>
        <v>30</v>
      </c>
      <c r="H5171" s="104">
        <f t="shared" si="1650"/>
        <v>1.00073419</v>
      </c>
      <c r="I5171" s="104">
        <f t="shared" si="1641"/>
        <v>1.11312367</v>
      </c>
      <c r="J5171" s="104">
        <f t="shared" si="1642"/>
        <v>1.11394091</v>
      </c>
      <c r="K5171" s="104">
        <f t="shared" si="1643"/>
        <v>188.89459144</v>
      </c>
      <c r="L5171" s="107">
        <f t="shared" si="1652"/>
        <v>0</v>
      </c>
      <c r="M5171" s="105">
        <f t="shared" si="1653"/>
        <v>0</v>
      </c>
      <c r="N5171" s="104">
        <f t="shared" si="1644"/>
        <v>0</v>
      </c>
      <c r="O5171" s="113">
        <f t="shared" si="1651"/>
        <v>0.11</v>
      </c>
      <c r="P5171" s="108">
        <f t="shared" si="1645"/>
        <v>1.004940275</v>
      </c>
      <c r="Q5171" s="104">
        <f t="shared" si="1646"/>
        <v>0.93319121999999999</v>
      </c>
      <c r="R5171" s="104">
        <f t="shared" si="1647"/>
        <v>0.93319121999999999</v>
      </c>
      <c r="S5171" s="109" t="s">
        <v>52</v>
      </c>
      <c r="T5171" s="110">
        <f t="shared" si="1654"/>
        <v>45209</v>
      </c>
      <c r="U5171" s="111">
        <f t="shared" si="1648"/>
        <v>0</v>
      </c>
    </row>
    <row r="5172" spans="1:21" x14ac:dyDescent="0.2">
      <c r="A5172" s="112">
        <f t="shared" si="1649"/>
        <v>45197</v>
      </c>
      <c r="B5172" s="104">
        <f t="shared" si="1637"/>
        <v>189.89101700000001</v>
      </c>
      <c r="C5172" s="104">
        <f t="shared" si="1655"/>
        <v>169.57325989994683</v>
      </c>
      <c r="D5172" s="132">
        <f t="shared" si="1638"/>
        <v>45180</v>
      </c>
      <c r="E5172" s="105">
        <f t="shared" si="1656"/>
        <v>1.2960000000000001E-3</v>
      </c>
      <c r="F5172" s="106">
        <f t="shared" si="1639"/>
        <v>18</v>
      </c>
      <c r="G5172" s="106">
        <f t="shared" si="1640"/>
        <v>30</v>
      </c>
      <c r="H5172" s="104">
        <f t="shared" si="1650"/>
        <v>1.0007773900000001</v>
      </c>
      <c r="I5172" s="104">
        <f t="shared" si="1641"/>
        <v>1.11312367</v>
      </c>
      <c r="J5172" s="104">
        <f t="shared" si="1642"/>
        <v>1.1139889999999999</v>
      </c>
      <c r="K5172" s="104">
        <f t="shared" si="1643"/>
        <v>188.90274622000001</v>
      </c>
      <c r="L5172" s="107">
        <f t="shared" si="1652"/>
        <v>0</v>
      </c>
      <c r="M5172" s="105">
        <f t="shared" si="1653"/>
        <v>0</v>
      </c>
      <c r="N5172" s="104">
        <f t="shared" si="1644"/>
        <v>0</v>
      </c>
      <c r="O5172" s="113">
        <f t="shared" si="1651"/>
        <v>0.11</v>
      </c>
      <c r="P5172" s="108">
        <f t="shared" si="1645"/>
        <v>1.0052316379999999</v>
      </c>
      <c r="Q5172" s="104">
        <f t="shared" si="1646"/>
        <v>0.98827078000000002</v>
      </c>
      <c r="R5172" s="104">
        <f t="shared" si="1647"/>
        <v>0.98827078000000002</v>
      </c>
      <c r="S5172" s="109" t="s">
        <v>52</v>
      </c>
      <c r="T5172" s="110">
        <f t="shared" si="1654"/>
        <v>45209</v>
      </c>
      <c r="U5172" s="111">
        <f t="shared" si="1648"/>
        <v>0</v>
      </c>
    </row>
    <row r="5173" spans="1:21" x14ac:dyDescent="0.2">
      <c r="A5173" s="112">
        <f t="shared" si="1649"/>
        <v>45198</v>
      </c>
      <c r="B5173" s="104">
        <f t="shared" ref="B5173:B5236" si="1657">IF(E5173&lt;0,"ND",(K5173+Q5173))</f>
        <v>189.95427215000001</v>
      </c>
      <c r="C5173" s="104">
        <f t="shared" si="1655"/>
        <v>169.57325989994683</v>
      </c>
      <c r="D5173" s="132">
        <f t="shared" ref="D5173:D5236" si="1658">IF(DAY(A5172)=$E$2,A5173,D5172)</f>
        <v>45180</v>
      </c>
      <c r="E5173" s="105">
        <f t="shared" si="1656"/>
        <v>1.2960000000000001E-3</v>
      </c>
      <c r="F5173" s="106">
        <f t="shared" ref="F5173:F5236" si="1659">IF(DAY(A5173)=E$2+1,1,F5172+1)</f>
        <v>19</v>
      </c>
      <c r="G5173" s="106">
        <f t="shared" ref="G5173:G5236" si="1660">IF(DAY(A5173)=E$2+1,DAY(EOMONTH(A5173,0)), IF(DAY(A5173)&lt;&gt;$E$2+1,G5172))</f>
        <v>30</v>
      </c>
      <c r="H5173" s="104">
        <f t="shared" si="1650"/>
        <v>1.0008205999999999</v>
      </c>
      <c r="I5173" s="104">
        <f t="shared" ref="I5173:I5236" si="1661">IF(DAY(A5172)=E$2,J5172,I5172)</f>
        <v>1.11312367</v>
      </c>
      <c r="J5173" s="104">
        <f t="shared" ref="J5173:J5236" si="1662">TRUNC(H5173*I5173,8)</f>
        <v>1.1140370900000001</v>
      </c>
      <c r="K5173" s="104">
        <f t="shared" ref="K5173:K5236" si="1663">TRUNC(C5173*J5173,8)</f>
        <v>188.910901</v>
      </c>
      <c r="L5173" s="107">
        <f t="shared" si="1652"/>
        <v>0</v>
      </c>
      <c r="M5173" s="105">
        <f t="shared" si="1653"/>
        <v>0</v>
      </c>
      <c r="N5173" s="104">
        <f t="shared" ref="N5173:N5236" si="1664">IF(M5173&gt;0,TRUNC((M5173*K5173),8),0)</f>
        <v>0</v>
      </c>
      <c r="O5173" s="113">
        <f t="shared" si="1651"/>
        <v>0.11</v>
      </c>
      <c r="P5173" s="108">
        <f t="shared" ref="P5173:P5236" si="1665">ROUND((1+O5173)^(30/360)^(F5173/G5173),9)</f>
        <v>1.005523086</v>
      </c>
      <c r="Q5173" s="104">
        <f t="shared" ref="Q5173:Q5236" si="1666">TRUNC((P5173-1)*K5173,8)</f>
        <v>1.04337115</v>
      </c>
      <c r="R5173" s="104">
        <f t="shared" ref="R5173:R5236" si="1667">(N5173+Q5173)</f>
        <v>1.04337115</v>
      </c>
      <c r="S5173" s="109" t="s">
        <v>52</v>
      </c>
      <c r="T5173" s="110">
        <f t="shared" si="1654"/>
        <v>45209</v>
      </c>
      <c r="U5173" s="111">
        <f t="shared" ref="U5173:U5236" si="1668">IF(L5173&gt;0,K5173-N5173,0)</f>
        <v>0</v>
      </c>
    </row>
    <row r="5174" spans="1:21" x14ac:dyDescent="0.2">
      <c r="A5174" s="112">
        <f t="shared" si="1649"/>
        <v>45199</v>
      </c>
      <c r="B5174" s="104">
        <f t="shared" si="1657"/>
        <v>190.01754962000001</v>
      </c>
      <c r="C5174" s="104">
        <f t="shared" si="1655"/>
        <v>169.57325989994683</v>
      </c>
      <c r="D5174" s="132">
        <f t="shared" si="1658"/>
        <v>45180</v>
      </c>
      <c r="E5174" s="105">
        <f t="shared" si="1656"/>
        <v>1.2960000000000001E-3</v>
      </c>
      <c r="F5174" s="106">
        <f t="shared" si="1659"/>
        <v>20</v>
      </c>
      <c r="G5174" s="106">
        <f t="shared" si="1660"/>
        <v>30</v>
      </c>
      <c r="H5174" s="104">
        <f t="shared" si="1650"/>
        <v>1.00086381</v>
      </c>
      <c r="I5174" s="104">
        <f t="shared" si="1661"/>
        <v>1.11312367</v>
      </c>
      <c r="J5174" s="104">
        <f t="shared" si="1662"/>
        <v>1.1140851899999999</v>
      </c>
      <c r="K5174" s="104">
        <f t="shared" si="1663"/>
        <v>188.91905747000001</v>
      </c>
      <c r="L5174" s="107">
        <f t="shared" si="1652"/>
        <v>0</v>
      </c>
      <c r="M5174" s="105">
        <f t="shared" si="1653"/>
        <v>0</v>
      </c>
      <c r="N5174" s="104">
        <f t="shared" si="1664"/>
        <v>0</v>
      </c>
      <c r="O5174" s="113">
        <f t="shared" si="1651"/>
        <v>0.11</v>
      </c>
      <c r="P5174" s="108">
        <f t="shared" si="1665"/>
        <v>1.005814618</v>
      </c>
      <c r="Q5174" s="104">
        <f t="shared" si="1666"/>
        <v>1.09849215</v>
      </c>
      <c r="R5174" s="104">
        <f t="shared" si="1667"/>
        <v>1.09849215</v>
      </c>
      <c r="S5174" s="109" t="s">
        <v>52</v>
      </c>
      <c r="T5174" s="110">
        <f t="shared" si="1654"/>
        <v>45209</v>
      </c>
      <c r="U5174" s="111">
        <f t="shared" si="1668"/>
        <v>0</v>
      </c>
    </row>
    <row r="5175" spans="1:21" x14ac:dyDescent="0.2">
      <c r="A5175" s="112">
        <f t="shared" si="1649"/>
        <v>45200</v>
      </c>
      <c r="B5175" s="104">
        <f t="shared" si="1657"/>
        <v>190.08084790000001</v>
      </c>
      <c r="C5175" s="104">
        <f t="shared" si="1655"/>
        <v>169.57325989994683</v>
      </c>
      <c r="D5175" s="132">
        <f t="shared" si="1658"/>
        <v>45180</v>
      </c>
      <c r="E5175" s="105">
        <f t="shared" si="1656"/>
        <v>1.2960000000000001E-3</v>
      </c>
      <c r="F5175" s="106">
        <f t="shared" si="1659"/>
        <v>21</v>
      </c>
      <c r="G5175" s="106">
        <f t="shared" si="1660"/>
        <v>30</v>
      </c>
      <c r="H5175" s="104">
        <f t="shared" si="1650"/>
        <v>1.0009070200000001</v>
      </c>
      <c r="I5175" s="104">
        <f t="shared" si="1661"/>
        <v>1.11312367</v>
      </c>
      <c r="J5175" s="104">
        <f t="shared" si="1662"/>
        <v>1.1141332900000001</v>
      </c>
      <c r="K5175" s="104">
        <f t="shared" si="1663"/>
        <v>188.92721394</v>
      </c>
      <c r="L5175" s="107">
        <f t="shared" si="1652"/>
        <v>0</v>
      </c>
      <c r="M5175" s="105">
        <f t="shared" si="1653"/>
        <v>0</v>
      </c>
      <c r="N5175" s="104">
        <f t="shared" si="1664"/>
        <v>0</v>
      </c>
      <c r="O5175" s="113">
        <f t="shared" si="1651"/>
        <v>0.11</v>
      </c>
      <c r="P5175" s="108">
        <f t="shared" si="1665"/>
        <v>1.0061062350000001</v>
      </c>
      <c r="Q5175" s="104">
        <f t="shared" si="1666"/>
        <v>1.1536339600000001</v>
      </c>
      <c r="R5175" s="104">
        <f t="shared" si="1667"/>
        <v>1.1536339600000001</v>
      </c>
      <c r="S5175" s="109" t="s">
        <v>52</v>
      </c>
      <c r="T5175" s="110">
        <f t="shared" si="1654"/>
        <v>45209</v>
      </c>
      <c r="U5175" s="111">
        <f t="shared" si="1668"/>
        <v>0</v>
      </c>
    </row>
    <row r="5176" spans="1:21" x14ac:dyDescent="0.2">
      <c r="A5176" s="112">
        <f t="shared" si="1649"/>
        <v>45201</v>
      </c>
      <c r="B5176" s="104">
        <f t="shared" si="1657"/>
        <v>190.14416682000001</v>
      </c>
      <c r="C5176" s="104">
        <f t="shared" si="1655"/>
        <v>169.57325989994683</v>
      </c>
      <c r="D5176" s="132">
        <f t="shared" si="1658"/>
        <v>45180</v>
      </c>
      <c r="E5176" s="105">
        <f t="shared" si="1656"/>
        <v>1.2960000000000001E-3</v>
      </c>
      <c r="F5176" s="106">
        <f t="shared" si="1659"/>
        <v>22</v>
      </c>
      <c r="G5176" s="106">
        <f t="shared" si="1660"/>
        <v>30</v>
      </c>
      <c r="H5176" s="104">
        <f t="shared" si="1650"/>
        <v>1.0009502299999999</v>
      </c>
      <c r="I5176" s="104">
        <f t="shared" si="1661"/>
        <v>1.11312367</v>
      </c>
      <c r="J5176" s="104">
        <f t="shared" si="1662"/>
        <v>1.1141813899999999</v>
      </c>
      <c r="K5176" s="104">
        <f t="shared" si="1663"/>
        <v>188.93537042</v>
      </c>
      <c r="L5176" s="107">
        <f t="shared" si="1652"/>
        <v>0</v>
      </c>
      <c r="M5176" s="105">
        <f t="shared" si="1653"/>
        <v>0</v>
      </c>
      <c r="N5176" s="104">
        <f t="shared" si="1664"/>
        <v>0</v>
      </c>
      <c r="O5176" s="113">
        <f t="shared" si="1651"/>
        <v>0.11</v>
      </c>
      <c r="P5176" s="108">
        <f t="shared" si="1665"/>
        <v>1.0063979359999999</v>
      </c>
      <c r="Q5176" s="104">
        <f t="shared" si="1666"/>
        <v>1.2087964</v>
      </c>
      <c r="R5176" s="104">
        <f t="shared" si="1667"/>
        <v>1.2087964</v>
      </c>
      <c r="S5176" s="109" t="s">
        <v>52</v>
      </c>
      <c r="T5176" s="110">
        <f t="shared" si="1654"/>
        <v>45209</v>
      </c>
      <c r="U5176" s="111">
        <f t="shared" si="1668"/>
        <v>0</v>
      </c>
    </row>
    <row r="5177" spans="1:21" x14ac:dyDescent="0.2">
      <c r="A5177" s="112">
        <f t="shared" si="1649"/>
        <v>45202</v>
      </c>
      <c r="B5177" s="104">
        <f t="shared" si="1657"/>
        <v>190.20750654999998</v>
      </c>
      <c r="C5177" s="104">
        <f t="shared" si="1655"/>
        <v>169.57325989994683</v>
      </c>
      <c r="D5177" s="132">
        <f t="shared" si="1658"/>
        <v>45180</v>
      </c>
      <c r="E5177" s="105">
        <f t="shared" si="1656"/>
        <v>1.2960000000000001E-3</v>
      </c>
      <c r="F5177" s="106">
        <f t="shared" si="1659"/>
        <v>23</v>
      </c>
      <c r="G5177" s="106">
        <f t="shared" si="1660"/>
        <v>30</v>
      </c>
      <c r="H5177" s="104">
        <f t="shared" si="1650"/>
        <v>1.00099344</v>
      </c>
      <c r="I5177" s="104">
        <f t="shared" si="1661"/>
        <v>1.11312367</v>
      </c>
      <c r="J5177" s="104">
        <f t="shared" si="1662"/>
        <v>1.11422949</v>
      </c>
      <c r="K5177" s="104">
        <f t="shared" si="1663"/>
        <v>188.94352688999999</v>
      </c>
      <c r="L5177" s="107">
        <f t="shared" si="1652"/>
        <v>0</v>
      </c>
      <c r="M5177" s="105">
        <f t="shared" si="1653"/>
        <v>0</v>
      </c>
      <c r="N5177" s="104">
        <f t="shared" si="1664"/>
        <v>0</v>
      </c>
      <c r="O5177" s="113">
        <f t="shared" si="1651"/>
        <v>0.11</v>
      </c>
      <c r="P5177" s="108">
        <f t="shared" si="1665"/>
        <v>1.006689722</v>
      </c>
      <c r="Q5177" s="104">
        <f t="shared" si="1666"/>
        <v>1.2639796599999999</v>
      </c>
      <c r="R5177" s="104">
        <f t="shared" si="1667"/>
        <v>1.2639796599999999</v>
      </c>
      <c r="S5177" s="109" t="s">
        <v>52</v>
      </c>
      <c r="T5177" s="110">
        <f t="shared" si="1654"/>
        <v>45209</v>
      </c>
      <c r="U5177" s="111">
        <f t="shared" si="1668"/>
        <v>0</v>
      </c>
    </row>
    <row r="5178" spans="1:21" x14ac:dyDescent="0.2">
      <c r="A5178" s="112">
        <f t="shared" si="1649"/>
        <v>45203</v>
      </c>
      <c r="B5178" s="104">
        <f t="shared" si="1657"/>
        <v>190.27086881999998</v>
      </c>
      <c r="C5178" s="104">
        <f t="shared" si="1655"/>
        <v>169.57325989994683</v>
      </c>
      <c r="D5178" s="132">
        <f t="shared" si="1658"/>
        <v>45180</v>
      </c>
      <c r="E5178" s="105">
        <f t="shared" si="1656"/>
        <v>1.2960000000000001E-3</v>
      </c>
      <c r="F5178" s="106">
        <f t="shared" si="1659"/>
        <v>24</v>
      </c>
      <c r="G5178" s="106">
        <f t="shared" si="1660"/>
        <v>30</v>
      </c>
      <c r="H5178" s="104">
        <f t="shared" si="1650"/>
        <v>1.00103666</v>
      </c>
      <c r="I5178" s="104">
        <f t="shared" si="1661"/>
        <v>1.11312367</v>
      </c>
      <c r="J5178" s="104">
        <f t="shared" si="1662"/>
        <v>1.1142776000000001</v>
      </c>
      <c r="K5178" s="104">
        <f t="shared" si="1663"/>
        <v>188.95168505999999</v>
      </c>
      <c r="L5178" s="107">
        <f t="shared" si="1652"/>
        <v>0</v>
      </c>
      <c r="M5178" s="105">
        <f t="shared" si="1653"/>
        <v>0</v>
      </c>
      <c r="N5178" s="104">
        <f t="shared" si="1664"/>
        <v>0</v>
      </c>
      <c r="O5178" s="113">
        <f t="shared" si="1651"/>
        <v>0.11</v>
      </c>
      <c r="P5178" s="108">
        <f t="shared" si="1665"/>
        <v>1.0069815929999999</v>
      </c>
      <c r="Q5178" s="104">
        <f t="shared" si="1666"/>
        <v>1.31918376</v>
      </c>
      <c r="R5178" s="104">
        <f t="shared" si="1667"/>
        <v>1.31918376</v>
      </c>
      <c r="S5178" s="109" t="s">
        <v>52</v>
      </c>
      <c r="T5178" s="110">
        <f t="shared" si="1654"/>
        <v>45209</v>
      </c>
      <c r="U5178" s="111">
        <f t="shared" si="1668"/>
        <v>0</v>
      </c>
    </row>
    <row r="5179" spans="1:21" x14ac:dyDescent="0.2">
      <c r="A5179" s="112">
        <f t="shared" si="1649"/>
        <v>45204</v>
      </c>
      <c r="B5179" s="104">
        <f t="shared" si="1657"/>
        <v>190.33425</v>
      </c>
      <c r="C5179" s="104">
        <f t="shared" si="1655"/>
        <v>169.57325989994683</v>
      </c>
      <c r="D5179" s="132">
        <f t="shared" si="1658"/>
        <v>45180</v>
      </c>
      <c r="E5179" s="105">
        <f t="shared" si="1656"/>
        <v>1.2960000000000001E-3</v>
      </c>
      <c r="F5179" s="106">
        <f t="shared" si="1659"/>
        <v>25</v>
      </c>
      <c r="G5179" s="106">
        <f t="shared" si="1660"/>
        <v>30</v>
      </c>
      <c r="H5179" s="104">
        <f t="shared" si="1650"/>
        <v>1.00107988</v>
      </c>
      <c r="I5179" s="104">
        <f t="shared" si="1661"/>
        <v>1.11312367</v>
      </c>
      <c r="J5179" s="104">
        <f t="shared" si="1662"/>
        <v>1.1143257</v>
      </c>
      <c r="K5179" s="104">
        <f t="shared" si="1663"/>
        <v>188.95984153000001</v>
      </c>
      <c r="L5179" s="107">
        <f t="shared" si="1652"/>
        <v>0</v>
      </c>
      <c r="M5179" s="105">
        <f t="shared" si="1653"/>
        <v>0</v>
      </c>
      <c r="N5179" s="104">
        <f t="shared" si="1664"/>
        <v>0</v>
      </c>
      <c r="O5179" s="113">
        <f t="shared" si="1651"/>
        <v>0.11</v>
      </c>
      <c r="P5179" s="108">
        <f t="shared" si="1665"/>
        <v>1.0072735479999999</v>
      </c>
      <c r="Q5179" s="104">
        <f t="shared" si="1666"/>
        <v>1.3744084700000001</v>
      </c>
      <c r="R5179" s="104">
        <f t="shared" si="1667"/>
        <v>1.3744084700000001</v>
      </c>
      <c r="S5179" s="109" t="s">
        <v>52</v>
      </c>
      <c r="T5179" s="110">
        <f t="shared" si="1654"/>
        <v>45209</v>
      </c>
      <c r="U5179" s="111">
        <f t="shared" si="1668"/>
        <v>0</v>
      </c>
    </row>
    <row r="5180" spans="1:21" x14ac:dyDescent="0.2">
      <c r="A5180" s="112">
        <f t="shared" si="1649"/>
        <v>45205</v>
      </c>
      <c r="B5180" s="104">
        <f t="shared" si="1657"/>
        <v>190.39765373</v>
      </c>
      <c r="C5180" s="104">
        <f t="shared" si="1655"/>
        <v>169.57325989994683</v>
      </c>
      <c r="D5180" s="132">
        <f t="shared" si="1658"/>
        <v>45180</v>
      </c>
      <c r="E5180" s="105">
        <f t="shared" si="1656"/>
        <v>1.2960000000000001E-3</v>
      </c>
      <c r="F5180" s="106">
        <f t="shared" si="1659"/>
        <v>26</v>
      </c>
      <c r="G5180" s="106">
        <f t="shared" si="1660"/>
        <v>30</v>
      </c>
      <c r="H5180" s="104">
        <f t="shared" si="1650"/>
        <v>1.0011231</v>
      </c>
      <c r="I5180" s="104">
        <f t="shared" si="1661"/>
        <v>1.11312367</v>
      </c>
      <c r="J5180" s="104">
        <f t="shared" si="1662"/>
        <v>1.11437381</v>
      </c>
      <c r="K5180" s="104">
        <f t="shared" si="1663"/>
        <v>188.96799970000001</v>
      </c>
      <c r="L5180" s="107">
        <f t="shared" si="1652"/>
        <v>0</v>
      </c>
      <c r="M5180" s="105">
        <f t="shared" si="1653"/>
        <v>0</v>
      </c>
      <c r="N5180" s="104">
        <f t="shared" si="1664"/>
        <v>0</v>
      </c>
      <c r="O5180" s="113">
        <f t="shared" si="1651"/>
        <v>0.11</v>
      </c>
      <c r="P5180" s="108">
        <f t="shared" si="1665"/>
        <v>1.0075655880000001</v>
      </c>
      <c r="Q5180" s="104">
        <f t="shared" si="1666"/>
        <v>1.42965403</v>
      </c>
      <c r="R5180" s="104">
        <f t="shared" si="1667"/>
        <v>1.42965403</v>
      </c>
      <c r="S5180" s="109" t="s">
        <v>52</v>
      </c>
      <c r="T5180" s="110">
        <f t="shared" si="1654"/>
        <v>45209</v>
      </c>
      <c r="U5180" s="111">
        <f t="shared" si="1668"/>
        <v>0</v>
      </c>
    </row>
    <row r="5181" spans="1:21" x14ac:dyDescent="0.2">
      <c r="A5181" s="112">
        <f t="shared" si="1649"/>
        <v>45206</v>
      </c>
      <c r="B5181" s="104">
        <f t="shared" si="1657"/>
        <v>190.46107809</v>
      </c>
      <c r="C5181" s="104">
        <f t="shared" si="1655"/>
        <v>169.57325989994683</v>
      </c>
      <c r="D5181" s="132">
        <f t="shared" si="1658"/>
        <v>45180</v>
      </c>
      <c r="E5181" s="105">
        <f t="shared" si="1656"/>
        <v>1.2960000000000001E-3</v>
      </c>
      <c r="F5181" s="106">
        <f t="shared" si="1659"/>
        <v>27</v>
      </c>
      <c r="G5181" s="106">
        <f t="shared" si="1660"/>
        <v>30</v>
      </c>
      <c r="H5181" s="104">
        <f t="shared" si="1650"/>
        <v>1.0011663200000001</v>
      </c>
      <c r="I5181" s="104">
        <f t="shared" si="1661"/>
        <v>1.11312367</v>
      </c>
      <c r="J5181" s="104">
        <f t="shared" si="1662"/>
        <v>1.1144219200000001</v>
      </c>
      <c r="K5181" s="104">
        <f t="shared" si="1663"/>
        <v>188.97615787000001</v>
      </c>
      <c r="L5181" s="107">
        <f t="shared" si="1652"/>
        <v>0</v>
      </c>
      <c r="M5181" s="105">
        <f t="shared" si="1653"/>
        <v>0</v>
      </c>
      <c r="N5181" s="104">
        <f t="shared" si="1664"/>
        <v>0</v>
      </c>
      <c r="O5181" s="113">
        <f t="shared" si="1651"/>
        <v>0.11</v>
      </c>
      <c r="P5181" s="108">
        <f t="shared" si="1665"/>
        <v>1.0078577120000001</v>
      </c>
      <c r="Q5181" s="104">
        <f t="shared" si="1666"/>
        <v>1.48492022</v>
      </c>
      <c r="R5181" s="104">
        <f t="shared" si="1667"/>
        <v>1.48492022</v>
      </c>
      <c r="S5181" s="109" t="s">
        <v>52</v>
      </c>
      <c r="T5181" s="110">
        <f t="shared" si="1654"/>
        <v>45209</v>
      </c>
      <c r="U5181" s="111">
        <f t="shared" si="1668"/>
        <v>0</v>
      </c>
    </row>
    <row r="5182" spans="1:21" x14ac:dyDescent="0.2">
      <c r="A5182" s="112">
        <f t="shared" si="1649"/>
        <v>45207</v>
      </c>
      <c r="B5182" s="104">
        <f t="shared" si="1657"/>
        <v>190.52452328000001</v>
      </c>
      <c r="C5182" s="104">
        <f t="shared" si="1655"/>
        <v>169.57325989994683</v>
      </c>
      <c r="D5182" s="132">
        <f t="shared" si="1658"/>
        <v>45180</v>
      </c>
      <c r="E5182" s="105">
        <f t="shared" si="1656"/>
        <v>1.2960000000000001E-3</v>
      </c>
      <c r="F5182" s="106">
        <f t="shared" si="1659"/>
        <v>28</v>
      </c>
      <c r="G5182" s="106">
        <f t="shared" si="1660"/>
        <v>30</v>
      </c>
      <c r="H5182" s="104">
        <f t="shared" si="1650"/>
        <v>1.0012095400000001</v>
      </c>
      <c r="I5182" s="104">
        <f t="shared" si="1661"/>
        <v>1.11312367</v>
      </c>
      <c r="J5182" s="104">
        <f t="shared" si="1662"/>
        <v>1.1144700299999999</v>
      </c>
      <c r="K5182" s="104">
        <f t="shared" si="1663"/>
        <v>188.98431604000001</v>
      </c>
      <c r="L5182" s="107">
        <f t="shared" si="1652"/>
        <v>0</v>
      </c>
      <c r="M5182" s="105">
        <f t="shared" si="1653"/>
        <v>0</v>
      </c>
      <c r="N5182" s="104">
        <f t="shared" si="1664"/>
        <v>0</v>
      </c>
      <c r="O5182" s="113">
        <f t="shared" si="1651"/>
        <v>0.11</v>
      </c>
      <c r="P5182" s="108">
        <f t="shared" si="1665"/>
        <v>1.008149921</v>
      </c>
      <c r="Q5182" s="104">
        <f t="shared" si="1666"/>
        <v>1.54020724</v>
      </c>
      <c r="R5182" s="104">
        <f t="shared" si="1667"/>
        <v>1.54020724</v>
      </c>
      <c r="S5182" s="109" t="s">
        <v>52</v>
      </c>
      <c r="T5182" s="110">
        <f t="shared" si="1654"/>
        <v>45209</v>
      </c>
      <c r="U5182" s="111">
        <f t="shared" si="1668"/>
        <v>0</v>
      </c>
    </row>
    <row r="5183" spans="1:21" x14ac:dyDescent="0.2">
      <c r="A5183" s="112">
        <f t="shared" si="1649"/>
        <v>45208</v>
      </c>
      <c r="B5183" s="104">
        <f t="shared" si="1657"/>
        <v>190.58799102</v>
      </c>
      <c r="C5183" s="104">
        <f t="shared" si="1655"/>
        <v>169.57325989994683</v>
      </c>
      <c r="D5183" s="132">
        <f t="shared" si="1658"/>
        <v>45180</v>
      </c>
      <c r="E5183" s="105">
        <f t="shared" si="1656"/>
        <v>1.2960000000000001E-3</v>
      </c>
      <c r="F5183" s="106">
        <f t="shared" si="1659"/>
        <v>29</v>
      </c>
      <c r="G5183" s="106">
        <f t="shared" si="1660"/>
        <v>30</v>
      </c>
      <c r="H5183" s="104">
        <f t="shared" si="1650"/>
        <v>1.00125277</v>
      </c>
      <c r="I5183" s="104">
        <f t="shared" si="1661"/>
        <v>1.11312367</v>
      </c>
      <c r="J5183" s="104">
        <f t="shared" si="1662"/>
        <v>1.1145181500000001</v>
      </c>
      <c r="K5183" s="104">
        <f t="shared" si="1663"/>
        <v>188.99247591</v>
      </c>
      <c r="L5183" s="107">
        <f t="shared" si="1652"/>
        <v>0</v>
      </c>
      <c r="M5183" s="105">
        <f t="shared" si="1653"/>
        <v>0</v>
      </c>
      <c r="N5183" s="104">
        <f t="shared" si="1664"/>
        <v>0</v>
      </c>
      <c r="O5183" s="113">
        <f t="shared" si="1651"/>
        <v>0.11</v>
      </c>
      <c r="P5183" s="108">
        <f t="shared" si="1665"/>
        <v>1.0084422150000001</v>
      </c>
      <c r="Q5183" s="104">
        <f t="shared" si="1666"/>
        <v>1.59551511</v>
      </c>
      <c r="R5183" s="104">
        <f t="shared" si="1667"/>
        <v>1.59551511</v>
      </c>
      <c r="S5183" s="109" t="s">
        <v>52</v>
      </c>
      <c r="T5183" s="110">
        <f t="shared" si="1654"/>
        <v>45209</v>
      </c>
      <c r="U5183" s="111">
        <f t="shared" si="1668"/>
        <v>0</v>
      </c>
    </row>
    <row r="5184" spans="1:21" ht="15" x14ac:dyDescent="0.2">
      <c r="A5184" s="112">
        <f t="shared" si="1649"/>
        <v>45209</v>
      </c>
      <c r="B5184" s="104">
        <f t="shared" si="1657"/>
        <v>190.65147958</v>
      </c>
      <c r="C5184" s="104">
        <f t="shared" si="1655"/>
        <v>169.57325989994683</v>
      </c>
      <c r="D5184" s="132">
        <f t="shared" si="1658"/>
        <v>45180</v>
      </c>
      <c r="E5184" s="105">
        <f t="shared" si="1656"/>
        <v>1.2960000000000001E-3</v>
      </c>
      <c r="F5184" s="106">
        <f t="shared" si="1659"/>
        <v>30</v>
      </c>
      <c r="G5184" s="106">
        <f t="shared" si="1660"/>
        <v>30</v>
      </c>
      <c r="H5184" s="104">
        <f t="shared" si="1650"/>
        <v>1.001296</v>
      </c>
      <c r="I5184" s="104">
        <f t="shared" si="1661"/>
        <v>1.11312367</v>
      </c>
      <c r="J5184" s="104">
        <f t="shared" si="1662"/>
        <v>1.1145662700000001</v>
      </c>
      <c r="K5184" s="104">
        <f t="shared" si="1663"/>
        <v>189.00063577</v>
      </c>
      <c r="L5184" s="139">
        <v>0</v>
      </c>
      <c r="M5184" s="137">
        <v>0</v>
      </c>
      <c r="N5184" s="104">
        <f t="shared" si="1664"/>
        <v>0</v>
      </c>
      <c r="O5184" s="113">
        <f t="shared" si="1651"/>
        <v>0.11</v>
      </c>
      <c r="P5184" s="108">
        <f t="shared" si="1665"/>
        <v>1.0087345940000001</v>
      </c>
      <c r="Q5184" s="104">
        <f t="shared" si="1666"/>
        <v>1.65084381</v>
      </c>
      <c r="R5184" s="104">
        <f t="shared" si="1667"/>
        <v>1.65084381</v>
      </c>
      <c r="S5184" s="109" t="s">
        <v>52</v>
      </c>
      <c r="T5184" s="110">
        <f t="shared" si="1654"/>
        <v>45209</v>
      </c>
      <c r="U5184" s="111">
        <f t="shared" si="1668"/>
        <v>0</v>
      </c>
    </row>
    <row r="5185" spans="1:21" x14ac:dyDescent="0.2">
      <c r="A5185" s="112">
        <f t="shared" si="1649"/>
        <v>45210</v>
      </c>
      <c r="B5185" s="104">
        <f t="shared" si="1657"/>
        <v>189.06019201000001</v>
      </c>
      <c r="C5185" s="104">
        <f t="shared" si="1655"/>
        <v>169.57325989994683</v>
      </c>
      <c r="D5185" s="132">
        <f t="shared" si="1658"/>
        <v>45210</v>
      </c>
      <c r="E5185" s="105">
        <f t="shared" si="1656"/>
        <v>1.0709999999999999E-3</v>
      </c>
      <c r="F5185" s="106">
        <f t="shared" si="1659"/>
        <v>1</v>
      </c>
      <c r="G5185" s="106">
        <f t="shared" si="1660"/>
        <v>31</v>
      </c>
      <c r="H5185" s="104">
        <f t="shared" si="1650"/>
        <v>1.00003453</v>
      </c>
      <c r="I5185" s="104">
        <f t="shared" si="1661"/>
        <v>1.1145662700000001</v>
      </c>
      <c r="J5185" s="104">
        <f t="shared" si="1662"/>
        <v>1.11460475</v>
      </c>
      <c r="K5185" s="104">
        <f t="shared" si="1663"/>
        <v>189.00716095000001</v>
      </c>
      <c r="L5185" s="107">
        <f t="shared" si="1652"/>
        <v>0</v>
      </c>
      <c r="M5185" s="105">
        <f t="shared" si="1653"/>
        <v>0</v>
      </c>
      <c r="N5185" s="104">
        <f t="shared" si="1664"/>
        <v>0</v>
      </c>
      <c r="O5185" s="113">
        <f t="shared" si="1651"/>
        <v>0.11</v>
      </c>
      <c r="P5185" s="108">
        <f t="shared" si="1665"/>
        <v>1.0002805770000001</v>
      </c>
      <c r="Q5185" s="104">
        <f t="shared" si="1666"/>
        <v>5.3031059999999998E-2</v>
      </c>
      <c r="R5185" s="104">
        <f t="shared" si="1667"/>
        <v>5.3031059999999998E-2</v>
      </c>
      <c r="S5185" s="109" t="s">
        <v>52</v>
      </c>
      <c r="T5185" s="110">
        <f t="shared" si="1654"/>
        <v>45240</v>
      </c>
      <c r="U5185" s="111">
        <f t="shared" si="1668"/>
        <v>0</v>
      </c>
    </row>
    <row r="5186" spans="1:21" x14ac:dyDescent="0.2">
      <c r="A5186" s="112">
        <f t="shared" si="1649"/>
        <v>45211</v>
      </c>
      <c r="B5186" s="104">
        <f t="shared" si="1657"/>
        <v>189.11976854</v>
      </c>
      <c r="C5186" s="104">
        <f t="shared" si="1655"/>
        <v>169.57325989994683</v>
      </c>
      <c r="D5186" s="132">
        <f t="shared" si="1658"/>
        <v>45210</v>
      </c>
      <c r="E5186" s="105">
        <f t="shared" si="1656"/>
        <v>1.0709999999999999E-3</v>
      </c>
      <c r="F5186" s="106">
        <f t="shared" si="1659"/>
        <v>2</v>
      </c>
      <c r="G5186" s="106">
        <f t="shared" si="1660"/>
        <v>31</v>
      </c>
      <c r="H5186" s="104">
        <f t="shared" si="1650"/>
        <v>1.00006906</v>
      </c>
      <c r="I5186" s="104">
        <f t="shared" si="1661"/>
        <v>1.1145662700000001</v>
      </c>
      <c r="J5186" s="104">
        <f t="shared" si="1662"/>
        <v>1.1146432399999999</v>
      </c>
      <c r="K5186" s="104">
        <f t="shared" si="1663"/>
        <v>189.01368783000001</v>
      </c>
      <c r="L5186" s="107">
        <f t="shared" si="1652"/>
        <v>0</v>
      </c>
      <c r="M5186" s="105">
        <f t="shared" si="1653"/>
        <v>0</v>
      </c>
      <c r="N5186" s="104">
        <f t="shared" si="1664"/>
        <v>0</v>
      </c>
      <c r="O5186" s="113">
        <f t="shared" si="1651"/>
        <v>0.11</v>
      </c>
      <c r="P5186" s="108">
        <f t="shared" si="1665"/>
        <v>1.000561233</v>
      </c>
      <c r="Q5186" s="104">
        <f t="shared" si="1666"/>
        <v>0.10608070999999999</v>
      </c>
      <c r="R5186" s="104">
        <f t="shared" si="1667"/>
        <v>0.10608070999999999</v>
      </c>
      <c r="S5186" s="109" t="s">
        <v>52</v>
      </c>
      <c r="T5186" s="110">
        <f t="shared" si="1654"/>
        <v>45240</v>
      </c>
      <c r="U5186" s="111">
        <f t="shared" si="1668"/>
        <v>0</v>
      </c>
    </row>
    <row r="5187" spans="1:21" x14ac:dyDescent="0.2">
      <c r="A5187" s="112">
        <f t="shared" si="1649"/>
        <v>45212</v>
      </c>
      <c r="B5187" s="104">
        <f t="shared" si="1657"/>
        <v>189.17936179</v>
      </c>
      <c r="C5187" s="104">
        <f t="shared" si="1655"/>
        <v>169.57325989994683</v>
      </c>
      <c r="D5187" s="132">
        <f t="shared" si="1658"/>
        <v>45210</v>
      </c>
      <c r="E5187" s="105">
        <f t="shared" si="1656"/>
        <v>1.0709999999999999E-3</v>
      </c>
      <c r="F5187" s="106">
        <f t="shared" si="1659"/>
        <v>3</v>
      </c>
      <c r="G5187" s="106">
        <f t="shared" si="1660"/>
        <v>31</v>
      </c>
      <c r="H5187" s="104">
        <f t="shared" si="1650"/>
        <v>1.0001035899999999</v>
      </c>
      <c r="I5187" s="104">
        <f t="shared" si="1661"/>
        <v>1.1145662700000001</v>
      </c>
      <c r="J5187" s="104">
        <f t="shared" si="1662"/>
        <v>1.1146817200000001</v>
      </c>
      <c r="K5187" s="104">
        <f t="shared" si="1663"/>
        <v>189.02021300999999</v>
      </c>
      <c r="L5187" s="107">
        <f t="shared" si="1652"/>
        <v>0</v>
      </c>
      <c r="M5187" s="105">
        <f t="shared" si="1653"/>
        <v>0</v>
      </c>
      <c r="N5187" s="104">
        <f t="shared" si="1664"/>
        <v>0</v>
      </c>
      <c r="O5187" s="113">
        <f t="shared" si="1651"/>
        <v>0.11</v>
      </c>
      <c r="P5187" s="108">
        <f t="shared" si="1665"/>
        <v>1.0008419669999999</v>
      </c>
      <c r="Q5187" s="104">
        <f t="shared" si="1666"/>
        <v>0.15914877999999999</v>
      </c>
      <c r="R5187" s="104">
        <f t="shared" si="1667"/>
        <v>0.15914877999999999</v>
      </c>
      <c r="S5187" s="109" t="s">
        <v>52</v>
      </c>
      <c r="T5187" s="110">
        <f t="shared" si="1654"/>
        <v>45240</v>
      </c>
      <c r="U5187" s="111">
        <f t="shared" si="1668"/>
        <v>0</v>
      </c>
    </row>
    <row r="5188" spans="1:21" x14ac:dyDescent="0.2">
      <c r="A5188" s="112">
        <f t="shared" si="1649"/>
        <v>45213</v>
      </c>
      <c r="B5188" s="104">
        <f t="shared" si="1657"/>
        <v>189.23897551000002</v>
      </c>
      <c r="C5188" s="104">
        <f t="shared" si="1655"/>
        <v>169.57325989994683</v>
      </c>
      <c r="D5188" s="132">
        <f t="shared" si="1658"/>
        <v>45210</v>
      </c>
      <c r="E5188" s="105">
        <f t="shared" si="1656"/>
        <v>1.0709999999999999E-3</v>
      </c>
      <c r="F5188" s="106">
        <f t="shared" si="1659"/>
        <v>4</v>
      </c>
      <c r="G5188" s="106">
        <f t="shared" si="1660"/>
        <v>31</v>
      </c>
      <c r="H5188" s="104">
        <f t="shared" si="1650"/>
        <v>1.0001381199999999</v>
      </c>
      <c r="I5188" s="104">
        <f t="shared" si="1661"/>
        <v>1.1145662700000001</v>
      </c>
      <c r="J5188" s="104">
        <f t="shared" si="1662"/>
        <v>1.11472021</v>
      </c>
      <c r="K5188" s="104">
        <f t="shared" si="1663"/>
        <v>189.02673988000001</v>
      </c>
      <c r="L5188" s="107">
        <f t="shared" si="1652"/>
        <v>0</v>
      </c>
      <c r="M5188" s="105">
        <f t="shared" si="1653"/>
        <v>0</v>
      </c>
      <c r="N5188" s="104">
        <f t="shared" si="1664"/>
        <v>0</v>
      </c>
      <c r="O5188" s="113">
        <f t="shared" si="1651"/>
        <v>0.11</v>
      </c>
      <c r="P5188" s="108">
        <f t="shared" si="1665"/>
        <v>1.0011227810000001</v>
      </c>
      <c r="Q5188" s="104">
        <f t="shared" si="1666"/>
        <v>0.21223563000000001</v>
      </c>
      <c r="R5188" s="104">
        <f t="shared" si="1667"/>
        <v>0.21223563000000001</v>
      </c>
      <c r="S5188" s="109" t="s">
        <v>52</v>
      </c>
      <c r="T5188" s="110">
        <f t="shared" si="1654"/>
        <v>45240</v>
      </c>
      <c r="U5188" s="111">
        <f t="shared" si="1668"/>
        <v>0</v>
      </c>
    </row>
    <row r="5189" spans="1:21" x14ac:dyDescent="0.2">
      <c r="A5189" s="112">
        <f t="shared" si="1649"/>
        <v>45214</v>
      </c>
      <c r="B5189" s="104">
        <f t="shared" si="1657"/>
        <v>189.29860934000001</v>
      </c>
      <c r="C5189" s="104">
        <f t="shared" si="1655"/>
        <v>169.57325989994683</v>
      </c>
      <c r="D5189" s="132">
        <f t="shared" si="1658"/>
        <v>45210</v>
      </c>
      <c r="E5189" s="105">
        <f t="shared" si="1656"/>
        <v>1.0709999999999999E-3</v>
      </c>
      <c r="F5189" s="106">
        <f t="shared" si="1659"/>
        <v>5</v>
      </c>
      <c r="G5189" s="106">
        <f t="shared" si="1660"/>
        <v>31</v>
      </c>
      <c r="H5189" s="104">
        <f t="shared" si="1650"/>
        <v>1.00017266</v>
      </c>
      <c r="I5189" s="104">
        <f t="shared" si="1661"/>
        <v>1.1145662700000001</v>
      </c>
      <c r="J5189" s="104">
        <f t="shared" si="1662"/>
        <v>1.11475871</v>
      </c>
      <c r="K5189" s="104">
        <f t="shared" si="1663"/>
        <v>189.03326845000001</v>
      </c>
      <c r="L5189" s="107">
        <f t="shared" si="1652"/>
        <v>0</v>
      </c>
      <c r="M5189" s="105">
        <f t="shared" si="1653"/>
        <v>0</v>
      </c>
      <c r="N5189" s="104">
        <f t="shared" si="1664"/>
        <v>0</v>
      </c>
      <c r="O5189" s="113">
        <f t="shared" si="1651"/>
        <v>0.11</v>
      </c>
      <c r="P5189" s="108">
        <f t="shared" si="1665"/>
        <v>1.001403673</v>
      </c>
      <c r="Q5189" s="104">
        <f t="shared" si="1666"/>
        <v>0.26534089</v>
      </c>
      <c r="R5189" s="104">
        <f t="shared" si="1667"/>
        <v>0.26534089</v>
      </c>
      <c r="S5189" s="109" t="s">
        <v>52</v>
      </c>
      <c r="T5189" s="110">
        <f t="shared" si="1654"/>
        <v>45240</v>
      </c>
      <c r="U5189" s="111">
        <f t="shared" si="1668"/>
        <v>0</v>
      </c>
    </row>
    <row r="5190" spans="1:21" x14ac:dyDescent="0.2">
      <c r="A5190" s="112">
        <f t="shared" si="1649"/>
        <v>45215</v>
      </c>
      <c r="B5190" s="104">
        <f t="shared" si="1657"/>
        <v>189.35825989</v>
      </c>
      <c r="C5190" s="104">
        <f t="shared" si="1655"/>
        <v>169.57325989994683</v>
      </c>
      <c r="D5190" s="132">
        <f t="shared" si="1658"/>
        <v>45210</v>
      </c>
      <c r="E5190" s="105">
        <f t="shared" si="1656"/>
        <v>1.0709999999999999E-3</v>
      </c>
      <c r="F5190" s="106">
        <f t="shared" si="1659"/>
        <v>6</v>
      </c>
      <c r="G5190" s="106">
        <f t="shared" si="1660"/>
        <v>31</v>
      </c>
      <c r="H5190" s="104">
        <f t="shared" si="1650"/>
        <v>1.0002072</v>
      </c>
      <c r="I5190" s="104">
        <f t="shared" si="1661"/>
        <v>1.1145662700000001</v>
      </c>
      <c r="J5190" s="104">
        <f t="shared" si="1662"/>
        <v>1.1147971999999999</v>
      </c>
      <c r="K5190" s="104">
        <f t="shared" si="1663"/>
        <v>189.03979533</v>
      </c>
      <c r="L5190" s="107">
        <f t="shared" si="1652"/>
        <v>0</v>
      </c>
      <c r="M5190" s="105">
        <f t="shared" si="1653"/>
        <v>0</v>
      </c>
      <c r="N5190" s="104">
        <f t="shared" si="1664"/>
        <v>0</v>
      </c>
      <c r="O5190" s="113">
        <f t="shared" si="1651"/>
        <v>0.11</v>
      </c>
      <c r="P5190" s="108">
        <f t="shared" si="1665"/>
        <v>1.0016846429999999</v>
      </c>
      <c r="Q5190" s="104">
        <f t="shared" si="1666"/>
        <v>0.31846456000000001</v>
      </c>
      <c r="R5190" s="104">
        <f t="shared" si="1667"/>
        <v>0.31846456000000001</v>
      </c>
      <c r="S5190" s="109" t="s">
        <v>52</v>
      </c>
      <c r="T5190" s="110">
        <f t="shared" si="1654"/>
        <v>45240</v>
      </c>
      <c r="U5190" s="111">
        <f t="shared" si="1668"/>
        <v>0</v>
      </c>
    </row>
    <row r="5191" spans="1:21" x14ac:dyDescent="0.2">
      <c r="A5191" s="112">
        <f t="shared" si="1649"/>
        <v>45216</v>
      </c>
      <c r="B5191" s="104">
        <f t="shared" si="1657"/>
        <v>189.41792923</v>
      </c>
      <c r="C5191" s="104">
        <f t="shared" si="1655"/>
        <v>169.57325989994683</v>
      </c>
      <c r="D5191" s="132">
        <f t="shared" si="1658"/>
        <v>45210</v>
      </c>
      <c r="E5191" s="105">
        <f t="shared" si="1656"/>
        <v>1.0709999999999999E-3</v>
      </c>
      <c r="F5191" s="106">
        <f t="shared" si="1659"/>
        <v>7</v>
      </c>
      <c r="G5191" s="106">
        <f t="shared" si="1660"/>
        <v>31</v>
      </c>
      <c r="H5191" s="104">
        <f t="shared" si="1650"/>
        <v>1.0002417299999999</v>
      </c>
      <c r="I5191" s="104">
        <f t="shared" si="1661"/>
        <v>1.1145662700000001</v>
      </c>
      <c r="J5191" s="104">
        <f t="shared" si="1662"/>
        <v>1.11483569</v>
      </c>
      <c r="K5191" s="104">
        <f t="shared" si="1663"/>
        <v>189.04632219999999</v>
      </c>
      <c r="L5191" s="107">
        <f t="shared" si="1652"/>
        <v>0</v>
      </c>
      <c r="M5191" s="105">
        <f t="shared" si="1653"/>
        <v>0</v>
      </c>
      <c r="N5191" s="104">
        <f t="shared" si="1664"/>
        <v>0</v>
      </c>
      <c r="O5191" s="113">
        <f t="shared" si="1651"/>
        <v>0.11</v>
      </c>
      <c r="P5191" s="108">
        <f t="shared" si="1665"/>
        <v>1.001965693</v>
      </c>
      <c r="Q5191" s="104">
        <f t="shared" si="1666"/>
        <v>0.37160703</v>
      </c>
      <c r="R5191" s="104">
        <f t="shared" si="1667"/>
        <v>0.37160703</v>
      </c>
      <c r="S5191" s="109" t="s">
        <v>52</v>
      </c>
      <c r="T5191" s="110">
        <f t="shared" si="1654"/>
        <v>45240</v>
      </c>
      <c r="U5191" s="111">
        <f t="shared" si="1668"/>
        <v>0</v>
      </c>
    </row>
    <row r="5192" spans="1:21" x14ac:dyDescent="0.2">
      <c r="A5192" s="112">
        <f t="shared" si="1649"/>
        <v>45217</v>
      </c>
      <c r="B5192" s="104">
        <f t="shared" si="1657"/>
        <v>189.47761886999999</v>
      </c>
      <c r="C5192" s="104">
        <f t="shared" si="1655"/>
        <v>169.57325989994683</v>
      </c>
      <c r="D5192" s="132">
        <f t="shared" si="1658"/>
        <v>45210</v>
      </c>
      <c r="E5192" s="105">
        <f t="shared" si="1656"/>
        <v>1.0709999999999999E-3</v>
      </c>
      <c r="F5192" s="106">
        <f t="shared" si="1659"/>
        <v>8</v>
      </c>
      <c r="G5192" s="106">
        <f t="shared" si="1660"/>
        <v>31</v>
      </c>
      <c r="H5192" s="104">
        <f t="shared" si="1650"/>
        <v>1.0002762700000001</v>
      </c>
      <c r="I5192" s="104">
        <f t="shared" si="1661"/>
        <v>1.1145662700000001</v>
      </c>
      <c r="J5192" s="104">
        <f t="shared" si="1662"/>
        <v>1.1148741900000001</v>
      </c>
      <c r="K5192" s="104">
        <f t="shared" si="1663"/>
        <v>189.05285076999999</v>
      </c>
      <c r="L5192" s="107">
        <f t="shared" si="1652"/>
        <v>0</v>
      </c>
      <c r="M5192" s="105">
        <f t="shared" si="1653"/>
        <v>0</v>
      </c>
      <c r="N5192" s="104">
        <f t="shared" si="1664"/>
        <v>0</v>
      </c>
      <c r="O5192" s="113">
        <f t="shared" si="1651"/>
        <v>0.11</v>
      </c>
      <c r="P5192" s="108">
        <f t="shared" si="1665"/>
        <v>1.002246822</v>
      </c>
      <c r="Q5192" s="104">
        <f t="shared" si="1666"/>
        <v>0.42476809999999998</v>
      </c>
      <c r="R5192" s="104">
        <f t="shared" si="1667"/>
        <v>0.42476809999999998</v>
      </c>
      <c r="S5192" s="109" t="s">
        <v>52</v>
      </c>
      <c r="T5192" s="110">
        <f t="shared" si="1654"/>
        <v>45240</v>
      </c>
      <c r="U5192" s="111">
        <f t="shared" si="1668"/>
        <v>0</v>
      </c>
    </row>
    <row r="5193" spans="1:21" x14ac:dyDescent="0.2">
      <c r="A5193" s="112">
        <f t="shared" si="1649"/>
        <v>45218</v>
      </c>
      <c r="B5193" s="104">
        <f t="shared" si="1657"/>
        <v>189.53732522999999</v>
      </c>
      <c r="C5193" s="104">
        <f t="shared" si="1655"/>
        <v>169.57325989994683</v>
      </c>
      <c r="D5193" s="132">
        <f t="shared" si="1658"/>
        <v>45210</v>
      </c>
      <c r="E5193" s="105">
        <f t="shared" si="1656"/>
        <v>1.0709999999999999E-3</v>
      </c>
      <c r="F5193" s="106">
        <f t="shared" si="1659"/>
        <v>9</v>
      </c>
      <c r="G5193" s="106">
        <f t="shared" si="1660"/>
        <v>31</v>
      </c>
      <c r="H5193" s="104">
        <f t="shared" si="1650"/>
        <v>1.00031081</v>
      </c>
      <c r="I5193" s="104">
        <f t="shared" si="1661"/>
        <v>1.1145662700000001</v>
      </c>
      <c r="J5193" s="104">
        <f t="shared" si="1662"/>
        <v>1.11491268</v>
      </c>
      <c r="K5193" s="104">
        <f t="shared" si="1663"/>
        <v>189.05937764999999</v>
      </c>
      <c r="L5193" s="107">
        <f t="shared" si="1652"/>
        <v>0</v>
      </c>
      <c r="M5193" s="105">
        <f t="shared" si="1653"/>
        <v>0</v>
      </c>
      <c r="N5193" s="104">
        <f t="shared" si="1664"/>
        <v>0</v>
      </c>
      <c r="O5193" s="113">
        <f t="shared" si="1651"/>
        <v>0.11</v>
      </c>
      <c r="P5193" s="108">
        <f t="shared" si="1665"/>
        <v>1.002528029</v>
      </c>
      <c r="Q5193" s="104">
        <f t="shared" si="1666"/>
        <v>0.47794757999999998</v>
      </c>
      <c r="R5193" s="104">
        <f t="shared" si="1667"/>
        <v>0.47794757999999998</v>
      </c>
      <c r="S5193" s="109" t="s">
        <v>52</v>
      </c>
      <c r="T5193" s="110">
        <f t="shared" si="1654"/>
        <v>45240</v>
      </c>
      <c r="U5193" s="111">
        <f t="shared" si="1668"/>
        <v>0</v>
      </c>
    </row>
    <row r="5194" spans="1:21" x14ac:dyDescent="0.2">
      <c r="A5194" s="112">
        <f t="shared" si="1649"/>
        <v>45219</v>
      </c>
      <c r="B5194" s="104">
        <f t="shared" si="1657"/>
        <v>189.59705208999998</v>
      </c>
      <c r="C5194" s="104">
        <f t="shared" si="1655"/>
        <v>169.57325989994683</v>
      </c>
      <c r="D5194" s="132">
        <f t="shared" si="1658"/>
        <v>45210</v>
      </c>
      <c r="E5194" s="105">
        <f t="shared" si="1656"/>
        <v>1.0709999999999999E-3</v>
      </c>
      <c r="F5194" s="106">
        <f t="shared" si="1659"/>
        <v>10</v>
      </c>
      <c r="G5194" s="106">
        <f t="shared" si="1660"/>
        <v>31</v>
      </c>
      <c r="H5194" s="104">
        <f t="shared" si="1650"/>
        <v>1.0003453499999999</v>
      </c>
      <c r="I5194" s="104">
        <f t="shared" si="1661"/>
        <v>1.1145662700000001</v>
      </c>
      <c r="J5194" s="104">
        <f t="shared" si="1662"/>
        <v>1.11495118</v>
      </c>
      <c r="K5194" s="104">
        <f t="shared" si="1663"/>
        <v>189.06590621999999</v>
      </c>
      <c r="L5194" s="107">
        <f t="shared" si="1652"/>
        <v>0</v>
      </c>
      <c r="M5194" s="105">
        <f t="shared" si="1653"/>
        <v>0</v>
      </c>
      <c r="N5194" s="104">
        <f t="shared" si="1664"/>
        <v>0</v>
      </c>
      <c r="O5194" s="113">
        <f t="shared" si="1651"/>
        <v>0.11</v>
      </c>
      <c r="P5194" s="108">
        <f t="shared" si="1665"/>
        <v>1.002809316</v>
      </c>
      <c r="Q5194" s="104">
        <f t="shared" si="1666"/>
        <v>0.53114587000000002</v>
      </c>
      <c r="R5194" s="104">
        <f t="shared" si="1667"/>
        <v>0.53114587000000002</v>
      </c>
      <c r="S5194" s="109" t="s">
        <v>52</v>
      </c>
      <c r="T5194" s="110">
        <f t="shared" si="1654"/>
        <v>45240</v>
      </c>
      <c r="U5194" s="111">
        <f t="shared" si="1668"/>
        <v>0</v>
      </c>
    </row>
    <row r="5195" spans="1:21" x14ac:dyDescent="0.2">
      <c r="A5195" s="112">
        <f t="shared" ref="A5195:A5258" si="1669">(A5194+1)</f>
        <v>45220</v>
      </c>
      <c r="B5195" s="104">
        <f t="shared" si="1657"/>
        <v>189.65679906</v>
      </c>
      <c r="C5195" s="104">
        <f t="shared" si="1655"/>
        <v>169.57325989994683</v>
      </c>
      <c r="D5195" s="132">
        <f t="shared" si="1658"/>
        <v>45210</v>
      </c>
      <c r="E5195" s="105">
        <f t="shared" si="1656"/>
        <v>1.0709999999999999E-3</v>
      </c>
      <c r="F5195" s="106">
        <f t="shared" si="1659"/>
        <v>11</v>
      </c>
      <c r="G5195" s="106">
        <f t="shared" si="1660"/>
        <v>31</v>
      </c>
      <c r="H5195" s="104">
        <f t="shared" ref="H5195:H5258" si="1670">TRUNC(((1+$E5195)^($F5195/$G5195)),8)</f>
        <v>1.0003799</v>
      </c>
      <c r="I5195" s="104">
        <f t="shared" si="1661"/>
        <v>1.1145662700000001</v>
      </c>
      <c r="J5195" s="104">
        <f t="shared" si="1662"/>
        <v>1.11498969</v>
      </c>
      <c r="K5195" s="104">
        <f t="shared" si="1663"/>
        <v>189.07243647999999</v>
      </c>
      <c r="L5195" s="107">
        <f t="shared" si="1652"/>
        <v>0</v>
      </c>
      <c r="M5195" s="105">
        <f t="shared" si="1653"/>
        <v>0</v>
      </c>
      <c r="N5195" s="104">
        <f t="shared" si="1664"/>
        <v>0</v>
      </c>
      <c r="O5195" s="113">
        <f t="shared" ref="O5195:O5258" si="1671">(O5194)</f>
        <v>0.11</v>
      </c>
      <c r="P5195" s="108">
        <f t="shared" si="1665"/>
        <v>1.003090681</v>
      </c>
      <c r="Q5195" s="104">
        <f t="shared" si="1666"/>
        <v>0.58436257999999996</v>
      </c>
      <c r="R5195" s="104">
        <f t="shared" si="1667"/>
        <v>0.58436257999999996</v>
      </c>
      <c r="S5195" s="109" t="s">
        <v>52</v>
      </c>
      <c r="T5195" s="110">
        <f t="shared" si="1654"/>
        <v>45240</v>
      </c>
      <c r="U5195" s="111">
        <f t="shared" si="1668"/>
        <v>0</v>
      </c>
    </row>
    <row r="5196" spans="1:21" x14ac:dyDescent="0.2">
      <c r="A5196" s="112">
        <f t="shared" si="1669"/>
        <v>45221</v>
      </c>
      <c r="B5196" s="104">
        <f t="shared" si="1657"/>
        <v>189.71656295</v>
      </c>
      <c r="C5196" s="104">
        <f t="shared" si="1655"/>
        <v>169.57325989994683</v>
      </c>
      <c r="D5196" s="132">
        <f t="shared" si="1658"/>
        <v>45210</v>
      </c>
      <c r="E5196" s="105">
        <f t="shared" si="1656"/>
        <v>1.0709999999999999E-3</v>
      </c>
      <c r="F5196" s="106">
        <f t="shared" si="1659"/>
        <v>12</v>
      </c>
      <c r="G5196" s="106">
        <f t="shared" si="1660"/>
        <v>31</v>
      </c>
      <c r="H5196" s="104">
        <f t="shared" si="1670"/>
        <v>1.0004144399999999</v>
      </c>
      <c r="I5196" s="104">
        <f t="shared" si="1661"/>
        <v>1.1145662700000001</v>
      </c>
      <c r="J5196" s="104">
        <f t="shared" si="1662"/>
        <v>1.1150281900000001</v>
      </c>
      <c r="K5196" s="104">
        <f t="shared" si="1663"/>
        <v>189.07896504999999</v>
      </c>
      <c r="L5196" s="107">
        <f t="shared" ref="L5196:L5259" si="1672">IF(DAY(A5196)=E$2,VLOOKUP(A5196,$X$10:$AE$196,7),0)</f>
        <v>0</v>
      </c>
      <c r="M5196" s="105">
        <f t="shared" ref="M5196:M5259" si="1673">IF(DAY(A5196)=E$2,VLOOKUP(A5196,$X$10:$AE$200,5),0)</f>
        <v>0</v>
      </c>
      <c r="N5196" s="104">
        <f t="shared" si="1664"/>
        <v>0</v>
      </c>
      <c r="O5196" s="113">
        <f t="shared" si="1671"/>
        <v>0.11</v>
      </c>
      <c r="P5196" s="108">
        <f t="shared" si="1665"/>
        <v>1.0033721250000001</v>
      </c>
      <c r="Q5196" s="104">
        <f t="shared" si="1666"/>
        <v>0.63759790000000005</v>
      </c>
      <c r="R5196" s="104">
        <f t="shared" si="1667"/>
        <v>0.63759790000000005</v>
      </c>
      <c r="S5196" s="109" t="s">
        <v>52</v>
      </c>
      <c r="T5196" s="110">
        <f t="shared" ref="T5196:T5259" si="1674">IF(DAY(A5196)=E$2+1,VLOOKUP(A5195,$X$10:$AE$200,8),T5195)</f>
        <v>45240</v>
      </c>
      <c r="U5196" s="111">
        <f t="shared" si="1668"/>
        <v>0</v>
      </c>
    </row>
    <row r="5197" spans="1:21" x14ac:dyDescent="0.2">
      <c r="A5197" s="112">
        <f t="shared" si="1669"/>
        <v>45222</v>
      </c>
      <c r="B5197" s="104">
        <f t="shared" si="1657"/>
        <v>189.77634375</v>
      </c>
      <c r="C5197" s="104">
        <f t="shared" si="1655"/>
        <v>169.57325989994683</v>
      </c>
      <c r="D5197" s="132">
        <f t="shared" si="1658"/>
        <v>45210</v>
      </c>
      <c r="E5197" s="105">
        <f t="shared" si="1656"/>
        <v>1.0709999999999999E-3</v>
      </c>
      <c r="F5197" s="106">
        <f t="shared" si="1659"/>
        <v>13</v>
      </c>
      <c r="G5197" s="106">
        <f t="shared" si="1660"/>
        <v>31</v>
      </c>
      <c r="H5197" s="104">
        <f t="shared" si="1670"/>
        <v>1.00044898</v>
      </c>
      <c r="I5197" s="104">
        <f t="shared" si="1661"/>
        <v>1.1145662700000001</v>
      </c>
      <c r="J5197" s="104">
        <f t="shared" si="1662"/>
        <v>1.11506668</v>
      </c>
      <c r="K5197" s="104">
        <f t="shared" si="1663"/>
        <v>189.08549192999999</v>
      </c>
      <c r="L5197" s="107">
        <f t="shared" si="1672"/>
        <v>0</v>
      </c>
      <c r="M5197" s="105">
        <f t="shared" si="1673"/>
        <v>0</v>
      </c>
      <c r="N5197" s="104">
        <f t="shared" si="1664"/>
        <v>0</v>
      </c>
      <c r="O5197" s="113">
        <f t="shared" si="1671"/>
        <v>0.11</v>
      </c>
      <c r="P5197" s="108">
        <f t="shared" si="1665"/>
        <v>1.003653648</v>
      </c>
      <c r="Q5197" s="104">
        <f t="shared" si="1666"/>
        <v>0.69085182000000001</v>
      </c>
      <c r="R5197" s="104">
        <f t="shared" si="1667"/>
        <v>0.69085182000000001</v>
      </c>
      <c r="S5197" s="109" t="s">
        <v>52</v>
      </c>
      <c r="T5197" s="110">
        <f t="shared" si="1674"/>
        <v>45240</v>
      </c>
      <c r="U5197" s="111">
        <f t="shared" si="1668"/>
        <v>0</v>
      </c>
    </row>
    <row r="5198" spans="1:21" x14ac:dyDescent="0.2">
      <c r="A5198" s="112">
        <f t="shared" si="1669"/>
        <v>45223</v>
      </c>
      <c r="B5198" s="104">
        <f t="shared" si="1657"/>
        <v>189.83614656999998</v>
      </c>
      <c r="C5198" s="104">
        <f t="shared" si="1655"/>
        <v>169.57325989994683</v>
      </c>
      <c r="D5198" s="132">
        <f t="shared" si="1658"/>
        <v>45210</v>
      </c>
      <c r="E5198" s="105">
        <f t="shared" si="1656"/>
        <v>1.0709999999999999E-3</v>
      </c>
      <c r="F5198" s="106">
        <f t="shared" si="1659"/>
        <v>14</v>
      </c>
      <c r="G5198" s="106">
        <f t="shared" si="1660"/>
        <v>31</v>
      </c>
      <c r="H5198" s="104">
        <f t="shared" si="1670"/>
        <v>1.0004835299999999</v>
      </c>
      <c r="I5198" s="104">
        <f t="shared" si="1661"/>
        <v>1.1145662700000001</v>
      </c>
      <c r="J5198" s="104">
        <f t="shared" si="1662"/>
        <v>1.11510519</v>
      </c>
      <c r="K5198" s="104">
        <f t="shared" si="1663"/>
        <v>189.09202218999999</v>
      </c>
      <c r="L5198" s="107">
        <f t="shared" si="1672"/>
        <v>0</v>
      </c>
      <c r="M5198" s="105">
        <f t="shared" si="1673"/>
        <v>0</v>
      </c>
      <c r="N5198" s="104">
        <f t="shared" si="1664"/>
        <v>0</v>
      </c>
      <c r="O5198" s="113">
        <f t="shared" si="1671"/>
        <v>0.11</v>
      </c>
      <c r="P5198" s="108">
        <f t="shared" si="1665"/>
        <v>1.0039352500000001</v>
      </c>
      <c r="Q5198" s="104">
        <f t="shared" si="1666"/>
        <v>0.74412438000000003</v>
      </c>
      <c r="R5198" s="104">
        <f t="shared" si="1667"/>
        <v>0.74412438000000003</v>
      </c>
      <c r="S5198" s="109" t="s">
        <v>52</v>
      </c>
      <c r="T5198" s="110">
        <f t="shared" si="1674"/>
        <v>45240</v>
      </c>
      <c r="U5198" s="111">
        <f t="shared" si="1668"/>
        <v>0</v>
      </c>
    </row>
    <row r="5199" spans="1:21" x14ac:dyDescent="0.2">
      <c r="A5199" s="112">
        <f t="shared" si="1669"/>
        <v>45224</v>
      </c>
      <c r="B5199" s="104">
        <f t="shared" si="1657"/>
        <v>189.89596800000001</v>
      </c>
      <c r="C5199" s="104">
        <f t="shared" si="1655"/>
        <v>169.57325989994683</v>
      </c>
      <c r="D5199" s="132">
        <f t="shared" si="1658"/>
        <v>45210</v>
      </c>
      <c r="E5199" s="105">
        <f t="shared" si="1656"/>
        <v>1.0709999999999999E-3</v>
      </c>
      <c r="F5199" s="106">
        <f t="shared" si="1659"/>
        <v>15</v>
      </c>
      <c r="G5199" s="106">
        <f t="shared" si="1660"/>
        <v>31</v>
      </c>
      <c r="H5199" s="104">
        <f t="shared" si="1670"/>
        <v>1.00051808</v>
      </c>
      <c r="I5199" s="104">
        <f t="shared" si="1661"/>
        <v>1.1145662700000001</v>
      </c>
      <c r="J5199" s="104">
        <f t="shared" si="1662"/>
        <v>1.1151437</v>
      </c>
      <c r="K5199" s="104">
        <f t="shared" si="1663"/>
        <v>189.09855246000001</v>
      </c>
      <c r="L5199" s="107">
        <f t="shared" si="1672"/>
        <v>0</v>
      </c>
      <c r="M5199" s="105">
        <f t="shared" si="1673"/>
        <v>0</v>
      </c>
      <c r="N5199" s="104">
        <f t="shared" si="1664"/>
        <v>0</v>
      </c>
      <c r="O5199" s="113">
        <f t="shared" si="1671"/>
        <v>0.11</v>
      </c>
      <c r="P5199" s="108">
        <f t="shared" si="1665"/>
        <v>1.004216931</v>
      </c>
      <c r="Q5199" s="104">
        <f t="shared" si="1666"/>
        <v>0.79741554000000003</v>
      </c>
      <c r="R5199" s="104">
        <f t="shared" si="1667"/>
        <v>0.79741554000000003</v>
      </c>
      <c r="S5199" s="109" t="s">
        <v>52</v>
      </c>
      <c r="T5199" s="110">
        <f t="shared" si="1674"/>
        <v>45240</v>
      </c>
      <c r="U5199" s="111">
        <f t="shared" si="1668"/>
        <v>0</v>
      </c>
    </row>
    <row r="5200" spans="1:21" x14ac:dyDescent="0.2">
      <c r="A5200" s="112">
        <f t="shared" si="1669"/>
        <v>45225</v>
      </c>
      <c r="B5200" s="104">
        <f t="shared" si="1657"/>
        <v>189.95580824999999</v>
      </c>
      <c r="C5200" s="104">
        <f t="shared" si="1655"/>
        <v>169.57325989994683</v>
      </c>
      <c r="D5200" s="132">
        <f t="shared" si="1658"/>
        <v>45210</v>
      </c>
      <c r="E5200" s="105">
        <f t="shared" si="1656"/>
        <v>1.0709999999999999E-3</v>
      </c>
      <c r="F5200" s="106">
        <f t="shared" si="1659"/>
        <v>16</v>
      </c>
      <c r="G5200" s="106">
        <f t="shared" si="1660"/>
        <v>31</v>
      </c>
      <c r="H5200" s="104">
        <f t="shared" si="1670"/>
        <v>1.0005526300000001</v>
      </c>
      <c r="I5200" s="104">
        <f t="shared" si="1661"/>
        <v>1.1145662700000001</v>
      </c>
      <c r="J5200" s="104">
        <f t="shared" si="1662"/>
        <v>1.11518221</v>
      </c>
      <c r="K5200" s="104">
        <f t="shared" si="1663"/>
        <v>189.10508272999999</v>
      </c>
      <c r="L5200" s="107">
        <f t="shared" si="1672"/>
        <v>0</v>
      </c>
      <c r="M5200" s="105">
        <f t="shared" si="1673"/>
        <v>0</v>
      </c>
      <c r="N5200" s="104">
        <f t="shared" si="1664"/>
        <v>0</v>
      </c>
      <c r="O5200" s="113">
        <f t="shared" si="1671"/>
        <v>0.11</v>
      </c>
      <c r="P5200" s="108">
        <f t="shared" si="1665"/>
        <v>1.0044986920000001</v>
      </c>
      <c r="Q5200" s="104">
        <f t="shared" si="1666"/>
        <v>0.85072552000000001</v>
      </c>
      <c r="R5200" s="104">
        <f t="shared" si="1667"/>
        <v>0.85072552000000001</v>
      </c>
      <c r="S5200" s="109" t="s">
        <v>52</v>
      </c>
      <c r="T5200" s="110">
        <f t="shared" si="1674"/>
        <v>45240</v>
      </c>
      <c r="U5200" s="111">
        <f t="shared" si="1668"/>
        <v>0</v>
      </c>
    </row>
    <row r="5201" spans="1:21" x14ac:dyDescent="0.2">
      <c r="A5201" s="112">
        <f t="shared" si="1669"/>
        <v>45226</v>
      </c>
      <c r="B5201" s="104">
        <f t="shared" si="1657"/>
        <v>190.01566690999999</v>
      </c>
      <c r="C5201" s="104">
        <f t="shared" si="1655"/>
        <v>169.57325989994683</v>
      </c>
      <c r="D5201" s="132">
        <f t="shared" si="1658"/>
        <v>45210</v>
      </c>
      <c r="E5201" s="105">
        <f t="shared" si="1656"/>
        <v>1.0709999999999999E-3</v>
      </c>
      <c r="F5201" s="106">
        <f t="shared" si="1659"/>
        <v>17</v>
      </c>
      <c r="G5201" s="106">
        <f t="shared" si="1660"/>
        <v>31</v>
      </c>
      <c r="H5201" s="104">
        <f t="shared" si="1670"/>
        <v>1.0005871799999999</v>
      </c>
      <c r="I5201" s="104">
        <f t="shared" si="1661"/>
        <v>1.1145662700000001</v>
      </c>
      <c r="J5201" s="104">
        <f t="shared" si="1662"/>
        <v>1.1152207199999999</v>
      </c>
      <c r="K5201" s="104">
        <f t="shared" si="1663"/>
        <v>189.11161299</v>
      </c>
      <c r="L5201" s="107">
        <f t="shared" si="1672"/>
        <v>0</v>
      </c>
      <c r="M5201" s="105">
        <f t="shared" si="1673"/>
        <v>0</v>
      </c>
      <c r="N5201" s="104">
        <f t="shared" si="1664"/>
        <v>0</v>
      </c>
      <c r="O5201" s="113">
        <f t="shared" si="1671"/>
        <v>0.11</v>
      </c>
      <c r="P5201" s="108">
        <f t="shared" si="1665"/>
        <v>1.004780531</v>
      </c>
      <c r="Q5201" s="104">
        <f t="shared" si="1666"/>
        <v>0.90405391999999996</v>
      </c>
      <c r="R5201" s="104">
        <f t="shared" si="1667"/>
        <v>0.90405391999999996</v>
      </c>
      <c r="S5201" s="109" t="s">
        <v>52</v>
      </c>
      <c r="T5201" s="110">
        <f t="shared" si="1674"/>
        <v>45240</v>
      </c>
      <c r="U5201" s="111">
        <f t="shared" si="1668"/>
        <v>0</v>
      </c>
    </row>
    <row r="5202" spans="1:21" x14ac:dyDescent="0.2">
      <c r="A5202" s="112">
        <f t="shared" si="1669"/>
        <v>45227</v>
      </c>
      <c r="B5202" s="104">
        <f t="shared" si="1657"/>
        <v>190.07554250000001</v>
      </c>
      <c r="C5202" s="104">
        <f t="shared" ref="C5202:C5265" si="1675">IF(DAY(A5201)=$E$2,VLOOKUP(A5201,X$10:Y$200,2),C5201)</f>
        <v>169.57325989994683</v>
      </c>
      <c r="D5202" s="132">
        <f t="shared" si="1658"/>
        <v>45210</v>
      </c>
      <c r="E5202" s="105">
        <f t="shared" si="1656"/>
        <v>1.0709999999999999E-3</v>
      </c>
      <c r="F5202" s="106">
        <f t="shared" si="1659"/>
        <v>18</v>
      </c>
      <c r="G5202" s="106">
        <f t="shared" si="1660"/>
        <v>31</v>
      </c>
      <c r="H5202" s="104">
        <f t="shared" si="1670"/>
        <v>1.00062173</v>
      </c>
      <c r="I5202" s="104">
        <f t="shared" si="1661"/>
        <v>1.1145662700000001</v>
      </c>
      <c r="J5202" s="104">
        <f t="shared" si="1662"/>
        <v>1.11525922</v>
      </c>
      <c r="K5202" s="104">
        <f t="shared" si="1663"/>
        <v>189.11814156</v>
      </c>
      <c r="L5202" s="107">
        <f t="shared" si="1672"/>
        <v>0</v>
      </c>
      <c r="M5202" s="105">
        <f t="shared" si="1673"/>
        <v>0</v>
      </c>
      <c r="N5202" s="104">
        <f t="shared" si="1664"/>
        <v>0</v>
      </c>
      <c r="O5202" s="113">
        <f t="shared" si="1671"/>
        <v>0.11</v>
      </c>
      <c r="P5202" s="108">
        <f t="shared" si="1665"/>
        <v>1.005062449</v>
      </c>
      <c r="Q5202" s="104">
        <f t="shared" si="1666"/>
        <v>0.95740093999999998</v>
      </c>
      <c r="R5202" s="104">
        <f t="shared" si="1667"/>
        <v>0.95740093999999998</v>
      </c>
      <c r="S5202" s="109" t="s">
        <v>52</v>
      </c>
      <c r="T5202" s="110">
        <f t="shared" si="1674"/>
        <v>45240</v>
      </c>
      <c r="U5202" s="111">
        <f t="shared" si="1668"/>
        <v>0</v>
      </c>
    </row>
    <row r="5203" spans="1:21" x14ac:dyDescent="0.2">
      <c r="A5203" s="112">
        <f t="shared" si="1669"/>
        <v>45228</v>
      </c>
      <c r="B5203" s="104">
        <f t="shared" si="1657"/>
        <v>190.13543861000002</v>
      </c>
      <c r="C5203" s="104">
        <f t="shared" si="1675"/>
        <v>169.57325989994683</v>
      </c>
      <c r="D5203" s="132">
        <f t="shared" si="1658"/>
        <v>45210</v>
      </c>
      <c r="E5203" s="105">
        <f t="shared" si="1656"/>
        <v>1.0709999999999999E-3</v>
      </c>
      <c r="F5203" s="106">
        <f t="shared" si="1659"/>
        <v>19</v>
      </c>
      <c r="G5203" s="106">
        <f t="shared" si="1660"/>
        <v>31</v>
      </c>
      <c r="H5203" s="104">
        <f t="shared" si="1670"/>
        <v>1.0006562800000001</v>
      </c>
      <c r="I5203" s="104">
        <f t="shared" si="1661"/>
        <v>1.1145662700000001</v>
      </c>
      <c r="J5203" s="104">
        <f t="shared" si="1662"/>
        <v>1.11529773</v>
      </c>
      <c r="K5203" s="104">
        <f t="shared" si="1663"/>
        <v>189.12467183000001</v>
      </c>
      <c r="L5203" s="107">
        <f t="shared" si="1672"/>
        <v>0</v>
      </c>
      <c r="M5203" s="105">
        <f t="shared" si="1673"/>
        <v>0</v>
      </c>
      <c r="N5203" s="104">
        <f t="shared" si="1664"/>
        <v>0</v>
      </c>
      <c r="O5203" s="113">
        <f t="shared" si="1671"/>
        <v>0.11</v>
      </c>
      <c r="P5203" s="108">
        <f t="shared" si="1665"/>
        <v>1.0053444469999999</v>
      </c>
      <c r="Q5203" s="104">
        <f t="shared" si="1666"/>
        <v>1.01076678</v>
      </c>
      <c r="R5203" s="104">
        <f t="shared" si="1667"/>
        <v>1.01076678</v>
      </c>
      <c r="S5203" s="109" t="s">
        <v>52</v>
      </c>
      <c r="T5203" s="110">
        <f t="shared" si="1674"/>
        <v>45240</v>
      </c>
      <c r="U5203" s="111">
        <f t="shared" si="1668"/>
        <v>0</v>
      </c>
    </row>
    <row r="5204" spans="1:21" x14ac:dyDescent="0.2">
      <c r="A5204" s="112">
        <f t="shared" si="1669"/>
        <v>45229</v>
      </c>
      <c r="B5204" s="104">
        <f t="shared" si="1657"/>
        <v>190.19535314999999</v>
      </c>
      <c r="C5204" s="104">
        <f t="shared" si="1675"/>
        <v>169.57325989994683</v>
      </c>
      <c r="D5204" s="132">
        <f t="shared" si="1658"/>
        <v>45210</v>
      </c>
      <c r="E5204" s="105">
        <f t="shared" si="1656"/>
        <v>1.0709999999999999E-3</v>
      </c>
      <c r="F5204" s="106">
        <f t="shared" si="1659"/>
        <v>20</v>
      </c>
      <c r="G5204" s="106">
        <f t="shared" si="1660"/>
        <v>31</v>
      </c>
      <c r="H5204" s="104">
        <f t="shared" si="1670"/>
        <v>1.0006908299999999</v>
      </c>
      <c r="I5204" s="104">
        <f t="shared" si="1661"/>
        <v>1.1145662700000001</v>
      </c>
      <c r="J5204" s="104">
        <f t="shared" si="1662"/>
        <v>1.11533624</v>
      </c>
      <c r="K5204" s="104">
        <f t="shared" si="1663"/>
        <v>189.1312021</v>
      </c>
      <c r="L5204" s="107">
        <f t="shared" si="1672"/>
        <v>0</v>
      </c>
      <c r="M5204" s="105">
        <f t="shared" si="1673"/>
        <v>0</v>
      </c>
      <c r="N5204" s="104">
        <f t="shared" si="1664"/>
        <v>0</v>
      </c>
      <c r="O5204" s="113">
        <f t="shared" si="1671"/>
        <v>0.11</v>
      </c>
      <c r="P5204" s="108">
        <f t="shared" si="1665"/>
        <v>1.0056265230000001</v>
      </c>
      <c r="Q5204" s="104">
        <f t="shared" si="1666"/>
        <v>1.06415105</v>
      </c>
      <c r="R5204" s="104">
        <f t="shared" si="1667"/>
        <v>1.06415105</v>
      </c>
      <c r="S5204" s="109" t="s">
        <v>52</v>
      </c>
      <c r="T5204" s="110">
        <f t="shared" si="1674"/>
        <v>45240</v>
      </c>
      <c r="U5204" s="111">
        <f t="shared" si="1668"/>
        <v>0</v>
      </c>
    </row>
    <row r="5205" spans="1:21" x14ac:dyDescent="0.2">
      <c r="A5205" s="112">
        <f t="shared" si="1669"/>
        <v>45230</v>
      </c>
      <c r="B5205" s="104">
        <f t="shared" si="1657"/>
        <v>190.25528821</v>
      </c>
      <c r="C5205" s="104">
        <f t="shared" si="1675"/>
        <v>169.57325989994683</v>
      </c>
      <c r="D5205" s="132">
        <f t="shared" si="1658"/>
        <v>45210</v>
      </c>
      <c r="E5205" s="105">
        <f t="shared" si="1656"/>
        <v>1.0709999999999999E-3</v>
      </c>
      <c r="F5205" s="106">
        <f t="shared" si="1659"/>
        <v>21</v>
      </c>
      <c r="G5205" s="106">
        <f t="shared" si="1660"/>
        <v>31</v>
      </c>
      <c r="H5205" s="104">
        <f t="shared" si="1670"/>
        <v>1.0007253899999999</v>
      </c>
      <c r="I5205" s="104">
        <f t="shared" si="1661"/>
        <v>1.1145662700000001</v>
      </c>
      <c r="J5205" s="104">
        <f t="shared" si="1662"/>
        <v>1.1153747599999999</v>
      </c>
      <c r="K5205" s="104">
        <f t="shared" si="1663"/>
        <v>189.13773406000001</v>
      </c>
      <c r="L5205" s="107">
        <f t="shared" si="1672"/>
        <v>0</v>
      </c>
      <c r="M5205" s="105">
        <f t="shared" si="1673"/>
        <v>0</v>
      </c>
      <c r="N5205" s="104">
        <f t="shared" si="1664"/>
        <v>0</v>
      </c>
      <c r="O5205" s="113">
        <f t="shared" si="1671"/>
        <v>0.11</v>
      </c>
      <c r="P5205" s="108">
        <f t="shared" si="1665"/>
        <v>1.005908679</v>
      </c>
      <c r="Q5205" s="104">
        <f t="shared" si="1666"/>
        <v>1.1175541499999999</v>
      </c>
      <c r="R5205" s="104">
        <f t="shared" si="1667"/>
        <v>1.1175541499999999</v>
      </c>
      <c r="S5205" s="109" t="s">
        <v>52</v>
      </c>
      <c r="T5205" s="110">
        <f t="shared" si="1674"/>
        <v>45240</v>
      </c>
      <c r="U5205" s="111">
        <f t="shared" si="1668"/>
        <v>0</v>
      </c>
    </row>
    <row r="5206" spans="1:21" x14ac:dyDescent="0.2">
      <c r="A5206" s="112">
        <f t="shared" si="1669"/>
        <v>45231</v>
      </c>
      <c r="B5206" s="104">
        <f t="shared" si="1657"/>
        <v>190.31524019</v>
      </c>
      <c r="C5206" s="104">
        <f t="shared" si="1675"/>
        <v>169.57325989994683</v>
      </c>
      <c r="D5206" s="132">
        <f t="shared" si="1658"/>
        <v>45210</v>
      </c>
      <c r="E5206" s="105">
        <f t="shared" si="1656"/>
        <v>1.0709999999999999E-3</v>
      </c>
      <c r="F5206" s="106">
        <f t="shared" si="1659"/>
        <v>22</v>
      </c>
      <c r="G5206" s="106">
        <f t="shared" si="1660"/>
        <v>31</v>
      </c>
      <c r="H5206" s="104">
        <f t="shared" si="1670"/>
        <v>1.00075994</v>
      </c>
      <c r="I5206" s="104">
        <f t="shared" si="1661"/>
        <v>1.1145662700000001</v>
      </c>
      <c r="J5206" s="104">
        <f t="shared" si="1662"/>
        <v>1.1154132699999999</v>
      </c>
      <c r="K5206" s="104">
        <f t="shared" si="1663"/>
        <v>189.14426431999999</v>
      </c>
      <c r="L5206" s="107">
        <f t="shared" si="1672"/>
        <v>0</v>
      </c>
      <c r="M5206" s="105">
        <f t="shared" si="1673"/>
        <v>0</v>
      </c>
      <c r="N5206" s="104">
        <f t="shared" si="1664"/>
        <v>0</v>
      </c>
      <c r="O5206" s="113">
        <f t="shared" si="1671"/>
        <v>0.11</v>
      </c>
      <c r="P5206" s="108">
        <f t="shared" si="1665"/>
        <v>1.006190914</v>
      </c>
      <c r="Q5206" s="104">
        <f t="shared" si="1666"/>
        <v>1.1709758699999999</v>
      </c>
      <c r="R5206" s="104">
        <f t="shared" si="1667"/>
        <v>1.1709758699999999</v>
      </c>
      <c r="S5206" s="109" t="s">
        <v>52</v>
      </c>
      <c r="T5206" s="110">
        <f t="shared" si="1674"/>
        <v>45240</v>
      </c>
      <c r="U5206" s="111">
        <f t="shared" si="1668"/>
        <v>0</v>
      </c>
    </row>
    <row r="5207" spans="1:21" x14ac:dyDescent="0.2">
      <c r="A5207" s="112">
        <f t="shared" si="1669"/>
        <v>45232</v>
      </c>
      <c r="B5207" s="104">
        <f t="shared" si="1657"/>
        <v>190.37521251999999</v>
      </c>
      <c r="C5207" s="104">
        <f t="shared" si="1675"/>
        <v>169.57325989994683</v>
      </c>
      <c r="D5207" s="132">
        <f t="shared" si="1658"/>
        <v>45210</v>
      </c>
      <c r="E5207" s="105">
        <f t="shared" si="1656"/>
        <v>1.0709999999999999E-3</v>
      </c>
      <c r="F5207" s="106">
        <f t="shared" si="1659"/>
        <v>23</v>
      </c>
      <c r="G5207" s="106">
        <f t="shared" si="1660"/>
        <v>31</v>
      </c>
      <c r="H5207" s="104">
        <f t="shared" si="1670"/>
        <v>1.0007945</v>
      </c>
      <c r="I5207" s="104">
        <f t="shared" si="1661"/>
        <v>1.1145662700000001</v>
      </c>
      <c r="J5207" s="104">
        <f t="shared" si="1662"/>
        <v>1.1154517900000001</v>
      </c>
      <c r="K5207" s="104">
        <f t="shared" si="1663"/>
        <v>189.15079628999999</v>
      </c>
      <c r="L5207" s="107">
        <f t="shared" si="1672"/>
        <v>0</v>
      </c>
      <c r="M5207" s="105">
        <f t="shared" si="1673"/>
        <v>0</v>
      </c>
      <c r="N5207" s="104">
        <f t="shared" si="1664"/>
        <v>0</v>
      </c>
      <c r="O5207" s="113">
        <f t="shared" si="1671"/>
        <v>0.11</v>
      </c>
      <c r="P5207" s="108">
        <f t="shared" si="1665"/>
        <v>1.0064732279999999</v>
      </c>
      <c r="Q5207" s="104">
        <f t="shared" si="1666"/>
        <v>1.2244162300000001</v>
      </c>
      <c r="R5207" s="104">
        <f t="shared" si="1667"/>
        <v>1.2244162300000001</v>
      </c>
      <c r="S5207" s="109" t="s">
        <v>52</v>
      </c>
      <c r="T5207" s="110">
        <f t="shared" si="1674"/>
        <v>45240</v>
      </c>
      <c r="U5207" s="111">
        <f t="shared" si="1668"/>
        <v>0</v>
      </c>
    </row>
    <row r="5208" spans="1:21" x14ac:dyDescent="0.2">
      <c r="A5208" s="112">
        <f t="shared" si="1669"/>
        <v>45233</v>
      </c>
      <c r="B5208" s="104">
        <f t="shared" si="1657"/>
        <v>190.43520346</v>
      </c>
      <c r="C5208" s="104">
        <f t="shared" si="1675"/>
        <v>169.57325989994683</v>
      </c>
      <c r="D5208" s="132">
        <f t="shared" si="1658"/>
        <v>45210</v>
      </c>
      <c r="E5208" s="105">
        <f t="shared" si="1656"/>
        <v>1.0709999999999999E-3</v>
      </c>
      <c r="F5208" s="106">
        <f t="shared" si="1659"/>
        <v>24</v>
      </c>
      <c r="G5208" s="106">
        <f t="shared" si="1660"/>
        <v>31</v>
      </c>
      <c r="H5208" s="104">
        <f t="shared" si="1670"/>
        <v>1.00082906</v>
      </c>
      <c r="I5208" s="104">
        <f t="shared" si="1661"/>
        <v>1.1145662700000001</v>
      </c>
      <c r="J5208" s="104">
        <f t="shared" si="1662"/>
        <v>1.11549031</v>
      </c>
      <c r="K5208" s="104">
        <f t="shared" si="1663"/>
        <v>189.15732825000001</v>
      </c>
      <c r="L5208" s="107">
        <f t="shared" si="1672"/>
        <v>0</v>
      </c>
      <c r="M5208" s="105">
        <f t="shared" si="1673"/>
        <v>0</v>
      </c>
      <c r="N5208" s="104">
        <f t="shared" si="1664"/>
        <v>0</v>
      </c>
      <c r="O5208" s="113">
        <f t="shared" si="1671"/>
        <v>0.11</v>
      </c>
      <c r="P5208" s="108">
        <f t="shared" si="1665"/>
        <v>1.0067556209999999</v>
      </c>
      <c r="Q5208" s="104">
        <f t="shared" si="1666"/>
        <v>1.2778752099999999</v>
      </c>
      <c r="R5208" s="104">
        <f t="shared" si="1667"/>
        <v>1.2778752099999999</v>
      </c>
      <c r="S5208" s="109" t="s">
        <v>52</v>
      </c>
      <c r="T5208" s="110">
        <f t="shared" si="1674"/>
        <v>45240</v>
      </c>
      <c r="U5208" s="111">
        <f t="shared" si="1668"/>
        <v>0</v>
      </c>
    </row>
    <row r="5209" spans="1:21" x14ac:dyDescent="0.2">
      <c r="A5209" s="112">
        <f t="shared" si="1669"/>
        <v>45234</v>
      </c>
      <c r="B5209" s="104">
        <f t="shared" si="1657"/>
        <v>190.49521322999999</v>
      </c>
      <c r="C5209" s="104">
        <f t="shared" si="1675"/>
        <v>169.57325989994683</v>
      </c>
      <c r="D5209" s="132">
        <f t="shared" si="1658"/>
        <v>45210</v>
      </c>
      <c r="E5209" s="105">
        <f t="shared" si="1656"/>
        <v>1.0709999999999999E-3</v>
      </c>
      <c r="F5209" s="106">
        <f t="shared" si="1659"/>
        <v>25</v>
      </c>
      <c r="G5209" s="106">
        <f t="shared" si="1660"/>
        <v>31</v>
      </c>
      <c r="H5209" s="104">
        <f t="shared" si="1670"/>
        <v>1.0008636200000001</v>
      </c>
      <c r="I5209" s="104">
        <f t="shared" si="1661"/>
        <v>1.1145662700000001</v>
      </c>
      <c r="J5209" s="104">
        <f t="shared" si="1662"/>
        <v>1.1155288299999999</v>
      </c>
      <c r="K5209" s="104">
        <f t="shared" si="1663"/>
        <v>189.16386021</v>
      </c>
      <c r="L5209" s="107">
        <f t="shared" si="1672"/>
        <v>0</v>
      </c>
      <c r="M5209" s="105">
        <f t="shared" si="1673"/>
        <v>0</v>
      </c>
      <c r="N5209" s="104">
        <f t="shared" si="1664"/>
        <v>0</v>
      </c>
      <c r="O5209" s="113">
        <f t="shared" si="1671"/>
        <v>0.11</v>
      </c>
      <c r="P5209" s="108">
        <f t="shared" si="1665"/>
        <v>1.0070380940000001</v>
      </c>
      <c r="Q5209" s="104">
        <f t="shared" si="1666"/>
        <v>1.3313530200000001</v>
      </c>
      <c r="R5209" s="104">
        <f t="shared" si="1667"/>
        <v>1.3313530200000001</v>
      </c>
      <c r="S5209" s="109" t="s">
        <v>52</v>
      </c>
      <c r="T5209" s="110">
        <f t="shared" si="1674"/>
        <v>45240</v>
      </c>
      <c r="U5209" s="111">
        <f t="shared" si="1668"/>
        <v>0</v>
      </c>
    </row>
    <row r="5210" spans="1:21" x14ac:dyDescent="0.2">
      <c r="A5210" s="112">
        <f t="shared" si="1669"/>
        <v>45235</v>
      </c>
      <c r="B5210" s="104">
        <f t="shared" si="1657"/>
        <v>190.55524145000001</v>
      </c>
      <c r="C5210" s="104">
        <f t="shared" si="1675"/>
        <v>169.57325989994683</v>
      </c>
      <c r="D5210" s="132">
        <f t="shared" si="1658"/>
        <v>45210</v>
      </c>
      <c r="E5210" s="105">
        <f t="shared" si="1656"/>
        <v>1.0709999999999999E-3</v>
      </c>
      <c r="F5210" s="106">
        <f t="shared" si="1659"/>
        <v>26</v>
      </c>
      <c r="G5210" s="106">
        <f t="shared" si="1660"/>
        <v>31</v>
      </c>
      <c r="H5210" s="104">
        <f t="shared" si="1670"/>
        <v>1.0008981800000001</v>
      </c>
      <c r="I5210" s="104">
        <f t="shared" si="1661"/>
        <v>1.1145662700000001</v>
      </c>
      <c r="J5210" s="104">
        <f t="shared" si="1662"/>
        <v>1.1155673500000001</v>
      </c>
      <c r="K5210" s="104">
        <f t="shared" si="1663"/>
        <v>189.17039217000001</v>
      </c>
      <c r="L5210" s="107">
        <f t="shared" si="1672"/>
        <v>0</v>
      </c>
      <c r="M5210" s="105">
        <f t="shared" si="1673"/>
        <v>0</v>
      </c>
      <c r="N5210" s="104">
        <f t="shared" si="1664"/>
        <v>0</v>
      </c>
      <c r="O5210" s="113">
        <f t="shared" si="1671"/>
        <v>0.11</v>
      </c>
      <c r="P5210" s="108">
        <f t="shared" si="1665"/>
        <v>1.0073206450000001</v>
      </c>
      <c r="Q5210" s="104">
        <f t="shared" si="1666"/>
        <v>1.3848492800000001</v>
      </c>
      <c r="R5210" s="104">
        <f t="shared" si="1667"/>
        <v>1.3848492800000001</v>
      </c>
      <c r="S5210" s="109" t="s">
        <v>52</v>
      </c>
      <c r="T5210" s="110">
        <f t="shared" si="1674"/>
        <v>45240</v>
      </c>
      <c r="U5210" s="111">
        <f t="shared" si="1668"/>
        <v>0</v>
      </c>
    </row>
    <row r="5211" spans="1:21" x14ac:dyDescent="0.2">
      <c r="A5211" s="112">
        <f t="shared" si="1669"/>
        <v>45236</v>
      </c>
      <c r="B5211" s="104">
        <f t="shared" si="1657"/>
        <v>190.61528849000001</v>
      </c>
      <c r="C5211" s="104">
        <f t="shared" si="1675"/>
        <v>169.57325989994683</v>
      </c>
      <c r="D5211" s="132">
        <f t="shared" si="1658"/>
        <v>45210</v>
      </c>
      <c r="E5211" s="105">
        <f t="shared" si="1656"/>
        <v>1.0709999999999999E-3</v>
      </c>
      <c r="F5211" s="106">
        <f t="shared" si="1659"/>
        <v>27</v>
      </c>
      <c r="G5211" s="106">
        <f t="shared" si="1660"/>
        <v>31</v>
      </c>
      <c r="H5211" s="104">
        <f t="shared" si="1670"/>
        <v>1.0009327400000001</v>
      </c>
      <c r="I5211" s="104">
        <f t="shared" si="1661"/>
        <v>1.1145662700000001</v>
      </c>
      <c r="J5211" s="104">
        <f t="shared" si="1662"/>
        <v>1.11560587</v>
      </c>
      <c r="K5211" s="104">
        <f t="shared" si="1663"/>
        <v>189.17692413</v>
      </c>
      <c r="L5211" s="107">
        <f t="shared" si="1672"/>
        <v>0</v>
      </c>
      <c r="M5211" s="105">
        <f t="shared" si="1673"/>
        <v>0</v>
      </c>
      <c r="N5211" s="104">
        <f t="shared" si="1664"/>
        <v>0</v>
      </c>
      <c r="O5211" s="113">
        <f t="shared" si="1671"/>
        <v>0.11</v>
      </c>
      <c r="P5211" s="108">
        <f t="shared" si="1665"/>
        <v>1.007603276</v>
      </c>
      <c r="Q5211" s="104">
        <f t="shared" si="1666"/>
        <v>1.43836436</v>
      </c>
      <c r="R5211" s="104">
        <f t="shared" si="1667"/>
        <v>1.43836436</v>
      </c>
      <c r="S5211" s="109" t="s">
        <v>52</v>
      </c>
      <c r="T5211" s="110">
        <f t="shared" si="1674"/>
        <v>45240</v>
      </c>
      <c r="U5211" s="111">
        <f t="shared" si="1668"/>
        <v>0</v>
      </c>
    </row>
    <row r="5212" spans="1:21" x14ac:dyDescent="0.2">
      <c r="A5212" s="112">
        <f t="shared" si="1669"/>
        <v>45237</v>
      </c>
      <c r="B5212" s="104">
        <f t="shared" si="1657"/>
        <v>190.67535265999999</v>
      </c>
      <c r="C5212" s="104">
        <f t="shared" si="1675"/>
        <v>169.57325989994683</v>
      </c>
      <c r="D5212" s="132">
        <f t="shared" si="1658"/>
        <v>45210</v>
      </c>
      <c r="E5212" s="105">
        <f t="shared" si="1656"/>
        <v>1.0709999999999999E-3</v>
      </c>
      <c r="F5212" s="106">
        <f t="shared" si="1659"/>
        <v>28</v>
      </c>
      <c r="G5212" s="106">
        <f t="shared" si="1660"/>
        <v>31</v>
      </c>
      <c r="H5212" s="104">
        <f t="shared" si="1670"/>
        <v>1.0009672999999999</v>
      </c>
      <c r="I5212" s="104">
        <f t="shared" si="1661"/>
        <v>1.1145662700000001</v>
      </c>
      <c r="J5212" s="104">
        <f t="shared" si="1662"/>
        <v>1.11564438</v>
      </c>
      <c r="K5212" s="104">
        <f t="shared" si="1663"/>
        <v>189.18345439999999</v>
      </c>
      <c r="L5212" s="107">
        <f t="shared" si="1672"/>
        <v>0</v>
      </c>
      <c r="M5212" s="105">
        <f t="shared" si="1673"/>
        <v>0</v>
      </c>
      <c r="N5212" s="104">
        <f t="shared" si="1664"/>
        <v>0</v>
      </c>
      <c r="O5212" s="113">
        <f t="shared" si="1671"/>
        <v>0.11</v>
      </c>
      <c r="P5212" s="108">
        <f t="shared" si="1665"/>
        <v>1.0078859870000001</v>
      </c>
      <c r="Q5212" s="104">
        <f t="shared" si="1666"/>
        <v>1.4918982599999999</v>
      </c>
      <c r="R5212" s="104">
        <f t="shared" si="1667"/>
        <v>1.4918982599999999</v>
      </c>
      <c r="S5212" s="109" t="s">
        <v>52</v>
      </c>
      <c r="T5212" s="110">
        <f t="shared" si="1674"/>
        <v>45240</v>
      </c>
      <c r="U5212" s="111">
        <f t="shared" si="1668"/>
        <v>0</v>
      </c>
    </row>
    <row r="5213" spans="1:21" x14ac:dyDescent="0.2">
      <c r="A5213" s="112">
        <f t="shared" si="1669"/>
        <v>45238</v>
      </c>
      <c r="B5213" s="104">
        <f t="shared" si="1657"/>
        <v>190.73543698</v>
      </c>
      <c r="C5213" s="104">
        <f t="shared" si="1675"/>
        <v>169.57325989994683</v>
      </c>
      <c r="D5213" s="132">
        <f t="shared" si="1658"/>
        <v>45210</v>
      </c>
      <c r="E5213" s="105">
        <f t="shared" si="1656"/>
        <v>1.0709999999999999E-3</v>
      </c>
      <c r="F5213" s="106">
        <f t="shared" si="1659"/>
        <v>29</v>
      </c>
      <c r="G5213" s="106">
        <f t="shared" si="1660"/>
        <v>31</v>
      </c>
      <c r="H5213" s="104">
        <f t="shared" si="1670"/>
        <v>1.0010018599999999</v>
      </c>
      <c r="I5213" s="104">
        <f t="shared" si="1661"/>
        <v>1.1145662700000001</v>
      </c>
      <c r="J5213" s="104">
        <f t="shared" si="1662"/>
        <v>1.1156828999999999</v>
      </c>
      <c r="K5213" s="104">
        <f t="shared" si="1663"/>
        <v>189.18998636000001</v>
      </c>
      <c r="L5213" s="107">
        <f t="shared" si="1672"/>
        <v>0</v>
      </c>
      <c r="M5213" s="105">
        <f t="shared" si="1673"/>
        <v>0</v>
      </c>
      <c r="N5213" s="104">
        <f t="shared" si="1664"/>
        <v>0</v>
      </c>
      <c r="O5213" s="113">
        <f t="shared" si="1671"/>
        <v>0.11</v>
      </c>
      <c r="P5213" s="108">
        <f t="shared" si="1665"/>
        <v>1.008168776</v>
      </c>
      <c r="Q5213" s="104">
        <f t="shared" si="1666"/>
        <v>1.54545062</v>
      </c>
      <c r="R5213" s="104">
        <f t="shared" si="1667"/>
        <v>1.54545062</v>
      </c>
      <c r="S5213" s="109" t="s">
        <v>52</v>
      </c>
      <c r="T5213" s="110">
        <f t="shared" si="1674"/>
        <v>45240</v>
      </c>
      <c r="U5213" s="111">
        <f t="shared" si="1668"/>
        <v>0</v>
      </c>
    </row>
    <row r="5214" spans="1:21" x14ac:dyDescent="0.2">
      <c r="A5214" s="112">
        <f t="shared" si="1669"/>
        <v>45239</v>
      </c>
      <c r="B5214" s="104">
        <f t="shared" si="1657"/>
        <v>190.79554184</v>
      </c>
      <c r="C5214" s="104">
        <f t="shared" si="1675"/>
        <v>169.57325989994683</v>
      </c>
      <c r="D5214" s="132">
        <f t="shared" si="1658"/>
        <v>45210</v>
      </c>
      <c r="E5214" s="105">
        <f t="shared" si="1656"/>
        <v>1.0709999999999999E-3</v>
      </c>
      <c r="F5214" s="106">
        <f t="shared" si="1659"/>
        <v>30</v>
      </c>
      <c r="G5214" s="106">
        <f t="shared" si="1660"/>
        <v>31</v>
      </c>
      <c r="H5214" s="104">
        <f t="shared" si="1670"/>
        <v>1.0010364300000001</v>
      </c>
      <c r="I5214" s="104">
        <f t="shared" si="1661"/>
        <v>1.1145662700000001</v>
      </c>
      <c r="J5214" s="104">
        <f t="shared" si="1662"/>
        <v>1.11572143</v>
      </c>
      <c r="K5214" s="104">
        <f t="shared" si="1663"/>
        <v>189.19652002000001</v>
      </c>
      <c r="L5214" s="107">
        <f t="shared" si="1672"/>
        <v>0</v>
      </c>
      <c r="M5214" s="105">
        <f t="shared" si="1673"/>
        <v>0</v>
      </c>
      <c r="N5214" s="104">
        <f t="shared" si="1664"/>
        <v>0</v>
      </c>
      <c r="O5214" s="113">
        <f t="shared" si="1671"/>
        <v>0.11</v>
      </c>
      <c r="P5214" s="108">
        <f t="shared" si="1665"/>
        <v>1.0084516450000001</v>
      </c>
      <c r="Q5214" s="104">
        <f t="shared" si="1666"/>
        <v>1.5990218199999999</v>
      </c>
      <c r="R5214" s="104">
        <f t="shared" si="1667"/>
        <v>1.5990218199999999</v>
      </c>
      <c r="S5214" s="109" t="s">
        <v>52</v>
      </c>
      <c r="T5214" s="110">
        <f t="shared" si="1674"/>
        <v>45240</v>
      </c>
      <c r="U5214" s="111">
        <f t="shared" si="1668"/>
        <v>0</v>
      </c>
    </row>
    <row r="5215" spans="1:21" ht="15" x14ac:dyDescent="0.2">
      <c r="A5215" s="112">
        <f t="shared" si="1669"/>
        <v>45240</v>
      </c>
      <c r="B5215" s="104">
        <f t="shared" si="1657"/>
        <v>190.85566723999997</v>
      </c>
      <c r="C5215" s="104">
        <f t="shared" si="1675"/>
        <v>169.57325989994683</v>
      </c>
      <c r="D5215" s="132">
        <f t="shared" si="1658"/>
        <v>45210</v>
      </c>
      <c r="E5215" s="105">
        <f t="shared" si="1656"/>
        <v>1.0709999999999999E-3</v>
      </c>
      <c r="F5215" s="106">
        <f t="shared" si="1659"/>
        <v>31</v>
      </c>
      <c r="G5215" s="106">
        <f t="shared" si="1660"/>
        <v>31</v>
      </c>
      <c r="H5215" s="104">
        <f t="shared" si="1670"/>
        <v>1.001071</v>
      </c>
      <c r="I5215" s="104">
        <f t="shared" si="1661"/>
        <v>1.1145662700000001</v>
      </c>
      <c r="J5215" s="104">
        <f t="shared" si="1662"/>
        <v>1.11575997</v>
      </c>
      <c r="K5215" s="104">
        <f t="shared" si="1663"/>
        <v>189.20305536999999</v>
      </c>
      <c r="L5215" s="107">
        <f t="shared" si="1672"/>
        <v>170</v>
      </c>
      <c r="M5215" s="137">
        <f>N5215/K5215</f>
        <v>0.65403270231555144</v>
      </c>
      <c r="N5215" s="104">
        <f>10.43725185+113.30773374</f>
        <v>123.74498559</v>
      </c>
      <c r="O5215" s="113">
        <f t="shared" si="1671"/>
        <v>0.11</v>
      </c>
      <c r="P5215" s="108">
        <f t="shared" si="1665"/>
        <v>1.0087345940000001</v>
      </c>
      <c r="Q5215" s="104">
        <f t="shared" si="1666"/>
        <v>1.6526118700000001</v>
      </c>
      <c r="R5215" s="104">
        <f t="shared" si="1667"/>
        <v>125.39759746</v>
      </c>
      <c r="S5215" s="109" t="s">
        <v>52</v>
      </c>
      <c r="T5215" s="110">
        <f t="shared" si="1674"/>
        <v>45240</v>
      </c>
      <c r="U5215" s="111">
        <f t="shared" si="1668"/>
        <v>65.458069779999988</v>
      </c>
    </row>
    <row r="5216" spans="1:21" x14ac:dyDescent="0.2">
      <c r="A5216" s="112">
        <f t="shared" si="1669"/>
        <v>45241</v>
      </c>
      <c r="B5216" s="104">
        <f t="shared" si="1657"/>
        <v>65.478673050000012</v>
      </c>
      <c r="C5216" s="104">
        <f t="shared" si="1675"/>
        <v>58.666802489946832</v>
      </c>
      <c r="D5216" s="132">
        <f t="shared" si="1658"/>
        <v>45241</v>
      </c>
      <c r="E5216" s="105">
        <f t="shared" si="1656"/>
        <v>7.45E-4</v>
      </c>
      <c r="F5216" s="106">
        <f t="shared" si="1659"/>
        <v>1</v>
      </c>
      <c r="G5216" s="106">
        <f t="shared" si="1660"/>
        <v>30</v>
      </c>
      <c r="H5216" s="104">
        <f t="shared" si="1670"/>
        <v>1.0000248199999999</v>
      </c>
      <c r="I5216" s="104">
        <f t="shared" si="1661"/>
        <v>1.11575997</v>
      </c>
      <c r="J5216" s="104">
        <f t="shared" si="1662"/>
        <v>1.1157876600000001</v>
      </c>
      <c r="K5216" s="104">
        <f t="shared" si="1663"/>
        <v>65.459694260000006</v>
      </c>
      <c r="L5216" s="107">
        <f t="shared" si="1672"/>
        <v>0</v>
      </c>
      <c r="M5216" s="105">
        <f t="shared" si="1673"/>
        <v>0</v>
      </c>
      <c r="N5216" s="104">
        <f t="shared" si="1664"/>
        <v>0</v>
      </c>
      <c r="O5216" s="113">
        <f t="shared" si="1671"/>
        <v>0.11</v>
      </c>
      <c r="P5216" s="108">
        <f t="shared" si="1665"/>
        <v>1.000289931</v>
      </c>
      <c r="Q5216" s="104">
        <f t="shared" si="1666"/>
        <v>1.8978789999999999E-2</v>
      </c>
      <c r="R5216" s="104">
        <f t="shared" si="1667"/>
        <v>1.8978789999999999E-2</v>
      </c>
      <c r="S5216" s="109" t="s">
        <v>52</v>
      </c>
      <c r="T5216" s="110">
        <f t="shared" si="1674"/>
        <v>45270</v>
      </c>
      <c r="U5216" s="111">
        <f t="shared" si="1668"/>
        <v>0</v>
      </c>
    </row>
    <row r="5217" spans="1:21" x14ac:dyDescent="0.2">
      <c r="A5217" s="112">
        <f t="shared" si="1669"/>
        <v>45242</v>
      </c>
      <c r="B5217" s="104">
        <f t="shared" si="1657"/>
        <v>65.499282770000008</v>
      </c>
      <c r="C5217" s="104">
        <f t="shared" si="1675"/>
        <v>58.666802489946832</v>
      </c>
      <c r="D5217" s="132">
        <f t="shared" si="1658"/>
        <v>45241</v>
      </c>
      <c r="E5217" s="105">
        <f t="shared" si="1656"/>
        <v>7.45E-4</v>
      </c>
      <c r="F5217" s="106">
        <f t="shared" si="1659"/>
        <v>2</v>
      </c>
      <c r="G5217" s="106">
        <f t="shared" si="1660"/>
        <v>30</v>
      </c>
      <c r="H5217" s="104">
        <f t="shared" si="1670"/>
        <v>1.0000496400000001</v>
      </c>
      <c r="I5217" s="104">
        <f t="shared" si="1661"/>
        <v>1.11575997</v>
      </c>
      <c r="J5217" s="104">
        <f t="shared" si="1662"/>
        <v>1.1158153500000001</v>
      </c>
      <c r="K5217" s="104">
        <f t="shared" si="1663"/>
        <v>65.461318750000004</v>
      </c>
      <c r="L5217" s="107">
        <f t="shared" si="1672"/>
        <v>0</v>
      </c>
      <c r="M5217" s="105">
        <f t="shared" si="1673"/>
        <v>0</v>
      </c>
      <c r="N5217" s="104">
        <f t="shared" si="1664"/>
        <v>0</v>
      </c>
      <c r="O5217" s="113">
        <f t="shared" si="1671"/>
        <v>0.11</v>
      </c>
      <c r="P5217" s="108">
        <f t="shared" si="1665"/>
        <v>1.000579946</v>
      </c>
      <c r="Q5217" s="104">
        <f t="shared" si="1666"/>
        <v>3.7964020000000001E-2</v>
      </c>
      <c r="R5217" s="104">
        <f t="shared" si="1667"/>
        <v>3.7964020000000001E-2</v>
      </c>
      <c r="S5217" s="109" t="s">
        <v>52</v>
      </c>
      <c r="T5217" s="110">
        <f t="shared" si="1674"/>
        <v>45270</v>
      </c>
      <c r="U5217" s="111">
        <f t="shared" si="1668"/>
        <v>0</v>
      </c>
    </row>
    <row r="5218" spans="1:21" x14ac:dyDescent="0.2">
      <c r="A5218" s="112">
        <f t="shared" si="1669"/>
        <v>45243</v>
      </c>
      <c r="B5218" s="104">
        <f t="shared" si="1657"/>
        <v>65.519900110000009</v>
      </c>
      <c r="C5218" s="104">
        <f t="shared" si="1675"/>
        <v>58.666802489946832</v>
      </c>
      <c r="D5218" s="132">
        <f t="shared" si="1658"/>
        <v>45241</v>
      </c>
      <c r="E5218" s="105">
        <f t="shared" si="1656"/>
        <v>7.45E-4</v>
      </c>
      <c r="F5218" s="106">
        <f t="shared" si="1659"/>
        <v>3</v>
      </c>
      <c r="G5218" s="106">
        <f t="shared" si="1660"/>
        <v>30</v>
      </c>
      <c r="H5218" s="104">
        <f t="shared" si="1670"/>
        <v>1.0000744699999999</v>
      </c>
      <c r="I5218" s="104">
        <f t="shared" si="1661"/>
        <v>1.11575997</v>
      </c>
      <c r="J5218" s="104">
        <f t="shared" si="1662"/>
        <v>1.11584306</v>
      </c>
      <c r="K5218" s="104">
        <f t="shared" si="1663"/>
        <v>65.462944410000006</v>
      </c>
      <c r="L5218" s="107">
        <f t="shared" si="1672"/>
        <v>0</v>
      </c>
      <c r="M5218" s="105">
        <f t="shared" si="1673"/>
        <v>0</v>
      </c>
      <c r="N5218" s="104">
        <f t="shared" si="1664"/>
        <v>0</v>
      </c>
      <c r="O5218" s="113">
        <f t="shared" si="1671"/>
        <v>0.11</v>
      </c>
      <c r="P5218" s="108">
        <f t="shared" si="1665"/>
        <v>1.0008700450000001</v>
      </c>
      <c r="Q5218" s="104">
        <f t="shared" si="1666"/>
        <v>5.6955699999999998E-2</v>
      </c>
      <c r="R5218" s="104">
        <f t="shared" si="1667"/>
        <v>5.6955699999999998E-2</v>
      </c>
      <c r="S5218" s="109" t="s">
        <v>52</v>
      </c>
      <c r="T5218" s="110">
        <f t="shared" si="1674"/>
        <v>45270</v>
      </c>
      <c r="U5218" s="111">
        <f t="shared" si="1668"/>
        <v>0</v>
      </c>
    </row>
    <row r="5219" spans="1:21" x14ac:dyDescent="0.2">
      <c r="A5219" s="112">
        <f t="shared" si="1669"/>
        <v>45244</v>
      </c>
      <c r="B5219" s="104">
        <f t="shared" si="1657"/>
        <v>65.54052329999999</v>
      </c>
      <c r="C5219" s="104">
        <f t="shared" si="1675"/>
        <v>58.666802489946832</v>
      </c>
      <c r="D5219" s="132">
        <f t="shared" si="1658"/>
        <v>45241</v>
      </c>
      <c r="E5219" s="105">
        <f t="shared" si="1656"/>
        <v>7.45E-4</v>
      </c>
      <c r="F5219" s="106">
        <f t="shared" si="1659"/>
        <v>4</v>
      </c>
      <c r="G5219" s="106">
        <f t="shared" si="1660"/>
        <v>30</v>
      </c>
      <c r="H5219" s="104">
        <f t="shared" si="1670"/>
        <v>1.0000993</v>
      </c>
      <c r="I5219" s="104">
        <f t="shared" si="1661"/>
        <v>1.11575997</v>
      </c>
      <c r="J5219" s="104">
        <f t="shared" si="1662"/>
        <v>1.11587076</v>
      </c>
      <c r="K5219" s="104">
        <f t="shared" si="1663"/>
        <v>65.464569479999994</v>
      </c>
      <c r="L5219" s="107">
        <f t="shared" si="1672"/>
        <v>0</v>
      </c>
      <c r="M5219" s="105">
        <f t="shared" si="1673"/>
        <v>0</v>
      </c>
      <c r="N5219" s="104">
        <f t="shared" si="1664"/>
        <v>0</v>
      </c>
      <c r="O5219" s="113">
        <f t="shared" si="1671"/>
        <v>0.11</v>
      </c>
      <c r="P5219" s="108">
        <f t="shared" si="1665"/>
        <v>1.001160228</v>
      </c>
      <c r="Q5219" s="104">
        <f t="shared" si="1666"/>
        <v>7.5953820000000005E-2</v>
      </c>
      <c r="R5219" s="104">
        <f t="shared" si="1667"/>
        <v>7.5953820000000005E-2</v>
      </c>
      <c r="S5219" s="109" t="s">
        <v>52</v>
      </c>
      <c r="T5219" s="110">
        <f t="shared" si="1674"/>
        <v>45270</v>
      </c>
      <c r="U5219" s="111">
        <f t="shared" si="1668"/>
        <v>0</v>
      </c>
    </row>
    <row r="5220" spans="1:21" x14ac:dyDescent="0.2">
      <c r="A5220" s="112">
        <f t="shared" si="1669"/>
        <v>45245</v>
      </c>
      <c r="B5220" s="104">
        <f t="shared" si="1657"/>
        <v>65.561152409999991</v>
      </c>
      <c r="C5220" s="104">
        <f t="shared" si="1675"/>
        <v>58.666802489946832</v>
      </c>
      <c r="D5220" s="132">
        <f t="shared" si="1658"/>
        <v>45241</v>
      </c>
      <c r="E5220" s="105">
        <f t="shared" si="1656"/>
        <v>7.45E-4</v>
      </c>
      <c r="F5220" s="106">
        <f t="shared" si="1659"/>
        <v>5</v>
      </c>
      <c r="G5220" s="106">
        <f t="shared" si="1660"/>
        <v>30</v>
      </c>
      <c r="H5220" s="104">
        <f t="shared" si="1670"/>
        <v>1.0001241199999999</v>
      </c>
      <c r="I5220" s="104">
        <f t="shared" si="1661"/>
        <v>1.11575997</v>
      </c>
      <c r="J5220" s="104">
        <f t="shared" si="1662"/>
        <v>1.11589845</v>
      </c>
      <c r="K5220" s="104">
        <f t="shared" si="1663"/>
        <v>65.466193959999998</v>
      </c>
      <c r="L5220" s="107">
        <f t="shared" si="1672"/>
        <v>0</v>
      </c>
      <c r="M5220" s="105">
        <f t="shared" si="1673"/>
        <v>0</v>
      </c>
      <c r="N5220" s="104">
        <f t="shared" si="1664"/>
        <v>0</v>
      </c>
      <c r="O5220" s="113">
        <f t="shared" si="1671"/>
        <v>0.11</v>
      </c>
      <c r="P5220" s="108">
        <f t="shared" si="1665"/>
        <v>1.0014504959999999</v>
      </c>
      <c r="Q5220" s="104">
        <f t="shared" si="1666"/>
        <v>9.495845E-2</v>
      </c>
      <c r="R5220" s="104">
        <f t="shared" si="1667"/>
        <v>9.495845E-2</v>
      </c>
      <c r="S5220" s="109" t="s">
        <v>52</v>
      </c>
      <c r="T5220" s="110">
        <f t="shared" si="1674"/>
        <v>45270</v>
      </c>
      <c r="U5220" s="111">
        <f t="shared" si="1668"/>
        <v>0</v>
      </c>
    </row>
    <row r="5221" spans="1:21" x14ac:dyDescent="0.2">
      <c r="A5221" s="112">
        <f t="shared" si="1669"/>
        <v>45246</v>
      </c>
      <c r="B5221" s="104">
        <f t="shared" si="1657"/>
        <v>65.581789069999999</v>
      </c>
      <c r="C5221" s="104">
        <f t="shared" si="1675"/>
        <v>58.666802489946832</v>
      </c>
      <c r="D5221" s="132">
        <f t="shared" si="1658"/>
        <v>45241</v>
      </c>
      <c r="E5221" s="105">
        <f t="shared" si="1656"/>
        <v>7.45E-4</v>
      </c>
      <c r="F5221" s="106">
        <f t="shared" si="1659"/>
        <v>6</v>
      </c>
      <c r="G5221" s="106">
        <f t="shared" si="1660"/>
        <v>30</v>
      </c>
      <c r="H5221" s="104">
        <f t="shared" si="1670"/>
        <v>1.00014895</v>
      </c>
      <c r="I5221" s="104">
        <f t="shared" si="1661"/>
        <v>1.11575997</v>
      </c>
      <c r="J5221" s="104">
        <f t="shared" si="1662"/>
        <v>1.1159261599999999</v>
      </c>
      <c r="K5221" s="104">
        <f t="shared" si="1663"/>
        <v>65.46781962</v>
      </c>
      <c r="L5221" s="107">
        <f t="shared" si="1672"/>
        <v>0</v>
      </c>
      <c r="M5221" s="105">
        <f t="shared" si="1673"/>
        <v>0</v>
      </c>
      <c r="N5221" s="104">
        <f t="shared" si="1664"/>
        <v>0</v>
      </c>
      <c r="O5221" s="113">
        <f t="shared" si="1671"/>
        <v>0.11</v>
      </c>
      <c r="P5221" s="108">
        <f t="shared" si="1665"/>
        <v>1.001740847</v>
      </c>
      <c r="Q5221" s="104">
        <f t="shared" si="1666"/>
        <v>0.11396945</v>
      </c>
      <c r="R5221" s="104">
        <f t="shared" si="1667"/>
        <v>0.11396945</v>
      </c>
      <c r="S5221" s="109" t="s">
        <v>52</v>
      </c>
      <c r="T5221" s="110">
        <f t="shared" si="1674"/>
        <v>45270</v>
      </c>
      <c r="U5221" s="111">
        <f t="shared" si="1668"/>
        <v>0</v>
      </c>
    </row>
    <row r="5222" spans="1:21" x14ac:dyDescent="0.2">
      <c r="A5222" s="112">
        <f t="shared" si="1669"/>
        <v>45247</v>
      </c>
      <c r="B5222" s="104">
        <f t="shared" si="1657"/>
        <v>65.602431660000008</v>
      </c>
      <c r="C5222" s="104">
        <f t="shared" si="1675"/>
        <v>58.666802489946832</v>
      </c>
      <c r="D5222" s="132">
        <f t="shared" si="1658"/>
        <v>45241</v>
      </c>
      <c r="E5222" s="105">
        <f t="shared" si="1656"/>
        <v>7.45E-4</v>
      </c>
      <c r="F5222" s="106">
        <f t="shared" si="1659"/>
        <v>7</v>
      </c>
      <c r="G5222" s="106">
        <f t="shared" si="1660"/>
        <v>30</v>
      </c>
      <c r="H5222" s="104">
        <f t="shared" si="1670"/>
        <v>1.0001737799999999</v>
      </c>
      <c r="I5222" s="104">
        <f t="shared" si="1661"/>
        <v>1.11575997</v>
      </c>
      <c r="J5222" s="104">
        <f t="shared" si="1662"/>
        <v>1.1159538600000001</v>
      </c>
      <c r="K5222" s="104">
        <f t="shared" si="1663"/>
        <v>65.469444690000003</v>
      </c>
      <c r="L5222" s="107">
        <f t="shared" si="1672"/>
        <v>0</v>
      </c>
      <c r="M5222" s="105">
        <f t="shared" si="1673"/>
        <v>0</v>
      </c>
      <c r="N5222" s="104">
        <f t="shared" si="1664"/>
        <v>0</v>
      </c>
      <c r="O5222" s="113">
        <f t="shared" si="1671"/>
        <v>0.11</v>
      </c>
      <c r="P5222" s="108">
        <f t="shared" si="1665"/>
        <v>1.002031283</v>
      </c>
      <c r="Q5222" s="104">
        <f t="shared" si="1666"/>
        <v>0.13298697000000001</v>
      </c>
      <c r="R5222" s="104">
        <f t="shared" si="1667"/>
        <v>0.13298697000000001</v>
      </c>
      <c r="S5222" s="109" t="s">
        <v>52</v>
      </c>
      <c r="T5222" s="110">
        <f t="shared" si="1674"/>
        <v>45270</v>
      </c>
      <c r="U5222" s="111">
        <f t="shared" si="1668"/>
        <v>0</v>
      </c>
    </row>
    <row r="5223" spans="1:21" x14ac:dyDescent="0.2">
      <c r="A5223" s="112">
        <f t="shared" si="1669"/>
        <v>45248</v>
      </c>
      <c r="B5223" s="104">
        <f t="shared" si="1657"/>
        <v>65.623081259999992</v>
      </c>
      <c r="C5223" s="104">
        <f t="shared" si="1675"/>
        <v>58.666802489946832</v>
      </c>
      <c r="D5223" s="132">
        <f t="shared" si="1658"/>
        <v>45241</v>
      </c>
      <c r="E5223" s="105">
        <f t="shared" si="1656"/>
        <v>7.45E-4</v>
      </c>
      <c r="F5223" s="106">
        <f t="shared" si="1659"/>
        <v>8</v>
      </c>
      <c r="G5223" s="106">
        <f t="shared" si="1660"/>
        <v>30</v>
      </c>
      <c r="H5223" s="104">
        <f t="shared" si="1670"/>
        <v>1.00019861</v>
      </c>
      <c r="I5223" s="104">
        <f t="shared" si="1661"/>
        <v>1.11575997</v>
      </c>
      <c r="J5223" s="104">
        <f t="shared" si="1662"/>
        <v>1.11598157</v>
      </c>
      <c r="K5223" s="104">
        <f t="shared" si="1663"/>
        <v>65.471070339999997</v>
      </c>
      <c r="L5223" s="107">
        <f t="shared" si="1672"/>
        <v>0</v>
      </c>
      <c r="M5223" s="105">
        <f t="shared" si="1673"/>
        <v>0</v>
      </c>
      <c r="N5223" s="104">
        <f t="shared" si="1664"/>
        <v>0</v>
      </c>
      <c r="O5223" s="113">
        <f t="shared" si="1671"/>
        <v>0.11</v>
      </c>
      <c r="P5223" s="108">
        <f t="shared" si="1665"/>
        <v>1.0023218030000001</v>
      </c>
      <c r="Q5223" s="104">
        <f t="shared" si="1666"/>
        <v>0.15201091999999999</v>
      </c>
      <c r="R5223" s="104">
        <f t="shared" si="1667"/>
        <v>0.15201091999999999</v>
      </c>
      <c r="S5223" s="109" t="s">
        <v>52</v>
      </c>
      <c r="T5223" s="110">
        <f t="shared" si="1674"/>
        <v>45270</v>
      </c>
      <c r="U5223" s="111">
        <f t="shared" si="1668"/>
        <v>0</v>
      </c>
    </row>
    <row r="5224" spans="1:21" x14ac:dyDescent="0.2">
      <c r="A5224" s="112">
        <f t="shared" si="1669"/>
        <v>45249</v>
      </c>
      <c r="B5224" s="104">
        <f t="shared" si="1657"/>
        <v>65.643736739999994</v>
      </c>
      <c r="C5224" s="104">
        <f t="shared" si="1675"/>
        <v>58.666802489946832</v>
      </c>
      <c r="D5224" s="132">
        <f t="shared" si="1658"/>
        <v>45241</v>
      </c>
      <c r="E5224" s="105">
        <f t="shared" si="1656"/>
        <v>7.45E-4</v>
      </c>
      <c r="F5224" s="106">
        <f t="shared" si="1659"/>
        <v>9</v>
      </c>
      <c r="G5224" s="106">
        <f t="shared" si="1660"/>
        <v>30</v>
      </c>
      <c r="H5224" s="104">
        <f t="shared" si="1670"/>
        <v>1.0002234400000001</v>
      </c>
      <c r="I5224" s="104">
        <f t="shared" si="1661"/>
        <v>1.11575997</v>
      </c>
      <c r="J5224" s="104">
        <f t="shared" si="1662"/>
        <v>1.1160092699999999</v>
      </c>
      <c r="K5224" s="104">
        <f t="shared" si="1663"/>
        <v>65.472695419999994</v>
      </c>
      <c r="L5224" s="107">
        <f t="shared" si="1672"/>
        <v>0</v>
      </c>
      <c r="M5224" s="105">
        <f t="shared" si="1673"/>
        <v>0</v>
      </c>
      <c r="N5224" s="104">
        <f t="shared" si="1664"/>
        <v>0</v>
      </c>
      <c r="O5224" s="113">
        <f t="shared" si="1671"/>
        <v>0.11</v>
      </c>
      <c r="P5224" s="108">
        <f t="shared" si="1665"/>
        <v>1.002612407</v>
      </c>
      <c r="Q5224" s="104">
        <f t="shared" si="1666"/>
        <v>0.17104132</v>
      </c>
      <c r="R5224" s="104">
        <f t="shared" si="1667"/>
        <v>0.17104132</v>
      </c>
      <c r="S5224" s="109" t="s">
        <v>52</v>
      </c>
      <c r="T5224" s="110">
        <f t="shared" si="1674"/>
        <v>45270</v>
      </c>
      <c r="U5224" s="111">
        <f t="shared" si="1668"/>
        <v>0</v>
      </c>
    </row>
    <row r="5225" spans="1:21" x14ac:dyDescent="0.2">
      <c r="A5225" s="112">
        <f t="shared" si="1669"/>
        <v>45250</v>
      </c>
      <c r="B5225" s="104">
        <f t="shared" si="1657"/>
        <v>65.664398660000003</v>
      </c>
      <c r="C5225" s="104">
        <f t="shared" si="1675"/>
        <v>58.666802489946832</v>
      </c>
      <c r="D5225" s="132">
        <f t="shared" si="1658"/>
        <v>45241</v>
      </c>
      <c r="E5225" s="105">
        <f t="shared" si="1656"/>
        <v>7.45E-4</v>
      </c>
      <c r="F5225" s="106">
        <f t="shared" si="1659"/>
        <v>10</v>
      </c>
      <c r="G5225" s="106">
        <f t="shared" si="1660"/>
        <v>30</v>
      </c>
      <c r="H5225" s="104">
        <f t="shared" si="1670"/>
        <v>1.0002482699999999</v>
      </c>
      <c r="I5225" s="104">
        <f t="shared" si="1661"/>
        <v>1.11575997</v>
      </c>
      <c r="J5225" s="104">
        <f t="shared" si="1662"/>
        <v>1.1160369699999999</v>
      </c>
      <c r="K5225" s="104">
        <f t="shared" si="1663"/>
        <v>65.474320489999997</v>
      </c>
      <c r="L5225" s="107">
        <f t="shared" si="1672"/>
        <v>0</v>
      </c>
      <c r="M5225" s="105">
        <f t="shared" si="1673"/>
        <v>0</v>
      </c>
      <c r="N5225" s="104">
        <f t="shared" si="1664"/>
        <v>0</v>
      </c>
      <c r="O5225" s="113">
        <f t="shared" si="1671"/>
        <v>0.11</v>
      </c>
      <c r="P5225" s="108">
        <f t="shared" si="1665"/>
        <v>1.002903095</v>
      </c>
      <c r="Q5225" s="104">
        <f t="shared" si="1666"/>
        <v>0.19007816999999999</v>
      </c>
      <c r="R5225" s="104">
        <f t="shared" si="1667"/>
        <v>0.19007816999999999</v>
      </c>
      <c r="S5225" s="109" t="s">
        <v>52</v>
      </c>
      <c r="T5225" s="110">
        <f t="shared" si="1674"/>
        <v>45270</v>
      </c>
      <c r="U5225" s="111">
        <f t="shared" si="1668"/>
        <v>0</v>
      </c>
    </row>
    <row r="5226" spans="1:21" x14ac:dyDescent="0.2">
      <c r="A5226" s="112">
        <f t="shared" si="1669"/>
        <v>45251</v>
      </c>
      <c r="B5226" s="104">
        <f t="shared" si="1657"/>
        <v>65.685067660000001</v>
      </c>
      <c r="C5226" s="104">
        <f t="shared" si="1675"/>
        <v>58.666802489946832</v>
      </c>
      <c r="D5226" s="132">
        <f t="shared" si="1658"/>
        <v>45241</v>
      </c>
      <c r="E5226" s="105">
        <f t="shared" si="1656"/>
        <v>7.45E-4</v>
      </c>
      <c r="F5226" s="106">
        <f t="shared" si="1659"/>
        <v>11</v>
      </c>
      <c r="G5226" s="106">
        <f t="shared" si="1660"/>
        <v>30</v>
      </c>
      <c r="H5226" s="104">
        <f t="shared" si="1670"/>
        <v>1.0002731</v>
      </c>
      <c r="I5226" s="104">
        <f t="shared" si="1661"/>
        <v>1.11575997</v>
      </c>
      <c r="J5226" s="104">
        <f t="shared" si="1662"/>
        <v>1.11606468</v>
      </c>
      <c r="K5226" s="104">
        <f t="shared" si="1663"/>
        <v>65.475946140000005</v>
      </c>
      <c r="L5226" s="107">
        <f t="shared" si="1672"/>
        <v>0</v>
      </c>
      <c r="M5226" s="105">
        <f t="shared" si="1673"/>
        <v>0</v>
      </c>
      <c r="N5226" s="104">
        <f t="shared" si="1664"/>
        <v>0</v>
      </c>
      <c r="O5226" s="113">
        <f t="shared" si="1671"/>
        <v>0.11</v>
      </c>
      <c r="P5226" s="108">
        <f t="shared" si="1665"/>
        <v>1.0031938680000001</v>
      </c>
      <c r="Q5226" s="104">
        <f t="shared" si="1666"/>
        <v>0.20912152000000001</v>
      </c>
      <c r="R5226" s="104">
        <f t="shared" si="1667"/>
        <v>0.20912152000000001</v>
      </c>
      <c r="S5226" s="109" t="s">
        <v>52</v>
      </c>
      <c r="T5226" s="110">
        <f t="shared" si="1674"/>
        <v>45270</v>
      </c>
      <c r="U5226" s="111">
        <f t="shared" si="1668"/>
        <v>0</v>
      </c>
    </row>
    <row r="5227" spans="1:21" x14ac:dyDescent="0.2">
      <c r="A5227" s="112">
        <f t="shared" si="1669"/>
        <v>45252</v>
      </c>
      <c r="B5227" s="104">
        <f t="shared" si="1657"/>
        <v>65.705742529999995</v>
      </c>
      <c r="C5227" s="104">
        <f t="shared" si="1675"/>
        <v>58.666802489946832</v>
      </c>
      <c r="D5227" s="132">
        <f t="shared" si="1658"/>
        <v>45241</v>
      </c>
      <c r="E5227" s="105">
        <f t="shared" ref="E5227:E5290" si="1676">IF(DAY(A5226)=$E$2,VLOOKUP(A5226,$AG$10:$AH$200,2),E5226)</f>
        <v>7.45E-4</v>
      </c>
      <c r="F5227" s="106">
        <f t="shared" si="1659"/>
        <v>12</v>
      </c>
      <c r="G5227" s="106">
        <f t="shared" si="1660"/>
        <v>30</v>
      </c>
      <c r="H5227" s="104">
        <f t="shared" si="1670"/>
        <v>1.0002979299999999</v>
      </c>
      <c r="I5227" s="104">
        <f t="shared" si="1661"/>
        <v>1.11575997</v>
      </c>
      <c r="J5227" s="104">
        <f t="shared" si="1662"/>
        <v>1.11609238</v>
      </c>
      <c r="K5227" s="104">
        <f t="shared" si="1663"/>
        <v>65.477571209999994</v>
      </c>
      <c r="L5227" s="107">
        <f t="shared" si="1672"/>
        <v>0</v>
      </c>
      <c r="M5227" s="105">
        <f t="shared" si="1673"/>
        <v>0</v>
      </c>
      <c r="N5227" s="104">
        <f t="shared" si="1664"/>
        <v>0</v>
      </c>
      <c r="O5227" s="113">
        <f t="shared" si="1671"/>
        <v>0.11</v>
      </c>
      <c r="P5227" s="108">
        <f t="shared" si="1665"/>
        <v>1.0034847250000001</v>
      </c>
      <c r="Q5227" s="104">
        <f t="shared" si="1666"/>
        <v>0.22817132000000001</v>
      </c>
      <c r="R5227" s="104">
        <f t="shared" si="1667"/>
        <v>0.22817132000000001</v>
      </c>
      <c r="S5227" s="109" t="s">
        <v>52</v>
      </c>
      <c r="T5227" s="110">
        <f t="shared" si="1674"/>
        <v>45270</v>
      </c>
      <c r="U5227" s="111">
        <f t="shared" si="1668"/>
        <v>0</v>
      </c>
    </row>
    <row r="5228" spans="1:21" x14ac:dyDescent="0.2">
      <c r="A5228" s="112">
        <f t="shared" si="1669"/>
        <v>45253</v>
      </c>
      <c r="B5228" s="104">
        <f t="shared" si="1657"/>
        <v>65.726424440000002</v>
      </c>
      <c r="C5228" s="104">
        <f t="shared" si="1675"/>
        <v>58.666802489946832</v>
      </c>
      <c r="D5228" s="132">
        <f t="shared" si="1658"/>
        <v>45241</v>
      </c>
      <c r="E5228" s="105">
        <f t="shared" si="1676"/>
        <v>7.45E-4</v>
      </c>
      <c r="F5228" s="106">
        <f t="shared" si="1659"/>
        <v>13</v>
      </c>
      <c r="G5228" s="106">
        <f t="shared" si="1660"/>
        <v>30</v>
      </c>
      <c r="H5228" s="104">
        <f t="shared" si="1670"/>
        <v>1.00032276</v>
      </c>
      <c r="I5228" s="104">
        <f t="shared" si="1661"/>
        <v>1.11575997</v>
      </c>
      <c r="J5228" s="104">
        <f t="shared" si="1662"/>
        <v>1.1161200899999999</v>
      </c>
      <c r="K5228" s="104">
        <f t="shared" si="1663"/>
        <v>65.479196869999996</v>
      </c>
      <c r="L5228" s="107">
        <f t="shared" si="1672"/>
        <v>0</v>
      </c>
      <c r="M5228" s="105">
        <f t="shared" si="1673"/>
        <v>0</v>
      </c>
      <c r="N5228" s="104">
        <f t="shared" si="1664"/>
        <v>0</v>
      </c>
      <c r="O5228" s="113">
        <f t="shared" si="1671"/>
        <v>0.11</v>
      </c>
      <c r="P5228" s="108">
        <f t="shared" si="1665"/>
        <v>1.0037756659999999</v>
      </c>
      <c r="Q5228" s="104">
        <f t="shared" si="1666"/>
        <v>0.24722757000000001</v>
      </c>
      <c r="R5228" s="104">
        <f t="shared" si="1667"/>
        <v>0.24722757000000001</v>
      </c>
      <c r="S5228" s="109" t="s">
        <v>52</v>
      </c>
      <c r="T5228" s="110">
        <f t="shared" si="1674"/>
        <v>45270</v>
      </c>
      <c r="U5228" s="111">
        <f t="shared" si="1668"/>
        <v>0</v>
      </c>
    </row>
    <row r="5229" spans="1:21" x14ac:dyDescent="0.2">
      <c r="A5229" s="112">
        <f t="shared" si="1669"/>
        <v>45254</v>
      </c>
      <c r="B5229" s="104">
        <f t="shared" si="1657"/>
        <v>65.747112270000002</v>
      </c>
      <c r="C5229" s="104">
        <f t="shared" si="1675"/>
        <v>58.666802489946832</v>
      </c>
      <c r="D5229" s="132">
        <f t="shared" si="1658"/>
        <v>45241</v>
      </c>
      <c r="E5229" s="105">
        <f t="shared" si="1676"/>
        <v>7.45E-4</v>
      </c>
      <c r="F5229" s="106">
        <f t="shared" si="1659"/>
        <v>14</v>
      </c>
      <c r="G5229" s="106">
        <f t="shared" si="1660"/>
        <v>30</v>
      </c>
      <c r="H5229" s="104">
        <f t="shared" si="1670"/>
        <v>1.0003475900000001</v>
      </c>
      <c r="I5229" s="104">
        <f t="shared" si="1661"/>
        <v>1.11575997</v>
      </c>
      <c r="J5229" s="104">
        <f t="shared" si="1662"/>
        <v>1.1161477900000001</v>
      </c>
      <c r="K5229" s="104">
        <f t="shared" si="1663"/>
        <v>65.480821939999998</v>
      </c>
      <c r="L5229" s="107">
        <f t="shared" si="1672"/>
        <v>0</v>
      </c>
      <c r="M5229" s="105">
        <f t="shared" si="1673"/>
        <v>0</v>
      </c>
      <c r="N5229" s="104">
        <f t="shared" si="1664"/>
        <v>0</v>
      </c>
      <c r="O5229" s="113">
        <f t="shared" si="1671"/>
        <v>0.11</v>
      </c>
      <c r="P5229" s="108">
        <f t="shared" si="1665"/>
        <v>1.0040666920000001</v>
      </c>
      <c r="Q5229" s="104">
        <f t="shared" si="1666"/>
        <v>0.26629033000000002</v>
      </c>
      <c r="R5229" s="104">
        <f t="shared" si="1667"/>
        <v>0.26629033000000002</v>
      </c>
      <c r="S5229" s="109" t="s">
        <v>52</v>
      </c>
      <c r="T5229" s="110">
        <f t="shared" si="1674"/>
        <v>45270</v>
      </c>
      <c r="U5229" s="111">
        <f t="shared" si="1668"/>
        <v>0</v>
      </c>
    </row>
    <row r="5230" spans="1:21" x14ac:dyDescent="0.2">
      <c r="A5230" s="112">
        <f t="shared" si="1669"/>
        <v>45255</v>
      </c>
      <c r="B5230" s="104">
        <f t="shared" si="1657"/>
        <v>65.767807720000008</v>
      </c>
      <c r="C5230" s="104">
        <f t="shared" si="1675"/>
        <v>58.666802489946832</v>
      </c>
      <c r="D5230" s="132">
        <f t="shared" si="1658"/>
        <v>45241</v>
      </c>
      <c r="E5230" s="105">
        <f t="shared" si="1676"/>
        <v>7.45E-4</v>
      </c>
      <c r="F5230" s="106">
        <f t="shared" si="1659"/>
        <v>15</v>
      </c>
      <c r="G5230" s="106">
        <f t="shared" si="1660"/>
        <v>30</v>
      </c>
      <c r="H5230" s="104">
        <f t="shared" si="1670"/>
        <v>1.0003724300000001</v>
      </c>
      <c r="I5230" s="104">
        <f t="shared" si="1661"/>
        <v>1.11575997</v>
      </c>
      <c r="J5230" s="104">
        <f t="shared" si="1662"/>
        <v>1.1161755099999999</v>
      </c>
      <c r="K5230" s="104">
        <f t="shared" si="1663"/>
        <v>65.482448180000006</v>
      </c>
      <c r="L5230" s="107">
        <f t="shared" si="1672"/>
        <v>0</v>
      </c>
      <c r="M5230" s="105">
        <f t="shared" si="1673"/>
        <v>0</v>
      </c>
      <c r="N5230" s="104">
        <f t="shared" si="1664"/>
        <v>0</v>
      </c>
      <c r="O5230" s="113">
        <f t="shared" si="1671"/>
        <v>0.11</v>
      </c>
      <c r="P5230" s="108">
        <f t="shared" si="1665"/>
        <v>1.0043578019999999</v>
      </c>
      <c r="Q5230" s="104">
        <f t="shared" si="1666"/>
        <v>0.28535954000000002</v>
      </c>
      <c r="R5230" s="104">
        <f t="shared" si="1667"/>
        <v>0.28535954000000002</v>
      </c>
      <c r="S5230" s="109" t="s">
        <v>52</v>
      </c>
      <c r="T5230" s="110">
        <f t="shared" si="1674"/>
        <v>45270</v>
      </c>
      <c r="U5230" s="111">
        <f t="shared" si="1668"/>
        <v>0</v>
      </c>
    </row>
    <row r="5231" spans="1:21" x14ac:dyDescent="0.2">
      <c r="A5231" s="112">
        <f t="shared" si="1669"/>
        <v>45256</v>
      </c>
      <c r="B5231" s="104">
        <f t="shared" si="1657"/>
        <v>65.788508440000001</v>
      </c>
      <c r="C5231" s="104">
        <f t="shared" si="1675"/>
        <v>58.666802489946832</v>
      </c>
      <c r="D5231" s="132">
        <f t="shared" si="1658"/>
        <v>45241</v>
      </c>
      <c r="E5231" s="105">
        <f t="shared" si="1676"/>
        <v>7.45E-4</v>
      </c>
      <c r="F5231" s="106">
        <f t="shared" si="1659"/>
        <v>16</v>
      </c>
      <c r="G5231" s="106">
        <f t="shared" si="1660"/>
        <v>30</v>
      </c>
      <c r="H5231" s="104">
        <f t="shared" si="1670"/>
        <v>1.00039726</v>
      </c>
      <c r="I5231" s="104">
        <f t="shared" si="1661"/>
        <v>1.11575997</v>
      </c>
      <c r="J5231" s="104">
        <f t="shared" si="1662"/>
        <v>1.1162032099999999</v>
      </c>
      <c r="K5231" s="104">
        <f t="shared" si="1663"/>
        <v>65.484073249999994</v>
      </c>
      <c r="L5231" s="107">
        <f t="shared" si="1672"/>
        <v>0</v>
      </c>
      <c r="M5231" s="105">
        <f t="shared" si="1673"/>
        <v>0</v>
      </c>
      <c r="N5231" s="104">
        <f t="shared" si="1664"/>
        <v>0</v>
      </c>
      <c r="O5231" s="113">
        <f t="shared" si="1671"/>
        <v>0.11</v>
      </c>
      <c r="P5231" s="108">
        <f t="shared" si="1665"/>
        <v>1.004648996</v>
      </c>
      <c r="Q5231" s="104">
        <f t="shared" si="1666"/>
        <v>0.30443519000000002</v>
      </c>
      <c r="R5231" s="104">
        <f t="shared" si="1667"/>
        <v>0.30443519000000002</v>
      </c>
      <c r="S5231" s="109" t="s">
        <v>52</v>
      </c>
      <c r="T5231" s="110">
        <f t="shared" si="1674"/>
        <v>45270</v>
      </c>
      <c r="U5231" s="111">
        <f t="shared" si="1668"/>
        <v>0</v>
      </c>
    </row>
    <row r="5232" spans="1:21" x14ac:dyDescent="0.2">
      <c r="A5232" s="112">
        <f t="shared" si="1669"/>
        <v>45257</v>
      </c>
      <c r="B5232" s="104">
        <f t="shared" si="1657"/>
        <v>65.809216269999993</v>
      </c>
      <c r="C5232" s="104">
        <f t="shared" si="1675"/>
        <v>58.666802489946832</v>
      </c>
      <c r="D5232" s="132">
        <f t="shared" si="1658"/>
        <v>45241</v>
      </c>
      <c r="E5232" s="105">
        <f t="shared" si="1676"/>
        <v>7.45E-4</v>
      </c>
      <c r="F5232" s="106">
        <f t="shared" si="1659"/>
        <v>17</v>
      </c>
      <c r="G5232" s="106">
        <f t="shared" si="1660"/>
        <v>30</v>
      </c>
      <c r="H5232" s="104">
        <f t="shared" si="1670"/>
        <v>1.00042209</v>
      </c>
      <c r="I5232" s="104">
        <f t="shared" si="1661"/>
        <v>1.11575997</v>
      </c>
      <c r="J5232" s="104">
        <f t="shared" si="1662"/>
        <v>1.11623092</v>
      </c>
      <c r="K5232" s="104">
        <f t="shared" si="1663"/>
        <v>65.485698909999996</v>
      </c>
      <c r="L5232" s="107">
        <f t="shared" si="1672"/>
        <v>0</v>
      </c>
      <c r="M5232" s="105">
        <f t="shared" si="1673"/>
        <v>0</v>
      </c>
      <c r="N5232" s="104">
        <f t="shared" si="1664"/>
        <v>0</v>
      </c>
      <c r="O5232" s="113">
        <f t="shared" si="1671"/>
        <v>0.11</v>
      </c>
      <c r="P5232" s="108">
        <f t="shared" si="1665"/>
        <v>1.004940275</v>
      </c>
      <c r="Q5232" s="104">
        <f t="shared" si="1666"/>
        <v>0.32351735999999998</v>
      </c>
      <c r="R5232" s="104">
        <f t="shared" si="1667"/>
        <v>0.32351735999999998</v>
      </c>
      <c r="S5232" s="109" t="s">
        <v>52</v>
      </c>
      <c r="T5232" s="110">
        <f t="shared" si="1674"/>
        <v>45270</v>
      </c>
      <c r="U5232" s="111">
        <f t="shared" si="1668"/>
        <v>0</v>
      </c>
    </row>
    <row r="5233" spans="1:21" x14ac:dyDescent="0.2">
      <c r="A5233" s="112">
        <f t="shared" si="1669"/>
        <v>45258</v>
      </c>
      <c r="B5233" s="104">
        <f t="shared" si="1657"/>
        <v>65.829930539999992</v>
      </c>
      <c r="C5233" s="104">
        <f t="shared" si="1675"/>
        <v>58.666802489946832</v>
      </c>
      <c r="D5233" s="132">
        <f t="shared" si="1658"/>
        <v>45241</v>
      </c>
      <c r="E5233" s="105">
        <f t="shared" si="1676"/>
        <v>7.45E-4</v>
      </c>
      <c r="F5233" s="106">
        <f t="shared" si="1659"/>
        <v>18</v>
      </c>
      <c r="G5233" s="106">
        <f t="shared" si="1660"/>
        <v>30</v>
      </c>
      <c r="H5233" s="104">
        <f t="shared" si="1670"/>
        <v>1.0004469300000001</v>
      </c>
      <c r="I5233" s="104">
        <f t="shared" si="1661"/>
        <v>1.11575997</v>
      </c>
      <c r="J5233" s="104">
        <f t="shared" si="1662"/>
        <v>1.1162586299999999</v>
      </c>
      <c r="K5233" s="104">
        <f t="shared" si="1663"/>
        <v>65.487324569999998</v>
      </c>
      <c r="L5233" s="107">
        <f t="shared" si="1672"/>
        <v>0</v>
      </c>
      <c r="M5233" s="105">
        <f t="shared" si="1673"/>
        <v>0</v>
      </c>
      <c r="N5233" s="104">
        <f t="shared" si="1664"/>
        <v>0</v>
      </c>
      <c r="O5233" s="113">
        <f t="shared" si="1671"/>
        <v>0.11</v>
      </c>
      <c r="P5233" s="108">
        <f t="shared" si="1665"/>
        <v>1.0052316379999999</v>
      </c>
      <c r="Q5233" s="104">
        <f t="shared" si="1666"/>
        <v>0.34260596999999998</v>
      </c>
      <c r="R5233" s="104">
        <f t="shared" si="1667"/>
        <v>0.34260596999999998</v>
      </c>
      <c r="S5233" s="109" t="s">
        <v>52</v>
      </c>
      <c r="T5233" s="110">
        <f t="shared" si="1674"/>
        <v>45270</v>
      </c>
      <c r="U5233" s="111">
        <f t="shared" si="1668"/>
        <v>0</v>
      </c>
    </row>
    <row r="5234" spans="1:21" x14ac:dyDescent="0.2">
      <c r="A5234" s="112">
        <f t="shared" si="1669"/>
        <v>45259</v>
      </c>
      <c r="B5234" s="104">
        <f t="shared" si="1657"/>
        <v>65.850651330000005</v>
      </c>
      <c r="C5234" s="104">
        <f t="shared" si="1675"/>
        <v>58.666802489946832</v>
      </c>
      <c r="D5234" s="132">
        <f t="shared" si="1658"/>
        <v>45241</v>
      </c>
      <c r="E5234" s="105">
        <f t="shared" si="1676"/>
        <v>7.45E-4</v>
      </c>
      <c r="F5234" s="106">
        <f t="shared" si="1659"/>
        <v>19</v>
      </c>
      <c r="G5234" s="106">
        <f t="shared" si="1660"/>
        <v>30</v>
      </c>
      <c r="H5234" s="104">
        <f t="shared" si="1670"/>
        <v>1.0004717599999999</v>
      </c>
      <c r="I5234" s="104">
        <f t="shared" si="1661"/>
        <v>1.11575997</v>
      </c>
      <c r="J5234" s="104">
        <f t="shared" si="1662"/>
        <v>1.11628634</v>
      </c>
      <c r="K5234" s="104">
        <f t="shared" si="1663"/>
        <v>65.48895023</v>
      </c>
      <c r="L5234" s="107">
        <f t="shared" si="1672"/>
        <v>0</v>
      </c>
      <c r="M5234" s="105">
        <f t="shared" si="1673"/>
        <v>0</v>
      </c>
      <c r="N5234" s="104">
        <f t="shared" si="1664"/>
        <v>0</v>
      </c>
      <c r="O5234" s="113">
        <f t="shared" si="1671"/>
        <v>0.11</v>
      </c>
      <c r="P5234" s="108">
        <f t="shared" si="1665"/>
        <v>1.005523086</v>
      </c>
      <c r="Q5234" s="104">
        <f t="shared" si="1666"/>
        <v>0.3617011</v>
      </c>
      <c r="R5234" s="104">
        <f t="shared" si="1667"/>
        <v>0.3617011</v>
      </c>
      <c r="S5234" s="109" t="s">
        <v>52</v>
      </c>
      <c r="T5234" s="110">
        <f t="shared" si="1674"/>
        <v>45270</v>
      </c>
      <c r="U5234" s="111">
        <f t="shared" si="1668"/>
        <v>0</v>
      </c>
    </row>
    <row r="5235" spans="1:21" x14ac:dyDescent="0.2">
      <c r="A5235" s="112">
        <f t="shared" si="1669"/>
        <v>45260</v>
      </c>
      <c r="B5235" s="104">
        <f t="shared" si="1657"/>
        <v>65.871378559999997</v>
      </c>
      <c r="C5235" s="104">
        <f t="shared" si="1675"/>
        <v>58.666802489946832</v>
      </c>
      <c r="D5235" s="132">
        <f t="shared" si="1658"/>
        <v>45241</v>
      </c>
      <c r="E5235" s="105">
        <f t="shared" si="1676"/>
        <v>7.45E-4</v>
      </c>
      <c r="F5235" s="106">
        <f t="shared" si="1659"/>
        <v>20</v>
      </c>
      <c r="G5235" s="106">
        <f t="shared" si="1660"/>
        <v>30</v>
      </c>
      <c r="H5235" s="104">
        <f t="shared" si="1670"/>
        <v>1.0004966</v>
      </c>
      <c r="I5235" s="104">
        <f t="shared" si="1661"/>
        <v>1.11575997</v>
      </c>
      <c r="J5235" s="104">
        <f t="shared" si="1662"/>
        <v>1.1163140499999999</v>
      </c>
      <c r="K5235" s="104">
        <f t="shared" si="1663"/>
        <v>65.490575879999994</v>
      </c>
      <c r="L5235" s="107">
        <f t="shared" si="1672"/>
        <v>0</v>
      </c>
      <c r="M5235" s="105">
        <f t="shared" si="1673"/>
        <v>0</v>
      </c>
      <c r="N5235" s="104">
        <f t="shared" si="1664"/>
        <v>0</v>
      </c>
      <c r="O5235" s="113">
        <f t="shared" si="1671"/>
        <v>0.11</v>
      </c>
      <c r="P5235" s="108">
        <f t="shared" si="1665"/>
        <v>1.005814618</v>
      </c>
      <c r="Q5235" s="104">
        <f t="shared" si="1666"/>
        <v>0.38080268</v>
      </c>
      <c r="R5235" s="104">
        <f t="shared" si="1667"/>
        <v>0.38080268</v>
      </c>
      <c r="S5235" s="109" t="s">
        <v>52</v>
      </c>
      <c r="T5235" s="110">
        <f t="shared" si="1674"/>
        <v>45270</v>
      </c>
      <c r="U5235" s="111">
        <f t="shared" si="1668"/>
        <v>0</v>
      </c>
    </row>
    <row r="5236" spans="1:21" x14ac:dyDescent="0.2">
      <c r="A5236" s="112">
        <f t="shared" si="1669"/>
        <v>45261</v>
      </c>
      <c r="B5236" s="104">
        <f t="shared" si="1657"/>
        <v>65.892112900000001</v>
      </c>
      <c r="C5236" s="104">
        <f t="shared" si="1675"/>
        <v>58.666802489946832</v>
      </c>
      <c r="D5236" s="132">
        <f t="shared" si="1658"/>
        <v>45241</v>
      </c>
      <c r="E5236" s="105">
        <f t="shared" si="1676"/>
        <v>7.45E-4</v>
      </c>
      <c r="F5236" s="106">
        <f t="shared" si="1659"/>
        <v>21</v>
      </c>
      <c r="G5236" s="106">
        <f t="shared" si="1660"/>
        <v>30</v>
      </c>
      <c r="H5236" s="104">
        <f t="shared" si="1670"/>
        <v>1.00052144</v>
      </c>
      <c r="I5236" s="104">
        <f t="shared" si="1661"/>
        <v>1.11575997</v>
      </c>
      <c r="J5236" s="104">
        <f t="shared" si="1662"/>
        <v>1.11634177</v>
      </c>
      <c r="K5236" s="104">
        <f t="shared" si="1663"/>
        <v>65.492202129999995</v>
      </c>
      <c r="L5236" s="107">
        <f t="shared" si="1672"/>
        <v>0</v>
      </c>
      <c r="M5236" s="105">
        <f t="shared" si="1673"/>
        <v>0</v>
      </c>
      <c r="N5236" s="104">
        <f t="shared" si="1664"/>
        <v>0</v>
      </c>
      <c r="O5236" s="113">
        <f t="shared" si="1671"/>
        <v>0.11</v>
      </c>
      <c r="P5236" s="108">
        <f t="shared" si="1665"/>
        <v>1.0061062350000001</v>
      </c>
      <c r="Q5236" s="104">
        <f t="shared" si="1666"/>
        <v>0.39991077000000003</v>
      </c>
      <c r="R5236" s="104">
        <f t="shared" si="1667"/>
        <v>0.39991077000000003</v>
      </c>
      <c r="S5236" s="109" t="s">
        <v>52</v>
      </c>
      <c r="T5236" s="110">
        <f t="shared" si="1674"/>
        <v>45270</v>
      </c>
      <c r="U5236" s="111">
        <f t="shared" si="1668"/>
        <v>0</v>
      </c>
    </row>
    <row r="5237" spans="1:21" x14ac:dyDescent="0.2">
      <c r="A5237" s="112">
        <f t="shared" si="1669"/>
        <v>45262</v>
      </c>
      <c r="B5237" s="104">
        <f t="shared" ref="B5237:B5300" si="1677">IF(E5237&lt;0,"ND",(K5237+Q5237))</f>
        <v>65.912852509999993</v>
      </c>
      <c r="C5237" s="104">
        <f t="shared" si="1675"/>
        <v>58.666802489946832</v>
      </c>
      <c r="D5237" s="132">
        <f t="shared" ref="D5237:D5300" si="1678">IF(DAY(A5236)=$E$2,A5237,D5236)</f>
        <v>45241</v>
      </c>
      <c r="E5237" s="105">
        <f t="shared" si="1676"/>
        <v>7.45E-4</v>
      </c>
      <c r="F5237" s="106">
        <f t="shared" ref="F5237:F5300" si="1679">IF(DAY(A5237)=E$2+1,1,F5236+1)</f>
        <v>22</v>
      </c>
      <c r="G5237" s="106">
        <f t="shared" ref="G5237:G5300" si="1680">IF(DAY(A5237)=E$2+1,DAY(EOMONTH(A5237,0)), IF(DAY(A5237)&lt;&gt;$E$2+1,G5236))</f>
        <v>30</v>
      </c>
      <c r="H5237" s="104">
        <f t="shared" si="1670"/>
        <v>1.0005462700000001</v>
      </c>
      <c r="I5237" s="104">
        <f t="shared" ref="I5237:I5300" si="1681">IF(DAY(A5236)=E$2,J5236,I5236)</f>
        <v>1.11575997</v>
      </c>
      <c r="J5237" s="104">
        <f t="shared" ref="J5237:J5300" si="1682">TRUNC(H5237*I5237,8)</f>
        <v>1.11636947</v>
      </c>
      <c r="K5237" s="104">
        <f t="shared" ref="K5237:K5300" si="1683">TRUNC(C5237*J5237,8)</f>
        <v>65.493827199999998</v>
      </c>
      <c r="L5237" s="107">
        <f t="shared" si="1672"/>
        <v>0</v>
      </c>
      <c r="M5237" s="105">
        <f t="shared" si="1673"/>
        <v>0</v>
      </c>
      <c r="N5237" s="104">
        <f t="shared" ref="N5237:N5300" si="1684">IF(M5237&gt;0,TRUNC((M5237*K5237),8),0)</f>
        <v>0</v>
      </c>
      <c r="O5237" s="113">
        <f t="shared" si="1671"/>
        <v>0.11</v>
      </c>
      <c r="P5237" s="108">
        <f t="shared" ref="P5237:P5300" si="1685">ROUND((1+O5237)^(30/360)^(F5237/G5237),9)</f>
        <v>1.0063979359999999</v>
      </c>
      <c r="Q5237" s="104">
        <f t="shared" ref="Q5237:Q5300" si="1686">TRUNC((P5237-1)*K5237,8)</f>
        <v>0.41902530999999998</v>
      </c>
      <c r="R5237" s="104">
        <f t="shared" ref="R5237:R5300" si="1687">(N5237+Q5237)</f>
        <v>0.41902530999999998</v>
      </c>
      <c r="S5237" s="109" t="s">
        <v>52</v>
      </c>
      <c r="T5237" s="110">
        <f t="shared" si="1674"/>
        <v>45270</v>
      </c>
      <c r="U5237" s="111">
        <f t="shared" ref="U5237:U5300" si="1688">IF(L5237&gt;0,K5237-N5237,0)</f>
        <v>0</v>
      </c>
    </row>
    <row r="5238" spans="1:21" x14ac:dyDescent="0.2">
      <c r="A5238" s="112">
        <f t="shared" si="1669"/>
        <v>45263</v>
      </c>
      <c r="B5238" s="104">
        <f t="shared" si="1677"/>
        <v>65.933599810000004</v>
      </c>
      <c r="C5238" s="104">
        <f t="shared" si="1675"/>
        <v>58.666802489946832</v>
      </c>
      <c r="D5238" s="132">
        <f t="shared" si="1678"/>
        <v>45241</v>
      </c>
      <c r="E5238" s="105">
        <f t="shared" si="1676"/>
        <v>7.45E-4</v>
      </c>
      <c r="F5238" s="106">
        <f t="shared" si="1679"/>
        <v>23</v>
      </c>
      <c r="G5238" s="106">
        <f t="shared" si="1680"/>
        <v>30</v>
      </c>
      <c r="H5238" s="104">
        <f t="shared" si="1670"/>
        <v>1.0005711100000001</v>
      </c>
      <c r="I5238" s="104">
        <f t="shared" si="1681"/>
        <v>1.11575997</v>
      </c>
      <c r="J5238" s="104">
        <f t="shared" si="1682"/>
        <v>1.11639719</v>
      </c>
      <c r="K5238" s="104">
        <f t="shared" si="1683"/>
        <v>65.495453440000006</v>
      </c>
      <c r="L5238" s="107">
        <f t="shared" si="1672"/>
        <v>0</v>
      </c>
      <c r="M5238" s="105">
        <f t="shared" si="1673"/>
        <v>0</v>
      </c>
      <c r="N5238" s="104">
        <f t="shared" si="1684"/>
        <v>0</v>
      </c>
      <c r="O5238" s="113">
        <f t="shared" si="1671"/>
        <v>0.11</v>
      </c>
      <c r="P5238" s="108">
        <f t="shared" si="1685"/>
        <v>1.006689722</v>
      </c>
      <c r="Q5238" s="104">
        <f t="shared" si="1686"/>
        <v>0.43814637000000001</v>
      </c>
      <c r="R5238" s="104">
        <f t="shared" si="1687"/>
        <v>0.43814637000000001</v>
      </c>
      <c r="S5238" s="109" t="s">
        <v>52</v>
      </c>
      <c r="T5238" s="110">
        <f t="shared" si="1674"/>
        <v>45270</v>
      </c>
      <c r="U5238" s="111">
        <f t="shared" si="1688"/>
        <v>0</v>
      </c>
    </row>
    <row r="5239" spans="1:21" x14ac:dyDescent="0.2">
      <c r="A5239" s="112">
        <f t="shared" si="1669"/>
        <v>45264</v>
      </c>
      <c r="B5239" s="104">
        <f t="shared" si="1677"/>
        <v>65.954353039999987</v>
      </c>
      <c r="C5239" s="104">
        <f t="shared" si="1675"/>
        <v>58.666802489946832</v>
      </c>
      <c r="D5239" s="132">
        <f t="shared" si="1678"/>
        <v>45241</v>
      </c>
      <c r="E5239" s="105">
        <f t="shared" si="1676"/>
        <v>7.45E-4</v>
      </c>
      <c r="F5239" s="106">
        <f t="shared" si="1679"/>
        <v>24</v>
      </c>
      <c r="G5239" s="106">
        <f t="shared" si="1680"/>
        <v>30</v>
      </c>
      <c r="H5239" s="104">
        <f t="shared" si="1670"/>
        <v>1.0005959499999999</v>
      </c>
      <c r="I5239" s="104">
        <f t="shared" si="1681"/>
        <v>1.11575997</v>
      </c>
      <c r="J5239" s="104">
        <f t="shared" si="1682"/>
        <v>1.1164248999999999</v>
      </c>
      <c r="K5239" s="104">
        <f t="shared" si="1683"/>
        <v>65.497079099999993</v>
      </c>
      <c r="L5239" s="107">
        <f t="shared" si="1672"/>
        <v>0</v>
      </c>
      <c r="M5239" s="105">
        <f t="shared" si="1673"/>
        <v>0</v>
      </c>
      <c r="N5239" s="104">
        <f t="shared" si="1684"/>
        <v>0</v>
      </c>
      <c r="O5239" s="113">
        <f t="shared" si="1671"/>
        <v>0.11</v>
      </c>
      <c r="P5239" s="108">
        <f t="shared" si="1685"/>
        <v>1.0069815929999999</v>
      </c>
      <c r="Q5239" s="104">
        <f t="shared" si="1686"/>
        <v>0.45727393999999999</v>
      </c>
      <c r="R5239" s="104">
        <f t="shared" si="1687"/>
        <v>0.45727393999999999</v>
      </c>
      <c r="S5239" s="109" t="s">
        <v>52</v>
      </c>
      <c r="T5239" s="110">
        <f t="shared" si="1674"/>
        <v>45270</v>
      </c>
      <c r="U5239" s="111">
        <f t="shared" si="1688"/>
        <v>0</v>
      </c>
    </row>
    <row r="5240" spans="1:21" x14ac:dyDescent="0.2">
      <c r="A5240" s="112">
        <f t="shared" si="1669"/>
        <v>45265</v>
      </c>
      <c r="B5240" s="104">
        <f t="shared" si="1677"/>
        <v>65.975113309999998</v>
      </c>
      <c r="C5240" s="104">
        <f t="shared" si="1675"/>
        <v>58.666802489946832</v>
      </c>
      <c r="D5240" s="132">
        <f t="shared" si="1678"/>
        <v>45241</v>
      </c>
      <c r="E5240" s="105">
        <f t="shared" si="1676"/>
        <v>7.45E-4</v>
      </c>
      <c r="F5240" s="106">
        <f t="shared" si="1679"/>
        <v>25</v>
      </c>
      <c r="G5240" s="106">
        <f t="shared" si="1680"/>
        <v>30</v>
      </c>
      <c r="H5240" s="104">
        <f t="shared" si="1670"/>
        <v>1.0006207899999999</v>
      </c>
      <c r="I5240" s="104">
        <f t="shared" si="1681"/>
        <v>1.11575997</v>
      </c>
      <c r="J5240" s="104">
        <f t="shared" si="1682"/>
        <v>1.11645262</v>
      </c>
      <c r="K5240" s="104">
        <f t="shared" si="1683"/>
        <v>65.498705340000001</v>
      </c>
      <c r="L5240" s="107">
        <f t="shared" si="1672"/>
        <v>0</v>
      </c>
      <c r="M5240" s="105">
        <f t="shared" si="1673"/>
        <v>0</v>
      </c>
      <c r="N5240" s="104">
        <f t="shared" si="1684"/>
        <v>0</v>
      </c>
      <c r="O5240" s="113">
        <f t="shared" si="1671"/>
        <v>0.11</v>
      </c>
      <c r="P5240" s="108">
        <f t="shared" si="1685"/>
        <v>1.0072735479999999</v>
      </c>
      <c r="Q5240" s="104">
        <f t="shared" si="1686"/>
        <v>0.47640797000000001</v>
      </c>
      <c r="R5240" s="104">
        <f t="shared" si="1687"/>
        <v>0.47640797000000001</v>
      </c>
      <c r="S5240" s="109" t="s">
        <v>52</v>
      </c>
      <c r="T5240" s="110">
        <f t="shared" si="1674"/>
        <v>45270</v>
      </c>
      <c r="U5240" s="111">
        <f t="shared" si="1688"/>
        <v>0</v>
      </c>
    </row>
    <row r="5241" spans="1:21" x14ac:dyDescent="0.2">
      <c r="A5241" s="112">
        <f t="shared" si="1669"/>
        <v>45266</v>
      </c>
      <c r="B5241" s="104">
        <f t="shared" si="1677"/>
        <v>65.995879510000009</v>
      </c>
      <c r="C5241" s="104">
        <f t="shared" si="1675"/>
        <v>58.666802489946832</v>
      </c>
      <c r="D5241" s="132">
        <f t="shared" si="1678"/>
        <v>45241</v>
      </c>
      <c r="E5241" s="105">
        <f t="shared" si="1676"/>
        <v>7.45E-4</v>
      </c>
      <c r="F5241" s="106">
        <f t="shared" si="1679"/>
        <v>26</v>
      </c>
      <c r="G5241" s="106">
        <f t="shared" si="1680"/>
        <v>30</v>
      </c>
      <c r="H5241" s="104">
        <f t="shared" si="1670"/>
        <v>1.00064563</v>
      </c>
      <c r="I5241" s="104">
        <f t="shared" si="1681"/>
        <v>1.11575997</v>
      </c>
      <c r="J5241" s="104">
        <f t="shared" si="1682"/>
        <v>1.1164803299999999</v>
      </c>
      <c r="K5241" s="104">
        <f t="shared" si="1683"/>
        <v>65.500331000000003</v>
      </c>
      <c r="L5241" s="107">
        <f t="shared" si="1672"/>
        <v>0</v>
      </c>
      <c r="M5241" s="105">
        <f t="shared" si="1673"/>
        <v>0</v>
      </c>
      <c r="N5241" s="104">
        <f t="shared" si="1684"/>
        <v>0</v>
      </c>
      <c r="O5241" s="113">
        <f t="shared" si="1671"/>
        <v>0.11</v>
      </c>
      <c r="P5241" s="108">
        <f t="shared" si="1685"/>
        <v>1.0075655880000001</v>
      </c>
      <c r="Q5241" s="104">
        <f t="shared" si="1686"/>
        <v>0.49554851</v>
      </c>
      <c r="R5241" s="104">
        <f t="shared" si="1687"/>
        <v>0.49554851</v>
      </c>
      <c r="S5241" s="109" t="s">
        <v>52</v>
      </c>
      <c r="T5241" s="110">
        <f t="shared" si="1674"/>
        <v>45270</v>
      </c>
      <c r="U5241" s="111">
        <f t="shared" si="1688"/>
        <v>0</v>
      </c>
    </row>
    <row r="5242" spans="1:21" x14ac:dyDescent="0.2">
      <c r="A5242" s="112">
        <f t="shared" si="1669"/>
        <v>45267</v>
      </c>
      <c r="B5242" s="104">
        <f t="shared" si="1677"/>
        <v>66.016652749999992</v>
      </c>
      <c r="C5242" s="104">
        <f t="shared" si="1675"/>
        <v>58.666802489946832</v>
      </c>
      <c r="D5242" s="132">
        <f t="shared" si="1678"/>
        <v>45241</v>
      </c>
      <c r="E5242" s="105">
        <f t="shared" si="1676"/>
        <v>7.45E-4</v>
      </c>
      <c r="F5242" s="106">
        <f t="shared" si="1679"/>
        <v>27</v>
      </c>
      <c r="G5242" s="106">
        <f t="shared" si="1680"/>
        <v>30</v>
      </c>
      <c r="H5242" s="104">
        <f t="shared" si="1670"/>
        <v>1.00067047</v>
      </c>
      <c r="I5242" s="104">
        <f t="shared" si="1681"/>
        <v>1.11575997</v>
      </c>
      <c r="J5242" s="104">
        <f t="shared" si="1682"/>
        <v>1.11650805</v>
      </c>
      <c r="K5242" s="104">
        <f t="shared" si="1683"/>
        <v>65.501957239999996</v>
      </c>
      <c r="L5242" s="107">
        <f t="shared" si="1672"/>
        <v>0</v>
      </c>
      <c r="M5242" s="105">
        <f t="shared" si="1673"/>
        <v>0</v>
      </c>
      <c r="N5242" s="104">
        <f t="shared" si="1684"/>
        <v>0</v>
      </c>
      <c r="O5242" s="113">
        <f t="shared" si="1671"/>
        <v>0.11</v>
      </c>
      <c r="P5242" s="108">
        <f t="shared" si="1685"/>
        <v>1.0078577120000001</v>
      </c>
      <c r="Q5242" s="104">
        <f t="shared" si="1686"/>
        <v>0.51469551000000002</v>
      </c>
      <c r="R5242" s="104">
        <f t="shared" si="1687"/>
        <v>0.51469551000000002</v>
      </c>
      <c r="S5242" s="109" t="s">
        <v>52</v>
      </c>
      <c r="T5242" s="110">
        <f t="shared" si="1674"/>
        <v>45270</v>
      </c>
      <c r="U5242" s="111">
        <f t="shared" si="1688"/>
        <v>0</v>
      </c>
    </row>
    <row r="5243" spans="1:21" x14ac:dyDescent="0.2">
      <c r="A5243" s="112">
        <f t="shared" si="1669"/>
        <v>45268</v>
      </c>
      <c r="B5243" s="104">
        <f t="shared" si="1677"/>
        <v>66.037431920000003</v>
      </c>
      <c r="C5243" s="104">
        <f t="shared" si="1675"/>
        <v>58.666802489946832</v>
      </c>
      <c r="D5243" s="132">
        <f t="shared" si="1678"/>
        <v>45241</v>
      </c>
      <c r="E5243" s="105">
        <f t="shared" si="1676"/>
        <v>7.45E-4</v>
      </c>
      <c r="F5243" s="106">
        <f t="shared" si="1679"/>
        <v>28</v>
      </c>
      <c r="G5243" s="106">
        <f t="shared" si="1680"/>
        <v>30</v>
      </c>
      <c r="H5243" s="104">
        <f t="shared" si="1670"/>
        <v>1.00069531</v>
      </c>
      <c r="I5243" s="104">
        <f t="shared" si="1681"/>
        <v>1.11575997</v>
      </c>
      <c r="J5243" s="104">
        <f t="shared" si="1682"/>
        <v>1.1165357600000001</v>
      </c>
      <c r="K5243" s="104">
        <f t="shared" si="1683"/>
        <v>65.503582899999998</v>
      </c>
      <c r="L5243" s="107">
        <f t="shared" si="1672"/>
        <v>0</v>
      </c>
      <c r="M5243" s="105">
        <f t="shared" si="1673"/>
        <v>0</v>
      </c>
      <c r="N5243" s="104">
        <f t="shared" si="1684"/>
        <v>0</v>
      </c>
      <c r="O5243" s="113">
        <f t="shared" si="1671"/>
        <v>0.11</v>
      </c>
      <c r="P5243" s="108">
        <f t="shared" si="1685"/>
        <v>1.008149921</v>
      </c>
      <c r="Q5243" s="104">
        <f t="shared" si="1686"/>
        <v>0.53384902000000001</v>
      </c>
      <c r="R5243" s="104">
        <f t="shared" si="1687"/>
        <v>0.53384902000000001</v>
      </c>
      <c r="S5243" s="109" t="s">
        <v>52</v>
      </c>
      <c r="T5243" s="110">
        <f t="shared" si="1674"/>
        <v>45270</v>
      </c>
      <c r="U5243" s="111">
        <f t="shared" si="1688"/>
        <v>0</v>
      </c>
    </row>
    <row r="5244" spans="1:21" x14ac:dyDescent="0.2">
      <c r="A5244" s="112">
        <f t="shared" si="1669"/>
        <v>45269</v>
      </c>
      <c r="B5244" s="104">
        <f t="shared" si="1677"/>
        <v>66.058218190000005</v>
      </c>
      <c r="C5244" s="104">
        <f t="shared" si="1675"/>
        <v>58.666802489946832</v>
      </c>
      <c r="D5244" s="132">
        <f t="shared" si="1678"/>
        <v>45241</v>
      </c>
      <c r="E5244" s="105">
        <f t="shared" si="1676"/>
        <v>7.45E-4</v>
      </c>
      <c r="F5244" s="106">
        <f t="shared" si="1679"/>
        <v>29</v>
      </c>
      <c r="G5244" s="106">
        <f t="shared" si="1680"/>
        <v>30</v>
      </c>
      <c r="H5244" s="104">
        <f t="shared" si="1670"/>
        <v>1.00072015</v>
      </c>
      <c r="I5244" s="104">
        <f t="shared" si="1681"/>
        <v>1.11575997</v>
      </c>
      <c r="J5244" s="104">
        <f t="shared" si="1682"/>
        <v>1.1165634799999999</v>
      </c>
      <c r="K5244" s="104">
        <f t="shared" si="1683"/>
        <v>65.505209140000005</v>
      </c>
      <c r="L5244" s="107">
        <f t="shared" si="1672"/>
        <v>0</v>
      </c>
      <c r="M5244" s="105">
        <f t="shared" si="1673"/>
        <v>0</v>
      </c>
      <c r="N5244" s="104">
        <f t="shared" si="1684"/>
        <v>0</v>
      </c>
      <c r="O5244" s="113">
        <f t="shared" si="1671"/>
        <v>0.11</v>
      </c>
      <c r="P5244" s="108">
        <f t="shared" si="1685"/>
        <v>1.0084422150000001</v>
      </c>
      <c r="Q5244" s="104">
        <f t="shared" si="1686"/>
        <v>0.55300905</v>
      </c>
      <c r="R5244" s="104">
        <f t="shared" si="1687"/>
        <v>0.55300905</v>
      </c>
      <c r="S5244" s="109" t="s">
        <v>52</v>
      </c>
      <c r="T5244" s="110">
        <f t="shared" si="1674"/>
        <v>45270</v>
      </c>
      <c r="U5244" s="111">
        <f t="shared" si="1688"/>
        <v>0</v>
      </c>
    </row>
    <row r="5245" spans="1:21" x14ac:dyDescent="0.2">
      <c r="A5245" s="112">
        <f t="shared" si="1669"/>
        <v>45270</v>
      </c>
      <c r="B5245" s="104">
        <f t="shared" si="1677"/>
        <v>66.07901158</v>
      </c>
      <c r="C5245" s="104">
        <f t="shared" si="1675"/>
        <v>58.666802489946832</v>
      </c>
      <c r="D5245" s="132">
        <f t="shared" si="1678"/>
        <v>45241</v>
      </c>
      <c r="E5245" s="105">
        <f t="shared" si="1676"/>
        <v>7.45E-4</v>
      </c>
      <c r="F5245" s="106">
        <f t="shared" si="1679"/>
        <v>30</v>
      </c>
      <c r="G5245" s="106">
        <f t="shared" si="1680"/>
        <v>30</v>
      </c>
      <c r="H5245" s="104">
        <f t="shared" si="1670"/>
        <v>1.000745</v>
      </c>
      <c r="I5245" s="104">
        <f t="shared" si="1681"/>
        <v>1.11575997</v>
      </c>
      <c r="J5245" s="104">
        <f t="shared" si="1682"/>
        <v>1.1165912099999999</v>
      </c>
      <c r="K5245" s="104">
        <f t="shared" si="1683"/>
        <v>65.506835969999997</v>
      </c>
      <c r="L5245" s="107">
        <f t="shared" si="1672"/>
        <v>171</v>
      </c>
      <c r="M5245" s="105">
        <f t="shared" si="1673"/>
        <v>0.12789300000000001</v>
      </c>
      <c r="N5245" s="104">
        <f t="shared" si="1684"/>
        <v>8.3778657699999997</v>
      </c>
      <c r="O5245" s="113">
        <f t="shared" si="1671"/>
        <v>0.11</v>
      </c>
      <c r="P5245" s="108">
        <f t="shared" si="1685"/>
        <v>1.0087345940000001</v>
      </c>
      <c r="Q5245" s="104">
        <f t="shared" si="1686"/>
        <v>0.57217560999999995</v>
      </c>
      <c r="R5245" s="104">
        <f t="shared" si="1687"/>
        <v>8.95004138</v>
      </c>
      <c r="S5245" s="109" t="s">
        <v>52</v>
      </c>
      <c r="T5245" s="110">
        <f t="shared" si="1674"/>
        <v>45270</v>
      </c>
      <c r="U5245" s="111">
        <f t="shared" si="1688"/>
        <v>57.128970199999998</v>
      </c>
    </row>
    <row r="5246" spans="1:21" x14ac:dyDescent="0.2">
      <c r="A5246" s="112">
        <f t="shared" si="1669"/>
        <v>45271</v>
      </c>
      <c r="B5246" s="104">
        <f t="shared" si="1677"/>
        <v>57.145992129999996</v>
      </c>
      <c r="C5246" s="104">
        <f t="shared" si="1675"/>
        <v>51.163729119946829</v>
      </c>
      <c r="D5246" s="132">
        <f t="shared" si="1678"/>
        <v>45271</v>
      </c>
      <c r="E5246" s="105">
        <f t="shared" si="1676"/>
        <v>5.3899999999999998E-4</v>
      </c>
      <c r="F5246" s="106">
        <f t="shared" si="1679"/>
        <v>1</v>
      </c>
      <c r="G5246" s="106">
        <f t="shared" si="1680"/>
        <v>31</v>
      </c>
      <c r="H5246" s="104">
        <f t="shared" si="1670"/>
        <v>1.0000173800000001</v>
      </c>
      <c r="I5246" s="104">
        <f t="shared" si="1681"/>
        <v>1.1165912099999999</v>
      </c>
      <c r="J5246" s="104">
        <f t="shared" si="1682"/>
        <v>1.1166106099999999</v>
      </c>
      <c r="K5246" s="104">
        <f t="shared" si="1683"/>
        <v>57.12996278</v>
      </c>
      <c r="L5246" s="107">
        <f t="shared" si="1672"/>
        <v>0</v>
      </c>
      <c r="M5246" s="105">
        <f t="shared" si="1673"/>
        <v>0</v>
      </c>
      <c r="N5246" s="104">
        <f t="shared" si="1684"/>
        <v>0</v>
      </c>
      <c r="O5246" s="113">
        <f t="shared" si="1671"/>
        <v>0.11</v>
      </c>
      <c r="P5246" s="108">
        <f t="shared" si="1685"/>
        <v>1.0002805770000001</v>
      </c>
      <c r="Q5246" s="104">
        <f t="shared" si="1686"/>
        <v>1.6029350000000001E-2</v>
      </c>
      <c r="R5246" s="104">
        <f t="shared" si="1687"/>
        <v>1.6029350000000001E-2</v>
      </c>
      <c r="S5246" s="109" t="s">
        <v>52</v>
      </c>
      <c r="T5246" s="110">
        <f t="shared" si="1674"/>
        <v>45301</v>
      </c>
      <c r="U5246" s="111">
        <f t="shared" si="1688"/>
        <v>0</v>
      </c>
    </row>
    <row r="5247" spans="1:21" x14ac:dyDescent="0.2">
      <c r="A5247" s="112">
        <f t="shared" si="1669"/>
        <v>45272</v>
      </c>
      <c r="B5247" s="104">
        <f t="shared" si="1677"/>
        <v>57.163019640000002</v>
      </c>
      <c r="C5247" s="104">
        <f t="shared" si="1675"/>
        <v>51.163729119946829</v>
      </c>
      <c r="D5247" s="132">
        <f t="shared" si="1678"/>
        <v>45271</v>
      </c>
      <c r="E5247" s="105">
        <f t="shared" si="1676"/>
        <v>5.3899999999999998E-4</v>
      </c>
      <c r="F5247" s="106">
        <f t="shared" si="1679"/>
        <v>2</v>
      </c>
      <c r="G5247" s="106">
        <f t="shared" si="1680"/>
        <v>31</v>
      </c>
      <c r="H5247" s="104">
        <f t="shared" si="1670"/>
        <v>1.0000347599999999</v>
      </c>
      <c r="I5247" s="104">
        <f t="shared" si="1681"/>
        <v>1.1165912099999999</v>
      </c>
      <c r="J5247" s="104">
        <f t="shared" si="1682"/>
        <v>1.1166300199999999</v>
      </c>
      <c r="K5247" s="104">
        <f t="shared" si="1683"/>
        <v>57.130955870000001</v>
      </c>
      <c r="L5247" s="107">
        <f t="shared" si="1672"/>
        <v>0</v>
      </c>
      <c r="M5247" s="105">
        <f t="shared" si="1673"/>
        <v>0</v>
      </c>
      <c r="N5247" s="104">
        <f t="shared" si="1684"/>
        <v>0</v>
      </c>
      <c r="O5247" s="113">
        <f t="shared" si="1671"/>
        <v>0.11</v>
      </c>
      <c r="P5247" s="108">
        <f t="shared" si="1685"/>
        <v>1.000561233</v>
      </c>
      <c r="Q5247" s="104">
        <f t="shared" si="1686"/>
        <v>3.2063769999999998E-2</v>
      </c>
      <c r="R5247" s="104">
        <f t="shared" si="1687"/>
        <v>3.2063769999999998E-2</v>
      </c>
      <c r="S5247" s="109" t="s">
        <v>52</v>
      </c>
      <c r="T5247" s="110">
        <f t="shared" si="1674"/>
        <v>45301</v>
      </c>
      <c r="U5247" s="111">
        <f t="shared" si="1688"/>
        <v>0</v>
      </c>
    </row>
    <row r="5248" spans="1:21" x14ac:dyDescent="0.2">
      <c r="A5248" s="112">
        <f t="shared" si="1669"/>
        <v>45273</v>
      </c>
      <c r="B5248" s="104">
        <f t="shared" si="1677"/>
        <v>57.180051650000003</v>
      </c>
      <c r="C5248" s="104">
        <f t="shared" si="1675"/>
        <v>51.163729119946829</v>
      </c>
      <c r="D5248" s="132">
        <f t="shared" si="1678"/>
        <v>45271</v>
      </c>
      <c r="E5248" s="105">
        <f t="shared" si="1676"/>
        <v>5.3899999999999998E-4</v>
      </c>
      <c r="F5248" s="106">
        <f t="shared" si="1679"/>
        <v>3</v>
      </c>
      <c r="G5248" s="106">
        <f t="shared" si="1680"/>
        <v>31</v>
      </c>
      <c r="H5248" s="104">
        <f t="shared" si="1670"/>
        <v>1.00005214</v>
      </c>
      <c r="I5248" s="104">
        <f t="shared" si="1681"/>
        <v>1.1165912099999999</v>
      </c>
      <c r="J5248" s="104">
        <f t="shared" si="1682"/>
        <v>1.1166494199999999</v>
      </c>
      <c r="K5248" s="104">
        <f t="shared" si="1683"/>
        <v>57.131948440000002</v>
      </c>
      <c r="L5248" s="107">
        <f t="shared" si="1672"/>
        <v>0</v>
      </c>
      <c r="M5248" s="105">
        <f t="shared" si="1673"/>
        <v>0</v>
      </c>
      <c r="N5248" s="104">
        <f t="shared" si="1684"/>
        <v>0</v>
      </c>
      <c r="O5248" s="113">
        <f t="shared" si="1671"/>
        <v>0.11</v>
      </c>
      <c r="P5248" s="108">
        <f t="shared" si="1685"/>
        <v>1.0008419669999999</v>
      </c>
      <c r="Q5248" s="104">
        <f t="shared" si="1686"/>
        <v>4.810321E-2</v>
      </c>
      <c r="R5248" s="104">
        <f t="shared" si="1687"/>
        <v>4.810321E-2</v>
      </c>
      <c r="S5248" s="109" t="s">
        <v>52</v>
      </c>
      <c r="T5248" s="110">
        <f t="shared" si="1674"/>
        <v>45301</v>
      </c>
      <c r="U5248" s="111">
        <f t="shared" si="1688"/>
        <v>0</v>
      </c>
    </row>
    <row r="5249" spans="1:21" x14ac:dyDescent="0.2">
      <c r="A5249" s="112">
        <f t="shared" si="1669"/>
        <v>45274</v>
      </c>
      <c r="B5249" s="104">
        <f t="shared" si="1677"/>
        <v>57.197089820000002</v>
      </c>
      <c r="C5249" s="104">
        <f t="shared" si="1675"/>
        <v>51.163729119946829</v>
      </c>
      <c r="D5249" s="132">
        <f t="shared" si="1678"/>
        <v>45271</v>
      </c>
      <c r="E5249" s="105">
        <f t="shared" si="1676"/>
        <v>5.3899999999999998E-4</v>
      </c>
      <c r="F5249" s="106">
        <f t="shared" si="1679"/>
        <v>4</v>
      </c>
      <c r="G5249" s="106">
        <f t="shared" si="1680"/>
        <v>31</v>
      </c>
      <c r="H5249" s="104">
        <f t="shared" si="1670"/>
        <v>1.00006953</v>
      </c>
      <c r="I5249" s="104">
        <f t="shared" si="1681"/>
        <v>1.1165912099999999</v>
      </c>
      <c r="J5249" s="104">
        <f t="shared" si="1682"/>
        <v>1.11666884</v>
      </c>
      <c r="K5249" s="104">
        <f t="shared" si="1683"/>
        <v>57.132942040000003</v>
      </c>
      <c r="L5249" s="107">
        <f t="shared" si="1672"/>
        <v>0</v>
      </c>
      <c r="M5249" s="105">
        <f t="shared" si="1673"/>
        <v>0</v>
      </c>
      <c r="N5249" s="104">
        <f t="shared" si="1684"/>
        <v>0</v>
      </c>
      <c r="O5249" s="113">
        <f t="shared" si="1671"/>
        <v>0.11</v>
      </c>
      <c r="P5249" s="108">
        <f t="shared" si="1685"/>
        <v>1.0011227810000001</v>
      </c>
      <c r="Q5249" s="104">
        <f t="shared" si="1686"/>
        <v>6.4147780000000001E-2</v>
      </c>
      <c r="R5249" s="104">
        <f t="shared" si="1687"/>
        <v>6.4147780000000001E-2</v>
      </c>
      <c r="S5249" s="109" t="s">
        <v>52</v>
      </c>
      <c r="T5249" s="110">
        <f t="shared" si="1674"/>
        <v>45301</v>
      </c>
      <c r="U5249" s="111">
        <f t="shared" si="1688"/>
        <v>0</v>
      </c>
    </row>
    <row r="5250" spans="1:21" x14ac:dyDescent="0.2">
      <c r="A5250" s="112">
        <f t="shared" si="1669"/>
        <v>45275</v>
      </c>
      <c r="B5250" s="104">
        <f t="shared" si="1677"/>
        <v>57.214132489999997</v>
      </c>
      <c r="C5250" s="104">
        <f t="shared" si="1675"/>
        <v>51.163729119946829</v>
      </c>
      <c r="D5250" s="132">
        <f t="shared" si="1678"/>
        <v>45271</v>
      </c>
      <c r="E5250" s="105">
        <f t="shared" si="1676"/>
        <v>5.3899999999999998E-4</v>
      </c>
      <c r="F5250" s="106">
        <f t="shared" si="1679"/>
        <v>5</v>
      </c>
      <c r="G5250" s="106">
        <f t="shared" si="1680"/>
        <v>31</v>
      </c>
      <c r="H5250" s="104">
        <f t="shared" si="1670"/>
        <v>1.0000869100000001</v>
      </c>
      <c r="I5250" s="104">
        <f t="shared" si="1681"/>
        <v>1.1165912099999999</v>
      </c>
      <c r="J5250" s="104">
        <f t="shared" si="1682"/>
        <v>1.1166882499999999</v>
      </c>
      <c r="K5250" s="104">
        <f t="shared" si="1683"/>
        <v>57.133935129999998</v>
      </c>
      <c r="L5250" s="107">
        <f t="shared" si="1672"/>
        <v>0</v>
      </c>
      <c r="M5250" s="105">
        <f t="shared" si="1673"/>
        <v>0</v>
      </c>
      <c r="N5250" s="104">
        <f t="shared" si="1684"/>
        <v>0</v>
      </c>
      <c r="O5250" s="113">
        <f t="shared" si="1671"/>
        <v>0.11</v>
      </c>
      <c r="P5250" s="108">
        <f t="shared" si="1685"/>
        <v>1.001403673</v>
      </c>
      <c r="Q5250" s="104">
        <f t="shared" si="1686"/>
        <v>8.0197359999999995E-2</v>
      </c>
      <c r="R5250" s="104">
        <f t="shared" si="1687"/>
        <v>8.0197359999999995E-2</v>
      </c>
      <c r="S5250" s="109" t="s">
        <v>52</v>
      </c>
      <c r="T5250" s="110">
        <f t="shared" si="1674"/>
        <v>45301</v>
      </c>
      <c r="U5250" s="111">
        <f t="shared" si="1688"/>
        <v>0</v>
      </c>
    </row>
    <row r="5251" spans="1:21" x14ac:dyDescent="0.2">
      <c r="A5251" s="112">
        <f t="shared" si="1669"/>
        <v>45276</v>
      </c>
      <c r="B5251" s="104">
        <f t="shared" si="1677"/>
        <v>57.231179660000002</v>
      </c>
      <c r="C5251" s="104">
        <f t="shared" si="1675"/>
        <v>51.163729119946829</v>
      </c>
      <c r="D5251" s="132">
        <f t="shared" si="1678"/>
        <v>45271</v>
      </c>
      <c r="E5251" s="105">
        <f t="shared" si="1676"/>
        <v>5.3899999999999998E-4</v>
      </c>
      <c r="F5251" s="106">
        <f t="shared" si="1679"/>
        <v>6</v>
      </c>
      <c r="G5251" s="106">
        <f t="shared" si="1680"/>
        <v>31</v>
      </c>
      <c r="H5251" s="104">
        <f t="shared" si="1670"/>
        <v>1.0001042899999999</v>
      </c>
      <c r="I5251" s="104">
        <f t="shared" si="1681"/>
        <v>1.1165912099999999</v>
      </c>
      <c r="J5251" s="104">
        <f t="shared" si="1682"/>
        <v>1.1167076499999999</v>
      </c>
      <c r="K5251" s="104">
        <f t="shared" si="1683"/>
        <v>57.134927709999999</v>
      </c>
      <c r="L5251" s="107">
        <f t="shared" si="1672"/>
        <v>0</v>
      </c>
      <c r="M5251" s="105">
        <f t="shared" si="1673"/>
        <v>0</v>
      </c>
      <c r="N5251" s="104">
        <f t="shared" si="1684"/>
        <v>0</v>
      </c>
      <c r="O5251" s="113">
        <f t="shared" si="1671"/>
        <v>0.11</v>
      </c>
      <c r="P5251" s="108">
        <f t="shared" si="1685"/>
        <v>1.0016846429999999</v>
      </c>
      <c r="Q5251" s="104">
        <f t="shared" si="1686"/>
        <v>9.6251950000000003E-2</v>
      </c>
      <c r="R5251" s="104">
        <f t="shared" si="1687"/>
        <v>9.6251950000000003E-2</v>
      </c>
      <c r="S5251" s="109" t="s">
        <v>52</v>
      </c>
      <c r="T5251" s="110">
        <f t="shared" si="1674"/>
        <v>45301</v>
      </c>
      <c r="U5251" s="111">
        <f t="shared" si="1688"/>
        <v>0</v>
      </c>
    </row>
    <row r="5252" spans="1:21" x14ac:dyDescent="0.2">
      <c r="A5252" s="112">
        <f t="shared" si="1669"/>
        <v>45277</v>
      </c>
      <c r="B5252" s="104">
        <f t="shared" si="1677"/>
        <v>57.248232989999998</v>
      </c>
      <c r="C5252" s="104">
        <f t="shared" si="1675"/>
        <v>51.163729119946829</v>
      </c>
      <c r="D5252" s="132">
        <f t="shared" si="1678"/>
        <v>45271</v>
      </c>
      <c r="E5252" s="105">
        <f t="shared" si="1676"/>
        <v>5.3899999999999998E-4</v>
      </c>
      <c r="F5252" s="106">
        <f t="shared" si="1679"/>
        <v>7</v>
      </c>
      <c r="G5252" s="106">
        <f t="shared" si="1680"/>
        <v>31</v>
      </c>
      <c r="H5252" s="104">
        <f t="shared" si="1670"/>
        <v>1.0001216799999999</v>
      </c>
      <c r="I5252" s="104">
        <f t="shared" si="1681"/>
        <v>1.1165912099999999</v>
      </c>
      <c r="J5252" s="104">
        <f t="shared" si="1682"/>
        <v>1.11672707</v>
      </c>
      <c r="K5252" s="104">
        <f t="shared" si="1683"/>
        <v>57.135921310000001</v>
      </c>
      <c r="L5252" s="107">
        <f t="shared" si="1672"/>
        <v>0</v>
      </c>
      <c r="M5252" s="105">
        <f t="shared" si="1673"/>
        <v>0</v>
      </c>
      <c r="N5252" s="104">
        <f t="shared" si="1684"/>
        <v>0</v>
      </c>
      <c r="O5252" s="113">
        <f t="shared" si="1671"/>
        <v>0.11</v>
      </c>
      <c r="P5252" s="108">
        <f t="shared" si="1685"/>
        <v>1.001965693</v>
      </c>
      <c r="Q5252" s="104">
        <f t="shared" si="1686"/>
        <v>0.11231168</v>
      </c>
      <c r="R5252" s="104">
        <f t="shared" si="1687"/>
        <v>0.11231168</v>
      </c>
      <c r="S5252" s="109" t="s">
        <v>52</v>
      </c>
      <c r="T5252" s="110">
        <f t="shared" si="1674"/>
        <v>45301</v>
      </c>
      <c r="U5252" s="111">
        <f t="shared" si="1688"/>
        <v>0</v>
      </c>
    </row>
    <row r="5253" spans="1:21" x14ac:dyDescent="0.2">
      <c r="A5253" s="112">
        <f t="shared" si="1669"/>
        <v>45278</v>
      </c>
      <c r="B5253" s="104">
        <f t="shared" si="1677"/>
        <v>57.26529086</v>
      </c>
      <c r="C5253" s="104">
        <f t="shared" si="1675"/>
        <v>51.163729119946829</v>
      </c>
      <c r="D5253" s="132">
        <f t="shared" si="1678"/>
        <v>45271</v>
      </c>
      <c r="E5253" s="105">
        <f t="shared" si="1676"/>
        <v>5.3899999999999998E-4</v>
      </c>
      <c r="F5253" s="106">
        <f t="shared" si="1679"/>
        <v>8</v>
      </c>
      <c r="G5253" s="106">
        <f t="shared" si="1680"/>
        <v>31</v>
      </c>
      <c r="H5253" s="104">
        <f t="shared" si="1670"/>
        <v>1.00013906</v>
      </c>
      <c r="I5253" s="104">
        <f t="shared" si="1681"/>
        <v>1.1165912099999999</v>
      </c>
      <c r="J5253" s="104">
        <f t="shared" si="1682"/>
        <v>1.11674648</v>
      </c>
      <c r="K5253" s="104">
        <f t="shared" si="1683"/>
        <v>57.136914390000001</v>
      </c>
      <c r="L5253" s="107">
        <f t="shared" si="1672"/>
        <v>0</v>
      </c>
      <c r="M5253" s="105">
        <f t="shared" si="1673"/>
        <v>0</v>
      </c>
      <c r="N5253" s="104">
        <f t="shared" si="1684"/>
        <v>0</v>
      </c>
      <c r="O5253" s="113">
        <f t="shared" si="1671"/>
        <v>0.11</v>
      </c>
      <c r="P5253" s="108">
        <f t="shared" si="1685"/>
        <v>1.002246822</v>
      </c>
      <c r="Q5253" s="104">
        <f t="shared" si="1686"/>
        <v>0.12837646999999999</v>
      </c>
      <c r="R5253" s="104">
        <f t="shared" si="1687"/>
        <v>0.12837646999999999</v>
      </c>
      <c r="S5253" s="109" t="s">
        <v>52</v>
      </c>
      <c r="T5253" s="110">
        <f t="shared" si="1674"/>
        <v>45301</v>
      </c>
      <c r="U5253" s="111">
        <f t="shared" si="1688"/>
        <v>0</v>
      </c>
    </row>
    <row r="5254" spans="1:21" x14ac:dyDescent="0.2">
      <c r="A5254" s="112">
        <f t="shared" si="1669"/>
        <v>45279</v>
      </c>
      <c r="B5254" s="104">
        <f t="shared" si="1677"/>
        <v>57.282354269999999</v>
      </c>
      <c r="C5254" s="104">
        <f t="shared" si="1675"/>
        <v>51.163729119946829</v>
      </c>
      <c r="D5254" s="132">
        <f t="shared" si="1678"/>
        <v>45271</v>
      </c>
      <c r="E5254" s="105">
        <f t="shared" si="1676"/>
        <v>5.3899999999999998E-4</v>
      </c>
      <c r="F5254" s="106">
        <f t="shared" si="1679"/>
        <v>9</v>
      </c>
      <c r="G5254" s="106">
        <f t="shared" si="1680"/>
        <v>31</v>
      </c>
      <c r="H5254" s="104">
        <f t="shared" si="1670"/>
        <v>1.00015645</v>
      </c>
      <c r="I5254" s="104">
        <f t="shared" si="1681"/>
        <v>1.1165912099999999</v>
      </c>
      <c r="J5254" s="104">
        <f t="shared" si="1682"/>
        <v>1.1167659000000001</v>
      </c>
      <c r="K5254" s="104">
        <f t="shared" si="1683"/>
        <v>57.137907990000002</v>
      </c>
      <c r="L5254" s="107">
        <f t="shared" si="1672"/>
        <v>0</v>
      </c>
      <c r="M5254" s="105">
        <f t="shared" si="1673"/>
        <v>0</v>
      </c>
      <c r="N5254" s="104">
        <f t="shared" si="1684"/>
        <v>0</v>
      </c>
      <c r="O5254" s="113">
        <f t="shared" si="1671"/>
        <v>0.11</v>
      </c>
      <c r="P5254" s="108">
        <f t="shared" si="1685"/>
        <v>1.002528029</v>
      </c>
      <c r="Q5254" s="104">
        <f t="shared" si="1686"/>
        <v>0.14444628000000001</v>
      </c>
      <c r="R5254" s="104">
        <f t="shared" si="1687"/>
        <v>0.14444628000000001</v>
      </c>
      <c r="S5254" s="109" t="s">
        <v>52</v>
      </c>
      <c r="T5254" s="110">
        <f t="shared" si="1674"/>
        <v>45301</v>
      </c>
      <c r="U5254" s="111">
        <f t="shared" si="1688"/>
        <v>0</v>
      </c>
    </row>
    <row r="5255" spans="1:21" x14ac:dyDescent="0.2">
      <c r="A5255" s="112">
        <f t="shared" si="1669"/>
        <v>45280</v>
      </c>
      <c r="B5255" s="104">
        <f t="shared" si="1677"/>
        <v>57.299421789999997</v>
      </c>
      <c r="C5255" s="104">
        <f t="shared" si="1675"/>
        <v>51.163729119946829</v>
      </c>
      <c r="D5255" s="132">
        <f t="shared" si="1678"/>
        <v>45271</v>
      </c>
      <c r="E5255" s="105">
        <f t="shared" si="1676"/>
        <v>5.3899999999999998E-4</v>
      </c>
      <c r="F5255" s="106">
        <f t="shared" si="1679"/>
        <v>10</v>
      </c>
      <c r="G5255" s="106">
        <f t="shared" si="1680"/>
        <v>31</v>
      </c>
      <c r="H5255" s="104">
        <f t="shared" si="1670"/>
        <v>1.00017383</v>
      </c>
      <c r="I5255" s="104">
        <f t="shared" si="1681"/>
        <v>1.1165912099999999</v>
      </c>
      <c r="J5255" s="104">
        <f t="shared" si="1682"/>
        <v>1.1167853000000001</v>
      </c>
      <c r="K5255" s="104">
        <f t="shared" si="1683"/>
        <v>57.138900569999997</v>
      </c>
      <c r="L5255" s="107">
        <f t="shared" si="1672"/>
        <v>0</v>
      </c>
      <c r="M5255" s="105">
        <f t="shared" si="1673"/>
        <v>0</v>
      </c>
      <c r="N5255" s="104">
        <f t="shared" si="1684"/>
        <v>0</v>
      </c>
      <c r="O5255" s="113">
        <f t="shared" si="1671"/>
        <v>0.11</v>
      </c>
      <c r="P5255" s="108">
        <f t="shared" si="1685"/>
        <v>1.002809316</v>
      </c>
      <c r="Q5255" s="104">
        <f t="shared" si="1686"/>
        <v>0.16052121999999999</v>
      </c>
      <c r="R5255" s="104">
        <f t="shared" si="1687"/>
        <v>0.16052121999999999</v>
      </c>
      <c r="S5255" s="109" t="s">
        <v>52</v>
      </c>
      <c r="T5255" s="110">
        <f t="shared" si="1674"/>
        <v>45301</v>
      </c>
      <c r="U5255" s="111">
        <f t="shared" si="1688"/>
        <v>0</v>
      </c>
    </row>
    <row r="5256" spans="1:21" x14ac:dyDescent="0.2">
      <c r="A5256" s="112">
        <f t="shared" si="1669"/>
        <v>45281</v>
      </c>
      <c r="B5256" s="104">
        <f t="shared" si="1677"/>
        <v>57.316495349999997</v>
      </c>
      <c r="C5256" s="104">
        <f t="shared" si="1675"/>
        <v>51.163729119946829</v>
      </c>
      <c r="D5256" s="132">
        <f t="shared" si="1678"/>
        <v>45271</v>
      </c>
      <c r="E5256" s="105">
        <f t="shared" si="1676"/>
        <v>5.3899999999999998E-4</v>
      </c>
      <c r="F5256" s="106">
        <f t="shared" si="1679"/>
        <v>11</v>
      </c>
      <c r="G5256" s="106">
        <f t="shared" si="1680"/>
        <v>31</v>
      </c>
      <c r="H5256" s="104">
        <f t="shared" si="1670"/>
        <v>1.00019122</v>
      </c>
      <c r="I5256" s="104">
        <f t="shared" si="1681"/>
        <v>1.1165912099999999</v>
      </c>
      <c r="J5256" s="104">
        <f t="shared" si="1682"/>
        <v>1.11680472</v>
      </c>
      <c r="K5256" s="104">
        <f t="shared" si="1683"/>
        <v>57.139894169999998</v>
      </c>
      <c r="L5256" s="107">
        <f t="shared" si="1672"/>
        <v>0</v>
      </c>
      <c r="M5256" s="105">
        <f t="shared" si="1673"/>
        <v>0</v>
      </c>
      <c r="N5256" s="104">
        <f t="shared" si="1684"/>
        <v>0</v>
      </c>
      <c r="O5256" s="113">
        <f t="shared" si="1671"/>
        <v>0.11</v>
      </c>
      <c r="P5256" s="108">
        <f t="shared" si="1685"/>
        <v>1.003090681</v>
      </c>
      <c r="Q5256" s="104">
        <f t="shared" si="1686"/>
        <v>0.17660118</v>
      </c>
      <c r="R5256" s="104">
        <f t="shared" si="1687"/>
        <v>0.17660118</v>
      </c>
      <c r="S5256" s="109" t="s">
        <v>52</v>
      </c>
      <c r="T5256" s="110">
        <f t="shared" si="1674"/>
        <v>45301</v>
      </c>
      <c r="U5256" s="111">
        <f t="shared" si="1688"/>
        <v>0</v>
      </c>
    </row>
    <row r="5257" spans="1:21" x14ac:dyDescent="0.2">
      <c r="A5257" s="112">
        <f t="shared" si="1669"/>
        <v>45282</v>
      </c>
      <c r="B5257" s="104">
        <f t="shared" si="1677"/>
        <v>57.333573979999997</v>
      </c>
      <c r="C5257" s="104">
        <f t="shared" si="1675"/>
        <v>51.163729119946829</v>
      </c>
      <c r="D5257" s="132">
        <f t="shared" si="1678"/>
        <v>45271</v>
      </c>
      <c r="E5257" s="105">
        <f t="shared" si="1676"/>
        <v>5.3899999999999998E-4</v>
      </c>
      <c r="F5257" s="106">
        <f t="shared" si="1679"/>
        <v>12</v>
      </c>
      <c r="G5257" s="106">
        <f t="shared" si="1680"/>
        <v>31</v>
      </c>
      <c r="H5257" s="104">
        <f t="shared" si="1670"/>
        <v>1.0002086100000001</v>
      </c>
      <c r="I5257" s="104">
        <f t="shared" si="1681"/>
        <v>1.1165912099999999</v>
      </c>
      <c r="J5257" s="104">
        <f t="shared" si="1682"/>
        <v>1.1168241400000001</v>
      </c>
      <c r="K5257" s="104">
        <f t="shared" si="1683"/>
        <v>57.140887769999999</v>
      </c>
      <c r="L5257" s="107">
        <f t="shared" si="1672"/>
        <v>0</v>
      </c>
      <c r="M5257" s="105">
        <f t="shared" si="1673"/>
        <v>0</v>
      </c>
      <c r="N5257" s="104">
        <f t="shared" si="1684"/>
        <v>0</v>
      </c>
      <c r="O5257" s="113">
        <f t="shared" si="1671"/>
        <v>0.11</v>
      </c>
      <c r="P5257" s="108">
        <f t="shared" si="1685"/>
        <v>1.0033721250000001</v>
      </c>
      <c r="Q5257" s="104">
        <f t="shared" si="1686"/>
        <v>0.19268621</v>
      </c>
      <c r="R5257" s="104">
        <f t="shared" si="1687"/>
        <v>0.19268621</v>
      </c>
      <c r="S5257" s="109" t="s">
        <v>52</v>
      </c>
      <c r="T5257" s="110">
        <f t="shared" si="1674"/>
        <v>45301</v>
      </c>
      <c r="U5257" s="111">
        <f t="shared" si="1688"/>
        <v>0</v>
      </c>
    </row>
    <row r="5258" spans="1:21" x14ac:dyDescent="0.2">
      <c r="A5258" s="112">
        <f t="shared" si="1669"/>
        <v>45283</v>
      </c>
      <c r="B5258" s="104">
        <f t="shared" si="1677"/>
        <v>57.350656649999998</v>
      </c>
      <c r="C5258" s="104">
        <f t="shared" si="1675"/>
        <v>51.163729119946829</v>
      </c>
      <c r="D5258" s="132">
        <f t="shared" si="1678"/>
        <v>45271</v>
      </c>
      <c r="E5258" s="105">
        <f t="shared" si="1676"/>
        <v>5.3899999999999998E-4</v>
      </c>
      <c r="F5258" s="106">
        <f t="shared" si="1679"/>
        <v>13</v>
      </c>
      <c r="G5258" s="106">
        <f t="shared" si="1680"/>
        <v>31</v>
      </c>
      <c r="H5258" s="104">
        <f t="shared" si="1670"/>
        <v>1.0002259899999999</v>
      </c>
      <c r="I5258" s="104">
        <f t="shared" si="1681"/>
        <v>1.1165912099999999</v>
      </c>
      <c r="J5258" s="104">
        <f t="shared" si="1682"/>
        <v>1.1168435400000001</v>
      </c>
      <c r="K5258" s="104">
        <f t="shared" si="1683"/>
        <v>57.14188034</v>
      </c>
      <c r="L5258" s="107">
        <f t="shared" si="1672"/>
        <v>0</v>
      </c>
      <c r="M5258" s="105">
        <f t="shared" si="1673"/>
        <v>0</v>
      </c>
      <c r="N5258" s="104">
        <f t="shared" si="1684"/>
        <v>0</v>
      </c>
      <c r="O5258" s="113">
        <f t="shared" si="1671"/>
        <v>0.11</v>
      </c>
      <c r="P5258" s="108">
        <f t="shared" si="1685"/>
        <v>1.003653648</v>
      </c>
      <c r="Q5258" s="104">
        <f t="shared" si="1686"/>
        <v>0.20877630999999999</v>
      </c>
      <c r="R5258" s="104">
        <f t="shared" si="1687"/>
        <v>0.20877630999999999</v>
      </c>
      <c r="S5258" s="109" t="s">
        <v>52</v>
      </c>
      <c r="T5258" s="110">
        <f t="shared" si="1674"/>
        <v>45301</v>
      </c>
      <c r="U5258" s="111">
        <f t="shared" si="1688"/>
        <v>0</v>
      </c>
    </row>
    <row r="5259" spans="1:21" x14ac:dyDescent="0.2">
      <c r="A5259" s="112">
        <f t="shared" ref="A5259:A5322" si="1689">(A5258+1)</f>
        <v>45284</v>
      </c>
      <c r="B5259" s="104">
        <f t="shared" si="1677"/>
        <v>57.367745429999999</v>
      </c>
      <c r="C5259" s="104">
        <f t="shared" si="1675"/>
        <v>51.163729119946829</v>
      </c>
      <c r="D5259" s="132">
        <f t="shared" si="1678"/>
        <v>45271</v>
      </c>
      <c r="E5259" s="105">
        <f t="shared" si="1676"/>
        <v>5.3899999999999998E-4</v>
      </c>
      <c r="F5259" s="106">
        <f t="shared" si="1679"/>
        <v>14</v>
      </c>
      <c r="G5259" s="106">
        <f t="shared" si="1680"/>
        <v>31</v>
      </c>
      <c r="H5259" s="104">
        <f t="shared" ref="H5259:H5322" si="1690">TRUNC(((1+$E5259)^($F5259/$G5259)),8)</f>
        <v>1.0002433799999999</v>
      </c>
      <c r="I5259" s="104">
        <f t="shared" si="1681"/>
        <v>1.1165912099999999</v>
      </c>
      <c r="J5259" s="104">
        <f t="shared" si="1682"/>
        <v>1.11686296</v>
      </c>
      <c r="K5259" s="104">
        <f t="shared" si="1683"/>
        <v>57.142873940000001</v>
      </c>
      <c r="L5259" s="107">
        <f t="shared" si="1672"/>
        <v>0</v>
      </c>
      <c r="M5259" s="105">
        <f t="shared" si="1673"/>
        <v>0</v>
      </c>
      <c r="N5259" s="104">
        <f t="shared" si="1684"/>
        <v>0</v>
      </c>
      <c r="O5259" s="113">
        <f t="shared" ref="O5259:O5322" si="1691">(O5258)</f>
        <v>0.11</v>
      </c>
      <c r="P5259" s="108">
        <f t="shared" si="1685"/>
        <v>1.0039352500000001</v>
      </c>
      <c r="Q5259" s="104">
        <f t="shared" si="1686"/>
        <v>0.22487149000000001</v>
      </c>
      <c r="R5259" s="104">
        <f t="shared" si="1687"/>
        <v>0.22487149000000001</v>
      </c>
      <c r="S5259" s="109" t="s">
        <v>52</v>
      </c>
      <c r="T5259" s="110">
        <f t="shared" si="1674"/>
        <v>45301</v>
      </c>
      <c r="U5259" s="111">
        <f t="shared" si="1688"/>
        <v>0</v>
      </c>
    </row>
    <row r="5260" spans="1:21" x14ac:dyDescent="0.2">
      <c r="A5260" s="112">
        <f t="shared" si="1689"/>
        <v>45285</v>
      </c>
      <c r="B5260" s="104">
        <f t="shared" si="1677"/>
        <v>57.384839280000001</v>
      </c>
      <c r="C5260" s="104">
        <f t="shared" si="1675"/>
        <v>51.163729119946829</v>
      </c>
      <c r="D5260" s="132">
        <f t="shared" si="1678"/>
        <v>45271</v>
      </c>
      <c r="E5260" s="105">
        <f t="shared" si="1676"/>
        <v>5.3899999999999998E-4</v>
      </c>
      <c r="F5260" s="106">
        <f t="shared" si="1679"/>
        <v>15</v>
      </c>
      <c r="G5260" s="106">
        <f t="shared" si="1680"/>
        <v>31</v>
      </c>
      <c r="H5260" s="104">
        <f t="shared" si="1690"/>
        <v>1.0002607699999999</v>
      </c>
      <c r="I5260" s="104">
        <f t="shared" si="1681"/>
        <v>1.1165912099999999</v>
      </c>
      <c r="J5260" s="104">
        <f t="shared" si="1682"/>
        <v>1.1168823800000001</v>
      </c>
      <c r="K5260" s="104">
        <f t="shared" si="1683"/>
        <v>57.143867540000002</v>
      </c>
      <c r="L5260" s="107">
        <f t="shared" ref="L5260:L5323" si="1692">IF(DAY(A5260)=E$2,VLOOKUP(A5260,$X$10:$AE$196,7),0)</f>
        <v>0</v>
      </c>
      <c r="M5260" s="105">
        <f t="shared" ref="M5260:M5323" si="1693">IF(DAY(A5260)=E$2,VLOOKUP(A5260,$X$10:$AE$200,5),0)</f>
        <v>0</v>
      </c>
      <c r="N5260" s="104">
        <f t="shared" si="1684"/>
        <v>0</v>
      </c>
      <c r="O5260" s="113">
        <f t="shared" si="1691"/>
        <v>0.11</v>
      </c>
      <c r="P5260" s="108">
        <f t="shared" si="1685"/>
        <v>1.004216931</v>
      </c>
      <c r="Q5260" s="104">
        <f t="shared" si="1686"/>
        <v>0.24097173999999999</v>
      </c>
      <c r="R5260" s="104">
        <f t="shared" si="1687"/>
        <v>0.24097173999999999</v>
      </c>
      <c r="S5260" s="109" t="s">
        <v>52</v>
      </c>
      <c r="T5260" s="110">
        <f t="shared" ref="T5260:T5323" si="1694">IF(DAY(A5260)=E$2+1,VLOOKUP(A5259,$X$10:$AE$200,8),T5259)</f>
        <v>45301</v>
      </c>
      <c r="U5260" s="111">
        <f t="shared" si="1688"/>
        <v>0</v>
      </c>
    </row>
    <row r="5261" spans="1:21" x14ac:dyDescent="0.2">
      <c r="A5261" s="112">
        <f t="shared" si="1689"/>
        <v>45286</v>
      </c>
      <c r="B5261" s="104">
        <f t="shared" si="1677"/>
        <v>57.401937239999995</v>
      </c>
      <c r="C5261" s="104">
        <f t="shared" si="1675"/>
        <v>51.163729119946829</v>
      </c>
      <c r="D5261" s="132">
        <f t="shared" si="1678"/>
        <v>45271</v>
      </c>
      <c r="E5261" s="105">
        <f t="shared" si="1676"/>
        <v>5.3899999999999998E-4</v>
      </c>
      <c r="F5261" s="106">
        <f t="shared" si="1679"/>
        <v>16</v>
      </c>
      <c r="G5261" s="106">
        <f t="shared" si="1680"/>
        <v>31</v>
      </c>
      <c r="H5261" s="104">
        <f t="shared" si="1690"/>
        <v>1.00027815</v>
      </c>
      <c r="I5261" s="104">
        <f t="shared" si="1681"/>
        <v>1.1165912099999999</v>
      </c>
      <c r="J5261" s="104">
        <f t="shared" si="1682"/>
        <v>1.1169017800000001</v>
      </c>
      <c r="K5261" s="104">
        <f t="shared" si="1683"/>
        <v>57.144860119999997</v>
      </c>
      <c r="L5261" s="107">
        <f t="shared" si="1692"/>
        <v>0</v>
      </c>
      <c r="M5261" s="105">
        <f t="shared" si="1693"/>
        <v>0</v>
      </c>
      <c r="N5261" s="104">
        <f t="shared" si="1684"/>
        <v>0</v>
      </c>
      <c r="O5261" s="113">
        <f t="shared" si="1691"/>
        <v>0.11</v>
      </c>
      <c r="P5261" s="108">
        <f t="shared" si="1685"/>
        <v>1.0044986920000001</v>
      </c>
      <c r="Q5261" s="104">
        <f t="shared" si="1686"/>
        <v>0.25707711999999999</v>
      </c>
      <c r="R5261" s="104">
        <f t="shared" si="1687"/>
        <v>0.25707711999999999</v>
      </c>
      <c r="S5261" s="109" t="s">
        <v>52</v>
      </c>
      <c r="T5261" s="110">
        <f t="shared" si="1694"/>
        <v>45301</v>
      </c>
      <c r="U5261" s="111">
        <f t="shared" si="1688"/>
        <v>0</v>
      </c>
    </row>
    <row r="5262" spans="1:21" x14ac:dyDescent="0.2">
      <c r="A5262" s="112">
        <f t="shared" si="1689"/>
        <v>45287</v>
      </c>
      <c r="B5262" s="104">
        <f t="shared" si="1677"/>
        <v>57.419041239999999</v>
      </c>
      <c r="C5262" s="104">
        <f t="shared" si="1675"/>
        <v>51.163729119946829</v>
      </c>
      <c r="D5262" s="132">
        <f t="shared" si="1678"/>
        <v>45271</v>
      </c>
      <c r="E5262" s="105">
        <f t="shared" si="1676"/>
        <v>5.3899999999999998E-4</v>
      </c>
      <c r="F5262" s="106">
        <f t="shared" si="1679"/>
        <v>17</v>
      </c>
      <c r="G5262" s="106">
        <f t="shared" si="1680"/>
        <v>31</v>
      </c>
      <c r="H5262" s="104">
        <f t="shared" si="1690"/>
        <v>1.00029554</v>
      </c>
      <c r="I5262" s="104">
        <f t="shared" si="1681"/>
        <v>1.1165912099999999</v>
      </c>
      <c r="J5262" s="104">
        <f t="shared" si="1682"/>
        <v>1.1169211999999999</v>
      </c>
      <c r="K5262" s="104">
        <f t="shared" si="1683"/>
        <v>57.145853719999998</v>
      </c>
      <c r="L5262" s="107">
        <f t="shared" si="1692"/>
        <v>0</v>
      </c>
      <c r="M5262" s="105">
        <f t="shared" si="1693"/>
        <v>0</v>
      </c>
      <c r="N5262" s="104">
        <f t="shared" si="1684"/>
        <v>0</v>
      </c>
      <c r="O5262" s="113">
        <f t="shared" si="1691"/>
        <v>0.11</v>
      </c>
      <c r="P5262" s="108">
        <f t="shared" si="1685"/>
        <v>1.004780531</v>
      </c>
      <c r="Q5262" s="104">
        <f t="shared" si="1686"/>
        <v>0.27318752000000002</v>
      </c>
      <c r="R5262" s="104">
        <f t="shared" si="1687"/>
        <v>0.27318752000000002</v>
      </c>
      <c r="S5262" s="109" t="s">
        <v>52</v>
      </c>
      <c r="T5262" s="110">
        <f t="shared" si="1694"/>
        <v>45301</v>
      </c>
      <c r="U5262" s="111">
        <f t="shared" si="1688"/>
        <v>0</v>
      </c>
    </row>
    <row r="5263" spans="1:21" x14ac:dyDescent="0.2">
      <c r="A5263" s="112">
        <f t="shared" si="1689"/>
        <v>45288</v>
      </c>
      <c r="B5263" s="104">
        <f t="shared" si="1677"/>
        <v>57.436150319999996</v>
      </c>
      <c r="C5263" s="104">
        <f t="shared" si="1675"/>
        <v>51.163729119946829</v>
      </c>
      <c r="D5263" s="132">
        <f t="shared" si="1678"/>
        <v>45271</v>
      </c>
      <c r="E5263" s="105">
        <f t="shared" si="1676"/>
        <v>5.3899999999999998E-4</v>
      </c>
      <c r="F5263" s="106">
        <f t="shared" si="1679"/>
        <v>18</v>
      </c>
      <c r="G5263" s="106">
        <f t="shared" si="1680"/>
        <v>31</v>
      </c>
      <c r="H5263" s="104">
        <f t="shared" si="1690"/>
        <v>1.00031293</v>
      </c>
      <c r="I5263" s="104">
        <f t="shared" si="1681"/>
        <v>1.1165912099999999</v>
      </c>
      <c r="J5263" s="104">
        <f t="shared" si="1682"/>
        <v>1.1169406200000001</v>
      </c>
      <c r="K5263" s="104">
        <f t="shared" si="1683"/>
        <v>57.146847319999999</v>
      </c>
      <c r="L5263" s="107">
        <f t="shared" si="1692"/>
        <v>0</v>
      </c>
      <c r="M5263" s="105">
        <f t="shared" si="1693"/>
        <v>0</v>
      </c>
      <c r="N5263" s="104">
        <f t="shared" si="1684"/>
        <v>0</v>
      </c>
      <c r="O5263" s="113">
        <f t="shared" si="1691"/>
        <v>0.11</v>
      </c>
      <c r="P5263" s="108">
        <f t="shared" si="1685"/>
        <v>1.005062449</v>
      </c>
      <c r="Q5263" s="104">
        <f t="shared" si="1686"/>
        <v>0.28930299999999998</v>
      </c>
      <c r="R5263" s="104">
        <f t="shared" si="1687"/>
        <v>0.28930299999999998</v>
      </c>
      <c r="S5263" s="109" t="s">
        <v>52</v>
      </c>
      <c r="T5263" s="110">
        <f t="shared" si="1694"/>
        <v>45301</v>
      </c>
      <c r="U5263" s="111">
        <f t="shared" si="1688"/>
        <v>0</v>
      </c>
    </row>
    <row r="5264" spans="1:21" x14ac:dyDescent="0.2">
      <c r="A5264" s="112">
        <f t="shared" si="1689"/>
        <v>45289</v>
      </c>
      <c r="B5264" s="104">
        <f t="shared" si="1677"/>
        <v>57.453264519999998</v>
      </c>
      <c r="C5264" s="104">
        <f t="shared" si="1675"/>
        <v>51.163729119946829</v>
      </c>
      <c r="D5264" s="132">
        <f t="shared" si="1678"/>
        <v>45271</v>
      </c>
      <c r="E5264" s="105">
        <f t="shared" si="1676"/>
        <v>5.3899999999999998E-4</v>
      </c>
      <c r="F5264" s="106">
        <f t="shared" si="1679"/>
        <v>19</v>
      </c>
      <c r="G5264" s="106">
        <f t="shared" si="1680"/>
        <v>31</v>
      </c>
      <c r="H5264" s="104">
        <f t="shared" si="1690"/>
        <v>1.00033032</v>
      </c>
      <c r="I5264" s="104">
        <f t="shared" si="1681"/>
        <v>1.1165912099999999</v>
      </c>
      <c r="J5264" s="104">
        <f t="shared" si="1682"/>
        <v>1.1169600399999999</v>
      </c>
      <c r="K5264" s="104">
        <f t="shared" si="1683"/>
        <v>57.14784092</v>
      </c>
      <c r="L5264" s="107">
        <f t="shared" si="1692"/>
        <v>0</v>
      </c>
      <c r="M5264" s="105">
        <f t="shared" si="1693"/>
        <v>0</v>
      </c>
      <c r="N5264" s="104">
        <f t="shared" si="1684"/>
        <v>0</v>
      </c>
      <c r="O5264" s="113">
        <f t="shared" si="1691"/>
        <v>0.11</v>
      </c>
      <c r="P5264" s="108">
        <f t="shared" si="1685"/>
        <v>1.0053444469999999</v>
      </c>
      <c r="Q5264" s="104">
        <f t="shared" si="1686"/>
        <v>0.30542360000000002</v>
      </c>
      <c r="R5264" s="104">
        <f t="shared" si="1687"/>
        <v>0.30542360000000002</v>
      </c>
      <c r="S5264" s="109" t="s">
        <v>52</v>
      </c>
      <c r="T5264" s="110">
        <f t="shared" si="1694"/>
        <v>45301</v>
      </c>
      <c r="U5264" s="111">
        <f t="shared" si="1688"/>
        <v>0</v>
      </c>
    </row>
    <row r="5265" spans="1:21" x14ac:dyDescent="0.2">
      <c r="A5265" s="112">
        <f t="shared" si="1689"/>
        <v>45290</v>
      </c>
      <c r="B5265" s="104">
        <f t="shared" si="1677"/>
        <v>57.470382720000003</v>
      </c>
      <c r="C5265" s="104">
        <f t="shared" si="1675"/>
        <v>51.163729119946829</v>
      </c>
      <c r="D5265" s="132">
        <f t="shared" si="1678"/>
        <v>45271</v>
      </c>
      <c r="E5265" s="105">
        <f t="shared" si="1676"/>
        <v>5.3899999999999998E-4</v>
      </c>
      <c r="F5265" s="106">
        <f t="shared" si="1679"/>
        <v>20</v>
      </c>
      <c r="G5265" s="106">
        <f t="shared" si="1680"/>
        <v>31</v>
      </c>
      <c r="H5265" s="104">
        <f t="shared" si="1690"/>
        <v>1.0003477000000001</v>
      </c>
      <c r="I5265" s="104">
        <f t="shared" si="1681"/>
        <v>1.1165912099999999</v>
      </c>
      <c r="J5265" s="104">
        <f t="shared" si="1682"/>
        <v>1.1169794399999999</v>
      </c>
      <c r="K5265" s="104">
        <f t="shared" si="1683"/>
        <v>57.148833500000002</v>
      </c>
      <c r="L5265" s="107">
        <f t="shared" si="1692"/>
        <v>0</v>
      </c>
      <c r="M5265" s="105">
        <f t="shared" si="1693"/>
        <v>0</v>
      </c>
      <c r="N5265" s="104">
        <f t="shared" si="1684"/>
        <v>0</v>
      </c>
      <c r="O5265" s="113">
        <f t="shared" si="1691"/>
        <v>0.11</v>
      </c>
      <c r="P5265" s="108">
        <f t="shared" si="1685"/>
        <v>1.0056265230000001</v>
      </c>
      <c r="Q5265" s="104">
        <f t="shared" si="1686"/>
        <v>0.32154922000000002</v>
      </c>
      <c r="R5265" s="104">
        <f t="shared" si="1687"/>
        <v>0.32154922000000002</v>
      </c>
      <c r="S5265" s="109" t="s">
        <v>52</v>
      </c>
      <c r="T5265" s="110">
        <f t="shared" si="1694"/>
        <v>45301</v>
      </c>
      <c r="U5265" s="111">
        <f t="shared" si="1688"/>
        <v>0</v>
      </c>
    </row>
    <row r="5266" spans="1:21" x14ac:dyDescent="0.2">
      <c r="A5266" s="112">
        <f t="shared" si="1689"/>
        <v>45291</v>
      </c>
      <c r="B5266" s="104">
        <f t="shared" si="1677"/>
        <v>57.48750708</v>
      </c>
      <c r="C5266" s="104">
        <f t="shared" ref="C5266:C5329" si="1695">IF(DAY(A5265)=$E$2,VLOOKUP(A5265,X$10:Y$200,2),C5265)</f>
        <v>51.163729119946829</v>
      </c>
      <c r="D5266" s="132">
        <f t="shared" si="1678"/>
        <v>45271</v>
      </c>
      <c r="E5266" s="105">
        <f t="shared" si="1676"/>
        <v>5.3899999999999998E-4</v>
      </c>
      <c r="F5266" s="106">
        <f t="shared" si="1679"/>
        <v>21</v>
      </c>
      <c r="G5266" s="106">
        <f t="shared" si="1680"/>
        <v>31</v>
      </c>
      <c r="H5266" s="104">
        <f t="shared" si="1690"/>
        <v>1.0003650900000001</v>
      </c>
      <c r="I5266" s="104">
        <f t="shared" si="1681"/>
        <v>1.1165912099999999</v>
      </c>
      <c r="J5266" s="104">
        <f t="shared" si="1682"/>
        <v>1.11699886</v>
      </c>
      <c r="K5266" s="104">
        <f t="shared" si="1683"/>
        <v>57.149827100000003</v>
      </c>
      <c r="L5266" s="107">
        <f t="shared" si="1692"/>
        <v>0</v>
      </c>
      <c r="M5266" s="105">
        <f t="shared" si="1693"/>
        <v>0</v>
      </c>
      <c r="N5266" s="104">
        <f t="shared" si="1684"/>
        <v>0</v>
      </c>
      <c r="O5266" s="113">
        <f t="shared" si="1691"/>
        <v>0.11</v>
      </c>
      <c r="P5266" s="108">
        <f t="shared" si="1685"/>
        <v>1.005908679</v>
      </c>
      <c r="Q5266" s="104">
        <f t="shared" si="1686"/>
        <v>0.33767997999999999</v>
      </c>
      <c r="R5266" s="104">
        <f t="shared" si="1687"/>
        <v>0.33767997999999999</v>
      </c>
      <c r="S5266" s="109" t="s">
        <v>52</v>
      </c>
      <c r="T5266" s="110">
        <f t="shared" si="1694"/>
        <v>45301</v>
      </c>
      <c r="U5266" s="111">
        <f t="shared" si="1688"/>
        <v>0</v>
      </c>
    </row>
    <row r="5267" spans="1:21" x14ac:dyDescent="0.2">
      <c r="A5267" s="112">
        <f t="shared" si="1689"/>
        <v>45292</v>
      </c>
      <c r="B5267" s="104">
        <f t="shared" si="1677"/>
        <v>57.504636500000004</v>
      </c>
      <c r="C5267" s="104">
        <f t="shared" si="1695"/>
        <v>51.163729119946829</v>
      </c>
      <c r="D5267" s="132">
        <f t="shared" si="1678"/>
        <v>45271</v>
      </c>
      <c r="E5267" s="105">
        <f t="shared" si="1676"/>
        <v>5.3899999999999998E-4</v>
      </c>
      <c r="F5267" s="106">
        <f t="shared" si="1679"/>
        <v>22</v>
      </c>
      <c r="G5267" s="106">
        <f t="shared" si="1680"/>
        <v>31</v>
      </c>
      <c r="H5267" s="104">
        <f t="shared" si="1690"/>
        <v>1.0003824800000001</v>
      </c>
      <c r="I5267" s="104">
        <f t="shared" si="1681"/>
        <v>1.1165912099999999</v>
      </c>
      <c r="J5267" s="104">
        <f t="shared" si="1682"/>
        <v>1.1170182799999999</v>
      </c>
      <c r="K5267" s="104">
        <f t="shared" si="1683"/>
        <v>57.150820690000003</v>
      </c>
      <c r="L5267" s="107">
        <f t="shared" si="1692"/>
        <v>0</v>
      </c>
      <c r="M5267" s="105">
        <f t="shared" si="1693"/>
        <v>0</v>
      </c>
      <c r="N5267" s="104">
        <f t="shared" si="1684"/>
        <v>0</v>
      </c>
      <c r="O5267" s="113">
        <f t="shared" si="1691"/>
        <v>0.11</v>
      </c>
      <c r="P5267" s="108">
        <f t="shared" si="1685"/>
        <v>1.006190914</v>
      </c>
      <c r="Q5267" s="104">
        <f t="shared" si="1686"/>
        <v>0.35381581000000001</v>
      </c>
      <c r="R5267" s="104">
        <f t="shared" si="1687"/>
        <v>0.35381581000000001</v>
      </c>
      <c r="S5267" s="109" t="s">
        <v>52</v>
      </c>
      <c r="T5267" s="110">
        <f t="shared" si="1694"/>
        <v>45301</v>
      </c>
      <c r="U5267" s="111">
        <f t="shared" si="1688"/>
        <v>0</v>
      </c>
    </row>
    <row r="5268" spans="1:21" x14ac:dyDescent="0.2">
      <c r="A5268" s="112">
        <f t="shared" si="1689"/>
        <v>45293</v>
      </c>
      <c r="B5268" s="104">
        <f t="shared" si="1677"/>
        <v>57.521771009999995</v>
      </c>
      <c r="C5268" s="104">
        <f t="shared" si="1695"/>
        <v>51.163729119946829</v>
      </c>
      <c r="D5268" s="132">
        <f t="shared" si="1678"/>
        <v>45271</v>
      </c>
      <c r="E5268" s="105">
        <f t="shared" si="1676"/>
        <v>5.3899999999999998E-4</v>
      </c>
      <c r="F5268" s="106">
        <f t="shared" si="1679"/>
        <v>23</v>
      </c>
      <c r="G5268" s="106">
        <f t="shared" si="1680"/>
        <v>31</v>
      </c>
      <c r="H5268" s="104">
        <f t="shared" si="1690"/>
        <v>1.0003998700000001</v>
      </c>
      <c r="I5268" s="104">
        <f t="shared" si="1681"/>
        <v>1.1165912099999999</v>
      </c>
      <c r="J5268" s="104">
        <f t="shared" si="1682"/>
        <v>1.1170377</v>
      </c>
      <c r="K5268" s="104">
        <f t="shared" si="1683"/>
        <v>57.151814289999997</v>
      </c>
      <c r="L5268" s="107">
        <f t="shared" si="1692"/>
        <v>0</v>
      </c>
      <c r="M5268" s="105">
        <f t="shared" si="1693"/>
        <v>0</v>
      </c>
      <c r="N5268" s="104">
        <f t="shared" si="1684"/>
        <v>0</v>
      </c>
      <c r="O5268" s="113">
        <f t="shared" si="1691"/>
        <v>0.11</v>
      </c>
      <c r="P5268" s="108">
        <f t="shared" si="1685"/>
        <v>1.0064732279999999</v>
      </c>
      <c r="Q5268" s="104">
        <f t="shared" si="1686"/>
        <v>0.36995672000000002</v>
      </c>
      <c r="R5268" s="104">
        <f t="shared" si="1687"/>
        <v>0.36995672000000002</v>
      </c>
      <c r="S5268" s="109" t="s">
        <v>52</v>
      </c>
      <c r="T5268" s="110">
        <f t="shared" si="1694"/>
        <v>45301</v>
      </c>
      <c r="U5268" s="111">
        <f t="shared" si="1688"/>
        <v>0</v>
      </c>
    </row>
    <row r="5269" spans="1:21" x14ac:dyDescent="0.2">
      <c r="A5269" s="112">
        <f t="shared" si="1689"/>
        <v>45294</v>
      </c>
      <c r="B5269" s="104">
        <f t="shared" si="1677"/>
        <v>57.538910080000001</v>
      </c>
      <c r="C5269" s="104">
        <f t="shared" si="1695"/>
        <v>51.163729119946829</v>
      </c>
      <c r="D5269" s="132">
        <f t="shared" si="1678"/>
        <v>45271</v>
      </c>
      <c r="E5269" s="105">
        <f t="shared" si="1676"/>
        <v>5.3899999999999998E-4</v>
      </c>
      <c r="F5269" s="106">
        <f t="shared" si="1679"/>
        <v>24</v>
      </c>
      <c r="G5269" s="106">
        <f t="shared" si="1680"/>
        <v>31</v>
      </c>
      <c r="H5269" s="104">
        <f t="shared" si="1690"/>
        <v>1.0004172600000001</v>
      </c>
      <c r="I5269" s="104">
        <f t="shared" si="1681"/>
        <v>1.1165912099999999</v>
      </c>
      <c r="J5269" s="104">
        <f t="shared" si="1682"/>
        <v>1.11705711</v>
      </c>
      <c r="K5269" s="104">
        <f t="shared" si="1683"/>
        <v>57.152807379999999</v>
      </c>
      <c r="L5269" s="107">
        <f t="shared" si="1692"/>
        <v>0</v>
      </c>
      <c r="M5269" s="105">
        <f t="shared" si="1693"/>
        <v>0</v>
      </c>
      <c r="N5269" s="104">
        <f t="shared" si="1684"/>
        <v>0</v>
      </c>
      <c r="O5269" s="113">
        <f t="shared" si="1691"/>
        <v>0.11</v>
      </c>
      <c r="P5269" s="108">
        <f t="shared" si="1685"/>
        <v>1.0067556209999999</v>
      </c>
      <c r="Q5269" s="104">
        <f t="shared" si="1686"/>
        <v>0.38610270000000002</v>
      </c>
      <c r="R5269" s="104">
        <f t="shared" si="1687"/>
        <v>0.38610270000000002</v>
      </c>
      <c r="S5269" s="109" t="s">
        <v>52</v>
      </c>
      <c r="T5269" s="110">
        <f t="shared" si="1694"/>
        <v>45301</v>
      </c>
      <c r="U5269" s="111">
        <f t="shared" si="1688"/>
        <v>0</v>
      </c>
    </row>
    <row r="5270" spans="1:21" x14ac:dyDescent="0.2">
      <c r="A5270" s="112">
        <f t="shared" si="1689"/>
        <v>45295</v>
      </c>
      <c r="B5270" s="104">
        <f t="shared" si="1677"/>
        <v>57.556054799999998</v>
      </c>
      <c r="C5270" s="104">
        <f t="shared" si="1695"/>
        <v>51.163729119946829</v>
      </c>
      <c r="D5270" s="132">
        <f t="shared" si="1678"/>
        <v>45271</v>
      </c>
      <c r="E5270" s="105">
        <f t="shared" si="1676"/>
        <v>5.3899999999999998E-4</v>
      </c>
      <c r="F5270" s="106">
        <f t="shared" si="1679"/>
        <v>25</v>
      </c>
      <c r="G5270" s="106">
        <f t="shared" si="1680"/>
        <v>31</v>
      </c>
      <c r="H5270" s="104">
        <f t="shared" si="1690"/>
        <v>1.0004346500000001</v>
      </c>
      <c r="I5270" s="104">
        <f t="shared" si="1681"/>
        <v>1.1165912099999999</v>
      </c>
      <c r="J5270" s="104">
        <f t="shared" si="1682"/>
        <v>1.1170765300000001</v>
      </c>
      <c r="K5270" s="104">
        <f t="shared" si="1683"/>
        <v>57.15380098</v>
      </c>
      <c r="L5270" s="107">
        <f t="shared" si="1692"/>
        <v>0</v>
      </c>
      <c r="M5270" s="105">
        <f t="shared" si="1693"/>
        <v>0</v>
      </c>
      <c r="N5270" s="104">
        <f t="shared" si="1684"/>
        <v>0</v>
      </c>
      <c r="O5270" s="113">
        <f t="shared" si="1691"/>
        <v>0.11</v>
      </c>
      <c r="P5270" s="108">
        <f t="shared" si="1685"/>
        <v>1.0070380940000001</v>
      </c>
      <c r="Q5270" s="104">
        <f t="shared" si="1686"/>
        <v>0.40225381999999998</v>
      </c>
      <c r="R5270" s="104">
        <f t="shared" si="1687"/>
        <v>0.40225381999999998</v>
      </c>
      <c r="S5270" s="109" t="s">
        <v>52</v>
      </c>
      <c r="T5270" s="110">
        <f t="shared" si="1694"/>
        <v>45301</v>
      </c>
      <c r="U5270" s="111">
        <f t="shared" si="1688"/>
        <v>0</v>
      </c>
    </row>
    <row r="5271" spans="1:21" x14ac:dyDescent="0.2">
      <c r="A5271" s="112">
        <f t="shared" si="1689"/>
        <v>45296</v>
      </c>
      <c r="B5271" s="104">
        <f t="shared" si="1677"/>
        <v>57.573204539999999</v>
      </c>
      <c r="C5271" s="104">
        <f t="shared" si="1695"/>
        <v>51.163729119946829</v>
      </c>
      <c r="D5271" s="132">
        <f t="shared" si="1678"/>
        <v>45271</v>
      </c>
      <c r="E5271" s="105">
        <f t="shared" si="1676"/>
        <v>5.3899999999999998E-4</v>
      </c>
      <c r="F5271" s="106">
        <f t="shared" si="1679"/>
        <v>26</v>
      </c>
      <c r="G5271" s="106">
        <f t="shared" si="1680"/>
        <v>31</v>
      </c>
      <c r="H5271" s="104">
        <f t="shared" si="1690"/>
        <v>1.0004520400000001</v>
      </c>
      <c r="I5271" s="104">
        <f t="shared" si="1681"/>
        <v>1.1165912099999999</v>
      </c>
      <c r="J5271" s="104">
        <f t="shared" si="1682"/>
        <v>1.1170959499999999</v>
      </c>
      <c r="K5271" s="104">
        <f t="shared" si="1683"/>
        <v>57.154794580000001</v>
      </c>
      <c r="L5271" s="107">
        <f t="shared" si="1692"/>
        <v>0</v>
      </c>
      <c r="M5271" s="105">
        <f t="shared" si="1693"/>
        <v>0</v>
      </c>
      <c r="N5271" s="104">
        <f t="shared" si="1684"/>
        <v>0</v>
      </c>
      <c r="O5271" s="113">
        <f t="shared" si="1691"/>
        <v>0.11</v>
      </c>
      <c r="P5271" s="108">
        <f t="shared" si="1685"/>
        <v>1.0073206450000001</v>
      </c>
      <c r="Q5271" s="104">
        <f t="shared" si="1686"/>
        <v>0.41840996000000003</v>
      </c>
      <c r="R5271" s="104">
        <f t="shared" si="1687"/>
        <v>0.41840996000000003</v>
      </c>
      <c r="S5271" s="109" t="s">
        <v>52</v>
      </c>
      <c r="T5271" s="110">
        <f t="shared" si="1694"/>
        <v>45301</v>
      </c>
      <c r="U5271" s="111">
        <f t="shared" si="1688"/>
        <v>0</v>
      </c>
    </row>
    <row r="5272" spans="1:21" x14ac:dyDescent="0.2">
      <c r="A5272" s="112">
        <f t="shared" si="1689"/>
        <v>45297</v>
      </c>
      <c r="B5272" s="104">
        <f t="shared" si="1677"/>
        <v>57.590359410000005</v>
      </c>
      <c r="C5272" s="104">
        <f t="shared" si="1695"/>
        <v>51.163729119946829</v>
      </c>
      <c r="D5272" s="132">
        <f t="shared" si="1678"/>
        <v>45271</v>
      </c>
      <c r="E5272" s="105">
        <f t="shared" si="1676"/>
        <v>5.3899999999999998E-4</v>
      </c>
      <c r="F5272" s="106">
        <f t="shared" si="1679"/>
        <v>27</v>
      </c>
      <c r="G5272" s="106">
        <f t="shared" si="1680"/>
        <v>31</v>
      </c>
      <c r="H5272" s="104">
        <f t="shared" si="1690"/>
        <v>1.0004694300000001</v>
      </c>
      <c r="I5272" s="104">
        <f t="shared" si="1681"/>
        <v>1.1165912099999999</v>
      </c>
      <c r="J5272" s="104">
        <f t="shared" si="1682"/>
        <v>1.1171153700000001</v>
      </c>
      <c r="K5272" s="104">
        <f t="shared" si="1683"/>
        <v>57.155788180000002</v>
      </c>
      <c r="L5272" s="107">
        <f t="shared" si="1692"/>
        <v>0</v>
      </c>
      <c r="M5272" s="105">
        <f t="shared" si="1693"/>
        <v>0</v>
      </c>
      <c r="N5272" s="104">
        <f t="shared" si="1684"/>
        <v>0</v>
      </c>
      <c r="O5272" s="113">
        <f t="shared" si="1691"/>
        <v>0.11</v>
      </c>
      <c r="P5272" s="108">
        <f t="shared" si="1685"/>
        <v>1.007603276</v>
      </c>
      <c r="Q5272" s="104">
        <f t="shared" si="1686"/>
        <v>0.43457122999999998</v>
      </c>
      <c r="R5272" s="104">
        <f t="shared" si="1687"/>
        <v>0.43457122999999998</v>
      </c>
      <c r="S5272" s="109" t="s">
        <v>52</v>
      </c>
      <c r="T5272" s="110">
        <f t="shared" si="1694"/>
        <v>45301</v>
      </c>
      <c r="U5272" s="111">
        <f t="shared" si="1688"/>
        <v>0</v>
      </c>
    </row>
    <row r="5273" spans="1:21" x14ac:dyDescent="0.2">
      <c r="A5273" s="112">
        <f t="shared" si="1689"/>
        <v>45298</v>
      </c>
      <c r="B5273" s="104">
        <f t="shared" si="1677"/>
        <v>57.607518900000002</v>
      </c>
      <c r="C5273" s="104">
        <f t="shared" si="1695"/>
        <v>51.163729119946829</v>
      </c>
      <c r="D5273" s="132">
        <f t="shared" si="1678"/>
        <v>45271</v>
      </c>
      <c r="E5273" s="105">
        <f t="shared" si="1676"/>
        <v>5.3899999999999998E-4</v>
      </c>
      <c r="F5273" s="106">
        <f t="shared" si="1679"/>
        <v>28</v>
      </c>
      <c r="G5273" s="106">
        <f t="shared" si="1680"/>
        <v>31</v>
      </c>
      <c r="H5273" s="104">
        <f t="shared" si="1690"/>
        <v>1.0004868200000001</v>
      </c>
      <c r="I5273" s="104">
        <f t="shared" si="1681"/>
        <v>1.1165912099999999</v>
      </c>
      <c r="J5273" s="104">
        <f t="shared" si="1682"/>
        <v>1.11713478</v>
      </c>
      <c r="K5273" s="104">
        <f t="shared" si="1683"/>
        <v>57.156781270000003</v>
      </c>
      <c r="L5273" s="107">
        <f t="shared" si="1692"/>
        <v>0</v>
      </c>
      <c r="M5273" s="105">
        <f t="shared" si="1693"/>
        <v>0</v>
      </c>
      <c r="N5273" s="104">
        <f t="shared" si="1684"/>
        <v>0</v>
      </c>
      <c r="O5273" s="113">
        <f t="shared" si="1691"/>
        <v>0.11</v>
      </c>
      <c r="P5273" s="108">
        <f t="shared" si="1685"/>
        <v>1.0078859870000001</v>
      </c>
      <c r="Q5273" s="104">
        <f t="shared" si="1686"/>
        <v>0.45073763</v>
      </c>
      <c r="R5273" s="104">
        <f t="shared" si="1687"/>
        <v>0.45073763</v>
      </c>
      <c r="S5273" s="109" t="s">
        <v>52</v>
      </c>
      <c r="T5273" s="110">
        <f t="shared" si="1694"/>
        <v>45301</v>
      </c>
      <c r="U5273" s="111">
        <f t="shared" si="1688"/>
        <v>0</v>
      </c>
    </row>
    <row r="5274" spans="1:21" x14ac:dyDescent="0.2">
      <c r="A5274" s="112">
        <f t="shared" si="1689"/>
        <v>45299</v>
      </c>
      <c r="B5274" s="104">
        <f t="shared" si="1677"/>
        <v>57.624683919999995</v>
      </c>
      <c r="C5274" s="104">
        <f t="shared" si="1695"/>
        <v>51.163729119946829</v>
      </c>
      <c r="D5274" s="132">
        <f t="shared" si="1678"/>
        <v>45271</v>
      </c>
      <c r="E5274" s="105">
        <f t="shared" si="1676"/>
        <v>5.3899999999999998E-4</v>
      </c>
      <c r="F5274" s="106">
        <f t="shared" si="1679"/>
        <v>29</v>
      </c>
      <c r="G5274" s="106">
        <f t="shared" si="1680"/>
        <v>31</v>
      </c>
      <c r="H5274" s="104">
        <f t="shared" si="1690"/>
        <v>1.0005042099999999</v>
      </c>
      <c r="I5274" s="104">
        <f t="shared" si="1681"/>
        <v>1.1165912099999999</v>
      </c>
      <c r="J5274" s="104">
        <f t="shared" si="1682"/>
        <v>1.1171542000000001</v>
      </c>
      <c r="K5274" s="104">
        <f t="shared" si="1683"/>
        <v>57.157774869999997</v>
      </c>
      <c r="L5274" s="107">
        <f t="shared" si="1692"/>
        <v>0</v>
      </c>
      <c r="M5274" s="105">
        <f t="shared" si="1693"/>
        <v>0</v>
      </c>
      <c r="N5274" s="104">
        <f t="shared" si="1684"/>
        <v>0</v>
      </c>
      <c r="O5274" s="113">
        <f t="shared" si="1691"/>
        <v>0.11</v>
      </c>
      <c r="P5274" s="108">
        <f t="shared" si="1685"/>
        <v>1.008168776</v>
      </c>
      <c r="Q5274" s="104">
        <f t="shared" si="1686"/>
        <v>0.46690904999999999</v>
      </c>
      <c r="R5274" s="104">
        <f t="shared" si="1687"/>
        <v>0.46690904999999999</v>
      </c>
      <c r="S5274" s="109" t="s">
        <v>52</v>
      </c>
      <c r="T5274" s="110">
        <f t="shared" si="1694"/>
        <v>45301</v>
      </c>
      <c r="U5274" s="111">
        <f t="shared" si="1688"/>
        <v>0</v>
      </c>
    </row>
    <row r="5275" spans="1:21" x14ac:dyDescent="0.2">
      <c r="A5275" s="112">
        <f t="shared" si="1689"/>
        <v>45300</v>
      </c>
      <c r="B5275" s="104">
        <f t="shared" si="1677"/>
        <v>57.641854080000002</v>
      </c>
      <c r="C5275" s="104">
        <f t="shared" si="1695"/>
        <v>51.163729119946829</v>
      </c>
      <c r="D5275" s="132">
        <f t="shared" si="1678"/>
        <v>45271</v>
      </c>
      <c r="E5275" s="105">
        <f t="shared" si="1676"/>
        <v>5.3899999999999998E-4</v>
      </c>
      <c r="F5275" s="106">
        <f t="shared" si="1679"/>
        <v>30</v>
      </c>
      <c r="G5275" s="106">
        <f t="shared" si="1680"/>
        <v>31</v>
      </c>
      <c r="H5275" s="104">
        <f t="shared" si="1690"/>
        <v>1.0005215999999999</v>
      </c>
      <c r="I5275" s="104">
        <f t="shared" si="1681"/>
        <v>1.1165912099999999</v>
      </c>
      <c r="J5275" s="104">
        <f t="shared" si="1682"/>
        <v>1.11717362</v>
      </c>
      <c r="K5275" s="104">
        <f t="shared" si="1683"/>
        <v>57.158768469999998</v>
      </c>
      <c r="L5275" s="107">
        <f t="shared" si="1692"/>
        <v>0</v>
      </c>
      <c r="M5275" s="105">
        <f t="shared" si="1693"/>
        <v>0</v>
      </c>
      <c r="N5275" s="104">
        <f t="shared" si="1684"/>
        <v>0</v>
      </c>
      <c r="O5275" s="113">
        <f t="shared" si="1691"/>
        <v>0.11</v>
      </c>
      <c r="P5275" s="108">
        <f t="shared" si="1685"/>
        <v>1.0084516450000001</v>
      </c>
      <c r="Q5275" s="104">
        <f t="shared" si="1686"/>
        <v>0.48308561</v>
      </c>
      <c r="R5275" s="104">
        <f t="shared" si="1687"/>
        <v>0.48308561</v>
      </c>
      <c r="S5275" s="109" t="s">
        <v>52</v>
      </c>
      <c r="T5275" s="110">
        <f t="shared" si="1694"/>
        <v>45301</v>
      </c>
      <c r="U5275" s="111">
        <f t="shared" si="1688"/>
        <v>0</v>
      </c>
    </row>
    <row r="5276" spans="1:21" x14ac:dyDescent="0.2">
      <c r="A5276" s="112">
        <f t="shared" si="1689"/>
        <v>45301</v>
      </c>
      <c r="B5276" s="104">
        <f t="shared" si="1677"/>
        <v>57.659029889999999</v>
      </c>
      <c r="C5276" s="104">
        <f t="shared" si="1695"/>
        <v>51.163729119946829</v>
      </c>
      <c r="D5276" s="132">
        <f t="shared" si="1678"/>
        <v>45271</v>
      </c>
      <c r="E5276" s="105">
        <f t="shared" si="1676"/>
        <v>5.3899999999999998E-4</v>
      </c>
      <c r="F5276" s="106">
        <f t="shared" si="1679"/>
        <v>31</v>
      </c>
      <c r="G5276" s="106">
        <f t="shared" si="1680"/>
        <v>31</v>
      </c>
      <c r="H5276" s="104">
        <f t="shared" si="1690"/>
        <v>1.0005390000000001</v>
      </c>
      <c r="I5276" s="104">
        <f t="shared" si="1681"/>
        <v>1.1165912099999999</v>
      </c>
      <c r="J5276" s="104">
        <f t="shared" si="1682"/>
        <v>1.11719305</v>
      </c>
      <c r="K5276" s="104">
        <f t="shared" si="1683"/>
        <v>57.159762579999999</v>
      </c>
      <c r="L5276" s="107">
        <f t="shared" si="1692"/>
        <v>172</v>
      </c>
      <c r="M5276" s="105">
        <f t="shared" si="1693"/>
        <v>1</v>
      </c>
      <c r="N5276" s="104">
        <f t="shared" si="1684"/>
        <v>57.159762579999999</v>
      </c>
      <c r="O5276" s="113">
        <f t="shared" si="1691"/>
        <v>0.11</v>
      </c>
      <c r="P5276" s="108">
        <f t="shared" si="1685"/>
        <v>1.0087345940000001</v>
      </c>
      <c r="Q5276" s="104">
        <f t="shared" si="1686"/>
        <v>0.49926731000000002</v>
      </c>
      <c r="R5276" s="104">
        <f t="shared" si="1687"/>
        <v>57.659029889999999</v>
      </c>
      <c r="S5276" s="109" t="s">
        <v>52</v>
      </c>
      <c r="T5276" s="110">
        <f t="shared" si="1694"/>
        <v>45301</v>
      </c>
      <c r="U5276" s="140">
        <f t="shared" si="1688"/>
        <v>0</v>
      </c>
    </row>
    <row r="5277" spans="1:21" x14ac:dyDescent="0.2">
      <c r="A5277" s="112">
        <f t="shared" si="1689"/>
        <v>45302</v>
      </c>
      <c r="B5277" s="104">
        <f t="shared" si="1677"/>
        <v>1E-8</v>
      </c>
      <c r="C5277" s="104">
        <f t="shared" si="1695"/>
        <v>9.9468309144867817E-9</v>
      </c>
      <c r="D5277" s="132">
        <f t="shared" si="1678"/>
        <v>45302</v>
      </c>
      <c r="E5277" s="105">
        <f t="shared" si="1676"/>
        <v>1.25E-3</v>
      </c>
      <c r="F5277" s="106">
        <f t="shared" si="1679"/>
        <v>1</v>
      </c>
      <c r="G5277" s="106">
        <f t="shared" si="1680"/>
        <v>31</v>
      </c>
      <c r="H5277" s="104">
        <f t="shared" si="1690"/>
        <v>1.0000402900000001</v>
      </c>
      <c r="I5277" s="104">
        <f t="shared" si="1681"/>
        <v>1.11719305</v>
      </c>
      <c r="J5277" s="104">
        <f t="shared" si="1682"/>
        <v>1.11723806</v>
      </c>
      <c r="K5277" s="104">
        <f t="shared" si="1683"/>
        <v>1E-8</v>
      </c>
      <c r="L5277" s="107">
        <f t="shared" si="1692"/>
        <v>0</v>
      </c>
      <c r="M5277" s="105">
        <f t="shared" si="1693"/>
        <v>0</v>
      </c>
      <c r="N5277" s="104">
        <f t="shared" si="1684"/>
        <v>0</v>
      </c>
      <c r="O5277" s="113">
        <f t="shared" si="1691"/>
        <v>0.11</v>
      </c>
      <c r="P5277" s="108">
        <f t="shared" si="1685"/>
        <v>1.0002805770000001</v>
      </c>
      <c r="Q5277" s="104">
        <f t="shared" si="1686"/>
        <v>0</v>
      </c>
      <c r="R5277" s="104">
        <f t="shared" si="1687"/>
        <v>0</v>
      </c>
      <c r="S5277" s="109" t="s">
        <v>52</v>
      </c>
      <c r="T5277" s="110">
        <f t="shared" si="1694"/>
        <v>45332</v>
      </c>
      <c r="U5277" s="111">
        <f t="shared" si="1688"/>
        <v>0</v>
      </c>
    </row>
    <row r="5278" spans="1:21" x14ac:dyDescent="0.2">
      <c r="A5278" s="112">
        <f t="shared" si="1689"/>
        <v>45303</v>
      </c>
      <c r="B5278" s="104">
        <f t="shared" si="1677"/>
        <v>1E-8</v>
      </c>
      <c r="C5278" s="104">
        <f t="shared" si="1695"/>
        <v>9.9468309144867817E-9</v>
      </c>
      <c r="D5278" s="132">
        <f t="shared" si="1678"/>
        <v>45302</v>
      </c>
      <c r="E5278" s="105">
        <f t="shared" si="1676"/>
        <v>1.25E-3</v>
      </c>
      <c r="F5278" s="106">
        <f t="shared" si="1679"/>
        <v>2</v>
      </c>
      <c r="G5278" s="106">
        <f t="shared" si="1680"/>
        <v>31</v>
      </c>
      <c r="H5278" s="104">
        <f t="shared" si="1690"/>
        <v>1.00008059</v>
      </c>
      <c r="I5278" s="104">
        <f t="shared" si="1681"/>
        <v>1.11719305</v>
      </c>
      <c r="J5278" s="104">
        <f t="shared" si="1682"/>
        <v>1.11728308</v>
      </c>
      <c r="K5278" s="104">
        <f t="shared" si="1683"/>
        <v>1E-8</v>
      </c>
      <c r="L5278" s="107">
        <f t="shared" si="1692"/>
        <v>0</v>
      </c>
      <c r="M5278" s="105">
        <f t="shared" si="1693"/>
        <v>0</v>
      </c>
      <c r="N5278" s="104">
        <f t="shared" si="1684"/>
        <v>0</v>
      </c>
      <c r="O5278" s="113">
        <f t="shared" si="1691"/>
        <v>0.11</v>
      </c>
      <c r="P5278" s="108">
        <f t="shared" si="1685"/>
        <v>1.000561233</v>
      </c>
      <c r="Q5278" s="104">
        <f t="shared" si="1686"/>
        <v>0</v>
      </c>
      <c r="R5278" s="104">
        <f t="shared" si="1687"/>
        <v>0</v>
      </c>
      <c r="S5278" s="109" t="s">
        <v>52</v>
      </c>
      <c r="T5278" s="110">
        <f t="shared" si="1694"/>
        <v>45332</v>
      </c>
      <c r="U5278" s="111">
        <f t="shared" si="1688"/>
        <v>0</v>
      </c>
    </row>
    <row r="5279" spans="1:21" x14ac:dyDescent="0.2">
      <c r="A5279" s="112">
        <f t="shared" si="1689"/>
        <v>45304</v>
      </c>
      <c r="B5279" s="104">
        <f t="shared" si="1677"/>
        <v>1E-8</v>
      </c>
      <c r="C5279" s="104">
        <f t="shared" si="1695"/>
        <v>9.9468309144867817E-9</v>
      </c>
      <c r="D5279" s="132">
        <f t="shared" si="1678"/>
        <v>45302</v>
      </c>
      <c r="E5279" s="105">
        <f t="shared" si="1676"/>
        <v>1.25E-3</v>
      </c>
      <c r="F5279" s="106">
        <f t="shared" si="1679"/>
        <v>3</v>
      </c>
      <c r="G5279" s="106">
        <f t="shared" si="1680"/>
        <v>31</v>
      </c>
      <c r="H5279" s="104">
        <f t="shared" si="1690"/>
        <v>1.00012089</v>
      </c>
      <c r="I5279" s="104">
        <f t="shared" si="1681"/>
        <v>1.11719305</v>
      </c>
      <c r="J5279" s="104">
        <f t="shared" si="1682"/>
        <v>1.1173280999999999</v>
      </c>
      <c r="K5279" s="104">
        <f t="shared" si="1683"/>
        <v>1E-8</v>
      </c>
      <c r="L5279" s="107">
        <f t="shared" si="1692"/>
        <v>0</v>
      </c>
      <c r="M5279" s="105">
        <f t="shared" si="1693"/>
        <v>0</v>
      </c>
      <c r="N5279" s="104">
        <f t="shared" si="1684"/>
        <v>0</v>
      </c>
      <c r="O5279" s="113">
        <f t="shared" si="1691"/>
        <v>0.11</v>
      </c>
      <c r="P5279" s="108">
        <f t="shared" si="1685"/>
        <v>1.0008419669999999</v>
      </c>
      <c r="Q5279" s="104">
        <f t="shared" si="1686"/>
        <v>0</v>
      </c>
      <c r="R5279" s="104">
        <f t="shared" si="1687"/>
        <v>0</v>
      </c>
      <c r="S5279" s="109" t="s">
        <v>52</v>
      </c>
      <c r="T5279" s="110">
        <f t="shared" si="1694"/>
        <v>45332</v>
      </c>
      <c r="U5279" s="111">
        <f t="shared" si="1688"/>
        <v>0</v>
      </c>
    </row>
    <row r="5280" spans="1:21" x14ac:dyDescent="0.2">
      <c r="A5280" s="112">
        <f t="shared" si="1689"/>
        <v>45305</v>
      </c>
      <c r="B5280" s="104">
        <f t="shared" si="1677"/>
        <v>1E-8</v>
      </c>
      <c r="C5280" s="104">
        <f t="shared" si="1695"/>
        <v>9.9468309144867817E-9</v>
      </c>
      <c r="D5280" s="132">
        <f t="shared" si="1678"/>
        <v>45302</v>
      </c>
      <c r="E5280" s="105">
        <f t="shared" si="1676"/>
        <v>1.25E-3</v>
      </c>
      <c r="F5280" s="106">
        <f t="shared" si="1679"/>
        <v>4</v>
      </c>
      <c r="G5280" s="106">
        <f t="shared" si="1680"/>
        <v>31</v>
      </c>
      <c r="H5280" s="104">
        <f t="shared" si="1690"/>
        <v>1.0001612</v>
      </c>
      <c r="I5280" s="104">
        <f t="shared" si="1681"/>
        <v>1.11719305</v>
      </c>
      <c r="J5280" s="104">
        <f t="shared" si="1682"/>
        <v>1.11737314</v>
      </c>
      <c r="K5280" s="104">
        <f t="shared" si="1683"/>
        <v>1E-8</v>
      </c>
      <c r="L5280" s="107">
        <f t="shared" si="1692"/>
        <v>0</v>
      </c>
      <c r="M5280" s="105">
        <f t="shared" si="1693"/>
        <v>0</v>
      </c>
      <c r="N5280" s="104">
        <f t="shared" si="1684"/>
        <v>0</v>
      </c>
      <c r="O5280" s="113">
        <f t="shared" si="1691"/>
        <v>0.11</v>
      </c>
      <c r="P5280" s="108">
        <f t="shared" si="1685"/>
        <v>1.0011227810000001</v>
      </c>
      <c r="Q5280" s="104">
        <f t="shared" si="1686"/>
        <v>0</v>
      </c>
      <c r="R5280" s="104">
        <f t="shared" si="1687"/>
        <v>0</v>
      </c>
      <c r="S5280" s="109" t="s">
        <v>52</v>
      </c>
      <c r="T5280" s="110">
        <f t="shared" si="1694"/>
        <v>45332</v>
      </c>
      <c r="U5280" s="111">
        <f t="shared" si="1688"/>
        <v>0</v>
      </c>
    </row>
    <row r="5281" spans="1:21" x14ac:dyDescent="0.2">
      <c r="A5281" s="112">
        <f t="shared" si="1689"/>
        <v>45306</v>
      </c>
      <c r="B5281" s="104">
        <f t="shared" si="1677"/>
        <v>1E-8</v>
      </c>
      <c r="C5281" s="104">
        <f t="shared" si="1695"/>
        <v>9.9468309144867817E-9</v>
      </c>
      <c r="D5281" s="132">
        <f t="shared" si="1678"/>
        <v>45302</v>
      </c>
      <c r="E5281" s="105">
        <f t="shared" si="1676"/>
        <v>1.25E-3</v>
      </c>
      <c r="F5281" s="106">
        <f t="shared" si="1679"/>
        <v>5</v>
      </c>
      <c r="G5281" s="106">
        <f t="shared" si="1680"/>
        <v>31</v>
      </c>
      <c r="H5281" s="104">
        <f t="shared" si="1690"/>
        <v>1.0002015</v>
      </c>
      <c r="I5281" s="104">
        <f t="shared" si="1681"/>
        <v>1.11719305</v>
      </c>
      <c r="J5281" s="104">
        <f t="shared" si="1682"/>
        <v>1.1174181599999999</v>
      </c>
      <c r="K5281" s="104">
        <f t="shared" si="1683"/>
        <v>1E-8</v>
      </c>
      <c r="L5281" s="107">
        <f t="shared" si="1692"/>
        <v>0</v>
      </c>
      <c r="M5281" s="105">
        <f t="shared" si="1693"/>
        <v>0</v>
      </c>
      <c r="N5281" s="104">
        <f t="shared" si="1684"/>
        <v>0</v>
      </c>
      <c r="O5281" s="113">
        <f t="shared" si="1691"/>
        <v>0.11</v>
      </c>
      <c r="P5281" s="108">
        <f t="shared" si="1685"/>
        <v>1.001403673</v>
      </c>
      <c r="Q5281" s="104">
        <f t="shared" si="1686"/>
        <v>0</v>
      </c>
      <c r="R5281" s="104">
        <f t="shared" si="1687"/>
        <v>0</v>
      </c>
      <c r="S5281" s="109" t="s">
        <v>52</v>
      </c>
      <c r="T5281" s="110">
        <f t="shared" si="1694"/>
        <v>45332</v>
      </c>
      <c r="U5281" s="111">
        <f t="shared" si="1688"/>
        <v>0</v>
      </c>
    </row>
    <row r="5282" spans="1:21" x14ac:dyDescent="0.2">
      <c r="A5282" s="112">
        <f t="shared" si="1689"/>
        <v>45307</v>
      </c>
      <c r="B5282" s="104">
        <f t="shared" si="1677"/>
        <v>1E-8</v>
      </c>
      <c r="C5282" s="104">
        <f t="shared" si="1695"/>
        <v>9.9468309144867817E-9</v>
      </c>
      <c r="D5282" s="132">
        <f t="shared" si="1678"/>
        <v>45302</v>
      </c>
      <c r="E5282" s="105">
        <f t="shared" si="1676"/>
        <v>1.25E-3</v>
      </c>
      <c r="F5282" s="106">
        <f t="shared" si="1679"/>
        <v>6</v>
      </c>
      <c r="G5282" s="106">
        <f t="shared" si="1680"/>
        <v>31</v>
      </c>
      <c r="H5282" s="104">
        <f t="shared" si="1690"/>
        <v>1.0002418099999999</v>
      </c>
      <c r="I5282" s="104">
        <f t="shared" si="1681"/>
        <v>1.11719305</v>
      </c>
      <c r="J5282" s="104">
        <f t="shared" si="1682"/>
        <v>1.1174631900000001</v>
      </c>
      <c r="K5282" s="104">
        <f t="shared" si="1683"/>
        <v>1E-8</v>
      </c>
      <c r="L5282" s="107">
        <f t="shared" si="1692"/>
        <v>0</v>
      </c>
      <c r="M5282" s="105">
        <f t="shared" si="1693"/>
        <v>0</v>
      </c>
      <c r="N5282" s="104">
        <f t="shared" si="1684"/>
        <v>0</v>
      </c>
      <c r="O5282" s="113">
        <f t="shared" si="1691"/>
        <v>0.11</v>
      </c>
      <c r="P5282" s="108">
        <f t="shared" si="1685"/>
        <v>1.0016846429999999</v>
      </c>
      <c r="Q5282" s="104">
        <f t="shared" si="1686"/>
        <v>0</v>
      </c>
      <c r="R5282" s="104">
        <f t="shared" si="1687"/>
        <v>0</v>
      </c>
      <c r="S5282" s="109" t="s">
        <v>52</v>
      </c>
      <c r="T5282" s="110">
        <f t="shared" si="1694"/>
        <v>45332</v>
      </c>
      <c r="U5282" s="111">
        <f t="shared" si="1688"/>
        <v>0</v>
      </c>
    </row>
    <row r="5283" spans="1:21" x14ac:dyDescent="0.2">
      <c r="A5283" s="112">
        <f t="shared" si="1689"/>
        <v>45308</v>
      </c>
      <c r="B5283" s="104">
        <f t="shared" si="1677"/>
        <v>1E-8</v>
      </c>
      <c r="C5283" s="104">
        <f t="shared" si="1695"/>
        <v>9.9468309144867817E-9</v>
      </c>
      <c r="D5283" s="132">
        <f t="shared" si="1678"/>
        <v>45302</v>
      </c>
      <c r="E5283" s="105">
        <f t="shared" si="1676"/>
        <v>1.25E-3</v>
      </c>
      <c r="F5283" s="106">
        <f t="shared" si="1679"/>
        <v>7</v>
      </c>
      <c r="G5283" s="106">
        <f t="shared" si="1680"/>
        <v>31</v>
      </c>
      <c r="H5283" s="104">
        <f t="shared" si="1690"/>
        <v>1.0002821200000001</v>
      </c>
      <c r="I5283" s="104">
        <f t="shared" si="1681"/>
        <v>1.11719305</v>
      </c>
      <c r="J5283" s="104">
        <f t="shared" si="1682"/>
        <v>1.1175082300000001</v>
      </c>
      <c r="K5283" s="104">
        <f t="shared" si="1683"/>
        <v>1E-8</v>
      </c>
      <c r="L5283" s="107">
        <f t="shared" si="1692"/>
        <v>0</v>
      </c>
      <c r="M5283" s="105">
        <f t="shared" si="1693"/>
        <v>0</v>
      </c>
      <c r="N5283" s="104">
        <f t="shared" si="1684"/>
        <v>0</v>
      </c>
      <c r="O5283" s="113">
        <f t="shared" si="1691"/>
        <v>0.11</v>
      </c>
      <c r="P5283" s="108">
        <f t="shared" si="1685"/>
        <v>1.001965693</v>
      </c>
      <c r="Q5283" s="104">
        <f t="shared" si="1686"/>
        <v>0</v>
      </c>
      <c r="R5283" s="104">
        <f t="shared" si="1687"/>
        <v>0</v>
      </c>
      <c r="S5283" s="109" t="s">
        <v>52</v>
      </c>
      <c r="T5283" s="110">
        <f t="shared" si="1694"/>
        <v>45332</v>
      </c>
      <c r="U5283" s="111">
        <f t="shared" si="1688"/>
        <v>0</v>
      </c>
    </row>
    <row r="5284" spans="1:21" x14ac:dyDescent="0.2">
      <c r="A5284" s="112">
        <f t="shared" si="1689"/>
        <v>45309</v>
      </c>
      <c r="B5284" s="104">
        <f t="shared" si="1677"/>
        <v>1E-8</v>
      </c>
      <c r="C5284" s="104">
        <f t="shared" si="1695"/>
        <v>9.9468309144867817E-9</v>
      </c>
      <c r="D5284" s="132">
        <f t="shared" si="1678"/>
        <v>45302</v>
      </c>
      <c r="E5284" s="105">
        <f t="shared" si="1676"/>
        <v>1.25E-3</v>
      </c>
      <c r="F5284" s="106">
        <f t="shared" si="1679"/>
        <v>8</v>
      </c>
      <c r="G5284" s="106">
        <f t="shared" si="1680"/>
        <v>31</v>
      </c>
      <c r="H5284" s="104">
        <f t="shared" si="1690"/>
        <v>1.00032243</v>
      </c>
      <c r="I5284" s="104">
        <f t="shared" si="1681"/>
        <v>1.11719305</v>
      </c>
      <c r="J5284" s="104">
        <f t="shared" si="1682"/>
        <v>1.11755326</v>
      </c>
      <c r="K5284" s="104">
        <f t="shared" si="1683"/>
        <v>1E-8</v>
      </c>
      <c r="L5284" s="107">
        <f t="shared" si="1692"/>
        <v>0</v>
      </c>
      <c r="M5284" s="105">
        <f t="shared" si="1693"/>
        <v>0</v>
      </c>
      <c r="N5284" s="104">
        <f t="shared" si="1684"/>
        <v>0</v>
      </c>
      <c r="O5284" s="113">
        <f t="shared" si="1691"/>
        <v>0.11</v>
      </c>
      <c r="P5284" s="108">
        <f t="shared" si="1685"/>
        <v>1.002246822</v>
      </c>
      <c r="Q5284" s="104">
        <f t="shared" si="1686"/>
        <v>0</v>
      </c>
      <c r="R5284" s="104">
        <f t="shared" si="1687"/>
        <v>0</v>
      </c>
      <c r="S5284" s="109" t="s">
        <v>52</v>
      </c>
      <c r="T5284" s="110">
        <f t="shared" si="1694"/>
        <v>45332</v>
      </c>
      <c r="U5284" s="111">
        <f t="shared" si="1688"/>
        <v>0</v>
      </c>
    </row>
    <row r="5285" spans="1:21" x14ac:dyDescent="0.2">
      <c r="A5285" s="112">
        <f t="shared" si="1689"/>
        <v>45310</v>
      </c>
      <c r="B5285" s="104">
        <f t="shared" si="1677"/>
        <v>1E-8</v>
      </c>
      <c r="C5285" s="104">
        <f t="shared" si="1695"/>
        <v>9.9468309144867817E-9</v>
      </c>
      <c r="D5285" s="132">
        <f t="shared" si="1678"/>
        <v>45302</v>
      </c>
      <c r="E5285" s="105">
        <f t="shared" si="1676"/>
        <v>1.25E-3</v>
      </c>
      <c r="F5285" s="106">
        <f t="shared" si="1679"/>
        <v>9</v>
      </c>
      <c r="G5285" s="106">
        <f t="shared" si="1680"/>
        <v>31</v>
      </c>
      <c r="H5285" s="104">
        <f t="shared" si="1690"/>
        <v>1.0003627399999999</v>
      </c>
      <c r="I5285" s="104">
        <f t="shared" si="1681"/>
        <v>1.11719305</v>
      </c>
      <c r="J5285" s="104">
        <f t="shared" si="1682"/>
        <v>1.1175983</v>
      </c>
      <c r="K5285" s="104">
        <f t="shared" si="1683"/>
        <v>1E-8</v>
      </c>
      <c r="L5285" s="107">
        <f t="shared" si="1692"/>
        <v>0</v>
      </c>
      <c r="M5285" s="105">
        <f t="shared" si="1693"/>
        <v>0</v>
      </c>
      <c r="N5285" s="104">
        <f t="shared" si="1684"/>
        <v>0</v>
      </c>
      <c r="O5285" s="113">
        <f t="shared" si="1691"/>
        <v>0.11</v>
      </c>
      <c r="P5285" s="108">
        <f t="shared" si="1685"/>
        <v>1.002528029</v>
      </c>
      <c r="Q5285" s="104">
        <f t="shared" si="1686"/>
        <v>0</v>
      </c>
      <c r="R5285" s="104">
        <f t="shared" si="1687"/>
        <v>0</v>
      </c>
      <c r="S5285" s="109" t="s">
        <v>52</v>
      </c>
      <c r="T5285" s="110">
        <f t="shared" si="1694"/>
        <v>45332</v>
      </c>
      <c r="U5285" s="111">
        <f t="shared" si="1688"/>
        <v>0</v>
      </c>
    </row>
    <row r="5286" spans="1:21" x14ac:dyDescent="0.2">
      <c r="A5286" s="112">
        <f t="shared" si="1689"/>
        <v>45311</v>
      </c>
      <c r="B5286" s="104">
        <f t="shared" si="1677"/>
        <v>1E-8</v>
      </c>
      <c r="C5286" s="104">
        <f t="shared" si="1695"/>
        <v>9.9468309144867817E-9</v>
      </c>
      <c r="D5286" s="132">
        <f t="shared" si="1678"/>
        <v>45302</v>
      </c>
      <c r="E5286" s="105">
        <f t="shared" si="1676"/>
        <v>1.25E-3</v>
      </c>
      <c r="F5286" s="106">
        <f t="shared" si="1679"/>
        <v>10</v>
      </c>
      <c r="G5286" s="106">
        <f t="shared" si="1680"/>
        <v>31</v>
      </c>
      <c r="H5286" s="104">
        <f t="shared" si="1690"/>
        <v>1.0004030500000001</v>
      </c>
      <c r="I5286" s="104">
        <f t="shared" si="1681"/>
        <v>1.11719305</v>
      </c>
      <c r="J5286" s="104">
        <f t="shared" si="1682"/>
        <v>1.1176433299999999</v>
      </c>
      <c r="K5286" s="104">
        <f t="shared" si="1683"/>
        <v>1E-8</v>
      </c>
      <c r="L5286" s="107">
        <f t="shared" si="1692"/>
        <v>0</v>
      </c>
      <c r="M5286" s="105">
        <f t="shared" si="1693"/>
        <v>0</v>
      </c>
      <c r="N5286" s="104">
        <f t="shared" si="1684"/>
        <v>0</v>
      </c>
      <c r="O5286" s="113">
        <f t="shared" si="1691"/>
        <v>0.11</v>
      </c>
      <c r="P5286" s="108">
        <f t="shared" si="1685"/>
        <v>1.002809316</v>
      </c>
      <c r="Q5286" s="104">
        <f t="shared" si="1686"/>
        <v>0</v>
      </c>
      <c r="R5286" s="104">
        <f t="shared" si="1687"/>
        <v>0</v>
      </c>
      <c r="S5286" s="109" t="s">
        <v>52</v>
      </c>
      <c r="T5286" s="110">
        <f t="shared" si="1694"/>
        <v>45332</v>
      </c>
      <c r="U5286" s="111">
        <f t="shared" si="1688"/>
        <v>0</v>
      </c>
    </row>
    <row r="5287" spans="1:21" x14ac:dyDescent="0.2">
      <c r="A5287" s="112">
        <f t="shared" si="1689"/>
        <v>45312</v>
      </c>
      <c r="B5287" s="104">
        <f t="shared" si="1677"/>
        <v>1E-8</v>
      </c>
      <c r="C5287" s="104">
        <f t="shared" si="1695"/>
        <v>9.9468309144867817E-9</v>
      </c>
      <c r="D5287" s="132">
        <f t="shared" si="1678"/>
        <v>45302</v>
      </c>
      <c r="E5287" s="105">
        <f t="shared" si="1676"/>
        <v>1.25E-3</v>
      </c>
      <c r="F5287" s="106">
        <f t="shared" si="1679"/>
        <v>11</v>
      </c>
      <c r="G5287" s="106">
        <f t="shared" si="1680"/>
        <v>31</v>
      </c>
      <c r="H5287" s="104">
        <f t="shared" si="1690"/>
        <v>1.00044336</v>
      </c>
      <c r="I5287" s="104">
        <f t="shared" si="1681"/>
        <v>1.11719305</v>
      </c>
      <c r="J5287" s="104">
        <f t="shared" si="1682"/>
        <v>1.11768836</v>
      </c>
      <c r="K5287" s="104">
        <f t="shared" si="1683"/>
        <v>1E-8</v>
      </c>
      <c r="L5287" s="107">
        <f t="shared" si="1692"/>
        <v>0</v>
      </c>
      <c r="M5287" s="105">
        <f t="shared" si="1693"/>
        <v>0</v>
      </c>
      <c r="N5287" s="104">
        <f t="shared" si="1684"/>
        <v>0</v>
      </c>
      <c r="O5287" s="113">
        <f t="shared" si="1691"/>
        <v>0.11</v>
      </c>
      <c r="P5287" s="108">
        <f t="shared" si="1685"/>
        <v>1.003090681</v>
      </c>
      <c r="Q5287" s="104">
        <f t="shared" si="1686"/>
        <v>0</v>
      </c>
      <c r="R5287" s="104">
        <f t="shared" si="1687"/>
        <v>0</v>
      </c>
      <c r="S5287" s="109" t="s">
        <v>52</v>
      </c>
      <c r="T5287" s="110">
        <f t="shared" si="1694"/>
        <v>45332</v>
      </c>
      <c r="U5287" s="111">
        <f t="shared" si="1688"/>
        <v>0</v>
      </c>
    </row>
    <row r="5288" spans="1:21" x14ac:dyDescent="0.2">
      <c r="A5288" s="112">
        <f t="shared" si="1689"/>
        <v>45313</v>
      </c>
      <c r="B5288" s="104">
        <f t="shared" si="1677"/>
        <v>1E-8</v>
      </c>
      <c r="C5288" s="104">
        <f t="shared" si="1695"/>
        <v>9.9468309144867817E-9</v>
      </c>
      <c r="D5288" s="132">
        <f t="shared" si="1678"/>
        <v>45302</v>
      </c>
      <c r="E5288" s="105">
        <f t="shared" si="1676"/>
        <v>1.25E-3</v>
      </c>
      <c r="F5288" s="106">
        <f t="shared" si="1679"/>
        <v>12</v>
      </c>
      <c r="G5288" s="106">
        <f t="shared" si="1680"/>
        <v>31</v>
      </c>
      <c r="H5288" s="104">
        <f t="shared" si="1690"/>
        <v>1.0004836800000001</v>
      </c>
      <c r="I5288" s="104">
        <f t="shared" si="1681"/>
        <v>1.11719305</v>
      </c>
      <c r="J5288" s="104">
        <f t="shared" si="1682"/>
        <v>1.11773341</v>
      </c>
      <c r="K5288" s="104">
        <f t="shared" si="1683"/>
        <v>1E-8</v>
      </c>
      <c r="L5288" s="107">
        <f t="shared" si="1692"/>
        <v>0</v>
      </c>
      <c r="M5288" s="105">
        <f t="shared" si="1693"/>
        <v>0</v>
      </c>
      <c r="N5288" s="104">
        <f t="shared" si="1684"/>
        <v>0</v>
      </c>
      <c r="O5288" s="113">
        <f t="shared" si="1691"/>
        <v>0.11</v>
      </c>
      <c r="P5288" s="108">
        <f t="shared" si="1685"/>
        <v>1.0033721250000001</v>
      </c>
      <c r="Q5288" s="104">
        <f t="shared" si="1686"/>
        <v>0</v>
      </c>
      <c r="R5288" s="104">
        <f t="shared" si="1687"/>
        <v>0</v>
      </c>
      <c r="S5288" s="109" t="s">
        <v>52</v>
      </c>
      <c r="T5288" s="110">
        <f t="shared" si="1694"/>
        <v>45332</v>
      </c>
      <c r="U5288" s="111">
        <f t="shared" si="1688"/>
        <v>0</v>
      </c>
    </row>
    <row r="5289" spans="1:21" x14ac:dyDescent="0.2">
      <c r="A5289" s="112">
        <f t="shared" si="1689"/>
        <v>45314</v>
      </c>
      <c r="B5289" s="104">
        <f t="shared" si="1677"/>
        <v>1E-8</v>
      </c>
      <c r="C5289" s="104">
        <f t="shared" si="1695"/>
        <v>9.9468309144867817E-9</v>
      </c>
      <c r="D5289" s="132">
        <f t="shared" si="1678"/>
        <v>45302</v>
      </c>
      <c r="E5289" s="105">
        <f t="shared" si="1676"/>
        <v>1.25E-3</v>
      </c>
      <c r="F5289" s="106">
        <f t="shared" si="1679"/>
        <v>13</v>
      </c>
      <c r="G5289" s="106">
        <f t="shared" si="1680"/>
        <v>31</v>
      </c>
      <c r="H5289" s="104">
        <f t="shared" si="1690"/>
        <v>1.000524</v>
      </c>
      <c r="I5289" s="104">
        <f t="shared" si="1681"/>
        <v>1.11719305</v>
      </c>
      <c r="J5289" s="104">
        <f t="shared" si="1682"/>
        <v>1.1177784500000001</v>
      </c>
      <c r="K5289" s="104">
        <f t="shared" si="1683"/>
        <v>1E-8</v>
      </c>
      <c r="L5289" s="107">
        <f t="shared" si="1692"/>
        <v>0</v>
      </c>
      <c r="M5289" s="105">
        <f t="shared" si="1693"/>
        <v>0</v>
      </c>
      <c r="N5289" s="104">
        <f t="shared" si="1684"/>
        <v>0</v>
      </c>
      <c r="O5289" s="113">
        <f t="shared" si="1691"/>
        <v>0.11</v>
      </c>
      <c r="P5289" s="108">
        <f t="shared" si="1685"/>
        <v>1.003653648</v>
      </c>
      <c r="Q5289" s="104">
        <f t="shared" si="1686"/>
        <v>0</v>
      </c>
      <c r="R5289" s="104">
        <f t="shared" si="1687"/>
        <v>0</v>
      </c>
      <c r="S5289" s="109" t="s">
        <v>52</v>
      </c>
      <c r="T5289" s="110">
        <f t="shared" si="1694"/>
        <v>45332</v>
      </c>
      <c r="U5289" s="111">
        <f t="shared" si="1688"/>
        <v>0</v>
      </c>
    </row>
    <row r="5290" spans="1:21" x14ac:dyDescent="0.2">
      <c r="A5290" s="112">
        <f t="shared" si="1689"/>
        <v>45315</v>
      </c>
      <c r="B5290" s="104">
        <f t="shared" si="1677"/>
        <v>1E-8</v>
      </c>
      <c r="C5290" s="104">
        <f t="shared" si="1695"/>
        <v>9.9468309144867817E-9</v>
      </c>
      <c r="D5290" s="132">
        <f t="shared" si="1678"/>
        <v>45302</v>
      </c>
      <c r="E5290" s="105">
        <f t="shared" si="1676"/>
        <v>1.25E-3</v>
      </c>
      <c r="F5290" s="106">
        <f t="shared" si="1679"/>
        <v>14</v>
      </c>
      <c r="G5290" s="106">
        <f t="shared" si="1680"/>
        <v>31</v>
      </c>
      <c r="H5290" s="104">
        <f t="shared" si="1690"/>
        <v>1.0005643200000001</v>
      </c>
      <c r="I5290" s="104">
        <f t="shared" si="1681"/>
        <v>1.11719305</v>
      </c>
      <c r="J5290" s="104">
        <f t="shared" si="1682"/>
        <v>1.1178235000000001</v>
      </c>
      <c r="K5290" s="104">
        <f t="shared" si="1683"/>
        <v>1E-8</v>
      </c>
      <c r="L5290" s="107">
        <f t="shared" si="1692"/>
        <v>0</v>
      </c>
      <c r="M5290" s="105">
        <f t="shared" si="1693"/>
        <v>0</v>
      </c>
      <c r="N5290" s="104">
        <f t="shared" si="1684"/>
        <v>0</v>
      </c>
      <c r="O5290" s="113">
        <f t="shared" si="1691"/>
        <v>0.11</v>
      </c>
      <c r="P5290" s="108">
        <f t="shared" si="1685"/>
        <v>1.0039352500000001</v>
      </c>
      <c r="Q5290" s="104">
        <f t="shared" si="1686"/>
        <v>0</v>
      </c>
      <c r="R5290" s="104">
        <f t="shared" si="1687"/>
        <v>0</v>
      </c>
      <c r="S5290" s="109" t="s">
        <v>52</v>
      </c>
      <c r="T5290" s="110">
        <f t="shared" si="1694"/>
        <v>45332</v>
      </c>
      <c r="U5290" s="111">
        <f t="shared" si="1688"/>
        <v>0</v>
      </c>
    </row>
    <row r="5291" spans="1:21" x14ac:dyDescent="0.2">
      <c r="A5291" s="112">
        <f t="shared" si="1689"/>
        <v>45316</v>
      </c>
      <c r="B5291" s="104">
        <f t="shared" si="1677"/>
        <v>1E-8</v>
      </c>
      <c r="C5291" s="104">
        <f t="shared" si="1695"/>
        <v>9.9468309144867817E-9</v>
      </c>
      <c r="D5291" s="132">
        <f t="shared" si="1678"/>
        <v>45302</v>
      </c>
      <c r="E5291" s="105">
        <f t="shared" ref="E5291:E5354" si="1696">IF(DAY(A5290)=$E$2,VLOOKUP(A5290,$AG$10:$AH$200,2),E5290)</f>
        <v>1.25E-3</v>
      </c>
      <c r="F5291" s="106">
        <f t="shared" si="1679"/>
        <v>15</v>
      </c>
      <c r="G5291" s="106">
        <f t="shared" si="1680"/>
        <v>31</v>
      </c>
      <c r="H5291" s="104">
        <f t="shared" si="1690"/>
        <v>1.0006046399999999</v>
      </c>
      <c r="I5291" s="104">
        <f t="shared" si="1681"/>
        <v>1.11719305</v>
      </c>
      <c r="J5291" s="104">
        <f t="shared" si="1682"/>
        <v>1.1178685399999999</v>
      </c>
      <c r="K5291" s="104">
        <f t="shared" si="1683"/>
        <v>1E-8</v>
      </c>
      <c r="L5291" s="107">
        <f t="shared" si="1692"/>
        <v>0</v>
      </c>
      <c r="M5291" s="105">
        <f t="shared" si="1693"/>
        <v>0</v>
      </c>
      <c r="N5291" s="104">
        <f t="shared" si="1684"/>
        <v>0</v>
      </c>
      <c r="O5291" s="113">
        <f t="shared" si="1691"/>
        <v>0.11</v>
      </c>
      <c r="P5291" s="108">
        <f t="shared" si="1685"/>
        <v>1.004216931</v>
      </c>
      <c r="Q5291" s="104">
        <f t="shared" si="1686"/>
        <v>0</v>
      </c>
      <c r="R5291" s="104">
        <f t="shared" si="1687"/>
        <v>0</v>
      </c>
      <c r="S5291" s="109" t="s">
        <v>52</v>
      </c>
      <c r="T5291" s="110">
        <f t="shared" si="1694"/>
        <v>45332</v>
      </c>
      <c r="U5291" s="111">
        <f t="shared" si="1688"/>
        <v>0</v>
      </c>
    </row>
    <row r="5292" spans="1:21" x14ac:dyDescent="0.2">
      <c r="A5292" s="112">
        <f t="shared" si="1689"/>
        <v>45317</v>
      </c>
      <c r="B5292" s="104">
        <f t="shared" si="1677"/>
        <v>1E-8</v>
      </c>
      <c r="C5292" s="104">
        <f t="shared" si="1695"/>
        <v>9.9468309144867817E-9</v>
      </c>
      <c r="D5292" s="132">
        <f t="shared" si="1678"/>
        <v>45302</v>
      </c>
      <c r="E5292" s="105">
        <f t="shared" si="1696"/>
        <v>1.25E-3</v>
      </c>
      <c r="F5292" s="106">
        <f t="shared" si="1679"/>
        <v>16</v>
      </c>
      <c r="G5292" s="106">
        <f t="shared" si="1680"/>
        <v>31</v>
      </c>
      <c r="H5292" s="104">
        <f t="shared" si="1690"/>
        <v>1.00064496</v>
      </c>
      <c r="I5292" s="104">
        <f t="shared" si="1681"/>
        <v>1.11719305</v>
      </c>
      <c r="J5292" s="104">
        <f t="shared" si="1682"/>
        <v>1.1179135899999999</v>
      </c>
      <c r="K5292" s="104">
        <f t="shared" si="1683"/>
        <v>1E-8</v>
      </c>
      <c r="L5292" s="107">
        <f t="shared" si="1692"/>
        <v>0</v>
      </c>
      <c r="M5292" s="105">
        <f t="shared" si="1693"/>
        <v>0</v>
      </c>
      <c r="N5292" s="104">
        <f t="shared" si="1684"/>
        <v>0</v>
      </c>
      <c r="O5292" s="113">
        <f t="shared" si="1691"/>
        <v>0.11</v>
      </c>
      <c r="P5292" s="108">
        <f t="shared" si="1685"/>
        <v>1.0044986920000001</v>
      </c>
      <c r="Q5292" s="104">
        <f t="shared" si="1686"/>
        <v>0</v>
      </c>
      <c r="R5292" s="104">
        <f t="shared" si="1687"/>
        <v>0</v>
      </c>
      <c r="S5292" s="109" t="s">
        <v>52</v>
      </c>
      <c r="T5292" s="110">
        <f t="shared" si="1694"/>
        <v>45332</v>
      </c>
      <c r="U5292" s="111">
        <f t="shared" si="1688"/>
        <v>0</v>
      </c>
    </row>
    <row r="5293" spans="1:21" x14ac:dyDescent="0.2">
      <c r="A5293" s="112">
        <f t="shared" si="1689"/>
        <v>45318</v>
      </c>
      <c r="B5293" s="104">
        <f t="shared" si="1677"/>
        <v>1E-8</v>
      </c>
      <c r="C5293" s="104">
        <f t="shared" si="1695"/>
        <v>9.9468309144867817E-9</v>
      </c>
      <c r="D5293" s="132">
        <f t="shared" si="1678"/>
        <v>45302</v>
      </c>
      <c r="E5293" s="105">
        <f t="shared" si="1696"/>
        <v>1.25E-3</v>
      </c>
      <c r="F5293" s="106">
        <f t="shared" si="1679"/>
        <v>17</v>
      </c>
      <c r="G5293" s="106">
        <f t="shared" si="1680"/>
        <v>31</v>
      </c>
      <c r="H5293" s="104">
        <f t="shared" si="1690"/>
        <v>1.0006852900000001</v>
      </c>
      <c r="I5293" s="104">
        <f t="shared" si="1681"/>
        <v>1.11719305</v>
      </c>
      <c r="J5293" s="104">
        <f t="shared" si="1682"/>
        <v>1.1179586500000001</v>
      </c>
      <c r="K5293" s="104">
        <f t="shared" si="1683"/>
        <v>1E-8</v>
      </c>
      <c r="L5293" s="107">
        <f t="shared" si="1692"/>
        <v>0</v>
      </c>
      <c r="M5293" s="105">
        <f t="shared" si="1693"/>
        <v>0</v>
      </c>
      <c r="N5293" s="104">
        <f t="shared" si="1684"/>
        <v>0</v>
      </c>
      <c r="O5293" s="113">
        <f t="shared" si="1691"/>
        <v>0.11</v>
      </c>
      <c r="P5293" s="108">
        <f t="shared" si="1685"/>
        <v>1.004780531</v>
      </c>
      <c r="Q5293" s="104">
        <f t="shared" si="1686"/>
        <v>0</v>
      </c>
      <c r="R5293" s="104">
        <f t="shared" si="1687"/>
        <v>0</v>
      </c>
      <c r="S5293" s="109" t="s">
        <v>52</v>
      </c>
      <c r="T5293" s="110">
        <f t="shared" si="1694"/>
        <v>45332</v>
      </c>
      <c r="U5293" s="111">
        <f t="shared" si="1688"/>
        <v>0</v>
      </c>
    </row>
    <row r="5294" spans="1:21" x14ac:dyDescent="0.2">
      <c r="A5294" s="112">
        <f t="shared" si="1689"/>
        <v>45319</v>
      </c>
      <c r="B5294" s="104">
        <f t="shared" si="1677"/>
        <v>1E-8</v>
      </c>
      <c r="C5294" s="104">
        <f t="shared" si="1695"/>
        <v>9.9468309144867817E-9</v>
      </c>
      <c r="D5294" s="132">
        <f t="shared" si="1678"/>
        <v>45302</v>
      </c>
      <c r="E5294" s="105">
        <f t="shared" si="1696"/>
        <v>1.25E-3</v>
      </c>
      <c r="F5294" s="106">
        <f t="shared" si="1679"/>
        <v>18</v>
      </c>
      <c r="G5294" s="106">
        <f t="shared" si="1680"/>
        <v>31</v>
      </c>
      <c r="H5294" s="104">
        <f t="shared" si="1690"/>
        <v>1.0007256099999999</v>
      </c>
      <c r="I5294" s="104">
        <f t="shared" si="1681"/>
        <v>1.11719305</v>
      </c>
      <c r="J5294" s="104">
        <f t="shared" si="1682"/>
        <v>1.1180036900000001</v>
      </c>
      <c r="K5294" s="104">
        <f t="shared" si="1683"/>
        <v>1E-8</v>
      </c>
      <c r="L5294" s="107">
        <f t="shared" si="1692"/>
        <v>0</v>
      </c>
      <c r="M5294" s="105">
        <f t="shared" si="1693"/>
        <v>0</v>
      </c>
      <c r="N5294" s="104">
        <f t="shared" si="1684"/>
        <v>0</v>
      </c>
      <c r="O5294" s="113">
        <f t="shared" si="1691"/>
        <v>0.11</v>
      </c>
      <c r="P5294" s="108">
        <f t="shared" si="1685"/>
        <v>1.005062449</v>
      </c>
      <c r="Q5294" s="104">
        <f t="shared" si="1686"/>
        <v>0</v>
      </c>
      <c r="R5294" s="104">
        <f t="shared" si="1687"/>
        <v>0</v>
      </c>
      <c r="S5294" s="109" t="s">
        <v>52</v>
      </c>
      <c r="T5294" s="110">
        <f t="shared" si="1694"/>
        <v>45332</v>
      </c>
      <c r="U5294" s="111">
        <f t="shared" si="1688"/>
        <v>0</v>
      </c>
    </row>
    <row r="5295" spans="1:21" x14ac:dyDescent="0.2">
      <c r="A5295" s="112">
        <f t="shared" si="1689"/>
        <v>45320</v>
      </c>
      <c r="B5295" s="104">
        <f t="shared" si="1677"/>
        <v>1E-8</v>
      </c>
      <c r="C5295" s="104">
        <f t="shared" si="1695"/>
        <v>9.9468309144867817E-9</v>
      </c>
      <c r="D5295" s="132">
        <f t="shared" si="1678"/>
        <v>45302</v>
      </c>
      <c r="E5295" s="105">
        <f t="shared" si="1696"/>
        <v>1.25E-3</v>
      </c>
      <c r="F5295" s="106">
        <f t="shared" si="1679"/>
        <v>19</v>
      </c>
      <c r="G5295" s="106">
        <f t="shared" si="1680"/>
        <v>31</v>
      </c>
      <c r="H5295" s="104">
        <f t="shared" si="1690"/>
        <v>1.00076594</v>
      </c>
      <c r="I5295" s="104">
        <f t="shared" si="1681"/>
        <v>1.11719305</v>
      </c>
      <c r="J5295" s="104">
        <f t="shared" si="1682"/>
        <v>1.11804875</v>
      </c>
      <c r="K5295" s="104">
        <f t="shared" si="1683"/>
        <v>1E-8</v>
      </c>
      <c r="L5295" s="107">
        <f t="shared" si="1692"/>
        <v>0</v>
      </c>
      <c r="M5295" s="105">
        <f t="shared" si="1693"/>
        <v>0</v>
      </c>
      <c r="N5295" s="104">
        <f t="shared" si="1684"/>
        <v>0</v>
      </c>
      <c r="O5295" s="113">
        <f t="shared" si="1691"/>
        <v>0.11</v>
      </c>
      <c r="P5295" s="108">
        <f t="shared" si="1685"/>
        <v>1.0053444469999999</v>
      </c>
      <c r="Q5295" s="104">
        <f t="shared" si="1686"/>
        <v>0</v>
      </c>
      <c r="R5295" s="104">
        <f t="shared" si="1687"/>
        <v>0</v>
      </c>
      <c r="S5295" s="109" t="s">
        <v>52</v>
      </c>
      <c r="T5295" s="110">
        <f t="shared" si="1694"/>
        <v>45332</v>
      </c>
      <c r="U5295" s="111">
        <f t="shared" si="1688"/>
        <v>0</v>
      </c>
    </row>
    <row r="5296" spans="1:21" x14ac:dyDescent="0.2">
      <c r="A5296" s="112">
        <f t="shared" si="1689"/>
        <v>45321</v>
      </c>
      <c r="B5296" s="104">
        <f t="shared" si="1677"/>
        <v>1E-8</v>
      </c>
      <c r="C5296" s="104">
        <f t="shared" si="1695"/>
        <v>9.9468309144867817E-9</v>
      </c>
      <c r="D5296" s="132">
        <f t="shared" si="1678"/>
        <v>45302</v>
      </c>
      <c r="E5296" s="105">
        <f t="shared" si="1696"/>
        <v>1.25E-3</v>
      </c>
      <c r="F5296" s="106">
        <f t="shared" si="1679"/>
        <v>20</v>
      </c>
      <c r="G5296" s="106">
        <f t="shared" si="1680"/>
        <v>31</v>
      </c>
      <c r="H5296" s="104">
        <f t="shared" si="1690"/>
        <v>1.00080627</v>
      </c>
      <c r="I5296" s="104">
        <f t="shared" si="1681"/>
        <v>1.11719305</v>
      </c>
      <c r="J5296" s="104">
        <f t="shared" si="1682"/>
        <v>1.1180938</v>
      </c>
      <c r="K5296" s="104">
        <f t="shared" si="1683"/>
        <v>1E-8</v>
      </c>
      <c r="L5296" s="107">
        <f t="shared" si="1692"/>
        <v>0</v>
      </c>
      <c r="M5296" s="105">
        <f t="shared" si="1693"/>
        <v>0</v>
      </c>
      <c r="N5296" s="104">
        <f t="shared" si="1684"/>
        <v>0</v>
      </c>
      <c r="O5296" s="113">
        <f t="shared" si="1691"/>
        <v>0.11</v>
      </c>
      <c r="P5296" s="108">
        <f t="shared" si="1685"/>
        <v>1.0056265230000001</v>
      </c>
      <c r="Q5296" s="104">
        <f t="shared" si="1686"/>
        <v>0</v>
      </c>
      <c r="R5296" s="104">
        <f t="shared" si="1687"/>
        <v>0</v>
      </c>
      <c r="S5296" s="109" t="s">
        <v>52</v>
      </c>
      <c r="T5296" s="110">
        <f t="shared" si="1694"/>
        <v>45332</v>
      </c>
      <c r="U5296" s="111">
        <f t="shared" si="1688"/>
        <v>0</v>
      </c>
    </row>
    <row r="5297" spans="1:21" x14ac:dyDescent="0.2">
      <c r="A5297" s="112">
        <f t="shared" si="1689"/>
        <v>45322</v>
      </c>
      <c r="B5297" s="104">
        <f t="shared" si="1677"/>
        <v>1E-8</v>
      </c>
      <c r="C5297" s="104">
        <f t="shared" si="1695"/>
        <v>9.9468309144867817E-9</v>
      </c>
      <c r="D5297" s="132">
        <f t="shared" si="1678"/>
        <v>45302</v>
      </c>
      <c r="E5297" s="105">
        <f t="shared" si="1696"/>
        <v>1.25E-3</v>
      </c>
      <c r="F5297" s="106">
        <f t="shared" si="1679"/>
        <v>21</v>
      </c>
      <c r="G5297" s="106">
        <f t="shared" si="1680"/>
        <v>31</v>
      </c>
      <c r="H5297" s="104">
        <f t="shared" si="1690"/>
        <v>1.0008466</v>
      </c>
      <c r="I5297" s="104">
        <f t="shared" si="1681"/>
        <v>1.11719305</v>
      </c>
      <c r="J5297" s="104">
        <f t="shared" si="1682"/>
        <v>1.11813886</v>
      </c>
      <c r="K5297" s="104">
        <f t="shared" si="1683"/>
        <v>1E-8</v>
      </c>
      <c r="L5297" s="107">
        <f t="shared" si="1692"/>
        <v>0</v>
      </c>
      <c r="M5297" s="105">
        <f t="shared" si="1693"/>
        <v>0</v>
      </c>
      <c r="N5297" s="104">
        <f t="shared" si="1684"/>
        <v>0</v>
      </c>
      <c r="O5297" s="113">
        <f t="shared" si="1691"/>
        <v>0.11</v>
      </c>
      <c r="P5297" s="108">
        <f t="shared" si="1685"/>
        <v>1.005908679</v>
      </c>
      <c r="Q5297" s="104">
        <f t="shared" si="1686"/>
        <v>0</v>
      </c>
      <c r="R5297" s="104">
        <f t="shared" si="1687"/>
        <v>0</v>
      </c>
      <c r="S5297" s="109" t="s">
        <v>52</v>
      </c>
      <c r="T5297" s="110">
        <f t="shared" si="1694"/>
        <v>45332</v>
      </c>
      <c r="U5297" s="111">
        <f t="shared" si="1688"/>
        <v>0</v>
      </c>
    </row>
    <row r="5298" spans="1:21" x14ac:dyDescent="0.2">
      <c r="A5298" s="112">
        <f t="shared" si="1689"/>
        <v>45323</v>
      </c>
      <c r="B5298" s="104">
        <f t="shared" si="1677"/>
        <v>1E-8</v>
      </c>
      <c r="C5298" s="104">
        <f t="shared" si="1695"/>
        <v>9.9468309144867817E-9</v>
      </c>
      <c r="D5298" s="132">
        <f t="shared" si="1678"/>
        <v>45302</v>
      </c>
      <c r="E5298" s="105">
        <f t="shared" si="1696"/>
        <v>1.25E-3</v>
      </c>
      <c r="F5298" s="106">
        <f t="shared" si="1679"/>
        <v>22</v>
      </c>
      <c r="G5298" s="106">
        <f t="shared" si="1680"/>
        <v>31</v>
      </c>
      <c r="H5298" s="104">
        <f t="shared" si="1690"/>
        <v>1.0008869300000001</v>
      </c>
      <c r="I5298" s="104">
        <f t="shared" si="1681"/>
        <v>1.11719305</v>
      </c>
      <c r="J5298" s="104">
        <f t="shared" si="1682"/>
        <v>1.1181839200000001</v>
      </c>
      <c r="K5298" s="104">
        <f t="shared" si="1683"/>
        <v>1E-8</v>
      </c>
      <c r="L5298" s="107">
        <f t="shared" si="1692"/>
        <v>0</v>
      </c>
      <c r="M5298" s="105">
        <f t="shared" si="1693"/>
        <v>0</v>
      </c>
      <c r="N5298" s="104">
        <f t="shared" si="1684"/>
        <v>0</v>
      </c>
      <c r="O5298" s="113">
        <f t="shared" si="1691"/>
        <v>0.11</v>
      </c>
      <c r="P5298" s="108">
        <f t="shared" si="1685"/>
        <v>1.006190914</v>
      </c>
      <c r="Q5298" s="104">
        <f t="shared" si="1686"/>
        <v>0</v>
      </c>
      <c r="R5298" s="104">
        <f t="shared" si="1687"/>
        <v>0</v>
      </c>
      <c r="S5298" s="109" t="s">
        <v>52</v>
      </c>
      <c r="T5298" s="110">
        <f t="shared" si="1694"/>
        <v>45332</v>
      </c>
      <c r="U5298" s="111">
        <f t="shared" si="1688"/>
        <v>0</v>
      </c>
    </row>
    <row r="5299" spans="1:21" x14ac:dyDescent="0.2">
      <c r="A5299" s="112">
        <f t="shared" si="1689"/>
        <v>45324</v>
      </c>
      <c r="B5299" s="104">
        <f t="shared" si="1677"/>
        <v>1E-8</v>
      </c>
      <c r="C5299" s="104">
        <f t="shared" si="1695"/>
        <v>9.9468309144867817E-9</v>
      </c>
      <c r="D5299" s="132">
        <f t="shared" si="1678"/>
        <v>45302</v>
      </c>
      <c r="E5299" s="105">
        <f t="shared" si="1696"/>
        <v>1.25E-3</v>
      </c>
      <c r="F5299" s="106">
        <f t="shared" si="1679"/>
        <v>23</v>
      </c>
      <c r="G5299" s="106">
        <f t="shared" si="1680"/>
        <v>31</v>
      </c>
      <c r="H5299" s="104">
        <f t="shared" si="1690"/>
        <v>1.0009272600000001</v>
      </c>
      <c r="I5299" s="104">
        <f t="shared" si="1681"/>
        <v>1.11719305</v>
      </c>
      <c r="J5299" s="104">
        <f t="shared" si="1682"/>
        <v>1.1182289700000001</v>
      </c>
      <c r="K5299" s="104">
        <f t="shared" si="1683"/>
        <v>1E-8</v>
      </c>
      <c r="L5299" s="107">
        <f t="shared" si="1692"/>
        <v>0</v>
      </c>
      <c r="M5299" s="105">
        <f t="shared" si="1693"/>
        <v>0</v>
      </c>
      <c r="N5299" s="104">
        <f t="shared" si="1684"/>
        <v>0</v>
      </c>
      <c r="O5299" s="113">
        <f t="shared" si="1691"/>
        <v>0.11</v>
      </c>
      <c r="P5299" s="108">
        <f t="shared" si="1685"/>
        <v>1.0064732279999999</v>
      </c>
      <c r="Q5299" s="104">
        <f t="shared" si="1686"/>
        <v>0</v>
      </c>
      <c r="R5299" s="104">
        <f t="shared" si="1687"/>
        <v>0</v>
      </c>
      <c r="S5299" s="109" t="s">
        <v>52</v>
      </c>
      <c r="T5299" s="110">
        <f t="shared" si="1694"/>
        <v>45332</v>
      </c>
      <c r="U5299" s="111">
        <f t="shared" si="1688"/>
        <v>0</v>
      </c>
    </row>
    <row r="5300" spans="1:21" x14ac:dyDescent="0.2">
      <c r="A5300" s="112">
        <f t="shared" si="1689"/>
        <v>45325</v>
      </c>
      <c r="B5300" s="104">
        <f t="shared" si="1677"/>
        <v>1E-8</v>
      </c>
      <c r="C5300" s="104">
        <f t="shared" si="1695"/>
        <v>9.9468309144867817E-9</v>
      </c>
      <c r="D5300" s="132">
        <f t="shared" si="1678"/>
        <v>45302</v>
      </c>
      <c r="E5300" s="105">
        <f t="shared" si="1696"/>
        <v>1.25E-3</v>
      </c>
      <c r="F5300" s="106">
        <f t="shared" si="1679"/>
        <v>24</v>
      </c>
      <c r="G5300" s="106">
        <f t="shared" si="1680"/>
        <v>31</v>
      </c>
      <c r="H5300" s="104">
        <f t="shared" si="1690"/>
        <v>1.0009676000000001</v>
      </c>
      <c r="I5300" s="104">
        <f t="shared" si="1681"/>
        <v>1.11719305</v>
      </c>
      <c r="J5300" s="104">
        <f t="shared" si="1682"/>
        <v>1.11827404</v>
      </c>
      <c r="K5300" s="104">
        <f t="shared" si="1683"/>
        <v>1E-8</v>
      </c>
      <c r="L5300" s="107">
        <f t="shared" si="1692"/>
        <v>0</v>
      </c>
      <c r="M5300" s="105">
        <f t="shared" si="1693"/>
        <v>0</v>
      </c>
      <c r="N5300" s="104">
        <f t="shared" si="1684"/>
        <v>0</v>
      </c>
      <c r="O5300" s="113">
        <f t="shared" si="1691"/>
        <v>0.11</v>
      </c>
      <c r="P5300" s="108">
        <f t="shared" si="1685"/>
        <v>1.0067556209999999</v>
      </c>
      <c r="Q5300" s="104">
        <f t="shared" si="1686"/>
        <v>0</v>
      </c>
      <c r="R5300" s="104">
        <f t="shared" si="1687"/>
        <v>0</v>
      </c>
      <c r="S5300" s="109" t="s">
        <v>52</v>
      </c>
      <c r="T5300" s="110">
        <f t="shared" si="1694"/>
        <v>45332</v>
      </c>
      <c r="U5300" s="111">
        <f t="shared" si="1688"/>
        <v>0</v>
      </c>
    </row>
    <row r="5301" spans="1:21" x14ac:dyDescent="0.2">
      <c r="A5301" s="112">
        <f t="shared" si="1689"/>
        <v>45326</v>
      </c>
      <c r="B5301" s="104">
        <f t="shared" ref="B5301:B5364" si="1697">IF(E5301&lt;0,"ND",(K5301+Q5301))</f>
        <v>1E-8</v>
      </c>
      <c r="C5301" s="104">
        <f t="shared" si="1695"/>
        <v>9.9468309144867817E-9</v>
      </c>
      <c r="D5301" s="132">
        <f t="shared" ref="D5301:D5364" si="1698">IF(DAY(A5300)=$E$2,A5301,D5300)</f>
        <v>45302</v>
      </c>
      <c r="E5301" s="105">
        <f t="shared" si="1696"/>
        <v>1.25E-3</v>
      </c>
      <c r="F5301" s="106">
        <f t="shared" ref="F5301:F5364" si="1699">IF(DAY(A5301)=E$2+1,1,F5300+1)</f>
        <v>25</v>
      </c>
      <c r="G5301" s="106">
        <f t="shared" ref="G5301:G5364" si="1700">IF(DAY(A5301)=E$2+1,DAY(EOMONTH(A5301,0)), IF(DAY(A5301)&lt;&gt;$E$2+1,G5300))</f>
        <v>31</v>
      </c>
      <c r="H5301" s="104">
        <f t="shared" si="1690"/>
        <v>1.00100794</v>
      </c>
      <c r="I5301" s="104">
        <f t="shared" ref="I5301:I5364" si="1701">IF(DAY(A5300)=E$2,J5300,I5300)</f>
        <v>1.11719305</v>
      </c>
      <c r="J5301" s="104">
        <f t="shared" ref="J5301:J5364" si="1702">TRUNC(H5301*I5301,8)</f>
        <v>1.1183191100000001</v>
      </c>
      <c r="K5301" s="104">
        <f t="shared" ref="K5301:K5364" si="1703">TRUNC(C5301*J5301,8)</f>
        <v>1E-8</v>
      </c>
      <c r="L5301" s="107">
        <f t="shared" si="1692"/>
        <v>0</v>
      </c>
      <c r="M5301" s="105">
        <f t="shared" si="1693"/>
        <v>0</v>
      </c>
      <c r="N5301" s="104">
        <f t="shared" ref="N5301:N5364" si="1704">IF(M5301&gt;0,TRUNC((M5301*K5301),8),0)</f>
        <v>0</v>
      </c>
      <c r="O5301" s="113">
        <f t="shared" si="1691"/>
        <v>0.11</v>
      </c>
      <c r="P5301" s="108">
        <f t="shared" ref="P5301:P5364" si="1705">ROUND((1+O5301)^(30/360)^(F5301/G5301),9)</f>
        <v>1.0070380940000001</v>
      </c>
      <c r="Q5301" s="104">
        <f t="shared" ref="Q5301:Q5364" si="1706">TRUNC((P5301-1)*K5301,8)</f>
        <v>0</v>
      </c>
      <c r="R5301" s="104">
        <f t="shared" ref="R5301:R5364" si="1707">(N5301+Q5301)</f>
        <v>0</v>
      </c>
      <c r="S5301" s="109" t="s">
        <v>52</v>
      </c>
      <c r="T5301" s="110">
        <f t="shared" si="1694"/>
        <v>45332</v>
      </c>
      <c r="U5301" s="111">
        <f t="shared" ref="U5301:U5364" si="1708">IF(L5301&gt;0,K5301-N5301,0)</f>
        <v>0</v>
      </c>
    </row>
    <row r="5302" spans="1:21" x14ac:dyDescent="0.2">
      <c r="A5302" s="112">
        <f t="shared" si="1689"/>
        <v>45327</v>
      </c>
      <c r="B5302" s="104">
        <f t="shared" si="1697"/>
        <v>1E-8</v>
      </c>
      <c r="C5302" s="104">
        <f t="shared" si="1695"/>
        <v>9.9468309144867817E-9</v>
      </c>
      <c r="D5302" s="132">
        <f t="shared" si="1698"/>
        <v>45302</v>
      </c>
      <c r="E5302" s="105">
        <f t="shared" si="1696"/>
        <v>1.25E-3</v>
      </c>
      <c r="F5302" s="106">
        <f t="shared" si="1699"/>
        <v>26</v>
      </c>
      <c r="G5302" s="106">
        <f t="shared" si="1700"/>
        <v>31</v>
      </c>
      <c r="H5302" s="104">
        <f t="shared" si="1690"/>
        <v>1.00104828</v>
      </c>
      <c r="I5302" s="104">
        <f t="shared" si="1701"/>
        <v>1.11719305</v>
      </c>
      <c r="J5302" s="104">
        <f t="shared" si="1702"/>
        <v>1.1183641799999999</v>
      </c>
      <c r="K5302" s="104">
        <f t="shared" si="1703"/>
        <v>1E-8</v>
      </c>
      <c r="L5302" s="107">
        <f t="shared" si="1692"/>
        <v>0</v>
      </c>
      <c r="M5302" s="105">
        <f t="shared" si="1693"/>
        <v>0</v>
      </c>
      <c r="N5302" s="104">
        <f t="shared" si="1704"/>
        <v>0</v>
      </c>
      <c r="O5302" s="113">
        <f t="shared" si="1691"/>
        <v>0.11</v>
      </c>
      <c r="P5302" s="108">
        <f t="shared" si="1705"/>
        <v>1.0073206450000001</v>
      </c>
      <c r="Q5302" s="104">
        <f t="shared" si="1706"/>
        <v>0</v>
      </c>
      <c r="R5302" s="104">
        <f t="shared" si="1707"/>
        <v>0</v>
      </c>
      <c r="S5302" s="109" t="s">
        <v>52</v>
      </c>
      <c r="T5302" s="110">
        <f t="shared" si="1694"/>
        <v>45332</v>
      </c>
      <c r="U5302" s="111">
        <f t="shared" si="1708"/>
        <v>0</v>
      </c>
    </row>
    <row r="5303" spans="1:21" x14ac:dyDescent="0.2">
      <c r="A5303" s="112">
        <f t="shared" si="1689"/>
        <v>45328</v>
      </c>
      <c r="B5303" s="104">
        <f t="shared" si="1697"/>
        <v>1E-8</v>
      </c>
      <c r="C5303" s="104">
        <f t="shared" si="1695"/>
        <v>9.9468309144867817E-9</v>
      </c>
      <c r="D5303" s="132">
        <f t="shared" si="1698"/>
        <v>45302</v>
      </c>
      <c r="E5303" s="105">
        <f t="shared" si="1696"/>
        <v>1.25E-3</v>
      </c>
      <c r="F5303" s="106">
        <f t="shared" si="1699"/>
        <v>27</v>
      </c>
      <c r="G5303" s="106">
        <f t="shared" si="1700"/>
        <v>31</v>
      </c>
      <c r="H5303" s="104">
        <f t="shared" si="1690"/>
        <v>1.00108862</v>
      </c>
      <c r="I5303" s="104">
        <f t="shared" si="1701"/>
        <v>1.11719305</v>
      </c>
      <c r="J5303" s="104">
        <f t="shared" si="1702"/>
        <v>1.1184092400000001</v>
      </c>
      <c r="K5303" s="104">
        <f t="shared" si="1703"/>
        <v>1E-8</v>
      </c>
      <c r="L5303" s="107">
        <f t="shared" si="1692"/>
        <v>0</v>
      </c>
      <c r="M5303" s="105">
        <f t="shared" si="1693"/>
        <v>0</v>
      </c>
      <c r="N5303" s="104">
        <f t="shared" si="1704"/>
        <v>0</v>
      </c>
      <c r="O5303" s="113">
        <f t="shared" si="1691"/>
        <v>0.11</v>
      </c>
      <c r="P5303" s="108">
        <f t="shared" si="1705"/>
        <v>1.007603276</v>
      </c>
      <c r="Q5303" s="104">
        <f t="shared" si="1706"/>
        <v>0</v>
      </c>
      <c r="R5303" s="104">
        <f t="shared" si="1707"/>
        <v>0</v>
      </c>
      <c r="S5303" s="109" t="s">
        <v>52</v>
      </c>
      <c r="T5303" s="110">
        <f t="shared" si="1694"/>
        <v>45332</v>
      </c>
      <c r="U5303" s="111">
        <f t="shared" si="1708"/>
        <v>0</v>
      </c>
    </row>
    <row r="5304" spans="1:21" x14ac:dyDescent="0.2">
      <c r="A5304" s="112">
        <f t="shared" si="1689"/>
        <v>45329</v>
      </c>
      <c r="B5304" s="104">
        <f t="shared" si="1697"/>
        <v>1E-8</v>
      </c>
      <c r="C5304" s="104">
        <f t="shared" si="1695"/>
        <v>9.9468309144867817E-9</v>
      </c>
      <c r="D5304" s="132">
        <f t="shared" si="1698"/>
        <v>45302</v>
      </c>
      <c r="E5304" s="105">
        <f t="shared" si="1696"/>
        <v>1.25E-3</v>
      </c>
      <c r="F5304" s="106">
        <f t="shared" si="1699"/>
        <v>28</v>
      </c>
      <c r="G5304" s="106">
        <f t="shared" si="1700"/>
        <v>31</v>
      </c>
      <c r="H5304" s="104">
        <f t="shared" si="1690"/>
        <v>1.00112896</v>
      </c>
      <c r="I5304" s="104">
        <f t="shared" si="1701"/>
        <v>1.11719305</v>
      </c>
      <c r="J5304" s="104">
        <f t="shared" si="1702"/>
        <v>1.11845431</v>
      </c>
      <c r="K5304" s="104">
        <f t="shared" si="1703"/>
        <v>1E-8</v>
      </c>
      <c r="L5304" s="107">
        <f t="shared" si="1692"/>
        <v>0</v>
      </c>
      <c r="M5304" s="105">
        <f t="shared" si="1693"/>
        <v>0</v>
      </c>
      <c r="N5304" s="104">
        <f t="shared" si="1704"/>
        <v>0</v>
      </c>
      <c r="O5304" s="113">
        <f t="shared" si="1691"/>
        <v>0.11</v>
      </c>
      <c r="P5304" s="108">
        <f t="shared" si="1705"/>
        <v>1.0078859870000001</v>
      </c>
      <c r="Q5304" s="104">
        <f t="shared" si="1706"/>
        <v>0</v>
      </c>
      <c r="R5304" s="104">
        <f t="shared" si="1707"/>
        <v>0</v>
      </c>
      <c r="S5304" s="109" t="s">
        <v>52</v>
      </c>
      <c r="T5304" s="110">
        <f t="shared" si="1694"/>
        <v>45332</v>
      </c>
      <c r="U5304" s="111">
        <f t="shared" si="1708"/>
        <v>0</v>
      </c>
    </row>
    <row r="5305" spans="1:21" x14ac:dyDescent="0.2">
      <c r="A5305" s="112">
        <f t="shared" si="1689"/>
        <v>45330</v>
      </c>
      <c r="B5305" s="104">
        <f t="shared" si="1697"/>
        <v>1E-8</v>
      </c>
      <c r="C5305" s="104">
        <f t="shared" si="1695"/>
        <v>9.9468309144867817E-9</v>
      </c>
      <c r="D5305" s="132">
        <f t="shared" si="1698"/>
        <v>45302</v>
      </c>
      <c r="E5305" s="105">
        <f t="shared" si="1696"/>
        <v>1.25E-3</v>
      </c>
      <c r="F5305" s="106">
        <f t="shared" si="1699"/>
        <v>29</v>
      </c>
      <c r="G5305" s="106">
        <f t="shared" si="1700"/>
        <v>31</v>
      </c>
      <c r="H5305" s="104">
        <f t="shared" si="1690"/>
        <v>1.0011692999999999</v>
      </c>
      <c r="I5305" s="104">
        <f t="shared" si="1701"/>
        <v>1.11719305</v>
      </c>
      <c r="J5305" s="104">
        <f t="shared" si="1702"/>
        <v>1.11849938</v>
      </c>
      <c r="K5305" s="104">
        <f t="shared" si="1703"/>
        <v>1E-8</v>
      </c>
      <c r="L5305" s="107">
        <f t="shared" si="1692"/>
        <v>0</v>
      </c>
      <c r="M5305" s="105">
        <f t="shared" si="1693"/>
        <v>0</v>
      </c>
      <c r="N5305" s="104">
        <f t="shared" si="1704"/>
        <v>0</v>
      </c>
      <c r="O5305" s="113">
        <f t="shared" si="1691"/>
        <v>0.11</v>
      </c>
      <c r="P5305" s="108">
        <f t="shared" si="1705"/>
        <v>1.008168776</v>
      </c>
      <c r="Q5305" s="104">
        <f t="shared" si="1706"/>
        <v>0</v>
      </c>
      <c r="R5305" s="104">
        <f t="shared" si="1707"/>
        <v>0</v>
      </c>
      <c r="S5305" s="109" t="s">
        <v>52</v>
      </c>
      <c r="T5305" s="110">
        <f t="shared" si="1694"/>
        <v>45332</v>
      </c>
      <c r="U5305" s="111">
        <f t="shared" si="1708"/>
        <v>0</v>
      </c>
    </row>
    <row r="5306" spans="1:21" x14ac:dyDescent="0.2">
      <c r="A5306" s="112">
        <f t="shared" si="1689"/>
        <v>45331</v>
      </c>
      <c r="B5306" s="104">
        <f t="shared" si="1697"/>
        <v>1E-8</v>
      </c>
      <c r="C5306" s="104">
        <f t="shared" si="1695"/>
        <v>9.9468309144867817E-9</v>
      </c>
      <c r="D5306" s="132">
        <f t="shared" si="1698"/>
        <v>45302</v>
      </c>
      <c r="E5306" s="105">
        <f t="shared" si="1696"/>
        <v>1.25E-3</v>
      </c>
      <c r="F5306" s="106">
        <f t="shared" si="1699"/>
        <v>30</v>
      </c>
      <c r="G5306" s="106">
        <f t="shared" si="1700"/>
        <v>31</v>
      </c>
      <c r="H5306" s="104">
        <f t="shared" si="1690"/>
        <v>1.0012096500000001</v>
      </c>
      <c r="I5306" s="104">
        <f t="shared" si="1701"/>
        <v>1.11719305</v>
      </c>
      <c r="J5306" s="104">
        <f t="shared" si="1702"/>
        <v>1.1185444600000001</v>
      </c>
      <c r="K5306" s="104">
        <f t="shared" si="1703"/>
        <v>1E-8</v>
      </c>
      <c r="L5306" s="107">
        <f t="shared" si="1692"/>
        <v>0</v>
      </c>
      <c r="M5306" s="105">
        <f t="shared" si="1693"/>
        <v>0</v>
      </c>
      <c r="N5306" s="104">
        <f t="shared" si="1704"/>
        <v>0</v>
      </c>
      <c r="O5306" s="113">
        <f t="shared" si="1691"/>
        <v>0.11</v>
      </c>
      <c r="P5306" s="108">
        <f t="shared" si="1705"/>
        <v>1.0084516450000001</v>
      </c>
      <c r="Q5306" s="104">
        <f t="shared" si="1706"/>
        <v>0</v>
      </c>
      <c r="R5306" s="104">
        <f t="shared" si="1707"/>
        <v>0</v>
      </c>
      <c r="S5306" s="109" t="s">
        <v>52</v>
      </c>
      <c r="T5306" s="110">
        <f t="shared" si="1694"/>
        <v>45332</v>
      </c>
      <c r="U5306" s="111">
        <f t="shared" si="1708"/>
        <v>0</v>
      </c>
    </row>
    <row r="5307" spans="1:21" x14ac:dyDescent="0.2">
      <c r="A5307" s="112">
        <f t="shared" si="1689"/>
        <v>45332</v>
      </c>
      <c r="B5307" s="104">
        <f t="shared" si="1697"/>
        <v>1E-8</v>
      </c>
      <c r="C5307" s="104">
        <f t="shared" si="1695"/>
        <v>9.9468309144867817E-9</v>
      </c>
      <c r="D5307" s="132">
        <f t="shared" si="1698"/>
        <v>45302</v>
      </c>
      <c r="E5307" s="105">
        <f t="shared" si="1696"/>
        <v>1.25E-3</v>
      </c>
      <c r="F5307" s="106">
        <f t="shared" si="1699"/>
        <v>31</v>
      </c>
      <c r="G5307" s="106">
        <f t="shared" si="1700"/>
        <v>31</v>
      </c>
      <c r="H5307" s="104">
        <f t="shared" si="1690"/>
        <v>1.00125</v>
      </c>
      <c r="I5307" s="104">
        <f t="shared" si="1701"/>
        <v>1.11719305</v>
      </c>
      <c r="J5307" s="104">
        <f t="shared" si="1702"/>
        <v>1.1185895400000001</v>
      </c>
      <c r="K5307" s="104">
        <f t="shared" si="1703"/>
        <v>1E-8</v>
      </c>
      <c r="L5307" s="107">
        <f t="shared" si="1692"/>
        <v>173</v>
      </c>
      <c r="M5307" s="105">
        <f t="shared" si="1693"/>
        <v>0.178065</v>
      </c>
      <c r="N5307" s="104">
        <f t="shared" si="1704"/>
        <v>0</v>
      </c>
      <c r="O5307" s="113">
        <f t="shared" si="1691"/>
        <v>0.11</v>
      </c>
      <c r="P5307" s="108">
        <f t="shared" si="1705"/>
        <v>1.0087345940000001</v>
      </c>
      <c r="Q5307" s="104">
        <f t="shared" si="1706"/>
        <v>0</v>
      </c>
      <c r="R5307" s="104">
        <f t="shared" si="1707"/>
        <v>0</v>
      </c>
      <c r="S5307" s="109" t="s">
        <v>52</v>
      </c>
      <c r="T5307" s="110">
        <f t="shared" si="1694"/>
        <v>45332</v>
      </c>
      <c r="U5307" s="111">
        <f t="shared" si="1708"/>
        <v>1E-8</v>
      </c>
    </row>
    <row r="5308" spans="1:21" x14ac:dyDescent="0.2">
      <c r="A5308" s="112">
        <f t="shared" si="1689"/>
        <v>45333</v>
      </c>
      <c r="B5308" s="104">
        <f t="shared" si="1697"/>
        <v>1E-8</v>
      </c>
      <c r="C5308" s="104">
        <f t="shared" si="1695"/>
        <v>9.9468309144867817E-9</v>
      </c>
      <c r="D5308" s="132">
        <f t="shared" si="1698"/>
        <v>45333</v>
      </c>
      <c r="E5308" s="105">
        <f t="shared" si="1696"/>
        <v>0</v>
      </c>
      <c r="F5308" s="106">
        <f t="shared" si="1699"/>
        <v>1</v>
      </c>
      <c r="G5308" s="106">
        <f t="shared" si="1700"/>
        <v>29</v>
      </c>
      <c r="H5308" s="104">
        <f t="shared" si="1690"/>
        <v>1</v>
      </c>
      <c r="I5308" s="104">
        <f t="shared" si="1701"/>
        <v>1.1185895400000001</v>
      </c>
      <c r="J5308" s="104">
        <f t="shared" si="1702"/>
        <v>1.1185895400000001</v>
      </c>
      <c r="K5308" s="104">
        <f t="shared" si="1703"/>
        <v>1E-8</v>
      </c>
      <c r="L5308" s="107">
        <f t="shared" si="1692"/>
        <v>0</v>
      </c>
      <c r="M5308" s="105">
        <f t="shared" si="1693"/>
        <v>0</v>
      </c>
      <c r="N5308" s="104">
        <f t="shared" si="1704"/>
        <v>0</v>
      </c>
      <c r="O5308" s="113">
        <f t="shared" si="1691"/>
        <v>0.11</v>
      </c>
      <c r="P5308" s="108">
        <f t="shared" si="1705"/>
        <v>1.0002999299999999</v>
      </c>
      <c r="Q5308" s="104">
        <f t="shared" si="1706"/>
        <v>0</v>
      </c>
      <c r="R5308" s="104">
        <f t="shared" si="1707"/>
        <v>0</v>
      </c>
      <c r="S5308" s="109" t="s">
        <v>52</v>
      </c>
      <c r="T5308" s="110">
        <f t="shared" si="1694"/>
        <v>45361</v>
      </c>
      <c r="U5308" s="111">
        <f t="shared" si="1708"/>
        <v>0</v>
      </c>
    </row>
    <row r="5309" spans="1:21" x14ac:dyDescent="0.2">
      <c r="A5309" s="112">
        <f t="shared" si="1689"/>
        <v>45334</v>
      </c>
      <c r="B5309" s="104">
        <f t="shared" si="1697"/>
        <v>1E-8</v>
      </c>
      <c r="C5309" s="104">
        <f t="shared" si="1695"/>
        <v>9.9468309144867817E-9</v>
      </c>
      <c r="D5309" s="132">
        <f t="shared" si="1698"/>
        <v>45333</v>
      </c>
      <c r="E5309" s="105">
        <f t="shared" si="1696"/>
        <v>0</v>
      </c>
      <c r="F5309" s="106">
        <f t="shared" si="1699"/>
        <v>2</v>
      </c>
      <c r="G5309" s="106">
        <f t="shared" si="1700"/>
        <v>29</v>
      </c>
      <c r="H5309" s="104">
        <f t="shared" si="1690"/>
        <v>1</v>
      </c>
      <c r="I5309" s="104">
        <f t="shared" si="1701"/>
        <v>1.1185895400000001</v>
      </c>
      <c r="J5309" s="104">
        <f t="shared" si="1702"/>
        <v>1.1185895400000001</v>
      </c>
      <c r="K5309" s="104">
        <f t="shared" si="1703"/>
        <v>1E-8</v>
      </c>
      <c r="L5309" s="107">
        <f t="shared" si="1692"/>
        <v>0</v>
      </c>
      <c r="M5309" s="105">
        <f t="shared" si="1693"/>
        <v>0</v>
      </c>
      <c r="N5309" s="104">
        <f t="shared" si="1704"/>
        <v>0</v>
      </c>
      <c r="O5309" s="113">
        <f t="shared" si="1691"/>
        <v>0.11</v>
      </c>
      <c r="P5309" s="108">
        <f t="shared" si="1705"/>
        <v>1.00059995</v>
      </c>
      <c r="Q5309" s="104">
        <f t="shared" si="1706"/>
        <v>0</v>
      </c>
      <c r="R5309" s="104">
        <f t="shared" si="1707"/>
        <v>0</v>
      </c>
      <c r="S5309" s="109" t="s">
        <v>52</v>
      </c>
      <c r="T5309" s="110">
        <f t="shared" si="1694"/>
        <v>45361</v>
      </c>
      <c r="U5309" s="111">
        <f t="shared" si="1708"/>
        <v>0</v>
      </c>
    </row>
    <row r="5310" spans="1:21" x14ac:dyDescent="0.2">
      <c r="A5310" s="112">
        <f t="shared" si="1689"/>
        <v>45335</v>
      </c>
      <c r="B5310" s="104">
        <f t="shared" si="1697"/>
        <v>1E-8</v>
      </c>
      <c r="C5310" s="104">
        <f t="shared" si="1695"/>
        <v>9.9468309144867817E-9</v>
      </c>
      <c r="D5310" s="132">
        <f t="shared" si="1698"/>
        <v>45333</v>
      </c>
      <c r="E5310" s="105">
        <f t="shared" si="1696"/>
        <v>0</v>
      </c>
      <c r="F5310" s="106">
        <f t="shared" si="1699"/>
        <v>3</v>
      </c>
      <c r="G5310" s="106">
        <f t="shared" si="1700"/>
        <v>29</v>
      </c>
      <c r="H5310" s="104">
        <f t="shared" si="1690"/>
        <v>1</v>
      </c>
      <c r="I5310" s="104">
        <f t="shared" si="1701"/>
        <v>1.1185895400000001</v>
      </c>
      <c r="J5310" s="104">
        <f t="shared" si="1702"/>
        <v>1.1185895400000001</v>
      </c>
      <c r="K5310" s="104">
        <f t="shared" si="1703"/>
        <v>1E-8</v>
      </c>
      <c r="L5310" s="107">
        <f t="shared" si="1692"/>
        <v>0</v>
      </c>
      <c r="M5310" s="105">
        <f t="shared" si="1693"/>
        <v>0</v>
      </c>
      <c r="N5310" s="104">
        <f t="shared" si="1704"/>
        <v>0</v>
      </c>
      <c r="O5310" s="113">
        <f t="shared" si="1691"/>
        <v>0.11</v>
      </c>
      <c r="P5310" s="108">
        <f t="shared" si="1705"/>
        <v>1.00090006</v>
      </c>
      <c r="Q5310" s="104">
        <f t="shared" si="1706"/>
        <v>0</v>
      </c>
      <c r="R5310" s="104">
        <f t="shared" si="1707"/>
        <v>0</v>
      </c>
      <c r="S5310" s="109" t="s">
        <v>52</v>
      </c>
      <c r="T5310" s="110">
        <f t="shared" si="1694"/>
        <v>45361</v>
      </c>
      <c r="U5310" s="111">
        <f t="shared" si="1708"/>
        <v>0</v>
      </c>
    </row>
    <row r="5311" spans="1:21" x14ac:dyDescent="0.2">
      <c r="A5311" s="112">
        <f t="shared" si="1689"/>
        <v>45336</v>
      </c>
      <c r="B5311" s="104">
        <f t="shared" si="1697"/>
        <v>1E-8</v>
      </c>
      <c r="C5311" s="104">
        <f t="shared" si="1695"/>
        <v>9.9468309144867817E-9</v>
      </c>
      <c r="D5311" s="132">
        <f t="shared" si="1698"/>
        <v>45333</v>
      </c>
      <c r="E5311" s="105">
        <f t="shared" si="1696"/>
        <v>0</v>
      </c>
      <c r="F5311" s="106">
        <f t="shared" si="1699"/>
        <v>4</v>
      </c>
      <c r="G5311" s="106">
        <f t="shared" si="1700"/>
        <v>29</v>
      </c>
      <c r="H5311" s="104">
        <f t="shared" si="1690"/>
        <v>1</v>
      </c>
      <c r="I5311" s="104">
        <f t="shared" si="1701"/>
        <v>1.1185895400000001</v>
      </c>
      <c r="J5311" s="104">
        <f t="shared" si="1702"/>
        <v>1.1185895400000001</v>
      </c>
      <c r="K5311" s="104">
        <f t="shared" si="1703"/>
        <v>1E-8</v>
      </c>
      <c r="L5311" s="107">
        <f t="shared" si="1692"/>
        <v>0</v>
      </c>
      <c r="M5311" s="105">
        <f t="shared" si="1693"/>
        <v>0</v>
      </c>
      <c r="N5311" s="104">
        <f t="shared" si="1704"/>
        <v>0</v>
      </c>
      <c r="O5311" s="113">
        <f t="shared" si="1691"/>
        <v>0.11</v>
      </c>
      <c r="P5311" s="108">
        <f t="shared" si="1705"/>
        <v>1.0012002600000001</v>
      </c>
      <c r="Q5311" s="104">
        <f t="shared" si="1706"/>
        <v>0</v>
      </c>
      <c r="R5311" s="104">
        <f t="shared" si="1707"/>
        <v>0</v>
      </c>
      <c r="S5311" s="109" t="s">
        <v>52</v>
      </c>
      <c r="T5311" s="110">
        <f t="shared" si="1694"/>
        <v>45361</v>
      </c>
      <c r="U5311" s="111">
        <f t="shared" si="1708"/>
        <v>0</v>
      </c>
    </row>
    <row r="5312" spans="1:21" x14ac:dyDescent="0.2">
      <c r="A5312" s="112">
        <f t="shared" si="1689"/>
        <v>45337</v>
      </c>
      <c r="B5312" s="104">
        <f t="shared" si="1697"/>
        <v>1E-8</v>
      </c>
      <c r="C5312" s="104">
        <f t="shared" si="1695"/>
        <v>9.9468309144867817E-9</v>
      </c>
      <c r="D5312" s="132">
        <f t="shared" si="1698"/>
        <v>45333</v>
      </c>
      <c r="E5312" s="105">
        <f t="shared" si="1696"/>
        <v>0</v>
      </c>
      <c r="F5312" s="106">
        <f t="shared" si="1699"/>
        <v>5</v>
      </c>
      <c r="G5312" s="106">
        <f t="shared" si="1700"/>
        <v>29</v>
      </c>
      <c r="H5312" s="104">
        <f t="shared" si="1690"/>
        <v>1</v>
      </c>
      <c r="I5312" s="104">
        <f t="shared" si="1701"/>
        <v>1.1185895400000001</v>
      </c>
      <c r="J5312" s="104">
        <f t="shared" si="1702"/>
        <v>1.1185895400000001</v>
      </c>
      <c r="K5312" s="104">
        <f t="shared" si="1703"/>
        <v>1E-8</v>
      </c>
      <c r="L5312" s="107">
        <f t="shared" si="1692"/>
        <v>0</v>
      </c>
      <c r="M5312" s="105">
        <f t="shared" si="1693"/>
        <v>0</v>
      </c>
      <c r="N5312" s="104">
        <f t="shared" si="1704"/>
        <v>0</v>
      </c>
      <c r="O5312" s="113">
        <f t="shared" si="1691"/>
        <v>0.11</v>
      </c>
      <c r="P5312" s="108">
        <f t="shared" si="1705"/>
        <v>1.00150055</v>
      </c>
      <c r="Q5312" s="104">
        <f t="shared" si="1706"/>
        <v>0</v>
      </c>
      <c r="R5312" s="104">
        <f t="shared" si="1707"/>
        <v>0</v>
      </c>
      <c r="S5312" s="109" t="s">
        <v>52</v>
      </c>
      <c r="T5312" s="110">
        <f t="shared" si="1694"/>
        <v>45361</v>
      </c>
      <c r="U5312" s="111">
        <f t="shared" si="1708"/>
        <v>0</v>
      </c>
    </row>
    <row r="5313" spans="1:21" x14ac:dyDescent="0.2">
      <c r="A5313" s="112">
        <f t="shared" si="1689"/>
        <v>45338</v>
      </c>
      <c r="B5313" s="104">
        <f t="shared" si="1697"/>
        <v>1E-8</v>
      </c>
      <c r="C5313" s="104">
        <f t="shared" si="1695"/>
        <v>9.9468309144867817E-9</v>
      </c>
      <c r="D5313" s="132">
        <f t="shared" si="1698"/>
        <v>45333</v>
      </c>
      <c r="E5313" s="105">
        <f t="shared" si="1696"/>
        <v>0</v>
      </c>
      <c r="F5313" s="106">
        <f t="shared" si="1699"/>
        <v>6</v>
      </c>
      <c r="G5313" s="106">
        <f t="shared" si="1700"/>
        <v>29</v>
      </c>
      <c r="H5313" s="104">
        <f t="shared" si="1690"/>
        <v>1</v>
      </c>
      <c r="I5313" s="104">
        <f t="shared" si="1701"/>
        <v>1.1185895400000001</v>
      </c>
      <c r="J5313" s="104">
        <f t="shared" si="1702"/>
        <v>1.1185895400000001</v>
      </c>
      <c r="K5313" s="104">
        <f t="shared" si="1703"/>
        <v>1E-8</v>
      </c>
      <c r="L5313" s="107">
        <f t="shared" si="1692"/>
        <v>0</v>
      </c>
      <c r="M5313" s="105">
        <f t="shared" si="1693"/>
        <v>0</v>
      </c>
      <c r="N5313" s="104">
        <f t="shared" si="1704"/>
        <v>0</v>
      </c>
      <c r="O5313" s="113">
        <f t="shared" si="1691"/>
        <v>0.11</v>
      </c>
      <c r="P5313" s="108">
        <f t="shared" si="1705"/>
        <v>1.0018009299999999</v>
      </c>
      <c r="Q5313" s="104">
        <f t="shared" si="1706"/>
        <v>0</v>
      </c>
      <c r="R5313" s="104">
        <f t="shared" si="1707"/>
        <v>0</v>
      </c>
      <c r="S5313" s="109" t="s">
        <v>52</v>
      </c>
      <c r="T5313" s="110">
        <f t="shared" si="1694"/>
        <v>45361</v>
      </c>
      <c r="U5313" s="111">
        <f t="shared" si="1708"/>
        <v>0</v>
      </c>
    </row>
    <row r="5314" spans="1:21" x14ac:dyDescent="0.2">
      <c r="A5314" s="112">
        <f t="shared" si="1689"/>
        <v>45339</v>
      </c>
      <c r="B5314" s="104">
        <f t="shared" si="1697"/>
        <v>1E-8</v>
      </c>
      <c r="C5314" s="104">
        <f t="shared" si="1695"/>
        <v>9.9468309144867817E-9</v>
      </c>
      <c r="D5314" s="132">
        <f t="shared" si="1698"/>
        <v>45333</v>
      </c>
      <c r="E5314" s="105">
        <f t="shared" si="1696"/>
        <v>0</v>
      </c>
      <c r="F5314" s="106">
        <f t="shared" si="1699"/>
        <v>7</v>
      </c>
      <c r="G5314" s="106">
        <f t="shared" si="1700"/>
        <v>29</v>
      </c>
      <c r="H5314" s="104">
        <f t="shared" si="1690"/>
        <v>1</v>
      </c>
      <c r="I5314" s="104">
        <f t="shared" si="1701"/>
        <v>1.1185895400000001</v>
      </c>
      <c r="J5314" s="104">
        <f t="shared" si="1702"/>
        <v>1.1185895400000001</v>
      </c>
      <c r="K5314" s="104">
        <f t="shared" si="1703"/>
        <v>1E-8</v>
      </c>
      <c r="L5314" s="107">
        <f t="shared" si="1692"/>
        <v>0</v>
      </c>
      <c r="M5314" s="105">
        <f t="shared" si="1693"/>
        <v>0</v>
      </c>
      <c r="N5314" s="104">
        <f t="shared" si="1704"/>
        <v>0</v>
      </c>
      <c r="O5314" s="113">
        <f t="shared" si="1691"/>
        <v>0.11</v>
      </c>
      <c r="P5314" s="108">
        <f t="shared" si="1705"/>
        <v>1.002101401</v>
      </c>
      <c r="Q5314" s="104">
        <f t="shared" si="1706"/>
        <v>0</v>
      </c>
      <c r="R5314" s="104">
        <f t="shared" si="1707"/>
        <v>0</v>
      </c>
      <c r="S5314" s="109" t="s">
        <v>52</v>
      </c>
      <c r="T5314" s="110">
        <f t="shared" si="1694"/>
        <v>45361</v>
      </c>
      <c r="U5314" s="111">
        <f t="shared" si="1708"/>
        <v>0</v>
      </c>
    </row>
    <row r="5315" spans="1:21" x14ac:dyDescent="0.2">
      <c r="A5315" s="112">
        <f t="shared" si="1689"/>
        <v>45340</v>
      </c>
      <c r="B5315" s="104">
        <f t="shared" si="1697"/>
        <v>1E-8</v>
      </c>
      <c r="C5315" s="104">
        <f t="shared" si="1695"/>
        <v>9.9468309144867817E-9</v>
      </c>
      <c r="D5315" s="132">
        <f t="shared" si="1698"/>
        <v>45333</v>
      </c>
      <c r="E5315" s="105">
        <f t="shared" si="1696"/>
        <v>0</v>
      </c>
      <c r="F5315" s="106">
        <f t="shared" si="1699"/>
        <v>8</v>
      </c>
      <c r="G5315" s="106">
        <f t="shared" si="1700"/>
        <v>29</v>
      </c>
      <c r="H5315" s="104">
        <f t="shared" si="1690"/>
        <v>1</v>
      </c>
      <c r="I5315" s="104">
        <f t="shared" si="1701"/>
        <v>1.1185895400000001</v>
      </c>
      <c r="J5315" s="104">
        <f t="shared" si="1702"/>
        <v>1.1185895400000001</v>
      </c>
      <c r="K5315" s="104">
        <f t="shared" si="1703"/>
        <v>1E-8</v>
      </c>
      <c r="L5315" s="107">
        <f t="shared" si="1692"/>
        <v>0</v>
      </c>
      <c r="M5315" s="105">
        <f t="shared" si="1693"/>
        <v>0</v>
      </c>
      <c r="N5315" s="104">
        <f t="shared" si="1704"/>
        <v>0</v>
      </c>
      <c r="O5315" s="113">
        <f t="shared" si="1691"/>
        <v>0.11</v>
      </c>
      <c r="P5315" s="108">
        <f t="shared" si="1705"/>
        <v>1.0024019609999999</v>
      </c>
      <c r="Q5315" s="104">
        <f t="shared" si="1706"/>
        <v>0</v>
      </c>
      <c r="R5315" s="104">
        <f t="shared" si="1707"/>
        <v>0</v>
      </c>
      <c r="S5315" s="109" t="s">
        <v>52</v>
      </c>
      <c r="T5315" s="110">
        <f t="shared" si="1694"/>
        <v>45361</v>
      </c>
      <c r="U5315" s="111">
        <f t="shared" si="1708"/>
        <v>0</v>
      </c>
    </row>
    <row r="5316" spans="1:21" x14ac:dyDescent="0.2">
      <c r="A5316" s="112">
        <f t="shared" si="1689"/>
        <v>45341</v>
      </c>
      <c r="B5316" s="104">
        <f t="shared" si="1697"/>
        <v>1E-8</v>
      </c>
      <c r="C5316" s="104">
        <f t="shared" si="1695"/>
        <v>9.9468309144867817E-9</v>
      </c>
      <c r="D5316" s="132">
        <f t="shared" si="1698"/>
        <v>45333</v>
      </c>
      <c r="E5316" s="105">
        <f t="shared" si="1696"/>
        <v>0</v>
      </c>
      <c r="F5316" s="106">
        <f t="shared" si="1699"/>
        <v>9</v>
      </c>
      <c r="G5316" s="106">
        <f t="shared" si="1700"/>
        <v>29</v>
      </c>
      <c r="H5316" s="104">
        <f t="shared" si="1690"/>
        <v>1</v>
      </c>
      <c r="I5316" s="104">
        <f t="shared" si="1701"/>
        <v>1.1185895400000001</v>
      </c>
      <c r="J5316" s="104">
        <f t="shared" si="1702"/>
        <v>1.1185895400000001</v>
      </c>
      <c r="K5316" s="104">
        <f t="shared" si="1703"/>
        <v>1E-8</v>
      </c>
      <c r="L5316" s="107">
        <f t="shared" si="1692"/>
        <v>0</v>
      </c>
      <c r="M5316" s="105">
        <f t="shared" si="1693"/>
        <v>0</v>
      </c>
      <c r="N5316" s="104">
        <f t="shared" si="1704"/>
        <v>0</v>
      </c>
      <c r="O5316" s="113">
        <f t="shared" si="1691"/>
        <v>0.11</v>
      </c>
      <c r="P5316" s="108">
        <f t="shared" si="1705"/>
        <v>1.0027026109999999</v>
      </c>
      <c r="Q5316" s="104">
        <f t="shared" si="1706"/>
        <v>0</v>
      </c>
      <c r="R5316" s="104">
        <f t="shared" si="1707"/>
        <v>0</v>
      </c>
      <c r="S5316" s="109" t="s">
        <v>52</v>
      </c>
      <c r="T5316" s="110">
        <f t="shared" si="1694"/>
        <v>45361</v>
      </c>
      <c r="U5316" s="111">
        <f t="shared" si="1708"/>
        <v>0</v>
      </c>
    </row>
    <row r="5317" spans="1:21" x14ac:dyDescent="0.2">
      <c r="A5317" s="112">
        <f t="shared" si="1689"/>
        <v>45342</v>
      </c>
      <c r="B5317" s="104">
        <f t="shared" si="1697"/>
        <v>1E-8</v>
      </c>
      <c r="C5317" s="104">
        <f t="shared" si="1695"/>
        <v>9.9468309144867817E-9</v>
      </c>
      <c r="D5317" s="132">
        <f t="shared" si="1698"/>
        <v>45333</v>
      </c>
      <c r="E5317" s="105">
        <f t="shared" si="1696"/>
        <v>0</v>
      </c>
      <c r="F5317" s="106">
        <f t="shared" si="1699"/>
        <v>10</v>
      </c>
      <c r="G5317" s="106">
        <f t="shared" si="1700"/>
        <v>29</v>
      </c>
      <c r="H5317" s="104">
        <f t="shared" si="1690"/>
        <v>1</v>
      </c>
      <c r="I5317" s="104">
        <f t="shared" si="1701"/>
        <v>1.1185895400000001</v>
      </c>
      <c r="J5317" s="104">
        <f t="shared" si="1702"/>
        <v>1.1185895400000001</v>
      </c>
      <c r="K5317" s="104">
        <f t="shared" si="1703"/>
        <v>1E-8</v>
      </c>
      <c r="L5317" s="107">
        <f t="shared" si="1692"/>
        <v>0</v>
      </c>
      <c r="M5317" s="105">
        <f t="shared" si="1693"/>
        <v>0</v>
      </c>
      <c r="N5317" s="104">
        <f t="shared" si="1704"/>
        <v>0</v>
      </c>
      <c r="O5317" s="113">
        <f t="shared" si="1691"/>
        <v>0.11</v>
      </c>
      <c r="P5317" s="108">
        <f t="shared" si="1705"/>
        <v>1.0030033519999999</v>
      </c>
      <c r="Q5317" s="104">
        <f t="shared" si="1706"/>
        <v>0</v>
      </c>
      <c r="R5317" s="104">
        <f t="shared" si="1707"/>
        <v>0</v>
      </c>
      <c r="S5317" s="109" t="s">
        <v>52</v>
      </c>
      <c r="T5317" s="110">
        <f t="shared" si="1694"/>
        <v>45361</v>
      </c>
      <c r="U5317" s="111">
        <f t="shared" si="1708"/>
        <v>0</v>
      </c>
    </row>
    <row r="5318" spans="1:21" x14ac:dyDescent="0.2">
      <c r="A5318" s="112">
        <f t="shared" si="1689"/>
        <v>45343</v>
      </c>
      <c r="B5318" s="104">
        <f t="shared" si="1697"/>
        <v>1E-8</v>
      </c>
      <c r="C5318" s="104">
        <f t="shared" si="1695"/>
        <v>9.9468309144867817E-9</v>
      </c>
      <c r="D5318" s="132">
        <f t="shared" si="1698"/>
        <v>45333</v>
      </c>
      <c r="E5318" s="105">
        <f t="shared" si="1696"/>
        <v>0</v>
      </c>
      <c r="F5318" s="106">
        <f t="shared" si="1699"/>
        <v>11</v>
      </c>
      <c r="G5318" s="106">
        <f t="shared" si="1700"/>
        <v>29</v>
      </c>
      <c r="H5318" s="104">
        <f t="shared" si="1690"/>
        <v>1</v>
      </c>
      <c r="I5318" s="104">
        <f t="shared" si="1701"/>
        <v>1.1185895400000001</v>
      </c>
      <c r="J5318" s="104">
        <f t="shared" si="1702"/>
        <v>1.1185895400000001</v>
      </c>
      <c r="K5318" s="104">
        <f t="shared" si="1703"/>
        <v>1E-8</v>
      </c>
      <c r="L5318" s="107">
        <f t="shared" si="1692"/>
        <v>0</v>
      </c>
      <c r="M5318" s="105">
        <f t="shared" si="1693"/>
        <v>0</v>
      </c>
      <c r="N5318" s="104">
        <f t="shared" si="1704"/>
        <v>0</v>
      </c>
      <c r="O5318" s="113">
        <f t="shared" si="1691"/>
        <v>0.11</v>
      </c>
      <c r="P5318" s="108">
        <f t="shared" si="1705"/>
        <v>1.003304183</v>
      </c>
      <c r="Q5318" s="104">
        <f t="shared" si="1706"/>
        <v>0</v>
      </c>
      <c r="R5318" s="104">
        <f t="shared" si="1707"/>
        <v>0</v>
      </c>
      <c r="S5318" s="109" t="s">
        <v>52</v>
      </c>
      <c r="T5318" s="110">
        <f t="shared" si="1694"/>
        <v>45361</v>
      </c>
      <c r="U5318" s="111">
        <f t="shared" si="1708"/>
        <v>0</v>
      </c>
    </row>
    <row r="5319" spans="1:21" x14ac:dyDescent="0.2">
      <c r="A5319" s="112">
        <f t="shared" si="1689"/>
        <v>45344</v>
      </c>
      <c r="B5319" s="104">
        <f t="shared" si="1697"/>
        <v>1E-8</v>
      </c>
      <c r="C5319" s="104">
        <f t="shared" si="1695"/>
        <v>9.9468309144867817E-9</v>
      </c>
      <c r="D5319" s="132">
        <f t="shared" si="1698"/>
        <v>45333</v>
      </c>
      <c r="E5319" s="105">
        <f t="shared" si="1696"/>
        <v>0</v>
      </c>
      <c r="F5319" s="106">
        <f t="shared" si="1699"/>
        <v>12</v>
      </c>
      <c r="G5319" s="106">
        <f t="shared" si="1700"/>
        <v>29</v>
      </c>
      <c r="H5319" s="104">
        <f t="shared" si="1690"/>
        <v>1</v>
      </c>
      <c r="I5319" s="104">
        <f t="shared" si="1701"/>
        <v>1.1185895400000001</v>
      </c>
      <c r="J5319" s="104">
        <f t="shared" si="1702"/>
        <v>1.1185895400000001</v>
      </c>
      <c r="K5319" s="104">
        <f t="shared" si="1703"/>
        <v>1E-8</v>
      </c>
      <c r="L5319" s="107">
        <f t="shared" si="1692"/>
        <v>0</v>
      </c>
      <c r="M5319" s="105">
        <f t="shared" si="1693"/>
        <v>0</v>
      </c>
      <c r="N5319" s="104">
        <f t="shared" si="1704"/>
        <v>0</v>
      </c>
      <c r="O5319" s="113">
        <f t="shared" si="1691"/>
        <v>0.11</v>
      </c>
      <c r="P5319" s="108">
        <f t="shared" si="1705"/>
        <v>1.003605104</v>
      </c>
      <c r="Q5319" s="104">
        <f t="shared" si="1706"/>
        <v>0</v>
      </c>
      <c r="R5319" s="104">
        <f t="shared" si="1707"/>
        <v>0</v>
      </c>
      <c r="S5319" s="109" t="s">
        <v>52</v>
      </c>
      <c r="T5319" s="110">
        <f t="shared" si="1694"/>
        <v>45361</v>
      </c>
      <c r="U5319" s="111">
        <f t="shared" si="1708"/>
        <v>0</v>
      </c>
    </row>
    <row r="5320" spans="1:21" x14ac:dyDescent="0.2">
      <c r="A5320" s="112">
        <f t="shared" si="1689"/>
        <v>45345</v>
      </c>
      <c r="B5320" s="104">
        <f t="shared" si="1697"/>
        <v>1E-8</v>
      </c>
      <c r="C5320" s="104">
        <f t="shared" si="1695"/>
        <v>9.9468309144867817E-9</v>
      </c>
      <c r="D5320" s="132">
        <f t="shared" si="1698"/>
        <v>45333</v>
      </c>
      <c r="E5320" s="105">
        <f t="shared" si="1696"/>
        <v>0</v>
      </c>
      <c r="F5320" s="106">
        <f t="shared" si="1699"/>
        <v>13</v>
      </c>
      <c r="G5320" s="106">
        <f t="shared" si="1700"/>
        <v>29</v>
      </c>
      <c r="H5320" s="104">
        <f t="shared" si="1690"/>
        <v>1</v>
      </c>
      <c r="I5320" s="104">
        <f t="shared" si="1701"/>
        <v>1.1185895400000001</v>
      </c>
      <c r="J5320" s="104">
        <f t="shared" si="1702"/>
        <v>1.1185895400000001</v>
      </c>
      <c r="K5320" s="104">
        <f t="shared" si="1703"/>
        <v>1E-8</v>
      </c>
      <c r="L5320" s="107">
        <f t="shared" si="1692"/>
        <v>0</v>
      </c>
      <c r="M5320" s="105">
        <f t="shared" si="1693"/>
        <v>0</v>
      </c>
      <c r="N5320" s="104">
        <f t="shared" si="1704"/>
        <v>0</v>
      </c>
      <c r="O5320" s="113">
        <f t="shared" si="1691"/>
        <v>0.11</v>
      </c>
      <c r="P5320" s="108">
        <f t="shared" si="1705"/>
        <v>1.0039061149999999</v>
      </c>
      <c r="Q5320" s="104">
        <f t="shared" si="1706"/>
        <v>0</v>
      </c>
      <c r="R5320" s="104">
        <f t="shared" si="1707"/>
        <v>0</v>
      </c>
      <c r="S5320" s="109" t="s">
        <v>52</v>
      </c>
      <c r="T5320" s="110">
        <f t="shared" si="1694"/>
        <v>45361</v>
      </c>
      <c r="U5320" s="111">
        <f t="shared" si="1708"/>
        <v>0</v>
      </c>
    </row>
    <row r="5321" spans="1:21" x14ac:dyDescent="0.2">
      <c r="A5321" s="112">
        <f t="shared" si="1689"/>
        <v>45346</v>
      </c>
      <c r="B5321" s="104">
        <f t="shared" si="1697"/>
        <v>1E-8</v>
      </c>
      <c r="C5321" s="104">
        <f t="shared" si="1695"/>
        <v>9.9468309144867817E-9</v>
      </c>
      <c r="D5321" s="132">
        <f t="shared" si="1698"/>
        <v>45333</v>
      </c>
      <c r="E5321" s="105">
        <f t="shared" si="1696"/>
        <v>0</v>
      </c>
      <c r="F5321" s="106">
        <f t="shared" si="1699"/>
        <v>14</v>
      </c>
      <c r="G5321" s="106">
        <f t="shared" si="1700"/>
        <v>29</v>
      </c>
      <c r="H5321" s="104">
        <f t="shared" si="1690"/>
        <v>1</v>
      </c>
      <c r="I5321" s="104">
        <f t="shared" si="1701"/>
        <v>1.1185895400000001</v>
      </c>
      <c r="J5321" s="104">
        <f t="shared" si="1702"/>
        <v>1.1185895400000001</v>
      </c>
      <c r="K5321" s="104">
        <f t="shared" si="1703"/>
        <v>1E-8</v>
      </c>
      <c r="L5321" s="107">
        <f t="shared" si="1692"/>
        <v>0</v>
      </c>
      <c r="M5321" s="105">
        <f t="shared" si="1693"/>
        <v>0</v>
      </c>
      <c r="N5321" s="104">
        <f t="shared" si="1704"/>
        <v>0</v>
      </c>
      <c r="O5321" s="113">
        <f t="shared" si="1691"/>
        <v>0.11</v>
      </c>
      <c r="P5321" s="108">
        <f t="shared" si="1705"/>
        <v>1.004207217</v>
      </c>
      <c r="Q5321" s="104">
        <f t="shared" si="1706"/>
        <v>0</v>
      </c>
      <c r="R5321" s="104">
        <f t="shared" si="1707"/>
        <v>0</v>
      </c>
      <c r="S5321" s="109" t="s">
        <v>52</v>
      </c>
      <c r="T5321" s="110">
        <f t="shared" si="1694"/>
        <v>45361</v>
      </c>
      <c r="U5321" s="111">
        <f t="shared" si="1708"/>
        <v>0</v>
      </c>
    </row>
    <row r="5322" spans="1:21" x14ac:dyDescent="0.2">
      <c r="A5322" s="112">
        <f t="shared" si="1689"/>
        <v>45347</v>
      </c>
      <c r="B5322" s="104">
        <f t="shared" si="1697"/>
        <v>1E-8</v>
      </c>
      <c r="C5322" s="104">
        <f t="shared" si="1695"/>
        <v>9.9468309144867817E-9</v>
      </c>
      <c r="D5322" s="132">
        <f t="shared" si="1698"/>
        <v>45333</v>
      </c>
      <c r="E5322" s="105">
        <f t="shared" si="1696"/>
        <v>0</v>
      </c>
      <c r="F5322" s="106">
        <f t="shared" si="1699"/>
        <v>15</v>
      </c>
      <c r="G5322" s="106">
        <f t="shared" si="1700"/>
        <v>29</v>
      </c>
      <c r="H5322" s="104">
        <f t="shared" si="1690"/>
        <v>1</v>
      </c>
      <c r="I5322" s="104">
        <f t="shared" si="1701"/>
        <v>1.1185895400000001</v>
      </c>
      <c r="J5322" s="104">
        <f t="shared" si="1702"/>
        <v>1.1185895400000001</v>
      </c>
      <c r="K5322" s="104">
        <f t="shared" si="1703"/>
        <v>1E-8</v>
      </c>
      <c r="L5322" s="107">
        <f t="shared" si="1692"/>
        <v>0</v>
      </c>
      <c r="M5322" s="105">
        <f t="shared" si="1693"/>
        <v>0</v>
      </c>
      <c r="N5322" s="104">
        <f t="shared" si="1704"/>
        <v>0</v>
      </c>
      <c r="O5322" s="113">
        <f t="shared" si="1691"/>
        <v>0.11</v>
      </c>
      <c r="P5322" s="108">
        <f t="shared" si="1705"/>
        <v>1.004508409</v>
      </c>
      <c r="Q5322" s="104">
        <f t="shared" si="1706"/>
        <v>0</v>
      </c>
      <c r="R5322" s="104">
        <f t="shared" si="1707"/>
        <v>0</v>
      </c>
      <c r="S5322" s="109" t="s">
        <v>52</v>
      </c>
      <c r="T5322" s="110">
        <f t="shared" si="1694"/>
        <v>45361</v>
      </c>
      <c r="U5322" s="111">
        <f t="shared" si="1708"/>
        <v>0</v>
      </c>
    </row>
    <row r="5323" spans="1:21" x14ac:dyDescent="0.2">
      <c r="A5323" s="112">
        <f t="shared" ref="A5323:A5386" si="1709">(A5322+1)</f>
        <v>45348</v>
      </c>
      <c r="B5323" s="104">
        <f t="shared" si="1697"/>
        <v>1E-8</v>
      </c>
      <c r="C5323" s="104">
        <f t="shared" si="1695"/>
        <v>9.9468309144867817E-9</v>
      </c>
      <c r="D5323" s="132">
        <f t="shared" si="1698"/>
        <v>45333</v>
      </c>
      <c r="E5323" s="105">
        <f t="shared" si="1696"/>
        <v>0</v>
      </c>
      <c r="F5323" s="106">
        <f t="shared" si="1699"/>
        <v>16</v>
      </c>
      <c r="G5323" s="106">
        <f t="shared" si="1700"/>
        <v>29</v>
      </c>
      <c r="H5323" s="104">
        <f t="shared" ref="H5323:H5386" si="1710">TRUNC(((1+$E5323)^($F5323/$G5323)),8)</f>
        <v>1</v>
      </c>
      <c r="I5323" s="104">
        <f t="shared" si="1701"/>
        <v>1.1185895400000001</v>
      </c>
      <c r="J5323" s="104">
        <f t="shared" si="1702"/>
        <v>1.1185895400000001</v>
      </c>
      <c r="K5323" s="104">
        <f t="shared" si="1703"/>
        <v>1E-8</v>
      </c>
      <c r="L5323" s="107">
        <f t="shared" si="1692"/>
        <v>0</v>
      </c>
      <c r="M5323" s="105">
        <f t="shared" si="1693"/>
        <v>0</v>
      </c>
      <c r="N5323" s="104">
        <f t="shared" si="1704"/>
        <v>0</v>
      </c>
      <c r="O5323" s="113">
        <f t="shared" ref="O5323:O5386" si="1711">(O5322)</f>
        <v>0.11</v>
      </c>
      <c r="P5323" s="108">
        <f t="shared" si="1705"/>
        <v>1.0048096909999999</v>
      </c>
      <c r="Q5323" s="104">
        <f t="shared" si="1706"/>
        <v>0</v>
      </c>
      <c r="R5323" s="104">
        <f t="shared" si="1707"/>
        <v>0</v>
      </c>
      <c r="S5323" s="109" t="s">
        <v>52</v>
      </c>
      <c r="T5323" s="110">
        <f t="shared" si="1694"/>
        <v>45361</v>
      </c>
      <c r="U5323" s="111">
        <f t="shared" si="1708"/>
        <v>0</v>
      </c>
    </row>
    <row r="5324" spans="1:21" x14ac:dyDescent="0.2">
      <c r="A5324" s="112">
        <f t="shared" si="1709"/>
        <v>45349</v>
      </c>
      <c r="B5324" s="104">
        <f t="shared" si="1697"/>
        <v>1E-8</v>
      </c>
      <c r="C5324" s="104">
        <f t="shared" si="1695"/>
        <v>9.9468309144867817E-9</v>
      </c>
      <c r="D5324" s="132">
        <f t="shared" si="1698"/>
        <v>45333</v>
      </c>
      <c r="E5324" s="105">
        <f t="shared" si="1696"/>
        <v>0</v>
      </c>
      <c r="F5324" s="106">
        <f t="shared" si="1699"/>
        <v>17</v>
      </c>
      <c r="G5324" s="106">
        <f t="shared" si="1700"/>
        <v>29</v>
      </c>
      <c r="H5324" s="104">
        <f t="shared" si="1710"/>
        <v>1</v>
      </c>
      <c r="I5324" s="104">
        <f t="shared" si="1701"/>
        <v>1.1185895400000001</v>
      </c>
      <c r="J5324" s="104">
        <f t="shared" si="1702"/>
        <v>1.1185895400000001</v>
      </c>
      <c r="K5324" s="104">
        <f t="shared" si="1703"/>
        <v>1E-8</v>
      </c>
      <c r="L5324" s="107">
        <f t="shared" ref="L5324:L5387" si="1712">IF(DAY(A5324)=E$2,VLOOKUP(A5324,$X$10:$AE$196,7),0)</f>
        <v>0</v>
      </c>
      <c r="M5324" s="105">
        <f t="shared" ref="M5324:M5387" si="1713">IF(DAY(A5324)=E$2,VLOOKUP(A5324,$X$10:$AE$200,5),0)</f>
        <v>0</v>
      </c>
      <c r="N5324" s="104">
        <f t="shared" si="1704"/>
        <v>0</v>
      </c>
      <c r="O5324" s="113">
        <f t="shared" si="1711"/>
        <v>0.11</v>
      </c>
      <c r="P5324" s="108">
        <f t="shared" si="1705"/>
        <v>1.0051110640000001</v>
      </c>
      <c r="Q5324" s="104">
        <f t="shared" si="1706"/>
        <v>0</v>
      </c>
      <c r="R5324" s="104">
        <f t="shared" si="1707"/>
        <v>0</v>
      </c>
      <c r="S5324" s="109" t="s">
        <v>52</v>
      </c>
      <c r="T5324" s="110">
        <f t="shared" ref="T5324:T5387" si="1714">IF(DAY(A5324)=E$2+1,VLOOKUP(A5323,$X$10:$AE$200,8),T5323)</f>
        <v>45361</v>
      </c>
      <c r="U5324" s="111">
        <f t="shared" si="1708"/>
        <v>0</v>
      </c>
    </row>
    <row r="5325" spans="1:21" x14ac:dyDescent="0.2">
      <c r="A5325" s="112">
        <f t="shared" si="1709"/>
        <v>45350</v>
      </c>
      <c r="B5325" s="104">
        <f t="shared" si="1697"/>
        <v>1E-8</v>
      </c>
      <c r="C5325" s="104">
        <f t="shared" si="1695"/>
        <v>9.9468309144867817E-9</v>
      </c>
      <c r="D5325" s="132">
        <f t="shared" si="1698"/>
        <v>45333</v>
      </c>
      <c r="E5325" s="105">
        <f t="shared" si="1696"/>
        <v>0</v>
      </c>
      <c r="F5325" s="106">
        <f t="shared" si="1699"/>
        <v>18</v>
      </c>
      <c r="G5325" s="106">
        <f t="shared" si="1700"/>
        <v>29</v>
      </c>
      <c r="H5325" s="104">
        <f t="shared" si="1710"/>
        <v>1</v>
      </c>
      <c r="I5325" s="104">
        <f t="shared" si="1701"/>
        <v>1.1185895400000001</v>
      </c>
      <c r="J5325" s="104">
        <f t="shared" si="1702"/>
        <v>1.1185895400000001</v>
      </c>
      <c r="K5325" s="104">
        <f t="shared" si="1703"/>
        <v>1E-8</v>
      </c>
      <c r="L5325" s="107">
        <f t="shared" si="1712"/>
        <v>0</v>
      </c>
      <c r="M5325" s="105">
        <f t="shared" si="1713"/>
        <v>0</v>
      </c>
      <c r="N5325" s="104">
        <f t="shared" si="1704"/>
        <v>0</v>
      </c>
      <c r="O5325" s="113">
        <f t="shared" si="1711"/>
        <v>0.11</v>
      </c>
      <c r="P5325" s="108">
        <f t="shared" si="1705"/>
        <v>1.0054125270000001</v>
      </c>
      <c r="Q5325" s="104">
        <f t="shared" si="1706"/>
        <v>0</v>
      </c>
      <c r="R5325" s="104">
        <f t="shared" si="1707"/>
        <v>0</v>
      </c>
      <c r="S5325" s="109" t="s">
        <v>52</v>
      </c>
      <c r="T5325" s="110">
        <f t="shared" si="1714"/>
        <v>45361</v>
      </c>
      <c r="U5325" s="111">
        <f t="shared" si="1708"/>
        <v>0</v>
      </c>
    </row>
    <row r="5326" spans="1:21" x14ac:dyDescent="0.2">
      <c r="A5326" s="112">
        <f t="shared" si="1709"/>
        <v>45351</v>
      </c>
      <c r="B5326" s="104">
        <f t="shared" si="1697"/>
        <v>1E-8</v>
      </c>
      <c r="C5326" s="104">
        <f t="shared" si="1695"/>
        <v>9.9468309144867817E-9</v>
      </c>
      <c r="D5326" s="132">
        <f t="shared" si="1698"/>
        <v>45333</v>
      </c>
      <c r="E5326" s="105">
        <f t="shared" si="1696"/>
        <v>0</v>
      </c>
      <c r="F5326" s="106">
        <f t="shared" si="1699"/>
        <v>19</v>
      </c>
      <c r="G5326" s="106">
        <f t="shared" si="1700"/>
        <v>29</v>
      </c>
      <c r="H5326" s="104">
        <f t="shared" si="1710"/>
        <v>1</v>
      </c>
      <c r="I5326" s="104">
        <f t="shared" si="1701"/>
        <v>1.1185895400000001</v>
      </c>
      <c r="J5326" s="104">
        <f t="shared" si="1702"/>
        <v>1.1185895400000001</v>
      </c>
      <c r="K5326" s="104">
        <f t="shared" si="1703"/>
        <v>1E-8</v>
      </c>
      <c r="L5326" s="107">
        <f t="shared" si="1712"/>
        <v>0</v>
      </c>
      <c r="M5326" s="105">
        <f t="shared" si="1713"/>
        <v>0</v>
      </c>
      <c r="N5326" s="104">
        <f t="shared" si="1704"/>
        <v>0</v>
      </c>
      <c r="O5326" s="113">
        <f t="shared" si="1711"/>
        <v>0.11</v>
      </c>
      <c r="P5326" s="108">
        <f t="shared" si="1705"/>
        <v>1.00571408</v>
      </c>
      <c r="Q5326" s="104">
        <f t="shared" si="1706"/>
        <v>0</v>
      </c>
      <c r="R5326" s="104">
        <f t="shared" si="1707"/>
        <v>0</v>
      </c>
      <c r="S5326" s="109" t="s">
        <v>52</v>
      </c>
      <c r="T5326" s="110">
        <f t="shared" si="1714"/>
        <v>45361</v>
      </c>
      <c r="U5326" s="111">
        <f t="shared" si="1708"/>
        <v>0</v>
      </c>
    </row>
    <row r="5327" spans="1:21" x14ac:dyDescent="0.2">
      <c r="A5327" s="112">
        <f t="shared" si="1709"/>
        <v>45352</v>
      </c>
      <c r="B5327" s="104">
        <f t="shared" si="1697"/>
        <v>1E-8</v>
      </c>
      <c r="C5327" s="104">
        <f t="shared" si="1695"/>
        <v>9.9468309144867817E-9</v>
      </c>
      <c r="D5327" s="132">
        <f t="shared" si="1698"/>
        <v>45333</v>
      </c>
      <c r="E5327" s="105">
        <f t="shared" si="1696"/>
        <v>0</v>
      </c>
      <c r="F5327" s="106">
        <f t="shared" si="1699"/>
        <v>20</v>
      </c>
      <c r="G5327" s="106">
        <f t="shared" si="1700"/>
        <v>29</v>
      </c>
      <c r="H5327" s="104">
        <f t="shared" si="1710"/>
        <v>1</v>
      </c>
      <c r="I5327" s="104">
        <f t="shared" si="1701"/>
        <v>1.1185895400000001</v>
      </c>
      <c r="J5327" s="104">
        <f t="shared" si="1702"/>
        <v>1.1185895400000001</v>
      </c>
      <c r="K5327" s="104">
        <f t="shared" si="1703"/>
        <v>1E-8</v>
      </c>
      <c r="L5327" s="107">
        <f t="shared" si="1712"/>
        <v>0</v>
      </c>
      <c r="M5327" s="105">
        <f t="shared" si="1713"/>
        <v>0</v>
      </c>
      <c r="N5327" s="104">
        <f t="shared" si="1704"/>
        <v>0</v>
      </c>
      <c r="O5327" s="113">
        <f t="shared" si="1711"/>
        <v>0.11</v>
      </c>
      <c r="P5327" s="108">
        <f t="shared" si="1705"/>
        <v>1.0060157240000001</v>
      </c>
      <c r="Q5327" s="104">
        <f t="shared" si="1706"/>
        <v>0</v>
      </c>
      <c r="R5327" s="104">
        <f t="shared" si="1707"/>
        <v>0</v>
      </c>
      <c r="S5327" s="109" t="s">
        <v>52</v>
      </c>
      <c r="T5327" s="110">
        <f t="shared" si="1714"/>
        <v>45361</v>
      </c>
      <c r="U5327" s="111">
        <f t="shared" si="1708"/>
        <v>0</v>
      </c>
    </row>
    <row r="5328" spans="1:21" x14ac:dyDescent="0.2">
      <c r="A5328" s="112">
        <f t="shared" si="1709"/>
        <v>45353</v>
      </c>
      <c r="B5328" s="104">
        <f t="shared" si="1697"/>
        <v>1E-8</v>
      </c>
      <c r="C5328" s="104">
        <f t="shared" si="1695"/>
        <v>9.9468309144867817E-9</v>
      </c>
      <c r="D5328" s="132">
        <f t="shared" si="1698"/>
        <v>45333</v>
      </c>
      <c r="E5328" s="105">
        <f t="shared" si="1696"/>
        <v>0</v>
      </c>
      <c r="F5328" s="106">
        <f t="shared" si="1699"/>
        <v>21</v>
      </c>
      <c r="G5328" s="106">
        <f t="shared" si="1700"/>
        <v>29</v>
      </c>
      <c r="H5328" s="104">
        <f t="shared" si="1710"/>
        <v>1</v>
      </c>
      <c r="I5328" s="104">
        <f t="shared" si="1701"/>
        <v>1.1185895400000001</v>
      </c>
      <c r="J5328" s="104">
        <f t="shared" si="1702"/>
        <v>1.1185895400000001</v>
      </c>
      <c r="K5328" s="104">
        <f t="shared" si="1703"/>
        <v>1E-8</v>
      </c>
      <c r="L5328" s="107">
        <f t="shared" si="1712"/>
        <v>0</v>
      </c>
      <c r="M5328" s="105">
        <f t="shared" si="1713"/>
        <v>0</v>
      </c>
      <c r="N5328" s="104">
        <f t="shared" si="1704"/>
        <v>0</v>
      </c>
      <c r="O5328" s="113">
        <f t="shared" si="1711"/>
        <v>0.11</v>
      </c>
      <c r="P5328" s="108">
        <f t="shared" si="1705"/>
        <v>1.0063174589999999</v>
      </c>
      <c r="Q5328" s="104">
        <f t="shared" si="1706"/>
        <v>0</v>
      </c>
      <c r="R5328" s="104">
        <f t="shared" si="1707"/>
        <v>0</v>
      </c>
      <c r="S5328" s="109" t="s">
        <v>52</v>
      </c>
      <c r="T5328" s="110">
        <f t="shared" si="1714"/>
        <v>45361</v>
      </c>
      <c r="U5328" s="111">
        <f t="shared" si="1708"/>
        <v>0</v>
      </c>
    </row>
    <row r="5329" spans="1:21" x14ac:dyDescent="0.2">
      <c r="A5329" s="112">
        <f t="shared" si="1709"/>
        <v>45354</v>
      </c>
      <c r="B5329" s="104">
        <f t="shared" si="1697"/>
        <v>1E-8</v>
      </c>
      <c r="C5329" s="104">
        <f t="shared" si="1695"/>
        <v>9.9468309144867817E-9</v>
      </c>
      <c r="D5329" s="132">
        <f t="shared" si="1698"/>
        <v>45333</v>
      </c>
      <c r="E5329" s="105">
        <f t="shared" si="1696"/>
        <v>0</v>
      </c>
      <c r="F5329" s="106">
        <f t="shared" si="1699"/>
        <v>22</v>
      </c>
      <c r="G5329" s="106">
        <f t="shared" si="1700"/>
        <v>29</v>
      </c>
      <c r="H5329" s="104">
        <f t="shared" si="1710"/>
        <v>1</v>
      </c>
      <c r="I5329" s="104">
        <f t="shared" si="1701"/>
        <v>1.1185895400000001</v>
      </c>
      <c r="J5329" s="104">
        <f t="shared" si="1702"/>
        <v>1.1185895400000001</v>
      </c>
      <c r="K5329" s="104">
        <f t="shared" si="1703"/>
        <v>1E-8</v>
      </c>
      <c r="L5329" s="107">
        <f t="shared" si="1712"/>
        <v>0</v>
      </c>
      <c r="M5329" s="105">
        <f t="shared" si="1713"/>
        <v>0</v>
      </c>
      <c r="N5329" s="104">
        <f t="shared" si="1704"/>
        <v>0</v>
      </c>
      <c r="O5329" s="113">
        <f t="shared" si="1711"/>
        <v>0.11</v>
      </c>
      <c r="P5329" s="108">
        <f t="shared" si="1705"/>
        <v>1.006619283</v>
      </c>
      <c r="Q5329" s="104">
        <f t="shared" si="1706"/>
        <v>0</v>
      </c>
      <c r="R5329" s="104">
        <f t="shared" si="1707"/>
        <v>0</v>
      </c>
      <c r="S5329" s="109" t="s">
        <v>52</v>
      </c>
      <c r="T5329" s="110">
        <f t="shared" si="1714"/>
        <v>45361</v>
      </c>
      <c r="U5329" s="111">
        <f t="shared" si="1708"/>
        <v>0</v>
      </c>
    </row>
    <row r="5330" spans="1:21" x14ac:dyDescent="0.2">
      <c r="A5330" s="112">
        <f t="shared" si="1709"/>
        <v>45355</v>
      </c>
      <c r="B5330" s="104">
        <f t="shared" si="1697"/>
        <v>1E-8</v>
      </c>
      <c r="C5330" s="104">
        <f t="shared" ref="C5330:C5393" si="1715">IF(DAY(A5329)=$E$2,VLOOKUP(A5329,X$10:Y$200,2),C5329)</f>
        <v>9.9468309144867817E-9</v>
      </c>
      <c r="D5330" s="132">
        <f t="shared" si="1698"/>
        <v>45333</v>
      </c>
      <c r="E5330" s="105">
        <f t="shared" si="1696"/>
        <v>0</v>
      </c>
      <c r="F5330" s="106">
        <f t="shared" si="1699"/>
        <v>23</v>
      </c>
      <c r="G5330" s="106">
        <f t="shared" si="1700"/>
        <v>29</v>
      </c>
      <c r="H5330" s="104">
        <f t="shared" si="1710"/>
        <v>1</v>
      </c>
      <c r="I5330" s="104">
        <f t="shared" si="1701"/>
        <v>1.1185895400000001</v>
      </c>
      <c r="J5330" s="104">
        <f t="shared" si="1702"/>
        <v>1.1185895400000001</v>
      </c>
      <c r="K5330" s="104">
        <f t="shared" si="1703"/>
        <v>1E-8</v>
      </c>
      <c r="L5330" s="107">
        <f t="shared" si="1712"/>
        <v>0</v>
      </c>
      <c r="M5330" s="105">
        <f t="shared" si="1713"/>
        <v>0</v>
      </c>
      <c r="N5330" s="104">
        <f t="shared" si="1704"/>
        <v>0</v>
      </c>
      <c r="O5330" s="113">
        <f t="shared" si="1711"/>
        <v>0.11</v>
      </c>
      <c r="P5330" s="108">
        <f t="shared" si="1705"/>
        <v>1.006921199</v>
      </c>
      <c r="Q5330" s="104">
        <f t="shared" si="1706"/>
        <v>0</v>
      </c>
      <c r="R5330" s="104">
        <f t="shared" si="1707"/>
        <v>0</v>
      </c>
      <c r="S5330" s="109" t="s">
        <v>52</v>
      </c>
      <c r="T5330" s="110">
        <f t="shared" si="1714"/>
        <v>45361</v>
      </c>
      <c r="U5330" s="111">
        <f t="shared" si="1708"/>
        <v>0</v>
      </c>
    </row>
    <row r="5331" spans="1:21" x14ac:dyDescent="0.2">
      <c r="A5331" s="112">
        <f t="shared" si="1709"/>
        <v>45356</v>
      </c>
      <c r="B5331" s="104">
        <f t="shared" si="1697"/>
        <v>1E-8</v>
      </c>
      <c r="C5331" s="104">
        <f t="shared" si="1715"/>
        <v>9.9468309144867817E-9</v>
      </c>
      <c r="D5331" s="132">
        <f t="shared" si="1698"/>
        <v>45333</v>
      </c>
      <c r="E5331" s="105">
        <f t="shared" si="1696"/>
        <v>0</v>
      </c>
      <c r="F5331" s="106">
        <f t="shared" si="1699"/>
        <v>24</v>
      </c>
      <c r="G5331" s="106">
        <f t="shared" si="1700"/>
        <v>29</v>
      </c>
      <c r="H5331" s="104">
        <f t="shared" si="1710"/>
        <v>1</v>
      </c>
      <c r="I5331" s="104">
        <f t="shared" si="1701"/>
        <v>1.1185895400000001</v>
      </c>
      <c r="J5331" s="104">
        <f t="shared" si="1702"/>
        <v>1.1185895400000001</v>
      </c>
      <c r="K5331" s="104">
        <f t="shared" si="1703"/>
        <v>1E-8</v>
      </c>
      <c r="L5331" s="107">
        <f t="shared" si="1712"/>
        <v>0</v>
      </c>
      <c r="M5331" s="105">
        <f t="shared" si="1713"/>
        <v>0</v>
      </c>
      <c r="N5331" s="104">
        <f t="shared" si="1704"/>
        <v>0</v>
      </c>
      <c r="O5331" s="113">
        <f t="shared" si="1711"/>
        <v>0.11</v>
      </c>
      <c r="P5331" s="108">
        <f t="shared" si="1705"/>
        <v>1.0072232050000001</v>
      </c>
      <c r="Q5331" s="104">
        <f t="shared" si="1706"/>
        <v>0</v>
      </c>
      <c r="R5331" s="104">
        <f t="shared" si="1707"/>
        <v>0</v>
      </c>
      <c r="S5331" s="109" t="s">
        <v>52</v>
      </c>
      <c r="T5331" s="110">
        <f t="shared" si="1714"/>
        <v>45361</v>
      </c>
      <c r="U5331" s="111">
        <f t="shared" si="1708"/>
        <v>0</v>
      </c>
    </row>
    <row r="5332" spans="1:21" x14ac:dyDescent="0.2">
      <c r="A5332" s="112">
        <f t="shared" si="1709"/>
        <v>45357</v>
      </c>
      <c r="B5332" s="104">
        <f t="shared" si="1697"/>
        <v>1E-8</v>
      </c>
      <c r="C5332" s="104">
        <f t="shared" si="1715"/>
        <v>9.9468309144867817E-9</v>
      </c>
      <c r="D5332" s="132">
        <f t="shared" si="1698"/>
        <v>45333</v>
      </c>
      <c r="E5332" s="105">
        <f t="shared" si="1696"/>
        <v>0</v>
      </c>
      <c r="F5332" s="106">
        <f t="shared" si="1699"/>
        <v>25</v>
      </c>
      <c r="G5332" s="106">
        <f t="shared" si="1700"/>
        <v>29</v>
      </c>
      <c r="H5332" s="104">
        <f t="shared" si="1710"/>
        <v>1</v>
      </c>
      <c r="I5332" s="104">
        <f t="shared" si="1701"/>
        <v>1.1185895400000001</v>
      </c>
      <c r="J5332" s="104">
        <f t="shared" si="1702"/>
        <v>1.1185895400000001</v>
      </c>
      <c r="K5332" s="104">
        <f t="shared" si="1703"/>
        <v>1E-8</v>
      </c>
      <c r="L5332" s="107">
        <f t="shared" si="1712"/>
        <v>0</v>
      </c>
      <c r="M5332" s="105">
        <f t="shared" si="1713"/>
        <v>0</v>
      </c>
      <c r="N5332" s="104">
        <f t="shared" si="1704"/>
        <v>0</v>
      </c>
      <c r="O5332" s="113">
        <f t="shared" si="1711"/>
        <v>0.11</v>
      </c>
      <c r="P5332" s="108">
        <f t="shared" si="1705"/>
        <v>1.007525301</v>
      </c>
      <c r="Q5332" s="104">
        <f t="shared" si="1706"/>
        <v>0</v>
      </c>
      <c r="R5332" s="104">
        <f t="shared" si="1707"/>
        <v>0</v>
      </c>
      <c r="S5332" s="109" t="s">
        <v>52</v>
      </c>
      <c r="T5332" s="110">
        <f t="shared" si="1714"/>
        <v>45361</v>
      </c>
      <c r="U5332" s="111">
        <f t="shared" si="1708"/>
        <v>0</v>
      </c>
    </row>
    <row r="5333" spans="1:21" x14ac:dyDescent="0.2">
      <c r="A5333" s="112">
        <f t="shared" si="1709"/>
        <v>45358</v>
      </c>
      <c r="B5333" s="104">
        <f t="shared" si="1697"/>
        <v>1E-8</v>
      </c>
      <c r="C5333" s="104">
        <f t="shared" si="1715"/>
        <v>9.9468309144867817E-9</v>
      </c>
      <c r="D5333" s="132">
        <f t="shared" si="1698"/>
        <v>45333</v>
      </c>
      <c r="E5333" s="105">
        <f t="shared" si="1696"/>
        <v>0</v>
      </c>
      <c r="F5333" s="106">
        <f t="shared" si="1699"/>
        <v>26</v>
      </c>
      <c r="G5333" s="106">
        <f t="shared" si="1700"/>
        <v>29</v>
      </c>
      <c r="H5333" s="104">
        <f t="shared" si="1710"/>
        <v>1</v>
      </c>
      <c r="I5333" s="104">
        <f t="shared" si="1701"/>
        <v>1.1185895400000001</v>
      </c>
      <c r="J5333" s="104">
        <f t="shared" si="1702"/>
        <v>1.1185895400000001</v>
      </c>
      <c r="K5333" s="104">
        <f t="shared" si="1703"/>
        <v>1E-8</v>
      </c>
      <c r="L5333" s="107">
        <f t="shared" si="1712"/>
        <v>0</v>
      </c>
      <c r="M5333" s="105">
        <f t="shared" si="1713"/>
        <v>0</v>
      </c>
      <c r="N5333" s="104">
        <f t="shared" si="1704"/>
        <v>0</v>
      </c>
      <c r="O5333" s="113">
        <f t="shared" si="1711"/>
        <v>0.11</v>
      </c>
      <c r="P5333" s="108">
        <f t="shared" si="1705"/>
        <v>1.007827488</v>
      </c>
      <c r="Q5333" s="104">
        <f t="shared" si="1706"/>
        <v>0</v>
      </c>
      <c r="R5333" s="104">
        <f t="shared" si="1707"/>
        <v>0</v>
      </c>
      <c r="S5333" s="109" t="s">
        <v>52</v>
      </c>
      <c r="T5333" s="110">
        <f t="shared" si="1714"/>
        <v>45361</v>
      </c>
      <c r="U5333" s="111">
        <f t="shared" si="1708"/>
        <v>0</v>
      </c>
    </row>
    <row r="5334" spans="1:21" x14ac:dyDescent="0.2">
      <c r="A5334" s="112">
        <f t="shared" si="1709"/>
        <v>45359</v>
      </c>
      <c r="B5334" s="104">
        <f t="shared" si="1697"/>
        <v>1E-8</v>
      </c>
      <c r="C5334" s="104">
        <f t="shared" si="1715"/>
        <v>9.9468309144867817E-9</v>
      </c>
      <c r="D5334" s="132">
        <f t="shared" si="1698"/>
        <v>45333</v>
      </c>
      <c r="E5334" s="105">
        <f t="shared" si="1696"/>
        <v>0</v>
      </c>
      <c r="F5334" s="106">
        <f t="shared" si="1699"/>
        <v>27</v>
      </c>
      <c r="G5334" s="106">
        <f t="shared" si="1700"/>
        <v>29</v>
      </c>
      <c r="H5334" s="104">
        <f t="shared" si="1710"/>
        <v>1</v>
      </c>
      <c r="I5334" s="104">
        <f t="shared" si="1701"/>
        <v>1.1185895400000001</v>
      </c>
      <c r="J5334" s="104">
        <f t="shared" si="1702"/>
        <v>1.1185895400000001</v>
      </c>
      <c r="K5334" s="104">
        <f t="shared" si="1703"/>
        <v>1E-8</v>
      </c>
      <c r="L5334" s="107">
        <f t="shared" si="1712"/>
        <v>0</v>
      </c>
      <c r="M5334" s="105">
        <f t="shared" si="1713"/>
        <v>0</v>
      </c>
      <c r="N5334" s="104">
        <f t="shared" si="1704"/>
        <v>0</v>
      </c>
      <c r="O5334" s="113">
        <f t="shared" si="1711"/>
        <v>0.11</v>
      </c>
      <c r="P5334" s="108">
        <f t="shared" si="1705"/>
        <v>1.0081297659999999</v>
      </c>
      <c r="Q5334" s="104">
        <f t="shared" si="1706"/>
        <v>0</v>
      </c>
      <c r="R5334" s="104">
        <f t="shared" si="1707"/>
        <v>0</v>
      </c>
      <c r="S5334" s="109" t="s">
        <v>52</v>
      </c>
      <c r="T5334" s="110">
        <f t="shared" si="1714"/>
        <v>45361</v>
      </c>
      <c r="U5334" s="111">
        <f t="shared" si="1708"/>
        <v>0</v>
      </c>
    </row>
    <row r="5335" spans="1:21" x14ac:dyDescent="0.2">
      <c r="A5335" s="112">
        <f t="shared" si="1709"/>
        <v>45360</v>
      </c>
      <c r="B5335" s="104">
        <f t="shared" si="1697"/>
        <v>1E-8</v>
      </c>
      <c r="C5335" s="104">
        <f t="shared" si="1715"/>
        <v>9.9468309144867817E-9</v>
      </c>
      <c r="D5335" s="132">
        <f t="shared" si="1698"/>
        <v>45333</v>
      </c>
      <c r="E5335" s="105">
        <f t="shared" si="1696"/>
        <v>0</v>
      </c>
      <c r="F5335" s="106">
        <f t="shared" si="1699"/>
        <v>28</v>
      </c>
      <c r="G5335" s="106">
        <f t="shared" si="1700"/>
        <v>29</v>
      </c>
      <c r="H5335" s="104">
        <f t="shared" si="1710"/>
        <v>1</v>
      </c>
      <c r="I5335" s="104">
        <f t="shared" si="1701"/>
        <v>1.1185895400000001</v>
      </c>
      <c r="J5335" s="104">
        <f t="shared" si="1702"/>
        <v>1.1185895400000001</v>
      </c>
      <c r="K5335" s="104">
        <f t="shared" si="1703"/>
        <v>1E-8</v>
      </c>
      <c r="L5335" s="107">
        <f t="shared" si="1712"/>
        <v>0</v>
      </c>
      <c r="M5335" s="105">
        <f t="shared" si="1713"/>
        <v>0</v>
      </c>
      <c r="N5335" s="104">
        <f t="shared" si="1704"/>
        <v>0</v>
      </c>
      <c r="O5335" s="113">
        <f t="shared" si="1711"/>
        <v>0.11</v>
      </c>
      <c r="P5335" s="108">
        <f t="shared" si="1705"/>
        <v>1.0084321350000001</v>
      </c>
      <c r="Q5335" s="104">
        <f t="shared" si="1706"/>
        <v>0</v>
      </c>
      <c r="R5335" s="104">
        <f t="shared" si="1707"/>
        <v>0</v>
      </c>
      <c r="S5335" s="109" t="s">
        <v>52</v>
      </c>
      <c r="T5335" s="110">
        <f t="shared" si="1714"/>
        <v>45361</v>
      </c>
      <c r="U5335" s="111">
        <f t="shared" si="1708"/>
        <v>0</v>
      </c>
    </row>
    <row r="5336" spans="1:21" x14ac:dyDescent="0.2">
      <c r="A5336" s="112">
        <f t="shared" si="1709"/>
        <v>45361</v>
      </c>
      <c r="B5336" s="104">
        <f t="shared" si="1697"/>
        <v>1E-8</v>
      </c>
      <c r="C5336" s="104">
        <f t="shared" si="1715"/>
        <v>9.9468309144867817E-9</v>
      </c>
      <c r="D5336" s="132">
        <f t="shared" si="1698"/>
        <v>45333</v>
      </c>
      <c r="E5336" s="105">
        <f t="shared" si="1696"/>
        <v>0</v>
      </c>
      <c r="F5336" s="106">
        <f t="shared" si="1699"/>
        <v>29</v>
      </c>
      <c r="G5336" s="106">
        <f t="shared" si="1700"/>
        <v>29</v>
      </c>
      <c r="H5336" s="104">
        <f t="shared" si="1710"/>
        <v>1</v>
      </c>
      <c r="I5336" s="104">
        <f t="shared" si="1701"/>
        <v>1.1185895400000001</v>
      </c>
      <c r="J5336" s="104">
        <f t="shared" si="1702"/>
        <v>1.1185895400000001</v>
      </c>
      <c r="K5336" s="104">
        <f t="shared" si="1703"/>
        <v>1E-8</v>
      </c>
      <c r="L5336" s="107">
        <f t="shared" si="1712"/>
        <v>174</v>
      </c>
      <c r="M5336" s="105">
        <f t="shared" si="1713"/>
        <v>0.21678900000000001</v>
      </c>
      <c r="N5336" s="104">
        <f t="shared" si="1704"/>
        <v>0</v>
      </c>
      <c r="O5336" s="113">
        <f t="shared" si="1711"/>
        <v>0.11</v>
      </c>
      <c r="P5336" s="108">
        <f t="shared" si="1705"/>
        <v>1.0087345940000001</v>
      </c>
      <c r="Q5336" s="104">
        <f t="shared" si="1706"/>
        <v>0</v>
      </c>
      <c r="R5336" s="104">
        <f t="shared" si="1707"/>
        <v>0</v>
      </c>
      <c r="S5336" s="109" t="s">
        <v>52</v>
      </c>
      <c r="T5336" s="110">
        <f t="shared" si="1714"/>
        <v>45361</v>
      </c>
      <c r="U5336" s="111">
        <f t="shared" si="1708"/>
        <v>1E-8</v>
      </c>
    </row>
    <row r="5337" spans="1:21" x14ac:dyDescent="0.2">
      <c r="A5337" s="112">
        <f t="shared" si="1709"/>
        <v>45362</v>
      </c>
      <c r="B5337" s="104">
        <f t="shared" si="1697"/>
        <v>1E-8</v>
      </c>
      <c r="C5337" s="104">
        <f t="shared" si="1715"/>
        <v>9.9468309144867817E-9</v>
      </c>
      <c r="D5337" s="132">
        <f t="shared" si="1698"/>
        <v>45362</v>
      </c>
      <c r="E5337" s="105">
        <f t="shared" si="1696"/>
        <v>8.0500000000000005E-4</v>
      </c>
      <c r="F5337" s="106">
        <f t="shared" si="1699"/>
        <v>1</v>
      </c>
      <c r="G5337" s="106">
        <f t="shared" si="1700"/>
        <v>31</v>
      </c>
      <c r="H5337" s="104">
        <f t="shared" si="1710"/>
        <v>1.0000259499999999</v>
      </c>
      <c r="I5337" s="104">
        <f t="shared" si="1701"/>
        <v>1.1185895400000001</v>
      </c>
      <c r="J5337" s="104">
        <f t="shared" si="1702"/>
        <v>1.11861856</v>
      </c>
      <c r="K5337" s="104">
        <f t="shared" si="1703"/>
        <v>1E-8</v>
      </c>
      <c r="L5337" s="107">
        <f t="shared" si="1712"/>
        <v>0</v>
      </c>
      <c r="M5337" s="105">
        <f t="shared" si="1713"/>
        <v>0</v>
      </c>
      <c r="N5337" s="104">
        <f t="shared" si="1704"/>
        <v>0</v>
      </c>
      <c r="O5337" s="113">
        <f t="shared" si="1711"/>
        <v>0.11</v>
      </c>
      <c r="P5337" s="108">
        <f t="shared" si="1705"/>
        <v>1.0002805770000001</v>
      </c>
      <c r="Q5337" s="104">
        <f t="shared" si="1706"/>
        <v>0</v>
      </c>
      <c r="R5337" s="104">
        <f t="shared" si="1707"/>
        <v>0</v>
      </c>
      <c r="S5337" s="109" t="s">
        <v>52</v>
      </c>
      <c r="T5337" s="110">
        <f t="shared" si="1714"/>
        <v>45392</v>
      </c>
      <c r="U5337" s="111">
        <f t="shared" si="1708"/>
        <v>0</v>
      </c>
    </row>
    <row r="5338" spans="1:21" x14ac:dyDescent="0.2">
      <c r="A5338" s="112">
        <f t="shared" si="1709"/>
        <v>45363</v>
      </c>
      <c r="B5338" s="104">
        <f t="shared" si="1697"/>
        <v>1E-8</v>
      </c>
      <c r="C5338" s="104">
        <f t="shared" si="1715"/>
        <v>9.9468309144867817E-9</v>
      </c>
      <c r="D5338" s="132">
        <f t="shared" si="1698"/>
        <v>45362</v>
      </c>
      <c r="E5338" s="105">
        <f t="shared" si="1696"/>
        <v>8.0500000000000005E-4</v>
      </c>
      <c r="F5338" s="106">
        <f t="shared" si="1699"/>
        <v>2</v>
      </c>
      <c r="G5338" s="106">
        <f t="shared" si="1700"/>
        <v>31</v>
      </c>
      <c r="H5338" s="104">
        <f t="shared" si="1710"/>
        <v>1.00005191</v>
      </c>
      <c r="I5338" s="104">
        <f t="shared" si="1701"/>
        <v>1.1185895400000001</v>
      </c>
      <c r="J5338" s="104">
        <f t="shared" si="1702"/>
        <v>1.1186476000000001</v>
      </c>
      <c r="K5338" s="104">
        <f t="shared" si="1703"/>
        <v>1E-8</v>
      </c>
      <c r="L5338" s="107">
        <f t="shared" si="1712"/>
        <v>0</v>
      </c>
      <c r="M5338" s="105">
        <f t="shared" si="1713"/>
        <v>0</v>
      </c>
      <c r="N5338" s="104">
        <f t="shared" si="1704"/>
        <v>0</v>
      </c>
      <c r="O5338" s="113">
        <f t="shared" si="1711"/>
        <v>0.11</v>
      </c>
      <c r="P5338" s="108">
        <f t="shared" si="1705"/>
        <v>1.000561233</v>
      </c>
      <c r="Q5338" s="104">
        <f t="shared" si="1706"/>
        <v>0</v>
      </c>
      <c r="R5338" s="104">
        <f t="shared" si="1707"/>
        <v>0</v>
      </c>
      <c r="S5338" s="109" t="s">
        <v>52</v>
      </c>
      <c r="T5338" s="110">
        <f t="shared" si="1714"/>
        <v>45392</v>
      </c>
      <c r="U5338" s="111">
        <f t="shared" si="1708"/>
        <v>0</v>
      </c>
    </row>
    <row r="5339" spans="1:21" x14ac:dyDescent="0.2">
      <c r="A5339" s="112">
        <f t="shared" si="1709"/>
        <v>45364</v>
      </c>
      <c r="B5339" s="104">
        <f t="shared" si="1697"/>
        <v>1E-8</v>
      </c>
      <c r="C5339" s="104">
        <f t="shared" si="1715"/>
        <v>9.9468309144867817E-9</v>
      </c>
      <c r="D5339" s="132">
        <f t="shared" si="1698"/>
        <v>45362</v>
      </c>
      <c r="E5339" s="105">
        <f t="shared" si="1696"/>
        <v>8.0500000000000005E-4</v>
      </c>
      <c r="F5339" s="106">
        <f t="shared" si="1699"/>
        <v>3</v>
      </c>
      <c r="G5339" s="106">
        <f t="shared" si="1700"/>
        <v>31</v>
      </c>
      <c r="H5339" s="104">
        <f t="shared" si="1710"/>
        <v>1.0000778699999999</v>
      </c>
      <c r="I5339" s="104">
        <f t="shared" si="1701"/>
        <v>1.1185895400000001</v>
      </c>
      <c r="J5339" s="104">
        <f t="shared" si="1702"/>
        <v>1.1186766400000001</v>
      </c>
      <c r="K5339" s="104">
        <f t="shared" si="1703"/>
        <v>1E-8</v>
      </c>
      <c r="L5339" s="107">
        <f t="shared" si="1712"/>
        <v>0</v>
      </c>
      <c r="M5339" s="105">
        <f t="shared" si="1713"/>
        <v>0</v>
      </c>
      <c r="N5339" s="104">
        <f t="shared" si="1704"/>
        <v>0</v>
      </c>
      <c r="O5339" s="113">
        <f t="shared" si="1711"/>
        <v>0.11</v>
      </c>
      <c r="P5339" s="108">
        <f t="shared" si="1705"/>
        <v>1.0008419669999999</v>
      </c>
      <c r="Q5339" s="104">
        <f t="shared" si="1706"/>
        <v>0</v>
      </c>
      <c r="R5339" s="104">
        <f t="shared" si="1707"/>
        <v>0</v>
      </c>
      <c r="S5339" s="109" t="s">
        <v>52</v>
      </c>
      <c r="T5339" s="110">
        <f t="shared" si="1714"/>
        <v>45392</v>
      </c>
      <c r="U5339" s="111">
        <f t="shared" si="1708"/>
        <v>0</v>
      </c>
    </row>
    <row r="5340" spans="1:21" x14ac:dyDescent="0.2">
      <c r="A5340" s="112">
        <f t="shared" si="1709"/>
        <v>45365</v>
      </c>
      <c r="B5340" s="104">
        <f t="shared" si="1697"/>
        <v>1E-8</v>
      </c>
      <c r="C5340" s="104">
        <f t="shared" si="1715"/>
        <v>9.9468309144867817E-9</v>
      </c>
      <c r="D5340" s="132">
        <f t="shared" si="1698"/>
        <v>45362</v>
      </c>
      <c r="E5340" s="105">
        <f t="shared" si="1696"/>
        <v>8.0500000000000005E-4</v>
      </c>
      <c r="F5340" s="106">
        <f t="shared" si="1699"/>
        <v>4</v>
      </c>
      <c r="G5340" s="106">
        <f t="shared" si="1700"/>
        <v>31</v>
      </c>
      <c r="H5340" s="104">
        <f t="shared" si="1710"/>
        <v>1.00010383</v>
      </c>
      <c r="I5340" s="104">
        <f t="shared" si="1701"/>
        <v>1.1185895400000001</v>
      </c>
      <c r="J5340" s="104">
        <f t="shared" si="1702"/>
        <v>1.1187056799999999</v>
      </c>
      <c r="K5340" s="104">
        <f t="shared" si="1703"/>
        <v>1E-8</v>
      </c>
      <c r="L5340" s="107">
        <f t="shared" si="1712"/>
        <v>0</v>
      </c>
      <c r="M5340" s="105">
        <f t="shared" si="1713"/>
        <v>0</v>
      </c>
      <c r="N5340" s="104">
        <f t="shared" si="1704"/>
        <v>0</v>
      </c>
      <c r="O5340" s="113">
        <f t="shared" si="1711"/>
        <v>0.11</v>
      </c>
      <c r="P5340" s="108">
        <f t="shared" si="1705"/>
        <v>1.0011227810000001</v>
      </c>
      <c r="Q5340" s="104">
        <f t="shared" si="1706"/>
        <v>0</v>
      </c>
      <c r="R5340" s="104">
        <f t="shared" si="1707"/>
        <v>0</v>
      </c>
      <c r="S5340" s="109" t="s">
        <v>52</v>
      </c>
      <c r="T5340" s="110">
        <f t="shared" si="1714"/>
        <v>45392</v>
      </c>
      <c r="U5340" s="111">
        <f t="shared" si="1708"/>
        <v>0</v>
      </c>
    </row>
    <row r="5341" spans="1:21" x14ac:dyDescent="0.2">
      <c r="A5341" s="112">
        <f t="shared" si="1709"/>
        <v>45366</v>
      </c>
      <c r="B5341" s="104">
        <f t="shared" si="1697"/>
        <v>1E-8</v>
      </c>
      <c r="C5341" s="104">
        <f t="shared" si="1715"/>
        <v>9.9468309144867817E-9</v>
      </c>
      <c r="D5341" s="132">
        <f t="shared" si="1698"/>
        <v>45362</v>
      </c>
      <c r="E5341" s="105">
        <f t="shared" si="1696"/>
        <v>8.0500000000000005E-4</v>
      </c>
      <c r="F5341" s="106">
        <f t="shared" si="1699"/>
        <v>5</v>
      </c>
      <c r="G5341" s="106">
        <f t="shared" si="1700"/>
        <v>31</v>
      </c>
      <c r="H5341" s="104">
        <f t="shared" si="1710"/>
        <v>1.0001297899999999</v>
      </c>
      <c r="I5341" s="104">
        <f t="shared" si="1701"/>
        <v>1.1185895400000001</v>
      </c>
      <c r="J5341" s="104">
        <f t="shared" si="1702"/>
        <v>1.11873472</v>
      </c>
      <c r="K5341" s="104">
        <f t="shared" si="1703"/>
        <v>1E-8</v>
      </c>
      <c r="L5341" s="107">
        <f t="shared" si="1712"/>
        <v>0</v>
      </c>
      <c r="M5341" s="105">
        <f t="shared" si="1713"/>
        <v>0</v>
      </c>
      <c r="N5341" s="104">
        <f t="shared" si="1704"/>
        <v>0</v>
      </c>
      <c r="O5341" s="113">
        <f t="shared" si="1711"/>
        <v>0.11</v>
      </c>
      <c r="P5341" s="108">
        <f t="shared" si="1705"/>
        <v>1.001403673</v>
      </c>
      <c r="Q5341" s="104">
        <f t="shared" si="1706"/>
        <v>0</v>
      </c>
      <c r="R5341" s="104">
        <f t="shared" si="1707"/>
        <v>0</v>
      </c>
      <c r="S5341" s="109" t="s">
        <v>52</v>
      </c>
      <c r="T5341" s="110">
        <f t="shared" si="1714"/>
        <v>45392</v>
      </c>
      <c r="U5341" s="111">
        <f t="shared" si="1708"/>
        <v>0</v>
      </c>
    </row>
    <row r="5342" spans="1:21" x14ac:dyDescent="0.2">
      <c r="A5342" s="112">
        <f t="shared" si="1709"/>
        <v>45367</v>
      </c>
      <c r="B5342" s="104">
        <f t="shared" si="1697"/>
        <v>1E-8</v>
      </c>
      <c r="C5342" s="104">
        <f t="shared" si="1715"/>
        <v>9.9468309144867817E-9</v>
      </c>
      <c r="D5342" s="132">
        <f t="shared" si="1698"/>
        <v>45362</v>
      </c>
      <c r="E5342" s="105">
        <f t="shared" si="1696"/>
        <v>8.0500000000000005E-4</v>
      </c>
      <c r="F5342" s="106">
        <f t="shared" si="1699"/>
        <v>6</v>
      </c>
      <c r="G5342" s="106">
        <f t="shared" si="1700"/>
        <v>31</v>
      </c>
      <c r="H5342" s="104">
        <f t="shared" si="1710"/>
        <v>1.00015575</v>
      </c>
      <c r="I5342" s="104">
        <f t="shared" si="1701"/>
        <v>1.1185895400000001</v>
      </c>
      <c r="J5342" s="104">
        <f t="shared" si="1702"/>
        <v>1.11876376</v>
      </c>
      <c r="K5342" s="104">
        <f t="shared" si="1703"/>
        <v>1E-8</v>
      </c>
      <c r="L5342" s="107">
        <f t="shared" si="1712"/>
        <v>0</v>
      </c>
      <c r="M5342" s="105">
        <f t="shared" si="1713"/>
        <v>0</v>
      </c>
      <c r="N5342" s="104">
        <f t="shared" si="1704"/>
        <v>0</v>
      </c>
      <c r="O5342" s="113">
        <f t="shared" si="1711"/>
        <v>0.11</v>
      </c>
      <c r="P5342" s="108">
        <f t="shared" si="1705"/>
        <v>1.0016846429999999</v>
      </c>
      <c r="Q5342" s="104">
        <f t="shared" si="1706"/>
        <v>0</v>
      </c>
      <c r="R5342" s="104">
        <f t="shared" si="1707"/>
        <v>0</v>
      </c>
      <c r="S5342" s="109" t="s">
        <v>52</v>
      </c>
      <c r="T5342" s="110">
        <f t="shared" si="1714"/>
        <v>45392</v>
      </c>
      <c r="U5342" s="111">
        <f t="shared" si="1708"/>
        <v>0</v>
      </c>
    </row>
    <row r="5343" spans="1:21" x14ac:dyDescent="0.2">
      <c r="A5343" s="112">
        <f t="shared" si="1709"/>
        <v>45368</v>
      </c>
      <c r="B5343" s="104">
        <f t="shared" si="1697"/>
        <v>1E-8</v>
      </c>
      <c r="C5343" s="104">
        <f t="shared" si="1715"/>
        <v>9.9468309144867817E-9</v>
      </c>
      <c r="D5343" s="132">
        <f t="shared" si="1698"/>
        <v>45362</v>
      </c>
      <c r="E5343" s="105">
        <f t="shared" si="1696"/>
        <v>8.0500000000000005E-4</v>
      </c>
      <c r="F5343" s="106">
        <f t="shared" si="1699"/>
        <v>7</v>
      </c>
      <c r="G5343" s="106">
        <f t="shared" si="1700"/>
        <v>31</v>
      </c>
      <c r="H5343" s="104">
        <f t="shared" si="1710"/>
        <v>1.0001817099999999</v>
      </c>
      <c r="I5343" s="104">
        <f t="shared" si="1701"/>
        <v>1.1185895400000001</v>
      </c>
      <c r="J5343" s="104">
        <f t="shared" si="1702"/>
        <v>1.1187927900000001</v>
      </c>
      <c r="K5343" s="104">
        <f t="shared" si="1703"/>
        <v>1E-8</v>
      </c>
      <c r="L5343" s="107">
        <f t="shared" si="1712"/>
        <v>0</v>
      </c>
      <c r="M5343" s="105">
        <f t="shared" si="1713"/>
        <v>0</v>
      </c>
      <c r="N5343" s="104">
        <f t="shared" si="1704"/>
        <v>0</v>
      </c>
      <c r="O5343" s="113">
        <f t="shared" si="1711"/>
        <v>0.11</v>
      </c>
      <c r="P5343" s="108">
        <f t="shared" si="1705"/>
        <v>1.001965693</v>
      </c>
      <c r="Q5343" s="104">
        <f t="shared" si="1706"/>
        <v>0</v>
      </c>
      <c r="R5343" s="104">
        <f t="shared" si="1707"/>
        <v>0</v>
      </c>
      <c r="S5343" s="109" t="s">
        <v>52</v>
      </c>
      <c r="T5343" s="110">
        <f t="shared" si="1714"/>
        <v>45392</v>
      </c>
      <c r="U5343" s="111">
        <f t="shared" si="1708"/>
        <v>0</v>
      </c>
    </row>
    <row r="5344" spans="1:21" x14ac:dyDescent="0.2">
      <c r="A5344" s="112">
        <f t="shared" si="1709"/>
        <v>45369</v>
      </c>
      <c r="B5344" s="104">
        <f t="shared" si="1697"/>
        <v>1E-8</v>
      </c>
      <c r="C5344" s="104">
        <f t="shared" si="1715"/>
        <v>9.9468309144867817E-9</v>
      </c>
      <c r="D5344" s="132">
        <f t="shared" si="1698"/>
        <v>45362</v>
      </c>
      <c r="E5344" s="105">
        <f t="shared" si="1696"/>
        <v>8.0500000000000005E-4</v>
      </c>
      <c r="F5344" s="106">
        <f t="shared" si="1699"/>
        <v>8</v>
      </c>
      <c r="G5344" s="106">
        <f t="shared" si="1700"/>
        <v>31</v>
      </c>
      <c r="H5344" s="104">
        <f t="shared" si="1710"/>
        <v>1.00020767</v>
      </c>
      <c r="I5344" s="104">
        <f t="shared" si="1701"/>
        <v>1.1185895400000001</v>
      </c>
      <c r="J5344" s="104">
        <f t="shared" si="1702"/>
        <v>1.1188218299999999</v>
      </c>
      <c r="K5344" s="104">
        <f t="shared" si="1703"/>
        <v>1E-8</v>
      </c>
      <c r="L5344" s="107">
        <f t="shared" si="1712"/>
        <v>0</v>
      </c>
      <c r="M5344" s="105">
        <f t="shared" si="1713"/>
        <v>0</v>
      </c>
      <c r="N5344" s="104">
        <f t="shared" si="1704"/>
        <v>0</v>
      </c>
      <c r="O5344" s="113">
        <f t="shared" si="1711"/>
        <v>0.11</v>
      </c>
      <c r="P5344" s="108">
        <f t="shared" si="1705"/>
        <v>1.002246822</v>
      </c>
      <c r="Q5344" s="104">
        <f t="shared" si="1706"/>
        <v>0</v>
      </c>
      <c r="R5344" s="104">
        <f t="shared" si="1707"/>
        <v>0</v>
      </c>
      <c r="S5344" s="109" t="s">
        <v>52</v>
      </c>
      <c r="T5344" s="110">
        <f t="shared" si="1714"/>
        <v>45392</v>
      </c>
      <c r="U5344" s="111">
        <f t="shared" si="1708"/>
        <v>0</v>
      </c>
    </row>
    <row r="5345" spans="1:21" x14ac:dyDescent="0.2">
      <c r="A5345" s="112">
        <f t="shared" si="1709"/>
        <v>45370</v>
      </c>
      <c r="B5345" s="104">
        <f t="shared" si="1697"/>
        <v>1E-8</v>
      </c>
      <c r="C5345" s="104">
        <f t="shared" si="1715"/>
        <v>9.9468309144867817E-9</v>
      </c>
      <c r="D5345" s="132">
        <f t="shared" si="1698"/>
        <v>45362</v>
      </c>
      <c r="E5345" s="105">
        <f t="shared" si="1696"/>
        <v>8.0500000000000005E-4</v>
      </c>
      <c r="F5345" s="106">
        <f t="shared" si="1699"/>
        <v>9</v>
      </c>
      <c r="G5345" s="106">
        <f t="shared" si="1700"/>
        <v>31</v>
      </c>
      <c r="H5345" s="104">
        <f t="shared" si="1710"/>
        <v>1.00023364</v>
      </c>
      <c r="I5345" s="104">
        <f t="shared" si="1701"/>
        <v>1.1185895400000001</v>
      </c>
      <c r="J5345" s="104">
        <f t="shared" si="1702"/>
        <v>1.1188508800000001</v>
      </c>
      <c r="K5345" s="104">
        <f t="shared" si="1703"/>
        <v>1E-8</v>
      </c>
      <c r="L5345" s="107">
        <f t="shared" si="1712"/>
        <v>0</v>
      </c>
      <c r="M5345" s="105">
        <f t="shared" si="1713"/>
        <v>0</v>
      </c>
      <c r="N5345" s="104">
        <f t="shared" si="1704"/>
        <v>0</v>
      </c>
      <c r="O5345" s="113">
        <f t="shared" si="1711"/>
        <v>0.11</v>
      </c>
      <c r="P5345" s="108">
        <f t="shared" si="1705"/>
        <v>1.002528029</v>
      </c>
      <c r="Q5345" s="104">
        <f t="shared" si="1706"/>
        <v>0</v>
      </c>
      <c r="R5345" s="104">
        <f t="shared" si="1707"/>
        <v>0</v>
      </c>
      <c r="S5345" s="109" t="s">
        <v>52</v>
      </c>
      <c r="T5345" s="110">
        <f t="shared" si="1714"/>
        <v>45392</v>
      </c>
      <c r="U5345" s="111">
        <f t="shared" si="1708"/>
        <v>0</v>
      </c>
    </row>
    <row r="5346" spans="1:21" x14ac:dyDescent="0.2">
      <c r="A5346" s="112">
        <f t="shared" si="1709"/>
        <v>45371</v>
      </c>
      <c r="B5346" s="104">
        <f t="shared" si="1697"/>
        <v>1E-8</v>
      </c>
      <c r="C5346" s="104">
        <f t="shared" si="1715"/>
        <v>9.9468309144867817E-9</v>
      </c>
      <c r="D5346" s="132">
        <f t="shared" si="1698"/>
        <v>45362</v>
      </c>
      <c r="E5346" s="105">
        <f t="shared" si="1696"/>
        <v>8.0500000000000005E-4</v>
      </c>
      <c r="F5346" s="106">
        <f t="shared" si="1699"/>
        <v>10</v>
      </c>
      <c r="G5346" s="106">
        <f t="shared" si="1700"/>
        <v>31</v>
      </c>
      <c r="H5346" s="104">
        <f t="shared" si="1710"/>
        <v>1.0002595999999999</v>
      </c>
      <c r="I5346" s="104">
        <f t="shared" si="1701"/>
        <v>1.1185895400000001</v>
      </c>
      <c r="J5346" s="104">
        <f t="shared" si="1702"/>
        <v>1.1188799199999999</v>
      </c>
      <c r="K5346" s="104">
        <f t="shared" si="1703"/>
        <v>1E-8</v>
      </c>
      <c r="L5346" s="107">
        <f t="shared" si="1712"/>
        <v>0</v>
      </c>
      <c r="M5346" s="105">
        <f t="shared" si="1713"/>
        <v>0</v>
      </c>
      <c r="N5346" s="104">
        <f t="shared" si="1704"/>
        <v>0</v>
      </c>
      <c r="O5346" s="113">
        <f t="shared" si="1711"/>
        <v>0.11</v>
      </c>
      <c r="P5346" s="108">
        <f t="shared" si="1705"/>
        <v>1.002809316</v>
      </c>
      <c r="Q5346" s="104">
        <f t="shared" si="1706"/>
        <v>0</v>
      </c>
      <c r="R5346" s="104">
        <f t="shared" si="1707"/>
        <v>0</v>
      </c>
      <c r="S5346" s="109" t="s">
        <v>52</v>
      </c>
      <c r="T5346" s="110">
        <f t="shared" si="1714"/>
        <v>45392</v>
      </c>
      <c r="U5346" s="111">
        <f t="shared" si="1708"/>
        <v>0</v>
      </c>
    </row>
    <row r="5347" spans="1:21" x14ac:dyDescent="0.2">
      <c r="A5347" s="112">
        <f t="shared" si="1709"/>
        <v>45372</v>
      </c>
      <c r="B5347" s="104">
        <f t="shared" si="1697"/>
        <v>1E-8</v>
      </c>
      <c r="C5347" s="104">
        <f t="shared" si="1715"/>
        <v>9.9468309144867817E-9</v>
      </c>
      <c r="D5347" s="132">
        <f t="shared" si="1698"/>
        <v>45362</v>
      </c>
      <c r="E5347" s="105">
        <f t="shared" si="1696"/>
        <v>8.0500000000000005E-4</v>
      </c>
      <c r="F5347" s="106">
        <f t="shared" si="1699"/>
        <v>11</v>
      </c>
      <c r="G5347" s="106">
        <f t="shared" si="1700"/>
        <v>31</v>
      </c>
      <c r="H5347" s="104">
        <f t="shared" si="1710"/>
        <v>1.00028557</v>
      </c>
      <c r="I5347" s="104">
        <f t="shared" si="1701"/>
        <v>1.1185895400000001</v>
      </c>
      <c r="J5347" s="104">
        <f t="shared" si="1702"/>
        <v>1.1189089699999999</v>
      </c>
      <c r="K5347" s="104">
        <f t="shared" si="1703"/>
        <v>1E-8</v>
      </c>
      <c r="L5347" s="107">
        <f t="shared" si="1712"/>
        <v>0</v>
      </c>
      <c r="M5347" s="105">
        <f t="shared" si="1713"/>
        <v>0</v>
      </c>
      <c r="N5347" s="104">
        <f t="shared" si="1704"/>
        <v>0</v>
      </c>
      <c r="O5347" s="113">
        <f t="shared" si="1711"/>
        <v>0.11</v>
      </c>
      <c r="P5347" s="108">
        <f t="shared" si="1705"/>
        <v>1.003090681</v>
      </c>
      <c r="Q5347" s="104">
        <f t="shared" si="1706"/>
        <v>0</v>
      </c>
      <c r="R5347" s="104">
        <f t="shared" si="1707"/>
        <v>0</v>
      </c>
      <c r="S5347" s="109" t="s">
        <v>52</v>
      </c>
      <c r="T5347" s="110">
        <f t="shared" si="1714"/>
        <v>45392</v>
      </c>
      <c r="U5347" s="111">
        <f t="shared" si="1708"/>
        <v>0</v>
      </c>
    </row>
    <row r="5348" spans="1:21" x14ac:dyDescent="0.2">
      <c r="A5348" s="112">
        <f t="shared" si="1709"/>
        <v>45373</v>
      </c>
      <c r="B5348" s="104">
        <f t="shared" si="1697"/>
        <v>1E-8</v>
      </c>
      <c r="C5348" s="104">
        <f t="shared" si="1715"/>
        <v>9.9468309144867817E-9</v>
      </c>
      <c r="D5348" s="132">
        <f t="shared" si="1698"/>
        <v>45362</v>
      </c>
      <c r="E5348" s="105">
        <f t="shared" si="1696"/>
        <v>8.0500000000000005E-4</v>
      </c>
      <c r="F5348" s="106">
        <f t="shared" si="1699"/>
        <v>12</v>
      </c>
      <c r="G5348" s="106">
        <f t="shared" si="1700"/>
        <v>31</v>
      </c>
      <c r="H5348" s="104">
        <f t="shared" si="1710"/>
        <v>1.0003115300000001</v>
      </c>
      <c r="I5348" s="104">
        <f t="shared" si="1701"/>
        <v>1.1185895400000001</v>
      </c>
      <c r="J5348" s="104">
        <f t="shared" si="1702"/>
        <v>1.1189380099999999</v>
      </c>
      <c r="K5348" s="104">
        <f t="shared" si="1703"/>
        <v>1E-8</v>
      </c>
      <c r="L5348" s="107">
        <f t="shared" si="1712"/>
        <v>0</v>
      </c>
      <c r="M5348" s="105">
        <f t="shared" si="1713"/>
        <v>0</v>
      </c>
      <c r="N5348" s="104">
        <f t="shared" si="1704"/>
        <v>0</v>
      </c>
      <c r="O5348" s="113">
        <f t="shared" si="1711"/>
        <v>0.11</v>
      </c>
      <c r="P5348" s="108">
        <f t="shared" si="1705"/>
        <v>1.0033721250000001</v>
      </c>
      <c r="Q5348" s="104">
        <f t="shared" si="1706"/>
        <v>0</v>
      </c>
      <c r="R5348" s="104">
        <f t="shared" si="1707"/>
        <v>0</v>
      </c>
      <c r="S5348" s="109" t="s">
        <v>52</v>
      </c>
      <c r="T5348" s="110">
        <f t="shared" si="1714"/>
        <v>45392</v>
      </c>
      <c r="U5348" s="111">
        <f t="shared" si="1708"/>
        <v>0</v>
      </c>
    </row>
    <row r="5349" spans="1:21" x14ac:dyDescent="0.2">
      <c r="A5349" s="112">
        <f t="shared" si="1709"/>
        <v>45374</v>
      </c>
      <c r="B5349" s="104">
        <f t="shared" si="1697"/>
        <v>1E-8</v>
      </c>
      <c r="C5349" s="104">
        <f t="shared" si="1715"/>
        <v>9.9468309144867817E-9</v>
      </c>
      <c r="D5349" s="132">
        <f t="shared" si="1698"/>
        <v>45362</v>
      </c>
      <c r="E5349" s="105">
        <f t="shared" si="1696"/>
        <v>8.0500000000000005E-4</v>
      </c>
      <c r="F5349" s="106">
        <f t="shared" si="1699"/>
        <v>13</v>
      </c>
      <c r="G5349" s="106">
        <f t="shared" si="1700"/>
        <v>31</v>
      </c>
      <c r="H5349" s="104">
        <f t="shared" si="1710"/>
        <v>1.0003375000000001</v>
      </c>
      <c r="I5349" s="104">
        <f t="shared" si="1701"/>
        <v>1.1185895400000001</v>
      </c>
      <c r="J5349" s="104">
        <f t="shared" si="1702"/>
        <v>1.1189670599999999</v>
      </c>
      <c r="K5349" s="104">
        <f t="shared" si="1703"/>
        <v>1E-8</v>
      </c>
      <c r="L5349" s="107">
        <f t="shared" si="1712"/>
        <v>0</v>
      </c>
      <c r="M5349" s="105">
        <f t="shared" si="1713"/>
        <v>0</v>
      </c>
      <c r="N5349" s="104">
        <f t="shared" si="1704"/>
        <v>0</v>
      </c>
      <c r="O5349" s="113">
        <f t="shared" si="1711"/>
        <v>0.11</v>
      </c>
      <c r="P5349" s="108">
        <f t="shared" si="1705"/>
        <v>1.003653648</v>
      </c>
      <c r="Q5349" s="104">
        <f t="shared" si="1706"/>
        <v>0</v>
      </c>
      <c r="R5349" s="104">
        <f t="shared" si="1707"/>
        <v>0</v>
      </c>
      <c r="S5349" s="109" t="s">
        <v>52</v>
      </c>
      <c r="T5349" s="110">
        <f t="shared" si="1714"/>
        <v>45392</v>
      </c>
      <c r="U5349" s="111">
        <f t="shared" si="1708"/>
        <v>0</v>
      </c>
    </row>
    <row r="5350" spans="1:21" x14ac:dyDescent="0.2">
      <c r="A5350" s="112">
        <f t="shared" si="1709"/>
        <v>45375</v>
      </c>
      <c r="B5350" s="104">
        <f t="shared" si="1697"/>
        <v>1E-8</v>
      </c>
      <c r="C5350" s="104">
        <f t="shared" si="1715"/>
        <v>9.9468309144867817E-9</v>
      </c>
      <c r="D5350" s="132">
        <f t="shared" si="1698"/>
        <v>45362</v>
      </c>
      <c r="E5350" s="105">
        <f t="shared" si="1696"/>
        <v>8.0500000000000005E-4</v>
      </c>
      <c r="F5350" s="106">
        <f t="shared" si="1699"/>
        <v>14</v>
      </c>
      <c r="G5350" s="106">
        <f t="shared" si="1700"/>
        <v>31</v>
      </c>
      <c r="H5350" s="104">
        <f t="shared" si="1710"/>
        <v>1.00036346</v>
      </c>
      <c r="I5350" s="104">
        <f t="shared" si="1701"/>
        <v>1.1185895400000001</v>
      </c>
      <c r="J5350" s="104">
        <f t="shared" si="1702"/>
        <v>1.1189960999999999</v>
      </c>
      <c r="K5350" s="104">
        <f t="shared" si="1703"/>
        <v>1E-8</v>
      </c>
      <c r="L5350" s="107">
        <f t="shared" si="1712"/>
        <v>0</v>
      </c>
      <c r="M5350" s="105">
        <f t="shared" si="1713"/>
        <v>0</v>
      </c>
      <c r="N5350" s="104">
        <f t="shared" si="1704"/>
        <v>0</v>
      </c>
      <c r="O5350" s="113">
        <f t="shared" si="1711"/>
        <v>0.11</v>
      </c>
      <c r="P5350" s="108">
        <f t="shared" si="1705"/>
        <v>1.0039352500000001</v>
      </c>
      <c r="Q5350" s="104">
        <f t="shared" si="1706"/>
        <v>0</v>
      </c>
      <c r="R5350" s="104">
        <f t="shared" si="1707"/>
        <v>0</v>
      </c>
      <c r="S5350" s="109" t="s">
        <v>52</v>
      </c>
      <c r="T5350" s="110">
        <f t="shared" si="1714"/>
        <v>45392</v>
      </c>
      <c r="U5350" s="111">
        <f t="shared" si="1708"/>
        <v>0</v>
      </c>
    </row>
    <row r="5351" spans="1:21" x14ac:dyDescent="0.2">
      <c r="A5351" s="112">
        <f t="shared" si="1709"/>
        <v>45376</v>
      </c>
      <c r="B5351" s="104">
        <f t="shared" si="1697"/>
        <v>1E-8</v>
      </c>
      <c r="C5351" s="104">
        <f t="shared" si="1715"/>
        <v>9.9468309144867817E-9</v>
      </c>
      <c r="D5351" s="132">
        <f t="shared" si="1698"/>
        <v>45362</v>
      </c>
      <c r="E5351" s="105">
        <f t="shared" si="1696"/>
        <v>8.0500000000000005E-4</v>
      </c>
      <c r="F5351" s="106">
        <f t="shared" si="1699"/>
        <v>15</v>
      </c>
      <c r="G5351" s="106">
        <f t="shared" si="1700"/>
        <v>31</v>
      </c>
      <c r="H5351" s="104">
        <f t="shared" si="1710"/>
        <v>1.00038943</v>
      </c>
      <c r="I5351" s="104">
        <f t="shared" si="1701"/>
        <v>1.1185895400000001</v>
      </c>
      <c r="J5351" s="104">
        <f t="shared" si="1702"/>
        <v>1.1190251499999999</v>
      </c>
      <c r="K5351" s="104">
        <f t="shared" si="1703"/>
        <v>1E-8</v>
      </c>
      <c r="L5351" s="107">
        <f t="shared" si="1712"/>
        <v>0</v>
      </c>
      <c r="M5351" s="105">
        <f t="shared" si="1713"/>
        <v>0</v>
      </c>
      <c r="N5351" s="104">
        <f t="shared" si="1704"/>
        <v>0</v>
      </c>
      <c r="O5351" s="113">
        <f t="shared" si="1711"/>
        <v>0.11</v>
      </c>
      <c r="P5351" s="108">
        <f t="shared" si="1705"/>
        <v>1.004216931</v>
      </c>
      <c r="Q5351" s="104">
        <f t="shared" si="1706"/>
        <v>0</v>
      </c>
      <c r="R5351" s="104">
        <f t="shared" si="1707"/>
        <v>0</v>
      </c>
      <c r="S5351" s="109" t="s">
        <v>52</v>
      </c>
      <c r="T5351" s="110">
        <f t="shared" si="1714"/>
        <v>45392</v>
      </c>
      <c r="U5351" s="111">
        <f t="shared" si="1708"/>
        <v>0</v>
      </c>
    </row>
    <row r="5352" spans="1:21" x14ac:dyDescent="0.2">
      <c r="A5352" s="112">
        <f t="shared" si="1709"/>
        <v>45377</v>
      </c>
      <c r="B5352" s="104">
        <f t="shared" si="1697"/>
        <v>1E-8</v>
      </c>
      <c r="C5352" s="104">
        <f t="shared" si="1715"/>
        <v>9.9468309144867817E-9</v>
      </c>
      <c r="D5352" s="132">
        <f t="shared" si="1698"/>
        <v>45362</v>
      </c>
      <c r="E5352" s="105">
        <f t="shared" si="1696"/>
        <v>8.0500000000000005E-4</v>
      </c>
      <c r="F5352" s="106">
        <f t="shared" si="1699"/>
        <v>16</v>
      </c>
      <c r="G5352" s="106">
        <f t="shared" si="1700"/>
        <v>31</v>
      </c>
      <c r="H5352" s="104">
        <f t="shared" si="1710"/>
        <v>1.0004154000000001</v>
      </c>
      <c r="I5352" s="104">
        <f t="shared" si="1701"/>
        <v>1.1185895400000001</v>
      </c>
      <c r="J5352" s="104">
        <f t="shared" si="1702"/>
        <v>1.1190542000000001</v>
      </c>
      <c r="K5352" s="104">
        <f t="shared" si="1703"/>
        <v>1E-8</v>
      </c>
      <c r="L5352" s="107">
        <f t="shared" si="1712"/>
        <v>0</v>
      </c>
      <c r="M5352" s="105">
        <f t="shared" si="1713"/>
        <v>0</v>
      </c>
      <c r="N5352" s="104">
        <f t="shared" si="1704"/>
        <v>0</v>
      </c>
      <c r="O5352" s="113">
        <f t="shared" si="1711"/>
        <v>0.11</v>
      </c>
      <c r="P5352" s="108">
        <f t="shared" si="1705"/>
        <v>1.0044986920000001</v>
      </c>
      <c r="Q5352" s="104">
        <f t="shared" si="1706"/>
        <v>0</v>
      </c>
      <c r="R5352" s="104">
        <f t="shared" si="1707"/>
        <v>0</v>
      </c>
      <c r="S5352" s="109" t="s">
        <v>52</v>
      </c>
      <c r="T5352" s="110">
        <f t="shared" si="1714"/>
        <v>45392</v>
      </c>
      <c r="U5352" s="111">
        <f t="shared" si="1708"/>
        <v>0</v>
      </c>
    </row>
    <row r="5353" spans="1:21" x14ac:dyDescent="0.2">
      <c r="A5353" s="112">
        <f t="shared" si="1709"/>
        <v>45378</v>
      </c>
      <c r="B5353" s="104">
        <f t="shared" si="1697"/>
        <v>1E-8</v>
      </c>
      <c r="C5353" s="104">
        <f t="shared" si="1715"/>
        <v>9.9468309144867817E-9</v>
      </c>
      <c r="D5353" s="132">
        <f t="shared" si="1698"/>
        <v>45362</v>
      </c>
      <c r="E5353" s="105">
        <f t="shared" si="1696"/>
        <v>8.0500000000000005E-4</v>
      </c>
      <c r="F5353" s="106">
        <f t="shared" si="1699"/>
        <v>17</v>
      </c>
      <c r="G5353" s="106">
        <f t="shared" si="1700"/>
        <v>31</v>
      </c>
      <c r="H5353" s="104">
        <f t="shared" si="1710"/>
        <v>1.0004413700000001</v>
      </c>
      <c r="I5353" s="104">
        <f t="shared" si="1701"/>
        <v>1.1185895400000001</v>
      </c>
      <c r="J5353" s="104">
        <f t="shared" si="1702"/>
        <v>1.1190832500000001</v>
      </c>
      <c r="K5353" s="104">
        <f t="shared" si="1703"/>
        <v>1E-8</v>
      </c>
      <c r="L5353" s="107">
        <f t="shared" si="1712"/>
        <v>0</v>
      </c>
      <c r="M5353" s="105">
        <f t="shared" si="1713"/>
        <v>0</v>
      </c>
      <c r="N5353" s="104">
        <f t="shared" si="1704"/>
        <v>0</v>
      </c>
      <c r="O5353" s="113">
        <f t="shared" si="1711"/>
        <v>0.11</v>
      </c>
      <c r="P5353" s="108">
        <f t="shared" si="1705"/>
        <v>1.004780531</v>
      </c>
      <c r="Q5353" s="104">
        <f t="shared" si="1706"/>
        <v>0</v>
      </c>
      <c r="R5353" s="104">
        <f t="shared" si="1707"/>
        <v>0</v>
      </c>
      <c r="S5353" s="109" t="s">
        <v>52</v>
      </c>
      <c r="T5353" s="110">
        <f t="shared" si="1714"/>
        <v>45392</v>
      </c>
      <c r="U5353" s="111">
        <f t="shared" si="1708"/>
        <v>0</v>
      </c>
    </row>
    <row r="5354" spans="1:21" x14ac:dyDescent="0.2">
      <c r="A5354" s="112">
        <f t="shared" si="1709"/>
        <v>45379</v>
      </c>
      <c r="B5354" s="104">
        <f t="shared" si="1697"/>
        <v>1E-8</v>
      </c>
      <c r="C5354" s="104">
        <f t="shared" si="1715"/>
        <v>9.9468309144867817E-9</v>
      </c>
      <c r="D5354" s="132">
        <f t="shared" si="1698"/>
        <v>45362</v>
      </c>
      <c r="E5354" s="105">
        <f t="shared" si="1696"/>
        <v>8.0500000000000005E-4</v>
      </c>
      <c r="F5354" s="106">
        <f t="shared" si="1699"/>
        <v>18</v>
      </c>
      <c r="G5354" s="106">
        <f t="shared" si="1700"/>
        <v>31</v>
      </c>
      <c r="H5354" s="104">
        <f t="shared" si="1710"/>
        <v>1.0004673399999999</v>
      </c>
      <c r="I5354" s="104">
        <f t="shared" si="1701"/>
        <v>1.1185895400000001</v>
      </c>
      <c r="J5354" s="104">
        <f t="shared" si="1702"/>
        <v>1.1191123000000001</v>
      </c>
      <c r="K5354" s="104">
        <f t="shared" si="1703"/>
        <v>1E-8</v>
      </c>
      <c r="L5354" s="107">
        <f t="shared" si="1712"/>
        <v>0</v>
      </c>
      <c r="M5354" s="105">
        <f t="shared" si="1713"/>
        <v>0</v>
      </c>
      <c r="N5354" s="104">
        <f t="shared" si="1704"/>
        <v>0</v>
      </c>
      <c r="O5354" s="113">
        <f t="shared" si="1711"/>
        <v>0.11</v>
      </c>
      <c r="P5354" s="108">
        <f t="shared" si="1705"/>
        <v>1.005062449</v>
      </c>
      <c r="Q5354" s="104">
        <f t="shared" si="1706"/>
        <v>0</v>
      </c>
      <c r="R5354" s="104">
        <f t="shared" si="1707"/>
        <v>0</v>
      </c>
      <c r="S5354" s="109" t="s">
        <v>52</v>
      </c>
      <c r="T5354" s="110">
        <f t="shared" si="1714"/>
        <v>45392</v>
      </c>
      <c r="U5354" s="111">
        <f t="shared" si="1708"/>
        <v>0</v>
      </c>
    </row>
    <row r="5355" spans="1:21" x14ac:dyDescent="0.2">
      <c r="A5355" s="112">
        <f t="shared" si="1709"/>
        <v>45380</v>
      </c>
      <c r="B5355" s="104">
        <f t="shared" si="1697"/>
        <v>1E-8</v>
      </c>
      <c r="C5355" s="104">
        <f t="shared" si="1715"/>
        <v>9.9468309144867817E-9</v>
      </c>
      <c r="D5355" s="132">
        <f t="shared" si="1698"/>
        <v>45362</v>
      </c>
      <c r="E5355" s="105">
        <f t="shared" ref="E5355:E5418" si="1716">IF(DAY(A5354)=$E$2,VLOOKUP(A5354,$AG$10:$AH$200,2),E5354)</f>
        <v>8.0500000000000005E-4</v>
      </c>
      <c r="F5355" s="106">
        <f t="shared" si="1699"/>
        <v>19</v>
      </c>
      <c r="G5355" s="106">
        <f t="shared" si="1700"/>
        <v>31</v>
      </c>
      <c r="H5355" s="104">
        <f t="shared" si="1710"/>
        <v>1.00049331</v>
      </c>
      <c r="I5355" s="104">
        <f t="shared" si="1701"/>
        <v>1.1185895400000001</v>
      </c>
      <c r="J5355" s="104">
        <f t="shared" si="1702"/>
        <v>1.11914135</v>
      </c>
      <c r="K5355" s="104">
        <f t="shared" si="1703"/>
        <v>1E-8</v>
      </c>
      <c r="L5355" s="107">
        <f t="shared" si="1712"/>
        <v>0</v>
      </c>
      <c r="M5355" s="105">
        <f t="shared" si="1713"/>
        <v>0</v>
      </c>
      <c r="N5355" s="104">
        <f t="shared" si="1704"/>
        <v>0</v>
      </c>
      <c r="O5355" s="113">
        <f t="shared" si="1711"/>
        <v>0.11</v>
      </c>
      <c r="P5355" s="108">
        <f t="shared" si="1705"/>
        <v>1.0053444469999999</v>
      </c>
      <c r="Q5355" s="104">
        <f t="shared" si="1706"/>
        <v>0</v>
      </c>
      <c r="R5355" s="104">
        <f t="shared" si="1707"/>
        <v>0</v>
      </c>
      <c r="S5355" s="109" t="s">
        <v>52</v>
      </c>
      <c r="T5355" s="110">
        <f t="shared" si="1714"/>
        <v>45392</v>
      </c>
      <c r="U5355" s="111">
        <f t="shared" si="1708"/>
        <v>0</v>
      </c>
    </row>
    <row r="5356" spans="1:21" x14ac:dyDescent="0.2">
      <c r="A5356" s="112">
        <f t="shared" si="1709"/>
        <v>45381</v>
      </c>
      <c r="B5356" s="104">
        <f t="shared" si="1697"/>
        <v>1E-8</v>
      </c>
      <c r="C5356" s="104">
        <f t="shared" si="1715"/>
        <v>9.9468309144867817E-9</v>
      </c>
      <c r="D5356" s="132">
        <f t="shared" si="1698"/>
        <v>45362</v>
      </c>
      <c r="E5356" s="105">
        <f t="shared" si="1716"/>
        <v>8.0500000000000005E-4</v>
      </c>
      <c r="F5356" s="106">
        <f t="shared" si="1699"/>
        <v>20</v>
      </c>
      <c r="G5356" s="106">
        <f t="shared" si="1700"/>
        <v>31</v>
      </c>
      <c r="H5356" s="104">
        <f t="shared" si="1710"/>
        <v>1.00051928</v>
      </c>
      <c r="I5356" s="104">
        <f t="shared" si="1701"/>
        <v>1.1185895400000001</v>
      </c>
      <c r="J5356" s="104">
        <f t="shared" si="1702"/>
        <v>1.1191704</v>
      </c>
      <c r="K5356" s="104">
        <f t="shared" si="1703"/>
        <v>1E-8</v>
      </c>
      <c r="L5356" s="107">
        <f t="shared" si="1712"/>
        <v>0</v>
      </c>
      <c r="M5356" s="105">
        <f t="shared" si="1713"/>
        <v>0</v>
      </c>
      <c r="N5356" s="104">
        <f t="shared" si="1704"/>
        <v>0</v>
      </c>
      <c r="O5356" s="113">
        <f t="shared" si="1711"/>
        <v>0.11</v>
      </c>
      <c r="P5356" s="108">
        <f t="shared" si="1705"/>
        <v>1.0056265230000001</v>
      </c>
      <c r="Q5356" s="104">
        <f t="shared" si="1706"/>
        <v>0</v>
      </c>
      <c r="R5356" s="104">
        <f t="shared" si="1707"/>
        <v>0</v>
      </c>
      <c r="S5356" s="109" t="s">
        <v>52</v>
      </c>
      <c r="T5356" s="110">
        <f t="shared" si="1714"/>
        <v>45392</v>
      </c>
      <c r="U5356" s="111">
        <f t="shared" si="1708"/>
        <v>0</v>
      </c>
    </row>
    <row r="5357" spans="1:21" x14ac:dyDescent="0.2">
      <c r="A5357" s="112">
        <f t="shared" si="1709"/>
        <v>45382</v>
      </c>
      <c r="B5357" s="104">
        <f t="shared" si="1697"/>
        <v>1E-8</v>
      </c>
      <c r="C5357" s="104">
        <f t="shared" si="1715"/>
        <v>9.9468309144867817E-9</v>
      </c>
      <c r="D5357" s="132">
        <f t="shared" si="1698"/>
        <v>45362</v>
      </c>
      <c r="E5357" s="105">
        <f t="shared" si="1716"/>
        <v>8.0500000000000005E-4</v>
      </c>
      <c r="F5357" s="106">
        <f t="shared" si="1699"/>
        <v>21</v>
      </c>
      <c r="G5357" s="106">
        <f t="shared" si="1700"/>
        <v>31</v>
      </c>
      <c r="H5357" s="104">
        <f t="shared" si="1710"/>
        <v>1.0005452500000001</v>
      </c>
      <c r="I5357" s="104">
        <f t="shared" si="1701"/>
        <v>1.1185895400000001</v>
      </c>
      <c r="J5357" s="104">
        <f t="shared" si="1702"/>
        <v>1.11919945</v>
      </c>
      <c r="K5357" s="104">
        <f t="shared" si="1703"/>
        <v>1E-8</v>
      </c>
      <c r="L5357" s="107">
        <f t="shared" si="1712"/>
        <v>0</v>
      </c>
      <c r="M5357" s="105">
        <f t="shared" si="1713"/>
        <v>0</v>
      </c>
      <c r="N5357" s="104">
        <f t="shared" si="1704"/>
        <v>0</v>
      </c>
      <c r="O5357" s="113">
        <f t="shared" si="1711"/>
        <v>0.11</v>
      </c>
      <c r="P5357" s="108">
        <f t="shared" si="1705"/>
        <v>1.005908679</v>
      </c>
      <c r="Q5357" s="104">
        <f t="shared" si="1706"/>
        <v>0</v>
      </c>
      <c r="R5357" s="104">
        <f t="shared" si="1707"/>
        <v>0</v>
      </c>
      <c r="S5357" s="109" t="s">
        <v>52</v>
      </c>
      <c r="T5357" s="110">
        <f t="shared" si="1714"/>
        <v>45392</v>
      </c>
      <c r="U5357" s="111">
        <f t="shared" si="1708"/>
        <v>0</v>
      </c>
    </row>
    <row r="5358" spans="1:21" x14ac:dyDescent="0.2">
      <c r="A5358" s="112">
        <f t="shared" si="1709"/>
        <v>45383</v>
      </c>
      <c r="B5358" s="104">
        <f t="shared" si="1697"/>
        <v>1E-8</v>
      </c>
      <c r="C5358" s="104">
        <f t="shared" si="1715"/>
        <v>9.9468309144867817E-9</v>
      </c>
      <c r="D5358" s="132">
        <f t="shared" si="1698"/>
        <v>45362</v>
      </c>
      <c r="E5358" s="105">
        <f t="shared" si="1716"/>
        <v>8.0500000000000005E-4</v>
      </c>
      <c r="F5358" s="106">
        <f t="shared" si="1699"/>
        <v>22</v>
      </c>
      <c r="G5358" s="106">
        <f t="shared" si="1700"/>
        <v>31</v>
      </c>
      <c r="H5358" s="104">
        <f t="shared" si="1710"/>
        <v>1.0005712200000001</v>
      </c>
      <c r="I5358" s="104">
        <f t="shared" si="1701"/>
        <v>1.1185895400000001</v>
      </c>
      <c r="J5358" s="104">
        <f t="shared" si="1702"/>
        <v>1.1192285</v>
      </c>
      <c r="K5358" s="104">
        <f t="shared" si="1703"/>
        <v>1E-8</v>
      </c>
      <c r="L5358" s="107">
        <f t="shared" si="1712"/>
        <v>0</v>
      </c>
      <c r="M5358" s="105">
        <f t="shared" si="1713"/>
        <v>0</v>
      </c>
      <c r="N5358" s="104">
        <f t="shared" si="1704"/>
        <v>0</v>
      </c>
      <c r="O5358" s="113">
        <f t="shared" si="1711"/>
        <v>0.11</v>
      </c>
      <c r="P5358" s="108">
        <f t="shared" si="1705"/>
        <v>1.006190914</v>
      </c>
      <c r="Q5358" s="104">
        <f t="shared" si="1706"/>
        <v>0</v>
      </c>
      <c r="R5358" s="104">
        <f t="shared" si="1707"/>
        <v>0</v>
      </c>
      <c r="S5358" s="109" t="s">
        <v>52</v>
      </c>
      <c r="T5358" s="110">
        <f t="shared" si="1714"/>
        <v>45392</v>
      </c>
      <c r="U5358" s="111">
        <f t="shared" si="1708"/>
        <v>0</v>
      </c>
    </row>
    <row r="5359" spans="1:21" x14ac:dyDescent="0.2">
      <c r="A5359" s="112">
        <f t="shared" si="1709"/>
        <v>45384</v>
      </c>
      <c r="B5359" s="104">
        <f t="shared" si="1697"/>
        <v>1E-8</v>
      </c>
      <c r="C5359" s="104">
        <f t="shared" si="1715"/>
        <v>9.9468309144867817E-9</v>
      </c>
      <c r="D5359" s="132">
        <f t="shared" si="1698"/>
        <v>45362</v>
      </c>
      <c r="E5359" s="105">
        <f t="shared" si="1716"/>
        <v>8.0500000000000005E-4</v>
      </c>
      <c r="F5359" s="106">
        <f t="shared" si="1699"/>
        <v>23</v>
      </c>
      <c r="G5359" s="106">
        <f t="shared" si="1700"/>
        <v>31</v>
      </c>
      <c r="H5359" s="104">
        <f t="shared" si="1710"/>
        <v>1.0005971899999999</v>
      </c>
      <c r="I5359" s="104">
        <f t="shared" si="1701"/>
        <v>1.1185895400000001</v>
      </c>
      <c r="J5359" s="104">
        <f t="shared" si="1702"/>
        <v>1.1192575499999999</v>
      </c>
      <c r="K5359" s="104">
        <f t="shared" si="1703"/>
        <v>1E-8</v>
      </c>
      <c r="L5359" s="107">
        <f t="shared" si="1712"/>
        <v>0</v>
      </c>
      <c r="M5359" s="105">
        <f t="shared" si="1713"/>
        <v>0</v>
      </c>
      <c r="N5359" s="104">
        <f t="shared" si="1704"/>
        <v>0</v>
      </c>
      <c r="O5359" s="113">
        <f t="shared" si="1711"/>
        <v>0.11</v>
      </c>
      <c r="P5359" s="108">
        <f t="shared" si="1705"/>
        <v>1.0064732279999999</v>
      </c>
      <c r="Q5359" s="104">
        <f t="shared" si="1706"/>
        <v>0</v>
      </c>
      <c r="R5359" s="104">
        <f t="shared" si="1707"/>
        <v>0</v>
      </c>
      <c r="S5359" s="109" t="s">
        <v>52</v>
      </c>
      <c r="T5359" s="110">
        <f t="shared" si="1714"/>
        <v>45392</v>
      </c>
      <c r="U5359" s="111">
        <f t="shared" si="1708"/>
        <v>0</v>
      </c>
    </row>
    <row r="5360" spans="1:21" x14ac:dyDescent="0.2">
      <c r="A5360" s="112">
        <f t="shared" si="1709"/>
        <v>45385</v>
      </c>
      <c r="B5360" s="104">
        <f t="shared" si="1697"/>
        <v>1E-8</v>
      </c>
      <c r="C5360" s="104">
        <f t="shared" si="1715"/>
        <v>9.9468309144867817E-9</v>
      </c>
      <c r="D5360" s="132">
        <f t="shared" si="1698"/>
        <v>45362</v>
      </c>
      <c r="E5360" s="105">
        <f t="shared" si="1716"/>
        <v>8.0500000000000005E-4</v>
      </c>
      <c r="F5360" s="106">
        <f t="shared" si="1699"/>
        <v>24</v>
      </c>
      <c r="G5360" s="106">
        <f t="shared" si="1700"/>
        <v>31</v>
      </c>
      <c r="H5360" s="104">
        <f t="shared" si="1710"/>
        <v>1.00062316</v>
      </c>
      <c r="I5360" s="104">
        <f t="shared" si="1701"/>
        <v>1.1185895400000001</v>
      </c>
      <c r="J5360" s="104">
        <f t="shared" si="1702"/>
        <v>1.1192865999999999</v>
      </c>
      <c r="K5360" s="104">
        <f t="shared" si="1703"/>
        <v>1E-8</v>
      </c>
      <c r="L5360" s="107">
        <f t="shared" si="1712"/>
        <v>0</v>
      </c>
      <c r="M5360" s="105">
        <f t="shared" si="1713"/>
        <v>0</v>
      </c>
      <c r="N5360" s="104">
        <f t="shared" si="1704"/>
        <v>0</v>
      </c>
      <c r="O5360" s="113">
        <f t="shared" si="1711"/>
        <v>0.11</v>
      </c>
      <c r="P5360" s="108">
        <f t="shared" si="1705"/>
        <v>1.0067556209999999</v>
      </c>
      <c r="Q5360" s="104">
        <f t="shared" si="1706"/>
        <v>0</v>
      </c>
      <c r="R5360" s="104">
        <f t="shared" si="1707"/>
        <v>0</v>
      </c>
      <c r="S5360" s="109" t="s">
        <v>52</v>
      </c>
      <c r="T5360" s="110">
        <f t="shared" si="1714"/>
        <v>45392</v>
      </c>
      <c r="U5360" s="111">
        <f t="shared" si="1708"/>
        <v>0</v>
      </c>
    </row>
    <row r="5361" spans="1:21" x14ac:dyDescent="0.2">
      <c r="A5361" s="112">
        <f t="shared" si="1709"/>
        <v>45386</v>
      </c>
      <c r="B5361" s="104">
        <f t="shared" si="1697"/>
        <v>1E-8</v>
      </c>
      <c r="C5361" s="104">
        <f t="shared" si="1715"/>
        <v>9.9468309144867817E-9</v>
      </c>
      <c r="D5361" s="132">
        <f t="shared" si="1698"/>
        <v>45362</v>
      </c>
      <c r="E5361" s="105">
        <f t="shared" si="1716"/>
        <v>8.0500000000000005E-4</v>
      </c>
      <c r="F5361" s="106">
        <f t="shared" si="1699"/>
        <v>25</v>
      </c>
      <c r="G5361" s="106">
        <f t="shared" si="1700"/>
        <v>31</v>
      </c>
      <c r="H5361" s="104">
        <f t="shared" si="1710"/>
        <v>1.0006491399999999</v>
      </c>
      <c r="I5361" s="104">
        <f t="shared" si="1701"/>
        <v>1.1185895400000001</v>
      </c>
      <c r="J5361" s="104">
        <f t="shared" si="1702"/>
        <v>1.11931566</v>
      </c>
      <c r="K5361" s="104">
        <f t="shared" si="1703"/>
        <v>1E-8</v>
      </c>
      <c r="L5361" s="107">
        <f t="shared" si="1712"/>
        <v>0</v>
      </c>
      <c r="M5361" s="105">
        <f t="shared" si="1713"/>
        <v>0</v>
      </c>
      <c r="N5361" s="104">
        <f t="shared" si="1704"/>
        <v>0</v>
      </c>
      <c r="O5361" s="113">
        <f t="shared" si="1711"/>
        <v>0.11</v>
      </c>
      <c r="P5361" s="108">
        <f t="shared" si="1705"/>
        <v>1.0070380940000001</v>
      </c>
      <c r="Q5361" s="104">
        <f t="shared" si="1706"/>
        <v>0</v>
      </c>
      <c r="R5361" s="104">
        <f t="shared" si="1707"/>
        <v>0</v>
      </c>
      <c r="S5361" s="109" t="s">
        <v>52</v>
      </c>
      <c r="T5361" s="110">
        <f t="shared" si="1714"/>
        <v>45392</v>
      </c>
      <c r="U5361" s="111">
        <f t="shared" si="1708"/>
        <v>0</v>
      </c>
    </row>
    <row r="5362" spans="1:21" x14ac:dyDescent="0.2">
      <c r="A5362" s="112">
        <f t="shared" si="1709"/>
        <v>45387</v>
      </c>
      <c r="B5362" s="104">
        <f t="shared" si="1697"/>
        <v>1E-8</v>
      </c>
      <c r="C5362" s="104">
        <f t="shared" si="1715"/>
        <v>9.9468309144867817E-9</v>
      </c>
      <c r="D5362" s="132">
        <f t="shared" si="1698"/>
        <v>45362</v>
      </c>
      <c r="E5362" s="105">
        <f t="shared" si="1716"/>
        <v>8.0500000000000005E-4</v>
      </c>
      <c r="F5362" s="106">
        <f t="shared" si="1699"/>
        <v>26</v>
      </c>
      <c r="G5362" s="106">
        <f t="shared" si="1700"/>
        <v>31</v>
      </c>
      <c r="H5362" s="104">
        <f t="shared" si="1710"/>
        <v>1.00067511</v>
      </c>
      <c r="I5362" s="104">
        <f t="shared" si="1701"/>
        <v>1.1185895400000001</v>
      </c>
      <c r="J5362" s="104">
        <f t="shared" si="1702"/>
        <v>1.11934471</v>
      </c>
      <c r="K5362" s="104">
        <f t="shared" si="1703"/>
        <v>1E-8</v>
      </c>
      <c r="L5362" s="107">
        <f t="shared" si="1712"/>
        <v>0</v>
      </c>
      <c r="M5362" s="105">
        <f t="shared" si="1713"/>
        <v>0</v>
      </c>
      <c r="N5362" s="104">
        <f t="shared" si="1704"/>
        <v>0</v>
      </c>
      <c r="O5362" s="113">
        <f t="shared" si="1711"/>
        <v>0.11</v>
      </c>
      <c r="P5362" s="108">
        <f t="shared" si="1705"/>
        <v>1.0073206450000001</v>
      </c>
      <c r="Q5362" s="104">
        <f t="shared" si="1706"/>
        <v>0</v>
      </c>
      <c r="R5362" s="104">
        <f t="shared" si="1707"/>
        <v>0</v>
      </c>
      <c r="S5362" s="109" t="s">
        <v>52</v>
      </c>
      <c r="T5362" s="110">
        <f t="shared" si="1714"/>
        <v>45392</v>
      </c>
      <c r="U5362" s="111">
        <f t="shared" si="1708"/>
        <v>0</v>
      </c>
    </row>
    <row r="5363" spans="1:21" x14ac:dyDescent="0.2">
      <c r="A5363" s="112">
        <f t="shared" si="1709"/>
        <v>45388</v>
      </c>
      <c r="B5363" s="104">
        <f t="shared" si="1697"/>
        <v>1E-8</v>
      </c>
      <c r="C5363" s="104">
        <f t="shared" si="1715"/>
        <v>9.9468309144867817E-9</v>
      </c>
      <c r="D5363" s="132">
        <f t="shared" si="1698"/>
        <v>45362</v>
      </c>
      <c r="E5363" s="105">
        <f t="shared" si="1716"/>
        <v>8.0500000000000005E-4</v>
      </c>
      <c r="F5363" s="106">
        <f t="shared" si="1699"/>
        <v>27</v>
      </c>
      <c r="G5363" s="106">
        <f t="shared" si="1700"/>
        <v>31</v>
      </c>
      <c r="H5363" s="104">
        <f t="shared" si="1710"/>
        <v>1.00070109</v>
      </c>
      <c r="I5363" s="104">
        <f t="shared" si="1701"/>
        <v>1.1185895400000001</v>
      </c>
      <c r="J5363" s="104">
        <f t="shared" si="1702"/>
        <v>1.1193737699999999</v>
      </c>
      <c r="K5363" s="104">
        <f t="shared" si="1703"/>
        <v>1E-8</v>
      </c>
      <c r="L5363" s="107">
        <f t="shared" si="1712"/>
        <v>0</v>
      </c>
      <c r="M5363" s="105">
        <f t="shared" si="1713"/>
        <v>0</v>
      </c>
      <c r="N5363" s="104">
        <f t="shared" si="1704"/>
        <v>0</v>
      </c>
      <c r="O5363" s="113">
        <f t="shared" si="1711"/>
        <v>0.11</v>
      </c>
      <c r="P5363" s="108">
        <f t="shared" si="1705"/>
        <v>1.007603276</v>
      </c>
      <c r="Q5363" s="104">
        <f t="shared" si="1706"/>
        <v>0</v>
      </c>
      <c r="R5363" s="104">
        <f t="shared" si="1707"/>
        <v>0</v>
      </c>
      <c r="S5363" s="109" t="s">
        <v>52</v>
      </c>
      <c r="T5363" s="110">
        <f t="shared" si="1714"/>
        <v>45392</v>
      </c>
      <c r="U5363" s="111">
        <f t="shared" si="1708"/>
        <v>0</v>
      </c>
    </row>
    <row r="5364" spans="1:21" x14ac:dyDescent="0.2">
      <c r="A5364" s="112">
        <f t="shared" si="1709"/>
        <v>45389</v>
      </c>
      <c r="B5364" s="104">
        <f t="shared" si="1697"/>
        <v>1E-8</v>
      </c>
      <c r="C5364" s="104">
        <f t="shared" si="1715"/>
        <v>9.9468309144867817E-9</v>
      </c>
      <c r="D5364" s="132">
        <f t="shared" si="1698"/>
        <v>45362</v>
      </c>
      <c r="E5364" s="105">
        <f t="shared" si="1716"/>
        <v>8.0500000000000005E-4</v>
      </c>
      <c r="F5364" s="106">
        <f t="shared" si="1699"/>
        <v>28</v>
      </c>
      <c r="G5364" s="106">
        <f t="shared" si="1700"/>
        <v>31</v>
      </c>
      <c r="H5364" s="104">
        <f t="shared" si="1710"/>
        <v>1.00072706</v>
      </c>
      <c r="I5364" s="104">
        <f t="shared" si="1701"/>
        <v>1.1185895400000001</v>
      </c>
      <c r="J5364" s="104">
        <f t="shared" si="1702"/>
        <v>1.1194028199999999</v>
      </c>
      <c r="K5364" s="104">
        <f t="shared" si="1703"/>
        <v>1E-8</v>
      </c>
      <c r="L5364" s="107">
        <f t="shared" si="1712"/>
        <v>0</v>
      </c>
      <c r="M5364" s="105">
        <f t="shared" si="1713"/>
        <v>0</v>
      </c>
      <c r="N5364" s="104">
        <f t="shared" si="1704"/>
        <v>0</v>
      </c>
      <c r="O5364" s="113">
        <f t="shared" si="1711"/>
        <v>0.11</v>
      </c>
      <c r="P5364" s="108">
        <f t="shared" si="1705"/>
        <v>1.0078859870000001</v>
      </c>
      <c r="Q5364" s="104">
        <f t="shared" si="1706"/>
        <v>0</v>
      </c>
      <c r="R5364" s="104">
        <f t="shared" si="1707"/>
        <v>0</v>
      </c>
      <c r="S5364" s="109" t="s">
        <v>52</v>
      </c>
      <c r="T5364" s="110">
        <f t="shared" si="1714"/>
        <v>45392</v>
      </c>
      <c r="U5364" s="111">
        <f t="shared" si="1708"/>
        <v>0</v>
      </c>
    </row>
    <row r="5365" spans="1:21" x14ac:dyDescent="0.2">
      <c r="A5365" s="112">
        <f t="shared" si="1709"/>
        <v>45390</v>
      </c>
      <c r="B5365" s="104">
        <f t="shared" ref="B5365:B5428" si="1717">IF(E5365&lt;0,"ND",(K5365+Q5365))</f>
        <v>1E-8</v>
      </c>
      <c r="C5365" s="104">
        <f t="shared" si="1715"/>
        <v>9.9468309144867817E-9</v>
      </c>
      <c r="D5365" s="132">
        <f t="shared" ref="D5365:D5428" si="1718">IF(DAY(A5364)=$E$2,A5365,D5364)</f>
        <v>45362</v>
      </c>
      <c r="E5365" s="105">
        <f t="shared" si="1716"/>
        <v>8.0500000000000005E-4</v>
      </c>
      <c r="F5365" s="106">
        <f t="shared" ref="F5365:F5428" si="1719">IF(DAY(A5365)=E$2+1,1,F5364+1)</f>
        <v>29</v>
      </c>
      <c r="G5365" s="106">
        <f t="shared" ref="G5365:G5428" si="1720">IF(DAY(A5365)=E$2+1,DAY(EOMONTH(A5365,0)), IF(DAY(A5365)&lt;&gt;$E$2+1,G5364))</f>
        <v>31</v>
      </c>
      <c r="H5365" s="104">
        <f t="shared" si="1710"/>
        <v>1.00075304</v>
      </c>
      <c r="I5365" s="104">
        <f t="shared" ref="I5365:I5428" si="1721">IF(DAY(A5364)=E$2,J5364,I5364)</f>
        <v>1.1185895400000001</v>
      </c>
      <c r="J5365" s="104">
        <f t="shared" ref="J5365:J5428" si="1722">TRUNC(H5365*I5365,8)</f>
        <v>1.11943188</v>
      </c>
      <c r="K5365" s="104">
        <f t="shared" ref="K5365:K5428" si="1723">TRUNC(C5365*J5365,8)</f>
        <v>1E-8</v>
      </c>
      <c r="L5365" s="107">
        <f t="shared" si="1712"/>
        <v>0</v>
      </c>
      <c r="M5365" s="105">
        <f t="shared" si="1713"/>
        <v>0</v>
      </c>
      <c r="N5365" s="104">
        <f t="shared" ref="N5365:N5428" si="1724">IF(M5365&gt;0,TRUNC((M5365*K5365),8),0)</f>
        <v>0</v>
      </c>
      <c r="O5365" s="113">
        <f t="shared" si="1711"/>
        <v>0.11</v>
      </c>
      <c r="P5365" s="108">
        <f t="shared" ref="P5365:P5428" si="1725">ROUND((1+O5365)^(30/360)^(F5365/G5365),9)</f>
        <v>1.008168776</v>
      </c>
      <c r="Q5365" s="104">
        <f t="shared" ref="Q5365:Q5428" si="1726">TRUNC((P5365-1)*K5365,8)</f>
        <v>0</v>
      </c>
      <c r="R5365" s="104">
        <f t="shared" ref="R5365:R5428" si="1727">(N5365+Q5365)</f>
        <v>0</v>
      </c>
      <c r="S5365" s="109" t="s">
        <v>52</v>
      </c>
      <c r="T5365" s="110">
        <f t="shared" si="1714"/>
        <v>45392</v>
      </c>
      <c r="U5365" s="111">
        <f t="shared" ref="U5365:U5428" si="1728">IF(L5365&gt;0,K5365-N5365,0)</f>
        <v>0</v>
      </c>
    </row>
    <row r="5366" spans="1:21" x14ac:dyDescent="0.2">
      <c r="A5366" s="112">
        <f t="shared" si="1709"/>
        <v>45391</v>
      </c>
      <c r="B5366" s="104">
        <f t="shared" si="1717"/>
        <v>1E-8</v>
      </c>
      <c r="C5366" s="104">
        <f t="shared" si="1715"/>
        <v>9.9468309144867817E-9</v>
      </c>
      <c r="D5366" s="132">
        <f t="shared" si="1718"/>
        <v>45362</v>
      </c>
      <c r="E5366" s="105">
        <f t="shared" si="1716"/>
        <v>8.0500000000000005E-4</v>
      </c>
      <c r="F5366" s="106">
        <f t="shared" si="1719"/>
        <v>30</v>
      </c>
      <c r="G5366" s="106">
        <f t="shared" si="1720"/>
        <v>31</v>
      </c>
      <c r="H5366" s="104">
        <f t="shared" si="1710"/>
        <v>1.00077902</v>
      </c>
      <c r="I5366" s="104">
        <f t="shared" si="1721"/>
        <v>1.1185895400000001</v>
      </c>
      <c r="J5366" s="104">
        <f t="shared" si="1722"/>
        <v>1.11946094</v>
      </c>
      <c r="K5366" s="104">
        <f t="shared" si="1723"/>
        <v>1E-8</v>
      </c>
      <c r="L5366" s="107">
        <f t="shared" si="1712"/>
        <v>0</v>
      </c>
      <c r="M5366" s="105">
        <f t="shared" si="1713"/>
        <v>0</v>
      </c>
      <c r="N5366" s="104">
        <f t="shared" si="1724"/>
        <v>0</v>
      </c>
      <c r="O5366" s="113">
        <f t="shared" si="1711"/>
        <v>0.11</v>
      </c>
      <c r="P5366" s="108">
        <f t="shared" si="1725"/>
        <v>1.0084516450000001</v>
      </c>
      <c r="Q5366" s="104">
        <f t="shared" si="1726"/>
        <v>0</v>
      </c>
      <c r="R5366" s="104">
        <f t="shared" si="1727"/>
        <v>0</v>
      </c>
      <c r="S5366" s="109" t="s">
        <v>52</v>
      </c>
      <c r="T5366" s="110">
        <f t="shared" si="1714"/>
        <v>45392</v>
      </c>
      <c r="U5366" s="111">
        <f t="shared" si="1728"/>
        <v>0</v>
      </c>
    </row>
    <row r="5367" spans="1:21" x14ac:dyDescent="0.2">
      <c r="A5367" s="112">
        <f t="shared" si="1709"/>
        <v>45392</v>
      </c>
      <c r="B5367" s="104">
        <f t="shared" si="1717"/>
        <v>1E-8</v>
      </c>
      <c r="C5367" s="104">
        <f t="shared" si="1715"/>
        <v>9.9468309144867817E-9</v>
      </c>
      <c r="D5367" s="132">
        <f t="shared" si="1718"/>
        <v>45362</v>
      </c>
      <c r="E5367" s="105">
        <f t="shared" si="1716"/>
        <v>8.0500000000000005E-4</v>
      </c>
      <c r="F5367" s="106">
        <f t="shared" si="1719"/>
        <v>31</v>
      </c>
      <c r="G5367" s="106">
        <f t="shared" si="1720"/>
        <v>31</v>
      </c>
      <c r="H5367" s="104">
        <f t="shared" si="1710"/>
        <v>1.0008049999999999</v>
      </c>
      <c r="I5367" s="104">
        <f t="shared" si="1721"/>
        <v>1.1185895400000001</v>
      </c>
      <c r="J5367" s="104">
        <f t="shared" si="1722"/>
        <v>1.1194900000000001</v>
      </c>
      <c r="K5367" s="104">
        <f t="shared" si="1723"/>
        <v>1E-8</v>
      </c>
      <c r="L5367" s="107">
        <f t="shared" si="1712"/>
        <v>175</v>
      </c>
      <c r="M5367" s="105">
        <f t="shared" si="1713"/>
        <v>0.27674900000000002</v>
      </c>
      <c r="N5367" s="104">
        <f t="shared" si="1724"/>
        <v>0</v>
      </c>
      <c r="O5367" s="113">
        <f t="shared" si="1711"/>
        <v>0.11</v>
      </c>
      <c r="P5367" s="108">
        <f t="shared" si="1725"/>
        <v>1.0087345940000001</v>
      </c>
      <c r="Q5367" s="104">
        <f t="shared" si="1726"/>
        <v>0</v>
      </c>
      <c r="R5367" s="104">
        <f t="shared" si="1727"/>
        <v>0</v>
      </c>
      <c r="S5367" s="109" t="s">
        <v>52</v>
      </c>
      <c r="T5367" s="110">
        <f t="shared" si="1714"/>
        <v>45392</v>
      </c>
      <c r="U5367" s="111">
        <f t="shared" si="1728"/>
        <v>1E-8</v>
      </c>
    </row>
    <row r="5368" spans="1:21" x14ac:dyDescent="0.2">
      <c r="A5368" s="112">
        <f t="shared" si="1709"/>
        <v>45393</v>
      </c>
      <c r="B5368" s="104">
        <f t="shared" si="1717"/>
        <v>1E-8</v>
      </c>
      <c r="C5368" s="104">
        <f t="shared" si="1715"/>
        <v>9.9468309144867817E-9</v>
      </c>
      <c r="D5368" s="132">
        <f t="shared" si="1718"/>
        <v>45393</v>
      </c>
      <c r="E5368" s="105">
        <f t="shared" si="1716"/>
        <v>8.3600000000000005E-4</v>
      </c>
      <c r="F5368" s="106">
        <f t="shared" si="1719"/>
        <v>1</v>
      </c>
      <c r="G5368" s="106">
        <f t="shared" si="1720"/>
        <v>30</v>
      </c>
      <c r="H5368" s="104">
        <f t="shared" si="1710"/>
        <v>1.0000278499999999</v>
      </c>
      <c r="I5368" s="104">
        <f t="shared" si="1721"/>
        <v>1.1194900000000001</v>
      </c>
      <c r="J5368" s="104">
        <f t="shared" si="1722"/>
        <v>1.1195211700000001</v>
      </c>
      <c r="K5368" s="104">
        <f t="shared" si="1723"/>
        <v>1E-8</v>
      </c>
      <c r="L5368" s="107">
        <f t="shared" si="1712"/>
        <v>0</v>
      </c>
      <c r="M5368" s="105">
        <f t="shared" si="1713"/>
        <v>0</v>
      </c>
      <c r="N5368" s="104">
        <f t="shared" si="1724"/>
        <v>0</v>
      </c>
      <c r="O5368" s="113">
        <f t="shared" si="1711"/>
        <v>0.11</v>
      </c>
      <c r="P5368" s="108">
        <f t="shared" si="1725"/>
        <v>1.000289931</v>
      </c>
      <c r="Q5368" s="104">
        <f t="shared" si="1726"/>
        <v>0</v>
      </c>
      <c r="R5368" s="104">
        <f t="shared" si="1727"/>
        <v>0</v>
      </c>
      <c r="S5368" s="109" t="s">
        <v>52</v>
      </c>
      <c r="T5368" s="110">
        <f t="shared" si="1714"/>
        <v>45422</v>
      </c>
      <c r="U5368" s="111">
        <f t="shared" si="1728"/>
        <v>0</v>
      </c>
    </row>
    <row r="5369" spans="1:21" x14ac:dyDescent="0.2">
      <c r="A5369" s="112">
        <f t="shared" si="1709"/>
        <v>45394</v>
      </c>
      <c r="B5369" s="104">
        <f t="shared" si="1717"/>
        <v>1E-8</v>
      </c>
      <c r="C5369" s="104">
        <f t="shared" si="1715"/>
        <v>9.9468309144867817E-9</v>
      </c>
      <c r="D5369" s="132">
        <f t="shared" si="1718"/>
        <v>45393</v>
      </c>
      <c r="E5369" s="105">
        <f t="shared" si="1716"/>
        <v>8.3600000000000005E-4</v>
      </c>
      <c r="F5369" s="106">
        <f t="shared" si="1719"/>
        <v>2</v>
      </c>
      <c r="G5369" s="106">
        <f t="shared" si="1720"/>
        <v>30</v>
      </c>
      <c r="H5369" s="104">
        <f t="shared" si="1710"/>
        <v>1.00005571</v>
      </c>
      <c r="I5369" s="104">
        <f t="shared" si="1721"/>
        <v>1.1194900000000001</v>
      </c>
      <c r="J5369" s="104">
        <f t="shared" si="1722"/>
        <v>1.1195523599999999</v>
      </c>
      <c r="K5369" s="104">
        <f t="shared" si="1723"/>
        <v>1E-8</v>
      </c>
      <c r="L5369" s="107">
        <f t="shared" si="1712"/>
        <v>0</v>
      </c>
      <c r="M5369" s="105">
        <f t="shared" si="1713"/>
        <v>0</v>
      </c>
      <c r="N5369" s="104">
        <f t="shared" si="1724"/>
        <v>0</v>
      </c>
      <c r="O5369" s="113">
        <f t="shared" si="1711"/>
        <v>0.11</v>
      </c>
      <c r="P5369" s="108">
        <f t="shared" si="1725"/>
        <v>1.000579946</v>
      </c>
      <c r="Q5369" s="104">
        <f t="shared" si="1726"/>
        <v>0</v>
      </c>
      <c r="R5369" s="104">
        <f t="shared" si="1727"/>
        <v>0</v>
      </c>
      <c r="S5369" s="109" t="s">
        <v>52</v>
      </c>
      <c r="T5369" s="110">
        <f t="shared" si="1714"/>
        <v>45422</v>
      </c>
      <c r="U5369" s="111">
        <f t="shared" si="1728"/>
        <v>0</v>
      </c>
    </row>
    <row r="5370" spans="1:21" x14ac:dyDescent="0.2">
      <c r="A5370" s="112">
        <f t="shared" si="1709"/>
        <v>45395</v>
      </c>
      <c r="B5370" s="104">
        <f t="shared" si="1717"/>
        <v>1E-8</v>
      </c>
      <c r="C5370" s="104">
        <f t="shared" si="1715"/>
        <v>9.9468309144867817E-9</v>
      </c>
      <c r="D5370" s="132">
        <f t="shared" si="1718"/>
        <v>45393</v>
      </c>
      <c r="E5370" s="105">
        <f t="shared" si="1716"/>
        <v>8.3600000000000005E-4</v>
      </c>
      <c r="F5370" s="106">
        <f t="shared" si="1719"/>
        <v>3</v>
      </c>
      <c r="G5370" s="106">
        <f t="shared" si="1720"/>
        <v>30</v>
      </c>
      <c r="H5370" s="104">
        <f t="shared" si="1710"/>
        <v>1.00008356</v>
      </c>
      <c r="I5370" s="104">
        <f t="shared" si="1721"/>
        <v>1.1194900000000001</v>
      </c>
      <c r="J5370" s="104">
        <f t="shared" si="1722"/>
        <v>1.11958354</v>
      </c>
      <c r="K5370" s="104">
        <f t="shared" si="1723"/>
        <v>1E-8</v>
      </c>
      <c r="L5370" s="107">
        <f t="shared" si="1712"/>
        <v>0</v>
      </c>
      <c r="M5370" s="105">
        <f t="shared" si="1713"/>
        <v>0</v>
      </c>
      <c r="N5370" s="104">
        <f t="shared" si="1724"/>
        <v>0</v>
      </c>
      <c r="O5370" s="113">
        <f t="shared" si="1711"/>
        <v>0.11</v>
      </c>
      <c r="P5370" s="108">
        <f t="shared" si="1725"/>
        <v>1.0008700450000001</v>
      </c>
      <c r="Q5370" s="104">
        <f t="shared" si="1726"/>
        <v>0</v>
      </c>
      <c r="R5370" s="104">
        <f t="shared" si="1727"/>
        <v>0</v>
      </c>
      <c r="S5370" s="109" t="s">
        <v>52</v>
      </c>
      <c r="T5370" s="110">
        <f t="shared" si="1714"/>
        <v>45422</v>
      </c>
      <c r="U5370" s="111">
        <f t="shared" si="1728"/>
        <v>0</v>
      </c>
    </row>
    <row r="5371" spans="1:21" x14ac:dyDescent="0.2">
      <c r="A5371" s="112">
        <f t="shared" si="1709"/>
        <v>45396</v>
      </c>
      <c r="B5371" s="104">
        <f t="shared" si="1717"/>
        <v>1E-8</v>
      </c>
      <c r="C5371" s="104">
        <f t="shared" si="1715"/>
        <v>9.9468309144867817E-9</v>
      </c>
      <c r="D5371" s="132">
        <f t="shared" si="1718"/>
        <v>45393</v>
      </c>
      <c r="E5371" s="105">
        <f t="shared" si="1716"/>
        <v>8.3600000000000005E-4</v>
      </c>
      <c r="F5371" s="106">
        <f t="shared" si="1719"/>
        <v>4</v>
      </c>
      <c r="G5371" s="106">
        <f t="shared" si="1720"/>
        <v>30</v>
      </c>
      <c r="H5371" s="104">
        <f t="shared" si="1710"/>
        <v>1.0001114200000001</v>
      </c>
      <c r="I5371" s="104">
        <f t="shared" si="1721"/>
        <v>1.1194900000000001</v>
      </c>
      <c r="J5371" s="104">
        <f t="shared" si="1722"/>
        <v>1.1196147299999999</v>
      </c>
      <c r="K5371" s="104">
        <f t="shared" si="1723"/>
        <v>1E-8</v>
      </c>
      <c r="L5371" s="107">
        <f t="shared" si="1712"/>
        <v>0</v>
      </c>
      <c r="M5371" s="105">
        <f t="shared" si="1713"/>
        <v>0</v>
      </c>
      <c r="N5371" s="104">
        <f t="shared" si="1724"/>
        <v>0</v>
      </c>
      <c r="O5371" s="113">
        <f t="shared" si="1711"/>
        <v>0.11</v>
      </c>
      <c r="P5371" s="108">
        <f t="shared" si="1725"/>
        <v>1.001160228</v>
      </c>
      <c r="Q5371" s="104">
        <f t="shared" si="1726"/>
        <v>0</v>
      </c>
      <c r="R5371" s="104">
        <f t="shared" si="1727"/>
        <v>0</v>
      </c>
      <c r="S5371" s="109" t="s">
        <v>52</v>
      </c>
      <c r="T5371" s="110">
        <f t="shared" si="1714"/>
        <v>45422</v>
      </c>
      <c r="U5371" s="111">
        <f t="shared" si="1728"/>
        <v>0</v>
      </c>
    </row>
    <row r="5372" spans="1:21" x14ac:dyDescent="0.2">
      <c r="A5372" s="112">
        <f t="shared" si="1709"/>
        <v>45397</v>
      </c>
      <c r="B5372" s="104">
        <f t="shared" si="1717"/>
        <v>1E-8</v>
      </c>
      <c r="C5372" s="104">
        <f t="shared" si="1715"/>
        <v>9.9468309144867817E-9</v>
      </c>
      <c r="D5372" s="132">
        <f t="shared" si="1718"/>
        <v>45393</v>
      </c>
      <c r="E5372" s="105">
        <f t="shared" si="1716"/>
        <v>8.3600000000000005E-4</v>
      </c>
      <c r="F5372" s="106">
        <f t="shared" si="1719"/>
        <v>5</v>
      </c>
      <c r="G5372" s="106">
        <f t="shared" si="1720"/>
        <v>30</v>
      </c>
      <c r="H5372" s="104">
        <f t="shared" si="1710"/>
        <v>1.00013928</v>
      </c>
      <c r="I5372" s="104">
        <f t="shared" si="1721"/>
        <v>1.1194900000000001</v>
      </c>
      <c r="J5372" s="104">
        <f t="shared" si="1722"/>
        <v>1.11964592</v>
      </c>
      <c r="K5372" s="104">
        <f t="shared" si="1723"/>
        <v>1E-8</v>
      </c>
      <c r="L5372" s="107">
        <f t="shared" si="1712"/>
        <v>0</v>
      </c>
      <c r="M5372" s="105">
        <f t="shared" si="1713"/>
        <v>0</v>
      </c>
      <c r="N5372" s="104">
        <f t="shared" si="1724"/>
        <v>0</v>
      </c>
      <c r="O5372" s="113">
        <f t="shared" si="1711"/>
        <v>0.11</v>
      </c>
      <c r="P5372" s="108">
        <f t="shared" si="1725"/>
        <v>1.0014504959999999</v>
      </c>
      <c r="Q5372" s="104">
        <f t="shared" si="1726"/>
        <v>0</v>
      </c>
      <c r="R5372" s="104">
        <f t="shared" si="1727"/>
        <v>0</v>
      </c>
      <c r="S5372" s="109" t="s">
        <v>52</v>
      </c>
      <c r="T5372" s="110">
        <f t="shared" si="1714"/>
        <v>45422</v>
      </c>
      <c r="U5372" s="111">
        <f t="shared" si="1728"/>
        <v>0</v>
      </c>
    </row>
    <row r="5373" spans="1:21" x14ac:dyDescent="0.2">
      <c r="A5373" s="112">
        <f t="shared" si="1709"/>
        <v>45398</v>
      </c>
      <c r="B5373" s="104">
        <f t="shared" si="1717"/>
        <v>1E-8</v>
      </c>
      <c r="C5373" s="104">
        <f t="shared" si="1715"/>
        <v>9.9468309144867817E-9</v>
      </c>
      <c r="D5373" s="132">
        <f t="shared" si="1718"/>
        <v>45393</v>
      </c>
      <c r="E5373" s="105">
        <f t="shared" si="1716"/>
        <v>8.3600000000000005E-4</v>
      </c>
      <c r="F5373" s="106">
        <f t="shared" si="1719"/>
        <v>6</v>
      </c>
      <c r="G5373" s="106">
        <f t="shared" si="1720"/>
        <v>30</v>
      </c>
      <c r="H5373" s="104">
        <f t="shared" si="1710"/>
        <v>1.0001671400000001</v>
      </c>
      <c r="I5373" s="104">
        <f t="shared" si="1721"/>
        <v>1.1194900000000001</v>
      </c>
      <c r="J5373" s="104">
        <f t="shared" si="1722"/>
        <v>1.11967711</v>
      </c>
      <c r="K5373" s="104">
        <f t="shared" si="1723"/>
        <v>1E-8</v>
      </c>
      <c r="L5373" s="107">
        <f t="shared" si="1712"/>
        <v>0</v>
      </c>
      <c r="M5373" s="105">
        <f t="shared" si="1713"/>
        <v>0</v>
      </c>
      <c r="N5373" s="104">
        <f t="shared" si="1724"/>
        <v>0</v>
      </c>
      <c r="O5373" s="113">
        <f t="shared" si="1711"/>
        <v>0.11</v>
      </c>
      <c r="P5373" s="108">
        <f t="shared" si="1725"/>
        <v>1.001740847</v>
      </c>
      <c r="Q5373" s="104">
        <f t="shared" si="1726"/>
        <v>0</v>
      </c>
      <c r="R5373" s="104">
        <f t="shared" si="1727"/>
        <v>0</v>
      </c>
      <c r="S5373" s="109" t="s">
        <v>52</v>
      </c>
      <c r="T5373" s="110">
        <f t="shared" si="1714"/>
        <v>45422</v>
      </c>
      <c r="U5373" s="111">
        <f t="shared" si="1728"/>
        <v>0</v>
      </c>
    </row>
    <row r="5374" spans="1:21" x14ac:dyDescent="0.2">
      <c r="A5374" s="112">
        <f t="shared" si="1709"/>
        <v>45399</v>
      </c>
      <c r="B5374" s="104">
        <f t="shared" si="1717"/>
        <v>1E-8</v>
      </c>
      <c r="C5374" s="104">
        <f t="shared" si="1715"/>
        <v>9.9468309144867817E-9</v>
      </c>
      <c r="D5374" s="132">
        <f t="shared" si="1718"/>
        <v>45393</v>
      </c>
      <c r="E5374" s="105">
        <f t="shared" si="1716"/>
        <v>8.3600000000000005E-4</v>
      </c>
      <c r="F5374" s="106">
        <f t="shared" si="1719"/>
        <v>7</v>
      </c>
      <c r="G5374" s="106">
        <f t="shared" si="1720"/>
        <v>30</v>
      </c>
      <c r="H5374" s="104">
        <f t="shared" si="1710"/>
        <v>1.0001949999999999</v>
      </c>
      <c r="I5374" s="104">
        <f t="shared" si="1721"/>
        <v>1.1194900000000001</v>
      </c>
      <c r="J5374" s="104">
        <f t="shared" si="1722"/>
        <v>1.1197083000000001</v>
      </c>
      <c r="K5374" s="104">
        <f t="shared" si="1723"/>
        <v>1E-8</v>
      </c>
      <c r="L5374" s="107">
        <f t="shared" si="1712"/>
        <v>0</v>
      </c>
      <c r="M5374" s="105">
        <f t="shared" si="1713"/>
        <v>0</v>
      </c>
      <c r="N5374" s="104">
        <f t="shared" si="1724"/>
        <v>0</v>
      </c>
      <c r="O5374" s="113">
        <f t="shared" si="1711"/>
        <v>0.11</v>
      </c>
      <c r="P5374" s="108">
        <f t="shared" si="1725"/>
        <v>1.002031283</v>
      </c>
      <c r="Q5374" s="104">
        <f t="shared" si="1726"/>
        <v>0</v>
      </c>
      <c r="R5374" s="104">
        <f t="shared" si="1727"/>
        <v>0</v>
      </c>
      <c r="S5374" s="109" t="s">
        <v>52</v>
      </c>
      <c r="T5374" s="110">
        <f t="shared" si="1714"/>
        <v>45422</v>
      </c>
      <c r="U5374" s="111">
        <f t="shared" si="1728"/>
        <v>0</v>
      </c>
    </row>
    <row r="5375" spans="1:21" x14ac:dyDescent="0.2">
      <c r="A5375" s="112">
        <f t="shared" si="1709"/>
        <v>45400</v>
      </c>
      <c r="B5375" s="104">
        <f t="shared" si="1717"/>
        <v>1E-8</v>
      </c>
      <c r="C5375" s="104">
        <f t="shared" si="1715"/>
        <v>9.9468309144867817E-9</v>
      </c>
      <c r="D5375" s="132">
        <f t="shared" si="1718"/>
        <v>45393</v>
      </c>
      <c r="E5375" s="105">
        <f t="shared" si="1716"/>
        <v>8.3600000000000005E-4</v>
      </c>
      <c r="F5375" s="106">
        <f t="shared" si="1719"/>
        <v>8</v>
      </c>
      <c r="G5375" s="106">
        <f t="shared" si="1720"/>
        <v>30</v>
      </c>
      <c r="H5375" s="104">
        <f t="shared" si="1710"/>
        <v>1.00022286</v>
      </c>
      <c r="I5375" s="104">
        <f t="shared" si="1721"/>
        <v>1.1194900000000001</v>
      </c>
      <c r="J5375" s="104">
        <f t="shared" si="1722"/>
        <v>1.11973948</v>
      </c>
      <c r="K5375" s="104">
        <f t="shared" si="1723"/>
        <v>1E-8</v>
      </c>
      <c r="L5375" s="107">
        <f t="shared" si="1712"/>
        <v>0</v>
      </c>
      <c r="M5375" s="105">
        <f t="shared" si="1713"/>
        <v>0</v>
      </c>
      <c r="N5375" s="104">
        <f t="shared" si="1724"/>
        <v>0</v>
      </c>
      <c r="O5375" s="113">
        <f t="shared" si="1711"/>
        <v>0.11</v>
      </c>
      <c r="P5375" s="108">
        <f t="shared" si="1725"/>
        <v>1.0023218030000001</v>
      </c>
      <c r="Q5375" s="104">
        <f t="shared" si="1726"/>
        <v>0</v>
      </c>
      <c r="R5375" s="104">
        <f t="shared" si="1727"/>
        <v>0</v>
      </c>
      <c r="S5375" s="109" t="s">
        <v>52</v>
      </c>
      <c r="T5375" s="110">
        <f t="shared" si="1714"/>
        <v>45422</v>
      </c>
      <c r="U5375" s="111">
        <f t="shared" si="1728"/>
        <v>0</v>
      </c>
    </row>
    <row r="5376" spans="1:21" x14ac:dyDescent="0.2">
      <c r="A5376" s="112">
        <f t="shared" si="1709"/>
        <v>45401</v>
      </c>
      <c r="B5376" s="104">
        <f t="shared" si="1717"/>
        <v>1E-8</v>
      </c>
      <c r="C5376" s="104">
        <f t="shared" si="1715"/>
        <v>9.9468309144867817E-9</v>
      </c>
      <c r="D5376" s="132">
        <f t="shared" si="1718"/>
        <v>45393</v>
      </c>
      <c r="E5376" s="105">
        <f t="shared" si="1716"/>
        <v>8.3600000000000005E-4</v>
      </c>
      <c r="F5376" s="106">
        <f t="shared" si="1719"/>
        <v>9</v>
      </c>
      <c r="G5376" s="106">
        <f t="shared" si="1720"/>
        <v>30</v>
      </c>
      <c r="H5376" s="104">
        <f t="shared" si="1710"/>
        <v>1.0002507199999999</v>
      </c>
      <c r="I5376" s="104">
        <f t="shared" si="1721"/>
        <v>1.1194900000000001</v>
      </c>
      <c r="J5376" s="104">
        <f t="shared" si="1722"/>
        <v>1.1197706700000001</v>
      </c>
      <c r="K5376" s="104">
        <f t="shared" si="1723"/>
        <v>1E-8</v>
      </c>
      <c r="L5376" s="107">
        <f t="shared" si="1712"/>
        <v>0</v>
      </c>
      <c r="M5376" s="105">
        <f t="shared" si="1713"/>
        <v>0</v>
      </c>
      <c r="N5376" s="104">
        <f t="shared" si="1724"/>
        <v>0</v>
      </c>
      <c r="O5376" s="113">
        <f t="shared" si="1711"/>
        <v>0.11</v>
      </c>
      <c r="P5376" s="108">
        <f t="shared" si="1725"/>
        <v>1.002612407</v>
      </c>
      <c r="Q5376" s="104">
        <f t="shared" si="1726"/>
        <v>0</v>
      </c>
      <c r="R5376" s="104">
        <f t="shared" si="1727"/>
        <v>0</v>
      </c>
      <c r="S5376" s="109" t="s">
        <v>52</v>
      </c>
      <c r="T5376" s="110">
        <f t="shared" si="1714"/>
        <v>45422</v>
      </c>
      <c r="U5376" s="111">
        <f t="shared" si="1728"/>
        <v>0</v>
      </c>
    </row>
    <row r="5377" spans="1:21" x14ac:dyDescent="0.2">
      <c r="A5377" s="112">
        <f t="shared" si="1709"/>
        <v>45402</v>
      </c>
      <c r="B5377" s="104">
        <f t="shared" si="1717"/>
        <v>1E-8</v>
      </c>
      <c r="C5377" s="104">
        <f t="shared" si="1715"/>
        <v>9.9468309144867817E-9</v>
      </c>
      <c r="D5377" s="132">
        <f t="shared" si="1718"/>
        <v>45393</v>
      </c>
      <c r="E5377" s="105">
        <f t="shared" si="1716"/>
        <v>8.3600000000000005E-4</v>
      </c>
      <c r="F5377" s="106">
        <f t="shared" si="1719"/>
        <v>10</v>
      </c>
      <c r="G5377" s="106">
        <f t="shared" si="1720"/>
        <v>30</v>
      </c>
      <c r="H5377" s="104">
        <f t="shared" si="1710"/>
        <v>1.00027858</v>
      </c>
      <c r="I5377" s="104">
        <f t="shared" si="1721"/>
        <v>1.1194900000000001</v>
      </c>
      <c r="J5377" s="104">
        <f t="shared" si="1722"/>
        <v>1.1198018599999999</v>
      </c>
      <c r="K5377" s="104">
        <f t="shared" si="1723"/>
        <v>1E-8</v>
      </c>
      <c r="L5377" s="107">
        <f t="shared" si="1712"/>
        <v>0</v>
      </c>
      <c r="M5377" s="105">
        <f t="shared" si="1713"/>
        <v>0</v>
      </c>
      <c r="N5377" s="104">
        <f t="shared" si="1724"/>
        <v>0</v>
      </c>
      <c r="O5377" s="113">
        <f t="shared" si="1711"/>
        <v>0.11</v>
      </c>
      <c r="P5377" s="108">
        <f t="shared" si="1725"/>
        <v>1.002903095</v>
      </c>
      <c r="Q5377" s="104">
        <f t="shared" si="1726"/>
        <v>0</v>
      </c>
      <c r="R5377" s="104">
        <f t="shared" si="1727"/>
        <v>0</v>
      </c>
      <c r="S5377" s="109" t="s">
        <v>52</v>
      </c>
      <c r="T5377" s="110">
        <f t="shared" si="1714"/>
        <v>45422</v>
      </c>
      <c r="U5377" s="111">
        <f t="shared" si="1728"/>
        <v>0</v>
      </c>
    </row>
    <row r="5378" spans="1:21" x14ac:dyDescent="0.2">
      <c r="A5378" s="112">
        <f t="shared" si="1709"/>
        <v>45403</v>
      </c>
      <c r="B5378" s="104">
        <f t="shared" si="1717"/>
        <v>1E-8</v>
      </c>
      <c r="C5378" s="104">
        <f t="shared" si="1715"/>
        <v>9.9468309144867817E-9</v>
      </c>
      <c r="D5378" s="132">
        <f t="shared" si="1718"/>
        <v>45393</v>
      </c>
      <c r="E5378" s="105">
        <f t="shared" si="1716"/>
        <v>8.3600000000000005E-4</v>
      </c>
      <c r="F5378" s="106">
        <f t="shared" si="1719"/>
        <v>11</v>
      </c>
      <c r="G5378" s="106">
        <f t="shared" si="1720"/>
        <v>30</v>
      </c>
      <c r="H5378" s="104">
        <f t="shared" si="1710"/>
        <v>1.0003064500000001</v>
      </c>
      <c r="I5378" s="104">
        <f t="shared" si="1721"/>
        <v>1.1194900000000001</v>
      </c>
      <c r="J5378" s="104">
        <f t="shared" si="1722"/>
        <v>1.1198330599999999</v>
      </c>
      <c r="K5378" s="104">
        <f t="shared" si="1723"/>
        <v>1E-8</v>
      </c>
      <c r="L5378" s="107">
        <f t="shared" si="1712"/>
        <v>0</v>
      </c>
      <c r="M5378" s="105">
        <f t="shared" si="1713"/>
        <v>0</v>
      </c>
      <c r="N5378" s="104">
        <f t="shared" si="1724"/>
        <v>0</v>
      </c>
      <c r="O5378" s="113">
        <f t="shared" si="1711"/>
        <v>0.11</v>
      </c>
      <c r="P5378" s="108">
        <f t="shared" si="1725"/>
        <v>1.0031938680000001</v>
      </c>
      <c r="Q5378" s="104">
        <f t="shared" si="1726"/>
        <v>0</v>
      </c>
      <c r="R5378" s="104">
        <f t="shared" si="1727"/>
        <v>0</v>
      </c>
      <c r="S5378" s="109" t="s">
        <v>52</v>
      </c>
      <c r="T5378" s="110">
        <f t="shared" si="1714"/>
        <v>45422</v>
      </c>
      <c r="U5378" s="111">
        <f t="shared" si="1728"/>
        <v>0</v>
      </c>
    </row>
    <row r="5379" spans="1:21" x14ac:dyDescent="0.2">
      <c r="A5379" s="112">
        <f t="shared" si="1709"/>
        <v>45404</v>
      </c>
      <c r="B5379" s="104">
        <f t="shared" si="1717"/>
        <v>1E-8</v>
      </c>
      <c r="C5379" s="104">
        <f t="shared" si="1715"/>
        <v>9.9468309144867817E-9</v>
      </c>
      <c r="D5379" s="132">
        <f t="shared" si="1718"/>
        <v>45393</v>
      </c>
      <c r="E5379" s="105">
        <f t="shared" si="1716"/>
        <v>8.3600000000000005E-4</v>
      </c>
      <c r="F5379" s="106">
        <f t="shared" si="1719"/>
        <v>12</v>
      </c>
      <c r="G5379" s="106">
        <f t="shared" si="1720"/>
        <v>30</v>
      </c>
      <c r="H5379" s="104">
        <f t="shared" si="1710"/>
        <v>1.0003343099999999</v>
      </c>
      <c r="I5379" s="104">
        <f t="shared" si="1721"/>
        <v>1.1194900000000001</v>
      </c>
      <c r="J5379" s="104">
        <f t="shared" si="1722"/>
        <v>1.11986425</v>
      </c>
      <c r="K5379" s="104">
        <f t="shared" si="1723"/>
        <v>1E-8</v>
      </c>
      <c r="L5379" s="107">
        <f t="shared" si="1712"/>
        <v>0</v>
      </c>
      <c r="M5379" s="105">
        <f t="shared" si="1713"/>
        <v>0</v>
      </c>
      <c r="N5379" s="104">
        <f t="shared" si="1724"/>
        <v>0</v>
      </c>
      <c r="O5379" s="113">
        <f t="shared" si="1711"/>
        <v>0.11</v>
      </c>
      <c r="P5379" s="108">
        <f t="shared" si="1725"/>
        <v>1.0034847250000001</v>
      </c>
      <c r="Q5379" s="104">
        <f t="shared" si="1726"/>
        <v>0</v>
      </c>
      <c r="R5379" s="104">
        <f t="shared" si="1727"/>
        <v>0</v>
      </c>
      <c r="S5379" s="109" t="s">
        <v>52</v>
      </c>
      <c r="T5379" s="110">
        <f t="shared" si="1714"/>
        <v>45422</v>
      </c>
      <c r="U5379" s="111">
        <f t="shared" si="1728"/>
        <v>0</v>
      </c>
    </row>
    <row r="5380" spans="1:21" x14ac:dyDescent="0.2">
      <c r="A5380" s="112">
        <f t="shared" si="1709"/>
        <v>45405</v>
      </c>
      <c r="B5380" s="104">
        <f t="shared" si="1717"/>
        <v>1E-8</v>
      </c>
      <c r="C5380" s="104">
        <f t="shared" si="1715"/>
        <v>9.9468309144867817E-9</v>
      </c>
      <c r="D5380" s="132">
        <f t="shared" si="1718"/>
        <v>45393</v>
      </c>
      <c r="E5380" s="105">
        <f t="shared" si="1716"/>
        <v>8.3600000000000005E-4</v>
      </c>
      <c r="F5380" s="106">
        <f t="shared" si="1719"/>
        <v>13</v>
      </c>
      <c r="G5380" s="106">
        <f t="shared" si="1720"/>
        <v>30</v>
      </c>
      <c r="H5380" s="104">
        <f t="shared" si="1710"/>
        <v>1.00036218</v>
      </c>
      <c r="I5380" s="104">
        <f t="shared" si="1721"/>
        <v>1.1194900000000001</v>
      </c>
      <c r="J5380" s="104">
        <f t="shared" si="1722"/>
        <v>1.11989545</v>
      </c>
      <c r="K5380" s="104">
        <f t="shared" si="1723"/>
        <v>1E-8</v>
      </c>
      <c r="L5380" s="107">
        <f t="shared" si="1712"/>
        <v>0</v>
      </c>
      <c r="M5380" s="105">
        <f t="shared" si="1713"/>
        <v>0</v>
      </c>
      <c r="N5380" s="104">
        <f t="shared" si="1724"/>
        <v>0</v>
      </c>
      <c r="O5380" s="113">
        <f t="shared" si="1711"/>
        <v>0.11</v>
      </c>
      <c r="P5380" s="108">
        <f t="shared" si="1725"/>
        <v>1.0037756659999999</v>
      </c>
      <c r="Q5380" s="104">
        <f t="shared" si="1726"/>
        <v>0</v>
      </c>
      <c r="R5380" s="104">
        <f t="shared" si="1727"/>
        <v>0</v>
      </c>
      <c r="S5380" s="109" t="s">
        <v>52</v>
      </c>
      <c r="T5380" s="110">
        <f t="shared" si="1714"/>
        <v>45422</v>
      </c>
      <c r="U5380" s="111">
        <f t="shared" si="1728"/>
        <v>0</v>
      </c>
    </row>
    <row r="5381" spans="1:21" x14ac:dyDescent="0.2">
      <c r="A5381" s="112">
        <f t="shared" si="1709"/>
        <v>45406</v>
      </c>
      <c r="B5381" s="104">
        <f t="shared" si="1717"/>
        <v>1E-8</v>
      </c>
      <c r="C5381" s="104">
        <f t="shared" si="1715"/>
        <v>9.9468309144867817E-9</v>
      </c>
      <c r="D5381" s="132">
        <f t="shared" si="1718"/>
        <v>45393</v>
      </c>
      <c r="E5381" s="105">
        <f t="shared" si="1716"/>
        <v>8.3600000000000005E-4</v>
      </c>
      <c r="F5381" s="106">
        <f t="shared" si="1719"/>
        <v>14</v>
      </c>
      <c r="G5381" s="106">
        <f t="shared" si="1720"/>
        <v>30</v>
      </c>
      <c r="H5381" s="104">
        <f t="shared" si="1710"/>
        <v>1.0003900400000001</v>
      </c>
      <c r="I5381" s="104">
        <f t="shared" si="1721"/>
        <v>1.1194900000000001</v>
      </c>
      <c r="J5381" s="104">
        <f t="shared" si="1722"/>
        <v>1.1199266400000001</v>
      </c>
      <c r="K5381" s="104">
        <f t="shared" si="1723"/>
        <v>1E-8</v>
      </c>
      <c r="L5381" s="107">
        <f t="shared" si="1712"/>
        <v>0</v>
      </c>
      <c r="M5381" s="105">
        <f t="shared" si="1713"/>
        <v>0</v>
      </c>
      <c r="N5381" s="104">
        <f t="shared" si="1724"/>
        <v>0</v>
      </c>
      <c r="O5381" s="113">
        <f t="shared" si="1711"/>
        <v>0.11</v>
      </c>
      <c r="P5381" s="108">
        <f t="shared" si="1725"/>
        <v>1.0040666920000001</v>
      </c>
      <c r="Q5381" s="104">
        <f t="shared" si="1726"/>
        <v>0</v>
      </c>
      <c r="R5381" s="104">
        <f t="shared" si="1727"/>
        <v>0</v>
      </c>
      <c r="S5381" s="109" t="s">
        <v>52</v>
      </c>
      <c r="T5381" s="110">
        <f t="shared" si="1714"/>
        <v>45422</v>
      </c>
      <c r="U5381" s="111">
        <f t="shared" si="1728"/>
        <v>0</v>
      </c>
    </row>
    <row r="5382" spans="1:21" x14ac:dyDescent="0.2">
      <c r="A5382" s="112">
        <f t="shared" si="1709"/>
        <v>45407</v>
      </c>
      <c r="B5382" s="104">
        <f t="shared" si="1717"/>
        <v>1E-8</v>
      </c>
      <c r="C5382" s="104">
        <f t="shared" si="1715"/>
        <v>9.9468309144867817E-9</v>
      </c>
      <c r="D5382" s="132">
        <f t="shared" si="1718"/>
        <v>45393</v>
      </c>
      <c r="E5382" s="105">
        <f t="shared" si="1716"/>
        <v>8.3600000000000005E-4</v>
      </c>
      <c r="F5382" s="106">
        <f t="shared" si="1719"/>
        <v>15</v>
      </c>
      <c r="G5382" s="106">
        <f t="shared" si="1720"/>
        <v>30</v>
      </c>
      <c r="H5382" s="104">
        <f t="shared" si="1710"/>
        <v>1.0004179099999999</v>
      </c>
      <c r="I5382" s="104">
        <f t="shared" si="1721"/>
        <v>1.1194900000000001</v>
      </c>
      <c r="J5382" s="104">
        <f t="shared" si="1722"/>
        <v>1.1199578400000001</v>
      </c>
      <c r="K5382" s="104">
        <f t="shared" si="1723"/>
        <v>1E-8</v>
      </c>
      <c r="L5382" s="107">
        <f t="shared" si="1712"/>
        <v>0</v>
      </c>
      <c r="M5382" s="105">
        <f t="shared" si="1713"/>
        <v>0</v>
      </c>
      <c r="N5382" s="104">
        <f t="shared" si="1724"/>
        <v>0</v>
      </c>
      <c r="O5382" s="113">
        <f t="shared" si="1711"/>
        <v>0.11</v>
      </c>
      <c r="P5382" s="108">
        <f t="shared" si="1725"/>
        <v>1.0043578019999999</v>
      </c>
      <c r="Q5382" s="104">
        <f t="shared" si="1726"/>
        <v>0</v>
      </c>
      <c r="R5382" s="104">
        <f t="shared" si="1727"/>
        <v>0</v>
      </c>
      <c r="S5382" s="109" t="s">
        <v>52</v>
      </c>
      <c r="T5382" s="110">
        <f t="shared" si="1714"/>
        <v>45422</v>
      </c>
      <c r="U5382" s="111">
        <f t="shared" si="1728"/>
        <v>0</v>
      </c>
    </row>
    <row r="5383" spans="1:21" x14ac:dyDescent="0.2">
      <c r="A5383" s="112">
        <f t="shared" si="1709"/>
        <v>45408</v>
      </c>
      <c r="B5383" s="104">
        <f t="shared" si="1717"/>
        <v>1E-8</v>
      </c>
      <c r="C5383" s="104">
        <f t="shared" si="1715"/>
        <v>9.9468309144867817E-9</v>
      </c>
      <c r="D5383" s="132">
        <f t="shared" si="1718"/>
        <v>45393</v>
      </c>
      <c r="E5383" s="105">
        <f t="shared" si="1716"/>
        <v>8.3600000000000005E-4</v>
      </c>
      <c r="F5383" s="106">
        <f t="shared" si="1719"/>
        <v>16</v>
      </c>
      <c r="G5383" s="106">
        <f t="shared" si="1720"/>
        <v>30</v>
      </c>
      <c r="H5383" s="104">
        <f t="shared" si="1710"/>
        <v>1.00044577</v>
      </c>
      <c r="I5383" s="104">
        <f t="shared" si="1721"/>
        <v>1.1194900000000001</v>
      </c>
      <c r="J5383" s="104">
        <f t="shared" si="1722"/>
        <v>1.1199890299999999</v>
      </c>
      <c r="K5383" s="104">
        <f t="shared" si="1723"/>
        <v>1E-8</v>
      </c>
      <c r="L5383" s="107">
        <f t="shared" si="1712"/>
        <v>0</v>
      </c>
      <c r="M5383" s="105">
        <f t="shared" si="1713"/>
        <v>0</v>
      </c>
      <c r="N5383" s="104">
        <f t="shared" si="1724"/>
        <v>0</v>
      </c>
      <c r="O5383" s="113">
        <f t="shared" si="1711"/>
        <v>0.11</v>
      </c>
      <c r="P5383" s="108">
        <f t="shared" si="1725"/>
        <v>1.004648996</v>
      </c>
      <c r="Q5383" s="104">
        <f t="shared" si="1726"/>
        <v>0</v>
      </c>
      <c r="R5383" s="104">
        <f t="shared" si="1727"/>
        <v>0</v>
      </c>
      <c r="S5383" s="109" t="s">
        <v>52</v>
      </c>
      <c r="T5383" s="110">
        <f t="shared" si="1714"/>
        <v>45422</v>
      </c>
      <c r="U5383" s="111">
        <f t="shared" si="1728"/>
        <v>0</v>
      </c>
    </row>
    <row r="5384" spans="1:21" x14ac:dyDescent="0.2">
      <c r="A5384" s="112">
        <f t="shared" si="1709"/>
        <v>45409</v>
      </c>
      <c r="B5384" s="104">
        <f t="shared" si="1717"/>
        <v>1E-8</v>
      </c>
      <c r="C5384" s="104">
        <f t="shared" si="1715"/>
        <v>9.9468309144867817E-9</v>
      </c>
      <c r="D5384" s="132">
        <f t="shared" si="1718"/>
        <v>45393</v>
      </c>
      <c r="E5384" s="105">
        <f t="shared" si="1716"/>
        <v>8.3600000000000005E-4</v>
      </c>
      <c r="F5384" s="106">
        <f t="shared" si="1719"/>
        <v>17</v>
      </c>
      <c r="G5384" s="106">
        <f t="shared" si="1720"/>
        <v>30</v>
      </c>
      <c r="H5384" s="104">
        <f t="shared" si="1710"/>
        <v>1.0004736400000001</v>
      </c>
      <c r="I5384" s="104">
        <f t="shared" si="1721"/>
        <v>1.1194900000000001</v>
      </c>
      <c r="J5384" s="104">
        <f t="shared" si="1722"/>
        <v>1.12002023</v>
      </c>
      <c r="K5384" s="104">
        <f t="shared" si="1723"/>
        <v>1E-8</v>
      </c>
      <c r="L5384" s="107">
        <f t="shared" si="1712"/>
        <v>0</v>
      </c>
      <c r="M5384" s="105">
        <f t="shared" si="1713"/>
        <v>0</v>
      </c>
      <c r="N5384" s="104">
        <f t="shared" si="1724"/>
        <v>0</v>
      </c>
      <c r="O5384" s="113">
        <f t="shared" si="1711"/>
        <v>0.11</v>
      </c>
      <c r="P5384" s="108">
        <f t="shared" si="1725"/>
        <v>1.004940275</v>
      </c>
      <c r="Q5384" s="104">
        <f t="shared" si="1726"/>
        <v>0</v>
      </c>
      <c r="R5384" s="104">
        <f t="shared" si="1727"/>
        <v>0</v>
      </c>
      <c r="S5384" s="109" t="s">
        <v>52</v>
      </c>
      <c r="T5384" s="110">
        <f t="shared" si="1714"/>
        <v>45422</v>
      </c>
      <c r="U5384" s="111">
        <f t="shared" si="1728"/>
        <v>0</v>
      </c>
    </row>
    <row r="5385" spans="1:21" x14ac:dyDescent="0.2">
      <c r="A5385" s="112">
        <f t="shared" si="1709"/>
        <v>45410</v>
      </c>
      <c r="B5385" s="104">
        <f t="shared" si="1717"/>
        <v>1E-8</v>
      </c>
      <c r="C5385" s="104">
        <f t="shared" si="1715"/>
        <v>9.9468309144867817E-9</v>
      </c>
      <c r="D5385" s="132">
        <f t="shared" si="1718"/>
        <v>45393</v>
      </c>
      <c r="E5385" s="105">
        <f t="shared" si="1716"/>
        <v>8.3600000000000005E-4</v>
      </c>
      <c r="F5385" s="106">
        <f t="shared" si="1719"/>
        <v>18</v>
      </c>
      <c r="G5385" s="106">
        <f t="shared" si="1720"/>
        <v>30</v>
      </c>
      <c r="H5385" s="104">
        <f t="shared" si="1710"/>
        <v>1.0005015100000001</v>
      </c>
      <c r="I5385" s="104">
        <f t="shared" si="1721"/>
        <v>1.1194900000000001</v>
      </c>
      <c r="J5385" s="104">
        <f t="shared" si="1722"/>
        <v>1.12005143</v>
      </c>
      <c r="K5385" s="104">
        <f t="shared" si="1723"/>
        <v>1E-8</v>
      </c>
      <c r="L5385" s="107">
        <f t="shared" si="1712"/>
        <v>0</v>
      </c>
      <c r="M5385" s="105">
        <f t="shared" si="1713"/>
        <v>0</v>
      </c>
      <c r="N5385" s="104">
        <f t="shared" si="1724"/>
        <v>0</v>
      </c>
      <c r="O5385" s="113">
        <f t="shared" si="1711"/>
        <v>0.11</v>
      </c>
      <c r="P5385" s="108">
        <f t="shared" si="1725"/>
        <v>1.0052316379999999</v>
      </c>
      <c r="Q5385" s="104">
        <f t="shared" si="1726"/>
        <v>0</v>
      </c>
      <c r="R5385" s="104">
        <f t="shared" si="1727"/>
        <v>0</v>
      </c>
      <c r="S5385" s="109" t="s">
        <v>52</v>
      </c>
      <c r="T5385" s="110">
        <f t="shared" si="1714"/>
        <v>45422</v>
      </c>
      <c r="U5385" s="111">
        <f t="shared" si="1728"/>
        <v>0</v>
      </c>
    </row>
    <row r="5386" spans="1:21" x14ac:dyDescent="0.2">
      <c r="A5386" s="112">
        <f t="shared" si="1709"/>
        <v>45411</v>
      </c>
      <c r="B5386" s="104">
        <f t="shared" si="1717"/>
        <v>1E-8</v>
      </c>
      <c r="C5386" s="104">
        <f t="shared" si="1715"/>
        <v>9.9468309144867817E-9</v>
      </c>
      <c r="D5386" s="132">
        <f t="shared" si="1718"/>
        <v>45393</v>
      </c>
      <c r="E5386" s="105">
        <f t="shared" si="1716"/>
        <v>8.3600000000000005E-4</v>
      </c>
      <c r="F5386" s="106">
        <f t="shared" si="1719"/>
        <v>19</v>
      </c>
      <c r="G5386" s="106">
        <f t="shared" si="1720"/>
        <v>30</v>
      </c>
      <c r="H5386" s="104">
        <f t="shared" si="1710"/>
        <v>1.0005293799999999</v>
      </c>
      <c r="I5386" s="104">
        <f t="shared" si="1721"/>
        <v>1.1194900000000001</v>
      </c>
      <c r="J5386" s="104">
        <f t="shared" si="1722"/>
        <v>1.12008263</v>
      </c>
      <c r="K5386" s="104">
        <f t="shared" si="1723"/>
        <v>1E-8</v>
      </c>
      <c r="L5386" s="107">
        <f t="shared" si="1712"/>
        <v>0</v>
      </c>
      <c r="M5386" s="105">
        <f t="shared" si="1713"/>
        <v>0</v>
      </c>
      <c r="N5386" s="104">
        <f t="shared" si="1724"/>
        <v>0</v>
      </c>
      <c r="O5386" s="113">
        <f t="shared" si="1711"/>
        <v>0.11</v>
      </c>
      <c r="P5386" s="108">
        <f t="shared" si="1725"/>
        <v>1.005523086</v>
      </c>
      <c r="Q5386" s="104">
        <f t="shared" si="1726"/>
        <v>0</v>
      </c>
      <c r="R5386" s="104">
        <f t="shared" si="1727"/>
        <v>0</v>
      </c>
      <c r="S5386" s="109" t="s">
        <v>52</v>
      </c>
      <c r="T5386" s="110">
        <f t="shared" si="1714"/>
        <v>45422</v>
      </c>
      <c r="U5386" s="111">
        <f t="shared" si="1728"/>
        <v>0</v>
      </c>
    </row>
    <row r="5387" spans="1:21" x14ac:dyDescent="0.2">
      <c r="A5387" s="112">
        <f t="shared" ref="A5387:A5450" si="1729">(A5386+1)</f>
        <v>45412</v>
      </c>
      <c r="B5387" s="104">
        <f t="shared" si="1717"/>
        <v>1E-8</v>
      </c>
      <c r="C5387" s="104">
        <f t="shared" si="1715"/>
        <v>9.9468309144867817E-9</v>
      </c>
      <c r="D5387" s="132">
        <f t="shared" si="1718"/>
        <v>45393</v>
      </c>
      <c r="E5387" s="105">
        <f t="shared" si="1716"/>
        <v>8.3600000000000005E-4</v>
      </c>
      <c r="F5387" s="106">
        <f t="shared" si="1719"/>
        <v>20</v>
      </c>
      <c r="G5387" s="106">
        <f t="shared" si="1720"/>
        <v>30</v>
      </c>
      <c r="H5387" s="104">
        <f t="shared" ref="H5387:H5450" si="1730">TRUNC(((1+$E5387)^($F5387/$G5387)),8)</f>
        <v>1.00055725</v>
      </c>
      <c r="I5387" s="104">
        <f t="shared" si="1721"/>
        <v>1.1194900000000001</v>
      </c>
      <c r="J5387" s="104">
        <f t="shared" si="1722"/>
        <v>1.12011383</v>
      </c>
      <c r="K5387" s="104">
        <f t="shared" si="1723"/>
        <v>1E-8</v>
      </c>
      <c r="L5387" s="107">
        <f t="shared" si="1712"/>
        <v>0</v>
      </c>
      <c r="M5387" s="105">
        <f t="shared" si="1713"/>
        <v>0</v>
      </c>
      <c r="N5387" s="104">
        <f t="shared" si="1724"/>
        <v>0</v>
      </c>
      <c r="O5387" s="113">
        <f t="shared" ref="O5387:O5450" si="1731">(O5386)</f>
        <v>0.11</v>
      </c>
      <c r="P5387" s="108">
        <f t="shared" si="1725"/>
        <v>1.005814618</v>
      </c>
      <c r="Q5387" s="104">
        <f t="shared" si="1726"/>
        <v>0</v>
      </c>
      <c r="R5387" s="104">
        <f t="shared" si="1727"/>
        <v>0</v>
      </c>
      <c r="S5387" s="109" t="s">
        <v>52</v>
      </c>
      <c r="T5387" s="110">
        <f t="shared" si="1714"/>
        <v>45422</v>
      </c>
      <c r="U5387" s="111">
        <f t="shared" si="1728"/>
        <v>0</v>
      </c>
    </row>
    <row r="5388" spans="1:21" x14ac:dyDescent="0.2">
      <c r="A5388" s="112">
        <f t="shared" si="1729"/>
        <v>45413</v>
      </c>
      <c r="B5388" s="104">
        <f t="shared" si="1717"/>
        <v>1E-8</v>
      </c>
      <c r="C5388" s="104">
        <f t="shared" si="1715"/>
        <v>9.9468309144867817E-9</v>
      </c>
      <c r="D5388" s="132">
        <f t="shared" si="1718"/>
        <v>45393</v>
      </c>
      <c r="E5388" s="105">
        <f t="shared" si="1716"/>
        <v>8.3600000000000005E-4</v>
      </c>
      <c r="F5388" s="106">
        <f t="shared" si="1719"/>
        <v>21</v>
      </c>
      <c r="G5388" s="106">
        <f t="shared" si="1720"/>
        <v>30</v>
      </c>
      <c r="H5388" s="104">
        <f t="shared" si="1730"/>
        <v>1.00058512</v>
      </c>
      <c r="I5388" s="104">
        <f t="shared" si="1721"/>
        <v>1.1194900000000001</v>
      </c>
      <c r="J5388" s="104">
        <f t="shared" si="1722"/>
        <v>1.12014503</v>
      </c>
      <c r="K5388" s="104">
        <f t="shared" si="1723"/>
        <v>1E-8</v>
      </c>
      <c r="L5388" s="107">
        <f t="shared" ref="L5388:L5451" si="1732">IF(DAY(A5388)=E$2,VLOOKUP(A5388,$X$10:$AE$196,7),0)</f>
        <v>0</v>
      </c>
      <c r="M5388" s="105">
        <f t="shared" ref="M5388:M5451" si="1733">IF(DAY(A5388)=E$2,VLOOKUP(A5388,$X$10:$AE$200,5),0)</f>
        <v>0</v>
      </c>
      <c r="N5388" s="104">
        <f t="shared" si="1724"/>
        <v>0</v>
      </c>
      <c r="O5388" s="113">
        <f t="shared" si="1731"/>
        <v>0.11</v>
      </c>
      <c r="P5388" s="108">
        <f t="shared" si="1725"/>
        <v>1.0061062350000001</v>
      </c>
      <c r="Q5388" s="104">
        <f t="shared" si="1726"/>
        <v>0</v>
      </c>
      <c r="R5388" s="104">
        <f t="shared" si="1727"/>
        <v>0</v>
      </c>
      <c r="S5388" s="109" t="s">
        <v>52</v>
      </c>
      <c r="T5388" s="110">
        <f t="shared" ref="T5388:T5451" si="1734">IF(DAY(A5388)=E$2+1,VLOOKUP(A5387,$X$10:$AE$200,8),T5387)</f>
        <v>45422</v>
      </c>
      <c r="U5388" s="111">
        <f t="shared" si="1728"/>
        <v>0</v>
      </c>
    </row>
    <row r="5389" spans="1:21" x14ac:dyDescent="0.2">
      <c r="A5389" s="112">
        <f t="shared" si="1729"/>
        <v>45414</v>
      </c>
      <c r="B5389" s="104">
        <f t="shared" si="1717"/>
        <v>1E-8</v>
      </c>
      <c r="C5389" s="104">
        <f t="shared" si="1715"/>
        <v>9.9468309144867817E-9</v>
      </c>
      <c r="D5389" s="132">
        <f t="shared" si="1718"/>
        <v>45393</v>
      </c>
      <c r="E5389" s="105">
        <f t="shared" si="1716"/>
        <v>8.3600000000000005E-4</v>
      </c>
      <c r="F5389" s="106">
        <f t="shared" si="1719"/>
        <v>22</v>
      </c>
      <c r="G5389" s="106">
        <f t="shared" si="1720"/>
        <v>30</v>
      </c>
      <c r="H5389" s="104">
        <f t="shared" si="1730"/>
        <v>1.00061299</v>
      </c>
      <c r="I5389" s="104">
        <f t="shared" si="1721"/>
        <v>1.1194900000000001</v>
      </c>
      <c r="J5389" s="104">
        <f t="shared" si="1722"/>
        <v>1.12017623</v>
      </c>
      <c r="K5389" s="104">
        <f t="shared" si="1723"/>
        <v>1E-8</v>
      </c>
      <c r="L5389" s="107">
        <f t="shared" si="1732"/>
        <v>0</v>
      </c>
      <c r="M5389" s="105">
        <f t="shared" si="1733"/>
        <v>0</v>
      </c>
      <c r="N5389" s="104">
        <f t="shared" si="1724"/>
        <v>0</v>
      </c>
      <c r="O5389" s="113">
        <f t="shared" si="1731"/>
        <v>0.11</v>
      </c>
      <c r="P5389" s="108">
        <f t="shared" si="1725"/>
        <v>1.0063979359999999</v>
      </c>
      <c r="Q5389" s="104">
        <f t="shared" si="1726"/>
        <v>0</v>
      </c>
      <c r="R5389" s="104">
        <f t="shared" si="1727"/>
        <v>0</v>
      </c>
      <c r="S5389" s="109" t="s">
        <v>52</v>
      </c>
      <c r="T5389" s="110">
        <f t="shared" si="1734"/>
        <v>45422</v>
      </c>
      <c r="U5389" s="111">
        <f t="shared" si="1728"/>
        <v>0</v>
      </c>
    </row>
    <row r="5390" spans="1:21" x14ac:dyDescent="0.2">
      <c r="A5390" s="112">
        <f t="shared" si="1729"/>
        <v>45415</v>
      </c>
      <c r="B5390" s="104">
        <f t="shared" si="1717"/>
        <v>1E-8</v>
      </c>
      <c r="C5390" s="104">
        <f t="shared" si="1715"/>
        <v>9.9468309144867817E-9</v>
      </c>
      <c r="D5390" s="132">
        <f t="shared" si="1718"/>
        <v>45393</v>
      </c>
      <c r="E5390" s="105">
        <f t="shared" si="1716"/>
        <v>8.3600000000000005E-4</v>
      </c>
      <c r="F5390" s="106">
        <f t="shared" si="1719"/>
        <v>23</v>
      </c>
      <c r="G5390" s="106">
        <f t="shared" si="1720"/>
        <v>30</v>
      </c>
      <c r="H5390" s="104">
        <f t="shared" si="1730"/>
        <v>1.00064087</v>
      </c>
      <c r="I5390" s="104">
        <f t="shared" si="1721"/>
        <v>1.1194900000000001</v>
      </c>
      <c r="J5390" s="104">
        <f t="shared" si="1722"/>
        <v>1.1202074399999999</v>
      </c>
      <c r="K5390" s="104">
        <f t="shared" si="1723"/>
        <v>1E-8</v>
      </c>
      <c r="L5390" s="107">
        <f t="shared" si="1732"/>
        <v>0</v>
      </c>
      <c r="M5390" s="105">
        <f t="shared" si="1733"/>
        <v>0</v>
      </c>
      <c r="N5390" s="104">
        <f t="shared" si="1724"/>
        <v>0</v>
      </c>
      <c r="O5390" s="113">
        <f t="shared" si="1731"/>
        <v>0.11</v>
      </c>
      <c r="P5390" s="108">
        <f t="shared" si="1725"/>
        <v>1.006689722</v>
      </c>
      <c r="Q5390" s="104">
        <f t="shared" si="1726"/>
        <v>0</v>
      </c>
      <c r="R5390" s="104">
        <f t="shared" si="1727"/>
        <v>0</v>
      </c>
      <c r="S5390" s="109" t="s">
        <v>52</v>
      </c>
      <c r="T5390" s="110">
        <f t="shared" si="1734"/>
        <v>45422</v>
      </c>
      <c r="U5390" s="111">
        <f t="shared" si="1728"/>
        <v>0</v>
      </c>
    </row>
    <row r="5391" spans="1:21" x14ac:dyDescent="0.2">
      <c r="A5391" s="112">
        <f t="shared" si="1729"/>
        <v>45416</v>
      </c>
      <c r="B5391" s="104">
        <f t="shared" si="1717"/>
        <v>1E-8</v>
      </c>
      <c r="C5391" s="104">
        <f t="shared" si="1715"/>
        <v>9.9468309144867817E-9</v>
      </c>
      <c r="D5391" s="132">
        <f t="shared" si="1718"/>
        <v>45393</v>
      </c>
      <c r="E5391" s="105">
        <f t="shared" si="1716"/>
        <v>8.3600000000000005E-4</v>
      </c>
      <c r="F5391" s="106">
        <f t="shared" si="1719"/>
        <v>24</v>
      </c>
      <c r="G5391" s="106">
        <f t="shared" si="1720"/>
        <v>30</v>
      </c>
      <c r="H5391" s="104">
        <f t="shared" si="1730"/>
        <v>1.0006687400000001</v>
      </c>
      <c r="I5391" s="104">
        <f t="shared" si="1721"/>
        <v>1.1194900000000001</v>
      </c>
      <c r="J5391" s="104">
        <f t="shared" si="1722"/>
        <v>1.12023864</v>
      </c>
      <c r="K5391" s="104">
        <f t="shared" si="1723"/>
        <v>1E-8</v>
      </c>
      <c r="L5391" s="107">
        <f t="shared" si="1732"/>
        <v>0</v>
      </c>
      <c r="M5391" s="105">
        <f t="shared" si="1733"/>
        <v>0</v>
      </c>
      <c r="N5391" s="104">
        <f t="shared" si="1724"/>
        <v>0</v>
      </c>
      <c r="O5391" s="113">
        <f t="shared" si="1731"/>
        <v>0.11</v>
      </c>
      <c r="P5391" s="108">
        <f t="shared" si="1725"/>
        <v>1.0069815929999999</v>
      </c>
      <c r="Q5391" s="104">
        <f t="shared" si="1726"/>
        <v>0</v>
      </c>
      <c r="R5391" s="104">
        <f t="shared" si="1727"/>
        <v>0</v>
      </c>
      <c r="S5391" s="109" t="s">
        <v>52</v>
      </c>
      <c r="T5391" s="110">
        <f t="shared" si="1734"/>
        <v>45422</v>
      </c>
      <c r="U5391" s="111">
        <f t="shared" si="1728"/>
        <v>0</v>
      </c>
    </row>
    <row r="5392" spans="1:21" x14ac:dyDescent="0.2">
      <c r="A5392" s="112">
        <f t="shared" si="1729"/>
        <v>45417</v>
      </c>
      <c r="B5392" s="104">
        <f t="shared" si="1717"/>
        <v>1E-8</v>
      </c>
      <c r="C5392" s="104">
        <f t="shared" si="1715"/>
        <v>9.9468309144867817E-9</v>
      </c>
      <c r="D5392" s="132">
        <f t="shared" si="1718"/>
        <v>45393</v>
      </c>
      <c r="E5392" s="105">
        <f t="shared" si="1716"/>
        <v>8.3600000000000005E-4</v>
      </c>
      <c r="F5392" s="106">
        <f t="shared" si="1719"/>
        <v>25</v>
      </c>
      <c r="G5392" s="106">
        <f t="shared" si="1720"/>
        <v>30</v>
      </c>
      <c r="H5392" s="104">
        <f t="shared" si="1730"/>
        <v>1.0006966100000001</v>
      </c>
      <c r="I5392" s="104">
        <f t="shared" si="1721"/>
        <v>1.1194900000000001</v>
      </c>
      <c r="J5392" s="104">
        <f t="shared" si="1722"/>
        <v>1.12026984</v>
      </c>
      <c r="K5392" s="104">
        <f t="shared" si="1723"/>
        <v>1E-8</v>
      </c>
      <c r="L5392" s="107">
        <f t="shared" si="1732"/>
        <v>0</v>
      </c>
      <c r="M5392" s="105">
        <f t="shared" si="1733"/>
        <v>0</v>
      </c>
      <c r="N5392" s="104">
        <f t="shared" si="1724"/>
        <v>0</v>
      </c>
      <c r="O5392" s="113">
        <f t="shared" si="1731"/>
        <v>0.11</v>
      </c>
      <c r="P5392" s="108">
        <f t="shared" si="1725"/>
        <v>1.0072735479999999</v>
      </c>
      <c r="Q5392" s="104">
        <f t="shared" si="1726"/>
        <v>0</v>
      </c>
      <c r="R5392" s="104">
        <f t="shared" si="1727"/>
        <v>0</v>
      </c>
      <c r="S5392" s="109" t="s">
        <v>52</v>
      </c>
      <c r="T5392" s="110">
        <f t="shared" si="1734"/>
        <v>45422</v>
      </c>
      <c r="U5392" s="111">
        <f t="shared" si="1728"/>
        <v>0</v>
      </c>
    </row>
    <row r="5393" spans="1:21" x14ac:dyDescent="0.2">
      <c r="A5393" s="112">
        <f t="shared" si="1729"/>
        <v>45418</v>
      </c>
      <c r="B5393" s="104">
        <f t="shared" si="1717"/>
        <v>1E-8</v>
      </c>
      <c r="C5393" s="104">
        <f t="shared" si="1715"/>
        <v>9.9468309144867817E-9</v>
      </c>
      <c r="D5393" s="132">
        <f t="shared" si="1718"/>
        <v>45393</v>
      </c>
      <c r="E5393" s="105">
        <f t="shared" si="1716"/>
        <v>8.3600000000000005E-4</v>
      </c>
      <c r="F5393" s="106">
        <f t="shared" si="1719"/>
        <v>26</v>
      </c>
      <c r="G5393" s="106">
        <f t="shared" si="1720"/>
        <v>30</v>
      </c>
      <c r="H5393" s="104">
        <f t="shared" si="1730"/>
        <v>1.0007244900000001</v>
      </c>
      <c r="I5393" s="104">
        <f t="shared" si="1721"/>
        <v>1.1194900000000001</v>
      </c>
      <c r="J5393" s="104">
        <f t="shared" si="1722"/>
        <v>1.1203010499999999</v>
      </c>
      <c r="K5393" s="104">
        <f t="shared" si="1723"/>
        <v>1E-8</v>
      </c>
      <c r="L5393" s="107">
        <f t="shared" si="1732"/>
        <v>0</v>
      </c>
      <c r="M5393" s="105">
        <f t="shared" si="1733"/>
        <v>0</v>
      </c>
      <c r="N5393" s="104">
        <f t="shared" si="1724"/>
        <v>0</v>
      </c>
      <c r="O5393" s="113">
        <f t="shared" si="1731"/>
        <v>0.11</v>
      </c>
      <c r="P5393" s="108">
        <f t="shared" si="1725"/>
        <v>1.0075655880000001</v>
      </c>
      <c r="Q5393" s="104">
        <f t="shared" si="1726"/>
        <v>0</v>
      </c>
      <c r="R5393" s="104">
        <f t="shared" si="1727"/>
        <v>0</v>
      </c>
      <c r="S5393" s="109" t="s">
        <v>52</v>
      </c>
      <c r="T5393" s="110">
        <f t="shared" si="1734"/>
        <v>45422</v>
      </c>
      <c r="U5393" s="111">
        <f t="shared" si="1728"/>
        <v>0</v>
      </c>
    </row>
    <row r="5394" spans="1:21" x14ac:dyDescent="0.2">
      <c r="A5394" s="112">
        <f t="shared" si="1729"/>
        <v>45419</v>
      </c>
      <c r="B5394" s="104">
        <f t="shared" si="1717"/>
        <v>1E-8</v>
      </c>
      <c r="C5394" s="104">
        <f t="shared" ref="C5394:C5457" si="1735">IF(DAY(A5393)=$E$2,VLOOKUP(A5393,X$10:Y$200,2),C5393)</f>
        <v>9.9468309144867817E-9</v>
      </c>
      <c r="D5394" s="132">
        <f t="shared" si="1718"/>
        <v>45393</v>
      </c>
      <c r="E5394" s="105">
        <f t="shared" si="1716"/>
        <v>8.3600000000000005E-4</v>
      </c>
      <c r="F5394" s="106">
        <f t="shared" si="1719"/>
        <v>27</v>
      </c>
      <c r="G5394" s="106">
        <f t="shared" si="1720"/>
        <v>30</v>
      </c>
      <c r="H5394" s="104">
        <f t="shared" si="1730"/>
        <v>1.0007523599999999</v>
      </c>
      <c r="I5394" s="104">
        <f t="shared" si="1721"/>
        <v>1.1194900000000001</v>
      </c>
      <c r="J5394" s="104">
        <f t="shared" si="1722"/>
        <v>1.1203322499999999</v>
      </c>
      <c r="K5394" s="104">
        <f t="shared" si="1723"/>
        <v>1E-8</v>
      </c>
      <c r="L5394" s="107">
        <f t="shared" si="1732"/>
        <v>0</v>
      </c>
      <c r="M5394" s="105">
        <f t="shared" si="1733"/>
        <v>0</v>
      </c>
      <c r="N5394" s="104">
        <f t="shared" si="1724"/>
        <v>0</v>
      </c>
      <c r="O5394" s="113">
        <f t="shared" si="1731"/>
        <v>0.11</v>
      </c>
      <c r="P5394" s="108">
        <f t="shared" si="1725"/>
        <v>1.0078577120000001</v>
      </c>
      <c r="Q5394" s="104">
        <f t="shared" si="1726"/>
        <v>0</v>
      </c>
      <c r="R5394" s="104">
        <f t="shared" si="1727"/>
        <v>0</v>
      </c>
      <c r="S5394" s="109" t="s">
        <v>52</v>
      </c>
      <c r="T5394" s="110">
        <f t="shared" si="1734"/>
        <v>45422</v>
      </c>
      <c r="U5394" s="111">
        <f t="shared" si="1728"/>
        <v>0</v>
      </c>
    </row>
    <row r="5395" spans="1:21" x14ac:dyDescent="0.2">
      <c r="A5395" s="112">
        <f t="shared" si="1729"/>
        <v>45420</v>
      </c>
      <c r="B5395" s="104">
        <f t="shared" si="1717"/>
        <v>1E-8</v>
      </c>
      <c r="C5395" s="104">
        <f t="shared" si="1735"/>
        <v>9.9468309144867817E-9</v>
      </c>
      <c r="D5395" s="132">
        <f t="shared" si="1718"/>
        <v>45393</v>
      </c>
      <c r="E5395" s="105">
        <f t="shared" si="1716"/>
        <v>8.3600000000000005E-4</v>
      </c>
      <c r="F5395" s="106">
        <f t="shared" si="1719"/>
        <v>28</v>
      </c>
      <c r="G5395" s="106">
        <f t="shared" si="1720"/>
        <v>30</v>
      </c>
      <c r="H5395" s="104">
        <f t="shared" si="1730"/>
        <v>1.0007802400000001</v>
      </c>
      <c r="I5395" s="104">
        <f t="shared" si="1721"/>
        <v>1.1194900000000001</v>
      </c>
      <c r="J5395" s="104">
        <f t="shared" si="1722"/>
        <v>1.12036347</v>
      </c>
      <c r="K5395" s="104">
        <f t="shared" si="1723"/>
        <v>1E-8</v>
      </c>
      <c r="L5395" s="107">
        <f t="shared" si="1732"/>
        <v>0</v>
      </c>
      <c r="M5395" s="105">
        <f t="shared" si="1733"/>
        <v>0</v>
      </c>
      <c r="N5395" s="104">
        <f t="shared" si="1724"/>
        <v>0</v>
      </c>
      <c r="O5395" s="113">
        <f t="shared" si="1731"/>
        <v>0.11</v>
      </c>
      <c r="P5395" s="108">
        <f t="shared" si="1725"/>
        <v>1.008149921</v>
      </c>
      <c r="Q5395" s="104">
        <f t="shared" si="1726"/>
        <v>0</v>
      </c>
      <c r="R5395" s="104">
        <f t="shared" si="1727"/>
        <v>0</v>
      </c>
      <c r="S5395" s="109" t="s">
        <v>52</v>
      </c>
      <c r="T5395" s="110">
        <f t="shared" si="1734"/>
        <v>45422</v>
      </c>
      <c r="U5395" s="111">
        <f t="shared" si="1728"/>
        <v>0</v>
      </c>
    </row>
    <row r="5396" spans="1:21" x14ac:dyDescent="0.2">
      <c r="A5396" s="112">
        <f t="shared" si="1729"/>
        <v>45421</v>
      </c>
      <c r="B5396" s="104">
        <f t="shared" si="1717"/>
        <v>1E-8</v>
      </c>
      <c r="C5396" s="104">
        <f t="shared" si="1735"/>
        <v>9.9468309144867817E-9</v>
      </c>
      <c r="D5396" s="132">
        <f t="shared" si="1718"/>
        <v>45393</v>
      </c>
      <c r="E5396" s="105">
        <f t="shared" si="1716"/>
        <v>8.3600000000000005E-4</v>
      </c>
      <c r="F5396" s="106">
        <f t="shared" si="1719"/>
        <v>29</v>
      </c>
      <c r="G5396" s="106">
        <f t="shared" si="1720"/>
        <v>30</v>
      </c>
      <c r="H5396" s="104">
        <f t="shared" si="1730"/>
        <v>1.0008081200000001</v>
      </c>
      <c r="I5396" s="104">
        <f t="shared" si="1721"/>
        <v>1.1194900000000001</v>
      </c>
      <c r="J5396" s="104">
        <f t="shared" si="1722"/>
        <v>1.12039468</v>
      </c>
      <c r="K5396" s="104">
        <f t="shared" si="1723"/>
        <v>1E-8</v>
      </c>
      <c r="L5396" s="107">
        <f t="shared" si="1732"/>
        <v>0</v>
      </c>
      <c r="M5396" s="105">
        <f t="shared" si="1733"/>
        <v>0</v>
      </c>
      <c r="N5396" s="104">
        <f t="shared" si="1724"/>
        <v>0</v>
      </c>
      <c r="O5396" s="113">
        <f t="shared" si="1731"/>
        <v>0.11</v>
      </c>
      <c r="P5396" s="108">
        <f t="shared" si="1725"/>
        <v>1.0084422150000001</v>
      </c>
      <c r="Q5396" s="104">
        <f t="shared" si="1726"/>
        <v>0</v>
      </c>
      <c r="R5396" s="104">
        <f t="shared" si="1727"/>
        <v>0</v>
      </c>
      <c r="S5396" s="109" t="s">
        <v>52</v>
      </c>
      <c r="T5396" s="110">
        <f t="shared" si="1734"/>
        <v>45422</v>
      </c>
      <c r="U5396" s="111">
        <f t="shared" si="1728"/>
        <v>0</v>
      </c>
    </row>
    <row r="5397" spans="1:21" x14ac:dyDescent="0.2">
      <c r="A5397" s="112">
        <f t="shared" si="1729"/>
        <v>45422</v>
      </c>
      <c r="B5397" s="104">
        <f t="shared" si="1717"/>
        <v>1E-8</v>
      </c>
      <c r="C5397" s="104">
        <f t="shared" si="1735"/>
        <v>9.9468309144867817E-9</v>
      </c>
      <c r="D5397" s="132">
        <f t="shared" si="1718"/>
        <v>45393</v>
      </c>
      <c r="E5397" s="105">
        <f t="shared" si="1716"/>
        <v>8.3600000000000005E-4</v>
      </c>
      <c r="F5397" s="106">
        <f t="shared" si="1719"/>
        <v>30</v>
      </c>
      <c r="G5397" s="106">
        <f t="shared" si="1720"/>
        <v>30</v>
      </c>
      <c r="H5397" s="104">
        <f t="shared" si="1730"/>
        <v>1.0008360000000001</v>
      </c>
      <c r="I5397" s="104">
        <f t="shared" si="1721"/>
        <v>1.1194900000000001</v>
      </c>
      <c r="J5397" s="104">
        <f t="shared" si="1722"/>
        <v>1.1204258899999999</v>
      </c>
      <c r="K5397" s="104">
        <f t="shared" si="1723"/>
        <v>1E-8</v>
      </c>
      <c r="L5397" s="107">
        <f t="shared" si="1732"/>
        <v>176</v>
      </c>
      <c r="M5397" s="105">
        <f t="shared" si="1733"/>
        <v>0.38274599999999998</v>
      </c>
      <c r="N5397" s="104">
        <f t="shared" si="1724"/>
        <v>0</v>
      </c>
      <c r="O5397" s="113">
        <f t="shared" si="1731"/>
        <v>0.11</v>
      </c>
      <c r="P5397" s="108">
        <f t="shared" si="1725"/>
        <v>1.0087345940000001</v>
      </c>
      <c r="Q5397" s="104">
        <f t="shared" si="1726"/>
        <v>0</v>
      </c>
      <c r="R5397" s="104">
        <f t="shared" si="1727"/>
        <v>0</v>
      </c>
      <c r="S5397" s="109" t="s">
        <v>52</v>
      </c>
      <c r="T5397" s="110">
        <f t="shared" si="1734"/>
        <v>45422</v>
      </c>
      <c r="U5397" s="111">
        <f t="shared" si="1728"/>
        <v>1E-8</v>
      </c>
    </row>
    <row r="5398" spans="1:21" x14ac:dyDescent="0.2">
      <c r="A5398" s="112">
        <f t="shared" si="1729"/>
        <v>45423</v>
      </c>
      <c r="B5398" s="104">
        <f t="shared" si="1717"/>
        <v>1E-8</v>
      </c>
      <c r="C5398" s="104">
        <f t="shared" si="1735"/>
        <v>9.9468309144867817E-9</v>
      </c>
      <c r="D5398" s="132">
        <f t="shared" si="1718"/>
        <v>45423</v>
      </c>
      <c r="E5398" s="105">
        <f t="shared" si="1716"/>
        <v>4.8799999999999999E-4</v>
      </c>
      <c r="F5398" s="106">
        <f t="shared" si="1719"/>
        <v>1</v>
      </c>
      <c r="G5398" s="106">
        <f t="shared" si="1720"/>
        <v>31</v>
      </c>
      <c r="H5398" s="104">
        <f t="shared" si="1730"/>
        <v>1.0000157300000001</v>
      </c>
      <c r="I5398" s="104">
        <f t="shared" si="1721"/>
        <v>1.1204258899999999</v>
      </c>
      <c r="J5398" s="104">
        <f t="shared" si="1722"/>
        <v>1.1204435100000001</v>
      </c>
      <c r="K5398" s="104">
        <f t="shared" si="1723"/>
        <v>1E-8</v>
      </c>
      <c r="L5398" s="107">
        <f t="shared" si="1732"/>
        <v>0</v>
      </c>
      <c r="M5398" s="105">
        <f t="shared" si="1733"/>
        <v>0</v>
      </c>
      <c r="N5398" s="104">
        <f t="shared" si="1724"/>
        <v>0</v>
      </c>
      <c r="O5398" s="113">
        <f t="shared" si="1731"/>
        <v>0.11</v>
      </c>
      <c r="P5398" s="108">
        <f t="shared" si="1725"/>
        <v>1.0002805770000001</v>
      </c>
      <c r="Q5398" s="104">
        <f t="shared" si="1726"/>
        <v>0</v>
      </c>
      <c r="R5398" s="104">
        <f t="shared" si="1727"/>
        <v>0</v>
      </c>
      <c r="S5398" s="109" t="s">
        <v>52</v>
      </c>
      <c r="T5398" s="110">
        <f t="shared" si="1734"/>
        <v>45453</v>
      </c>
      <c r="U5398" s="111">
        <f t="shared" si="1728"/>
        <v>0</v>
      </c>
    </row>
    <row r="5399" spans="1:21" x14ac:dyDescent="0.2">
      <c r="A5399" s="112">
        <f t="shared" si="1729"/>
        <v>45424</v>
      </c>
      <c r="B5399" s="104">
        <f t="shared" si="1717"/>
        <v>1E-8</v>
      </c>
      <c r="C5399" s="104">
        <f t="shared" si="1735"/>
        <v>9.9468309144867817E-9</v>
      </c>
      <c r="D5399" s="132">
        <f t="shared" si="1718"/>
        <v>45423</v>
      </c>
      <c r="E5399" s="105">
        <f t="shared" si="1716"/>
        <v>4.8799999999999999E-4</v>
      </c>
      <c r="F5399" s="106">
        <f t="shared" si="1719"/>
        <v>2</v>
      </c>
      <c r="G5399" s="106">
        <f t="shared" si="1720"/>
        <v>31</v>
      </c>
      <c r="H5399" s="104">
        <f t="shared" si="1730"/>
        <v>1.0000314699999999</v>
      </c>
      <c r="I5399" s="104">
        <f t="shared" si="1721"/>
        <v>1.1204258899999999</v>
      </c>
      <c r="J5399" s="104">
        <f t="shared" si="1722"/>
        <v>1.12046114</v>
      </c>
      <c r="K5399" s="104">
        <f t="shared" si="1723"/>
        <v>1E-8</v>
      </c>
      <c r="L5399" s="107">
        <f t="shared" si="1732"/>
        <v>0</v>
      </c>
      <c r="M5399" s="105">
        <f t="shared" si="1733"/>
        <v>0</v>
      </c>
      <c r="N5399" s="104">
        <f t="shared" si="1724"/>
        <v>0</v>
      </c>
      <c r="O5399" s="113">
        <f t="shared" si="1731"/>
        <v>0.11</v>
      </c>
      <c r="P5399" s="108">
        <f t="shared" si="1725"/>
        <v>1.000561233</v>
      </c>
      <c r="Q5399" s="104">
        <f t="shared" si="1726"/>
        <v>0</v>
      </c>
      <c r="R5399" s="104">
        <f t="shared" si="1727"/>
        <v>0</v>
      </c>
      <c r="S5399" s="109" t="s">
        <v>52</v>
      </c>
      <c r="T5399" s="110">
        <f t="shared" si="1734"/>
        <v>45453</v>
      </c>
      <c r="U5399" s="111">
        <f t="shared" si="1728"/>
        <v>0</v>
      </c>
    </row>
    <row r="5400" spans="1:21" x14ac:dyDescent="0.2">
      <c r="A5400" s="112">
        <f t="shared" si="1729"/>
        <v>45425</v>
      </c>
      <c r="B5400" s="104">
        <f t="shared" si="1717"/>
        <v>1E-8</v>
      </c>
      <c r="C5400" s="104">
        <f t="shared" si="1735"/>
        <v>9.9468309144867817E-9</v>
      </c>
      <c r="D5400" s="132">
        <f t="shared" si="1718"/>
        <v>45423</v>
      </c>
      <c r="E5400" s="105">
        <f t="shared" si="1716"/>
        <v>4.8799999999999999E-4</v>
      </c>
      <c r="F5400" s="106">
        <f t="shared" si="1719"/>
        <v>3</v>
      </c>
      <c r="G5400" s="106">
        <f t="shared" si="1720"/>
        <v>31</v>
      </c>
      <c r="H5400" s="104">
        <f t="shared" si="1730"/>
        <v>1.00004721</v>
      </c>
      <c r="I5400" s="104">
        <f t="shared" si="1721"/>
        <v>1.1204258899999999</v>
      </c>
      <c r="J5400" s="104">
        <f t="shared" si="1722"/>
        <v>1.12047878</v>
      </c>
      <c r="K5400" s="104">
        <f t="shared" si="1723"/>
        <v>1E-8</v>
      </c>
      <c r="L5400" s="107">
        <f t="shared" si="1732"/>
        <v>0</v>
      </c>
      <c r="M5400" s="105">
        <f t="shared" si="1733"/>
        <v>0</v>
      </c>
      <c r="N5400" s="104">
        <f t="shared" si="1724"/>
        <v>0</v>
      </c>
      <c r="O5400" s="113">
        <f t="shared" si="1731"/>
        <v>0.11</v>
      </c>
      <c r="P5400" s="108">
        <f t="shared" si="1725"/>
        <v>1.0008419669999999</v>
      </c>
      <c r="Q5400" s="104">
        <f t="shared" si="1726"/>
        <v>0</v>
      </c>
      <c r="R5400" s="104">
        <f t="shared" si="1727"/>
        <v>0</v>
      </c>
      <c r="S5400" s="109" t="s">
        <v>52</v>
      </c>
      <c r="T5400" s="110">
        <f t="shared" si="1734"/>
        <v>45453</v>
      </c>
      <c r="U5400" s="111">
        <f t="shared" si="1728"/>
        <v>0</v>
      </c>
    </row>
    <row r="5401" spans="1:21" x14ac:dyDescent="0.2">
      <c r="A5401" s="112">
        <f t="shared" si="1729"/>
        <v>45426</v>
      </c>
      <c r="B5401" s="104">
        <f t="shared" si="1717"/>
        <v>1E-8</v>
      </c>
      <c r="C5401" s="104">
        <f t="shared" si="1735"/>
        <v>9.9468309144867817E-9</v>
      </c>
      <c r="D5401" s="132">
        <f t="shared" si="1718"/>
        <v>45423</v>
      </c>
      <c r="E5401" s="105">
        <f t="shared" si="1716"/>
        <v>4.8799999999999999E-4</v>
      </c>
      <c r="F5401" s="106">
        <f t="shared" si="1719"/>
        <v>4</v>
      </c>
      <c r="G5401" s="106">
        <f t="shared" si="1720"/>
        <v>31</v>
      </c>
      <c r="H5401" s="104">
        <f t="shared" si="1730"/>
        <v>1.00006295</v>
      </c>
      <c r="I5401" s="104">
        <f t="shared" si="1721"/>
        <v>1.1204258899999999</v>
      </c>
      <c r="J5401" s="104">
        <f t="shared" si="1722"/>
        <v>1.12049642</v>
      </c>
      <c r="K5401" s="104">
        <f t="shared" si="1723"/>
        <v>1E-8</v>
      </c>
      <c r="L5401" s="107">
        <f t="shared" si="1732"/>
        <v>0</v>
      </c>
      <c r="M5401" s="105">
        <f t="shared" si="1733"/>
        <v>0</v>
      </c>
      <c r="N5401" s="104">
        <f t="shared" si="1724"/>
        <v>0</v>
      </c>
      <c r="O5401" s="113">
        <f t="shared" si="1731"/>
        <v>0.11</v>
      </c>
      <c r="P5401" s="108">
        <f t="shared" si="1725"/>
        <v>1.0011227810000001</v>
      </c>
      <c r="Q5401" s="104">
        <f t="shared" si="1726"/>
        <v>0</v>
      </c>
      <c r="R5401" s="104">
        <f t="shared" si="1727"/>
        <v>0</v>
      </c>
      <c r="S5401" s="109" t="s">
        <v>52</v>
      </c>
      <c r="T5401" s="110">
        <f t="shared" si="1734"/>
        <v>45453</v>
      </c>
      <c r="U5401" s="111">
        <f t="shared" si="1728"/>
        <v>0</v>
      </c>
    </row>
    <row r="5402" spans="1:21" x14ac:dyDescent="0.2">
      <c r="A5402" s="112">
        <f t="shared" si="1729"/>
        <v>45427</v>
      </c>
      <c r="B5402" s="104">
        <f t="shared" si="1717"/>
        <v>1E-8</v>
      </c>
      <c r="C5402" s="104">
        <f t="shared" si="1735"/>
        <v>9.9468309144867817E-9</v>
      </c>
      <c r="D5402" s="132">
        <f t="shared" si="1718"/>
        <v>45423</v>
      </c>
      <c r="E5402" s="105">
        <f t="shared" si="1716"/>
        <v>4.8799999999999999E-4</v>
      </c>
      <c r="F5402" s="106">
        <f t="shared" si="1719"/>
        <v>5</v>
      </c>
      <c r="G5402" s="106">
        <f t="shared" si="1720"/>
        <v>31</v>
      </c>
      <c r="H5402" s="104">
        <f t="shared" si="1730"/>
        <v>1.00007869</v>
      </c>
      <c r="I5402" s="104">
        <f t="shared" si="1721"/>
        <v>1.1204258899999999</v>
      </c>
      <c r="J5402" s="104">
        <f t="shared" si="1722"/>
        <v>1.1205140499999999</v>
      </c>
      <c r="K5402" s="104">
        <f t="shared" si="1723"/>
        <v>1E-8</v>
      </c>
      <c r="L5402" s="107">
        <f t="shared" si="1732"/>
        <v>0</v>
      </c>
      <c r="M5402" s="105">
        <f t="shared" si="1733"/>
        <v>0</v>
      </c>
      <c r="N5402" s="104">
        <f t="shared" si="1724"/>
        <v>0</v>
      </c>
      <c r="O5402" s="113">
        <f t="shared" si="1731"/>
        <v>0.11</v>
      </c>
      <c r="P5402" s="108">
        <f t="shared" si="1725"/>
        <v>1.001403673</v>
      </c>
      <c r="Q5402" s="104">
        <f t="shared" si="1726"/>
        <v>0</v>
      </c>
      <c r="R5402" s="104">
        <f t="shared" si="1727"/>
        <v>0</v>
      </c>
      <c r="S5402" s="109" t="s">
        <v>52</v>
      </c>
      <c r="T5402" s="110">
        <f t="shared" si="1734"/>
        <v>45453</v>
      </c>
      <c r="U5402" s="111">
        <f t="shared" si="1728"/>
        <v>0</v>
      </c>
    </row>
    <row r="5403" spans="1:21" x14ac:dyDescent="0.2">
      <c r="A5403" s="112">
        <f t="shared" si="1729"/>
        <v>45428</v>
      </c>
      <c r="B5403" s="104">
        <f t="shared" si="1717"/>
        <v>1E-8</v>
      </c>
      <c r="C5403" s="104">
        <f t="shared" si="1735"/>
        <v>9.9468309144867817E-9</v>
      </c>
      <c r="D5403" s="132">
        <f t="shared" si="1718"/>
        <v>45423</v>
      </c>
      <c r="E5403" s="105">
        <f t="shared" si="1716"/>
        <v>4.8799999999999999E-4</v>
      </c>
      <c r="F5403" s="106">
        <f t="shared" si="1719"/>
        <v>6</v>
      </c>
      <c r="G5403" s="106">
        <f t="shared" si="1720"/>
        <v>31</v>
      </c>
      <c r="H5403" s="104">
        <f t="shared" si="1730"/>
        <v>1.0000944300000001</v>
      </c>
      <c r="I5403" s="104">
        <f t="shared" si="1721"/>
        <v>1.1204258899999999</v>
      </c>
      <c r="J5403" s="104">
        <f t="shared" si="1722"/>
        <v>1.12053169</v>
      </c>
      <c r="K5403" s="104">
        <f t="shared" si="1723"/>
        <v>1E-8</v>
      </c>
      <c r="L5403" s="107">
        <f t="shared" si="1732"/>
        <v>0</v>
      </c>
      <c r="M5403" s="105">
        <f t="shared" si="1733"/>
        <v>0</v>
      </c>
      <c r="N5403" s="104">
        <f t="shared" si="1724"/>
        <v>0</v>
      </c>
      <c r="O5403" s="113">
        <f t="shared" si="1731"/>
        <v>0.11</v>
      </c>
      <c r="P5403" s="108">
        <f t="shared" si="1725"/>
        <v>1.0016846429999999</v>
      </c>
      <c r="Q5403" s="104">
        <f t="shared" si="1726"/>
        <v>0</v>
      </c>
      <c r="R5403" s="104">
        <f t="shared" si="1727"/>
        <v>0</v>
      </c>
      <c r="S5403" s="109" t="s">
        <v>52</v>
      </c>
      <c r="T5403" s="110">
        <f t="shared" si="1734"/>
        <v>45453</v>
      </c>
      <c r="U5403" s="111">
        <f t="shared" si="1728"/>
        <v>0</v>
      </c>
    </row>
    <row r="5404" spans="1:21" x14ac:dyDescent="0.2">
      <c r="A5404" s="112">
        <f t="shared" si="1729"/>
        <v>45429</v>
      </c>
      <c r="B5404" s="104">
        <f t="shared" si="1717"/>
        <v>1E-8</v>
      </c>
      <c r="C5404" s="104">
        <f t="shared" si="1735"/>
        <v>9.9468309144867817E-9</v>
      </c>
      <c r="D5404" s="132">
        <f t="shared" si="1718"/>
        <v>45423</v>
      </c>
      <c r="E5404" s="105">
        <f t="shared" si="1716"/>
        <v>4.8799999999999999E-4</v>
      </c>
      <c r="F5404" s="106">
        <f t="shared" si="1719"/>
        <v>7</v>
      </c>
      <c r="G5404" s="106">
        <f t="shared" si="1720"/>
        <v>31</v>
      </c>
      <c r="H5404" s="104">
        <f t="shared" si="1730"/>
        <v>1.0001101699999999</v>
      </c>
      <c r="I5404" s="104">
        <f t="shared" si="1721"/>
        <v>1.1204258899999999</v>
      </c>
      <c r="J5404" s="104">
        <f t="shared" si="1722"/>
        <v>1.1205493200000001</v>
      </c>
      <c r="K5404" s="104">
        <f t="shared" si="1723"/>
        <v>1E-8</v>
      </c>
      <c r="L5404" s="107">
        <f t="shared" si="1732"/>
        <v>0</v>
      </c>
      <c r="M5404" s="105">
        <f t="shared" si="1733"/>
        <v>0</v>
      </c>
      <c r="N5404" s="104">
        <f t="shared" si="1724"/>
        <v>0</v>
      </c>
      <c r="O5404" s="113">
        <f t="shared" si="1731"/>
        <v>0.11</v>
      </c>
      <c r="P5404" s="108">
        <f t="shared" si="1725"/>
        <v>1.001965693</v>
      </c>
      <c r="Q5404" s="104">
        <f t="shared" si="1726"/>
        <v>0</v>
      </c>
      <c r="R5404" s="104">
        <f t="shared" si="1727"/>
        <v>0</v>
      </c>
      <c r="S5404" s="109" t="s">
        <v>52</v>
      </c>
      <c r="T5404" s="110">
        <f t="shared" si="1734"/>
        <v>45453</v>
      </c>
      <c r="U5404" s="111">
        <f t="shared" si="1728"/>
        <v>0</v>
      </c>
    </row>
    <row r="5405" spans="1:21" x14ac:dyDescent="0.2">
      <c r="A5405" s="112">
        <f t="shared" si="1729"/>
        <v>45430</v>
      </c>
      <c r="B5405" s="104">
        <f t="shared" si="1717"/>
        <v>1E-8</v>
      </c>
      <c r="C5405" s="104">
        <f t="shared" si="1735"/>
        <v>9.9468309144867817E-9</v>
      </c>
      <c r="D5405" s="132">
        <f t="shared" si="1718"/>
        <v>45423</v>
      </c>
      <c r="E5405" s="105">
        <f t="shared" si="1716"/>
        <v>4.8799999999999999E-4</v>
      </c>
      <c r="F5405" s="106">
        <f t="shared" si="1719"/>
        <v>8</v>
      </c>
      <c r="G5405" s="106">
        <f t="shared" si="1720"/>
        <v>31</v>
      </c>
      <c r="H5405" s="104">
        <f t="shared" si="1730"/>
        <v>1.00012591</v>
      </c>
      <c r="I5405" s="104">
        <f t="shared" si="1721"/>
        <v>1.1204258899999999</v>
      </c>
      <c r="J5405" s="104">
        <f t="shared" si="1722"/>
        <v>1.1205669599999999</v>
      </c>
      <c r="K5405" s="104">
        <f t="shared" si="1723"/>
        <v>1E-8</v>
      </c>
      <c r="L5405" s="107">
        <f t="shared" si="1732"/>
        <v>0</v>
      </c>
      <c r="M5405" s="105">
        <f t="shared" si="1733"/>
        <v>0</v>
      </c>
      <c r="N5405" s="104">
        <f t="shared" si="1724"/>
        <v>0</v>
      </c>
      <c r="O5405" s="113">
        <f t="shared" si="1731"/>
        <v>0.11</v>
      </c>
      <c r="P5405" s="108">
        <f t="shared" si="1725"/>
        <v>1.002246822</v>
      </c>
      <c r="Q5405" s="104">
        <f t="shared" si="1726"/>
        <v>0</v>
      </c>
      <c r="R5405" s="104">
        <f t="shared" si="1727"/>
        <v>0</v>
      </c>
      <c r="S5405" s="109" t="s">
        <v>52</v>
      </c>
      <c r="T5405" s="110">
        <f t="shared" si="1734"/>
        <v>45453</v>
      </c>
      <c r="U5405" s="111">
        <f t="shared" si="1728"/>
        <v>0</v>
      </c>
    </row>
    <row r="5406" spans="1:21" x14ac:dyDescent="0.2">
      <c r="A5406" s="112">
        <f t="shared" si="1729"/>
        <v>45431</v>
      </c>
      <c r="B5406" s="104">
        <f t="shared" si="1717"/>
        <v>1E-8</v>
      </c>
      <c r="C5406" s="104">
        <f t="shared" si="1735"/>
        <v>9.9468309144867817E-9</v>
      </c>
      <c r="D5406" s="132">
        <f t="shared" si="1718"/>
        <v>45423</v>
      </c>
      <c r="E5406" s="105">
        <f t="shared" si="1716"/>
        <v>4.8799999999999999E-4</v>
      </c>
      <c r="F5406" s="106">
        <f t="shared" si="1719"/>
        <v>9</v>
      </c>
      <c r="G5406" s="106">
        <f t="shared" si="1720"/>
        <v>31</v>
      </c>
      <c r="H5406" s="104">
        <f t="shared" si="1730"/>
        <v>1.00014165</v>
      </c>
      <c r="I5406" s="104">
        <f t="shared" si="1721"/>
        <v>1.1204258899999999</v>
      </c>
      <c r="J5406" s="104">
        <f t="shared" si="1722"/>
        <v>1.12058459</v>
      </c>
      <c r="K5406" s="104">
        <f t="shared" si="1723"/>
        <v>1E-8</v>
      </c>
      <c r="L5406" s="107">
        <f t="shared" si="1732"/>
        <v>0</v>
      </c>
      <c r="M5406" s="105">
        <f t="shared" si="1733"/>
        <v>0</v>
      </c>
      <c r="N5406" s="104">
        <f t="shared" si="1724"/>
        <v>0</v>
      </c>
      <c r="O5406" s="113">
        <f t="shared" si="1731"/>
        <v>0.11</v>
      </c>
      <c r="P5406" s="108">
        <f t="shared" si="1725"/>
        <v>1.002528029</v>
      </c>
      <c r="Q5406" s="104">
        <f t="shared" si="1726"/>
        <v>0</v>
      </c>
      <c r="R5406" s="104">
        <f t="shared" si="1727"/>
        <v>0</v>
      </c>
      <c r="S5406" s="109" t="s">
        <v>52</v>
      </c>
      <c r="T5406" s="110">
        <f t="shared" si="1734"/>
        <v>45453</v>
      </c>
      <c r="U5406" s="111">
        <f t="shared" si="1728"/>
        <v>0</v>
      </c>
    </row>
    <row r="5407" spans="1:21" x14ac:dyDescent="0.2">
      <c r="A5407" s="112">
        <f t="shared" si="1729"/>
        <v>45432</v>
      </c>
      <c r="B5407" s="104">
        <f t="shared" si="1717"/>
        <v>1E-8</v>
      </c>
      <c r="C5407" s="104">
        <f t="shared" si="1735"/>
        <v>9.9468309144867817E-9</v>
      </c>
      <c r="D5407" s="132">
        <f t="shared" si="1718"/>
        <v>45423</v>
      </c>
      <c r="E5407" s="105">
        <f t="shared" si="1716"/>
        <v>4.8799999999999999E-4</v>
      </c>
      <c r="F5407" s="106">
        <f t="shared" si="1719"/>
        <v>10</v>
      </c>
      <c r="G5407" s="106">
        <f t="shared" si="1720"/>
        <v>31</v>
      </c>
      <c r="H5407" s="104">
        <f t="shared" si="1730"/>
        <v>1.00015739</v>
      </c>
      <c r="I5407" s="104">
        <f t="shared" si="1721"/>
        <v>1.1204258899999999</v>
      </c>
      <c r="J5407" s="104">
        <f t="shared" si="1722"/>
        <v>1.12060223</v>
      </c>
      <c r="K5407" s="104">
        <f t="shared" si="1723"/>
        <v>1E-8</v>
      </c>
      <c r="L5407" s="107">
        <f t="shared" si="1732"/>
        <v>0</v>
      </c>
      <c r="M5407" s="105">
        <f t="shared" si="1733"/>
        <v>0</v>
      </c>
      <c r="N5407" s="104">
        <f t="shared" si="1724"/>
        <v>0</v>
      </c>
      <c r="O5407" s="113">
        <f t="shared" si="1731"/>
        <v>0.11</v>
      </c>
      <c r="P5407" s="108">
        <f t="shared" si="1725"/>
        <v>1.002809316</v>
      </c>
      <c r="Q5407" s="104">
        <f t="shared" si="1726"/>
        <v>0</v>
      </c>
      <c r="R5407" s="104">
        <f t="shared" si="1727"/>
        <v>0</v>
      </c>
      <c r="S5407" s="109" t="s">
        <v>52</v>
      </c>
      <c r="T5407" s="110">
        <f t="shared" si="1734"/>
        <v>45453</v>
      </c>
      <c r="U5407" s="111">
        <f t="shared" si="1728"/>
        <v>0</v>
      </c>
    </row>
    <row r="5408" spans="1:21" x14ac:dyDescent="0.2">
      <c r="A5408" s="112">
        <f t="shared" si="1729"/>
        <v>45433</v>
      </c>
      <c r="B5408" s="104">
        <f t="shared" si="1717"/>
        <v>1E-8</v>
      </c>
      <c r="C5408" s="104">
        <f t="shared" si="1735"/>
        <v>9.9468309144867817E-9</v>
      </c>
      <c r="D5408" s="132">
        <f t="shared" si="1718"/>
        <v>45423</v>
      </c>
      <c r="E5408" s="105">
        <f t="shared" si="1716"/>
        <v>4.8799999999999999E-4</v>
      </c>
      <c r="F5408" s="106">
        <f t="shared" si="1719"/>
        <v>11</v>
      </c>
      <c r="G5408" s="106">
        <f t="shared" si="1720"/>
        <v>31</v>
      </c>
      <c r="H5408" s="104">
        <f t="shared" si="1730"/>
        <v>1.0001731300000001</v>
      </c>
      <c r="I5408" s="104">
        <f t="shared" si="1721"/>
        <v>1.1204258899999999</v>
      </c>
      <c r="J5408" s="104">
        <f t="shared" si="1722"/>
        <v>1.1206198599999999</v>
      </c>
      <c r="K5408" s="104">
        <f t="shared" si="1723"/>
        <v>1E-8</v>
      </c>
      <c r="L5408" s="107">
        <f t="shared" si="1732"/>
        <v>0</v>
      </c>
      <c r="M5408" s="105">
        <f t="shared" si="1733"/>
        <v>0</v>
      </c>
      <c r="N5408" s="104">
        <f t="shared" si="1724"/>
        <v>0</v>
      </c>
      <c r="O5408" s="113">
        <f t="shared" si="1731"/>
        <v>0.11</v>
      </c>
      <c r="P5408" s="108">
        <f t="shared" si="1725"/>
        <v>1.003090681</v>
      </c>
      <c r="Q5408" s="104">
        <f t="shared" si="1726"/>
        <v>0</v>
      </c>
      <c r="R5408" s="104">
        <f t="shared" si="1727"/>
        <v>0</v>
      </c>
      <c r="S5408" s="109" t="s">
        <v>52</v>
      </c>
      <c r="T5408" s="110">
        <f t="shared" si="1734"/>
        <v>45453</v>
      </c>
      <c r="U5408" s="111">
        <f t="shared" si="1728"/>
        <v>0</v>
      </c>
    </row>
    <row r="5409" spans="1:21" x14ac:dyDescent="0.2">
      <c r="A5409" s="112">
        <f t="shared" si="1729"/>
        <v>45434</v>
      </c>
      <c r="B5409" s="104">
        <f t="shared" si="1717"/>
        <v>1E-8</v>
      </c>
      <c r="C5409" s="104">
        <f t="shared" si="1735"/>
        <v>9.9468309144867817E-9</v>
      </c>
      <c r="D5409" s="132">
        <f t="shared" si="1718"/>
        <v>45423</v>
      </c>
      <c r="E5409" s="105">
        <f t="shared" si="1716"/>
        <v>4.8799999999999999E-4</v>
      </c>
      <c r="F5409" s="106">
        <f t="shared" si="1719"/>
        <v>12</v>
      </c>
      <c r="G5409" s="106">
        <f t="shared" si="1720"/>
        <v>31</v>
      </c>
      <c r="H5409" s="104">
        <f t="shared" si="1730"/>
        <v>1.0001888699999999</v>
      </c>
      <c r="I5409" s="104">
        <f t="shared" si="1721"/>
        <v>1.1204258899999999</v>
      </c>
      <c r="J5409" s="104">
        <f t="shared" si="1722"/>
        <v>1.1206375</v>
      </c>
      <c r="K5409" s="104">
        <f t="shared" si="1723"/>
        <v>1E-8</v>
      </c>
      <c r="L5409" s="107">
        <f t="shared" si="1732"/>
        <v>0</v>
      </c>
      <c r="M5409" s="105">
        <f t="shared" si="1733"/>
        <v>0</v>
      </c>
      <c r="N5409" s="104">
        <f t="shared" si="1724"/>
        <v>0</v>
      </c>
      <c r="O5409" s="113">
        <f t="shared" si="1731"/>
        <v>0.11</v>
      </c>
      <c r="P5409" s="108">
        <f t="shared" si="1725"/>
        <v>1.0033721250000001</v>
      </c>
      <c r="Q5409" s="104">
        <f t="shared" si="1726"/>
        <v>0</v>
      </c>
      <c r="R5409" s="104">
        <f t="shared" si="1727"/>
        <v>0</v>
      </c>
      <c r="S5409" s="109" t="s">
        <v>52</v>
      </c>
      <c r="T5409" s="110">
        <f t="shared" si="1734"/>
        <v>45453</v>
      </c>
      <c r="U5409" s="111">
        <f t="shared" si="1728"/>
        <v>0</v>
      </c>
    </row>
    <row r="5410" spans="1:21" x14ac:dyDescent="0.2">
      <c r="A5410" s="112">
        <f t="shared" si="1729"/>
        <v>45435</v>
      </c>
      <c r="B5410" s="104">
        <f t="shared" si="1717"/>
        <v>1E-8</v>
      </c>
      <c r="C5410" s="104">
        <f t="shared" si="1735"/>
        <v>9.9468309144867817E-9</v>
      </c>
      <c r="D5410" s="132">
        <f t="shared" si="1718"/>
        <v>45423</v>
      </c>
      <c r="E5410" s="105">
        <f t="shared" si="1716"/>
        <v>4.8799999999999999E-4</v>
      </c>
      <c r="F5410" s="106">
        <f t="shared" si="1719"/>
        <v>13</v>
      </c>
      <c r="G5410" s="106">
        <f t="shared" si="1720"/>
        <v>31</v>
      </c>
      <c r="H5410" s="104">
        <f t="shared" si="1730"/>
        <v>1.0002046099999999</v>
      </c>
      <c r="I5410" s="104">
        <f t="shared" si="1721"/>
        <v>1.1204258899999999</v>
      </c>
      <c r="J5410" s="104">
        <f t="shared" si="1722"/>
        <v>1.12065514</v>
      </c>
      <c r="K5410" s="104">
        <f t="shared" si="1723"/>
        <v>1E-8</v>
      </c>
      <c r="L5410" s="107">
        <f t="shared" si="1732"/>
        <v>0</v>
      </c>
      <c r="M5410" s="105">
        <f t="shared" si="1733"/>
        <v>0</v>
      </c>
      <c r="N5410" s="104">
        <f t="shared" si="1724"/>
        <v>0</v>
      </c>
      <c r="O5410" s="113">
        <f t="shared" si="1731"/>
        <v>0.11</v>
      </c>
      <c r="P5410" s="108">
        <f t="shared" si="1725"/>
        <v>1.003653648</v>
      </c>
      <c r="Q5410" s="104">
        <f t="shared" si="1726"/>
        <v>0</v>
      </c>
      <c r="R5410" s="104">
        <f t="shared" si="1727"/>
        <v>0</v>
      </c>
      <c r="S5410" s="109" t="s">
        <v>52</v>
      </c>
      <c r="T5410" s="110">
        <f t="shared" si="1734"/>
        <v>45453</v>
      </c>
      <c r="U5410" s="111">
        <f t="shared" si="1728"/>
        <v>0</v>
      </c>
    </row>
    <row r="5411" spans="1:21" x14ac:dyDescent="0.2">
      <c r="A5411" s="112">
        <f t="shared" si="1729"/>
        <v>45436</v>
      </c>
      <c r="B5411" s="104">
        <f t="shared" si="1717"/>
        <v>1E-8</v>
      </c>
      <c r="C5411" s="104">
        <f t="shared" si="1735"/>
        <v>9.9468309144867817E-9</v>
      </c>
      <c r="D5411" s="132">
        <f t="shared" si="1718"/>
        <v>45423</v>
      </c>
      <c r="E5411" s="105">
        <f t="shared" si="1716"/>
        <v>4.8799999999999999E-4</v>
      </c>
      <c r="F5411" s="106">
        <f t="shared" si="1719"/>
        <v>14</v>
      </c>
      <c r="G5411" s="106">
        <f t="shared" si="1720"/>
        <v>31</v>
      </c>
      <c r="H5411" s="104">
        <f t="shared" si="1730"/>
        <v>1.00022035</v>
      </c>
      <c r="I5411" s="104">
        <f t="shared" si="1721"/>
        <v>1.1204258899999999</v>
      </c>
      <c r="J5411" s="104">
        <f t="shared" si="1722"/>
        <v>1.1206727700000001</v>
      </c>
      <c r="K5411" s="104">
        <f t="shared" si="1723"/>
        <v>1E-8</v>
      </c>
      <c r="L5411" s="107">
        <f t="shared" si="1732"/>
        <v>0</v>
      </c>
      <c r="M5411" s="105">
        <f t="shared" si="1733"/>
        <v>0</v>
      </c>
      <c r="N5411" s="104">
        <f t="shared" si="1724"/>
        <v>0</v>
      </c>
      <c r="O5411" s="113">
        <f t="shared" si="1731"/>
        <v>0.11</v>
      </c>
      <c r="P5411" s="108">
        <f t="shared" si="1725"/>
        <v>1.0039352500000001</v>
      </c>
      <c r="Q5411" s="104">
        <f t="shared" si="1726"/>
        <v>0</v>
      </c>
      <c r="R5411" s="104">
        <f t="shared" si="1727"/>
        <v>0</v>
      </c>
      <c r="S5411" s="109" t="s">
        <v>52</v>
      </c>
      <c r="T5411" s="110">
        <f t="shared" si="1734"/>
        <v>45453</v>
      </c>
      <c r="U5411" s="111">
        <f t="shared" si="1728"/>
        <v>0</v>
      </c>
    </row>
    <row r="5412" spans="1:21" x14ac:dyDescent="0.2">
      <c r="A5412" s="112">
        <f t="shared" si="1729"/>
        <v>45437</v>
      </c>
      <c r="B5412" s="104">
        <f t="shared" si="1717"/>
        <v>1E-8</v>
      </c>
      <c r="C5412" s="104">
        <f t="shared" si="1735"/>
        <v>9.9468309144867817E-9</v>
      </c>
      <c r="D5412" s="132">
        <f t="shared" si="1718"/>
        <v>45423</v>
      </c>
      <c r="E5412" s="105">
        <f t="shared" si="1716"/>
        <v>4.8799999999999999E-4</v>
      </c>
      <c r="F5412" s="106">
        <f t="shared" si="1719"/>
        <v>15</v>
      </c>
      <c r="G5412" s="106">
        <f t="shared" si="1720"/>
        <v>31</v>
      </c>
      <c r="H5412" s="104">
        <f t="shared" si="1730"/>
        <v>1.00023609</v>
      </c>
      <c r="I5412" s="104">
        <f t="shared" si="1721"/>
        <v>1.1204258899999999</v>
      </c>
      <c r="J5412" s="104">
        <f t="shared" si="1722"/>
        <v>1.1206904099999999</v>
      </c>
      <c r="K5412" s="104">
        <f t="shared" si="1723"/>
        <v>1E-8</v>
      </c>
      <c r="L5412" s="107">
        <f t="shared" si="1732"/>
        <v>0</v>
      </c>
      <c r="M5412" s="105">
        <f t="shared" si="1733"/>
        <v>0</v>
      </c>
      <c r="N5412" s="104">
        <f t="shared" si="1724"/>
        <v>0</v>
      </c>
      <c r="O5412" s="113">
        <f t="shared" si="1731"/>
        <v>0.11</v>
      </c>
      <c r="P5412" s="108">
        <f t="shared" si="1725"/>
        <v>1.004216931</v>
      </c>
      <c r="Q5412" s="104">
        <f t="shared" si="1726"/>
        <v>0</v>
      </c>
      <c r="R5412" s="104">
        <f t="shared" si="1727"/>
        <v>0</v>
      </c>
      <c r="S5412" s="109" t="s">
        <v>52</v>
      </c>
      <c r="T5412" s="110">
        <f t="shared" si="1734"/>
        <v>45453</v>
      </c>
      <c r="U5412" s="111">
        <f t="shared" si="1728"/>
        <v>0</v>
      </c>
    </row>
    <row r="5413" spans="1:21" x14ac:dyDescent="0.2">
      <c r="A5413" s="112">
        <f t="shared" si="1729"/>
        <v>45438</v>
      </c>
      <c r="B5413" s="104">
        <f t="shared" si="1717"/>
        <v>1E-8</v>
      </c>
      <c r="C5413" s="104">
        <f t="shared" si="1735"/>
        <v>9.9468309144867817E-9</v>
      </c>
      <c r="D5413" s="132">
        <f t="shared" si="1718"/>
        <v>45423</v>
      </c>
      <c r="E5413" s="105">
        <f t="shared" si="1716"/>
        <v>4.8799999999999999E-4</v>
      </c>
      <c r="F5413" s="106">
        <f t="shared" si="1719"/>
        <v>16</v>
      </c>
      <c r="G5413" s="106">
        <f t="shared" si="1720"/>
        <v>31</v>
      </c>
      <c r="H5413" s="104">
        <f t="shared" si="1730"/>
        <v>1.00025184</v>
      </c>
      <c r="I5413" s="104">
        <f t="shared" si="1721"/>
        <v>1.1204258899999999</v>
      </c>
      <c r="J5413" s="104">
        <f t="shared" si="1722"/>
        <v>1.12070805</v>
      </c>
      <c r="K5413" s="104">
        <f t="shared" si="1723"/>
        <v>1E-8</v>
      </c>
      <c r="L5413" s="107">
        <f t="shared" si="1732"/>
        <v>0</v>
      </c>
      <c r="M5413" s="105">
        <f t="shared" si="1733"/>
        <v>0</v>
      </c>
      <c r="N5413" s="104">
        <f t="shared" si="1724"/>
        <v>0</v>
      </c>
      <c r="O5413" s="113">
        <f t="shared" si="1731"/>
        <v>0.11</v>
      </c>
      <c r="P5413" s="108">
        <f t="shared" si="1725"/>
        <v>1.0044986920000001</v>
      </c>
      <c r="Q5413" s="104">
        <f t="shared" si="1726"/>
        <v>0</v>
      </c>
      <c r="R5413" s="104">
        <f t="shared" si="1727"/>
        <v>0</v>
      </c>
      <c r="S5413" s="109" t="s">
        <v>52</v>
      </c>
      <c r="T5413" s="110">
        <f t="shared" si="1734"/>
        <v>45453</v>
      </c>
      <c r="U5413" s="111">
        <f t="shared" si="1728"/>
        <v>0</v>
      </c>
    </row>
    <row r="5414" spans="1:21" x14ac:dyDescent="0.2">
      <c r="A5414" s="112">
        <f t="shared" si="1729"/>
        <v>45439</v>
      </c>
      <c r="B5414" s="104">
        <f t="shared" si="1717"/>
        <v>1E-8</v>
      </c>
      <c r="C5414" s="104">
        <f t="shared" si="1735"/>
        <v>9.9468309144867817E-9</v>
      </c>
      <c r="D5414" s="132">
        <f t="shared" si="1718"/>
        <v>45423</v>
      </c>
      <c r="E5414" s="105">
        <f t="shared" si="1716"/>
        <v>4.8799999999999999E-4</v>
      </c>
      <c r="F5414" s="106">
        <f t="shared" si="1719"/>
        <v>17</v>
      </c>
      <c r="G5414" s="106">
        <f t="shared" si="1720"/>
        <v>31</v>
      </c>
      <c r="H5414" s="104">
        <f t="shared" si="1730"/>
        <v>1.00026758</v>
      </c>
      <c r="I5414" s="104">
        <f t="shared" si="1721"/>
        <v>1.1204258899999999</v>
      </c>
      <c r="J5414" s="104">
        <f t="shared" si="1722"/>
        <v>1.12072569</v>
      </c>
      <c r="K5414" s="104">
        <f t="shared" si="1723"/>
        <v>1E-8</v>
      </c>
      <c r="L5414" s="107">
        <f t="shared" si="1732"/>
        <v>0</v>
      </c>
      <c r="M5414" s="105">
        <f t="shared" si="1733"/>
        <v>0</v>
      </c>
      <c r="N5414" s="104">
        <f t="shared" si="1724"/>
        <v>0</v>
      </c>
      <c r="O5414" s="113">
        <f t="shared" si="1731"/>
        <v>0.11</v>
      </c>
      <c r="P5414" s="108">
        <f t="shared" si="1725"/>
        <v>1.004780531</v>
      </c>
      <c r="Q5414" s="104">
        <f t="shared" si="1726"/>
        <v>0</v>
      </c>
      <c r="R5414" s="104">
        <f t="shared" si="1727"/>
        <v>0</v>
      </c>
      <c r="S5414" s="109" t="s">
        <v>52</v>
      </c>
      <c r="T5414" s="110">
        <f t="shared" si="1734"/>
        <v>45453</v>
      </c>
      <c r="U5414" s="111">
        <f t="shared" si="1728"/>
        <v>0</v>
      </c>
    </row>
    <row r="5415" spans="1:21" x14ac:dyDescent="0.2">
      <c r="A5415" s="112">
        <f t="shared" si="1729"/>
        <v>45440</v>
      </c>
      <c r="B5415" s="104">
        <f t="shared" si="1717"/>
        <v>1E-8</v>
      </c>
      <c r="C5415" s="104">
        <f t="shared" si="1735"/>
        <v>9.9468309144867817E-9</v>
      </c>
      <c r="D5415" s="132">
        <f t="shared" si="1718"/>
        <v>45423</v>
      </c>
      <c r="E5415" s="105">
        <f t="shared" si="1716"/>
        <v>4.8799999999999999E-4</v>
      </c>
      <c r="F5415" s="106">
        <f t="shared" si="1719"/>
        <v>18</v>
      </c>
      <c r="G5415" s="106">
        <f t="shared" si="1720"/>
        <v>31</v>
      </c>
      <c r="H5415" s="104">
        <f t="shared" si="1730"/>
        <v>1.0002833200000001</v>
      </c>
      <c r="I5415" s="104">
        <f t="shared" si="1721"/>
        <v>1.1204258899999999</v>
      </c>
      <c r="J5415" s="104">
        <f t="shared" si="1722"/>
        <v>1.1207433200000001</v>
      </c>
      <c r="K5415" s="104">
        <f t="shared" si="1723"/>
        <v>1E-8</v>
      </c>
      <c r="L5415" s="107">
        <f t="shared" si="1732"/>
        <v>0</v>
      </c>
      <c r="M5415" s="105">
        <f t="shared" si="1733"/>
        <v>0</v>
      </c>
      <c r="N5415" s="104">
        <f t="shared" si="1724"/>
        <v>0</v>
      </c>
      <c r="O5415" s="113">
        <f t="shared" si="1731"/>
        <v>0.11</v>
      </c>
      <c r="P5415" s="108">
        <f t="shared" si="1725"/>
        <v>1.005062449</v>
      </c>
      <c r="Q5415" s="104">
        <f t="shared" si="1726"/>
        <v>0</v>
      </c>
      <c r="R5415" s="104">
        <f t="shared" si="1727"/>
        <v>0</v>
      </c>
      <c r="S5415" s="109" t="s">
        <v>52</v>
      </c>
      <c r="T5415" s="110">
        <f t="shared" si="1734"/>
        <v>45453</v>
      </c>
      <c r="U5415" s="111">
        <f t="shared" si="1728"/>
        <v>0</v>
      </c>
    </row>
    <row r="5416" spans="1:21" x14ac:dyDescent="0.2">
      <c r="A5416" s="112">
        <f t="shared" si="1729"/>
        <v>45441</v>
      </c>
      <c r="B5416" s="104">
        <f t="shared" si="1717"/>
        <v>1E-8</v>
      </c>
      <c r="C5416" s="104">
        <f t="shared" si="1735"/>
        <v>9.9468309144867817E-9</v>
      </c>
      <c r="D5416" s="132">
        <f t="shared" si="1718"/>
        <v>45423</v>
      </c>
      <c r="E5416" s="105">
        <f t="shared" si="1716"/>
        <v>4.8799999999999999E-4</v>
      </c>
      <c r="F5416" s="106">
        <f t="shared" si="1719"/>
        <v>19</v>
      </c>
      <c r="G5416" s="106">
        <f t="shared" si="1720"/>
        <v>31</v>
      </c>
      <c r="H5416" s="104">
        <f t="shared" si="1730"/>
        <v>1.0002990599999999</v>
      </c>
      <c r="I5416" s="104">
        <f t="shared" si="1721"/>
        <v>1.1204258899999999</v>
      </c>
      <c r="J5416" s="104">
        <f t="shared" si="1722"/>
        <v>1.1207609599999999</v>
      </c>
      <c r="K5416" s="104">
        <f t="shared" si="1723"/>
        <v>1E-8</v>
      </c>
      <c r="L5416" s="107">
        <f t="shared" si="1732"/>
        <v>0</v>
      </c>
      <c r="M5416" s="105">
        <f t="shared" si="1733"/>
        <v>0</v>
      </c>
      <c r="N5416" s="104">
        <f t="shared" si="1724"/>
        <v>0</v>
      </c>
      <c r="O5416" s="113">
        <f t="shared" si="1731"/>
        <v>0.11</v>
      </c>
      <c r="P5416" s="108">
        <f t="shared" si="1725"/>
        <v>1.0053444469999999</v>
      </c>
      <c r="Q5416" s="104">
        <f t="shared" si="1726"/>
        <v>0</v>
      </c>
      <c r="R5416" s="104">
        <f t="shared" si="1727"/>
        <v>0</v>
      </c>
      <c r="S5416" s="109" t="s">
        <v>52</v>
      </c>
      <c r="T5416" s="110">
        <f t="shared" si="1734"/>
        <v>45453</v>
      </c>
      <c r="U5416" s="111">
        <f t="shared" si="1728"/>
        <v>0</v>
      </c>
    </row>
    <row r="5417" spans="1:21" x14ac:dyDescent="0.2">
      <c r="A5417" s="112">
        <f t="shared" si="1729"/>
        <v>45442</v>
      </c>
      <c r="B5417" s="104">
        <f t="shared" si="1717"/>
        <v>1E-8</v>
      </c>
      <c r="C5417" s="104">
        <f t="shared" si="1735"/>
        <v>9.9468309144867817E-9</v>
      </c>
      <c r="D5417" s="132">
        <f t="shared" si="1718"/>
        <v>45423</v>
      </c>
      <c r="E5417" s="105">
        <f t="shared" si="1716"/>
        <v>4.8799999999999999E-4</v>
      </c>
      <c r="F5417" s="106">
        <f t="shared" si="1719"/>
        <v>20</v>
      </c>
      <c r="G5417" s="106">
        <f t="shared" si="1720"/>
        <v>31</v>
      </c>
      <c r="H5417" s="104">
        <f t="shared" si="1730"/>
        <v>1.0003148100000001</v>
      </c>
      <c r="I5417" s="104">
        <f t="shared" si="1721"/>
        <v>1.1204258899999999</v>
      </c>
      <c r="J5417" s="104">
        <f t="shared" si="1722"/>
        <v>1.1207786099999999</v>
      </c>
      <c r="K5417" s="104">
        <f t="shared" si="1723"/>
        <v>1E-8</v>
      </c>
      <c r="L5417" s="107">
        <f t="shared" si="1732"/>
        <v>0</v>
      </c>
      <c r="M5417" s="105">
        <f t="shared" si="1733"/>
        <v>0</v>
      </c>
      <c r="N5417" s="104">
        <f t="shared" si="1724"/>
        <v>0</v>
      </c>
      <c r="O5417" s="113">
        <f t="shared" si="1731"/>
        <v>0.11</v>
      </c>
      <c r="P5417" s="108">
        <f t="shared" si="1725"/>
        <v>1.0056265230000001</v>
      </c>
      <c r="Q5417" s="104">
        <f t="shared" si="1726"/>
        <v>0</v>
      </c>
      <c r="R5417" s="104">
        <f t="shared" si="1727"/>
        <v>0</v>
      </c>
      <c r="S5417" s="109" t="s">
        <v>52</v>
      </c>
      <c r="T5417" s="110">
        <f t="shared" si="1734"/>
        <v>45453</v>
      </c>
      <c r="U5417" s="111">
        <f t="shared" si="1728"/>
        <v>0</v>
      </c>
    </row>
    <row r="5418" spans="1:21" x14ac:dyDescent="0.2">
      <c r="A5418" s="112">
        <f t="shared" si="1729"/>
        <v>45443</v>
      </c>
      <c r="B5418" s="104">
        <f t="shared" si="1717"/>
        <v>1E-8</v>
      </c>
      <c r="C5418" s="104">
        <f t="shared" si="1735"/>
        <v>9.9468309144867817E-9</v>
      </c>
      <c r="D5418" s="132">
        <f t="shared" si="1718"/>
        <v>45423</v>
      </c>
      <c r="E5418" s="105">
        <f t="shared" si="1716"/>
        <v>4.8799999999999999E-4</v>
      </c>
      <c r="F5418" s="106">
        <f t="shared" si="1719"/>
        <v>21</v>
      </c>
      <c r="G5418" s="106">
        <f t="shared" si="1720"/>
        <v>31</v>
      </c>
      <c r="H5418" s="104">
        <f t="shared" si="1730"/>
        <v>1.0003305499999999</v>
      </c>
      <c r="I5418" s="104">
        <f t="shared" si="1721"/>
        <v>1.1204258899999999</v>
      </c>
      <c r="J5418" s="104">
        <f t="shared" si="1722"/>
        <v>1.12079624</v>
      </c>
      <c r="K5418" s="104">
        <f t="shared" si="1723"/>
        <v>1E-8</v>
      </c>
      <c r="L5418" s="107">
        <f t="shared" si="1732"/>
        <v>0</v>
      </c>
      <c r="M5418" s="105">
        <f t="shared" si="1733"/>
        <v>0</v>
      </c>
      <c r="N5418" s="104">
        <f t="shared" si="1724"/>
        <v>0</v>
      </c>
      <c r="O5418" s="113">
        <f t="shared" si="1731"/>
        <v>0.11</v>
      </c>
      <c r="P5418" s="108">
        <f t="shared" si="1725"/>
        <v>1.005908679</v>
      </c>
      <c r="Q5418" s="104">
        <f t="shared" si="1726"/>
        <v>0</v>
      </c>
      <c r="R5418" s="104">
        <f t="shared" si="1727"/>
        <v>0</v>
      </c>
      <c r="S5418" s="109" t="s">
        <v>52</v>
      </c>
      <c r="T5418" s="110">
        <f t="shared" si="1734"/>
        <v>45453</v>
      </c>
      <c r="U5418" s="111">
        <f t="shared" si="1728"/>
        <v>0</v>
      </c>
    </row>
    <row r="5419" spans="1:21" x14ac:dyDescent="0.2">
      <c r="A5419" s="112">
        <f t="shared" si="1729"/>
        <v>45444</v>
      </c>
      <c r="B5419" s="104">
        <f t="shared" si="1717"/>
        <v>1E-8</v>
      </c>
      <c r="C5419" s="104">
        <f t="shared" si="1735"/>
        <v>9.9468309144867817E-9</v>
      </c>
      <c r="D5419" s="132">
        <f t="shared" si="1718"/>
        <v>45423</v>
      </c>
      <c r="E5419" s="105">
        <f t="shared" ref="E5419:E5458" si="1736">IF(DAY(A5418)=$E$2,VLOOKUP(A5418,$AG$10:$AH$200,2),E5418)</f>
        <v>4.8799999999999999E-4</v>
      </c>
      <c r="F5419" s="106">
        <f t="shared" si="1719"/>
        <v>22</v>
      </c>
      <c r="G5419" s="106">
        <f t="shared" si="1720"/>
        <v>31</v>
      </c>
      <c r="H5419" s="104">
        <f t="shared" si="1730"/>
        <v>1.00034629</v>
      </c>
      <c r="I5419" s="104">
        <f t="shared" si="1721"/>
        <v>1.1204258899999999</v>
      </c>
      <c r="J5419" s="104">
        <f t="shared" si="1722"/>
        <v>1.12081388</v>
      </c>
      <c r="K5419" s="104">
        <f t="shared" si="1723"/>
        <v>1E-8</v>
      </c>
      <c r="L5419" s="107">
        <f t="shared" si="1732"/>
        <v>0</v>
      </c>
      <c r="M5419" s="105">
        <f t="shared" si="1733"/>
        <v>0</v>
      </c>
      <c r="N5419" s="104">
        <f t="shared" si="1724"/>
        <v>0</v>
      </c>
      <c r="O5419" s="113">
        <f t="shared" si="1731"/>
        <v>0.11</v>
      </c>
      <c r="P5419" s="108">
        <f t="shared" si="1725"/>
        <v>1.006190914</v>
      </c>
      <c r="Q5419" s="104">
        <f t="shared" si="1726"/>
        <v>0</v>
      </c>
      <c r="R5419" s="104">
        <f t="shared" si="1727"/>
        <v>0</v>
      </c>
      <c r="S5419" s="109" t="s">
        <v>52</v>
      </c>
      <c r="T5419" s="110">
        <f t="shared" si="1734"/>
        <v>45453</v>
      </c>
      <c r="U5419" s="111">
        <f t="shared" si="1728"/>
        <v>0</v>
      </c>
    </row>
    <row r="5420" spans="1:21" x14ac:dyDescent="0.2">
      <c r="A5420" s="112">
        <f t="shared" si="1729"/>
        <v>45445</v>
      </c>
      <c r="B5420" s="104">
        <f t="shared" si="1717"/>
        <v>1E-8</v>
      </c>
      <c r="C5420" s="104">
        <f t="shared" si="1735"/>
        <v>9.9468309144867817E-9</v>
      </c>
      <c r="D5420" s="132">
        <f t="shared" si="1718"/>
        <v>45423</v>
      </c>
      <c r="E5420" s="105">
        <f t="shared" si="1736"/>
        <v>4.8799999999999999E-4</v>
      </c>
      <c r="F5420" s="106">
        <f t="shared" si="1719"/>
        <v>23</v>
      </c>
      <c r="G5420" s="106">
        <f t="shared" si="1720"/>
        <v>31</v>
      </c>
      <c r="H5420" s="104">
        <f t="shared" si="1730"/>
        <v>1.00036204</v>
      </c>
      <c r="I5420" s="104">
        <f t="shared" si="1721"/>
        <v>1.1204258899999999</v>
      </c>
      <c r="J5420" s="104">
        <f t="shared" si="1722"/>
        <v>1.1208315200000001</v>
      </c>
      <c r="K5420" s="104">
        <f t="shared" si="1723"/>
        <v>1E-8</v>
      </c>
      <c r="L5420" s="107">
        <f t="shared" si="1732"/>
        <v>0</v>
      </c>
      <c r="M5420" s="105">
        <f t="shared" si="1733"/>
        <v>0</v>
      </c>
      <c r="N5420" s="104">
        <f t="shared" si="1724"/>
        <v>0</v>
      </c>
      <c r="O5420" s="113">
        <f t="shared" si="1731"/>
        <v>0.11</v>
      </c>
      <c r="P5420" s="108">
        <f t="shared" si="1725"/>
        <v>1.0064732279999999</v>
      </c>
      <c r="Q5420" s="104">
        <f t="shared" si="1726"/>
        <v>0</v>
      </c>
      <c r="R5420" s="104">
        <f t="shared" si="1727"/>
        <v>0</v>
      </c>
      <c r="S5420" s="109" t="s">
        <v>52</v>
      </c>
      <c r="T5420" s="110">
        <f t="shared" si="1734"/>
        <v>45453</v>
      </c>
      <c r="U5420" s="111">
        <f t="shared" si="1728"/>
        <v>0</v>
      </c>
    </row>
    <row r="5421" spans="1:21" x14ac:dyDescent="0.2">
      <c r="A5421" s="112">
        <f t="shared" si="1729"/>
        <v>45446</v>
      </c>
      <c r="B5421" s="104">
        <f t="shared" si="1717"/>
        <v>1E-8</v>
      </c>
      <c r="C5421" s="104">
        <f t="shared" si="1735"/>
        <v>9.9468309144867817E-9</v>
      </c>
      <c r="D5421" s="132">
        <f t="shared" si="1718"/>
        <v>45423</v>
      </c>
      <c r="E5421" s="105">
        <f t="shared" si="1736"/>
        <v>4.8799999999999999E-4</v>
      </c>
      <c r="F5421" s="106">
        <f t="shared" si="1719"/>
        <v>24</v>
      </c>
      <c r="G5421" s="106">
        <f t="shared" si="1720"/>
        <v>31</v>
      </c>
      <c r="H5421" s="104">
        <f t="shared" si="1730"/>
        <v>1.00037778</v>
      </c>
      <c r="I5421" s="104">
        <f t="shared" si="1721"/>
        <v>1.1204258899999999</v>
      </c>
      <c r="J5421" s="104">
        <f t="shared" si="1722"/>
        <v>1.1208491599999999</v>
      </c>
      <c r="K5421" s="104">
        <f t="shared" si="1723"/>
        <v>1E-8</v>
      </c>
      <c r="L5421" s="107">
        <f t="shared" si="1732"/>
        <v>0</v>
      </c>
      <c r="M5421" s="105">
        <f t="shared" si="1733"/>
        <v>0</v>
      </c>
      <c r="N5421" s="104">
        <f t="shared" si="1724"/>
        <v>0</v>
      </c>
      <c r="O5421" s="113">
        <f t="shared" si="1731"/>
        <v>0.11</v>
      </c>
      <c r="P5421" s="108">
        <f t="shared" si="1725"/>
        <v>1.0067556209999999</v>
      </c>
      <c r="Q5421" s="104">
        <f t="shared" si="1726"/>
        <v>0</v>
      </c>
      <c r="R5421" s="104">
        <f t="shared" si="1727"/>
        <v>0</v>
      </c>
      <c r="S5421" s="109" t="s">
        <v>52</v>
      </c>
      <c r="T5421" s="110">
        <f t="shared" si="1734"/>
        <v>45453</v>
      </c>
      <c r="U5421" s="111">
        <f t="shared" si="1728"/>
        <v>0</v>
      </c>
    </row>
    <row r="5422" spans="1:21" x14ac:dyDescent="0.2">
      <c r="A5422" s="112">
        <f t="shared" si="1729"/>
        <v>45447</v>
      </c>
      <c r="B5422" s="104">
        <f t="shared" si="1717"/>
        <v>1E-8</v>
      </c>
      <c r="C5422" s="104">
        <f t="shared" si="1735"/>
        <v>9.9468309144867817E-9</v>
      </c>
      <c r="D5422" s="132">
        <f t="shared" si="1718"/>
        <v>45423</v>
      </c>
      <c r="E5422" s="105">
        <f t="shared" si="1736"/>
        <v>4.8799999999999999E-4</v>
      </c>
      <c r="F5422" s="106">
        <f t="shared" si="1719"/>
        <v>25</v>
      </c>
      <c r="G5422" s="106">
        <f t="shared" si="1720"/>
        <v>31</v>
      </c>
      <c r="H5422" s="104">
        <f t="shared" si="1730"/>
        <v>1.00039352</v>
      </c>
      <c r="I5422" s="104">
        <f t="shared" si="1721"/>
        <v>1.1204258899999999</v>
      </c>
      <c r="J5422" s="104">
        <f t="shared" si="1722"/>
        <v>1.12086679</v>
      </c>
      <c r="K5422" s="104">
        <f t="shared" si="1723"/>
        <v>1E-8</v>
      </c>
      <c r="L5422" s="107">
        <f t="shared" si="1732"/>
        <v>0</v>
      </c>
      <c r="M5422" s="105">
        <f t="shared" si="1733"/>
        <v>0</v>
      </c>
      <c r="N5422" s="104">
        <f t="shared" si="1724"/>
        <v>0</v>
      </c>
      <c r="O5422" s="113">
        <f t="shared" si="1731"/>
        <v>0.11</v>
      </c>
      <c r="P5422" s="108">
        <f t="shared" si="1725"/>
        <v>1.0070380940000001</v>
      </c>
      <c r="Q5422" s="104">
        <f t="shared" si="1726"/>
        <v>0</v>
      </c>
      <c r="R5422" s="104">
        <f t="shared" si="1727"/>
        <v>0</v>
      </c>
      <c r="S5422" s="109" t="s">
        <v>52</v>
      </c>
      <c r="T5422" s="110">
        <f t="shared" si="1734"/>
        <v>45453</v>
      </c>
      <c r="U5422" s="111">
        <f t="shared" si="1728"/>
        <v>0</v>
      </c>
    </row>
    <row r="5423" spans="1:21" x14ac:dyDescent="0.2">
      <c r="A5423" s="112">
        <f t="shared" si="1729"/>
        <v>45448</v>
      </c>
      <c r="B5423" s="104">
        <f t="shared" si="1717"/>
        <v>1E-8</v>
      </c>
      <c r="C5423" s="104">
        <f t="shared" si="1735"/>
        <v>9.9468309144867817E-9</v>
      </c>
      <c r="D5423" s="132">
        <f t="shared" si="1718"/>
        <v>45423</v>
      </c>
      <c r="E5423" s="105">
        <f t="shared" si="1736"/>
        <v>4.8799999999999999E-4</v>
      </c>
      <c r="F5423" s="106">
        <f t="shared" si="1719"/>
        <v>26</v>
      </c>
      <c r="G5423" s="106">
        <f t="shared" si="1720"/>
        <v>31</v>
      </c>
      <c r="H5423" s="104">
        <f t="shared" si="1730"/>
        <v>1.00040927</v>
      </c>
      <c r="I5423" s="104">
        <f t="shared" si="1721"/>
        <v>1.1204258899999999</v>
      </c>
      <c r="J5423" s="104">
        <f t="shared" si="1722"/>
        <v>1.12088444</v>
      </c>
      <c r="K5423" s="104">
        <f t="shared" si="1723"/>
        <v>1E-8</v>
      </c>
      <c r="L5423" s="107">
        <f t="shared" si="1732"/>
        <v>0</v>
      </c>
      <c r="M5423" s="105">
        <f t="shared" si="1733"/>
        <v>0</v>
      </c>
      <c r="N5423" s="104">
        <f t="shared" si="1724"/>
        <v>0</v>
      </c>
      <c r="O5423" s="113">
        <f t="shared" si="1731"/>
        <v>0.11</v>
      </c>
      <c r="P5423" s="108">
        <f t="shared" si="1725"/>
        <v>1.0073206450000001</v>
      </c>
      <c r="Q5423" s="104">
        <f t="shared" si="1726"/>
        <v>0</v>
      </c>
      <c r="R5423" s="104">
        <f t="shared" si="1727"/>
        <v>0</v>
      </c>
      <c r="S5423" s="109" t="s">
        <v>52</v>
      </c>
      <c r="T5423" s="110">
        <f t="shared" si="1734"/>
        <v>45453</v>
      </c>
      <c r="U5423" s="111">
        <f t="shared" si="1728"/>
        <v>0</v>
      </c>
    </row>
    <row r="5424" spans="1:21" x14ac:dyDescent="0.2">
      <c r="A5424" s="112">
        <f t="shared" si="1729"/>
        <v>45449</v>
      </c>
      <c r="B5424" s="104">
        <f t="shared" si="1717"/>
        <v>1E-8</v>
      </c>
      <c r="C5424" s="104">
        <f t="shared" si="1735"/>
        <v>9.9468309144867817E-9</v>
      </c>
      <c r="D5424" s="132">
        <f t="shared" si="1718"/>
        <v>45423</v>
      </c>
      <c r="E5424" s="105">
        <f t="shared" si="1736"/>
        <v>4.8799999999999999E-4</v>
      </c>
      <c r="F5424" s="106">
        <f t="shared" si="1719"/>
        <v>27</v>
      </c>
      <c r="G5424" s="106">
        <f t="shared" si="1720"/>
        <v>31</v>
      </c>
      <c r="H5424" s="104">
        <f t="shared" si="1730"/>
        <v>1.0004250100000001</v>
      </c>
      <c r="I5424" s="104">
        <f t="shared" si="1721"/>
        <v>1.1204258899999999</v>
      </c>
      <c r="J5424" s="104">
        <f t="shared" si="1722"/>
        <v>1.12090208</v>
      </c>
      <c r="K5424" s="104">
        <f t="shared" si="1723"/>
        <v>1E-8</v>
      </c>
      <c r="L5424" s="107">
        <f t="shared" si="1732"/>
        <v>0</v>
      </c>
      <c r="M5424" s="105">
        <f t="shared" si="1733"/>
        <v>0</v>
      </c>
      <c r="N5424" s="104">
        <f t="shared" si="1724"/>
        <v>0</v>
      </c>
      <c r="O5424" s="113">
        <f t="shared" si="1731"/>
        <v>0.11</v>
      </c>
      <c r="P5424" s="108">
        <f t="shared" si="1725"/>
        <v>1.007603276</v>
      </c>
      <c r="Q5424" s="104">
        <f t="shared" si="1726"/>
        <v>0</v>
      </c>
      <c r="R5424" s="104">
        <f t="shared" si="1727"/>
        <v>0</v>
      </c>
      <c r="S5424" s="109" t="s">
        <v>52</v>
      </c>
      <c r="T5424" s="110">
        <f t="shared" si="1734"/>
        <v>45453</v>
      </c>
      <c r="U5424" s="111">
        <f t="shared" si="1728"/>
        <v>0</v>
      </c>
    </row>
    <row r="5425" spans="1:21" x14ac:dyDescent="0.2">
      <c r="A5425" s="112">
        <f t="shared" si="1729"/>
        <v>45450</v>
      </c>
      <c r="B5425" s="104">
        <f t="shared" si="1717"/>
        <v>1E-8</v>
      </c>
      <c r="C5425" s="104">
        <f t="shared" si="1735"/>
        <v>9.9468309144867817E-9</v>
      </c>
      <c r="D5425" s="132">
        <f t="shared" si="1718"/>
        <v>45423</v>
      </c>
      <c r="E5425" s="105">
        <f t="shared" si="1736"/>
        <v>4.8799999999999999E-4</v>
      </c>
      <c r="F5425" s="106">
        <f t="shared" si="1719"/>
        <v>28</v>
      </c>
      <c r="G5425" s="106">
        <f t="shared" si="1720"/>
        <v>31</v>
      </c>
      <c r="H5425" s="104">
        <f t="shared" si="1730"/>
        <v>1.00044076</v>
      </c>
      <c r="I5425" s="104">
        <f t="shared" si="1721"/>
        <v>1.1204258899999999</v>
      </c>
      <c r="J5425" s="104">
        <f t="shared" si="1722"/>
        <v>1.1209197200000001</v>
      </c>
      <c r="K5425" s="104">
        <f t="shared" si="1723"/>
        <v>1E-8</v>
      </c>
      <c r="L5425" s="107">
        <f t="shared" si="1732"/>
        <v>0</v>
      </c>
      <c r="M5425" s="105">
        <f t="shared" si="1733"/>
        <v>0</v>
      </c>
      <c r="N5425" s="104">
        <f t="shared" si="1724"/>
        <v>0</v>
      </c>
      <c r="O5425" s="113">
        <f t="shared" si="1731"/>
        <v>0.11</v>
      </c>
      <c r="P5425" s="108">
        <f t="shared" si="1725"/>
        <v>1.0078859870000001</v>
      </c>
      <c r="Q5425" s="104">
        <f t="shared" si="1726"/>
        <v>0</v>
      </c>
      <c r="R5425" s="104">
        <f t="shared" si="1727"/>
        <v>0</v>
      </c>
      <c r="S5425" s="109" t="s">
        <v>52</v>
      </c>
      <c r="T5425" s="110">
        <f t="shared" si="1734"/>
        <v>45453</v>
      </c>
      <c r="U5425" s="111">
        <f t="shared" si="1728"/>
        <v>0</v>
      </c>
    </row>
    <row r="5426" spans="1:21" x14ac:dyDescent="0.2">
      <c r="A5426" s="112">
        <f t="shared" si="1729"/>
        <v>45451</v>
      </c>
      <c r="B5426" s="104">
        <f t="shared" si="1717"/>
        <v>1E-8</v>
      </c>
      <c r="C5426" s="104">
        <f t="shared" si="1735"/>
        <v>9.9468309144867817E-9</v>
      </c>
      <c r="D5426" s="132">
        <f t="shared" si="1718"/>
        <v>45423</v>
      </c>
      <c r="E5426" s="105">
        <f t="shared" si="1736"/>
        <v>4.8799999999999999E-4</v>
      </c>
      <c r="F5426" s="106">
        <f t="shared" si="1719"/>
        <v>29</v>
      </c>
      <c r="G5426" s="106">
        <f t="shared" si="1720"/>
        <v>31</v>
      </c>
      <c r="H5426" s="104">
        <f t="shared" si="1730"/>
        <v>1.0004565000000001</v>
      </c>
      <c r="I5426" s="104">
        <f t="shared" si="1721"/>
        <v>1.1204258899999999</v>
      </c>
      <c r="J5426" s="104">
        <f t="shared" si="1722"/>
        <v>1.1209373600000001</v>
      </c>
      <c r="K5426" s="104">
        <f t="shared" si="1723"/>
        <v>1E-8</v>
      </c>
      <c r="L5426" s="107">
        <f t="shared" si="1732"/>
        <v>0</v>
      </c>
      <c r="M5426" s="105">
        <f t="shared" si="1733"/>
        <v>0</v>
      </c>
      <c r="N5426" s="104">
        <f t="shared" si="1724"/>
        <v>0</v>
      </c>
      <c r="O5426" s="113">
        <f t="shared" si="1731"/>
        <v>0.11</v>
      </c>
      <c r="P5426" s="108">
        <f t="shared" si="1725"/>
        <v>1.008168776</v>
      </c>
      <c r="Q5426" s="104">
        <f t="shared" si="1726"/>
        <v>0</v>
      </c>
      <c r="R5426" s="104">
        <f t="shared" si="1727"/>
        <v>0</v>
      </c>
      <c r="S5426" s="109" t="s">
        <v>52</v>
      </c>
      <c r="T5426" s="110">
        <f t="shared" si="1734"/>
        <v>45453</v>
      </c>
      <c r="U5426" s="111">
        <f t="shared" si="1728"/>
        <v>0</v>
      </c>
    </row>
    <row r="5427" spans="1:21" x14ac:dyDescent="0.2">
      <c r="A5427" s="112">
        <f t="shared" si="1729"/>
        <v>45452</v>
      </c>
      <c r="B5427" s="104">
        <f t="shared" si="1717"/>
        <v>1E-8</v>
      </c>
      <c r="C5427" s="104">
        <f t="shared" si="1735"/>
        <v>9.9468309144867817E-9</v>
      </c>
      <c r="D5427" s="132">
        <f t="shared" si="1718"/>
        <v>45423</v>
      </c>
      <c r="E5427" s="105">
        <f t="shared" si="1736"/>
        <v>4.8799999999999999E-4</v>
      </c>
      <c r="F5427" s="106">
        <f t="shared" si="1719"/>
        <v>30</v>
      </c>
      <c r="G5427" s="106">
        <f t="shared" si="1720"/>
        <v>31</v>
      </c>
      <c r="H5427" s="104">
        <f t="shared" si="1730"/>
        <v>1.0004722500000001</v>
      </c>
      <c r="I5427" s="104">
        <f t="shared" si="1721"/>
        <v>1.1204258899999999</v>
      </c>
      <c r="J5427" s="104">
        <f t="shared" si="1722"/>
        <v>1.1209550100000001</v>
      </c>
      <c r="K5427" s="104">
        <f t="shared" si="1723"/>
        <v>1E-8</v>
      </c>
      <c r="L5427" s="107">
        <f t="shared" si="1732"/>
        <v>0</v>
      </c>
      <c r="M5427" s="105">
        <f t="shared" si="1733"/>
        <v>0</v>
      </c>
      <c r="N5427" s="104">
        <f t="shared" si="1724"/>
        <v>0</v>
      </c>
      <c r="O5427" s="113">
        <f t="shared" si="1731"/>
        <v>0.11</v>
      </c>
      <c r="P5427" s="108">
        <f t="shared" si="1725"/>
        <v>1.0084516450000001</v>
      </c>
      <c r="Q5427" s="104">
        <f t="shared" si="1726"/>
        <v>0</v>
      </c>
      <c r="R5427" s="104">
        <f t="shared" si="1727"/>
        <v>0</v>
      </c>
      <c r="S5427" s="109" t="s">
        <v>52</v>
      </c>
      <c r="T5427" s="110">
        <f t="shared" si="1734"/>
        <v>45453</v>
      </c>
      <c r="U5427" s="111">
        <f t="shared" si="1728"/>
        <v>0</v>
      </c>
    </row>
    <row r="5428" spans="1:21" x14ac:dyDescent="0.2">
      <c r="A5428" s="112">
        <f t="shared" si="1729"/>
        <v>45453</v>
      </c>
      <c r="B5428" s="104">
        <f t="shared" si="1717"/>
        <v>1E-8</v>
      </c>
      <c r="C5428" s="104">
        <f t="shared" si="1735"/>
        <v>9.9468309144867817E-9</v>
      </c>
      <c r="D5428" s="132">
        <f t="shared" si="1718"/>
        <v>45423</v>
      </c>
      <c r="E5428" s="105">
        <f t="shared" si="1736"/>
        <v>4.8799999999999999E-4</v>
      </c>
      <c r="F5428" s="106">
        <f t="shared" si="1719"/>
        <v>31</v>
      </c>
      <c r="G5428" s="106">
        <f t="shared" si="1720"/>
        <v>31</v>
      </c>
      <c r="H5428" s="104">
        <f t="shared" si="1730"/>
        <v>1.000488</v>
      </c>
      <c r="I5428" s="104">
        <f t="shared" si="1721"/>
        <v>1.1204258899999999</v>
      </c>
      <c r="J5428" s="104">
        <f t="shared" si="1722"/>
        <v>1.1209726499999999</v>
      </c>
      <c r="K5428" s="104">
        <f t="shared" si="1723"/>
        <v>1E-8</v>
      </c>
      <c r="L5428" s="107">
        <f t="shared" si="1732"/>
        <v>177</v>
      </c>
      <c r="M5428" s="105">
        <f t="shared" si="1733"/>
        <v>0.62024199999999996</v>
      </c>
      <c r="N5428" s="104">
        <f t="shared" si="1724"/>
        <v>0</v>
      </c>
      <c r="O5428" s="113">
        <f t="shared" si="1731"/>
        <v>0.11</v>
      </c>
      <c r="P5428" s="108">
        <f t="shared" si="1725"/>
        <v>1.0087345940000001</v>
      </c>
      <c r="Q5428" s="104">
        <f t="shared" si="1726"/>
        <v>0</v>
      </c>
      <c r="R5428" s="104">
        <f t="shared" si="1727"/>
        <v>0</v>
      </c>
      <c r="S5428" s="109" t="s">
        <v>52</v>
      </c>
      <c r="T5428" s="110">
        <f t="shared" si="1734"/>
        <v>45453</v>
      </c>
      <c r="U5428" s="111">
        <f t="shared" si="1728"/>
        <v>1E-8</v>
      </c>
    </row>
    <row r="5429" spans="1:21" x14ac:dyDescent="0.2">
      <c r="A5429" s="112">
        <f t="shared" si="1729"/>
        <v>45454</v>
      </c>
      <c r="B5429" s="104">
        <f t="shared" ref="B5429:B5458" si="1737">IF(E5429&lt;0,"ND",(K5429+Q5429))</f>
        <v>1E-8</v>
      </c>
      <c r="C5429" s="104">
        <f t="shared" si="1735"/>
        <v>9.9468309144867817E-9</v>
      </c>
      <c r="D5429" s="132">
        <f t="shared" ref="D5429:D5458" si="1738">IF(DAY(A5428)=$E$2,A5429,D5428)</f>
        <v>45454</v>
      </c>
      <c r="E5429" s="105">
        <f t="shared" si="1736"/>
        <v>9.2000000000000003E-4</v>
      </c>
      <c r="F5429" s="106">
        <f t="shared" ref="F5429:F5458" si="1739">IF(DAY(A5429)=E$2+1,1,F5428+1)</f>
        <v>1</v>
      </c>
      <c r="G5429" s="106">
        <f t="shared" ref="G5429:G5458" si="1740">IF(DAY(A5429)=E$2+1,DAY(EOMONTH(A5429,0)), IF(DAY(A5429)&lt;&gt;$E$2+1,G5428))</f>
        <v>30</v>
      </c>
      <c r="H5429" s="104">
        <f t="shared" si="1730"/>
        <v>1.00003065</v>
      </c>
      <c r="I5429" s="104">
        <f t="shared" ref="I5429:I5458" si="1741">IF(DAY(A5428)=E$2,J5428,I5428)</f>
        <v>1.1209726499999999</v>
      </c>
      <c r="J5429" s="104">
        <f t="shared" ref="J5429:J5458" si="1742">TRUNC(H5429*I5429,8)</f>
        <v>1.1210070000000001</v>
      </c>
      <c r="K5429" s="104">
        <f t="shared" ref="K5429:K5458" si="1743">TRUNC(C5429*J5429,8)</f>
        <v>1E-8</v>
      </c>
      <c r="L5429" s="107">
        <f t="shared" si="1732"/>
        <v>0</v>
      </c>
      <c r="M5429" s="105">
        <f t="shared" si="1733"/>
        <v>0</v>
      </c>
      <c r="N5429" s="104">
        <f t="shared" ref="N5429:N5458" si="1744">IF(M5429&gt;0,TRUNC((M5429*K5429),8),0)</f>
        <v>0</v>
      </c>
      <c r="O5429" s="113">
        <f t="shared" si="1731"/>
        <v>0.11</v>
      </c>
      <c r="P5429" s="108">
        <f t="shared" ref="P5429:P5458" si="1745">ROUND((1+O5429)^(30/360)^(F5429/G5429),9)</f>
        <v>1.000289931</v>
      </c>
      <c r="Q5429" s="104">
        <f t="shared" ref="Q5429:Q5458" si="1746">TRUNC((P5429-1)*K5429,8)</f>
        <v>0</v>
      </c>
      <c r="R5429" s="104">
        <f t="shared" ref="R5429:R5458" si="1747">(N5429+Q5429)</f>
        <v>0</v>
      </c>
      <c r="S5429" s="109" t="s">
        <v>52</v>
      </c>
      <c r="T5429" s="110">
        <f t="shared" si="1734"/>
        <v>45483</v>
      </c>
      <c r="U5429" s="111">
        <f t="shared" ref="U5429:U5458" si="1748">IF(L5429&gt;0,K5429-N5429,0)</f>
        <v>0</v>
      </c>
    </row>
    <row r="5430" spans="1:21" x14ac:dyDescent="0.2">
      <c r="A5430" s="112">
        <f t="shared" si="1729"/>
        <v>45455</v>
      </c>
      <c r="B5430" s="104">
        <f t="shared" si="1737"/>
        <v>1E-8</v>
      </c>
      <c r="C5430" s="104">
        <f t="shared" si="1735"/>
        <v>9.9468309144867817E-9</v>
      </c>
      <c r="D5430" s="132">
        <f t="shared" si="1738"/>
        <v>45454</v>
      </c>
      <c r="E5430" s="105">
        <f t="shared" si="1736"/>
        <v>9.2000000000000003E-4</v>
      </c>
      <c r="F5430" s="106">
        <f t="shared" si="1739"/>
        <v>2</v>
      </c>
      <c r="G5430" s="106">
        <f t="shared" si="1740"/>
        <v>30</v>
      </c>
      <c r="H5430" s="104">
        <f t="shared" si="1730"/>
        <v>1.0000613</v>
      </c>
      <c r="I5430" s="104">
        <f t="shared" si="1741"/>
        <v>1.1209726499999999</v>
      </c>
      <c r="J5430" s="104">
        <f t="shared" si="1742"/>
        <v>1.12104136</v>
      </c>
      <c r="K5430" s="104">
        <f t="shared" si="1743"/>
        <v>1E-8</v>
      </c>
      <c r="L5430" s="107">
        <f t="shared" si="1732"/>
        <v>0</v>
      </c>
      <c r="M5430" s="105">
        <f t="shared" si="1733"/>
        <v>0</v>
      </c>
      <c r="N5430" s="104">
        <f t="shared" si="1744"/>
        <v>0</v>
      </c>
      <c r="O5430" s="113">
        <f t="shared" si="1731"/>
        <v>0.11</v>
      </c>
      <c r="P5430" s="108">
        <f t="shared" si="1745"/>
        <v>1.000579946</v>
      </c>
      <c r="Q5430" s="104">
        <f t="shared" si="1746"/>
        <v>0</v>
      </c>
      <c r="R5430" s="104">
        <f t="shared" si="1747"/>
        <v>0</v>
      </c>
      <c r="S5430" s="109" t="s">
        <v>52</v>
      </c>
      <c r="T5430" s="110">
        <f t="shared" si="1734"/>
        <v>45483</v>
      </c>
      <c r="U5430" s="111">
        <f t="shared" si="1748"/>
        <v>0</v>
      </c>
    </row>
    <row r="5431" spans="1:21" x14ac:dyDescent="0.2">
      <c r="A5431" s="112">
        <f t="shared" si="1729"/>
        <v>45456</v>
      </c>
      <c r="B5431" s="104">
        <f t="shared" si="1737"/>
        <v>1E-8</v>
      </c>
      <c r="C5431" s="104">
        <f t="shared" si="1735"/>
        <v>9.9468309144867817E-9</v>
      </c>
      <c r="D5431" s="132">
        <f t="shared" si="1738"/>
        <v>45454</v>
      </c>
      <c r="E5431" s="105">
        <f t="shared" si="1736"/>
        <v>9.2000000000000003E-4</v>
      </c>
      <c r="F5431" s="106">
        <f t="shared" si="1739"/>
        <v>3</v>
      </c>
      <c r="G5431" s="106">
        <f t="shared" si="1740"/>
        <v>30</v>
      </c>
      <c r="H5431" s="104">
        <f t="shared" si="1730"/>
        <v>1.00009196</v>
      </c>
      <c r="I5431" s="104">
        <f t="shared" si="1741"/>
        <v>1.1209726499999999</v>
      </c>
      <c r="J5431" s="104">
        <f t="shared" si="1742"/>
        <v>1.12107573</v>
      </c>
      <c r="K5431" s="104">
        <f t="shared" si="1743"/>
        <v>1E-8</v>
      </c>
      <c r="L5431" s="107">
        <f t="shared" si="1732"/>
        <v>0</v>
      </c>
      <c r="M5431" s="105">
        <f t="shared" si="1733"/>
        <v>0</v>
      </c>
      <c r="N5431" s="104">
        <f t="shared" si="1744"/>
        <v>0</v>
      </c>
      <c r="O5431" s="113">
        <f t="shared" si="1731"/>
        <v>0.11</v>
      </c>
      <c r="P5431" s="108">
        <f t="shared" si="1745"/>
        <v>1.0008700450000001</v>
      </c>
      <c r="Q5431" s="104">
        <f t="shared" si="1746"/>
        <v>0</v>
      </c>
      <c r="R5431" s="104">
        <f t="shared" si="1747"/>
        <v>0</v>
      </c>
      <c r="S5431" s="109" t="s">
        <v>52</v>
      </c>
      <c r="T5431" s="110">
        <f t="shared" si="1734"/>
        <v>45483</v>
      </c>
      <c r="U5431" s="111">
        <f t="shared" si="1748"/>
        <v>0</v>
      </c>
    </row>
    <row r="5432" spans="1:21" x14ac:dyDescent="0.2">
      <c r="A5432" s="112">
        <f t="shared" si="1729"/>
        <v>45457</v>
      </c>
      <c r="B5432" s="104">
        <f t="shared" si="1737"/>
        <v>1E-8</v>
      </c>
      <c r="C5432" s="104">
        <f t="shared" si="1735"/>
        <v>9.9468309144867817E-9</v>
      </c>
      <c r="D5432" s="132">
        <f t="shared" si="1738"/>
        <v>45454</v>
      </c>
      <c r="E5432" s="105">
        <f t="shared" si="1736"/>
        <v>9.2000000000000003E-4</v>
      </c>
      <c r="F5432" s="106">
        <f t="shared" si="1739"/>
        <v>4</v>
      </c>
      <c r="G5432" s="106">
        <f t="shared" si="1740"/>
        <v>30</v>
      </c>
      <c r="H5432" s="104">
        <f t="shared" si="1730"/>
        <v>1.00012261</v>
      </c>
      <c r="I5432" s="104">
        <f t="shared" si="1741"/>
        <v>1.1209726499999999</v>
      </c>
      <c r="J5432" s="104">
        <f t="shared" si="1742"/>
        <v>1.1211100899999999</v>
      </c>
      <c r="K5432" s="104">
        <f t="shared" si="1743"/>
        <v>1E-8</v>
      </c>
      <c r="L5432" s="107">
        <f t="shared" si="1732"/>
        <v>0</v>
      </c>
      <c r="M5432" s="105">
        <f t="shared" si="1733"/>
        <v>0</v>
      </c>
      <c r="N5432" s="104">
        <f t="shared" si="1744"/>
        <v>0</v>
      </c>
      <c r="O5432" s="113">
        <f t="shared" si="1731"/>
        <v>0.11</v>
      </c>
      <c r="P5432" s="108">
        <f t="shared" si="1745"/>
        <v>1.001160228</v>
      </c>
      <c r="Q5432" s="104">
        <f t="shared" si="1746"/>
        <v>0</v>
      </c>
      <c r="R5432" s="104">
        <f t="shared" si="1747"/>
        <v>0</v>
      </c>
      <c r="S5432" s="109" t="s">
        <v>52</v>
      </c>
      <c r="T5432" s="110">
        <f t="shared" si="1734"/>
        <v>45483</v>
      </c>
      <c r="U5432" s="111">
        <f t="shared" si="1748"/>
        <v>0</v>
      </c>
    </row>
    <row r="5433" spans="1:21" x14ac:dyDescent="0.2">
      <c r="A5433" s="112">
        <f t="shared" si="1729"/>
        <v>45458</v>
      </c>
      <c r="B5433" s="104">
        <f t="shared" si="1737"/>
        <v>1E-8</v>
      </c>
      <c r="C5433" s="104">
        <f t="shared" si="1735"/>
        <v>9.9468309144867817E-9</v>
      </c>
      <c r="D5433" s="132">
        <f t="shared" si="1738"/>
        <v>45454</v>
      </c>
      <c r="E5433" s="105">
        <f t="shared" si="1736"/>
        <v>9.2000000000000003E-4</v>
      </c>
      <c r="F5433" s="106">
        <f t="shared" si="1739"/>
        <v>5</v>
      </c>
      <c r="G5433" s="106">
        <f t="shared" si="1740"/>
        <v>30</v>
      </c>
      <c r="H5433" s="104">
        <f t="shared" si="1730"/>
        <v>1.00015327</v>
      </c>
      <c r="I5433" s="104">
        <f t="shared" si="1741"/>
        <v>1.1209726499999999</v>
      </c>
      <c r="J5433" s="104">
        <f t="shared" si="1742"/>
        <v>1.12114446</v>
      </c>
      <c r="K5433" s="104">
        <f t="shared" si="1743"/>
        <v>1E-8</v>
      </c>
      <c r="L5433" s="107">
        <f t="shared" si="1732"/>
        <v>0</v>
      </c>
      <c r="M5433" s="105">
        <f t="shared" si="1733"/>
        <v>0</v>
      </c>
      <c r="N5433" s="104">
        <f t="shared" si="1744"/>
        <v>0</v>
      </c>
      <c r="O5433" s="113">
        <f t="shared" si="1731"/>
        <v>0.11</v>
      </c>
      <c r="P5433" s="108">
        <f t="shared" si="1745"/>
        <v>1.0014504959999999</v>
      </c>
      <c r="Q5433" s="104">
        <f t="shared" si="1746"/>
        <v>0</v>
      </c>
      <c r="R5433" s="104">
        <f t="shared" si="1747"/>
        <v>0</v>
      </c>
      <c r="S5433" s="109" t="s">
        <v>52</v>
      </c>
      <c r="T5433" s="110">
        <f t="shared" si="1734"/>
        <v>45483</v>
      </c>
      <c r="U5433" s="111">
        <f t="shared" si="1748"/>
        <v>0</v>
      </c>
    </row>
    <row r="5434" spans="1:21" x14ac:dyDescent="0.2">
      <c r="A5434" s="112">
        <f t="shared" si="1729"/>
        <v>45459</v>
      </c>
      <c r="B5434" s="104">
        <f t="shared" si="1737"/>
        <v>1E-8</v>
      </c>
      <c r="C5434" s="104">
        <f t="shared" si="1735"/>
        <v>9.9468309144867817E-9</v>
      </c>
      <c r="D5434" s="132">
        <f t="shared" si="1738"/>
        <v>45454</v>
      </c>
      <c r="E5434" s="105">
        <f t="shared" si="1736"/>
        <v>9.2000000000000003E-4</v>
      </c>
      <c r="F5434" s="106">
        <f t="shared" si="1739"/>
        <v>6</v>
      </c>
      <c r="G5434" s="106">
        <f t="shared" si="1740"/>
        <v>30</v>
      </c>
      <c r="H5434" s="104">
        <f t="shared" si="1730"/>
        <v>1.0001839299999999</v>
      </c>
      <c r="I5434" s="104">
        <f t="shared" si="1741"/>
        <v>1.1209726499999999</v>
      </c>
      <c r="J5434" s="104">
        <f t="shared" si="1742"/>
        <v>1.1211788300000001</v>
      </c>
      <c r="K5434" s="104">
        <f t="shared" si="1743"/>
        <v>1E-8</v>
      </c>
      <c r="L5434" s="107">
        <f t="shared" si="1732"/>
        <v>0</v>
      </c>
      <c r="M5434" s="105">
        <f t="shared" si="1733"/>
        <v>0</v>
      </c>
      <c r="N5434" s="104">
        <f t="shared" si="1744"/>
        <v>0</v>
      </c>
      <c r="O5434" s="113">
        <f t="shared" si="1731"/>
        <v>0.11</v>
      </c>
      <c r="P5434" s="108">
        <f t="shared" si="1745"/>
        <v>1.001740847</v>
      </c>
      <c r="Q5434" s="104">
        <f t="shared" si="1746"/>
        <v>0</v>
      </c>
      <c r="R5434" s="104">
        <f t="shared" si="1747"/>
        <v>0</v>
      </c>
      <c r="S5434" s="109" t="s">
        <v>52</v>
      </c>
      <c r="T5434" s="110">
        <f t="shared" si="1734"/>
        <v>45483</v>
      </c>
      <c r="U5434" s="111">
        <f t="shared" si="1748"/>
        <v>0</v>
      </c>
    </row>
    <row r="5435" spans="1:21" x14ac:dyDescent="0.2">
      <c r="A5435" s="112">
        <f t="shared" si="1729"/>
        <v>45460</v>
      </c>
      <c r="B5435" s="104">
        <f t="shared" si="1737"/>
        <v>1E-8</v>
      </c>
      <c r="C5435" s="104">
        <f t="shared" si="1735"/>
        <v>9.9468309144867817E-9</v>
      </c>
      <c r="D5435" s="132">
        <f t="shared" si="1738"/>
        <v>45454</v>
      </c>
      <c r="E5435" s="105">
        <f t="shared" si="1736"/>
        <v>9.2000000000000003E-4</v>
      </c>
      <c r="F5435" s="106">
        <f t="shared" si="1739"/>
        <v>7</v>
      </c>
      <c r="G5435" s="106">
        <f t="shared" si="1740"/>
        <v>30</v>
      </c>
      <c r="H5435" s="104">
        <f t="shared" si="1730"/>
        <v>1.0002145899999999</v>
      </c>
      <c r="I5435" s="104">
        <f t="shared" si="1741"/>
        <v>1.1209726499999999</v>
      </c>
      <c r="J5435" s="104">
        <f t="shared" si="1742"/>
        <v>1.12121319</v>
      </c>
      <c r="K5435" s="104">
        <f t="shared" si="1743"/>
        <v>1E-8</v>
      </c>
      <c r="L5435" s="107">
        <f t="shared" si="1732"/>
        <v>0</v>
      </c>
      <c r="M5435" s="105">
        <f t="shared" si="1733"/>
        <v>0</v>
      </c>
      <c r="N5435" s="104">
        <f t="shared" si="1744"/>
        <v>0</v>
      </c>
      <c r="O5435" s="113">
        <f t="shared" si="1731"/>
        <v>0.11</v>
      </c>
      <c r="P5435" s="108">
        <f t="shared" si="1745"/>
        <v>1.002031283</v>
      </c>
      <c r="Q5435" s="104">
        <f t="shared" si="1746"/>
        <v>0</v>
      </c>
      <c r="R5435" s="104">
        <f t="shared" si="1747"/>
        <v>0</v>
      </c>
      <c r="S5435" s="109" t="s">
        <v>52</v>
      </c>
      <c r="T5435" s="110">
        <f t="shared" si="1734"/>
        <v>45483</v>
      </c>
      <c r="U5435" s="111">
        <f t="shared" si="1748"/>
        <v>0</v>
      </c>
    </row>
    <row r="5436" spans="1:21" x14ac:dyDescent="0.2">
      <c r="A5436" s="112">
        <f t="shared" si="1729"/>
        <v>45461</v>
      </c>
      <c r="B5436" s="104">
        <f t="shared" si="1737"/>
        <v>1E-8</v>
      </c>
      <c r="C5436" s="104">
        <f t="shared" si="1735"/>
        <v>9.9468309144867817E-9</v>
      </c>
      <c r="D5436" s="132">
        <f t="shared" si="1738"/>
        <v>45454</v>
      </c>
      <c r="E5436" s="105">
        <f t="shared" si="1736"/>
        <v>9.2000000000000003E-4</v>
      </c>
      <c r="F5436" s="106">
        <f t="shared" si="1739"/>
        <v>8</v>
      </c>
      <c r="G5436" s="106">
        <f t="shared" si="1740"/>
        <v>30</v>
      </c>
      <c r="H5436" s="104">
        <f t="shared" si="1730"/>
        <v>1.0002452500000001</v>
      </c>
      <c r="I5436" s="104">
        <f t="shared" si="1741"/>
        <v>1.1209726499999999</v>
      </c>
      <c r="J5436" s="104">
        <f t="shared" si="1742"/>
        <v>1.12124756</v>
      </c>
      <c r="K5436" s="104">
        <f t="shared" si="1743"/>
        <v>1E-8</v>
      </c>
      <c r="L5436" s="107">
        <f t="shared" si="1732"/>
        <v>0</v>
      </c>
      <c r="M5436" s="105">
        <f t="shared" si="1733"/>
        <v>0</v>
      </c>
      <c r="N5436" s="104">
        <f t="shared" si="1744"/>
        <v>0</v>
      </c>
      <c r="O5436" s="113">
        <f t="shared" si="1731"/>
        <v>0.11</v>
      </c>
      <c r="P5436" s="108">
        <f t="shared" si="1745"/>
        <v>1.0023218030000001</v>
      </c>
      <c r="Q5436" s="104">
        <f t="shared" si="1746"/>
        <v>0</v>
      </c>
      <c r="R5436" s="104">
        <f t="shared" si="1747"/>
        <v>0</v>
      </c>
      <c r="S5436" s="109" t="s">
        <v>52</v>
      </c>
      <c r="T5436" s="110">
        <f t="shared" si="1734"/>
        <v>45483</v>
      </c>
      <c r="U5436" s="111">
        <f t="shared" si="1748"/>
        <v>0</v>
      </c>
    </row>
    <row r="5437" spans="1:21" x14ac:dyDescent="0.2">
      <c r="A5437" s="112">
        <f t="shared" si="1729"/>
        <v>45462</v>
      </c>
      <c r="B5437" s="104">
        <f t="shared" si="1737"/>
        <v>1E-8</v>
      </c>
      <c r="C5437" s="104">
        <f t="shared" si="1735"/>
        <v>9.9468309144867817E-9</v>
      </c>
      <c r="D5437" s="132">
        <f t="shared" si="1738"/>
        <v>45454</v>
      </c>
      <c r="E5437" s="105">
        <f t="shared" si="1736"/>
        <v>9.2000000000000003E-4</v>
      </c>
      <c r="F5437" s="106">
        <f t="shared" si="1739"/>
        <v>9</v>
      </c>
      <c r="G5437" s="106">
        <f t="shared" si="1740"/>
        <v>30</v>
      </c>
      <c r="H5437" s="104">
        <f t="shared" si="1730"/>
        <v>1.00027591</v>
      </c>
      <c r="I5437" s="104">
        <f t="shared" si="1741"/>
        <v>1.1209726499999999</v>
      </c>
      <c r="J5437" s="104">
        <f t="shared" si="1742"/>
        <v>1.1212819300000001</v>
      </c>
      <c r="K5437" s="104">
        <f t="shared" si="1743"/>
        <v>1E-8</v>
      </c>
      <c r="L5437" s="107">
        <f t="shared" si="1732"/>
        <v>0</v>
      </c>
      <c r="M5437" s="105">
        <f t="shared" si="1733"/>
        <v>0</v>
      </c>
      <c r="N5437" s="104">
        <f t="shared" si="1744"/>
        <v>0</v>
      </c>
      <c r="O5437" s="113">
        <f t="shared" si="1731"/>
        <v>0.11</v>
      </c>
      <c r="P5437" s="108">
        <f t="shared" si="1745"/>
        <v>1.002612407</v>
      </c>
      <c r="Q5437" s="104">
        <f t="shared" si="1746"/>
        <v>0</v>
      </c>
      <c r="R5437" s="104">
        <f t="shared" si="1747"/>
        <v>0</v>
      </c>
      <c r="S5437" s="109" t="s">
        <v>52</v>
      </c>
      <c r="T5437" s="110">
        <f t="shared" si="1734"/>
        <v>45483</v>
      </c>
      <c r="U5437" s="111">
        <f t="shared" si="1748"/>
        <v>0</v>
      </c>
    </row>
    <row r="5438" spans="1:21" x14ac:dyDescent="0.2">
      <c r="A5438" s="112">
        <f t="shared" si="1729"/>
        <v>45463</v>
      </c>
      <c r="B5438" s="104">
        <f t="shared" si="1737"/>
        <v>1E-8</v>
      </c>
      <c r="C5438" s="104">
        <f t="shared" si="1735"/>
        <v>9.9468309144867817E-9</v>
      </c>
      <c r="D5438" s="132">
        <f t="shared" si="1738"/>
        <v>45454</v>
      </c>
      <c r="E5438" s="105">
        <f t="shared" si="1736"/>
        <v>9.2000000000000003E-4</v>
      </c>
      <c r="F5438" s="106">
        <f t="shared" si="1739"/>
        <v>10</v>
      </c>
      <c r="G5438" s="106">
        <f t="shared" si="1740"/>
        <v>30</v>
      </c>
      <c r="H5438" s="104">
        <f t="shared" si="1730"/>
        <v>1.00030657</v>
      </c>
      <c r="I5438" s="104">
        <f t="shared" si="1741"/>
        <v>1.1209726499999999</v>
      </c>
      <c r="J5438" s="104">
        <f t="shared" si="1742"/>
        <v>1.1213162999999999</v>
      </c>
      <c r="K5438" s="104">
        <f t="shared" si="1743"/>
        <v>1E-8</v>
      </c>
      <c r="L5438" s="107">
        <f t="shared" si="1732"/>
        <v>0</v>
      </c>
      <c r="M5438" s="105">
        <f t="shared" si="1733"/>
        <v>0</v>
      </c>
      <c r="N5438" s="104">
        <f t="shared" si="1744"/>
        <v>0</v>
      </c>
      <c r="O5438" s="113">
        <f t="shared" si="1731"/>
        <v>0.11</v>
      </c>
      <c r="P5438" s="108">
        <f t="shared" si="1745"/>
        <v>1.002903095</v>
      </c>
      <c r="Q5438" s="104">
        <f t="shared" si="1746"/>
        <v>0</v>
      </c>
      <c r="R5438" s="104">
        <f t="shared" si="1747"/>
        <v>0</v>
      </c>
      <c r="S5438" s="109" t="s">
        <v>52</v>
      </c>
      <c r="T5438" s="110">
        <f t="shared" si="1734"/>
        <v>45483</v>
      </c>
      <c r="U5438" s="111">
        <f t="shared" si="1748"/>
        <v>0</v>
      </c>
    </row>
    <row r="5439" spans="1:21" x14ac:dyDescent="0.2">
      <c r="A5439" s="112">
        <f t="shared" si="1729"/>
        <v>45464</v>
      </c>
      <c r="B5439" s="104">
        <f t="shared" si="1737"/>
        <v>1E-8</v>
      </c>
      <c r="C5439" s="104">
        <f t="shared" si="1735"/>
        <v>9.9468309144867817E-9</v>
      </c>
      <c r="D5439" s="132">
        <f t="shared" si="1738"/>
        <v>45454</v>
      </c>
      <c r="E5439" s="105">
        <f t="shared" si="1736"/>
        <v>9.2000000000000003E-4</v>
      </c>
      <c r="F5439" s="106">
        <f t="shared" si="1739"/>
        <v>11</v>
      </c>
      <c r="G5439" s="106">
        <f t="shared" si="1740"/>
        <v>30</v>
      </c>
      <c r="H5439" s="104">
        <f t="shared" si="1730"/>
        <v>1.00033723</v>
      </c>
      <c r="I5439" s="104">
        <f t="shared" si="1741"/>
        <v>1.1209726499999999</v>
      </c>
      <c r="J5439" s="104">
        <f t="shared" si="1742"/>
        <v>1.12135067</v>
      </c>
      <c r="K5439" s="104">
        <f t="shared" si="1743"/>
        <v>1E-8</v>
      </c>
      <c r="L5439" s="107">
        <f t="shared" si="1732"/>
        <v>0</v>
      </c>
      <c r="M5439" s="105">
        <f t="shared" si="1733"/>
        <v>0</v>
      </c>
      <c r="N5439" s="104">
        <f t="shared" si="1744"/>
        <v>0</v>
      </c>
      <c r="O5439" s="113">
        <f t="shared" si="1731"/>
        <v>0.11</v>
      </c>
      <c r="P5439" s="108">
        <f t="shared" si="1745"/>
        <v>1.0031938680000001</v>
      </c>
      <c r="Q5439" s="104">
        <f t="shared" si="1746"/>
        <v>0</v>
      </c>
      <c r="R5439" s="104">
        <f t="shared" si="1747"/>
        <v>0</v>
      </c>
      <c r="S5439" s="109" t="s">
        <v>52</v>
      </c>
      <c r="T5439" s="110">
        <f t="shared" si="1734"/>
        <v>45483</v>
      </c>
      <c r="U5439" s="111">
        <f t="shared" si="1748"/>
        <v>0</v>
      </c>
    </row>
    <row r="5440" spans="1:21" x14ac:dyDescent="0.2">
      <c r="A5440" s="112">
        <f t="shared" si="1729"/>
        <v>45465</v>
      </c>
      <c r="B5440" s="104">
        <f t="shared" si="1737"/>
        <v>1E-8</v>
      </c>
      <c r="C5440" s="104">
        <f t="shared" si="1735"/>
        <v>9.9468309144867817E-9</v>
      </c>
      <c r="D5440" s="132">
        <f t="shared" si="1738"/>
        <v>45454</v>
      </c>
      <c r="E5440" s="105">
        <f t="shared" si="1736"/>
        <v>9.2000000000000003E-4</v>
      </c>
      <c r="F5440" s="106">
        <f t="shared" si="1739"/>
        <v>12</v>
      </c>
      <c r="G5440" s="106">
        <f t="shared" si="1740"/>
        <v>30</v>
      </c>
      <c r="H5440" s="104">
        <f t="shared" si="1730"/>
        <v>1.0003678899999999</v>
      </c>
      <c r="I5440" s="104">
        <f t="shared" si="1741"/>
        <v>1.1209726499999999</v>
      </c>
      <c r="J5440" s="104">
        <f t="shared" si="1742"/>
        <v>1.1213850400000001</v>
      </c>
      <c r="K5440" s="104">
        <f t="shared" si="1743"/>
        <v>1E-8</v>
      </c>
      <c r="L5440" s="107">
        <f t="shared" si="1732"/>
        <v>0</v>
      </c>
      <c r="M5440" s="105">
        <f t="shared" si="1733"/>
        <v>0</v>
      </c>
      <c r="N5440" s="104">
        <f t="shared" si="1744"/>
        <v>0</v>
      </c>
      <c r="O5440" s="113">
        <f t="shared" si="1731"/>
        <v>0.11</v>
      </c>
      <c r="P5440" s="108">
        <f t="shared" si="1745"/>
        <v>1.0034847250000001</v>
      </c>
      <c r="Q5440" s="104">
        <f t="shared" si="1746"/>
        <v>0</v>
      </c>
      <c r="R5440" s="104">
        <f t="shared" si="1747"/>
        <v>0</v>
      </c>
      <c r="S5440" s="109" t="s">
        <v>52</v>
      </c>
      <c r="T5440" s="110">
        <f t="shared" si="1734"/>
        <v>45483</v>
      </c>
      <c r="U5440" s="111">
        <f t="shared" si="1748"/>
        <v>0</v>
      </c>
    </row>
    <row r="5441" spans="1:21" x14ac:dyDescent="0.2">
      <c r="A5441" s="112">
        <f t="shared" si="1729"/>
        <v>45466</v>
      </c>
      <c r="B5441" s="104">
        <f t="shared" si="1737"/>
        <v>1E-8</v>
      </c>
      <c r="C5441" s="104">
        <f t="shared" si="1735"/>
        <v>9.9468309144867817E-9</v>
      </c>
      <c r="D5441" s="132">
        <f t="shared" si="1738"/>
        <v>45454</v>
      </c>
      <c r="E5441" s="105">
        <f t="shared" si="1736"/>
        <v>9.2000000000000003E-4</v>
      </c>
      <c r="F5441" s="106">
        <f t="shared" si="1739"/>
        <v>13</v>
      </c>
      <c r="G5441" s="106">
        <f t="shared" si="1740"/>
        <v>30</v>
      </c>
      <c r="H5441" s="104">
        <f t="shared" si="1730"/>
        <v>1.00039856</v>
      </c>
      <c r="I5441" s="104">
        <f t="shared" si="1741"/>
        <v>1.1209726499999999</v>
      </c>
      <c r="J5441" s="104">
        <f t="shared" si="1742"/>
        <v>1.1214194200000001</v>
      </c>
      <c r="K5441" s="104">
        <f t="shared" si="1743"/>
        <v>1E-8</v>
      </c>
      <c r="L5441" s="107">
        <f t="shared" si="1732"/>
        <v>0</v>
      </c>
      <c r="M5441" s="105">
        <f t="shared" si="1733"/>
        <v>0</v>
      </c>
      <c r="N5441" s="104">
        <f t="shared" si="1744"/>
        <v>0</v>
      </c>
      <c r="O5441" s="113">
        <f t="shared" si="1731"/>
        <v>0.11</v>
      </c>
      <c r="P5441" s="108">
        <f t="shared" si="1745"/>
        <v>1.0037756659999999</v>
      </c>
      <c r="Q5441" s="104">
        <f t="shared" si="1746"/>
        <v>0</v>
      </c>
      <c r="R5441" s="104">
        <f t="shared" si="1747"/>
        <v>0</v>
      </c>
      <c r="S5441" s="109" t="s">
        <v>52</v>
      </c>
      <c r="T5441" s="110">
        <f t="shared" si="1734"/>
        <v>45483</v>
      </c>
      <c r="U5441" s="111">
        <f t="shared" si="1748"/>
        <v>0</v>
      </c>
    </row>
    <row r="5442" spans="1:21" x14ac:dyDescent="0.2">
      <c r="A5442" s="112">
        <f t="shared" si="1729"/>
        <v>45467</v>
      </c>
      <c r="B5442" s="104">
        <f t="shared" si="1737"/>
        <v>1E-8</v>
      </c>
      <c r="C5442" s="104">
        <f t="shared" si="1735"/>
        <v>9.9468309144867817E-9</v>
      </c>
      <c r="D5442" s="132">
        <f t="shared" si="1738"/>
        <v>45454</v>
      </c>
      <c r="E5442" s="105">
        <f t="shared" si="1736"/>
        <v>9.2000000000000003E-4</v>
      </c>
      <c r="F5442" s="106">
        <f t="shared" si="1739"/>
        <v>14</v>
      </c>
      <c r="G5442" s="106">
        <f t="shared" si="1740"/>
        <v>30</v>
      </c>
      <c r="H5442" s="104">
        <f t="shared" si="1730"/>
        <v>1.00042922</v>
      </c>
      <c r="I5442" s="104">
        <f t="shared" si="1741"/>
        <v>1.1209726499999999</v>
      </c>
      <c r="J5442" s="104">
        <f t="shared" si="1742"/>
        <v>1.1214537899999999</v>
      </c>
      <c r="K5442" s="104">
        <f t="shared" si="1743"/>
        <v>1E-8</v>
      </c>
      <c r="L5442" s="107">
        <f t="shared" si="1732"/>
        <v>0</v>
      </c>
      <c r="M5442" s="105">
        <f t="shared" si="1733"/>
        <v>0</v>
      </c>
      <c r="N5442" s="104">
        <f t="shared" si="1744"/>
        <v>0</v>
      </c>
      <c r="O5442" s="113">
        <f t="shared" si="1731"/>
        <v>0.11</v>
      </c>
      <c r="P5442" s="108">
        <f t="shared" si="1745"/>
        <v>1.0040666920000001</v>
      </c>
      <c r="Q5442" s="104">
        <f t="shared" si="1746"/>
        <v>0</v>
      </c>
      <c r="R5442" s="104">
        <f t="shared" si="1747"/>
        <v>0</v>
      </c>
      <c r="S5442" s="109" t="s">
        <v>52</v>
      </c>
      <c r="T5442" s="110">
        <f t="shared" si="1734"/>
        <v>45483</v>
      </c>
      <c r="U5442" s="111">
        <f t="shared" si="1748"/>
        <v>0</v>
      </c>
    </row>
    <row r="5443" spans="1:21" x14ac:dyDescent="0.2">
      <c r="A5443" s="112">
        <f t="shared" si="1729"/>
        <v>45468</v>
      </c>
      <c r="B5443" s="104">
        <f t="shared" si="1737"/>
        <v>1E-8</v>
      </c>
      <c r="C5443" s="104">
        <f t="shared" si="1735"/>
        <v>9.9468309144867817E-9</v>
      </c>
      <c r="D5443" s="132">
        <f t="shared" si="1738"/>
        <v>45454</v>
      </c>
      <c r="E5443" s="105">
        <f t="shared" si="1736"/>
        <v>9.2000000000000003E-4</v>
      </c>
      <c r="F5443" s="106">
        <f t="shared" si="1739"/>
        <v>15</v>
      </c>
      <c r="G5443" s="106">
        <f t="shared" si="1740"/>
        <v>30</v>
      </c>
      <c r="H5443" s="104">
        <f t="shared" si="1730"/>
        <v>1.0004598899999999</v>
      </c>
      <c r="I5443" s="104">
        <f t="shared" si="1741"/>
        <v>1.1209726499999999</v>
      </c>
      <c r="J5443" s="104">
        <f t="shared" si="1742"/>
        <v>1.1214881699999999</v>
      </c>
      <c r="K5443" s="104">
        <f t="shared" si="1743"/>
        <v>1E-8</v>
      </c>
      <c r="L5443" s="107">
        <f t="shared" si="1732"/>
        <v>0</v>
      </c>
      <c r="M5443" s="105">
        <f t="shared" si="1733"/>
        <v>0</v>
      </c>
      <c r="N5443" s="104">
        <f t="shared" si="1744"/>
        <v>0</v>
      </c>
      <c r="O5443" s="113">
        <f t="shared" si="1731"/>
        <v>0.11</v>
      </c>
      <c r="P5443" s="108">
        <f t="shared" si="1745"/>
        <v>1.0043578019999999</v>
      </c>
      <c r="Q5443" s="104">
        <f t="shared" si="1746"/>
        <v>0</v>
      </c>
      <c r="R5443" s="104">
        <f t="shared" si="1747"/>
        <v>0</v>
      </c>
      <c r="S5443" s="109" t="s">
        <v>52</v>
      </c>
      <c r="T5443" s="110">
        <f t="shared" si="1734"/>
        <v>45483</v>
      </c>
      <c r="U5443" s="111">
        <f t="shared" si="1748"/>
        <v>0</v>
      </c>
    </row>
    <row r="5444" spans="1:21" x14ac:dyDescent="0.2">
      <c r="A5444" s="112">
        <f t="shared" si="1729"/>
        <v>45469</v>
      </c>
      <c r="B5444" s="104">
        <f t="shared" si="1737"/>
        <v>1E-8</v>
      </c>
      <c r="C5444" s="104">
        <f t="shared" si="1735"/>
        <v>9.9468309144867817E-9</v>
      </c>
      <c r="D5444" s="132">
        <f t="shared" si="1738"/>
        <v>45454</v>
      </c>
      <c r="E5444" s="105">
        <f t="shared" si="1736"/>
        <v>9.2000000000000003E-4</v>
      </c>
      <c r="F5444" s="106">
        <f t="shared" si="1739"/>
        <v>16</v>
      </c>
      <c r="G5444" s="106">
        <f t="shared" si="1740"/>
        <v>30</v>
      </c>
      <c r="H5444" s="104">
        <f t="shared" si="1730"/>
        <v>1.00049056</v>
      </c>
      <c r="I5444" s="104">
        <f t="shared" si="1741"/>
        <v>1.1209726499999999</v>
      </c>
      <c r="J5444" s="104">
        <f t="shared" si="1742"/>
        <v>1.1215225499999999</v>
      </c>
      <c r="K5444" s="104">
        <f t="shared" si="1743"/>
        <v>1E-8</v>
      </c>
      <c r="L5444" s="107">
        <f t="shared" si="1732"/>
        <v>0</v>
      </c>
      <c r="M5444" s="105">
        <f t="shared" si="1733"/>
        <v>0</v>
      </c>
      <c r="N5444" s="104">
        <f t="shared" si="1744"/>
        <v>0</v>
      </c>
      <c r="O5444" s="113">
        <f t="shared" si="1731"/>
        <v>0.11</v>
      </c>
      <c r="P5444" s="108">
        <f t="shared" si="1745"/>
        <v>1.004648996</v>
      </c>
      <c r="Q5444" s="104">
        <f t="shared" si="1746"/>
        <v>0</v>
      </c>
      <c r="R5444" s="104">
        <f t="shared" si="1747"/>
        <v>0</v>
      </c>
      <c r="S5444" s="109" t="s">
        <v>52</v>
      </c>
      <c r="T5444" s="110">
        <f t="shared" si="1734"/>
        <v>45483</v>
      </c>
      <c r="U5444" s="111">
        <f t="shared" si="1748"/>
        <v>0</v>
      </c>
    </row>
    <row r="5445" spans="1:21" x14ac:dyDescent="0.2">
      <c r="A5445" s="112">
        <f t="shared" si="1729"/>
        <v>45470</v>
      </c>
      <c r="B5445" s="104">
        <f t="shared" si="1737"/>
        <v>1E-8</v>
      </c>
      <c r="C5445" s="104">
        <f t="shared" si="1735"/>
        <v>9.9468309144867817E-9</v>
      </c>
      <c r="D5445" s="132">
        <f t="shared" si="1738"/>
        <v>45454</v>
      </c>
      <c r="E5445" s="105">
        <f t="shared" si="1736"/>
        <v>9.2000000000000003E-4</v>
      </c>
      <c r="F5445" s="106">
        <f t="shared" si="1739"/>
        <v>17</v>
      </c>
      <c r="G5445" s="106">
        <f t="shared" si="1740"/>
        <v>30</v>
      </c>
      <c r="H5445" s="104">
        <f t="shared" si="1730"/>
        <v>1.00052122</v>
      </c>
      <c r="I5445" s="104">
        <f t="shared" si="1741"/>
        <v>1.1209726499999999</v>
      </c>
      <c r="J5445" s="104">
        <f t="shared" si="1742"/>
        <v>1.12155692</v>
      </c>
      <c r="K5445" s="104">
        <f t="shared" si="1743"/>
        <v>1E-8</v>
      </c>
      <c r="L5445" s="107">
        <f t="shared" si="1732"/>
        <v>0</v>
      </c>
      <c r="M5445" s="105">
        <f t="shared" si="1733"/>
        <v>0</v>
      </c>
      <c r="N5445" s="104">
        <f t="shared" si="1744"/>
        <v>0</v>
      </c>
      <c r="O5445" s="113">
        <f t="shared" si="1731"/>
        <v>0.11</v>
      </c>
      <c r="P5445" s="108">
        <f t="shared" si="1745"/>
        <v>1.004940275</v>
      </c>
      <c r="Q5445" s="104">
        <f t="shared" si="1746"/>
        <v>0</v>
      </c>
      <c r="R5445" s="104">
        <f t="shared" si="1747"/>
        <v>0</v>
      </c>
      <c r="S5445" s="109" t="s">
        <v>52</v>
      </c>
      <c r="T5445" s="110">
        <f t="shared" si="1734"/>
        <v>45483</v>
      </c>
      <c r="U5445" s="111">
        <f t="shared" si="1748"/>
        <v>0</v>
      </c>
    </row>
    <row r="5446" spans="1:21" x14ac:dyDescent="0.2">
      <c r="A5446" s="112">
        <f t="shared" si="1729"/>
        <v>45471</v>
      </c>
      <c r="B5446" s="104">
        <f t="shared" si="1737"/>
        <v>1E-8</v>
      </c>
      <c r="C5446" s="104">
        <f t="shared" si="1735"/>
        <v>9.9468309144867817E-9</v>
      </c>
      <c r="D5446" s="132">
        <f t="shared" si="1738"/>
        <v>45454</v>
      </c>
      <c r="E5446" s="105">
        <f t="shared" si="1736"/>
        <v>9.2000000000000003E-4</v>
      </c>
      <c r="F5446" s="106">
        <f t="shared" si="1739"/>
        <v>18</v>
      </c>
      <c r="G5446" s="106">
        <f t="shared" si="1740"/>
        <v>30</v>
      </c>
      <c r="H5446" s="104">
        <f t="shared" si="1730"/>
        <v>1.0005518900000001</v>
      </c>
      <c r="I5446" s="104">
        <f t="shared" si="1741"/>
        <v>1.1209726499999999</v>
      </c>
      <c r="J5446" s="104">
        <f t="shared" si="1742"/>
        <v>1.1215913</v>
      </c>
      <c r="K5446" s="104">
        <f t="shared" si="1743"/>
        <v>1E-8</v>
      </c>
      <c r="L5446" s="107">
        <f t="shared" si="1732"/>
        <v>0</v>
      </c>
      <c r="M5446" s="105">
        <f t="shared" si="1733"/>
        <v>0</v>
      </c>
      <c r="N5446" s="104">
        <f t="shared" si="1744"/>
        <v>0</v>
      </c>
      <c r="O5446" s="113">
        <f t="shared" si="1731"/>
        <v>0.11</v>
      </c>
      <c r="P5446" s="108">
        <f t="shared" si="1745"/>
        <v>1.0052316379999999</v>
      </c>
      <c r="Q5446" s="104">
        <f t="shared" si="1746"/>
        <v>0</v>
      </c>
      <c r="R5446" s="104">
        <f t="shared" si="1747"/>
        <v>0</v>
      </c>
      <c r="S5446" s="109" t="s">
        <v>52</v>
      </c>
      <c r="T5446" s="110">
        <f t="shared" si="1734"/>
        <v>45483</v>
      </c>
      <c r="U5446" s="111">
        <f t="shared" si="1748"/>
        <v>0</v>
      </c>
    </row>
    <row r="5447" spans="1:21" x14ac:dyDescent="0.2">
      <c r="A5447" s="112">
        <f t="shared" si="1729"/>
        <v>45472</v>
      </c>
      <c r="B5447" s="104">
        <f t="shared" si="1737"/>
        <v>1E-8</v>
      </c>
      <c r="C5447" s="104">
        <f t="shared" si="1735"/>
        <v>9.9468309144867817E-9</v>
      </c>
      <c r="D5447" s="132">
        <f t="shared" si="1738"/>
        <v>45454</v>
      </c>
      <c r="E5447" s="105">
        <f t="shared" si="1736"/>
        <v>9.2000000000000003E-4</v>
      </c>
      <c r="F5447" s="106">
        <f t="shared" si="1739"/>
        <v>19</v>
      </c>
      <c r="G5447" s="106">
        <f t="shared" si="1740"/>
        <v>30</v>
      </c>
      <c r="H5447" s="104">
        <f t="shared" si="1730"/>
        <v>1.00058256</v>
      </c>
      <c r="I5447" s="104">
        <f t="shared" si="1741"/>
        <v>1.1209726499999999</v>
      </c>
      <c r="J5447" s="104">
        <f t="shared" si="1742"/>
        <v>1.12162568</v>
      </c>
      <c r="K5447" s="104">
        <f t="shared" si="1743"/>
        <v>1E-8</v>
      </c>
      <c r="L5447" s="107">
        <f t="shared" si="1732"/>
        <v>0</v>
      </c>
      <c r="M5447" s="105">
        <f t="shared" si="1733"/>
        <v>0</v>
      </c>
      <c r="N5447" s="104">
        <f t="shared" si="1744"/>
        <v>0</v>
      </c>
      <c r="O5447" s="113">
        <f t="shared" si="1731"/>
        <v>0.11</v>
      </c>
      <c r="P5447" s="108">
        <f t="shared" si="1745"/>
        <v>1.005523086</v>
      </c>
      <c r="Q5447" s="104">
        <f t="shared" si="1746"/>
        <v>0</v>
      </c>
      <c r="R5447" s="104">
        <f t="shared" si="1747"/>
        <v>0</v>
      </c>
      <c r="S5447" s="109" t="s">
        <v>52</v>
      </c>
      <c r="T5447" s="110">
        <f t="shared" si="1734"/>
        <v>45483</v>
      </c>
      <c r="U5447" s="111">
        <f t="shared" si="1748"/>
        <v>0</v>
      </c>
    </row>
    <row r="5448" spans="1:21" x14ac:dyDescent="0.2">
      <c r="A5448" s="112">
        <f t="shared" si="1729"/>
        <v>45473</v>
      </c>
      <c r="B5448" s="104">
        <f t="shared" si="1737"/>
        <v>1E-8</v>
      </c>
      <c r="C5448" s="104">
        <f t="shared" si="1735"/>
        <v>9.9468309144867817E-9</v>
      </c>
      <c r="D5448" s="132">
        <f t="shared" si="1738"/>
        <v>45454</v>
      </c>
      <c r="E5448" s="105">
        <f t="shared" si="1736"/>
        <v>9.2000000000000003E-4</v>
      </c>
      <c r="F5448" s="106">
        <f t="shared" si="1739"/>
        <v>20</v>
      </c>
      <c r="G5448" s="106">
        <f t="shared" si="1740"/>
        <v>30</v>
      </c>
      <c r="H5448" s="104">
        <f t="shared" si="1730"/>
        <v>1.0006132299999999</v>
      </c>
      <c r="I5448" s="104">
        <f t="shared" si="1741"/>
        <v>1.1209726499999999</v>
      </c>
      <c r="J5448" s="104">
        <f t="shared" si="1742"/>
        <v>1.12166006</v>
      </c>
      <c r="K5448" s="104">
        <f t="shared" si="1743"/>
        <v>1E-8</v>
      </c>
      <c r="L5448" s="107">
        <f t="shared" si="1732"/>
        <v>0</v>
      </c>
      <c r="M5448" s="105">
        <f t="shared" si="1733"/>
        <v>0</v>
      </c>
      <c r="N5448" s="104">
        <f t="shared" si="1744"/>
        <v>0</v>
      </c>
      <c r="O5448" s="113">
        <f t="shared" si="1731"/>
        <v>0.11</v>
      </c>
      <c r="P5448" s="108">
        <f t="shared" si="1745"/>
        <v>1.005814618</v>
      </c>
      <c r="Q5448" s="104">
        <f t="shared" si="1746"/>
        <v>0</v>
      </c>
      <c r="R5448" s="104">
        <f t="shared" si="1747"/>
        <v>0</v>
      </c>
      <c r="S5448" s="109" t="s">
        <v>52</v>
      </c>
      <c r="T5448" s="110">
        <f t="shared" si="1734"/>
        <v>45483</v>
      </c>
      <c r="U5448" s="111">
        <f t="shared" si="1748"/>
        <v>0</v>
      </c>
    </row>
    <row r="5449" spans="1:21" x14ac:dyDescent="0.2">
      <c r="A5449" s="112">
        <f t="shared" si="1729"/>
        <v>45474</v>
      </c>
      <c r="B5449" s="104">
        <f t="shared" si="1737"/>
        <v>1E-8</v>
      </c>
      <c r="C5449" s="104">
        <f t="shared" si="1735"/>
        <v>9.9468309144867817E-9</v>
      </c>
      <c r="D5449" s="132">
        <f t="shared" si="1738"/>
        <v>45454</v>
      </c>
      <c r="E5449" s="105">
        <f t="shared" si="1736"/>
        <v>9.2000000000000003E-4</v>
      </c>
      <c r="F5449" s="106">
        <f t="shared" si="1739"/>
        <v>21</v>
      </c>
      <c r="G5449" s="106">
        <f t="shared" si="1740"/>
        <v>30</v>
      </c>
      <c r="H5449" s="104">
        <f t="shared" si="1730"/>
        <v>1.00064391</v>
      </c>
      <c r="I5449" s="104">
        <f t="shared" si="1741"/>
        <v>1.1209726499999999</v>
      </c>
      <c r="J5449" s="104">
        <f t="shared" si="1742"/>
        <v>1.1216944499999999</v>
      </c>
      <c r="K5449" s="104">
        <f t="shared" si="1743"/>
        <v>1E-8</v>
      </c>
      <c r="L5449" s="107">
        <f t="shared" si="1732"/>
        <v>0</v>
      </c>
      <c r="M5449" s="105">
        <f t="shared" si="1733"/>
        <v>0</v>
      </c>
      <c r="N5449" s="104">
        <f t="shared" si="1744"/>
        <v>0</v>
      </c>
      <c r="O5449" s="113">
        <f t="shared" si="1731"/>
        <v>0.11</v>
      </c>
      <c r="P5449" s="108">
        <f t="shared" si="1745"/>
        <v>1.0061062350000001</v>
      </c>
      <c r="Q5449" s="104">
        <f t="shared" si="1746"/>
        <v>0</v>
      </c>
      <c r="R5449" s="104">
        <f t="shared" si="1747"/>
        <v>0</v>
      </c>
      <c r="S5449" s="109" t="s">
        <v>52</v>
      </c>
      <c r="T5449" s="110">
        <f t="shared" si="1734"/>
        <v>45483</v>
      </c>
      <c r="U5449" s="111">
        <f t="shared" si="1748"/>
        <v>0</v>
      </c>
    </row>
    <row r="5450" spans="1:21" x14ac:dyDescent="0.2">
      <c r="A5450" s="112">
        <f t="shared" si="1729"/>
        <v>45475</v>
      </c>
      <c r="B5450" s="104">
        <f t="shared" si="1737"/>
        <v>1E-8</v>
      </c>
      <c r="C5450" s="104">
        <f t="shared" si="1735"/>
        <v>9.9468309144867817E-9</v>
      </c>
      <c r="D5450" s="132">
        <f t="shared" si="1738"/>
        <v>45454</v>
      </c>
      <c r="E5450" s="105">
        <f t="shared" si="1736"/>
        <v>9.2000000000000003E-4</v>
      </c>
      <c r="F5450" s="106">
        <f t="shared" si="1739"/>
        <v>22</v>
      </c>
      <c r="G5450" s="106">
        <f t="shared" si="1740"/>
        <v>30</v>
      </c>
      <c r="H5450" s="104">
        <f t="shared" si="1730"/>
        <v>1.0006745800000001</v>
      </c>
      <c r="I5450" s="104">
        <f t="shared" si="1741"/>
        <v>1.1209726499999999</v>
      </c>
      <c r="J5450" s="104">
        <f t="shared" si="1742"/>
        <v>1.1217288299999999</v>
      </c>
      <c r="K5450" s="104">
        <f t="shared" si="1743"/>
        <v>1E-8</v>
      </c>
      <c r="L5450" s="107">
        <f t="shared" si="1732"/>
        <v>0</v>
      </c>
      <c r="M5450" s="105">
        <f t="shared" si="1733"/>
        <v>0</v>
      </c>
      <c r="N5450" s="104">
        <f t="shared" si="1744"/>
        <v>0</v>
      </c>
      <c r="O5450" s="113">
        <f t="shared" si="1731"/>
        <v>0.11</v>
      </c>
      <c r="P5450" s="108">
        <f t="shared" si="1745"/>
        <v>1.0063979359999999</v>
      </c>
      <c r="Q5450" s="104">
        <f t="shared" si="1746"/>
        <v>0</v>
      </c>
      <c r="R5450" s="104">
        <f t="shared" si="1747"/>
        <v>0</v>
      </c>
      <c r="S5450" s="109" t="s">
        <v>52</v>
      </c>
      <c r="T5450" s="110">
        <f t="shared" si="1734"/>
        <v>45483</v>
      </c>
      <c r="U5450" s="111">
        <f t="shared" si="1748"/>
        <v>0</v>
      </c>
    </row>
    <row r="5451" spans="1:21" x14ac:dyDescent="0.2">
      <c r="A5451" s="112">
        <f t="shared" ref="A5451:A5458" si="1749">(A5450+1)</f>
        <v>45476</v>
      </c>
      <c r="B5451" s="104">
        <f t="shared" si="1737"/>
        <v>1E-8</v>
      </c>
      <c r="C5451" s="104">
        <f t="shared" si="1735"/>
        <v>9.9468309144867817E-9</v>
      </c>
      <c r="D5451" s="132">
        <f t="shared" si="1738"/>
        <v>45454</v>
      </c>
      <c r="E5451" s="105">
        <f t="shared" si="1736"/>
        <v>9.2000000000000003E-4</v>
      </c>
      <c r="F5451" s="106">
        <f t="shared" si="1739"/>
        <v>23</v>
      </c>
      <c r="G5451" s="106">
        <f t="shared" si="1740"/>
        <v>30</v>
      </c>
      <c r="H5451" s="104">
        <f t="shared" ref="H5451:H5458" si="1750">TRUNC(((1+$E5451)^($F5451/$G5451)),8)</f>
        <v>1.00070525</v>
      </c>
      <c r="I5451" s="104">
        <f t="shared" si="1741"/>
        <v>1.1209726499999999</v>
      </c>
      <c r="J5451" s="104">
        <f t="shared" si="1742"/>
        <v>1.1217632099999999</v>
      </c>
      <c r="K5451" s="104">
        <f t="shared" si="1743"/>
        <v>1E-8</v>
      </c>
      <c r="L5451" s="107">
        <f t="shared" si="1732"/>
        <v>0</v>
      </c>
      <c r="M5451" s="105">
        <f t="shared" si="1733"/>
        <v>0</v>
      </c>
      <c r="N5451" s="104">
        <f t="shared" si="1744"/>
        <v>0</v>
      </c>
      <c r="O5451" s="113">
        <f t="shared" ref="O5451:O5458" si="1751">(O5450)</f>
        <v>0.11</v>
      </c>
      <c r="P5451" s="108">
        <f t="shared" si="1745"/>
        <v>1.006689722</v>
      </c>
      <c r="Q5451" s="104">
        <f t="shared" si="1746"/>
        <v>0</v>
      </c>
      <c r="R5451" s="104">
        <f t="shared" si="1747"/>
        <v>0</v>
      </c>
      <c r="S5451" s="109" t="s">
        <v>52</v>
      </c>
      <c r="T5451" s="110">
        <f t="shared" si="1734"/>
        <v>45483</v>
      </c>
      <c r="U5451" s="111">
        <f t="shared" si="1748"/>
        <v>0</v>
      </c>
    </row>
    <row r="5452" spans="1:21" x14ac:dyDescent="0.2">
      <c r="A5452" s="112">
        <f t="shared" si="1749"/>
        <v>45477</v>
      </c>
      <c r="B5452" s="104">
        <f t="shared" si="1737"/>
        <v>1E-8</v>
      </c>
      <c r="C5452" s="104">
        <f t="shared" si="1735"/>
        <v>9.9468309144867817E-9</v>
      </c>
      <c r="D5452" s="132">
        <f t="shared" si="1738"/>
        <v>45454</v>
      </c>
      <c r="E5452" s="105">
        <f t="shared" si="1736"/>
        <v>9.2000000000000003E-4</v>
      </c>
      <c r="F5452" s="106">
        <f t="shared" si="1739"/>
        <v>24</v>
      </c>
      <c r="G5452" s="106">
        <f t="shared" si="1740"/>
        <v>30</v>
      </c>
      <c r="H5452" s="104">
        <f t="shared" si="1750"/>
        <v>1.0007359300000001</v>
      </c>
      <c r="I5452" s="104">
        <f t="shared" si="1741"/>
        <v>1.1209726499999999</v>
      </c>
      <c r="J5452" s="104">
        <f t="shared" si="1742"/>
        <v>1.1217976000000001</v>
      </c>
      <c r="K5452" s="104">
        <f t="shared" si="1743"/>
        <v>1E-8</v>
      </c>
      <c r="L5452" s="107">
        <f t="shared" ref="L5452:L5458" si="1752">IF(DAY(A5452)=E$2,VLOOKUP(A5452,$X$10:$AE$196,7),0)</f>
        <v>0</v>
      </c>
      <c r="M5452" s="105">
        <f t="shared" ref="M5452:M5458" si="1753">IF(DAY(A5452)=E$2,VLOOKUP(A5452,$X$10:$AE$200,5),0)</f>
        <v>0</v>
      </c>
      <c r="N5452" s="104">
        <f t="shared" si="1744"/>
        <v>0</v>
      </c>
      <c r="O5452" s="113">
        <f t="shared" si="1751"/>
        <v>0.11</v>
      </c>
      <c r="P5452" s="108">
        <f t="shared" si="1745"/>
        <v>1.0069815929999999</v>
      </c>
      <c r="Q5452" s="104">
        <f t="shared" si="1746"/>
        <v>0</v>
      </c>
      <c r="R5452" s="104">
        <f t="shared" si="1747"/>
        <v>0</v>
      </c>
      <c r="S5452" s="109" t="s">
        <v>52</v>
      </c>
      <c r="T5452" s="110">
        <f t="shared" ref="T5452:T5458" si="1754">IF(DAY(A5452)=E$2+1,VLOOKUP(A5451,$X$10:$AE$200,8),T5451)</f>
        <v>45483</v>
      </c>
      <c r="U5452" s="111">
        <f t="shared" si="1748"/>
        <v>0</v>
      </c>
    </row>
    <row r="5453" spans="1:21" x14ac:dyDescent="0.2">
      <c r="A5453" s="112">
        <f t="shared" si="1749"/>
        <v>45478</v>
      </c>
      <c r="B5453" s="104">
        <f t="shared" si="1737"/>
        <v>1E-8</v>
      </c>
      <c r="C5453" s="104">
        <f t="shared" si="1735"/>
        <v>9.9468309144867817E-9</v>
      </c>
      <c r="D5453" s="132">
        <f t="shared" si="1738"/>
        <v>45454</v>
      </c>
      <c r="E5453" s="105">
        <f t="shared" si="1736"/>
        <v>9.2000000000000003E-4</v>
      </c>
      <c r="F5453" s="106">
        <f t="shared" si="1739"/>
        <v>25</v>
      </c>
      <c r="G5453" s="106">
        <f t="shared" si="1740"/>
        <v>30</v>
      </c>
      <c r="H5453" s="104">
        <f t="shared" si="1750"/>
        <v>1.0007666</v>
      </c>
      <c r="I5453" s="104">
        <f t="shared" si="1741"/>
        <v>1.1209726499999999</v>
      </c>
      <c r="J5453" s="104">
        <f t="shared" si="1742"/>
        <v>1.1218319800000001</v>
      </c>
      <c r="K5453" s="104">
        <f t="shared" si="1743"/>
        <v>1E-8</v>
      </c>
      <c r="L5453" s="107">
        <f t="shared" si="1752"/>
        <v>0</v>
      </c>
      <c r="M5453" s="105">
        <f t="shared" si="1753"/>
        <v>0</v>
      </c>
      <c r="N5453" s="104">
        <f t="shared" si="1744"/>
        <v>0</v>
      </c>
      <c r="O5453" s="113">
        <f t="shared" si="1751"/>
        <v>0.11</v>
      </c>
      <c r="P5453" s="108">
        <f t="shared" si="1745"/>
        <v>1.0072735479999999</v>
      </c>
      <c r="Q5453" s="104">
        <f t="shared" si="1746"/>
        <v>0</v>
      </c>
      <c r="R5453" s="104">
        <f t="shared" si="1747"/>
        <v>0</v>
      </c>
      <c r="S5453" s="109" t="s">
        <v>52</v>
      </c>
      <c r="T5453" s="110">
        <f t="shared" si="1754"/>
        <v>45483</v>
      </c>
      <c r="U5453" s="111">
        <f t="shared" si="1748"/>
        <v>0</v>
      </c>
    </row>
    <row r="5454" spans="1:21" x14ac:dyDescent="0.2">
      <c r="A5454" s="112">
        <f t="shared" si="1749"/>
        <v>45479</v>
      </c>
      <c r="B5454" s="104">
        <f t="shared" si="1737"/>
        <v>1E-8</v>
      </c>
      <c r="C5454" s="104">
        <f t="shared" si="1735"/>
        <v>9.9468309144867817E-9</v>
      </c>
      <c r="D5454" s="132">
        <f t="shared" si="1738"/>
        <v>45454</v>
      </c>
      <c r="E5454" s="105">
        <f t="shared" si="1736"/>
        <v>9.2000000000000003E-4</v>
      </c>
      <c r="F5454" s="106">
        <f t="shared" si="1739"/>
        <v>26</v>
      </c>
      <c r="G5454" s="106">
        <f t="shared" si="1740"/>
        <v>30</v>
      </c>
      <c r="H5454" s="104">
        <f t="shared" si="1750"/>
        <v>1.00079728</v>
      </c>
      <c r="I5454" s="104">
        <f t="shared" si="1741"/>
        <v>1.1209726499999999</v>
      </c>
      <c r="J5454" s="104">
        <f t="shared" si="1742"/>
        <v>1.12186637</v>
      </c>
      <c r="K5454" s="104">
        <f t="shared" si="1743"/>
        <v>1E-8</v>
      </c>
      <c r="L5454" s="107">
        <f t="shared" si="1752"/>
        <v>0</v>
      </c>
      <c r="M5454" s="105">
        <f t="shared" si="1753"/>
        <v>0</v>
      </c>
      <c r="N5454" s="104">
        <f t="shared" si="1744"/>
        <v>0</v>
      </c>
      <c r="O5454" s="113">
        <f t="shared" si="1751"/>
        <v>0.11</v>
      </c>
      <c r="P5454" s="108">
        <f t="shared" si="1745"/>
        <v>1.0075655880000001</v>
      </c>
      <c r="Q5454" s="104">
        <f t="shared" si="1746"/>
        <v>0</v>
      </c>
      <c r="R5454" s="104">
        <f t="shared" si="1747"/>
        <v>0</v>
      </c>
      <c r="S5454" s="109" t="s">
        <v>52</v>
      </c>
      <c r="T5454" s="110">
        <f t="shared" si="1754"/>
        <v>45483</v>
      </c>
      <c r="U5454" s="111">
        <f t="shared" si="1748"/>
        <v>0</v>
      </c>
    </row>
    <row r="5455" spans="1:21" x14ac:dyDescent="0.2">
      <c r="A5455" s="112">
        <f t="shared" si="1749"/>
        <v>45480</v>
      </c>
      <c r="B5455" s="104">
        <f t="shared" si="1737"/>
        <v>1E-8</v>
      </c>
      <c r="C5455" s="104">
        <f t="shared" si="1735"/>
        <v>9.9468309144867817E-9</v>
      </c>
      <c r="D5455" s="132">
        <f t="shared" si="1738"/>
        <v>45454</v>
      </c>
      <c r="E5455" s="105">
        <f t="shared" si="1736"/>
        <v>9.2000000000000003E-4</v>
      </c>
      <c r="F5455" s="106">
        <f t="shared" si="1739"/>
        <v>27</v>
      </c>
      <c r="G5455" s="106">
        <f t="shared" si="1740"/>
        <v>30</v>
      </c>
      <c r="H5455" s="104">
        <f t="shared" si="1750"/>
        <v>1.0008279600000001</v>
      </c>
      <c r="I5455" s="104">
        <f t="shared" si="1741"/>
        <v>1.1209726499999999</v>
      </c>
      <c r="J5455" s="104">
        <f t="shared" si="1742"/>
        <v>1.1219007700000001</v>
      </c>
      <c r="K5455" s="104">
        <f t="shared" si="1743"/>
        <v>1E-8</v>
      </c>
      <c r="L5455" s="107">
        <f t="shared" si="1752"/>
        <v>0</v>
      </c>
      <c r="M5455" s="105">
        <f t="shared" si="1753"/>
        <v>0</v>
      </c>
      <c r="N5455" s="104">
        <f t="shared" si="1744"/>
        <v>0</v>
      </c>
      <c r="O5455" s="113">
        <f t="shared" si="1751"/>
        <v>0.11</v>
      </c>
      <c r="P5455" s="108">
        <f t="shared" si="1745"/>
        <v>1.0078577120000001</v>
      </c>
      <c r="Q5455" s="104">
        <f t="shared" si="1746"/>
        <v>0</v>
      </c>
      <c r="R5455" s="104">
        <f t="shared" si="1747"/>
        <v>0</v>
      </c>
      <c r="S5455" s="109" t="s">
        <v>52</v>
      </c>
      <c r="T5455" s="110">
        <f t="shared" si="1754"/>
        <v>45483</v>
      </c>
      <c r="U5455" s="111">
        <f t="shared" si="1748"/>
        <v>0</v>
      </c>
    </row>
    <row r="5456" spans="1:21" x14ac:dyDescent="0.2">
      <c r="A5456" s="112">
        <f t="shared" si="1749"/>
        <v>45481</v>
      </c>
      <c r="B5456" s="104">
        <f t="shared" si="1737"/>
        <v>1E-8</v>
      </c>
      <c r="C5456" s="104">
        <f t="shared" si="1735"/>
        <v>9.9468309144867817E-9</v>
      </c>
      <c r="D5456" s="132">
        <f t="shared" si="1738"/>
        <v>45454</v>
      </c>
      <c r="E5456" s="105">
        <f t="shared" si="1736"/>
        <v>9.2000000000000003E-4</v>
      </c>
      <c r="F5456" s="106">
        <f t="shared" si="1739"/>
        <v>28</v>
      </c>
      <c r="G5456" s="106">
        <f t="shared" si="1740"/>
        <v>30</v>
      </c>
      <c r="H5456" s="104">
        <f t="shared" si="1750"/>
        <v>1.0008586399999999</v>
      </c>
      <c r="I5456" s="104">
        <f t="shared" si="1741"/>
        <v>1.1209726499999999</v>
      </c>
      <c r="J5456" s="104">
        <f t="shared" si="1742"/>
        <v>1.12193516</v>
      </c>
      <c r="K5456" s="104">
        <f t="shared" si="1743"/>
        <v>1E-8</v>
      </c>
      <c r="L5456" s="107">
        <f t="shared" si="1752"/>
        <v>0</v>
      </c>
      <c r="M5456" s="105">
        <f t="shared" si="1753"/>
        <v>0</v>
      </c>
      <c r="N5456" s="104">
        <f t="shared" si="1744"/>
        <v>0</v>
      </c>
      <c r="O5456" s="113">
        <f t="shared" si="1751"/>
        <v>0.11</v>
      </c>
      <c r="P5456" s="108">
        <f t="shared" si="1745"/>
        <v>1.008149921</v>
      </c>
      <c r="Q5456" s="104">
        <f t="shared" si="1746"/>
        <v>0</v>
      </c>
      <c r="R5456" s="104">
        <f t="shared" si="1747"/>
        <v>0</v>
      </c>
      <c r="S5456" s="109" t="s">
        <v>52</v>
      </c>
      <c r="T5456" s="110">
        <f t="shared" si="1754"/>
        <v>45483</v>
      </c>
      <c r="U5456" s="111">
        <f t="shared" si="1748"/>
        <v>0</v>
      </c>
    </row>
    <row r="5457" spans="1:21" x14ac:dyDescent="0.2">
      <c r="A5457" s="112">
        <f t="shared" si="1749"/>
        <v>45482</v>
      </c>
      <c r="B5457" s="104">
        <f t="shared" si="1737"/>
        <v>1E-8</v>
      </c>
      <c r="C5457" s="104">
        <f t="shared" si="1735"/>
        <v>9.9468309144867817E-9</v>
      </c>
      <c r="D5457" s="132">
        <f t="shared" si="1738"/>
        <v>45454</v>
      </c>
      <c r="E5457" s="105">
        <f t="shared" si="1736"/>
        <v>9.2000000000000003E-4</v>
      </c>
      <c r="F5457" s="106">
        <f t="shared" si="1739"/>
        <v>29</v>
      </c>
      <c r="G5457" s="106">
        <f t="shared" si="1740"/>
        <v>30</v>
      </c>
      <c r="H5457" s="104">
        <f t="shared" si="1750"/>
        <v>1.00088931</v>
      </c>
      <c r="I5457" s="104">
        <f t="shared" si="1741"/>
        <v>1.1209726499999999</v>
      </c>
      <c r="J5457" s="104">
        <f t="shared" si="1742"/>
        <v>1.12196954</v>
      </c>
      <c r="K5457" s="104">
        <f t="shared" si="1743"/>
        <v>1E-8</v>
      </c>
      <c r="L5457" s="107">
        <f t="shared" si="1752"/>
        <v>0</v>
      </c>
      <c r="M5457" s="105">
        <f t="shared" si="1753"/>
        <v>0</v>
      </c>
      <c r="N5457" s="104">
        <f t="shared" si="1744"/>
        <v>0</v>
      </c>
      <c r="O5457" s="113">
        <f t="shared" si="1751"/>
        <v>0.11</v>
      </c>
      <c r="P5457" s="108">
        <f t="shared" si="1745"/>
        <v>1.0084422150000001</v>
      </c>
      <c r="Q5457" s="104">
        <f t="shared" si="1746"/>
        <v>0</v>
      </c>
      <c r="R5457" s="104">
        <f t="shared" si="1747"/>
        <v>0</v>
      </c>
      <c r="S5457" s="109" t="s">
        <v>52</v>
      </c>
      <c r="T5457" s="110">
        <f t="shared" si="1754"/>
        <v>45483</v>
      </c>
      <c r="U5457" s="111">
        <f t="shared" si="1748"/>
        <v>0</v>
      </c>
    </row>
    <row r="5458" spans="1:21" x14ac:dyDescent="0.2">
      <c r="A5458" s="112">
        <f t="shared" si="1749"/>
        <v>45483</v>
      </c>
      <c r="B5458" s="104">
        <f t="shared" si="1737"/>
        <v>1E-8</v>
      </c>
      <c r="C5458" s="104">
        <f t="shared" ref="C5458" si="1755">IF(DAY(A5457)=$E$2,VLOOKUP(A5457,X$10:Y$200,2),C5457)</f>
        <v>9.9468309144867817E-9</v>
      </c>
      <c r="D5458" s="132">
        <f t="shared" si="1738"/>
        <v>45454</v>
      </c>
      <c r="E5458" s="105">
        <f t="shared" si="1736"/>
        <v>9.2000000000000003E-4</v>
      </c>
      <c r="F5458" s="106">
        <f t="shared" si="1739"/>
        <v>30</v>
      </c>
      <c r="G5458" s="106">
        <f t="shared" si="1740"/>
        <v>30</v>
      </c>
      <c r="H5458" s="104">
        <f t="shared" si="1750"/>
        <v>1.00092</v>
      </c>
      <c r="I5458" s="104">
        <f t="shared" si="1741"/>
        <v>1.1209726499999999</v>
      </c>
      <c r="J5458" s="104">
        <f t="shared" si="1742"/>
        <v>1.1220039399999999</v>
      </c>
      <c r="K5458" s="104">
        <f t="shared" si="1743"/>
        <v>1E-8</v>
      </c>
      <c r="L5458" s="107">
        <f t="shared" si="1752"/>
        <v>0</v>
      </c>
      <c r="M5458" s="105">
        <f t="shared" si="1753"/>
        <v>1</v>
      </c>
      <c r="N5458" s="104">
        <f t="shared" si="1744"/>
        <v>1E-8</v>
      </c>
      <c r="O5458" s="113">
        <f t="shared" si="1751"/>
        <v>0.11</v>
      </c>
      <c r="P5458" s="108">
        <f t="shared" si="1745"/>
        <v>1.0087345940000001</v>
      </c>
      <c r="Q5458" s="104">
        <f t="shared" si="1746"/>
        <v>0</v>
      </c>
      <c r="R5458" s="104">
        <f t="shared" si="1747"/>
        <v>1E-8</v>
      </c>
      <c r="S5458" s="109" t="s">
        <v>52</v>
      </c>
      <c r="T5458" s="110">
        <f t="shared" si="1754"/>
        <v>45483</v>
      </c>
      <c r="U5458" s="111">
        <f t="shared" si="1748"/>
        <v>0</v>
      </c>
    </row>
    <row r="5459" spans="1:21" x14ac:dyDescent="0.2">
      <c r="A5459" s="112"/>
      <c r="B5459" s="104"/>
      <c r="C5459" s="104"/>
      <c r="D5459" s="132"/>
      <c r="E5459" s="105"/>
      <c r="F5459" s="106"/>
      <c r="G5459" s="106"/>
      <c r="H5459" s="104"/>
      <c r="I5459" s="104"/>
      <c r="J5459" s="104"/>
      <c r="K5459" s="104"/>
      <c r="L5459" s="107"/>
      <c r="M5459" s="105"/>
      <c r="N5459" s="104"/>
      <c r="O5459" s="113"/>
      <c r="P5459" s="108"/>
      <c r="Q5459" s="104"/>
      <c r="R5459" s="104"/>
      <c r="S5459" s="109"/>
      <c r="T5459" s="110"/>
      <c r="U5459" s="111"/>
    </row>
    <row r="5460" spans="1:21" x14ac:dyDescent="0.2">
      <c r="A5460" s="112"/>
      <c r="B5460" s="104"/>
      <c r="C5460" s="104"/>
      <c r="D5460" s="132"/>
      <c r="E5460" s="105"/>
      <c r="F5460" s="106"/>
      <c r="G5460" s="106"/>
      <c r="H5460" s="104"/>
      <c r="I5460" s="104"/>
      <c r="J5460" s="104"/>
      <c r="K5460" s="104"/>
      <c r="L5460" s="107"/>
      <c r="M5460" s="105"/>
      <c r="N5460" s="104"/>
      <c r="O5460" s="113"/>
      <c r="P5460" s="108"/>
      <c r="Q5460" s="104"/>
      <c r="R5460" s="104"/>
      <c r="S5460" s="109"/>
      <c r="T5460" s="110"/>
      <c r="U5460" s="111"/>
    </row>
    <row r="5461" spans="1:21" x14ac:dyDescent="0.2">
      <c r="A5461" s="112"/>
      <c r="B5461" s="104"/>
      <c r="C5461" s="104"/>
      <c r="D5461" s="132"/>
      <c r="E5461" s="105"/>
      <c r="F5461" s="106"/>
      <c r="G5461" s="106"/>
      <c r="H5461" s="104"/>
      <c r="I5461" s="104"/>
      <c r="J5461" s="104"/>
      <c r="K5461" s="104"/>
      <c r="L5461" s="107"/>
      <c r="M5461" s="105"/>
      <c r="N5461" s="104"/>
      <c r="O5461" s="113"/>
      <c r="P5461" s="108"/>
      <c r="Q5461" s="104"/>
      <c r="R5461" s="104"/>
      <c r="S5461" s="109"/>
      <c r="T5461" s="110"/>
      <c r="U5461" s="111"/>
    </row>
    <row r="5462" spans="1:21" x14ac:dyDescent="0.2">
      <c r="A5462" s="112"/>
      <c r="B5462" s="104"/>
      <c r="C5462" s="104"/>
      <c r="D5462" s="132"/>
      <c r="E5462" s="105"/>
      <c r="F5462" s="106"/>
      <c r="G5462" s="106"/>
      <c r="H5462" s="104"/>
      <c r="I5462" s="104"/>
      <c r="J5462" s="104"/>
      <c r="K5462" s="104"/>
      <c r="L5462" s="107"/>
      <c r="M5462" s="105"/>
      <c r="N5462" s="104"/>
      <c r="O5462" s="113"/>
      <c r="P5462" s="108"/>
      <c r="Q5462" s="104"/>
      <c r="R5462" s="104"/>
      <c r="S5462" s="109"/>
      <c r="T5462" s="110"/>
      <c r="U5462" s="111"/>
    </row>
    <row r="5463" spans="1:21" x14ac:dyDescent="0.2">
      <c r="A5463" s="112"/>
      <c r="B5463" s="104"/>
      <c r="C5463" s="104"/>
      <c r="D5463" s="132"/>
      <c r="E5463" s="105"/>
      <c r="F5463" s="106"/>
      <c r="G5463" s="106"/>
      <c r="H5463" s="104"/>
      <c r="I5463" s="104"/>
      <c r="J5463" s="104"/>
      <c r="K5463" s="104"/>
      <c r="L5463" s="107"/>
      <c r="M5463" s="105"/>
      <c r="N5463" s="104"/>
      <c r="O5463" s="113"/>
      <c r="P5463" s="108"/>
      <c r="Q5463" s="104"/>
      <c r="R5463" s="104"/>
      <c r="S5463" s="109"/>
      <c r="T5463" s="110"/>
      <c r="U5463" s="111"/>
    </row>
    <row r="5464" spans="1:21" x14ac:dyDescent="0.2">
      <c r="A5464" s="112"/>
      <c r="B5464" s="104"/>
      <c r="C5464" s="104"/>
      <c r="D5464" s="132"/>
      <c r="E5464" s="105"/>
      <c r="F5464" s="106"/>
      <c r="G5464" s="106"/>
      <c r="H5464" s="104"/>
      <c r="I5464" s="104"/>
      <c r="J5464" s="104"/>
      <c r="K5464" s="104"/>
      <c r="L5464" s="107"/>
      <c r="M5464" s="105"/>
      <c r="N5464" s="104"/>
      <c r="O5464" s="113"/>
      <c r="P5464" s="108"/>
      <c r="Q5464" s="104"/>
      <c r="R5464" s="104"/>
      <c r="S5464" s="109"/>
      <c r="T5464" s="110"/>
      <c r="U5464" s="111"/>
    </row>
    <row r="5465" spans="1:21" x14ac:dyDescent="0.2">
      <c r="A5465" s="112"/>
      <c r="B5465" s="104"/>
      <c r="C5465" s="104"/>
      <c r="D5465" s="132"/>
      <c r="E5465" s="105"/>
      <c r="F5465" s="106"/>
      <c r="G5465" s="106"/>
      <c r="H5465" s="104"/>
      <c r="I5465" s="104"/>
      <c r="J5465" s="104"/>
      <c r="K5465" s="104"/>
      <c r="L5465" s="107"/>
      <c r="M5465" s="105"/>
      <c r="N5465" s="104"/>
      <c r="O5465" s="113"/>
      <c r="P5465" s="108"/>
      <c r="Q5465" s="104"/>
      <c r="R5465" s="104"/>
      <c r="S5465" s="109"/>
      <c r="T5465" s="110"/>
      <c r="U5465" s="111"/>
    </row>
    <row r="5466" spans="1:21" x14ac:dyDescent="0.2">
      <c r="A5466" s="112"/>
      <c r="B5466" s="104"/>
      <c r="C5466" s="104"/>
      <c r="D5466" s="132"/>
      <c r="E5466" s="105"/>
      <c r="F5466" s="106"/>
      <c r="G5466" s="106"/>
      <c r="H5466" s="104"/>
      <c r="I5466" s="104"/>
      <c r="J5466" s="104"/>
      <c r="K5466" s="104"/>
      <c r="L5466" s="107"/>
      <c r="M5466" s="105"/>
      <c r="N5466" s="104"/>
      <c r="O5466" s="113"/>
      <c r="P5466" s="108"/>
      <c r="Q5466" s="104"/>
      <c r="R5466" s="104"/>
      <c r="S5466" s="109"/>
      <c r="T5466" s="110"/>
      <c r="U5466" s="111"/>
    </row>
    <row r="5467" spans="1:21" x14ac:dyDescent="0.2">
      <c r="A5467" s="112"/>
      <c r="B5467" s="104"/>
      <c r="C5467" s="104"/>
      <c r="D5467" s="132"/>
      <c r="E5467" s="105"/>
      <c r="F5467" s="106"/>
      <c r="G5467" s="106"/>
      <c r="H5467" s="104"/>
      <c r="I5467" s="104"/>
      <c r="J5467" s="104"/>
      <c r="K5467" s="104"/>
      <c r="L5467" s="107"/>
      <c r="M5467" s="105"/>
      <c r="N5467" s="104"/>
      <c r="O5467" s="113"/>
      <c r="P5467" s="108"/>
      <c r="Q5467" s="104"/>
      <c r="R5467" s="104"/>
      <c r="S5467" s="109"/>
      <c r="T5467" s="110"/>
      <c r="U5467" s="111"/>
    </row>
    <row r="5468" spans="1:21" x14ac:dyDescent="0.2">
      <c r="A5468" s="112"/>
      <c r="B5468" s="104"/>
      <c r="C5468" s="104"/>
      <c r="D5468" s="132"/>
      <c r="E5468" s="105"/>
      <c r="F5468" s="106"/>
      <c r="G5468" s="106"/>
      <c r="H5468" s="104"/>
      <c r="I5468" s="104"/>
      <c r="J5468" s="104"/>
      <c r="K5468" s="104"/>
      <c r="L5468" s="107"/>
      <c r="M5468" s="105"/>
      <c r="N5468" s="104"/>
      <c r="O5468" s="113"/>
      <c r="P5468" s="108"/>
      <c r="Q5468" s="104"/>
      <c r="R5468" s="104"/>
      <c r="S5468" s="109"/>
      <c r="T5468" s="110"/>
      <c r="U5468" s="111"/>
    </row>
    <row r="5469" spans="1:21" x14ac:dyDescent="0.2">
      <c r="A5469" s="112"/>
      <c r="B5469" s="104"/>
      <c r="C5469" s="104"/>
      <c r="D5469" s="132"/>
      <c r="E5469" s="105"/>
      <c r="F5469" s="106"/>
      <c r="G5469" s="106"/>
      <c r="H5469" s="104"/>
      <c r="I5469" s="104"/>
      <c r="J5469" s="104"/>
      <c r="K5469" s="104"/>
      <c r="L5469" s="107"/>
      <c r="M5469" s="105"/>
      <c r="N5469" s="104"/>
      <c r="O5469" s="113"/>
      <c r="P5469" s="108"/>
      <c r="Q5469" s="104"/>
      <c r="R5469" s="104"/>
      <c r="S5469" s="109"/>
      <c r="T5469" s="110"/>
      <c r="U5469" s="111"/>
    </row>
    <row r="5470" spans="1:21" x14ac:dyDescent="0.2">
      <c r="A5470" s="112"/>
      <c r="B5470" s="104"/>
      <c r="C5470" s="104"/>
      <c r="D5470" s="132"/>
      <c r="E5470" s="105"/>
      <c r="F5470" s="106"/>
      <c r="G5470" s="106"/>
      <c r="H5470" s="104"/>
      <c r="I5470" s="104"/>
      <c r="J5470" s="104"/>
      <c r="K5470" s="104"/>
      <c r="L5470" s="107"/>
      <c r="M5470" s="105"/>
      <c r="N5470" s="104"/>
      <c r="O5470" s="113"/>
      <c r="P5470" s="108"/>
      <c r="Q5470" s="104"/>
      <c r="R5470" s="104"/>
      <c r="S5470" s="109"/>
      <c r="T5470" s="110"/>
      <c r="U5470" s="111"/>
    </row>
    <row r="5471" spans="1:21" x14ac:dyDescent="0.2">
      <c r="A5471" s="112"/>
      <c r="B5471" s="104"/>
      <c r="C5471" s="104"/>
      <c r="D5471" s="132"/>
      <c r="E5471" s="105"/>
      <c r="F5471" s="106"/>
      <c r="G5471" s="106"/>
      <c r="H5471" s="104"/>
      <c r="I5471" s="104"/>
      <c r="J5471" s="104"/>
      <c r="K5471" s="104"/>
      <c r="L5471" s="107"/>
      <c r="M5471" s="105"/>
      <c r="N5471" s="104"/>
      <c r="O5471" s="113"/>
      <c r="P5471" s="108"/>
      <c r="Q5471" s="104"/>
      <c r="R5471" s="104"/>
      <c r="S5471" s="109"/>
      <c r="T5471" s="110"/>
      <c r="U5471" s="111"/>
    </row>
    <row r="5472" spans="1:21" x14ac:dyDescent="0.2">
      <c r="A5472" s="112"/>
      <c r="B5472" s="104"/>
      <c r="C5472" s="104"/>
      <c r="D5472" s="132"/>
      <c r="E5472" s="105"/>
      <c r="F5472" s="106"/>
      <c r="G5472" s="106"/>
      <c r="H5472" s="104"/>
      <c r="I5472" s="104"/>
      <c r="J5472" s="104"/>
      <c r="K5472" s="104"/>
      <c r="L5472" s="107"/>
      <c r="M5472" s="105"/>
      <c r="N5472" s="104"/>
      <c r="O5472" s="113"/>
      <c r="P5472" s="108"/>
      <c r="Q5472" s="104"/>
      <c r="R5472" s="104"/>
      <c r="S5472" s="109"/>
      <c r="T5472" s="110"/>
      <c r="U5472" s="111"/>
    </row>
    <row r="5473" spans="1:21" x14ac:dyDescent="0.2">
      <c r="A5473" s="112"/>
      <c r="B5473" s="104"/>
      <c r="C5473" s="104"/>
      <c r="D5473" s="132"/>
      <c r="E5473" s="105"/>
      <c r="F5473" s="106"/>
      <c r="G5473" s="106"/>
      <c r="H5473" s="104"/>
      <c r="I5473" s="104"/>
      <c r="J5473" s="104"/>
      <c r="K5473" s="104"/>
      <c r="L5473" s="107"/>
      <c r="M5473" s="105"/>
      <c r="N5473" s="104"/>
      <c r="O5473" s="113"/>
      <c r="P5473" s="108"/>
      <c r="Q5473" s="104"/>
      <c r="R5473" s="104"/>
      <c r="S5473" s="109"/>
      <c r="T5473" s="110"/>
      <c r="U5473" s="111"/>
    </row>
    <row r="5474" spans="1:21" x14ac:dyDescent="0.2">
      <c r="A5474" s="112"/>
      <c r="B5474" s="104"/>
      <c r="C5474" s="104"/>
      <c r="D5474" s="132"/>
      <c r="E5474" s="105"/>
      <c r="F5474" s="106"/>
      <c r="G5474" s="106"/>
      <c r="H5474" s="104"/>
      <c r="I5474" s="104"/>
      <c r="J5474" s="104"/>
      <c r="K5474" s="104"/>
      <c r="L5474" s="107"/>
      <c r="M5474" s="105"/>
      <c r="N5474" s="104"/>
      <c r="O5474" s="113"/>
      <c r="P5474" s="108"/>
      <c r="Q5474" s="104"/>
      <c r="R5474" s="104"/>
      <c r="S5474" s="109"/>
      <c r="T5474" s="110"/>
      <c r="U5474" s="111"/>
    </row>
    <row r="5475" spans="1:21" x14ac:dyDescent="0.2">
      <c r="A5475" s="112"/>
      <c r="B5475" s="104"/>
      <c r="C5475" s="104"/>
      <c r="D5475" s="132"/>
      <c r="E5475" s="105"/>
      <c r="F5475" s="106"/>
      <c r="G5475" s="106"/>
      <c r="H5475" s="104"/>
      <c r="I5475" s="104"/>
      <c r="J5475" s="104"/>
      <c r="K5475" s="104"/>
      <c r="L5475" s="107"/>
      <c r="M5475" s="105"/>
      <c r="N5475" s="104"/>
      <c r="O5475" s="113"/>
      <c r="P5475" s="108"/>
      <c r="Q5475" s="104"/>
      <c r="R5475" s="104"/>
      <c r="S5475" s="109"/>
      <c r="T5475" s="110"/>
      <c r="U5475" s="111"/>
    </row>
    <row r="5476" spans="1:21" x14ac:dyDescent="0.2">
      <c r="A5476" s="112"/>
      <c r="B5476" s="104"/>
      <c r="C5476" s="104"/>
      <c r="D5476" s="132"/>
      <c r="E5476" s="105"/>
      <c r="F5476" s="106"/>
      <c r="G5476" s="106"/>
      <c r="H5476" s="104"/>
      <c r="I5476" s="104"/>
      <c r="J5476" s="104"/>
      <c r="K5476" s="104"/>
      <c r="L5476" s="107"/>
      <c r="M5476" s="105"/>
      <c r="N5476" s="104"/>
      <c r="O5476" s="113"/>
      <c r="P5476" s="108"/>
      <c r="Q5476" s="104"/>
      <c r="R5476" s="104"/>
      <c r="S5476" s="109"/>
      <c r="T5476" s="110"/>
      <c r="U5476" s="111"/>
    </row>
    <row r="5477" spans="1:21" x14ac:dyDescent="0.2">
      <c r="A5477" s="112"/>
      <c r="B5477" s="104"/>
      <c r="C5477" s="104"/>
      <c r="D5477" s="132"/>
      <c r="E5477" s="105"/>
      <c r="F5477" s="106"/>
      <c r="G5477" s="106"/>
      <c r="H5477" s="104"/>
      <c r="I5477" s="104"/>
      <c r="J5477" s="104"/>
      <c r="K5477" s="104"/>
      <c r="L5477" s="107"/>
      <c r="M5477" s="105"/>
      <c r="N5477" s="104"/>
      <c r="O5477" s="113"/>
      <c r="P5477" s="108"/>
      <c r="Q5477" s="104"/>
      <c r="R5477" s="104"/>
      <c r="S5477" s="109"/>
      <c r="T5477" s="110"/>
      <c r="U5477" s="111"/>
    </row>
    <row r="5478" spans="1:21" x14ac:dyDescent="0.2">
      <c r="A5478" s="112"/>
      <c r="B5478" s="104"/>
      <c r="C5478" s="104"/>
      <c r="D5478" s="132"/>
      <c r="E5478" s="105"/>
      <c r="F5478" s="106"/>
      <c r="G5478" s="106"/>
      <c r="H5478" s="104"/>
      <c r="I5478" s="104"/>
      <c r="J5478" s="104"/>
      <c r="K5478" s="104"/>
      <c r="L5478" s="107"/>
      <c r="M5478" s="105"/>
      <c r="N5478" s="104"/>
      <c r="O5478" s="113"/>
      <c r="P5478" s="108"/>
      <c r="Q5478" s="104"/>
      <c r="R5478" s="104"/>
      <c r="S5478" s="109"/>
      <c r="T5478" s="110"/>
      <c r="U5478" s="111"/>
    </row>
    <row r="5479" spans="1:21" x14ac:dyDescent="0.2">
      <c r="A5479" s="112"/>
      <c r="B5479" s="104"/>
      <c r="C5479" s="104"/>
      <c r="D5479" s="132"/>
      <c r="E5479" s="105"/>
      <c r="F5479" s="106"/>
      <c r="G5479" s="106"/>
      <c r="H5479" s="104"/>
      <c r="I5479" s="104"/>
      <c r="J5479" s="104"/>
      <c r="K5479" s="104"/>
      <c r="L5479" s="107"/>
      <c r="M5479" s="105"/>
      <c r="N5479" s="104"/>
      <c r="O5479" s="113"/>
      <c r="P5479" s="108"/>
      <c r="Q5479" s="104"/>
      <c r="R5479" s="104"/>
      <c r="S5479" s="109"/>
      <c r="T5479" s="110"/>
      <c r="U5479" s="111"/>
    </row>
    <row r="5480" spans="1:21" x14ac:dyDescent="0.2">
      <c r="A5480" s="112"/>
      <c r="B5480" s="104"/>
      <c r="C5480" s="104"/>
      <c r="D5480" s="132"/>
      <c r="E5480" s="105"/>
      <c r="F5480" s="106"/>
      <c r="G5480" s="106"/>
      <c r="H5480" s="104"/>
      <c r="I5480" s="104"/>
      <c r="J5480" s="104"/>
      <c r="K5480" s="104"/>
      <c r="L5480" s="107"/>
      <c r="M5480" s="105"/>
      <c r="N5480" s="104"/>
      <c r="O5480" s="113"/>
      <c r="P5480" s="108"/>
      <c r="Q5480" s="104"/>
      <c r="R5480" s="104"/>
      <c r="S5480" s="109"/>
      <c r="T5480" s="110"/>
      <c r="U5480" s="111"/>
    </row>
    <row r="5481" spans="1:21" x14ac:dyDescent="0.2">
      <c r="A5481" s="112"/>
      <c r="B5481" s="104"/>
      <c r="C5481" s="104"/>
      <c r="D5481" s="132"/>
      <c r="E5481" s="105"/>
      <c r="F5481" s="106"/>
      <c r="G5481" s="106"/>
      <c r="H5481" s="104"/>
      <c r="I5481" s="104"/>
      <c r="J5481" s="104"/>
      <c r="K5481" s="104"/>
      <c r="L5481" s="107"/>
      <c r="M5481" s="105"/>
      <c r="N5481" s="104"/>
      <c r="O5481" s="113"/>
      <c r="P5481" s="108"/>
      <c r="Q5481" s="104"/>
      <c r="R5481" s="104"/>
      <c r="S5481" s="109"/>
      <c r="T5481" s="110"/>
      <c r="U5481" s="111"/>
    </row>
    <row r="5482" spans="1:21" x14ac:dyDescent="0.2">
      <c r="A5482" s="112"/>
      <c r="B5482" s="104"/>
      <c r="C5482" s="104"/>
      <c r="D5482" s="132"/>
      <c r="E5482" s="105"/>
      <c r="F5482" s="106"/>
      <c r="G5482" s="106"/>
      <c r="H5482" s="104"/>
      <c r="I5482" s="104"/>
      <c r="J5482" s="104"/>
      <c r="K5482" s="104"/>
      <c r="L5482" s="107"/>
      <c r="M5482" s="105"/>
      <c r="N5482" s="104"/>
      <c r="O5482" s="113"/>
      <c r="P5482" s="108"/>
      <c r="Q5482" s="104"/>
      <c r="R5482" s="104"/>
      <c r="S5482" s="109"/>
      <c r="T5482" s="110"/>
      <c r="U5482" s="111"/>
    </row>
    <row r="5483" spans="1:21" x14ac:dyDescent="0.2">
      <c r="A5483" s="112"/>
      <c r="B5483" s="104"/>
      <c r="C5483" s="104"/>
      <c r="D5483" s="132"/>
      <c r="E5483" s="105"/>
      <c r="F5483" s="106"/>
      <c r="G5483" s="106"/>
      <c r="H5483" s="104"/>
      <c r="I5483" s="104"/>
      <c r="J5483" s="104"/>
      <c r="K5483" s="104"/>
      <c r="L5483" s="107"/>
      <c r="M5483" s="105"/>
      <c r="N5483" s="104"/>
      <c r="O5483" s="113"/>
      <c r="P5483" s="108"/>
      <c r="Q5483" s="104"/>
      <c r="R5483" s="104"/>
      <c r="S5483" s="109"/>
      <c r="T5483" s="110"/>
      <c r="U5483" s="111"/>
    </row>
    <row r="5484" spans="1:21" x14ac:dyDescent="0.2">
      <c r="A5484" s="112"/>
      <c r="B5484" s="104"/>
      <c r="C5484" s="104"/>
      <c r="D5484" s="132"/>
      <c r="E5484" s="105"/>
      <c r="F5484" s="106"/>
      <c r="G5484" s="106"/>
      <c r="H5484" s="104"/>
      <c r="I5484" s="104"/>
      <c r="J5484" s="104"/>
      <c r="K5484" s="104"/>
      <c r="L5484" s="107"/>
      <c r="M5484" s="105"/>
      <c r="N5484" s="104"/>
      <c r="O5484" s="113"/>
      <c r="P5484" s="108"/>
      <c r="Q5484" s="104"/>
      <c r="R5484" s="104"/>
      <c r="S5484" s="109"/>
      <c r="T5484" s="110"/>
      <c r="U5484" s="111"/>
    </row>
    <row r="5485" spans="1:21" x14ac:dyDescent="0.2">
      <c r="A5485" s="112"/>
      <c r="B5485" s="104"/>
      <c r="C5485" s="104"/>
      <c r="D5485" s="132"/>
      <c r="E5485" s="105"/>
      <c r="F5485" s="106"/>
      <c r="G5485" s="106"/>
      <c r="H5485" s="104"/>
      <c r="I5485" s="104"/>
      <c r="J5485" s="104"/>
      <c r="K5485" s="104"/>
      <c r="L5485" s="107"/>
      <c r="M5485" s="105"/>
      <c r="N5485" s="104"/>
      <c r="O5485" s="113"/>
      <c r="P5485" s="108"/>
      <c r="Q5485" s="104"/>
      <c r="R5485" s="104"/>
      <c r="S5485" s="109"/>
      <c r="T5485" s="110"/>
      <c r="U5485" s="111"/>
    </row>
    <row r="5486" spans="1:21" x14ac:dyDescent="0.2">
      <c r="A5486" s="112"/>
      <c r="B5486" s="104"/>
      <c r="C5486" s="104"/>
      <c r="D5486" s="132"/>
      <c r="E5486" s="105"/>
      <c r="F5486" s="106"/>
      <c r="G5486" s="106"/>
      <c r="H5486" s="104"/>
      <c r="I5486" s="104"/>
      <c r="J5486" s="104"/>
      <c r="K5486" s="104"/>
      <c r="L5486" s="107"/>
      <c r="M5486" s="105"/>
      <c r="N5486" s="104"/>
      <c r="O5486" s="113"/>
      <c r="P5486" s="108"/>
      <c r="Q5486" s="104"/>
      <c r="R5486" s="104"/>
      <c r="S5486" s="109"/>
      <c r="T5486" s="110"/>
      <c r="U5486" s="111"/>
    </row>
    <row r="5487" spans="1:21" x14ac:dyDescent="0.2">
      <c r="A5487" s="112"/>
      <c r="B5487" s="104"/>
      <c r="C5487" s="104"/>
      <c r="D5487" s="132"/>
      <c r="E5487" s="105"/>
      <c r="F5487" s="106"/>
      <c r="G5487" s="106"/>
      <c r="H5487" s="104"/>
      <c r="I5487" s="104"/>
      <c r="J5487" s="104"/>
      <c r="K5487" s="104"/>
      <c r="L5487" s="107"/>
      <c r="M5487" s="105"/>
      <c r="N5487" s="104"/>
      <c r="O5487" s="113"/>
      <c r="P5487" s="108"/>
      <c r="Q5487" s="104"/>
      <c r="R5487" s="104"/>
      <c r="S5487" s="109"/>
      <c r="T5487" s="110"/>
      <c r="U5487" s="111"/>
    </row>
    <row r="5488" spans="1:21" x14ac:dyDescent="0.2">
      <c r="A5488" s="112"/>
      <c r="B5488" s="104"/>
      <c r="C5488" s="104"/>
      <c r="D5488" s="132"/>
      <c r="E5488" s="105"/>
      <c r="F5488" s="106"/>
      <c r="G5488" s="106"/>
      <c r="H5488" s="104"/>
      <c r="I5488" s="104"/>
      <c r="J5488" s="104"/>
      <c r="K5488" s="104"/>
      <c r="L5488" s="107"/>
      <c r="M5488" s="105"/>
      <c r="N5488" s="104"/>
      <c r="O5488" s="113"/>
      <c r="P5488" s="108"/>
      <c r="Q5488" s="104"/>
      <c r="R5488" s="104"/>
      <c r="S5488" s="109"/>
      <c r="T5488" s="110"/>
      <c r="U5488" s="111"/>
    </row>
    <row r="5489" spans="1:21" x14ac:dyDescent="0.2">
      <c r="A5489" s="112"/>
      <c r="B5489" s="104"/>
      <c r="C5489" s="104"/>
      <c r="D5489" s="132"/>
      <c r="E5489" s="105"/>
      <c r="F5489" s="106"/>
      <c r="G5489" s="106"/>
      <c r="H5489" s="104"/>
      <c r="I5489" s="104"/>
      <c r="J5489" s="104"/>
      <c r="K5489" s="104"/>
      <c r="L5489" s="107"/>
      <c r="M5489" s="105"/>
      <c r="N5489" s="104"/>
      <c r="O5489" s="113"/>
      <c r="P5489" s="108"/>
      <c r="Q5489" s="104"/>
      <c r="R5489" s="104"/>
      <c r="S5489" s="109"/>
      <c r="T5489" s="110"/>
      <c r="U5489" s="111"/>
    </row>
    <row r="5490" spans="1:21" x14ac:dyDescent="0.2">
      <c r="A5490" s="112"/>
      <c r="B5490" s="104"/>
      <c r="C5490" s="104"/>
      <c r="D5490" s="132"/>
      <c r="E5490" s="105"/>
      <c r="F5490" s="106"/>
      <c r="G5490" s="106"/>
      <c r="H5490" s="104"/>
      <c r="I5490" s="104"/>
      <c r="J5490" s="104"/>
      <c r="K5490" s="104"/>
      <c r="L5490" s="107"/>
      <c r="M5490" s="105"/>
      <c r="N5490" s="104"/>
      <c r="O5490" s="113"/>
      <c r="P5490" s="108"/>
      <c r="Q5490" s="104"/>
      <c r="R5490" s="104"/>
      <c r="S5490" s="109"/>
      <c r="T5490" s="110"/>
      <c r="U5490" s="111"/>
    </row>
    <row r="5491" spans="1:21" x14ac:dyDescent="0.2">
      <c r="A5491" s="112"/>
      <c r="B5491" s="104"/>
      <c r="C5491" s="104"/>
      <c r="D5491" s="132"/>
      <c r="E5491" s="105"/>
      <c r="F5491" s="106"/>
      <c r="G5491" s="106"/>
      <c r="H5491" s="104"/>
      <c r="I5491" s="104"/>
      <c r="J5491" s="104"/>
      <c r="K5491" s="104"/>
      <c r="L5491" s="107"/>
      <c r="M5491" s="105"/>
      <c r="N5491" s="104"/>
      <c r="O5491" s="113"/>
      <c r="P5491" s="108"/>
      <c r="Q5491" s="104"/>
      <c r="R5491" s="104"/>
      <c r="S5491" s="109"/>
      <c r="T5491" s="110"/>
      <c r="U5491" s="111"/>
    </row>
    <row r="5492" spans="1:21" x14ac:dyDescent="0.2">
      <c r="A5492" s="112"/>
      <c r="B5492" s="104"/>
      <c r="C5492" s="104"/>
      <c r="D5492" s="132"/>
      <c r="E5492" s="105"/>
      <c r="F5492" s="106"/>
      <c r="G5492" s="106"/>
      <c r="H5492" s="104"/>
      <c r="I5492" s="104"/>
      <c r="J5492" s="104"/>
      <c r="K5492" s="104"/>
      <c r="L5492" s="107"/>
      <c r="M5492" s="105"/>
      <c r="N5492" s="104"/>
      <c r="O5492" s="113"/>
      <c r="P5492" s="108"/>
      <c r="Q5492" s="104"/>
      <c r="R5492" s="104"/>
      <c r="S5492" s="109"/>
      <c r="T5492" s="110"/>
      <c r="U5492" s="111"/>
    </row>
    <row r="5493" spans="1:21" x14ac:dyDescent="0.2">
      <c r="A5493" s="112"/>
      <c r="B5493" s="104"/>
      <c r="C5493" s="104"/>
      <c r="D5493" s="132"/>
      <c r="E5493" s="105"/>
      <c r="F5493" s="106"/>
      <c r="G5493" s="106"/>
      <c r="H5493" s="104"/>
      <c r="I5493" s="104"/>
      <c r="J5493" s="104"/>
      <c r="K5493" s="104"/>
      <c r="L5493" s="107"/>
      <c r="M5493" s="105"/>
      <c r="N5493" s="104"/>
      <c r="O5493" s="113"/>
      <c r="P5493" s="108"/>
      <c r="Q5493" s="104"/>
      <c r="R5493" s="104"/>
      <c r="S5493" s="109"/>
      <c r="T5493" s="110"/>
      <c r="U5493" s="111"/>
    </row>
    <row r="5494" spans="1:21" x14ac:dyDescent="0.2">
      <c r="A5494" s="112"/>
      <c r="B5494" s="104"/>
      <c r="C5494" s="104"/>
      <c r="D5494" s="132"/>
      <c r="E5494" s="105"/>
      <c r="F5494" s="106"/>
      <c r="G5494" s="106"/>
      <c r="H5494" s="104"/>
      <c r="I5494" s="104"/>
      <c r="J5494" s="104"/>
      <c r="K5494" s="104"/>
      <c r="L5494" s="107"/>
      <c r="M5494" s="105"/>
      <c r="N5494" s="104"/>
      <c r="O5494" s="113"/>
      <c r="P5494" s="108"/>
      <c r="Q5494" s="104"/>
      <c r="R5494" s="104"/>
      <c r="S5494" s="109"/>
      <c r="T5494" s="110"/>
      <c r="U5494" s="111"/>
    </row>
    <row r="5495" spans="1:21" x14ac:dyDescent="0.2">
      <c r="A5495" s="112"/>
      <c r="B5495" s="104"/>
      <c r="C5495" s="104"/>
      <c r="D5495" s="132"/>
      <c r="E5495" s="105"/>
      <c r="F5495" s="106"/>
      <c r="G5495" s="106"/>
      <c r="H5495" s="104"/>
      <c r="I5495" s="104"/>
      <c r="J5495" s="104"/>
      <c r="K5495" s="104"/>
      <c r="L5495" s="107"/>
      <c r="M5495" s="105"/>
      <c r="N5495" s="104"/>
      <c r="O5495" s="113"/>
      <c r="P5495" s="108"/>
      <c r="Q5495" s="104"/>
      <c r="R5495" s="104"/>
      <c r="S5495" s="109"/>
      <c r="T5495" s="110"/>
      <c r="U5495" s="111"/>
    </row>
    <row r="5496" spans="1:21" x14ac:dyDescent="0.2">
      <c r="A5496" s="112"/>
      <c r="B5496" s="104"/>
      <c r="C5496" s="104"/>
      <c r="D5496" s="132"/>
      <c r="E5496" s="105"/>
      <c r="F5496" s="106"/>
      <c r="G5496" s="106"/>
      <c r="H5496" s="104"/>
      <c r="I5496" s="104"/>
      <c r="J5496" s="104"/>
      <c r="K5496" s="104"/>
      <c r="L5496" s="107"/>
      <c r="M5496" s="105"/>
      <c r="N5496" s="104"/>
      <c r="O5496" s="113"/>
      <c r="P5496" s="108"/>
      <c r="Q5496" s="104"/>
      <c r="R5496" s="104"/>
      <c r="S5496" s="109"/>
      <c r="T5496" s="110"/>
      <c r="U5496" s="111"/>
    </row>
    <row r="5497" spans="1:21" x14ac:dyDescent="0.2">
      <c r="A5497" s="112"/>
      <c r="B5497" s="104"/>
      <c r="C5497" s="104"/>
      <c r="D5497" s="132"/>
      <c r="E5497" s="105"/>
      <c r="F5497" s="106"/>
      <c r="G5497" s="106"/>
      <c r="H5497" s="104"/>
      <c r="I5497" s="104"/>
      <c r="J5497" s="104"/>
      <c r="K5497" s="104"/>
      <c r="L5497" s="107"/>
      <c r="M5497" s="105"/>
      <c r="N5497" s="104"/>
      <c r="O5497" s="113"/>
      <c r="P5497" s="108"/>
      <c r="Q5497" s="104"/>
      <c r="R5497" s="104"/>
      <c r="S5497" s="109"/>
      <c r="T5497" s="110"/>
      <c r="U5497" s="111"/>
    </row>
    <row r="5498" spans="1:21" x14ac:dyDescent="0.2">
      <c r="A5498" s="112"/>
      <c r="B5498" s="104"/>
      <c r="C5498" s="104"/>
      <c r="D5498" s="132"/>
      <c r="E5498" s="105"/>
      <c r="F5498" s="106"/>
      <c r="G5498" s="106"/>
      <c r="H5498" s="104"/>
      <c r="I5498" s="104"/>
      <c r="J5498" s="104"/>
      <c r="K5498" s="104"/>
      <c r="L5498" s="107"/>
      <c r="M5498" s="105"/>
      <c r="N5498" s="104"/>
      <c r="O5498" s="113"/>
      <c r="P5498" s="108"/>
      <c r="Q5498" s="104"/>
      <c r="R5498" s="104"/>
      <c r="S5498" s="109"/>
      <c r="T5498" s="110"/>
      <c r="U5498" s="111"/>
    </row>
    <row r="5499" spans="1:21" x14ac:dyDescent="0.2">
      <c r="A5499" s="112"/>
      <c r="B5499" s="104"/>
      <c r="C5499" s="104"/>
      <c r="D5499" s="132"/>
      <c r="E5499" s="105"/>
      <c r="F5499" s="106"/>
      <c r="G5499" s="106"/>
      <c r="H5499" s="104"/>
      <c r="I5499" s="104"/>
      <c r="J5499" s="104"/>
      <c r="K5499" s="104"/>
      <c r="L5499" s="107"/>
      <c r="M5499" s="105"/>
      <c r="N5499" s="104"/>
      <c r="O5499" s="113"/>
      <c r="P5499" s="108"/>
      <c r="Q5499" s="104"/>
      <c r="R5499" s="104"/>
      <c r="S5499" s="109"/>
      <c r="T5499" s="110"/>
      <c r="U5499" s="111"/>
    </row>
    <row r="5500" spans="1:21" x14ac:dyDescent="0.2">
      <c r="A5500" s="112"/>
      <c r="B5500" s="104"/>
      <c r="C5500" s="104"/>
      <c r="D5500" s="132"/>
      <c r="E5500" s="105"/>
      <c r="F5500" s="106"/>
      <c r="G5500" s="106"/>
      <c r="H5500" s="104"/>
      <c r="I5500" s="104"/>
      <c r="J5500" s="104"/>
      <c r="K5500" s="104"/>
      <c r="L5500" s="107"/>
      <c r="M5500" s="105"/>
      <c r="N5500" s="104"/>
      <c r="O5500" s="113"/>
      <c r="P5500" s="108"/>
      <c r="Q5500" s="104"/>
      <c r="R5500" s="104"/>
      <c r="S5500" s="109"/>
      <c r="T5500" s="110"/>
      <c r="U5500" s="111"/>
    </row>
    <row r="5501" spans="1:21" x14ac:dyDescent="0.2">
      <c r="A5501" s="112"/>
      <c r="B5501" s="104"/>
      <c r="C5501" s="104"/>
      <c r="D5501" s="132"/>
      <c r="E5501" s="105"/>
      <c r="F5501" s="106"/>
      <c r="G5501" s="106"/>
      <c r="H5501" s="104"/>
      <c r="I5501" s="104"/>
      <c r="J5501" s="104"/>
      <c r="K5501" s="104"/>
      <c r="L5501" s="107"/>
      <c r="M5501" s="105"/>
      <c r="N5501" s="104"/>
      <c r="O5501" s="113"/>
      <c r="P5501" s="108"/>
      <c r="Q5501" s="104"/>
      <c r="R5501" s="104"/>
      <c r="S5501" s="109"/>
      <c r="T5501" s="110"/>
      <c r="U5501" s="111"/>
    </row>
    <row r="5502" spans="1:21" x14ac:dyDescent="0.2">
      <c r="A5502" s="112"/>
      <c r="B5502" s="104"/>
      <c r="C5502" s="104"/>
      <c r="D5502" s="132"/>
      <c r="E5502" s="105"/>
      <c r="F5502" s="106"/>
      <c r="G5502" s="106"/>
      <c r="H5502" s="104"/>
      <c r="I5502" s="104"/>
      <c r="J5502" s="104"/>
      <c r="K5502" s="104"/>
      <c r="L5502" s="107"/>
      <c r="M5502" s="105"/>
      <c r="N5502" s="104"/>
      <c r="O5502" s="113"/>
      <c r="P5502" s="108"/>
      <c r="Q5502" s="104"/>
      <c r="R5502" s="104"/>
      <c r="S5502" s="109"/>
      <c r="T5502" s="110"/>
      <c r="U5502" s="111"/>
    </row>
    <row r="5503" spans="1:21" x14ac:dyDescent="0.2">
      <c r="A5503" s="112"/>
      <c r="B5503" s="104"/>
      <c r="C5503" s="104"/>
      <c r="D5503" s="132"/>
      <c r="E5503" s="105"/>
      <c r="F5503" s="106"/>
      <c r="G5503" s="106"/>
      <c r="H5503" s="104"/>
      <c r="I5503" s="104"/>
      <c r="J5503" s="104"/>
      <c r="K5503" s="104"/>
      <c r="L5503" s="107"/>
      <c r="M5503" s="105"/>
      <c r="N5503" s="104"/>
      <c r="O5503" s="113"/>
      <c r="P5503" s="108"/>
      <c r="Q5503" s="104"/>
      <c r="R5503" s="104"/>
      <c r="S5503" s="109"/>
      <c r="T5503" s="110"/>
      <c r="U5503" s="111"/>
    </row>
    <row r="5504" spans="1:21" x14ac:dyDescent="0.2">
      <c r="A5504" s="112"/>
      <c r="B5504" s="104"/>
      <c r="C5504" s="104"/>
      <c r="D5504" s="132"/>
      <c r="E5504" s="105"/>
      <c r="F5504" s="106"/>
      <c r="G5504" s="106"/>
      <c r="H5504" s="104"/>
      <c r="I5504" s="104"/>
      <c r="J5504" s="104"/>
      <c r="K5504" s="104"/>
      <c r="L5504" s="107"/>
      <c r="M5504" s="105"/>
      <c r="N5504" s="104"/>
      <c r="O5504" s="113"/>
      <c r="P5504" s="108"/>
      <c r="Q5504" s="104"/>
      <c r="R5504" s="104"/>
      <c r="S5504" s="109"/>
      <c r="T5504" s="110"/>
      <c r="U5504" s="111"/>
    </row>
    <row r="5505" spans="1:21" x14ac:dyDescent="0.2">
      <c r="A5505" s="112"/>
      <c r="B5505" s="104"/>
      <c r="C5505" s="104"/>
      <c r="D5505" s="132"/>
      <c r="E5505" s="105"/>
      <c r="F5505" s="106"/>
      <c r="G5505" s="106"/>
      <c r="H5505" s="104"/>
      <c r="I5505" s="104"/>
      <c r="J5505" s="104"/>
      <c r="K5505" s="104"/>
      <c r="L5505" s="107"/>
      <c r="M5505" s="105"/>
      <c r="N5505" s="104"/>
      <c r="O5505" s="113"/>
      <c r="P5505" s="108"/>
      <c r="Q5505" s="104"/>
      <c r="R5505" s="104"/>
      <c r="S5505" s="109"/>
      <c r="T5505" s="110"/>
      <c r="U5505" s="111"/>
    </row>
    <row r="5506" spans="1:21" x14ac:dyDescent="0.2">
      <c r="A5506" s="112"/>
      <c r="B5506" s="104"/>
      <c r="C5506" s="104"/>
      <c r="D5506" s="132"/>
      <c r="E5506" s="105"/>
      <c r="F5506" s="106"/>
      <c r="G5506" s="106"/>
      <c r="H5506" s="104"/>
      <c r="I5506" s="104"/>
      <c r="J5506" s="104"/>
      <c r="K5506" s="104"/>
      <c r="L5506" s="107"/>
      <c r="M5506" s="105"/>
      <c r="N5506" s="104"/>
      <c r="O5506" s="113"/>
      <c r="P5506" s="108"/>
      <c r="Q5506" s="104"/>
      <c r="R5506" s="104"/>
      <c r="S5506" s="109"/>
      <c r="T5506" s="110"/>
      <c r="U5506" s="111"/>
    </row>
    <row r="5507" spans="1:21" x14ac:dyDescent="0.2">
      <c r="A5507" s="112"/>
      <c r="B5507" s="104"/>
      <c r="C5507" s="104"/>
      <c r="D5507" s="132"/>
      <c r="E5507" s="105"/>
      <c r="F5507" s="106"/>
      <c r="G5507" s="106"/>
      <c r="H5507" s="104"/>
      <c r="I5507" s="104"/>
      <c r="J5507" s="104"/>
      <c r="K5507" s="104"/>
      <c r="L5507" s="107"/>
      <c r="M5507" s="105"/>
      <c r="N5507" s="104"/>
      <c r="O5507" s="113"/>
      <c r="P5507" s="108"/>
      <c r="Q5507" s="104"/>
      <c r="R5507" s="104"/>
      <c r="S5507" s="109"/>
      <c r="T5507" s="110"/>
      <c r="U5507" s="111"/>
    </row>
    <row r="5508" spans="1:21" x14ac:dyDescent="0.2">
      <c r="A5508" s="112"/>
      <c r="B5508" s="104"/>
      <c r="C5508" s="104"/>
      <c r="D5508" s="132"/>
      <c r="E5508" s="105"/>
      <c r="F5508" s="106"/>
      <c r="G5508" s="106"/>
      <c r="H5508" s="104"/>
      <c r="I5508" s="104"/>
      <c r="J5508" s="104"/>
      <c r="K5508" s="104"/>
      <c r="L5508" s="107"/>
      <c r="M5508" s="105"/>
      <c r="N5508" s="104"/>
      <c r="O5508" s="113"/>
      <c r="P5508" s="108"/>
      <c r="Q5508" s="104"/>
      <c r="R5508" s="104"/>
      <c r="S5508" s="109"/>
      <c r="T5508" s="110"/>
      <c r="U5508" s="111"/>
    </row>
    <row r="5509" spans="1:21" x14ac:dyDescent="0.2">
      <c r="A5509" s="112"/>
      <c r="B5509" s="104"/>
      <c r="C5509" s="104"/>
      <c r="D5509" s="132"/>
      <c r="E5509" s="105"/>
      <c r="F5509" s="106"/>
      <c r="G5509" s="106"/>
      <c r="H5509" s="104"/>
      <c r="I5509" s="104"/>
      <c r="J5509" s="104"/>
      <c r="K5509" s="104"/>
      <c r="L5509" s="107"/>
      <c r="M5509" s="105"/>
      <c r="N5509" s="104"/>
      <c r="O5509" s="113"/>
      <c r="P5509" s="108"/>
      <c r="Q5509" s="104"/>
      <c r="R5509" s="104"/>
      <c r="S5509" s="109"/>
      <c r="T5509" s="110"/>
      <c r="U5509" s="111"/>
    </row>
    <row r="5510" spans="1:21" x14ac:dyDescent="0.2">
      <c r="A5510" s="112"/>
      <c r="B5510" s="104"/>
      <c r="C5510" s="104"/>
      <c r="D5510" s="132"/>
      <c r="E5510" s="105"/>
      <c r="F5510" s="106"/>
      <c r="G5510" s="106"/>
      <c r="H5510" s="104"/>
      <c r="I5510" s="104"/>
      <c r="J5510" s="104"/>
      <c r="K5510" s="104"/>
      <c r="L5510" s="107"/>
      <c r="M5510" s="105"/>
      <c r="N5510" s="104"/>
      <c r="O5510" s="113"/>
      <c r="P5510" s="108"/>
      <c r="Q5510" s="104"/>
      <c r="R5510" s="104"/>
      <c r="S5510" s="109"/>
      <c r="T5510" s="110"/>
      <c r="U5510" s="111"/>
    </row>
    <row r="5511" spans="1:21" x14ac:dyDescent="0.2">
      <c r="A5511" s="112"/>
      <c r="B5511" s="104"/>
      <c r="C5511" s="104"/>
      <c r="D5511" s="132"/>
      <c r="E5511" s="105"/>
      <c r="F5511" s="106"/>
      <c r="G5511" s="106"/>
      <c r="H5511" s="104"/>
      <c r="I5511" s="104"/>
      <c r="J5511" s="104"/>
      <c r="K5511" s="104"/>
      <c r="L5511" s="107"/>
      <c r="M5511" s="105"/>
      <c r="N5511" s="104"/>
      <c r="O5511" s="113"/>
      <c r="P5511" s="108"/>
      <c r="Q5511" s="104"/>
      <c r="R5511" s="104"/>
      <c r="S5511" s="109"/>
      <c r="T5511" s="110"/>
      <c r="U5511" s="111"/>
    </row>
    <row r="5512" spans="1:21" x14ac:dyDescent="0.2">
      <c r="A5512" s="112"/>
      <c r="B5512" s="104"/>
      <c r="C5512" s="104"/>
      <c r="D5512" s="132"/>
      <c r="E5512" s="105"/>
      <c r="F5512" s="106"/>
      <c r="G5512" s="106"/>
      <c r="H5512" s="104"/>
      <c r="I5512" s="104"/>
      <c r="J5512" s="104"/>
      <c r="K5512" s="104"/>
      <c r="L5512" s="107"/>
      <c r="M5512" s="105"/>
      <c r="N5512" s="104"/>
      <c r="O5512" s="113"/>
      <c r="P5512" s="108"/>
      <c r="Q5512" s="104"/>
      <c r="R5512" s="104"/>
      <c r="S5512" s="109"/>
      <c r="T5512" s="110"/>
      <c r="U5512" s="111"/>
    </row>
    <row r="5513" spans="1:21" x14ac:dyDescent="0.2">
      <c r="A5513" s="112"/>
      <c r="B5513" s="104"/>
      <c r="C5513" s="104"/>
      <c r="D5513" s="132"/>
      <c r="E5513" s="105"/>
      <c r="F5513" s="106"/>
      <c r="G5513" s="106"/>
      <c r="H5513" s="104"/>
      <c r="I5513" s="104"/>
      <c r="J5513" s="104"/>
      <c r="K5513" s="104"/>
      <c r="L5513" s="107"/>
      <c r="M5513" s="105"/>
      <c r="N5513" s="104"/>
      <c r="O5513" s="113"/>
      <c r="P5513" s="108"/>
      <c r="Q5513" s="104"/>
      <c r="R5513" s="104"/>
      <c r="S5513" s="109"/>
      <c r="T5513" s="110"/>
      <c r="U5513" s="111"/>
    </row>
    <row r="5514" spans="1:21" x14ac:dyDescent="0.2">
      <c r="A5514" s="112"/>
      <c r="B5514" s="104"/>
      <c r="C5514" s="104"/>
      <c r="D5514" s="132"/>
      <c r="E5514" s="105"/>
      <c r="F5514" s="106"/>
      <c r="G5514" s="106"/>
      <c r="H5514" s="104"/>
      <c r="I5514" s="104"/>
      <c r="J5514" s="104"/>
      <c r="K5514" s="104"/>
      <c r="L5514" s="107"/>
      <c r="M5514" s="105"/>
      <c r="N5514" s="104"/>
      <c r="O5514" s="113"/>
      <c r="P5514" s="108"/>
      <c r="Q5514" s="104"/>
      <c r="R5514" s="104"/>
      <c r="S5514" s="109"/>
      <c r="T5514" s="110"/>
      <c r="U5514" s="111"/>
    </row>
    <row r="5515" spans="1:21" x14ac:dyDescent="0.2">
      <c r="A5515" s="112"/>
      <c r="B5515" s="104"/>
      <c r="C5515" s="104"/>
      <c r="D5515" s="132"/>
      <c r="E5515" s="105"/>
      <c r="F5515" s="106"/>
      <c r="G5515" s="106"/>
      <c r="H5515" s="104"/>
      <c r="I5515" s="104"/>
      <c r="J5515" s="104"/>
      <c r="K5515" s="104"/>
      <c r="L5515" s="107"/>
      <c r="M5515" s="105"/>
      <c r="N5515" s="104"/>
      <c r="O5515" s="113"/>
      <c r="P5515" s="108"/>
      <c r="Q5515" s="104"/>
      <c r="R5515" s="104"/>
      <c r="S5515" s="109"/>
      <c r="T5515" s="110"/>
      <c r="U5515" s="111"/>
    </row>
    <row r="5516" spans="1:21" x14ac:dyDescent="0.2">
      <c r="A5516" s="112"/>
      <c r="B5516" s="104"/>
      <c r="C5516" s="104"/>
      <c r="D5516" s="132"/>
      <c r="E5516" s="105"/>
      <c r="F5516" s="106"/>
      <c r="G5516" s="106"/>
      <c r="H5516" s="104"/>
      <c r="I5516" s="104"/>
      <c r="J5516" s="104"/>
      <c r="K5516" s="104"/>
      <c r="L5516" s="107"/>
      <c r="M5516" s="105"/>
      <c r="N5516" s="104"/>
      <c r="O5516" s="113"/>
      <c r="P5516" s="108"/>
      <c r="Q5516" s="104"/>
      <c r="R5516" s="104"/>
      <c r="S5516" s="109"/>
      <c r="T5516" s="110"/>
      <c r="U5516" s="111"/>
    </row>
    <row r="5517" spans="1:21" x14ac:dyDescent="0.2">
      <c r="A5517" s="112"/>
      <c r="B5517" s="104"/>
      <c r="C5517" s="104"/>
      <c r="D5517" s="132"/>
      <c r="E5517" s="105"/>
      <c r="F5517" s="106"/>
      <c r="G5517" s="106"/>
      <c r="H5517" s="104"/>
      <c r="I5517" s="104"/>
      <c r="J5517" s="104"/>
      <c r="K5517" s="104"/>
      <c r="L5517" s="107"/>
      <c r="M5517" s="105"/>
      <c r="N5517" s="104"/>
      <c r="O5517" s="113"/>
      <c r="P5517" s="108"/>
      <c r="Q5517" s="104"/>
      <c r="R5517" s="104"/>
      <c r="S5517" s="109"/>
      <c r="T5517" s="110"/>
      <c r="U5517" s="111"/>
    </row>
    <row r="5518" spans="1:21" x14ac:dyDescent="0.2">
      <c r="A5518" s="112"/>
      <c r="B5518" s="104"/>
      <c r="C5518" s="104"/>
      <c r="D5518" s="132"/>
      <c r="E5518" s="105"/>
      <c r="F5518" s="106"/>
      <c r="G5518" s="106"/>
      <c r="H5518" s="104"/>
      <c r="I5518" s="104"/>
      <c r="J5518" s="104"/>
      <c r="K5518" s="104"/>
      <c r="L5518" s="107"/>
      <c r="M5518" s="105"/>
      <c r="N5518" s="104"/>
      <c r="O5518" s="113"/>
      <c r="P5518" s="108"/>
      <c r="Q5518" s="104"/>
      <c r="R5518" s="104"/>
      <c r="S5518" s="109"/>
      <c r="T5518" s="110"/>
      <c r="U5518" s="111"/>
    </row>
    <row r="5519" spans="1:21" x14ac:dyDescent="0.2">
      <c r="A5519" s="112"/>
      <c r="B5519" s="104"/>
      <c r="C5519" s="104"/>
      <c r="D5519" s="132"/>
      <c r="E5519" s="105"/>
      <c r="F5519" s="106"/>
      <c r="G5519" s="106"/>
      <c r="H5519" s="104"/>
      <c r="I5519" s="104"/>
      <c r="J5519" s="104"/>
      <c r="K5519" s="104"/>
      <c r="L5519" s="107"/>
      <c r="M5519" s="105"/>
      <c r="N5519" s="104"/>
      <c r="O5519" s="113"/>
      <c r="P5519" s="108"/>
      <c r="Q5519" s="104"/>
      <c r="R5519" s="104"/>
      <c r="S5519" s="109"/>
      <c r="T5519" s="110"/>
      <c r="U5519" s="111"/>
    </row>
    <row r="5520" spans="1:21" x14ac:dyDescent="0.2">
      <c r="A5520" s="112"/>
      <c r="B5520" s="104"/>
      <c r="C5520" s="104"/>
      <c r="D5520" s="132"/>
      <c r="E5520" s="105"/>
      <c r="F5520" s="106"/>
      <c r="G5520" s="106"/>
      <c r="H5520" s="104"/>
      <c r="I5520" s="104"/>
      <c r="J5520" s="104"/>
      <c r="K5520" s="104"/>
      <c r="L5520" s="107"/>
      <c r="M5520" s="105"/>
      <c r="N5520" s="104"/>
      <c r="O5520" s="113"/>
      <c r="P5520" s="108"/>
      <c r="Q5520" s="104"/>
      <c r="R5520" s="104"/>
      <c r="S5520" s="109"/>
      <c r="T5520" s="110"/>
      <c r="U5520" s="111"/>
    </row>
    <row r="5521" spans="1:21" x14ac:dyDescent="0.2">
      <c r="A5521" s="112"/>
      <c r="B5521" s="104"/>
      <c r="C5521" s="104"/>
      <c r="D5521" s="132"/>
      <c r="E5521" s="105"/>
      <c r="F5521" s="106"/>
      <c r="G5521" s="106"/>
      <c r="H5521" s="104"/>
      <c r="I5521" s="104"/>
      <c r="J5521" s="104"/>
      <c r="K5521" s="104"/>
      <c r="L5521" s="107"/>
      <c r="M5521" s="105"/>
      <c r="N5521" s="104"/>
      <c r="O5521" s="113"/>
      <c r="P5521" s="108"/>
      <c r="Q5521" s="104"/>
      <c r="R5521" s="104"/>
      <c r="S5521" s="109"/>
      <c r="T5521" s="110"/>
      <c r="U5521" s="111"/>
    </row>
    <row r="5522" spans="1:21" x14ac:dyDescent="0.2">
      <c r="A5522" s="112"/>
      <c r="B5522" s="104"/>
      <c r="C5522" s="104"/>
      <c r="D5522" s="132"/>
      <c r="E5522" s="105"/>
      <c r="F5522" s="106"/>
      <c r="G5522" s="106"/>
      <c r="H5522" s="104"/>
      <c r="I5522" s="104"/>
      <c r="J5522" s="104"/>
      <c r="K5522" s="104"/>
      <c r="L5522" s="107"/>
      <c r="M5522" s="105"/>
      <c r="N5522" s="104"/>
      <c r="O5522" s="113"/>
      <c r="P5522" s="108"/>
      <c r="Q5522" s="104"/>
      <c r="R5522" s="104"/>
      <c r="S5522" s="109"/>
      <c r="T5522" s="110"/>
      <c r="U5522" s="111"/>
    </row>
    <row r="5523" spans="1:21" x14ac:dyDescent="0.2">
      <c r="A5523" s="112"/>
      <c r="B5523" s="104"/>
      <c r="C5523" s="104"/>
      <c r="D5523" s="132"/>
      <c r="E5523" s="105"/>
      <c r="F5523" s="106"/>
      <c r="G5523" s="106"/>
      <c r="H5523" s="104"/>
      <c r="I5523" s="104"/>
      <c r="J5523" s="104"/>
      <c r="K5523" s="104"/>
      <c r="L5523" s="107"/>
      <c r="M5523" s="105"/>
      <c r="N5523" s="104"/>
      <c r="O5523" s="113"/>
      <c r="P5523" s="108"/>
      <c r="Q5523" s="104"/>
      <c r="R5523" s="104"/>
      <c r="S5523" s="109"/>
      <c r="T5523" s="110"/>
      <c r="U5523" s="111"/>
    </row>
    <row r="5524" spans="1:21" x14ac:dyDescent="0.2">
      <c r="A5524" s="112"/>
      <c r="B5524" s="104"/>
      <c r="C5524" s="104"/>
      <c r="D5524" s="132"/>
      <c r="E5524" s="105"/>
      <c r="F5524" s="106"/>
      <c r="G5524" s="106"/>
      <c r="H5524" s="104"/>
      <c r="I5524" s="104"/>
      <c r="J5524" s="104"/>
      <c r="K5524" s="104"/>
      <c r="L5524" s="107"/>
      <c r="M5524" s="105"/>
      <c r="N5524" s="104"/>
      <c r="O5524" s="113"/>
      <c r="P5524" s="108"/>
      <c r="Q5524" s="104"/>
      <c r="R5524" s="104"/>
      <c r="S5524" s="109"/>
      <c r="T5524" s="110"/>
      <c r="U5524" s="111"/>
    </row>
    <row r="5525" spans="1:21" x14ac:dyDescent="0.2">
      <c r="A5525" s="112"/>
      <c r="B5525" s="104"/>
      <c r="C5525" s="104"/>
      <c r="D5525" s="132"/>
      <c r="E5525" s="105"/>
      <c r="F5525" s="106"/>
      <c r="G5525" s="106"/>
      <c r="H5525" s="104"/>
      <c r="I5525" s="104"/>
      <c r="J5525" s="104"/>
      <c r="K5525" s="104"/>
      <c r="L5525" s="107"/>
      <c r="M5525" s="105"/>
      <c r="N5525" s="104"/>
      <c r="O5525" s="113"/>
      <c r="P5525" s="108"/>
      <c r="Q5525" s="104"/>
      <c r="R5525" s="104"/>
      <c r="S5525" s="109"/>
      <c r="T5525" s="110"/>
      <c r="U5525" s="111"/>
    </row>
    <row r="5526" spans="1:21" x14ac:dyDescent="0.2">
      <c r="A5526" s="112"/>
      <c r="B5526" s="104"/>
      <c r="C5526" s="104"/>
      <c r="D5526" s="132"/>
      <c r="E5526" s="105"/>
      <c r="F5526" s="106"/>
      <c r="G5526" s="106"/>
      <c r="H5526" s="104"/>
      <c r="I5526" s="104"/>
      <c r="J5526" s="104"/>
      <c r="K5526" s="104"/>
      <c r="L5526" s="107"/>
      <c r="M5526" s="105"/>
      <c r="N5526" s="104"/>
      <c r="O5526" s="113"/>
      <c r="P5526" s="108"/>
      <c r="Q5526" s="104"/>
      <c r="R5526" s="104"/>
      <c r="S5526" s="109"/>
      <c r="T5526" s="110"/>
      <c r="U5526" s="111"/>
    </row>
    <row r="5527" spans="1:21" x14ac:dyDescent="0.2">
      <c r="A5527" s="112"/>
      <c r="B5527" s="104"/>
      <c r="C5527" s="104"/>
      <c r="D5527" s="132"/>
      <c r="E5527" s="105"/>
      <c r="F5527" s="106"/>
      <c r="G5527" s="106"/>
      <c r="H5527" s="104"/>
      <c r="I5527" s="104"/>
      <c r="J5527" s="104"/>
      <c r="K5527" s="104"/>
      <c r="L5527" s="107"/>
      <c r="M5527" s="105"/>
      <c r="N5527" s="104"/>
      <c r="O5527" s="113"/>
      <c r="P5527" s="108"/>
      <c r="Q5527" s="104"/>
      <c r="R5527" s="104"/>
      <c r="S5527" s="109"/>
      <c r="T5527" s="110"/>
      <c r="U5527" s="111"/>
    </row>
    <row r="5528" spans="1:21" x14ac:dyDescent="0.2">
      <c r="A5528" s="112"/>
      <c r="B5528" s="104"/>
      <c r="C5528" s="104"/>
      <c r="D5528" s="132"/>
      <c r="E5528" s="105"/>
      <c r="F5528" s="106"/>
      <c r="G5528" s="106"/>
      <c r="H5528" s="104"/>
      <c r="I5528" s="104"/>
      <c r="J5528" s="104"/>
      <c r="K5528" s="104"/>
      <c r="L5528" s="107"/>
      <c r="M5528" s="105"/>
      <c r="N5528" s="104"/>
      <c r="O5528" s="113"/>
      <c r="P5528" s="108"/>
      <c r="Q5528" s="104"/>
      <c r="R5528" s="104"/>
      <c r="S5528" s="109"/>
      <c r="T5528" s="110"/>
      <c r="U5528" s="111"/>
    </row>
    <row r="5529" spans="1:21" x14ac:dyDescent="0.2">
      <c r="A5529" s="112"/>
      <c r="B5529" s="104"/>
      <c r="C5529" s="104"/>
      <c r="D5529" s="132"/>
      <c r="E5529" s="105"/>
      <c r="F5529" s="106"/>
      <c r="G5529" s="106"/>
      <c r="H5529" s="104"/>
      <c r="I5529" s="104"/>
      <c r="J5529" s="104"/>
      <c r="K5529" s="104"/>
      <c r="L5529" s="107"/>
      <c r="M5529" s="105"/>
      <c r="N5529" s="104"/>
      <c r="O5529" s="113"/>
      <c r="P5529" s="108"/>
      <c r="Q5529" s="104"/>
      <c r="R5529" s="104"/>
      <c r="S5529" s="109"/>
      <c r="T5529" s="110"/>
      <c r="U5529" s="111"/>
    </row>
    <row r="5530" spans="1:21" x14ac:dyDescent="0.2">
      <c r="A5530" s="112"/>
      <c r="B5530" s="104"/>
      <c r="C5530" s="104"/>
      <c r="D5530" s="132"/>
      <c r="E5530" s="105"/>
      <c r="F5530" s="106"/>
      <c r="G5530" s="106"/>
      <c r="H5530" s="104"/>
      <c r="I5530" s="104"/>
      <c r="J5530" s="104"/>
      <c r="K5530" s="104"/>
      <c r="L5530" s="107"/>
      <c r="M5530" s="105"/>
      <c r="N5530" s="104"/>
      <c r="O5530" s="113"/>
      <c r="P5530" s="108"/>
      <c r="Q5530" s="104"/>
      <c r="R5530" s="104"/>
      <c r="S5530" s="109"/>
      <c r="T5530" s="110"/>
      <c r="U5530" s="111"/>
    </row>
    <row r="5531" spans="1:21" x14ac:dyDescent="0.2">
      <c r="A5531" s="112"/>
      <c r="B5531" s="104"/>
      <c r="C5531" s="104"/>
      <c r="D5531" s="132"/>
      <c r="E5531" s="105"/>
      <c r="F5531" s="106"/>
      <c r="G5531" s="106"/>
      <c r="H5531" s="104"/>
      <c r="I5531" s="104"/>
      <c r="J5531" s="104"/>
      <c r="K5531" s="104"/>
      <c r="L5531" s="107"/>
      <c r="M5531" s="105"/>
      <c r="N5531" s="104"/>
      <c r="O5531" s="113"/>
      <c r="P5531" s="108"/>
      <c r="Q5531" s="104"/>
      <c r="R5531" s="104"/>
      <c r="S5531" s="109"/>
      <c r="T5531" s="110"/>
      <c r="U5531" s="111"/>
    </row>
    <row r="5532" spans="1:21" x14ac:dyDescent="0.2">
      <c r="A5532" s="112"/>
      <c r="B5532" s="104"/>
      <c r="C5532" s="104"/>
      <c r="D5532" s="132"/>
      <c r="E5532" s="105"/>
      <c r="F5532" s="106"/>
      <c r="G5532" s="106"/>
      <c r="H5532" s="104"/>
      <c r="I5532" s="104"/>
      <c r="J5532" s="104"/>
      <c r="K5532" s="104"/>
      <c r="L5532" s="107"/>
      <c r="M5532" s="105"/>
      <c r="N5532" s="104"/>
      <c r="O5532" s="113"/>
      <c r="P5532" s="108"/>
      <c r="Q5532" s="104"/>
      <c r="R5532" s="104"/>
      <c r="S5532" s="109"/>
      <c r="T5532" s="110"/>
      <c r="U5532" s="111"/>
    </row>
    <row r="5533" spans="1:21" x14ac:dyDescent="0.2">
      <c r="A5533" s="112"/>
      <c r="B5533" s="104"/>
      <c r="C5533" s="104"/>
      <c r="D5533" s="132"/>
      <c r="E5533" s="105"/>
      <c r="F5533" s="106"/>
      <c r="G5533" s="106"/>
      <c r="H5533" s="104"/>
      <c r="I5533" s="104"/>
      <c r="J5533" s="104"/>
      <c r="K5533" s="104"/>
      <c r="L5533" s="107"/>
      <c r="M5533" s="105"/>
      <c r="N5533" s="104"/>
      <c r="O5533" s="113"/>
      <c r="P5533" s="108"/>
      <c r="Q5533" s="104"/>
      <c r="R5533" s="104"/>
      <c r="S5533" s="109"/>
      <c r="T5533" s="110"/>
      <c r="U5533" s="111"/>
    </row>
    <row r="5534" spans="1:21" x14ac:dyDescent="0.2">
      <c r="A5534" s="112"/>
      <c r="B5534" s="104"/>
      <c r="C5534" s="104"/>
      <c r="D5534" s="132"/>
      <c r="E5534" s="105"/>
      <c r="F5534" s="106"/>
      <c r="G5534" s="106"/>
      <c r="H5534" s="104"/>
      <c r="I5534" s="104"/>
      <c r="J5534" s="104"/>
      <c r="K5534" s="104"/>
      <c r="L5534" s="107"/>
      <c r="M5534" s="105"/>
      <c r="N5534" s="104"/>
      <c r="O5534" s="113"/>
      <c r="P5534" s="108"/>
      <c r="Q5534" s="104"/>
      <c r="R5534" s="104"/>
      <c r="S5534" s="109"/>
      <c r="T5534" s="110"/>
      <c r="U5534" s="111"/>
    </row>
    <row r="5535" spans="1:21" x14ac:dyDescent="0.2">
      <c r="A5535" s="112"/>
      <c r="B5535" s="104"/>
      <c r="C5535" s="104"/>
      <c r="D5535" s="132"/>
      <c r="E5535" s="105"/>
      <c r="F5535" s="106"/>
      <c r="G5535" s="106"/>
      <c r="H5535" s="104"/>
      <c r="I5535" s="104"/>
      <c r="J5535" s="104"/>
      <c r="K5535" s="104"/>
      <c r="L5535" s="107"/>
      <c r="M5535" s="105"/>
      <c r="N5535" s="104"/>
      <c r="O5535" s="113"/>
      <c r="P5535" s="108"/>
      <c r="Q5535" s="104"/>
      <c r="R5535" s="104"/>
      <c r="S5535" s="109"/>
      <c r="T5535" s="110"/>
      <c r="U5535" s="111"/>
    </row>
    <row r="5536" spans="1:21" x14ac:dyDescent="0.2">
      <c r="A5536" s="112"/>
      <c r="B5536" s="104"/>
      <c r="C5536" s="104"/>
      <c r="D5536" s="132"/>
      <c r="E5536" s="105"/>
      <c r="F5536" s="106"/>
      <c r="G5536" s="106"/>
      <c r="H5536" s="104"/>
      <c r="I5536" s="104"/>
      <c r="J5536" s="104"/>
      <c r="K5536" s="104"/>
      <c r="L5536" s="107"/>
      <c r="M5536" s="105"/>
      <c r="N5536" s="104"/>
      <c r="O5536" s="113"/>
      <c r="P5536" s="108"/>
      <c r="Q5536" s="104"/>
      <c r="R5536" s="104"/>
      <c r="S5536" s="109"/>
      <c r="T5536" s="110"/>
      <c r="U5536" s="111"/>
    </row>
    <row r="5537" spans="1:21" x14ac:dyDescent="0.2">
      <c r="A5537" s="112"/>
      <c r="B5537" s="104"/>
      <c r="C5537" s="104"/>
      <c r="D5537" s="132"/>
      <c r="E5537" s="105"/>
      <c r="F5537" s="106"/>
      <c r="G5537" s="106"/>
      <c r="H5537" s="104"/>
      <c r="I5537" s="104"/>
      <c r="J5537" s="104"/>
      <c r="K5537" s="104"/>
      <c r="L5537" s="107"/>
      <c r="M5537" s="105"/>
      <c r="N5537" s="104"/>
      <c r="O5537" s="113"/>
      <c r="P5537" s="108"/>
      <c r="Q5537" s="104"/>
      <c r="R5537" s="104"/>
      <c r="S5537" s="109"/>
      <c r="T5537" s="110"/>
      <c r="U5537" s="111"/>
    </row>
    <row r="5538" spans="1:21" x14ac:dyDescent="0.2">
      <c r="A5538" s="112"/>
      <c r="B5538" s="104"/>
      <c r="C5538" s="104"/>
      <c r="D5538" s="132"/>
      <c r="E5538" s="105"/>
      <c r="F5538" s="106"/>
      <c r="G5538" s="106"/>
      <c r="H5538" s="104"/>
      <c r="I5538" s="104"/>
      <c r="J5538" s="104"/>
      <c r="K5538" s="104"/>
      <c r="L5538" s="107"/>
      <c r="M5538" s="105"/>
      <c r="N5538" s="104"/>
      <c r="O5538" s="113"/>
      <c r="P5538" s="108"/>
      <c r="Q5538" s="104"/>
      <c r="R5538" s="104"/>
      <c r="S5538" s="109"/>
      <c r="T5538" s="110"/>
      <c r="U5538" s="111"/>
    </row>
    <row r="5539" spans="1:21" x14ac:dyDescent="0.2">
      <c r="A5539" s="112"/>
      <c r="B5539" s="104"/>
      <c r="C5539" s="104"/>
      <c r="D5539" s="132"/>
      <c r="E5539" s="105"/>
      <c r="F5539" s="106"/>
      <c r="G5539" s="106"/>
      <c r="H5539" s="104"/>
      <c r="I5539" s="104"/>
      <c r="J5539" s="104"/>
      <c r="K5539" s="104"/>
      <c r="L5539" s="107"/>
      <c r="M5539" s="105"/>
      <c r="N5539" s="104"/>
      <c r="O5539" s="113"/>
      <c r="P5539" s="108"/>
      <c r="Q5539" s="104"/>
      <c r="R5539" s="104"/>
      <c r="S5539" s="109"/>
      <c r="T5539" s="110"/>
      <c r="U5539" s="111"/>
    </row>
    <row r="5540" spans="1:21" x14ac:dyDescent="0.2">
      <c r="A5540" s="112"/>
      <c r="B5540" s="104"/>
      <c r="C5540" s="104"/>
      <c r="D5540" s="132"/>
      <c r="E5540" s="105"/>
      <c r="F5540" s="106"/>
      <c r="G5540" s="106"/>
      <c r="H5540" s="104"/>
      <c r="I5540" s="104"/>
      <c r="J5540" s="104"/>
      <c r="K5540" s="104"/>
      <c r="L5540" s="107"/>
      <c r="M5540" s="105"/>
      <c r="N5540" s="104"/>
      <c r="O5540" s="113"/>
      <c r="P5540" s="108"/>
      <c r="Q5540" s="104"/>
      <c r="R5540" s="104"/>
      <c r="S5540" s="109"/>
      <c r="T5540" s="110"/>
      <c r="U5540" s="111"/>
    </row>
    <row r="5541" spans="1:21" x14ac:dyDescent="0.2">
      <c r="A5541" s="112"/>
      <c r="B5541" s="104"/>
      <c r="C5541" s="104"/>
      <c r="D5541" s="132"/>
      <c r="E5541" s="105"/>
      <c r="F5541" s="106"/>
      <c r="G5541" s="106"/>
      <c r="H5541" s="104"/>
      <c r="I5541" s="104"/>
      <c r="J5541" s="104"/>
      <c r="K5541" s="104"/>
      <c r="L5541" s="107"/>
      <c r="M5541" s="105"/>
      <c r="N5541" s="104"/>
      <c r="O5541" s="113"/>
      <c r="P5541" s="108"/>
      <c r="Q5541" s="104"/>
      <c r="R5541" s="104"/>
      <c r="S5541" s="109"/>
      <c r="T5541" s="110"/>
      <c r="U5541" s="111"/>
    </row>
    <row r="5542" spans="1:21" x14ac:dyDescent="0.2">
      <c r="A5542" s="112"/>
      <c r="B5542" s="104"/>
      <c r="C5542" s="104"/>
      <c r="D5542" s="132"/>
      <c r="E5542" s="105"/>
      <c r="F5542" s="106"/>
      <c r="G5542" s="106"/>
      <c r="H5542" s="104"/>
      <c r="I5542" s="104"/>
      <c r="J5542" s="104"/>
      <c r="K5542" s="104"/>
      <c r="L5542" s="107"/>
      <c r="M5542" s="105"/>
      <c r="N5542" s="104"/>
      <c r="O5542" s="113"/>
      <c r="P5542" s="108"/>
      <c r="Q5542" s="104"/>
      <c r="R5542" s="104"/>
      <c r="S5542" s="109"/>
      <c r="T5542" s="110"/>
      <c r="U5542" s="111"/>
    </row>
    <row r="5543" spans="1:21" x14ac:dyDescent="0.2">
      <c r="A5543" s="112"/>
      <c r="B5543" s="104"/>
      <c r="C5543" s="104"/>
      <c r="D5543" s="132"/>
      <c r="E5543" s="105"/>
      <c r="F5543" s="106"/>
      <c r="G5543" s="106"/>
      <c r="H5543" s="104"/>
      <c r="I5543" s="104"/>
      <c r="J5543" s="104"/>
      <c r="K5543" s="104"/>
      <c r="L5543" s="107"/>
      <c r="M5543" s="105"/>
      <c r="N5543" s="104"/>
      <c r="O5543" s="113"/>
      <c r="P5543" s="108"/>
      <c r="Q5543" s="104"/>
      <c r="R5543" s="104"/>
      <c r="S5543" s="109"/>
      <c r="T5543" s="110"/>
      <c r="U5543" s="111"/>
    </row>
    <row r="5544" spans="1:21" x14ac:dyDescent="0.2">
      <c r="A5544" s="112"/>
      <c r="B5544" s="104"/>
      <c r="C5544" s="104"/>
      <c r="D5544" s="132"/>
      <c r="E5544" s="105"/>
      <c r="F5544" s="106"/>
      <c r="G5544" s="106"/>
      <c r="H5544" s="104"/>
      <c r="I5544" s="104"/>
      <c r="J5544" s="104"/>
      <c r="K5544" s="104"/>
      <c r="L5544" s="107"/>
      <c r="M5544" s="105"/>
      <c r="N5544" s="104"/>
      <c r="O5544" s="113"/>
      <c r="P5544" s="108"/>
      <c r="Q5544" s="104"/>
      <c r="R5544" s="104"/>
      <c r="S5544" s="109"/>
      <c r="T5544" s="110"/>
      <c r="U5544" s="111"/>
    </row>
    <row r="5545" spans="1:21" x14ac:dyDescent="0.2">
      <c r="A5545" s="112"/>
      <c r="B5545" s="104"/>
      <c r="C5545" s="104"/>
      <c r="D5545" s="132"/>
      <c r="E5545" s="105"/>
      <c r="F5545" s="106"/>
      <c r="G5545" s="106"/>
      <c r="H5545" s="104"/>
      <c r="I5545" s="104"/>
      <c r="J5545" s="104"/>
      <c r="K5545" s="104"/>
      <c r="L5545" s="107"/>
      <c r="M5545" s="105"/>
      <c r="N5545" s="104"/>
      <c r="O5545" s="113"/>
      <c r="P5545" s="108"/>
      <c r="Q5545" s="104"/>
      <c r="R5545" s="104"/>
      <c r="S5545" s="109"/>
      <c r="T5545" s="110"/>
      <c r="U5545" s="111"/>
    </row>
    <row r="5546" spans="1:21" x14ac:dyDescent="0.2">
      <c r="A5546" s="112"/>
      <c r="B5546" s="104"/>
      <c r="C5546" s="104"/>
      <c r="D5546" s="132"/>
      <c r="E5546" s="105"/>
      <c r="F5546" s="106"/>
      <c r="G5546" s="106"/>
      <c r="H5546" s="104"/>
      <c r="I5546" s="104"/>
      <c r="J5546" s="104"/>
      <c r="K5546" s="104"/>
      <c r="L5546" s="107"/>
      <c r="M5546" s="105"/>
      <c r="N5546" s="104"/>
      <c r="O5546" s="113"/>
      <c r="P5546" s="108"/>
      <c r="Q5546" s="104"/>
      <c r="R5546" s="104"/>
      <c r="S5546" s="109"/>
      <c r="T5546" s="110"/>
      <c r="U5546" s="111"/>
    </row>
    <row r="5547" spans="1:21" x14ac:dyDescent="0.2">
      <c r="A5547" s="112"/>
      <c r="B5547" s="104"/>
      <c r="C5547" s="104"/>
      <c r="D5547" s="132"/>
      <c r="E5547" s="105"/>
      <c r="F5547" s="106"/>
      <c r="G5547" s="106"/>
      <c r="H5547" s="104"/>
      <c r="I5547" s="104"/>
      <c r="J5547" s="104"/>
      <c r="K5547" s="104"/>
      <c r="L5547" s="107"/>
      <c r="M5547" s="105"/>
      <c r="N5547" s="104"/>
      <c r="O5547" s="113"/>
      <c r="P5547" s="108"/>
      <c r="Q5547" s="104"/>
      <c r="R5547" s="104"/>
      <c r="S5547" s="109"/>
      <c r="T5547" s="110"/>
      <c r="U5547" s="111"/>
    </row>
    <row r="5548" spans="1:21" x14ac:dyDescent="0.2">
      <c r="A5548" s="112"/>
      <c r="B5548" s="104"/>
      <c r="C5548" s="104"/>
      <c r="D5548" s="132"/>
      <c r="E5548" s="105"/>
      <c r="F5548" s="106"/>
      <c r="G5548" s="106"/>
      <c r="H5548" s="104"/>
      <c r="I5548" s="104"/>
      <c r="J5548" s="104"/>
      <c r="K5548" s="104"/>
      <c r="L5548" s="107"/>
      <c r="M5548" s="105"/>
      <c r="N5548" s="104"/>
      <c r="O5548" s="113"/>
      <c r="P5548" s="108"/>
      <c r="Q5548" s="104"/>
      <c r="R5548" s="104"/>
      <c r="S5548" s="109"/>
      <c r="T5548" s="110"/>
      <c r="U5548" s="111"/>
    </row>
    <row r="5549" spans="1:21" x14ac:dyDescent="0.2">
      <c r="A5549" s="112"/>
      <c r="B5549" s="104"/>
      <c r="C5549" s="104"/>
      <c r="D5549" s="132"/>
      <c r="E5549" s="105"/>
      <c r="F5549" s="106"/>
      <c r="G5549" s="106"/>
      <c r="H5549" s="104"/>
      <c r="I5549" s="104"/>
      <c r="J5549" s="104"/>
      <c r="K5549" s="104"/>
      <c r="L5549" s="107"/>
      <c r="M5549" s="105"/>
      <c r="N5549" s="104"/>
      <c r="O5549" s="113"/>
      <c r="P5549" s="108"/>
      <c r="Q5549" s="104"/>
      <c r="R5549" s="104"/>
      <c r="S5549" s="109"/>
      <c r="T5549" s="110"/>
      <c r="U5549" s="111"/>
    </row>
    <row r="5550" spans="1:21" x14ac:dyDescent="0.2">
      <c r="A5550" s="112"/>
      <c r="B5550" s="104"/>
      <c r="C5550" s="104"/>
      <c r="D5550" s="132"/>
      <c r="E5550" s="105"/>
      <c r="F5550" s="106"/>
      <c r="G5550" s="106"/>
      <c r="H5550" s="104"/>
      <c r="I5550" s="104"/>
      <c r="J5550" s="104"/>
      <c r="K5550" s="104"/>
      <c r="L5550" s="107"/>
      <c r="M5550" s="105"/>
      <c r="N5550" s="104"/>
      <c r="O5550" s="113"/>
      <c r="P5550" s="108"/>
      <c r="Q5550" s="104"/>
      <c r="R5550" s="104"/>
      <c r="S5550" s="109"/>
      <c r="T5550" s="110"/>
      <c r="U5550" s="111"/>
    </row>
    <row r="5551" spans="1:21" x14ac:dyDescent="0.2">
      <c r="A5551" s="112"/>
      <c r="B5551" s="104"/>
      <c r="C5551" s="104"/>
      <c r="D5551" s="132"/>
      <c r="E5551" s="105"/>
      <c r="F5551" s="106"/>
      <c r="G5551" s="106"/>
      <c r="H5551" s="104"/>
      <c r="I5551" s="104"/>
      <c r="J5551" s="104"/>
      <c r="K5551" s="104"/>
      <c r="L5551" s="107"/>
      <c r="M5551" s="105"/>
      <c r="N5551" s="104"/>
      <c r="O5551" s="113"/>
      <c r="P5551" s="108"/>
      <c r="Q5551" s="104"/>
      <c r="R5551" s="104"/>
      <c r="S5551" s="109"/>
      <c r="T5551" s="110"/>
      <c r="U5551" s="111"/>
    </row>
    <row r="5552" spans="1:21" x14ac:dyDescent="0.2">
      <c r="A5552" s="112"/>
      <c r="B5552" s="104"/>
      <c r="C5552" s="104"/>
      <c r="D5552" s="132"/>
      <c r="E5552" s="105"/>
      <c r="F5552" s="106"/>
      <c r="G5552" s="106"/>
      <c r="H5552" s="104"/>
      <c r="I5552" s="104"/>
      <c r="J5552" s="104"/>
      <c r="K5552" s="104"/>
      <c r="L5552" s="107"/>
      <c r="M5552" s="105"/>
      <c r="N5552" s="104"/>
      <c r="O5552" s="113"/>
      <c r="P5552" s="108"/>
      <c r="Q5552" s="104"/>
      <c r="R5552" s="104"/>
      <c r="S5552" s="109"/>
      <c r="T5552" s="110"/>
      <c r="U5552" s="111"/>
    </row>
    <row r="5553" spans="1:21" x14ac:dyDescent="0.2">
      <c r="A5553" s="112"/>
      <c r="B5553" s="104"/>
      <c r="C5553" s="104"/>
      <c r="D5553" s="132"/>
      <c r="E5553" s="105"/>
      <c r="F5553" s="106"/>
      <c r="G5553" s="106"/>
      <c r="H5553" s="104"/>
      <c r="I5553" s="104"/>
      <c r="J5553" s="104"/>
      <c r="K5553" s="104"/>
      <c r="L5553" s="107"/>
      <c r="M5553" s="105"/>
      <c r="N5553" s="104"/>
      <c r="O5553" s="113"/>
      <c r="P5553" s="108"/>
      <c r="Q5553" s="104"/>
      <c r="R5553" s="104"/>
      <c r="S5553" s="109"/>
      <c r="T5553" s="110"/>
      <c r="U5553" s="111"/>
    </row>
    <row r="5554" spans="1:21" x14ac:dyDescent="0.2">
      <c r="A5554" s="112"/>
      <c r="B5554" s="104"/>
      <c r="C5554" s="104"/>
      <c r="D5554" s="132"/>
      <c r="E5554" s="105"/>
      <c r="F5554" s="106"/>
      <c r="G5554" s="106"/>
      <c r="H5554" s="104"/>
      <c r="I5554" s="104"/>
      <c r="J5554" s="104"/>
      <c r="K5554" s="104"/>
      <c r="L5554" s="107"/>
      <c r="M5554" s="105"/>
      <c r="N5554" s="104"/>
      <c r="O5554" s="113"/>
      <c r="P5554" s="108"/>
      <c r="Q5554" s="104"/>
      <c r="R5554" s="104"/>
      <c r="S5554" s="109"/>
      <c r="T5554" s="110"/>
      <c r="U5554" s="111"/>
    </row>
    <row r="5555" spans="1:21" x14ac:dyDescent="0.2">
      <c r="A5555" s="112"/>
      <c r="B5555" s="104"/>
      <c r="C5555" s="104"/>
      <c r="D5555" s="132"/>
      <c r="E5555" s="105"/>
      <c r="F5555" s="106"/>
      <c r="G5555" s="106"/>
      <c r="H5555" s="104"/>
      <c r="I5555" s="104"/>
      <c r="J5555" s="104"/>
      <c r="K5555" s="104"/>
      <c r="L5555" s="107"/>
      <c r="M5555" s="105"/>
      <c r="N5555" s="104"/>
      <c r="O5555" s="113"/>
      <c r="P5555" s="108"/>
      <c r="Q5555" s="104"/>
      <c r="R5555" s="104"/>
      <c r="S5555" s="109"/>
      <c r="T5555" s="110"/>
      <c r="U5555" s="111"/>
    </row>
    <row r="5556" spans="1:21" x14ac:dyDescent="0.2">
      <c r="A5556" s="112"/>
      <c r="B5556" s="104"/>
      <c r="C5556" s="104"/>
      <c r="D5556" s="132"/>
      <c r="E5556" s="105"/>
      <c r="F5556" s="106"/>
      <c r="G5556" s="106"/>
      <c r="H5556" s="104"/>
      <c r="I5556" s="104"/>
      <c r="J5556" s="104"/>
      <c r="K5556" s="104"/>
      <c r="L5556" s="107"/>
      <c r="M5556" s="105"/>
      <c r="N5556" s="104"/>
      <c r="O5556" s="113"/>
      <c r="P5556" s="108"/>
      <c r="Q5556" s="104"/>
      <c r="R5556" s="104"/>
      <c r="S5556" s="109"/>
      <c r="T5556" s="110"/>
      <c r="U5556" s="111"/>
    </row>
    <row r="5557" spans="1:21" x14ac:dyDescent="0.2">
      <c r="A5557" s="112"/>
      <c r="B5557" s="104"/>
      <c r="C5557" s="104"/>
      <c r="D5557" s="132"/>
      <c r="E5557" s="105"/>
      <c r="F5557" s="106"/>
      <c r="G5557" s="106"/>
      <c r="H5557" s="104"/>
      <c r="I5557" s="104"/>
      <c r="J5557" s="104"/>
      <c r="K5557" s="104"/>
      <c r="L5557" s="107"/>
      <c r="M5557" s="105"/>
      <c r="N5557" s="104"/>
      <c r="O5557" s="113"/>
      <c r="P5557" s="108"/>
      <c r="Q5557" s="104"/>
      <c r="R5557" s="104"/>
      <c r="S5557" s="109"/>
      <c r="T5557" s="110"/>
      <c r="U5557" s="111"/>
    </row>
    <row r="5558" spans="1:21" x14ac:dyDescent="0.2">
      <c r="A5558" s="112"/>
      <c r="B5558" s="104"/>
      <c r="C5558" s="104"/>
      <c r="D5558" s="132"/>
      <c r="E5558" s="105"/>
      <c r="F5558" s="106"/>
      <c r="G5558" s="106"/>
      <c r="H5558" s="104"/>
      <c r="I5558" s="104"/>
      <c r="J5558" s="104"/>
      <c r="K5558" s="104"/>
      <c r="L5558" s="107"/>
      <c r="M5558" s="105"/>
      <c r="N5558" s="104"/>
      <c r="O5558" s="113"/>
      <c r="P5558" s="108"/>
      <c r="Q5558" s="104"/>
      <c r="R5558" s="104"/>
      <c r="S5558" s="109"/>
      <c r="T5558" s="110"/>
      <c r="U5558" s="111"/>
    </row>
    <row r="5559" spans="1:21" x14ac:dyDescent="0.2">
      <c r="A5559" s="112"/>
      <c r="B5559" s="104"/>
      <c r="C5559" s="104"/>
      <c r="D5559" s="132"/>
      <c r="E5559" s="105"/>
      <c r="F5559" s="106"/>
      <c r="G5559" s="106"/>
      <c r="H5559" s="104"/>
      <c r="I5559" s="104"/>
      <c r="J5559" s="104"/>
      <c r="K5559" s="104"/>
      <c r="L5559" s="107"/>
      <c r="M5559" s="105"/>
      <c r="N5559" s="104"/>
      <c r="O5559" s="113"/>
      <c r="P5559" s="108"/>
      <c r="Q5559" s="104"/>
      <c r="R5559" s="104"/>
      <c r="S5559" s="109"/>
      <c r="T5559" s="110"/>
      <c r="U5559" s="111"/>
    </row>
    <row r="5560" spans="1:21" x14ac:dyDescent="0.2">
      <c r="A5560" s="112"/>
      <c r="B5560" s="104"/>
      <c r="C5560" s="104"/>
      <c r="D5560" s="132"/>
      <c r="E5560" s="105"/>
      <c r="F5560" s="106"/>
      <c r="G5560" s="106"/>
      <c r="H5560" s="104"/>
      <c r="I5560" s="104"/>
      <c r="J5560" s="104"/>
      <c r="K5560" s="104"/>
      <c r="L5560" s="107"/>
      <c r="M5560" s="105"/>
      <c r="N5560" s="104"/>
      <c r="O5560" s="113"/>
      <c r="P5560" s="108"/>
      <c r="Q5560" s="104"/>
      <c r="R5560" s="104"/>
      <c r="S5560" s="109"/>
      <c r="T5560" s="110"/>
      <c r="U5560" s="111"/>
    </row>
    <row r="5561" spans="1:21" x14ac:dyDescent="0.2">
      <c r="A5561" s="112"/>
      <c r="B5561" s="104"/>
      <c r="C5561" s="104"/>
      <c r="D5561" s="132"/>
      <c r="E5561" s="105"/>
      <c r="F5561" s="106"/>
      <c r="G5561" s="106"/>
      <c r="H5561" s="104"/>
      <c r="I5561" s="104"/>
      <c r="J5561" s="104"/>
      <c r="K5561" s="104"/>
      <c r="L5561" s="107"/>
      <c r="M5561" s="105"/>
      <c r="N5561" s="104"/>
      <c r="O5561" s="113"/>
      <c r="P5561" s="108"/>
      <c r="Q5561" s="104"/>
      <c r="R5561" s="104"/>
      <c r="S5561" s="109"/>
      <c r="T5561" s="110"/>
      <c r="U5561" s="111"/>
    </row>
    <row r="5562" spans="1:21" x14ac:dyDescent="0.2">
      <c r="A5562" s="112"/>
      <c r="B5562" s="104"/>
      <c r="C5562" s="104"/>
      <c r="D5562" s="132"/>
      <c r="E5562" s="105"/>
      <c r="F5562" s="106"/>
      <c r="G5562" s="106"/>
      <c r="H5562" s="104"/>
      <c r="I5562" s="104"/>
      <c r="J5562" s="104"/>
      <c r="K5562" s="104"/>
      <c r="L5562" s="107"/>
      <c r="M5562" s="105"/>
      <c r="N5562" s="104"/>
      <c r="O5562" s="113"/>
      <c r="P5562" s="108"/>
      <c r="Q5562" s="104"/>
      <c r="R5562" s="104"/>
      <c r="S5562" s="109"/>
      <c r="T5562" s="110"/>
      <c r="U5562" s="111"/>
    </row>
    <row r="5563" spans="1:21" x14ac:dyDescent="0.2">
      <c r="A5563" s="112"/>
      <c r="B5563" s="104"/>
      <c r="C5563" s="104"/>
      <c r="D5563" s="132"/>
      <c r="E5563" s="105"/>
      <c r="F5563" s="106"/>
      <c r="G5563" s="106"/>
      <c r="H5563" s="104"/>
      <c r="I5563" s="104"/>
      <c r="J5563" s="104"/>
      <c r="K5563" s="104"/>
      <c r="L5563" s="107"/>
      <c r="M5563" s="105"/>
      <c r="N5563" s="104"/>
      <c r="O5563" s="113"/>
      <c r="P5563" s="108"/>
      <c r="Q5563" s="104"/>
      <c r="R5563" s="104"/>
      <c r="S5563" s="109"/>
      <c r="T5563" s="110"/>
      <c r="U5563" s="111"/>
    </row>
    <row r="5564" spans="1:21" x14ac:dyDescent="0.2">
      <c r="A5564" s="112"/>
      <c r="B5564" s="104"/>
      <c r="C5564" s="104"/>
      <c r="D5564" s="132"/>
      <c r="E5564" s="105"/>
      <c r="F5564" s="106"/>
      <c r="G5564" s="106"/>
      <c r="H5564" s="104"/>
      <c r="I5564" s="104"/>
      <c r="J5564" s="104"/>
      <c r="K5564" s="104"/>
      <c r="L5564" s="107"/>
      <c r="M5564" s="105"/>
      <c r="N5564" s="104"/>
      <c r="O5564" s="113"/>
      <c r="P5564" s="108"/>
      <c r="Q5564" s="104"/>
      <c r="R5564" s="104"/>
      <c r="S5564" s="109"/>
      <c r="T5564" s="110"/>
      <c r="U5564" s="111"/>
    </row>
    <row r="5565" spans="1:21" x14ac:dyDescent="0.2">
      <c r="A5565" s="112"/>
      <c r="B5565" s="104"/>
      <c r="C5565" s="104"/>
      <c r="D5565" s="132"/>
      <c r="E5565" s="105"/>
      <c r="F5565" s="106"/>
      <c r="G5565" s="106"/>
      <c r="H5565" s="104"/>
      <c r="I5565" s="104"/>
      <c r="J5565" s="104"/>
      <c r="K5565" s="104"/>
      <c r="L5565" s="107"/>
      <c r="M5565" s="105"/>
      <c r="N5565" s="104"/>
      <c r="O5565" s="113"/>
      <c r="P5565" s="108"/>
      <c r="Q5565" s="104"/>
      <c r="R5565" s="104"/>
      <c r="S5565" s="109"/>
      <c r="T5565" s="110"/>
      <c r="U5565" s="111"/>
    </row>
    <row r="5566" spans="1:21" x14ac:dyDescent="0.2">
      <c r="A5566" s="112"/>
      <c r="B5566" s="104"/>
      <c r="C5566" s="104"/>
      <c r="D5566" s="132"/>
      <c r="E5566" s="105"/>
      <c r="F5566" s="106"/>
      <c r="G5566" s="106"/>
      <c r="H5566" s="104"/>
      <c r="I5566" s="104"/>
      <c r="J5566" s="104"/>
      <c r="K5566" s="104"/>
      <c r="L5566" s="107"/>
      <c r="M5566" s="105"/>
      <c r="N5566" s="104"/>
      <c r="O5566" s="113"/>
      <c r="P5566" s="108"/>
      <c r="Q5566" s="104"/>
      <c r="R5566" s="104"/>
      <c r="S5566" s="109"/>
      <c r="T5566" s="110"/>
      <c r="U5566" s="111"/>
    </row>
    <row r="5567" spans="1:21" x14ac:dyDescent="0.2">
      <c r="A5567" s="112"/>
      <c r="B5567" s="104"/>
      <c r="C5567" s="104"/>
      <c r="D5567" s="132"/>
      <c r="E5567" s="105"/>
      <c r="F5567" s="106"/>
      <c r="G5567" s="106"/>
      <c r="H5567" s="104"/>
      <c r="I5567" s="104"/>
      <c r="J5567" s="104"/>
      <c r="K5567" s="104"/>
      <c r="L5567" s="107"/>
      <c r="M5567" s="105"/>
      <c r="N5567" s="104"/>
      <c r="O5567" s="113"/>
      <c r="P5567" s="108"/>
      <c r="Q5567" s="104"/>
      <c r="R5567" s="104"/>
      <c r="S5567" s="109"/>
      <c r="T5567" s="110"/>
      <c r="U5567" s="111"/>
    </row>
    <row r="5568" spans="1:21" x14ac:dyDescent="0.2">
      <c r="A5568" s="112"/>
      <c r="B5568" s="104"/>
      <c r="C5568" s="104"/>
      <c r="D5568" s="132"/>
      <c r="E5568" s="105"/>
      <c r="F5568" s="106"/>
      <c r="G5568" s="106"/>
      <c r="H5568" s="104"/>
      <c r="I5568" s="104"/>
      <c r="J5568" s="104"/>
      <c r="K5568" s="104"/>
      <c r="L5568" s="107"/>
      <c r="M5568" s="105"/>
      <c r="N5568" s="104"/>
      <c r="O5568" s="113"/>
      <c r="P5568" s="108"/>
      <c r="Q5568" s="104"/>
      <c r="R5568" s="104"/>
      <c r="S5568" s="109"/>
      <c r="T5568" s="110"/>
      <c r="U5568" s="111"/>
    </row>
    <row r="5569" spans="1:21" x14ac:dyDescent="0.2">
      <c r="A5569" s="112"/>
      <c r="B5569" s="104"/>
      <c r="C5569" s="104"/>
      <c r="D5569" s="132"/>
      <c r="E5569" s="105"/>
      <c r="F5569" s="106"/>
      <c r="G5569" s="106"/>
      <c r="H5569" s="104"/>
      <c r="I5569" s="104"/>
      <c r="J5569" s="104"/>
      <c r="K5569" s="104"/>
      <c r="L5569" s="107"/>
      <c r="M5569" s="105"/>
      <c r="N5569" s="104"/>
      <c r="O5569" s="113"/>
      <c r="P5569" s="108"/>
      <c r="Q5569" s="104"/>
      <c r="R5569" s="104"/>
      <c r="S5569" s="109"/>
      <c r="T5569" s="110"/>
      <c r="U5569" s="111"/>
    </row>
    <row r="5570" spans="1:21" x14ac:dyDescent="0.2">
      <c r="A5570" s="112"/>
      <c r="B5570" s="104"/>
      <c r="C5570" s="104"/>
      <c r="D5570" s="132"/>
      <c r="E5570" s="105"/>
      <c r="F5570" s="106"/>
      <c r="G5570" s="106"/>
      <c r="H5570" s="104"/>
      <c r="I5570" s="104"/>
      <c r="J5570" s="104"/>
      <c r="K5570" s="104"/>
      <c r="L5570" s="107"/>
      <c r="M5570" s="105"/>
      <c r="N5570" s="104"/>
      <c r="O5570" s="113"/>
      <c r="P5570" s="108"/>
      <c r="Q5570" s="104"/>
      <c r="R5570" s="104"/>
      <c r="S5570" s="109"/>
      <c r="T5570" s="110"/>
      <c r="U5570" s="111"/>
    </row>
    <row r="5571" spans="1:21" x14ac:dyDescent="0.2">
      <c r="A5571" s="112"/>
      <c r="B5571" s="104"/>
      <c r="C5571" s="104"/>
      <c r="D5571" s="132"/>
      <c r="E5571" s="105"/>
      <c r="F5571" s="106"/>
      <c r="G5571" s="106"/>
      <c r="H5571" s="104"/>
      <c r="I5571" s="104"/>
      <c r="J5571" s="104"/>
      <c r="K5571" s="104"/>
      <c r="L5571" s="107"/>
      <c r="M5571" s="105"/>
      <c r="N5571" s="104"/>
      <c r="O5571" s="113"/>
      <c r="P5571" s="108"/>
      <c r="Q5571" s="104"/>
      <c r="R5571" s="104"/>
      <c r="S5571" s="109"/>
      <c r="T5571" s="110"/>
      <c r="U5571" s="111"/>
    </row>
    <row r="5572" spans="1:21" x14ac:dyDescent="0.2">
      <c r="A5572" s="112"/>
      <c r="B5572" s="104"/>
      <c r="C5572" s="104"/>
      <c r="D5572" s="132"/>
      <c r="E5572" s="105"/>
      <c r="F5572" s="106"/>
      <c r="G5572" s="106"/>
      <c r="H5572" s="104"/>
      <c r="I5572" s="104"/>
      <c r="J5572" s="104"/>
      <c r="K5572" s="104"/>
      <c r="L5572" s="107"/>
      <c r="M5572" s="105"/>
      <c r="N5572" s="104"/>
      <c r="O5572" s="113"/>
      <c r="P5572" s="108"/>
      <c r="Q5572" s="104"/>
      <c r="R5572" s="104"/>
      <c r="S5572" s="109"/>
      <c r="T5572" s="110"/>
      <c r="U5572" s="111"/>
    </row>
    <row r="5573" spans="1:21" x14ac:dyDescent="0.2">
      <c r="A5573" s="112"/>
      <c r="B5573" s="104"/>
      <c r="C5573" s="104"/>
      <c r="D5573" s="132"/>
      <c r="E5573" s="105"/>
      <c r="F5573" s="106"/>
      <c r="G5573" s="106"/>
      <c r="H5573" s="104"/>
      <c r="I5573" s="104"/>
      <c r="J5573" s="104"/>
      <c r="K5573" s="104"/>
      <c r="L5573" s="107"/>
      <c r="M5573" s="105"/>
      <c r="N5573" s="104"/>
      <c r="O5573" s="113"/>
      <c r="P5573" s="108"/>
      <c r="Q5573" s="104"/>
      <c r="R5573" s="104"/>
      <c r="S5573" s="109"/>
      <c r="T5573" s="110"/>
      <c r="U5573" s="111"/>
    </row>
    <row r="5574" spans="1:21" x14ac:dyDescent="0.2">
      <c r="A5574" s="112"/>
      <c r="B5574" s="104"/>
      <c r="C5574" s="104"/>
      <c r="D5574" s="132"/>
      <c r="E5574" s="105"/>
      <c r="F5574" s="106"/>
      <c r="G5574" s="106"/>
      <c r="H5574" s="104"/>
      <c r="I5574" s="104"/>
      <c r="J5574" s="104"/>
      <c r="K5574" s="104"/>
      <c r="L5574" s="107"/>
      <c r="M5574" s="105"/>
      <c r="N5574" s="104"/>
      <c r="O5574" s="113"/>
      <c r="P5574" s="108"/>
      <c r="Q5574" s="104"/>
      <c r="R5574" s="104"/>
      <c r="S5574" s="109"/>
      <c r="T5574" s="110"/>
      <c r="U5574" s="111"/>
    </row>
    <row r="5575" spans="1:21" x14ac:dyDescent="0.2">
      <c r="A5575" s="112"/>
      <c r="B5575" s="104"/>
      <c r="C5575" s="104"/>
      <c r="D5575" s="132"/>
      <c r="E5575" s="105"/>
      <c r="F5575" s="106"/>
      <c r="G5575" s="106"/>
      <c r="H5575" s="104"/>
      <c r="I5575" s="104"/>
      <c r="J5575" s="104"/>
      <c r="K5575" s="104"/>
      <c r="L5575" s="107"/>
      <c r="M5575" s="105"/>
      <c r="N5575" s="104"/>
      <c r="O5575" s="113"/>
      <c r="P5575" s="108"/>
      <c r="Q5575" s="104"/>
      <c r="R5575" s="104"/>
      <c r="S5575" s="109"/>
      <c r="T5575" s="110"/>
      <c r="U5575" s="111"/>
    </row>
    <row r="5576" spans="1:21" x14ac:dyDescent="0.2">
      <c r="A5576" s="112"/>
      <c r="B5576" s="104"/>
      <c r="C5576" s="104"/>
      <c r="D5576" s="132"/>
      <c r="E5576" s="105"/>
      <c r="F5576" s="106"/>
      <c r="G5576" s="106"/>
      <c r="H5576" s="104"/>
      <c r="I5576" s="104"/>
      <c r="J5576" s="104"/>
      <c r="K5576" s="104"/>
      <c r="L5576" s="107"/>
      <c r="M5576" s="105"/>
      <c r="N5576" s="104"/>
      <c r="O5576" s="113"/>
      <c r="P5576" s="108"/>
      <c r="Q5576" s="104"/>
      <c r="R5576" s="104"/>
      <c r="S5576" s="109"/>
      <c r="T5576" s="110"/>
      <c r="U5576" s="111"/>
    </row>
    <row r="5577" spans="1:21" x14ac:dyDescent="0.2">
      <c r="A5577" s="112"/>
      <c r="B5577" s="104"/>
      <c r="C5577" s="104"/>
      <c r="D5577" s="132"/>
      <c r="E5577" s="105"/>
      <c r="F5577" s="106"/>
      <c r="G5577" s="106"/>
      <c r="H5577" s="104"/>
      <c r="I5577" s="104"/>
      <c r="J5577" s="104"/>
      <c r="K5577" s="104"/>
      <c r="L5577" s="107"/>
      <c r="M5577" s="105"/>
      <c r="N5577" s="104"/>
      <c r="O5577" s="113"/>
      <c r="P5577" s="108"/>
      <c r="Q5577" s="104"/>
      <c r="R5577" s="104"/>
      <c r="S5577" s="109"/>
      <c r="T5577" s="110"/>
      <c r="U5577" s="111"/>
    </row>
    <row r="5578" spans="1:21" x14ac:dyDescent="0.2">
      <c r="A5578" s="112"/>
      <c r="B5578" s="104"/>
      <c r="C5578" s="104"/>
      <c r="D5578" s="132"/>
      <c r="E5578" s="105"/>
      <c r="F5578" s="106"/>
      <c r="G5578" s="106"/>
      <c r="H5578" s="104"/>
      <c r="I5578" s="104"/>
      <c r="J5578" s="104"/>
      <c r="K5578" s="104"/>
      <c r="L5578" s="107"/>
      <c r="M5578" s="105"/>
      <c r="N5578" s="104"/>
      <c r="O5578" s="113"/>
      <c r="P5578" s="108"/>
      <c r="Q5578" s="104"/>
      <c r="R5578" s="104"/>
      <c r="S5578" s="109"/>
      <c r="T5578" s="110"/>
      <c r="U5578" s="111"/>
    </row>
    <row r="5579" spans="1:21" x14ac:dyDescent="0.2">
      <c r="A5579" s="112"/>
      <c r="B5579" s="104"/>
      <c r="C5579" s="104"/>
      <c r="D5579" s="132"/>
      <c r="E5579" s="105"/>
      <c r="F5579" s="106"/>
      <c r="G5579" s="106"/>
      <c r="H5579" s="104"/>
      <c r="I5579" s="104"/>
      <c r="J5579" s="104"/>
      <c r="K5579" s="104"/>
      <c r="L5579" s="107"/>
      <c r="M5579" s="105"/>
      <c r="N5579" s="104"/>
      <c r="O5579" s="113"/>
      <c r="P5579" s="108"/>
      <c r="Q5579" s="104"/>
      <c r="R5579" s="104"/>
      <c r="S5579" s="109"/>
      <c r="T5579" s="110"/>
      <c r="U5579" s="111"/>
    </row>
    <row r="5580" spans="1:21" x14ac:dyDescent="0.2">
      <c r="A5580" s="112"/>
      <c r="B5580" s="104"/>
      <c r="C5580" s="104"/>
      <c r="D5580" s="132"/>
      <c r="E5580" s="105"/>
      <c r="F5580" s="106"/>
      <c r="G5580" s="106"/>
      <c r="H5580" s="104"/>
      <c r="I5580" s="104"/>
      <c r="J5580" s="104"/>
      <c r="K5580" s="104"/>
      <c r="L5580" s="107"/>
      <c r="M5580" s="105"/>
      <c r="N5580" s="104"/>
      <c r="O5580" s="113"/>
      <c r="P5580" s="108"/>
      <c r="Q5580" s="104"/>
      <c r="R5580" s="104"/>
      <c r="S5580" s="109"/>
      <c r="T5580" s="110"/>
      <c r="U5580" s="111"/>
    </row>
    <row r="5581" spans="1:21" x14ac:dyDescent="0.2">
      <c r="A5581" s="112"/>
      <c r="B5581" s="104"/>
      <c r="C5581" s="104"/>
      <c r="D5581" s="132"/>
      <c r="E5581" s="105"/>
      <c r="F5581" s="106"/>
      <c r="G5581" s="106"/>
      <c r="H5581" s="104"/>
      <c r="I5581" s="104"/>
      <c r="J5581" s="104"/>
      <c r="K5581" s="104"/>
      <c r="L5581" s="107"/>
      <c r="M5581" s="105"/>
      <c r="N5581" s="104"/>
      <c r="O5581" s="113"/>
      <c r="P5581" s="108"/>
      <c r="Q5581" s="104"/>
      <c r="R5581" s="104"/>
      <c r="S5581" s="109"/>
      <c r="T5581" s="110"/>
      <c r="U5581" s="111"/>
    </row>
    <row r="5582" spans="1:21" x14ac:dyDescent="0.2">
      <c r="A5582" s="112"/>
      <c r="B5582" s="104"/>
      <c r="C5582" s="104"/>
      <c r="D5582" s="132"/>
      <c r="E5582" s="105"/>
      <c r="F5582" s="106"/>
      <c r="G5582" s="106"/>
      <c r="H5582" s="104"/>
      <c r="I5582" s="104"/>
      <c r="J5582" s="104"/>
      <c r="K5582" s="104"/>
      <c r="L5582" s="107"/>
      <c r="M5582" s="105"/>
      <c r="N5582" s="104"/>
      <c r="O5582" s="113"/>
      <c r="P5582" s="108"/>
      <c r="Q5582" s="104"/>
      <c r="R5582" s="104"/>
      <c r="S5582" s="109"/>
      <c r="T5582" s="110"/>
      <c r="U5582" s="111"/>
    </row>
    <row r="5583" spans="1:21" x14ac:dyDescent="0.2">
      <c r="A5583" s="112"/>
      <c r="B5583" s="104"/>
      <c r="C5583" s="104"/>
      <c r="D5583" s="132"/>
      <c r="E5583" s="105"/>
      <c r="F5583" s="106"/>
      <c r="G5583" s="106"/>
      <c r="H5583" s="104"/>
      <c r="I5583" s="104"/>
      <c r="J5583" s="104"/>
      <c r="K5583" s="104"/>
      <c r="L5583" s="107"/>
      <c r="M5583" s="105"/>
      <c r="N5583" s="104"/>
      <c r="O5583" s="113"/>
      <c r="P5583" s="108"/>
      <c r="Q5583" s="104"/>
      <c r="R5583" s="104"/>
      <c r="S5583" s="109"/>
      <c r="T5583" s="110"/>
      <c r="U5583" s="111"/>
    </row>
    <row r="5584" spans="1:21" x14ac:dyDescent="0.2">
      <c r="A5584" s="112"/>
      <c r="B5584" s="104"/>
      <c r="C5584" s="104"/>
      <c r="D5584" s="132"/>
      <c r="E5584" s="105"/>
      <c r="F5584" s="106"/>
      <c r="G5584" s="106"/>
      <c r="H5584" s="104"/>
      <c r="I5584" s="104"/>
      <c r="J5584" s="104"/>
      <c r="K5584" s="104"/>
      <c r="L5584" s="107"/>
      <c r="M5584" s="105"/>
      <c r="N5584" s="104"/>
      <c r="O5584" s="113"/>
      <c r="P5584" s="108"/>
      <c r="Q5584" s="104"/>
      <c r="R5584" s="104"/>
      <c r="S5584" s="109"/>
      <c r="T5584" s="110"/>
      <c r="U5584" s="111"/>
    </row>
    <row r="5585" spans="1:21" x14ac:dyDescent="0.2">
      <c r="A5585" s="112"/>
      <c r="B5585" s="104"/>
      <c r="C5585" s="104"/>
      <c r="D5585" s="132"/>
      <c r="E5585" s="105"/>
      <c r="F5585" s="106"/>
      <c r="G5585" s="106"/>
      <c r="H5585" s="104"/>
      <c r="I5585" s="104"/>
      <c r="J5585" s="104"/>
      <c r="K5585" s="104"/>
      <c r="L5585" s="107"/>
      <c r="M5585" s="105"/>
      <c r="N5585" s="104"/>
      <c r="O5585" s="113"/>
      <c r="P5585" s="108"/>
      <c r="Q5585" s="104"/>
      <c r="R5585" s="104"/>
      <c r="S5585" s="109"/>
      <c r="T5585" s="110"/>
      <c r="U5585" s="111"/>
    </row>
    <row r="5586" spans="1:21" x14ac:dyDescent="0.2">
      <c r="A5586" s="112"/>
      <c r="B5586" s="104"/>
      <c r="C5586" s="104"/>
      <c r="D5586" s="132"/>
      <c r="E5586" s="105"/>
      <c r="F5586" s="106"/>
      <c r="G5586" s="106"/>
      <c r="H5586" s="104"/>
      <c r="I5586" s="104"/>
      <c r="J5586" s="104"/>
      <c r="K5586" s="104"/>
      <c r="L5586" s="107"/>
      <c r="M5586" s="105"/>
      <c r="N5586" s="104"/>
      <c r="O5586" s="113"/>
      <c r="P5586" s="108"/>
      <c r="Q5586" s="104"/>
      <c r="R5586" s="104"/>
      <c r="S5586" s="109"/>
      <c r="T5586" s="110"/>
      <c r="U5586" s="111"/>
    </row>
    <row r="5587" spans="1:21" x14ac:dyDescent="0.2">
      <c r="A5587" s="112"/>
      <c r="B5587" s="104"/>
      <c r="C5587" s="104"/>
      <c r="D5587" s="132"/>
      <c r="E5587" s="105"/>
      <c r="F5587" s="106"/>
      <c r="G5587" s="106"/>
      <c r="H5587" s="104"/>
      <c r="I5587" s="104"/>
      <c r="J5587" s="104"/>
      <c r="K5587" s="104"/>
      <c r="L5587" s="107"/>
      <c r="M5587" s="105"/>
      <c r="N5587" s="104"/>
      <c r="O5587" s="113"/>
      <c r="P5587" s="108"/>
      <c r="Q5587" s="104"/>
      <c r="R5587" s="104"/>
      <c r="S5587" s="109"/>
      <c r="T5587" s="110"/>
      <c r="U5587" s="111"/>
    </row>
    <row r="5588" spans="1:21" x14ac:dyDescent="0.2">
      <c r="A5588" s="112"/>
      <c r="B5588" s="104"/>
      <c r="C5588" s="104"/>
      <c r="D5588" s="132"/>
      <c r="E5588" s="105"/>
      <c r="F5588" s="106"/>
      <c r="G5588" s="106"/>
      <c r="H5588" s="104"/>
      <c r="I5588" s="104"/>
      <c r="J5588" s="104"/>
      <c r="K5588" s="104"/>
      <c r="L5588" s="107"/>
      <c r="M5588" s="105"/>
      <c r="N5588" s="104"/>
      <c r="O5588" s="113"/>
      <c r="P5588" s="108"/>
      <c r="Q5588" s="104"/>
      <c r="R5588" s="104"/>
      <c r="S5588" s="109"/>
      <c r="T5588" s="110"/>
      <c r="U5588" s="111"/>
    </row>
    <row r="5589" spans="1:21" x14ac:dyDescent="0.2">
      <c r="A5589" s="112"/>
      <c r="B5589" s="104"/>
      <c r="C5589" s="104"/>
      <c r="D5589" s="132"/>
      <c r="E5589" s="105"/>
      <c r="F5589" s="106"/>
      <c r="G5589" s="106"/>
      <c r="H5589" s="104"/>
      <c r="I5589" s="104"/>
      <c r="J5589" s="104"/>
      <c r="K5589" s="104"/>
      <c r="L5589" s="107"/>
      <c r="M5589" s="105"/>
      <c r="N5589" s="104"/>
      <c r="O5589" s="113"/>
      <c r="P5589" s="108"/>
      <c r="Q5589" s="104"/>
      <c r="R5589" s="104"/>
      <c r="S5589" s="109"/>
      <c r="T5589" s="110"/>
      <c r="U5589" s="111"/>
    </row>
    <row r="5590" spans="1:21" x14ac:dyDescent="0.2">
      <c r="A5590" s="112"/>
      <c r="B5590" s="104"/>
      <c r="C5590" s="104"/>
      <c r="D5590" s="132"/>
      <c r="E5590" s="105"/>
      <c r="F5590" s="106"/>
      <c r="G5590" s="106"/>
      <c r="H5590" s="104"/>
      <c r="I5590" s="104"/>
      <c r="J5590" s="104"/>
      <c r="K5590" s="104"/>
      <c r="L5590" s="107"/>
      <c r="M5590" s="105"/>
      <c r="N5590" s="104"/>
      <c r="O5590" s="113"/>
      <c r="P5590" s="108"/>
      <c r="Q5590" s="104"/>
      <c r="R5590" s="104"/>
      <c r="S5590" s="109"/>
      <c r="T5590" s="110"/>
      <c r="U5590" s="111"/>
    </row>
    <row r="5591" spans="1:21" x14ac:dyDescent="0.2">
      <c r="A5591" s="112"/>
      <c r="B5591" s="104"/>
      <c r="C5591" s="104"/>
      <c r="D5591" s="132"/>
      <c r="E5591" s="105"/>
      <c r="F5591" s="106"/>
      <c r="G5591" s="106"/>
      <c r="H5591" s="104"/>
      <c r="I5591" s="104"/>
      <c r="J5591" s="104"/>
      <c r="K5591" s="104"/>
      <c r="L5591" s="107"/>
      <c r="M5591" s="105"/>
      <c r="N5591" s="104"/>
      <c r="O5591" s="113"/>
      <c r="P5591" s="108"/>
      <c r="Q5591" s="104"/>
      <c r="R5591" s="104"/>
      <c r="S5591" s="109"/>
      <c r="T5591" s="110"/>
      <c r="U5591" s="111"/>
    </row>
    <row r="5592" spans="1:21" x14ac:dyDescent="0.2">
      <c r="A5592" s="112"/>
      <c r="B5592" s="104"/>
      <c r="C5592" s="104"/>
      <c r="D5592" s="132"/>
      <c r="E5592" s="105"/>
      <c r="F5592" s="106"/>
      <c r="G5592" s="106"/>
      <c r="H5592" s="104"/>
      <c r="I5592" s="104"/>
      <c r="J5592" s="104"/>
      <c r="K5592" s="104"/>
      <c r="L5592" s="107"/>
      <c r="M5592" s="105"/>
      <c r="N5592" s="104"/>
      <c r="O5592" s="113"/>
      <c r="P5592" s="108"/>
      <c r="Q5592" s="104"/>
      <c r="R5592" s="104"/>
      <c r="S5592" s="109"/>
      <c r="T5592" s="110"/>
      <c r="U5592" s="111"/>
    </row>
    <row r="5593" spans="1:21" x14ac:dyDescent="0.2">
      <c r="A5593" s="112"/>
      <c r="B5593" s="104"/>
      <c r="C5593" s="104"/>
      <c r="D5593" s="132"/>
      <c r="E5593" s="105"/>
      <c r="F5593" s="106"/>
      <c r="G5593" s="106"/>
      <c r="H5593" s="104"/>
      <c r="I5593" s="104"/>
      <c r="J5593" s="104"/>
      <c r="K5593" s="104"/>
      <c r="L5593" s="107"/>
      <c r="M5593" s="105"/>
      <c r="N5593" s="104"/>
      <c r="O5593" s="113"/>
      <c r="P5593" s="108"/>
      <c r="Q5593" s="104"/>
      <c r="R5593" s="104"/>
      <c r="S5593" s="109"/>
      <c r="T5593" s="110"/>
      <c r="U5593" s="111"/>
    </row>
    <row r="5594" spans="1:21" x14ac:dyDescent="0.2">
      <c r="A5594" s="112"/>
      <c r="B5594" s="104"/>
      <c r="C5594" s="104"/>
      <c r="D5594" s="132"/>
      <c r="E5594" s="105"/>
      <c r="F5594" s="106"/>
      <c r="G5594" s="106"/>
      <c r="H5594" s="104"/>
      <c r="I5594" s="104"/>
      <c r="J5594" s="104"/>
      <c r="K5594" s="104"/>
      <c r="L5594" s="107"/>
      <c r="M5594" s="105"/>
      <c r="N5594" s="104"/>
      <c r="O5594" s="113"/>
      <c r="P5594" s="108"/>
      <c r="Q5594" s="104"/>
      <c r="R5594" s="104"/>
      <c r="S5594" s="109"/>
      <c r="T5594" s="110"/>
      <c r="U5594" s="111"/>
    </row>
    <row r="5595" spans="1:21" x14ac:dyDescent="0.2">
      <c r="A5595" s="112"/>
      <c r="B5595" s="104"/>
      <c r="C5595" s="104"/>
      <c r="D5595" s="132"/>
      <c r="E5595" s="105"/>
      <c r="F5595" s="106"/>
      <c r="G5595" s="106"/>
      <c r="H5595" s="104"/>
      <c r="I5595" s="104"/>
      <c r="J5595" s="104"/>
      <c r="K5595" s="104"/>
      <c r="L5595" s="107"/>
      <c r="M5595" s="105"/>
      <c r="N5595" s="104"/>
      <c r="O5595" s="113"/>
      <c r="P5595" s="108"/>
      <c r="Q5595" s="104"/>
      <c r="R5595" s="104"/>
      <c r="S5595" s="109"/>
      <c r="T5595" s="110"/>
      <c r="U5595" s="111"/>
    </row>
    <row r="5596" spans="1:21" x14ac:dyDescent="0.2">
      <c r="A5596" s="112"/>
      <c r="B5596" s="104"/>
      <c r="C5596" s="104"/>
      <c r="D5596" s="132"/>
      <c r="E5596" s="105"/>
      <c r="F5596" s="106"/>
      <c r="G5596" s="106"/>
      <c r="H5596" s="104"/>
      <c r="I5596" s="104"/>
      <c r="J5596" s="104"/>
      <c r="K5596" s="104"/>
      <c r="L5596" s="107"/>
      <c r="M5596" s="105"/>
      <c r="N5596" s="104"/>
      <c r="O5596" s="113"/>
      <c r="P5596" s="108"/>
      <c r="Q5596" s="104"/>
      <c r="R5596" s="104"/>
      <c r="S5596" s="109"/>
      <c r="T5596" s="110"/>
      <c r="U5596" s="111"/>
    </row>
    <row r="5597" spans="1:21" x14ac:dyDescent="0.2">
      <c r="A5597" s="112"/>
      <c r="B5597" s="104"/>
      <c r="C5597" s="104"/>
      <c r="D5597" s="132"/>
      <c r="E5597" s="105"/>
      <c r="F5597" s="106"/>
      <c r="G5597" s="106"/>
      <c r="H5597" s="104"/>
      <c r="I5597" s="104"/>
      <c r="J5597" s="104"/>
      <c r="K5597" s="104"/>
      <c r="L5597" s="107"/>
      <c r="M5597" s="105"/>
      <c r="N5597" s="104"/>
      <c r="O5597" s="113"/>
      <c r="P5597" s="108"/>
      <c r="Q5597" s="104"/>
      <c r="R5597" s="104"/>
      <c r="S5597" s="109"/>
      <c r="T5597" s="110"/>
      <c r="U5597" s="111"/>
    </row>
    <row r="5598" spans="1:21" x14ac:dyDescent="0.2">
      <c r="A5598" s="112"/>
      <c r="B5598" s="104"/>
      <c r="C5598" s="104"/>
      <c r="D5598" s="132"/>
      <c r="E5598" s="105"/>
      <c r="F5598" s="106"/>
      <c r="G5598" s="106"/>
      <c r="H5598" s="104"/>
      <c r="I5598" s="104"/>
      <c r="J5598" s="104"/>
      <c r="K5598" s="104"/>
      <c r="L5598" s="107"/>
      <c r="M5598" s="105"/>
      <c r="N5598" s="104"/>
      <c r="O5598" s="113"/>
      <c r="P5598" s="108"/>
      <c r="Q5598" s="104"/>
      <c r="R5598" s="104"/>
      <c r="S5598" s="109"/>
      <c r="T5598" s="110"/>
      <c r="U5598" s="111"/>
    </row>
    <row r="5599" spans="1:21" x14ac:dyDescent="0.2">
      <c r="A5599" s="112"/>
      <c r="B5599" s="104"/>
      <c r="C5599" s="104"/>
      <c r="D5599" s="132"/>
      <c r="E5599" s="105"/>
      <c r="F5599" s="106"/>
      <c r="G5599" s="106"/>
      <c r="H5599" s="104"/>
      <c r="I5599" s="104"/>
      <c r="J5599" s="104"/>
      <c r="K5599" s="104"/>
      <c r="L5599" s="107"/>
      <c r="M5599" s="105"/>
      <c r="N5599" s="104"/>
      <c r="O5599" s="113"/>
      <c r="P5599" s="108"/>
      <c r="Q5599" s="104"/>
      <c r="R5599" s="104"/>
      <c r="S5599" s="109"/>
      <c r="T5599" s="110"/>
      <c r="U5599" s="111"/>
    </row>
    <row r="5600" spans="1:21" x14ac:dyDescent="0.2">
      <c r="A5600" s="112"/>
      <c r="B5600" s="104"/>
      <c r="C5600" s="104"/>
      <c r="D5600" s="132"/>
      <c r="E5600" s="105"/>
      <c r="F5600" s="106"/>
      <c r="G5600" s="106"/>
      <c r="H5600" s="104"/>
      <c r="I5600" s="104"/>
      <c r="J5600" s="104"/>
      <c r="K5600" s="104"/>
      <c r="L5600" s="107"/>
      <c r="M5600" s="105"/>
      <c r="N5600" s="104"/>
      <c r="O5600" s="113"/>
      <c r="P5600" s="108"/>
      <c r="Q5600" s="104"/>
      <c r="R5600" s="104"/>
      <c r="S5600" s="109"/>
      <c r="T5600" s="110"/>
      <c r="U5600" s="111"/>
    </row>
    <row r="5601" spans="1:21" x14ac:dyDescent="0.2">
      <c r="A5601" s="112"/>
      <c r="B5601" s="104"/>
      <c r="C5601" s="104"/>
      <c r="D5601" s="132"/>
      <c r="E5601" s="105"/>
      <c r="F5601" s="106"/>
      <c r="G5601" s="106"/>
      <c r="H5601" s="104"/>
      <c r="I5601" s="104"/>
      <c r="J5601" s="104"/>
      <c r="K5601" s="104"/>
      <c r="L5601" s="107"/>
      <c r="M5601" s="105"/>
      <c r="N5601" s="104"/>
      <c r="O5601" s="113"/>
      <c r="P5601" s="108"/>
      <c r="Q5601" s="104"/>
      <c r="R5601" s="104"/>
      <c r="S5601" s="109"/>
      <c r="T5601" s="110"/>
      <c r="U5601" s="111"/>
    </row>
    <row r="5602" spans="1:21" x14ac:dyDescent="0.2">
      <c r="A5602" s="112"/>
      <c r="B5602" s="104"/>
      <c r="C5602" s="104"/>
      <c r="D5602" s="132"/>
      <c r="E5602" s="105"/>
      <c r="F5602" s="106"/>
      <c r="G5602" s="106"/>
      <c r="H5602" s="104"/>
      <c r="I5602" s="104"/>
      <c r="J5602" s="104"/>
      <c r="K5602" s="104"/>
      <c r="L5602" s="107"/>
      <c r="M5602" s="105"/>
      <c r="N5602" s="104"/>
      <c r="O5602" s="113"/>
      <c r="P5602" s="108"/>
      <c r="Q5602" s="104"/>
      <c r="R5602" s="104"/>
      <c r="S5602" s="109"/>
      <c r="T5602" s="110"/>
      <c r="U5602" s="111"/>
    </row>
    <row r="5603" spans="1:21" x14ac:dyDescent="0.2">
      <c r="A5603" s="112"/>
      <c r="B5603" s="104"/>
      <c r="C5603" s="104"/>
      <c r="D5603" s="132"/>
      <c r="E5603" s="105"/>
      <c r="F5603" s="106"/>
      <c r="G5603" s="106"/>
      <c r="H5603" s="104"/>
      <c r="I5603" s="104"/>
      <c r="J5603" s="104"/>
      <c r="K5603" s="104"/>
      <c r="L5603" s="107"/>
      <c r="M5603" s="105"/>
      <c r="N5603" s="104"/>
      <c r="O5603" s="113"/>
      <c r="P5603" s="108"/>
      <c r="Q5603" s="104"/>
      <c r="R5603" s="104"/>
      <c r="S5603" s="109"/>
      <c r="T5603" s="110"/>
      <c r="U5603" s="111"/>
    </row>
    <row r="5604" spans="1:21" x14ac:dyDescent="0.2">
      <c r="A5604" s="112"/>
      <c r="B5604" s="104"/>
      <c r="C5604" s="104"/>
      <c r="D5604" s="132"/>
      <c r="E5604" s="105"/>
      <c r="F5604" s="106"/>
      <c r="G5604" s="106"/>
      <c r="H5604" s="104"/>
      <c r="I5604" s="104"/>
      <c r="J5604" s="104"/>
      <c r="K5604" s="104"/>
      <c r="L5604" s="107"/>
      <c r="M5604" s="105"/>
      <c r="N5604" s="104"/>
      <c r="O5604" s="113"/>
      <c r="P5604" s="108"/>
      <c r="Q5604" s="104"/>
      <c r="R5604" s="104"/>
      <c r="S5604" s="109"/>
      <c r="T5604" s="110"/>
      <c r="U5604" s="111"/>
    </row>
    <row r="5605" spans="1:21" x14ac:dyDescent="0.2">
      <c r="A5605" s="112"/>
      <c r="B5605" s="104"/>
      <c r="C5605" s="104"/>
      <c r="D5605" s="132"/>
      <c r="E5605" s="105"/>
      <c r="F5605" s="106"/>
      <c r="G5605" s="106"/>
      <c r="H5605" s="104"/>
      <c r="I5605" s="104"/>
      <c r="J5605" s="104"/>
      <c r="K5605" s="104"/>
      <c r="L5605" s="107"/>
      <c r="M5605" s="105"/>
      <c r="N5605" s="104"/>
      <c r="O5605" s="113"/>
      <c r="P5605" s="108"/>
      <c r="Q5605" s="104"/>
      <c r="R5605" s="104"/>
      <c r="S5605" s="109"/>
      <c r="T5605" s="110"/>
      <c r="U5605" s="111"/>
    </row>
    <row r="5606" spans="1:21" x14ac:dyDescent="0.2">
      <c r="A5606" s="112"/>
      <c r="B5606" s="104"/>
      <c r="C5606" s="104"/>
      <c r="D5606" s="132"/>
      <c r="E5606" s="105"/>
      <c r="F5606" s="106"/>
      <c r="G5606" s="106"/>
      <c r="H5606" s="104"/>
      <c r="I5606" s="104"/>
      <c r="J5606" s="104"/>
      <c r="K5606" s="104"/>
      <c r="L5606" s="107"/>
      <c r="M5606" s="105"/>
      <c r="N5606" s="104"/>
      <c r="O5606" s="113"/>
      <c r="P5606" s="108"/>
      <c r="Q5606" s="104"/>
      <c r="R5606" s="104"/>
      <c r="S5606" s="109"/>
      <c r="T5606" s="110"/>
      <c r="U5606" s="111"/>
    </row>
    <row r="5607" spans="1:21" x14ac:dyDescent="0.2">
      <c r="A5607" s="112"/>
      <c r="B5607" s="104"/>
      <c r="C5607" s="104"/>
      <c r="D5607" s="132"/>
      <c r="E5607" s="105"/>
      <c r="F5607" s="106"/>
      <c r="G5607" s="106"/>
      <c r="H5607" s="104"/>
      <c r="I5607" s="104"/>
      <c r="J5607" s="104"/>
      <c r="K5607" s="104"/>
      <c r="L5607" s="107"/>
      <c r="M5607" s="105"/>
      <c r="N5607" s="104"/>
      <c r="O5607" s="113"/>
      <c r="P5607" s="108"/>
      <c r="Q5607" s="104"/>
      <c r="R5607" s="104"/>
      <c r="S5607" s="109"/>
      <c r="T5607" s="110"/>
      <c r="U5607" s="111"/>
    </row>
    <row r="5608" spans="1:21" x14ac:dyDescent="0.2">
      <c r="A5608" s="112"/>
      <c r="B5608" s="104"/>
      <c r="C5608" s="104"/>
      <c r="D5608" s="132"/>
      <c r="E5608" s="105"/>
      <c r="F5608" s="106"/>
      <c r="G5608" s="106"/>
      <c r="H5608" s="104"/>
      <c r="I5608" s="104"/>
      <c r="J5608" s="104"/>
      <c r="K5608" s="104"/>
      <c r="L5608" s="107"/>
      <c r="M5608" s="105"/>
      <c r="N5608" s="104"/>
      <c r="O5608" s="113"/>
      <c r="P5608" s="108"/>
      <c r="Q5608" s="104"/>
      <c r="R5608" s="104"/>
      <c r="S5608" s="109"/>
      <c r="T5608" s="110"/>
      <c r="U5608" s="111"/>
    </row>
    <row r="5609" spans="1:21" x14ac:dyDescent="0.2">
      <c r="A5609" s="112"/>
      <c r="B5609" s="104"/>
      <c r="C5609" s="104"/>
      <c r="D5609" s="132"/>
      <c r="E5609" s="105"/>
      <c r="F5609" s="106"/>
      <c r="G5609" s="106"/>
      <c r="H5609" s="104"/>
      <c r="I5609" s="104"/>
      <c r="J5609" s="104"/>
      <c r="K5609" s="104"/>
      <c r="L5609" s="107"/>
      <c r="M5609" s="105"/>
      <c r="N5609" s="104"/>
      <c r="O5609" s="113"/>
      <c r="P5609" s="108"/>
      <c r="Q5609" s="104"/>
      <c r="R5609" s="104"/>
      <c r="S5609" s="109"/>
      <c r="T5609" s="110"/>
      <c r="U5609" s="111"/>
    </row>
    <row r="5610" spans="1:21" x14ac:dyDescent="0.2">
      <c r="A5610" s="112"/>
      <c r="B5610" s="104"/>
      <c r="C5610" s="104"/>
      <c r="D5610" s="132"/>
      <c r="E5610" s="105"/>
      <c r="F5610" s="106"/>
      <c r="G5610" s="106"/>
      <c r="H5610" s="104"/>
      <c r="I5610" s="104"/>
      <c r="J5610" s="104"/>
      <c r="K5610" s="104"/>
      <c r="L5610" s="107"/>
      <c r="M5610" s="105"/>
      <c r="N5610" s="104"/>
      <c r="O5610" s="113"/>
      <c r="P5610" s="108"/>
      <c r="Q5610" s="104"/>
      <c r="R5610" s="104"/>
      <c r="S5610" s="109"/>
      <c r="T5610" s="110"/>
      <c r="U5610" s="111"/>
    </row>
    <row r="5611" spans="1:21" x14ac:dyDescent="0.2">
      <c r="A5611" s="112"/>
      <c r="B5611" s="104"/>
      <c r="C5611" s="104"/>
      <c r="D5611" s="132"/>
      <c r="E5611" s="105"/>
      <c r="F5611" s="106"/>
      <c r="G5611" s="106"/>
      <c r="H5611" s="104"/>
      <c r="I5611" s="104"/>
      <c r="J5611" s="104"/>
      <c r="K5611" s="104"/>
      <c r="L5611" s="107"/>
      <c r="M5611" s="105"/>
      <c r="N5611" s="104"/>
      <c r="O5611" s="113"/>
      <c r="P5611" s="108"/>
      <c r="Q5611" s="104"/>
      <c r="R5611" s="104"/>
      <c r="S5611" s="109"/>
      <c r="T5611" s="110"/>
      <c r="U5611" s="111"/>
    </row>
    <row r="5612" spans="1:21" x14ac:dyDescent="0.2">
      <c r="A5612" s="112"/>
      <c r="B5612" s="104"/>
      <c r="C5612" s="104"/>
      <c r="D5612" s="132"/>
      <c r="E5612" s="105"/>
      <c r="F5612" s="106"/>
      <c r="G5612" s="106"/>
      <c r="H5612" s="104"/>
      <c r="I5612" s="104"/>
      <c r="J5612" s="104"/>
      <c r="K5612" s="104"/>
      <c r="L5612" s="107"/>
      <c r="M5612" s="105"/>
      <c r="N5612" s="104"/>
      <c r="O5612" s="113"/>
      <c r="P5612" s="108"/>
      <c r="Q5612" s="104"/>
      <c r="R5612" s="104"/>
      <c r="S5612" s="109"/>
      <c r="T5612" s="110"/>
      <c r="U5612" s="111"/>
    </row>
    <row r="5613" spans="1:21" x14ac:dyDescent="0.2">
      <c r="A5613" s="112"/>
      <c r="B5613" s="104"/>
      <c r="C5613" s="104"/>
      <c r="D5613" s="132"/>
      <c r="E5613" s="105"/>
      <c r="F5613" s="106"/>
      <c r="G5613" s="106"/>
      <c r="H5613" s="104"/>
      <c r="I5613" s="104"/>
      <c r="J5613" s="104"/>
      <c r="K5613" s="104"/>
      <c r="L5613" s="107"/>
      <c r="M5613" s="105"/>
      <c r="N5613" s="104"/>
      <c r="O5613" s="113"/>
      <c r="P5613" s="108"/>
      <c r="Q5613" s="104"/>
      <c r="R5613" s="104"/>
      <c r="S5613" s="109"/>
      <c r="T5613" s="110"/>
      <c r="U5613" s="111"/>
    </row>
    <row r="5614" spans="1:21" x14ac:dyDescent="0.2">
      <c r="A5614" s="112"/>
      <c r="B5614" s="104"/>
      <c r="C5614" s="104"/>
      <c r="D5614" s="132"/>
      <c r="E5614" s="105"/>
      <c r="F5614" s="106"/>
      <c r="G5614" s="106"/>
      <c r="H5614" s="104"/>
      <c r="I5614" s="104"/>
      <c r="J5614" s="104"/>
      <c r="K5614" s="104"/>
      <c r="L5614" s="107"/>
      <c r="M5614" s="105"/>
      <c r="N5614" s="104"/>
      <c r="O5614" s="113"/>
      <c r="P5614" s="108"/>
      <c r="Q5614" s="104"/>
      <c r="R5614" s="104"/>
      <c r="S5614" s="109"/>
      <c r="T5614" s="110"/>
      <c r="U5614" s="111"/>
    </row>
    <row r="5615" spans="1:21" x14ac:dyDescent="0.2">
      <c r="A5615" s="112"/>
      <c r="B5615" s="104"/>
      <c r="C5615" s="104"/>
      <c r="D5615" s="132"/>
      <c r="E5615" s="105"/>
      <c r="F5615" s="106"/>
      <c r="G5615" s="106"/>
      <c r="H5615" s="104"/>
      <c r="I5615" s="104"/>
      <c r="J5615" s="104"/>
      <c r="K5615" s="104"/>
      <c r="L5615" s="107"/>
      <c r="M5615" s="105"/>
      <c r="N5615" s="104"/>
      <c r="O5615" s="113"/>
      <c r="P5615" s="108"/>
      <c r="Q5615" s="104"/>
      <c r="R5615" s="104"/>
      <c r="S5615" s="109"/>
      <c r="T5615" s="110"/>
      <c r="U5615" s="111"/>
    </row>
    <row r="5616" spans="1:21" x14ac:dyDescent="0.2">
      <c r="A5616" s="112"/>
      <c r="B5616" s="104"/>
      <c r="C5616" s="104"/>
      <c r="D5616" s="132"/>
      <c r="E5616" s="105"/>
      <c r="F5616" s="106"/>
      <c r="G5616" s="106"/>
      <c r="H5616" s="104"/>
      <c r="I5616" s="104"/>
      <c r="J5616" s="104"/>
      <c r="K5616" s="104"/>
      <c r="L5616" s="107"/>
      <c r="M5616" s="105"/>
      <c r="N5616" s="104"/>
      <c r="O5616" s="113"/>
      <c r="P5616" s="108"/>
      <c r="Q5616" s="104"/>
      <c r="R5616" s="104"/>
      <c r="S5616" s="109"/>
      <c r="T5616" s="110"/>
      <c r="U5616" s="111"/>
    </row>
    <row r="5617" spans="1:21" x14ac:dyDescent="0.2">
      <c r="A5617" s="112"/>
      <c r="B5617" s="104"/>
      <c r="C5617" s="104"/>
      <c r="D5617" s="132"/>
      <c r="E5617" s="105"/>
      <c r="F5617" s="106"/>
      <c r="G5617" s="106"/>
      <c r="H5617" s="104"/>
      <c r="I5617" s="104"/>
      <c r="J5617" s="104"/>
      <c r="K5617" s="104"/>
      <c r="L5617" s="107"/>
      <c r="M5617" s="105"/>
      <c r="N5617" s="104"/>
      <c r="O5617" s="113"/>
      <c r="P5617" s="108"/>
      <c r="Q5617" s="104"/>
      <c r="R5617" s="104"/>
      <c r="S5617" s="109"/>
      <c r="T5617" s="110"/>
      <c r="U5617" s="111"/>
    </row>
    <row r="5618" spans="1:21" x14ac:dyDescent="0.2">
      <c r="A5618" s="112"/>
      <c r="B5618" s="104"/>
      <c r="C5618" s="104"/>
      <c r="D5618" s="132"/>
      <c r="E5618" s="105"/>
      <c r="F5618" s="106"/>
      <c r="G5618" s="106"/>
      <c r="H5618" s="104"/>
      <c r="I5618" s="104"/>
      <c r="J5618" s="104"/>
      <c r="K5618" s="104"/>
      <c r="L5618" s="107"/>
      <c r="M5618" s="105"/>
      <c r="N5618" s="104"/>
      <c r="O5618" s="113"/>
      <c r="P5618" s="108"/>
      <c r="Q5618" s="104"/>
      <c r="R5618" s="104"/>
      <c r="S5618" s="109"/>
      <c r="T5618" s="110"/>
      <c r="U5618" s="111"/>
    </row>
    <row r="5619" spans="1:21" x14ac:dyDescent="0.2">
      <c r="A5619" s="112"/>
      <c r="B5619" s="104"/>
      <c r="C5619" s="104"/>
      <c r="D5619" s="132"/>
      <c r="E5619" s="105"/>
      <c r="F5619" s="106"/>
      <c r="G5619" s="106"/>
      <c r="H5619" s="104"/>
      <c r="I5619" s="104"/>
      <c r="J5619" s="104"/>
      <c r="K5619" s="104"/>
      <c r="L5619" s="107"/>
      <c r="M5619" s="105"/>
      <c r="N5619" s="104"/>
      <c r="O5619" s="113"/>
      <c r="P5619" s="108"/>
      <c r="Q5619" s="104"/>
      <c r="R5619" s="104"/>
      <c r="S5619" s="109"/>
      <c r="T5619" s="110"/>
      <c r="U5619" s="111"/>
    </row>
    <row r="5620" spans="1:21" x14ac:dyDescent="0.2">
      <c r="A5620" s="112"/>
      <c r="B5620" s="104"/>
      <c r="C5620" s="104"/>
      <c r="D5620" s="132"/>
      <c r="E5620" s="105"/>
      <c r="F5620" s="106"/>
      <c r="G5620" s="106"/>
      <c r="H5620" s="104"/>
      <c r="I5620" s="104"/>
      <c r="J5620" s="104"/>
      <c r="K5620" s="104"/>
      <c r="L5620" s="107"/>
      <c r="M5620" s="105"/>
      <c r="N5620" s="104"/>
      <c r="O5620" s="113"/>
      <c r="P5620" s="108"/>
      <c r="Q5620" s="104"/>
      <c r="R5620" s="104"/>
      <c r="S5620" s="109"/>
      <c r="T5620" s="110"/>
      <c r="U5620" s="111"/>
    </row>
    <row r="5621" spans="1:21" x14ac:dyDescent="0.2">
      <c r="A5621" s="112"/>
      <c r="B5621" s="104"/>
      <c r="C5621" s="104"/>
      <c r="D5621" s="132"/>
      <c r="E5621" s="105"/>
      <c r="F5621" s="106"/>
      <c r="G5621" s="106"/>
      <c r="H5621" s="104"/>
      <c r="I5621" s="104"/>
      <c r="J5621" s="104"/>
      <c r="K5621" s="104"/>
      <c r="L5621" s="107"/>
      <c r="M5621" s="105"/>
      <c r="N5621" s="104"/>
      <c r="O5621" s="113"/>
      <c r="P5621" s="108"/>
      <c r="Q5621" s="104"/>
      <c r="R5621" s="104"/>
      <c r="S5621" s="109"/>
      <c r="T5621" s="110"/>
      <c r="U5621" s="111"/>
    </row>
    <row r="5622" spans="1:21" x14ac:dyDescent="0.2">
      <c r="A5622" s="112"/>
      <c r="B5622" s="104"/>
      <c r="C5622" s="104"/>
      <c r="D5622" s="132"/>
      <c r="E5622" s="105"/>
      <c r="F5622" s="106"/>
      <c r="G5622" s="106"/>
      <c r="H5622" s="104"/>
      <c r="I5622" s="104"/>
      <c r="J5622" s="104"/>
      <c r="K5622" s="104"/>
      <c r="L5622" s="107"/>
      <c r="M5622" s="105"/>
      <c r="N5622" s="104"/>
      <c r="O5622" s="113"/>
      <c r="P5622" s="108"/>
      <c r="Q5622" s="104"/>
      <c r="R5622" s="104"/>
      <c r="S5622" s="109"/>
      <c r="T5622" s="110"/>
      <c r="U5622" s="111"/>
    </row>
    <row r="5623" spans="1:21" x14ac:dyDescent="0.2">
      <c r="A5623" s="112"/>
      <c r="B5623" s="104"/>
      <c r="C5623" s="104"/>
      <c r="D5623" s="132"/>
      <c r="E5623" s="105"/>
      <c r="F5623" s="106"/>
      <c r="G5623" s="106"/>
      <c r="H5623" s="104"/>
      <c r="I5623" s="104"/>
      <c r="J5623" s="104"/>
      <c r="K5623" s="104"/>
      <c r="L5623" s="107"/>
      <c r="M5623" s="105"/>
      <c r="N5623" s="104"/>
      <c r="O5623" s="113"/>
      <c r="P5623" s="108"/>
      <c r="Q5623" s="104"/>
      <c r="R5623" s="104"/>
      <c r="S5623" s="109"/>
      <c r="T5623" s="110"/>
      <c r="U5623" s="111"/>
    </row>
    <row r="5624" spans="1:21" x14ac:dyDescent="0.2">
      <c r="A5624" s="112"/>
      <c r="B5624" s="104"/>
      <c r="C5624" s="104"/>
      <c r="D5624" s="132"/>
      <c r="E5624" s="105"/>
      <c r="F5624" s="106"/>
      <c r="G5624" s="106"/>
      <c r="H5624" s="104"/>
      <c r="I5624" s="104"/>
      <c r="J5624" s="104"/>
      <c r="K5624" s="104"/>
      <c r="L5624" s="107"/>
      <c r="M5624" s="105"/>
      <c r="N5624" s="104"/>
      <c r="O5624" s="113"/>
      <c r="P5624" s="108"/>
      <c r="Q5624" s="104"/>
      <c r="R5624" s="104"/>
      <c r="S5624" s="109"/>
      <c r="T5624" s="110"/>
      <c r="U5624" s="111"/>
    </row>
    <row r="5625" spans="1:21" x14ac:dyDescent="0.2">
      <c r="A5625" s="112"/>
      <c r="B5625" s="104"/>
      <c r="C5625" s="104"/>
      <c r="D5625" s="132"/>
      <c r="E5625" s="105"/>
      <c r="F5625" s="106"/>
      <c r="G5625" s="106"/>
      <c r="H5625" s="104"/>
      <c r="I5625" s="104"/>
      <c r="J5625" s="104"/>
      <c r="K5625" s="104"/>
      <c r="L5625" s="107"/>
      <c r="M5625" s="105"/>
      <c r="N5625" s="104"/>
      <c r="O5625" s="113"/>
      <c r="P5625" s="108"/>
      <c r="Q5625" s="104"/>
      <c r="R5625" s="104"/>
      <c r="S5625" s="109"/>
      <c r="T5625" s="110"/>
      <c r="U5625" s="111"/>
    </row>
    <row r="5626" spans="1:21" x14ac:dyDescent="0.2">
      <c r="A5626" s="112"/>
      <c r="B5626" s="104"/>
      <c r="C5626" s="104"/>
      <c r="D5626" s="132"/>
      <c r="E5626" s="105"/>
      <c r="F5626" s="106"/>
      <c r="G5626" s="106"/>
      <c r="H5626" s="104"/>
      <c r="I5626" s="104"/>
      <c r="J5626" s="104"/>
      <c r="K5626" s="104"/>
      <c r="L5626" s="107"/>
      <c r="M5626" s="105"/>
      <c r="N5626" s="104"/>
      <c r="O5626" s="113"/>
      <c r="P5626" s="108"/>
      <c r="Q5626" s="104"/>
      <c r="R5626" s="104"/>
      <c r="S5626" s="109"/>
      <c r="T5626" s="110"/>
      <c r="U5626" s="111"/>
    </row>
    <row r="5627" spans="1:21" x14ac:dyDescent="0.2">
      <c r="A5627" s="112"/>
      <c r="B5627" s="104"/>
      <c r="C5627" s="104"/>
      <c r="D5627" s="132"/>
      <c r="E5627" s="105"/>
      <c r="F5627" s="106"/>
      <c r="G5627" s="106"/>
      <c r="H5627" s="104"/>
      <c r="I5627" s="104"/>
      <c r="J5627" s="104"/>
      <c r="K5627" s="104"/>
      <c r="L5627" s="107"/>
      <c r="M5627" s="105"/>
      <c r="N5627" s="104"/>
      <c r="O5627" s="113"/>
      <c r="P5627" s="108"/>
      <c r="Q5627" s="104"/>
      <c r="R5627" s="104"/>
      <c r="S5627" s="109"/>
      <c r="T5627" s="110"/>
      <c r="U5627" s="111"/>
    </row>
    <row r="5628" spans="1:21" x14ac:dyDescent="0.2">
      <c r="A5628" s="112"/>
      <c r="B5628" s="104"/>
      <c r="C5628" s="104"/>
      <c r="D5628" s="132"/>
      <c r="E5628" s="105"/>
      <c r="F5628" s="106"/>
      <c r="G5628" s="106"/>
      <c r="H5628" s="104"/>
      <c r="I5628" s="104"/>
      <c r="J5628" s="104"/>
      <c r="K5628" s="104"/>
      <c r="L5628" s="107"/>
      <c r="M5628" s="105"/>
      <c r="N5628" s="104"/>
      <c r="O5628" s="113"/>
      <c r="P5628" s="108"/>
      <c r="Q5628" s="104"/>
      <c r="R5628" s="104"/>
      <c r="S5628" s="109"/>
      <c r="T5628" s="110"/>
      <c r="U5628" s="111"/>
    </row>
    <row r="5629" spans="1:21" x14ac:dyDescent="0.2">
      <c r="A5629" s="112"/>
      <c r="B5629" s="104"/>
      <c r="C5629" s="104"/>
      <c r="D5629" s="132"/>
      <c r="E5629" s="105"/>
      <c r="F5629" s="106"/>
      <c r="G5629" s="106"/>
      <c r="H5629" s="104"/>
      <c r="I5629" s="104"/>
      <c r="J5629" s="104"/>
      <c r="K5629" s="104"/>
      <c r="L5629" s="107"/>
      <c r="M5629" s="105"/>
      <c r="N5629" s="104"/>
      <c r="O5629" s="113"/>
      <c r="P5629" s="108"/>
      <c r="Q5629" s="104"/>
      <c r="R5629" s="104"/>
      <c r="S5629" s="109"/>
      <c r="T5629" s="110"/>
      <c r="U5629" s="111"/>
    </row>
    <row r="5630" spans="1:21" x14ac:dyDescent="0.2">
      <c r="A5630" s="112"/>
      <c r="B5630" s="104"/>
      <c r="C5630" s="104"/>
      <c r="D5630" s="132"/>
      <c r="E5630" s="105"/>
      <c r="F5630" s="106"/>
      <c r="G5630" s="106"/>
      <c r="H5630" s="104"/>
      <c r="I5630" s="104"/>
      <c r="J5630" s="104"/>
      <c r="K5630" s="104"/>
      <c r="L5630" s="107"/>
      <c r="M5630" s="105"/>
      <c r="N5630" s="104"/>
      <c r="O5630" s="113"/>
      <c r="P5630" s="108"/>
      <c r="Q5630" s="104"/>
      <c r="R5630" s="104"/>
      <c r="S5630" s="109"/>
      <c r="T5630" s="110"/>
      <c r="U5630" s="111"/>
    </row>
    <row r="5631" spans="1:21" x14ac:dyDescent="0.2">
      <c r="A5631" s="112"/>
      <c r="B5631" s="104"/>
      <c r="C5631" s="104"/>
      <c r="D5631" s="132"/>
      <c r="E5631" s="105"/>
      <c r="F5631" s="106"/>
      <c r="G5631" s="106"/>
      <c r="H5631" s="104"/>
      <c r="I5631" s="104"/>
      <c r="J5631" s="104"/>
      <c r="K5631" s="104"/>
      <c r="L5631" s="107"/>
      <c r="M5631" s="105"/>
      <c r="N5631" s="104"/>
      <c r="O5631" s="113"/>
      <c r="P5631" s="108"/>
      <c r="Q5631" s="104"/>
      <c r="R5631" s="104"/>
      <c r="S5631" s="109"/>
      <c r="T5631" s="110"/>
      <c r="U5631" s="111"/>
    </row>
    <row r="5632" spans="1:21" x14ac:dyDescent="0.2">
      <c r="A5632" s="112"/>
      <c r="B5632" s="104"/>
      <c r="C5632" s="104"/>
      <c r="D5632" s="132"/>
      <c r="E5632" s="105"/>
      <c r="F5632" s="106"/>
      <c r="G5632" s="106"/>
      <c r="H5632" s="104"/>
      <c r="I5632" s="104"/>
      <c r="J5632" s="104"/>
      <c r="K5632" s="104"/>
      <c r="L5632" s="107"/>
      <c r="M5632" s="105"/>
      <c r="N5632" s="104"/>
      <c r="O5632" s="113"/>
      <c r="P5632" s="108"/>
      <c r="Q5632" s="104"/>
      <c r="R5632" s="104"/>
      <c r="S5632" s="109"/>
      <c r="T5632" s="110"/>
      <c r="U5632" s="111"/>
    </row>
    <row r="5633" spans="1:21" x14ac:dyDescent="0.2">
      <c r="A5633" s="112"/>
      <c r="B5633" s="104"/>
      <c r="C5633" s="104"/>
      <c r="D5633" s="132"/>
      <c r="E5633" s="105"/>
      <c r="F5633" s="106"/>
      <c r="G5633" s="106"/>
      <c r="H5633" s="104"/>
      <c r="I5633" s="104"/>
      <c r="J5633" s="104"/>
      <c r="K5633" s="104"/>
      <c r="L5633" s="107"/>
      <c r="M5633" s="105"/>
      <c r="N5633" s="104"/>
      <c r="O5633" s="113"/>
      <c r="P5633" s="108"/>
      <c r="Q5633" s="104"/>
      <c r="R5633" s="104"/>
      <c r="S5633" s="109"/>
      <c r="T5633" s="110"/>
      <c r="U5633" s="111"/>
    </row>
    <row r="5634" spans="1:21" x14ac:dyDescent="0.2">
      <c r="A5634" s="112"/>
      <c r="B5634" s="104"/>
      <c r="C5634" s="104"/>
      <c r="D5634" s="132"/>
      <c r="E5634" s="105"/>
      <c r="F5634" s="106"/>
      <c r="G5634" s="106"/>
      <c r="H5634" s="104"/>
      <c r="I5634" s="104"/>
      <c r="J5634" s="104"/>
      <c r="K5634" s="104"/>
      <c r="L5634" s="107"/>
      <c r="M5634" s="105"/>
      <c r="N5634" s="104"/>
      <c r="O5634" s="113"/>
      <c r="P5634" s="108"/>
      <c r="Q5634" s="104"/>
      <c r="R5634" s="104"/>
      <c r="S5634" s="109"/>
      <c r="T5634" s="110"/>
      <c r="U5634" s="111"/>
    </row>
    <row r="5635" spans="1:21" x14ac:dyDescent="0.2">
      <c r="A5635" s="112"/>
      <c r="B5635" s="104"/>
      <c r="C5635" s="104"/>
      <c r="D5635" s="132"/>
      <c r="E5635" s="105"/>
      <c r="F5635" s="106"/>
      <c r="G5635" s="106"/>
      <c r="H5635" s="104"/>
      <c r="I5635" s="104"/>
      <c r="J5635" s="104"/>
      <c r="K5635" s="104"/>
      <c r="L5635" s="107"/>
      <c r="M5635" s="105"/>
      <c r="N5635" s="104"/>
      <c r="O5635" s="113"/>
      <c r="P5635" s="108"/>
      <c r="Q5635" s="104"/>
      <c r="R5635" s="104"/>
      <c r="S5635" s="109"/>
      <c r="T5635" s="110"/>
      <c r="U5635" s="111"/>
    </row>
    <row r="5636" spans="1:21" x14ac:dyDescent="0.2">
      <c r="A5636" s="112"/>
      <c r="B5636" s="104"/>
      <c r="C5636" s="104"/>
      <c r="D5636" s="132"/>
      <c r="E5636" s="105"/>
      <c r="F5636" s="106"/>
      <c r="G5636" s="106"/>
      <c r="H5636" s="104"/>
      <c r="I5636" s="104"/>
      <c r="J5636" s="104"/>
      <c r="K5636" s="104"/>
      <c r="L5636" s="107"/>
      <c r="M5636" s="105"/>
      <c r="N5636" s="104"/>
      <c r="O5636" s="113"/>
      <c r="P5636" s="108"/>
      <c r="Q5636" s="104"/>
      <c r="R5636" s="104"/>
      <c r="S5636" s="109"/>
      <c r="T5636" s="110"/>
      <c r="U5636" s="111"/>
    </row>
    <row r="5637" spans="1:21" x14ac:dyDescent="0.2">
      <c r="A5637" s="112"/>
      <c r="B5637" s="104"/>
      <c r="C5637" s="104"/>
      <c r="D5637" s="132"/>
      <c r="E5637" s="105"/>
      <c r="F5637" s="106"/>
      <c r="G5637" s="106"/>
      <c r="H5637" s="104"/>
      <c r="I5637" s="104"/>
      <c r="J5637" s="104"/>
      <c r="K5637" s="104"/>
      <c r="L5637" s="107"/>
      <c r="M5637" s="105"/>
      <c r="N5637" s="104"/>
      <c r="O5637" s="113"/>
      <c r="P5637" s="108"/>
      <c r="Q5637" s="104"/>
      <c r="R5637" s="104"/>
      <c r="S5637" s="109"/>
      <c r="T5637" s="110"/>
      <c r="U5637" s="111"/>
    </row>
    <row r="5638" spans="1:21" x14ac:dyDescent="0.2">
      <c r="A5638" s="112"/>
      <c r="B5638" s="104"/>
      <c r="C5638" s="104"/>
      <c r="D5638" s="132"/>
      <c r="E5638" s="105"/>
      <c r="F5638" s="106"/>
      <c r="G5638" s="106"/>
      <c r="H5638" s="104"/>
      <c r="I5638" s="104"/>
      <c r="J5638" s="104"/>
      <c r="K5638" s="104"/>
      <c r="L5638" s="107"/>
      <c r="M5638" s="105"/>
      <c r="N5638" s="104"/>
      <c r="O5638" s="113"/>
      <c r="P5638" s="108"/>
      <c r="Q5638" s="104"/>
      <c r="R5638" s="104"/>
      <c r="S5638" s="109"/>
      <c r="T5638" s="110"/>
      <c r="U5638" s="111"/>
    </row>
    <row r="5639" spans="1:21" x14ac:dyDescent="0.2">
      <c r="A5639" s="112"/>
      <c r="B5639" s="104"/>
      <c r="C5639" s="104"/>
      <c r="D5639" s="132"/>
      <c r="E5639" s="105"/>
      <c r="F5639" s="106"/>
      <c r="G5639" s="106"/>
      <c r="H5639" s="104"/>
      <c r="I5639" s="104"/>
      <c r="J5639" s="104"/>
      <c r="K5639" s="104"/>
      <c r="L5639" s="107"/>
      <c r="M5639" s="105"/>
      <c r="N5639" s="104"/>
      <c r="O5639" s="113"/>
      <c r="P5639" s="108"/>
      <c r="Q5639" s="104"/>
      <c r="R5639" s="104"/>
      <c r="S5639" s="109"/>
      <c r="T5639" s="110"/>
      <c r="U5639" s="111"/>
    </row>
    <row r="5640" spans="1:21" x14ac:dyDescent="0.2">
      <c r="A5640" s="112"/>
      <c r="B5640" s="104"/>
      <c r="C5640" s="104"/>
      <c r="D5640" s="132"/>
      <c r="E5640" s="105"/>
      <c r="F5640" s="106"/>
      <c r="G5640" s="106"/>
      <c r="H5640" s="104"/>
      <c r="I5640" s="104"/>
      <c r="J5640" s="104"/>
      <c r="K5640" s="104"/>
      <c r="L5640" s="107"/>
      <c r="M5640" s="105"/>
      <c r="N5640" s="104"/>
      <c r="O5640" s="113"/>
      <c r="P5640" s="108"/>
      <c r="Q5640" s="104"/>
      <c r="R5640" s="104"/>
      <c r="S5640" s="109"/>
      <c r="T5640" s="110"/>
      <c r="U5640" s="111"/>
    </row>
    <row r="5641" spans="1:21" x14ac:dyDescent="0.2">
      <c r="A5641" s="112"/>
      <c r="B5641" s="104"/>
      <c r="C5641" s="104"/>
      <c r="D5641" s="132"/>
      <c r="E5641" s="105"/>
      <c r="F5641" s="106"/>
      <c r="G5641" s="106"/>
      <c r="H5641" s="104"/>
      <c r="I5641" s="104"/>
      <c r="J5641" s="104"/>
      <c r="K5641" s="104"/>
      <c r="L5641" s="107"/>
      <c r="M5641" s="105"/>
      <c r="N5641" s="104"/>
      <c r="O5641" s="113"/>
      <c r="P5641" s="108"/>
      <c r="Q5641" s="104"/>
      <c r="R5641" s="104"/>
      <c r="S5641" s="109"/>
      <c r="T5641" s="110"/>
      <c r="U5641" s="111"/>
    </row>
    <row r="5642" spans="1:21" x14ac:dyDescent="0.2">
      <c r="A5642" s="112"/>
      <c r="B5642" s="104"/>
      <c r="C5642" s="104"/>
      <c r="D5642" s="132"/>
      <c r="E5642" s="105"/>
      <c r="F5642" s="106"/>
      <c r="G5642" s="106"/>
      <c r="H5642" s="104"/>
      <c r="I5642" s="104"/>
      <c r="J5642" s="104"/>
      <c r="K5642" s="104"/>
      <c r="L5642" s="107"/>
      <c r="M5642" s="105"/>
      <c r="N5642" s="104"/>
      <c r="O5642" s="113"/>
      <c r="P5642" s="108"/>
      <c r="Q5642" s="104"/>
      <c r="R5642" s="104"/>
      <c r="S5642" s="109"/>
      <c r="T5642" s="110"/>
      <c r="U5642" s="111"/>
    </row>
    <row r="5643" spans="1:21" x14ac:dyDescent="0.2">
      <c r="A5643" s="112"/>
      <c r="B5643" s="104"/>
      <c r="C5643" s="104"/>
      <c r="D5643" s="132"/>
      <c r="E5643" s="105"/>
      <c r="F5643" s="106"/>
      <c r="G5643" s="106"/>
      <c r="H5643" s="104"/>
      <c r="I5643" s="104"/>
      <c r="J5643" s="104"/>
      <c r="K5643" s="104"/>
      <c r="L5643" s="107"/>
      <c r="M5643" s="105"/>
      <c r="N5643" s="104"/>
      <c r="O5643" s="113"/>
      <c r="P5643" s="108"/>
      <c r="Q5643" s="104"/>
      <c r="R5643" s="104"/>
      <c r="S5643" s="109"/>
      <c r="T5643" s="110"/>
      <c r="U5643" s="111"/>
    </row>
    <row r="5644" spans="1:21" x14ac:dyDescent="0.2">
      <c r="A5644" s="112"/>
      <c r="B5644" s="104"/>
      <c r="C5644" s="104"/>
      <c r="D5644" s="132"/>
      <c r="E5644" s="105"/>
      <c r="F5644" s="106"/>
      <c r="G5644" s="106"/>
      <c r="H5644" s="104"/>
      <c r="I5644" s="104"/>
      <c r="J5644" s="104"/>
      <c r="K5644" s="104"/>
      <c r="L5644" s="107"/>
      <c r="M5644" s="105"/>
      <c r="N5644" s="104"/>
      <c r="O5644" s="113"/>
      <c r="P5644" s="108"/>
      <c r="Q5644" s="104"/>
      <c r="R5644" s="104"/>
      <c r="S5644" s="109"/>
      <c r="T5644" s="110"/>
      <c r="U5644" s="111"/>
    </row>
    <row r="5645" spans="1:21" x14ac:dyDescent="0.2">
      <c r="A5645" s="112"/>
      <c r="B5645" s="104"/>
      <c r="C5645" s="104"/>
      <c r="D5645" s="132"/>
      <c r="E5645" s="105"/>
      <c r="F5645" s="106"/>
      <c r="G5645" s="106"/>
      <c r="H5645" s="104"/>
      <c r="I5645" s="104"/>
      <c r="J5645" s="104"/>
      <c r="K5645" s="104"/>
      <c r="L5645" s="107"/>
      <c r="M5645" s="105"/>
      <c r="N5645" s="104"/>
      <c r="O5645" s="113"/>
      <c r="P5645" s="108"/>
      <c r="Q5645" s="104"/>
      <c r="R5645" s="104"/>
      <c r="S5645" s="109"/>
      <c r="T5645" s="110"/>
      <c r="U5645" s="111"/>
    </row>
    <row r="5646" spans="1:21" x14ac:dyDescent="0.2">
      <c r="A5646" s="112"/>
      <c r="B5646" s="104"/>
      <c r="C5646" s="104"/>
      <c r="D5646" s="132"/>
      <c r="E5646" s="105"/>
      <c r="F5646" s="106"/>
      <c r="G5646" s="106"/>
      <c r="H5646" s="104"/>
      <c r="I5646" s="104"/>
      <c r="J5646" s="104"/>
      <c r="K5646" s="104"/>
      <c r="L5646" s="107"/>
      <c r="M5646" s="105"/>
      <c r="N5646" s="104"/>
      <c r="O5646" s="113"/>
      <c r="P5646" s="108"/>
      <c r="Q5646" s="104"/>
      <c r="R5646" s="104"/>
      <c r="S5646" s="109"/>
      <c r="T5646" s="110"/>
      <c r="U5646" s="111"/>
    </row>
    <row r="5647" spans="1:21" x14ac:dyDescent="0.2">
      <c r="A5647" s="112"/>
      <c r="B5647" s="104"/>
      <c r="C5647" s="104"/>
      <c r="D5647" s="132"/>
      <c r="E5647" s="105"/>
      <c r="F5647" s="106"/>
      <c r="G5647" s="106"/>
      <c r="H5647" s="104"/>
      <c r="I5647" s="104"/>
      <c r="J5647" s="104"/>
      <c r="K5647" s="104"/>
      <c r="L5647" s="107"/>
      <c r="M5647" s="105"/>
      <c r="N5647" s="104"/>
      <c r="O5647" s="113"/>
      <c r="P5647" s="108"/>
      <c r="Q5647" s="104"/>
      <c r="R5647" s="104"/>
      <c r="S5647" s="109"/>
      <c r="T5647" s="110"/>
      <c r="U5647" s="111"/>
    </row>
    <row r="5648" spans="1:21" x14ac:dyDescent="0.2">
      <c r="A5648" s="112"/>
      <c r="B5648" s="104"/>
      <c r="C5648" s="104"/>
      <c r="D5648" s="132"/>
      <c r="E5648" s="105"/>
      <c r="F5648" s="106"/>
      <c r="G5648" s="106"/>
      <c r="H5648" s="104"/>
      <c r="I5648" s="104"/>
      <c r="J5648" s="104"/>
      <c r="K5648" s="104"/>
      <c r="L5648" s="107"/>
      <c r="M5648" s="105"/>
      <c r="N5648" s="104"/>
      <c r="O5648" s="113"/>
      <c r="P5648" s="108"/>
      <c r="Q5648" s="104"/>
      <c r="R5648" s="104"/>
      <c r="S5648" s="109"/>
      <c r="T5648" s="110"/>
      <c r="U5648" s="111"/>
    </row>
    <row r="5649" spans="1:21" x14ac:dyDescent="0.2">
      <c r="A5649" s="112"/>
      <c r="B5649" s="104"/>
      <c r="C5649" s="104"/>
      <c r="D5649" s="132"/>
      <c r="E5649" s="105"/>
      <c r="F5649" s="106"/>
      <c r="G5649" s="106"/>
      <c r="H5649" s="104"/>
      <c r="I5649" s="104"/>
      <c r="J5649" s="104"/>
      <c r="K5649" s="104"/>
      <c r="L5649" s="107"/>
      <c r="M5649" s="105"/>
      <c r="N5649" s="104"/>
      <c r="O5649" s="113"/>
      <c r="P5649" s="108"/>
      <c r="Q5649" s="104"/>
      <c r="R5649" s="104"/>
      <c r="S5649" s="109"/>
      <c r="T5649" s="110"/>
      <c r="U5649" s="111"/>
    </row>
    <row r="5650" spans="1:21" x14ac:dyDescent="0.2">
      <c r="A5650" s="112"/>
      <c r="B5650" s="104"/>
      <c r="C5650" s="104"/>
      <c r="D5650" s="132"/>
      <c r="E5650" s="105"/>
      <c r="F5650" s="106"/>
      <c r="G5650" s="106"/>
      <c r="H5650" s="104"/>
      <c r="I5650" s="104"/>
      <c r="J5650" s="104"/>
      <c r="K5650" s="104"/>
      <c r="L5650" s="107"/>
      <c r="M5650" s="105"/>
      <c r="N5650" s="104"/>
      <c r="O5650" s="113"/>
      <c r="P5650" s="108"/>
      <c r="Q5650" s="104"/>
      <c r="R5650" s="104"/>
      <c r="S5650" s="109"/>
      <c r="T5650" s="110"/>
      <c r="U5650" s="111"/>
    </row>
    <row r="5651" spans="1:21" x14ac:dyDescent="0.2">
      <c r="A5651" s="112"/>
      <c r="B5651" s="104"/>
      <c r="C5651" s="104"/>
      <c r="D5651" s="132"/>
      <c r="E5651" s="105"/>
      <c r="F5651" s="106"/>
      <c r="G5651" s="106"/>
      <c r="H5651" s="104"/>
      <c r="I5651" s="104"/>
      <c r="J5651" s="104"/>
      <c r="K5651" s="104"/>
      <c r="L5651" s="107"/>
      <c r="M5651" s="105"/>
      <c r="N5651" s="104"/>
      <c r="O5651" s="113"/>
      <c r="P5651" s="108"/>
      <c r="Q5651" s="104"/>
      <c r="R5651" s="104"/>
      <c r="S5651" s="109"/>
      <c r="T5651" s="110"/>
      <c r="U5651" s="111"/>
    </row>
    <row r="5652" spans="1:21" x14ac:dyDescent="0.2">
      <c r="A5652" s="112"/>
      <c r="B5652" s="104"/>
      <c r="C5652" s="104"/>
      <c r="D5652" s="132"/>
      <c r="E5652" s="105"/>
      <c r="F5652" s="106"/>
      <c r="G5652" s="106"/>
      <c r="H5652" s="104"/>
      <c r="I5652" s="104"/>
      <c r="J5652" s="104"/>
      <c r="K5652" s="104"/>
      <c r="L5652" s="107"/>
      <c r="M5652" s="105"/>
      <c r="N5652" s="104"/>
      <c r="O5652" s="113"/>
      <c r="P5652" s="108"/>
      <c r="Q5652" s="104"/>
      <c r="R5652" s="104"/>
      <c r="S5652" s="109"/>
      <c r="T5652" s="110"/>
      <c r="U5652" s="111"/>
    </row>
    <row r="5653" spans="1:21" x14ac:dyDescent="0.2">
      <c r="A5653" s="112"/>
      <c r="B5653" s="104"/>
      <c r="C5653" s="104"/>
      <c r="D5653" s="132"/>
      <c r="E5653" s="105"/>
      <c r="F5653" s="106"/>
      <c r="G5653" s="106"/>
      <c r="H5653" s="104"/>
      <c r="I5653" s="104"/>
      <c r="J5653" s="104"/>
      <c r="K5653" s="104"/>
      <c r="L5653" s="107"/>
      <c r="M5653" s="105"/>
      <c r="N5653" s="104"/>
      <c r="O5653" s="113"/>
      <c r="P5653" s="108"/>
      <c r="Q5653" s="104"/>
      <c r="R5653" s="104"/>
      <c r="S5653" s="109"/>
      <c r="T5653" s="110"/>
      <c r="U5653" s="111"/>
    </row>
    <row r="5654" spans="1:21" x14ac:dyDescent="0.2">
      <c r="A5654" s="112"/>
      <c r="B5654" s="104"/>
      <c r="C5654" s="104"/>
      <c r="D5654" s="132"/>
      <c r="E5654" s="105"/>
      <c r="F5654" s="106"/>
      <c r="G5654" s="106"/>
      <c r="H5654" s="104"/>
      <c r="I5654" s="104"/>
      <c r="J5654" s="104"/>
      <c r="K5654" s="104"/>
      <c r="L5654" s="107"/>
      <c r="M5654" s="105"/>
      <c r="N5654" s="104"/>
      <c r="O5654" s="113"/>
      <c r="P5654" s="108"/>
      <c r="Q5654" s="104"/>
      <c r="R5654" s="104"/>
      <c r="S5654" s="109"/>
      <c r="T5654" s="110"/>
      <c r="U5654" s="111"/>
    </row>
    <row r="5655" spans="1:21" x14ac:dyDescent="0.2">
      <c r="A5655" s="112"/>
      <c r="B5655" s="104"/>
      <c r="C5655" s="104"/>
      <c r="D5655" s="132"/>
      <c r="E5655" s="105"/>
      <c r="F5655" s="106"/>
      <c r="G5655" s="106"/>
      <c r="H5655" s="104"/>
      <c r="I5655" s="104"/>
      <c r="J5655" s="104"/>
      <c r="K5655" s="104"/>
      <c r="L5655" s="107"/>
      <c r="M5655" s="105"/>
      <c r="N5655" s="104"/>
      <c r="O5655" s="113"/>
      <c r="P5655" s="108"/>
      <c r="Q5655" s="104"/>
      <c r="R5655" s="104"/>
      <c r="S5655" s="109"/>
      <c r="T5655" s="110"/>
      <c r="U5655" s="111"/>
    </row>
    <row r="5656" spans="1:21" x14ac:dyDescent="0.2">
      <c r="A5656" s="112"/>
      <c r="B5656" s="104"/>
      <c r="C5656" s="104"/>
      <c r="D5656" s="132"/>
      <c r="E5656" s="105"/>
      <c r="F5656" s="106"/>
      <c r="G5656" s="106"/>
      <c r="H5656" s="104"/>
      <c r="I5656" s="104"/>
      <c r="J5656" s="104"/>
      <c r="K5656" s="104"/>
      <c r="L5656" s="107"/>
      <c r="M5656" s="105"/>
      <c r="N5656" s="104"/>
      <c r="O5656" s="113"/>
      <c r="P5656" s="108"/>
      <c r="Q5656" s="104"/>
      <c r="R5656" s="104"/>
      <c r="S5656" s="109"/>
      <c r="T5656" s="110"/>
      <c r="U5656" s="111"/>
    </row>
    <row r="5657" spans="1:21" x14ac:dyDescent="0.2">
      <c r="A5657" s="112"/>
      <c r="B5657" s="104"/>
      <c r="C5657" s="104"/>
      <c r="D5657" s="132"/>
      <c r="E5657" s="105"/>
      <c r="F5657" s="106"/>
      <c r="G5657" s="106"/>
      <c r="H5657" s="104"/>
      <c r="I5657" s="104"/>
      <c r="J5657" s="104"/>
      <c r="K5657" s="104"/>
      <c r="L5657" s="107"/>
      <c r="M5657" s="105"/>
      <c r="N5657" s="104"/>
      <c r="O5657" s="113"/>
      <c r="P5657" s="108"/>
      <c r="Q5657" s="104"/>
      <c r="R5657" s="104"/>
      <c r="S5657" s="109"/>
      <c r="T5657" s="110"/>
      <c r="U5657" s="111"/>
    </row>
    <row r="5658" spans="1:21" x14ac:dyDescent="0.2">
      <c r="A5658" s="112"/>
      <c r="B5658" s="104"/>
      <c r="C5658" s="104"/>
      <c r="D5658" s="132"/>
      <c r="E5658" s="105"/>
      <c r="F5658" s="106"/>
      <c r="G5658" s="106"/>
      <c r="H5658" s="104"/>
      <c r="I5658" s="104"/>
      <c r="J5658" s="104"/>
      <c r="K5658" s="104"/>
      <c r="L5658" s="107"/>
      <c r="M5658" s="105"/>
      <c r="N5658" s="104"/>
      <c r="O5658" s="113"/>
      <c r="P5658" s="108"/>
      <c r="Q5658" s="104"/>
      <c r="R5658" s="104"/>
      <c r="S5658" s="109"/>
      <c r="T5658" s="110"/>
      <c r="U5658" s="111"/>
    </row>
    <row r="5659" spans="1:21" x14ac:dyDescent="0.2">
      <c r="A5659" s="112"/>
      <c r="B5659" s="104"/>
      <c r="C5659" s="104"/>
      <c r="D5659" s="132"/>
      <c r="E5659" s="105"/>
      <c r="F5659" s="106"/>
      <c r="G5659" s="106"/>
      <c r="H5659" s="104"/>
      <c r="I5659" s="104"/>
      <c r="J5659" s="104"/>
      <c r="K5659" s="104"/>
      <c r="L5659" s="107"/>
      <c r="M5659" s="105"/>
      <c r="N5659" s="104"/>
      <c r="O5659" s="113"/>
      <c r="P5659" s="108"/>
      <c r="Q5659" s="104"/>
      <c r="R5659" s="104"/>
      <c r="S5659" s="109"/>
      <c r="T5659" s="110"/>
      <c r="U5659" s="111"/>
    </row>
    <row r="5660" spans="1:21" x14ac:dyDescent="0.2">
      <c r="A5660" s="112"/>
      <c r="B5660" s="104"/>
      <c r="C5660" s="104"/>
      <c r="D5660" s="132"/>
      <c r="E5660" s="105"/>
      <c r="F5660" s="106"/>
      <c r="G5660" s="106"/>
      <c r="H5660" s="104"/>
      <c r="I5660" s="104"/>
      <c r="J5660" s="104"/>
      <c r="K5660" s="104"/>
      <c r="L5660" s="107"/>
      <c r="M5660" s="105"/>
      <c r="N5660" s="104"/>
      <c r="O5660" s="113"/>
      <c r="P5660" s="108"/>
      <c r="Q5660" s="104"/>
      <c r="R5660" s="104"/>
      <c r="S5660" s="109"/>
      <c r="T5660" s="110"/>
      <c r="U5660" s="111"/>
    </row>
    <row r="5661" spans="1:21" x14ac:dyDescent="0.2">
      <c r="A5661" s="112"/>
      <c r="B5661" s="104"/>
      <c r="C5661" s="104"/>
      <c r="D5661" s="132"/>
      <c r="E5661" s="105"/>
      <c r="F5661" s="106"/>
      <c r="G5661" s="106"/>
      <c r="H5661" s="104"/>
      <c r="I5661" s="104"/>
      <c r="J5661" s="104"/>
      <c r="K5661" s="104"/>
      <c r="L5661" s="107"/>
      <c r="M5661" s="105"/>
      <c r="N5661" s="104"/>
      <c r="O5661" s="113"/>
      <c r="P5661" s="108"/>
      <c r="Q5661" s="104"/>
      <c r="R5661" s="104"/>
      <c r="S5661" s="109"/>
      <c r="T5661" s="110"/>
      <c r="U5661" s="111"/>
    </row>
    <row r="5662" spans="1:21" x14ac:dyDescent="0.2">
      <c r="A5662" s="112"/>
      <c r="B5662" s="104"/>
      <c r="C5662" s="104"/>
      <c r="D5662" s="132"/>
      <c r="E5662" s="105"/>
      <c r="F5662" s="106"/>
      <c r="G5662" s="106"/>
      <c r="H5662" s="104"/>
      <c r="I5662" s="104"/>
      <c r="J5662" s="104"/>
      <c r="K5662" s="104"/>
      <c r="L5662" s="107"/>
      <c r="M5662" s="105"/>
      <c r="N5662" s="104"/>
      <c r="O5662" s="113"/>
      <c r="P5662" s="108"/>
      <c r="Q5662" s="104"/>
      <c r="R5662" s="104"/>
      <c r="S5662" s="109"/>
      <c r="T5662" s="110"/>
      <c r="U5662" s="111"/>
    </row>
    <row r="5663" spans="1:21" x14ac:dyDescent="0.2">
      <c r="A5663" s="112"/>
      <c r="B5663" s="104"/>
      <c r="C5663" s="104"/>
      <c r="D5663" s="132"/>
      <c r="E5663" s="105"/>
      <c r="F5663" s="106"/>
      <c r="G5663" s="106"/>
      <c r="H5663" s="104"/>
      <c r="I5663" s="104"/>
      <c r="J5663" s="104"/>
      <c r="K5663" s="104"/>
      <c r="L5663" s="107"/>
      <c r="M5663" s="105"/>
      <c r="N5663" s="104"/>
      <c r="O5663" s="113"/>
      <c r="P5663" s="108"/>
      <c r="Q5663" s="104"/>
      <c r="R5663" s="104"/>
      <c r="S5663" s="109"/>
      <c r="T5663" s="110"/>
      <c r="U5663" s="111"/>
    </row>
    <row r="5664" spans="1:21" x14ac:dyDescent="0.2">
      <c r="A5664" s="112"/>
      <c r="B5664" s="104"/>
      <c r="C5664" s="104"/>
      <c r="D5664" s="132"/>
      <c r="E5664" s="105"/>
      <c r="F5664" s="106"/>
      <c r="G5664" s="106"/>
      <c r="H5664" s="104"/>
      <c r="I5664" s="104"/>
      <c r="J5664" s="104"/>
      <c r="K5664" s="104"/>
      <c r="L5664" s="107"/>
      <c r="M5664" s="105"/>
      <c r="N5664" s="104"/>
      <c r="O5664" s="113"/>
      <c r="P5664" s="108"/>
      <c r="Q5664" s="104"/>
      <c r="R5664" s="104"/>
      <c r="S5664" s="109"/>
      <c r="T5664" s="110"/>
      <c r="U5664" s="111"/>
    </row>
    <row r="5665" spans="1:21" x14ac:dyDescent="0.2">
      <c r="A5665" s="112"/>
      <c r="B5665" s="104"/>
      <c r="C5665" s="104"/>
      <c r="D5665" s="132"/>
      <c r="E5665" s="105"/>
      <c r="F5665" s="106"/>
      <c r="G5665" s="106"/>
      <c r="H5665" s="104"/>
      <c r="I5665" s="104"/>
      <c r="J5665" s="104"/>
      <c r="K5665" s="104"/>
      <c r="L5665" s="107"/>
      <c r="M5665" s="105"/>
      <c r="N5665" s="104"/>
      <c r="O5665" s="113"/>
      <c r="P5665" s="108"/>
      <c r="Q5665" s="104"/>
      <c r="R5665" s="104"/>
      <c r="S5665" s="109"/>
      <c r="T5665" s="110"/>
      <c r="U5665" s="111"/>
    </row>
    <row r="5666" spans="1:21" x14ac:dyDescent="0.2">
      <c r="A5666" s="112"/>
      <c r="B5666" s="104"/>
      <c r="C5666" s="104"/>
      <c r="D5666" s="132"/>
      <c r="E5666" s="105"/>
      <c r="F5666" s="106"/>
      <c r="G5666" s="106"/>
      <c r="H5666" s="104"/>
      <c r="I5666" s="104"/>
      <c r="J5666" s="104"/>
      <c r="K5666" s="104"/>
      <c r="L5666" s="107"/>
      <c r="M5666" s="105"/>
      <c r="N5666" s="104"/>
      <c r="O5666" s="113"/>
      <c r="P5666" s="108"/>
      <c r="Q5666" s="104"/>
      <c r="R5666" s="104"/>
      <c r="S5666" s="109"/>
      <c r="T5666" s="110"/>
      <c r="U5666" s="111"/>
    </row>
    <row r="5667" spans="1:21" x14ac:dyDescent="0.2">
      <c r="A5667" s="112"/>
      <c r="B5667" s="104"/>
      <c r="C5667" s="104"/>
      <c r="D5667" s="132"/>
      <c r="E5667" s="105"/>
      <c r="F5667" s="106"/>
      <c r="G5667" s="106"/>
      <c r="H5667" s="104"/>
      <c r="I5667" s="104"/>
      <c r="J5667" s="104"/>
      <c r="K5667" s="104"/>
      <c r="L5667" s="107"/>
      <c r="M5667" s="105"/>
      <c r="N5667" s="104"/>
      <c r="O5667" s="113"/>
      <c r="P5667" s="108"/>
      <c r="Q5667" s="104"/>
      <c r="R5667" s="104"/>
      <c r="S5667" s="109"/>
      <c r="T5667" s="110"/>
      <c r="U5667" s="111"/>
    </row>
    <row r="5668" spans="1:21" x14ac:dyDescent="0.2">
      <c r="A5668" s="112"/>
      <c r="B5668" s="104"/>
      <c r="C5668" s="104"/>
      <c r="D5668" s="132"/>
      <c r="E5668" s="105"/>
      <c r="F5668" s="106"/>
      <c r="G5668" s="106"/>
      <c r="H5668" s="104"/>
      <c r="I5668" s="104"/>
      <c r="J5668" s="104"/>
      <c r="K5668" s="104"/>
      <c r="L5668" s="107"/>
      <c r="M5668" s="105"/>
      <c r="N5668" s="104"/>
      <c r="O5668" s="113"/>
      <c r="P5668" s="108"/>
      <c r="Q5668" s="104"/>
      <c r="R5668" s="104"/>
      <c r="S5668" s="109"/>
      <c r="T5668" s="110"/>
      <c r="U5668" s="111"/>
    </row>
    <row r="5669" spans="1:21" x14ac:dyDescent="0.2">
      <c r="A5669" s="112"/>
      <c r="B5669" s="104"/>
      <c r="C5669" s="104"/>
      <c r="D5669" s="132"/>
      <c r="E5669" s="105"/>
      <c r="F5669" s="106"/>
      <c r="G5669" s="106"/>
      <c r="H5669" s="104"/>
      <c r="I5669" s="104"/>
      <c r="J5669" s="104"/>
      <c r="K5669" s="104"/>
      <c r="L5669" s="107"/>
      <c r="M5669" s="105"/>
      <c r="N5669" s="104"/>
      <c r="O5669" s="113"/>
      <c r="P5669" s="108"/>
      <c r="Q5669" s="104"/>
      <c r="R5669" s="104"/>
      <c r="S5669" s="109"/>
      <c r="T5669" s="110"/>
      <c r="U5669" s="111"/>
    </row>
    <row r="5670" spans="1:21" x14ac:dyDescent="0.2">
      <c r="A5670" s="112"/>
      <c r="B5670" s="104"/>
      <c r="C5670" s="104"/>
      <c r="D5670" s="132"/>
      <c r="E5670" s="105"/>
      <c r="F5670" s="106"/>
      <c r="G5670" s="106"/>
      <c r="H5670" s="104"/>
      <c r="I5670" s="104"/>
      <c r="J5670" s="104"/>
      <c r="K5670" s="104"/>
      <c r="L5670" s="107"/>
      <c r="M5670" s="105"/>
      <c r="N5670" s="104"/>
      <c r="O5670" s="113"/>
      <c r="P5670" s="108"/>
      <c r="Q5670" s="104"/>
      <c r="R5670" s="104"/>
      <c r="S5670" s="109"/>
      <c r="T5670" s="110"/>
      <c r="U5670" s="111"/>
    </row>
    <row r="5671" spans="1:21" x14ac:dyDescent="0.2">
      <c r="A5671" s="112"/>
      <c r="B5671" s="104"/>
      <c r="C5671" s="104"/>
      <c r="D5671" s="132"/>
      <c r="E5671" s="105"/>
      <c r="F5671" s="106"/>
      <c r="G5671" s="106"/>
      <c r="H5671" s="104"/>
      <c r="I5671" s="104"/>
      <c r="J5671" s="104"/>
      <c r="K5671" s="104"/>
      <c r="L5671" s="107"/>
      <c r="M5671" s="105"/>
      <c r="N5671" s="104"/>
      <c r="O5671" s="113"/>
      <c r="P5671" s="108"/>
      <c r="Q5671" s="104"/>
      <c r="R5671" s="104"/>
      <c r="S5671" s="109"/>
      <c r="T5671" s="110"/>
      <c r="U5671" s="111"/>
    </row>
    <row r="5672" spans="1:21" x14ac:dyDescent="0.2">
      <c r="A5672" s="112"/>
      <c r="B5672" s="104"/>
      <c r="C5672" s="104"/>
      <c r="D5672" s="132"/>
      <c r="E5672" s="105"/>
      <c r="F5672" s="106"/>
      <c r="G5672" s="106"/>
      <c r="H5672" s="104"/>
      <c r="I5672" s="104"/>
      <c r="J5672" s="104"/>
      <c r="K5672" s="104"/>
      <c r="L5672" s="107"/>
      <c r="M5672" s="105"/>
      <c r="N5672" s="104"/>
      <c r="O5672" s="113"/>
      <c r="P5672" s="108"/>
      <c r="Q5672" s="104"/>
      <c r="R5672" s="104"/>
      <c r="S5672" s="109"/>
      <c r="T5672" s="110"/>
      <c r="U5672" s="111"/>
    </row>
    <row r="5673" spans="1:21" x14ac:dyDescent="0.2">
      <c r="A5673" s="112"/>
      <c r="B5673" s="104"/>
      <c r="C5673" s="104"/>
      <c r="D5673" s="132"/>
      <c r="E5673" s="105"/>
      <c r="F5673" s="106"/>
      <c r="G5673" s="106"/>
      <c r="H5673" s="104"/>
      <c r="I5673" s="104"/>
      <c r="J5673" s="104"/>
      <c r="K5673" s="104"/>
      <c r="L5673" s="107"/>
      <c r="M5673" s="105"/>
      <c r="N5673" s="104"/>
      <c r="O5673" s="113"/>
      <c r="P5673" s="108"/>
      <c r="Q5673" s="104"/>
      <c r="R5673" s="104"/>
      <c r="S5673" s="109"/>
      <c r="T5673" s="110"/>
      <c r="U5673" s="111"/>
    </row>
    <row r="5674" spans="1:21" x14ac:dyDescent="0.2">
      <c r="A5674" s="112"/>
      <c r="B5674" s="104"/>
      <c r="C5674" s="104"/>
      <c r="D5674" s="132"/>
      <c r="E5674" s="105"/>
      <c r="F5674" s="106"/>
      <c r="G5674" s="106"/>
      <c r="H5674" s="104"/>
      <c r="I5674" s="104"/>
      <c r="J5674" s="104"/>
      <c r="K5674" s="104"/>
      <c r="L5674" s="107"/>
      <c r="M5674" s="105"/>
      <c r="N5674" s="104"/>
      <c r="O5674" s="113"/>
      <c r="P5674" s="108"/>
      <c r="Q5674" s="104"/>
      <c r="R5674" s="104"/>
      <c r="S5674" s="109"/>
      <c r="T5674" s="110"/>
      <c r="U5674" s="111"/>
    </row>
    <row r="5675" spans="1:21" x14ac:dyDescent="0.2">
      <c r="A5675" s="112"/>
      <c r="B5675" s="104"/>
      <c r="C5675" s="104"/>
      <c r="D5675" s="132"/>
      <c r="E5675" s="105"/>
      <c r="F5675" s="106"/>
      <c r="G5675" s="106"/>
      <c r="H5675" s="104"/>
      <c r="I5675" s="104"/>
      <c r="J5675" s="104"/>
      <c r="K5675" s="104"/>
      <c r="L5675" s="107"/>
      <c r="M5675" s="105"/>
      <c r="N5675" s="104"/>
      <c r="O5675" s="113"/>
      <c r="P5675" s="108"/>
      <c r="Q5675" s="104"/>
      <c r="R5675" s="104"/>
      <c r="S5675" s="109"/>
      <c r="T5675" s="110"/>
      <c r="U5675" s="111"/>
    </row>
    <row r="5676" spans="1:21" x14ac:dyDescent="0.2">
      <c r="A5676" s="112"/>
      <c r="B5676" s="104"/>
      <c r="C5676" s="104"/>
      <c r="D5676" s="132"/>
      <c r="E5676" s="105"/>
      <c r="F5676" s="106"/>
      <c r="G5676" s="106"/>
      <c r="H5676" s="104"/>
      <c r="I5676" s="104"/>
      <c r="J5676" s="104"/>
      <c r="K5676" s="104"/>
      <c r="L5676" s="107"/>
      <c r="M5676" s="105"/>
      <c r="N5676" s="104"/>
      <c r="O5676" s="113"/>
      <c r="P5676" s="108"/>
      <c r="Q5676" s="104"/>
      <c r="R5676" s="104"/>
      <c r="S5676" s="109"/>
      <c r="T5676" s="110"/>
      <c r="U5676" s="111"/>
    </row>
    <row r="5677" spans="1:21" x14ac:dyDescent="0.2">
      <c r="A5677" s="112"/>
      <c r="B5677" s="104"/>
      <c r="C5677" s="104"/>
      <c r="D5677" s="132"/>
      <c r="E5677" s="105"/>
      <c r="F5677" s="106"/>
      <c r="G5677" s="106"/>
      <c r="H5677" s="104"/>
      <c r="I5677" s="104"/>
      <c r="J5677" s="104"/>
      <c r="K5677" s="104"/>
      <c r="L5677" s="107"/>
      <c r="M5677" s="105"/>
      <c r="N5677" s="104"/>
      <c r="O5677" s="113"/>
      <c r="P5677" s="108"/>
      <c r="Q5677" s="104"/>
      <c r="R5677" s="104"/>
      <c r="S5677" s="109"/>
      <c r="T5677" s="110"/>
      <c r="U5677" s="111"/>
    </row>
    <row r="5678" spans="1:21" x14ac:dyDescent="0.2">
      <c r="A5678" s="112"/>
      <c r="B5678" s="104"/>
      <c r="C5678" s="104"/>
      <c r="D5678" s="132"/>
      <c r="E5678" s="105"/>
      <c r="F5678" s="106"/>
      <c r="G5678" s="106"/>
      <c r="H5678" s="104"/>
      <c r="I5678" s="104"/>
      <c r="J5678" s="104"/>
      <c r="K5678" s="104"/>
      <c r="L5678" s="107"/>
      <c r="M5678" s="105"/>
      <c r="N5678" s="104"/>
      <c r="O5678" s="113"/>
      <c r="P5678" s="108"/>
      <c r="Q5678" s="104"/>
      <c r="R5678" s="104"/>
      <c r="S5678" s="109"/>
      <c r="T5678" s="110"/>
      <c r="U5678" s="111"/>
    </row>
    <row r="5679" spans="1:21" x14ac:dyDescent="0.2">
      <c r="A5679" s="112"/>
      <c r="B5679" s="104"/>
      <c r="C5679" s="104"/>
      <c r="D5679" s="132"/>
      <c r="E5679" s="105"/>
      <c r="F5679" s="106"/>
      <c r="G5679" s="106"/>
      <c r="H5679" s="104"/>
      <c r="I5679" s="104"/>
      <c r="J5679" s="104"/>
      <c r="K5679" s="104"/>
      <c r="L5679" s="107"/>
      <c r="M5679" s="105"/>
      <c r="N5679" s="104"/>
      <c r="O5679" s="113"/>
      <c r="P5679" s="108"/>
      <c r="Q5679" s="104"/>
      <c r="R5679" s="104"/>
      <c r="S5679" s="109"/>
      <c r="T5679" s="110"/>
      <c r="U5679" s="111"/>
    </row>
    <row r="5680" spans="1:21" x14ac:dyDescent="0.2">
      <c r="A5680" s="112"/>
      <c r="B5680" s="104"/>
      <c r="C5680" s="104"/>
      <c r="D5680" s="132"/>
      <c r="E5680" s="105"/>
      <c r="F5680" s="106"/>
      <c r="G5680" s="106"/>
      <c r="H5680" s="104"/>
      <c r="I5680" s="104"/>
      <c r="J5680" s="104"/>
      <c r="K5680" s="104"/>
      <c r="L5680" s="107"/>
      <c r="M5680" s="105"/>
      <c r="N5680" s="104"/>
      <c r="O5680" s="113"/>
      <c r="P5680" s="108"/>
      <c r="Q5680" s="104"/>
      <c r="R5680" s="104"/>
      <c r="S5680" s="109"/>
      <c r="T5680" s="110"/>
      <c r="U5680" s="111"/>
    </row>
    <row r="5681" spans="1:21" x14ac:dyDescent="0.2">
      <c r="A5681" s="112"/>
      <c r="B5681" s="104"/>
      <c r="C5681" s="104"/>
      <c r="D5681" s="132"/>
      <c r="E5681" s="105"/>
      <c r="F5681" s="106"/>
      <c r="G5681" s="106"/>
      <c r="H5681" s="104"/>
      <c r="I5681" s="104"/>
      <c r="J5681" s="104"/>
      <c r="K5681" s="104"/>
      <c r="L5681" s="107"/>
      <c r="M5681" s="105"/>
      <c r="N5681" s="104"/>
      <c r="O5681" s="113"/>
      <c r="P5681" s="108"/>
      <c r="Q5681" s="104"/>
      <c r="R5681" s="104"/>
      <c r="S5681" s="109"/>
      <c r="T5681" s="110"/>
      <c r="U5681" s="111"/>
    </row>
    <row r="5682" spans="1:21" x14ac:dyDescent="0.2">
      <c r="A5682" s="112"/>
      <c r="B5682" s="104"/>
      <c r="C5682" s="104"/>
      <c r="D5682" s="132"/>
      <c r="E5682" s="105"/>
      <c r="F5682" s="106"/>
      <c r="G5682" s="106"/>
      <c r="H5682" s="104"/>
      <c r="I5682" s="104"/>
      <c r="J5682" s="104"/>
      <c r="K5682" s="104"/>
      <c r="L5682" s="107"/>
      <c r="M5682" s="105"/>
      <c r="N5682" s="104"/>
      <c r="O5682" s="113"/>
      <c r="P5682" s="108"/>
      <c r="Q5682" s="104"/>
      <c r="R5682" s="104"/>
      <c r="S5682" s="109"/>
      <c r="T5682" s="110"/>
      <c r="U5682" s="111"/>
    </row>
    <row r="5683" spans="1:21" x14ac:dyDescent="0.2">
      <c r="A5683" s="112"/>
      <c r="B5683" s="104"/>
      <c r="C5683" s="104"/>
      <c r="D5683" s="132"/>
      <c r="E5683" s="105"/>
      <c r="F5683" s="106"/>
      <c r="G5683" s="106"/>
      <c r="H5683" s="104"/>
      <c r="I5683" s="104"/>
      <c r="J5683" s="104"/>
      <c r="K5683" s="104"/>
      <c r="L5683" s="107"/>
      <c r="M5683" s="105"/>
      <c r="N5683" s="104"/>
      <c r="O5683" s="113"/>
      <c r="P5683" s="108"/>
      <c r="Q5683" s="104"/>
      <c r="R5683" s="104"/>
      <c r="S5683" s="109"/>
      <c r="T5683" s="110"/>
      <c r="U5683" s="111"/>
    </row>
    <row r="5684" spans="1:21" x14ac:dyDescent="0.2">
      <c r="A5684" s="112"/>
      <c r="B5684" s="104"/>
      <c r="C5684" s="104"/>
      <c r="D5684" s="132"/>
      <c r="E5684" s="105"/>
      <c r="F5684" s="106"/>
      <c r="G5684" s="106"/>
      <c r="H5684" s="104"/>
      <c r="I5684" s="104"/>
      <c r="J5684" s="104"/>
      <c r="K5684" s="104"/>
      <c r="L5684" s="107"/>
      <c r="M5684" s="105"/>
      <c r="N5684" s="104"/>
      <c r="O5684" s="113"/>
      <c r="P5684" s="108"/>
      <c r="Q5684" s="104"/>
      <c r="R5684" s="104"/>
      <c r="S5684" s="109"/>
      <c r="T5684" s="110"/>
      <c r="U5684" s="111"/>
    </row>
    <row r="5685" spans="1:21" x14ac:dyDescent="0.2">
      <c r="A5685" s="112"/>
      <c r="B5685" s="104"/>
      <c r="C5685" s="104"/>
      <c r="D5685" s="132"/>
      <c r="E5685" s="105"/>
      <c r="F5685" s="106"/>
      <c r="G5685" s="106"/>
      <c r="H5685" s="104"/>
      <c r="I5685" s="104"/>
      <c r="J5685" s="104"/>
      <c r="K5685" s="104"/>
      <c r="L5685" s="107"/>
      <c r="M5685" s="105"/>
      <c r="N5685" s="104"/>
      <c r="O5685" s="113"/>
      <c r="P5685" s="108"/>
      <c r="Q5685" s="104"/>
      <c r="R5685" s="104"/>
      <c r="S5685" s="109"/>
      <c r="T5685" s="110"/>
      <c r="U5685" s="111"/>
    </row>
    <row r="5686" spans="1:21" x14ac:dyDescent="0.2">
      <c r="A5686" s="112"/>
      <c r="B5686" s="104"/>
      <c r="C5686" s="104"/>
      <c r="D5686" s="132"/>
      <c r="E5686" s="105"/>
      <c r="F5686" s="106"/>
      <c r="G5686" s="106"/>
      <c r="H5686" s="104"/>
      <c r="I5686" s="104"/>
      <c r="J5686" s="104"/>
      <c r="K5686" s="104"/>
      <c r="L5686" s="107"/>
      <c r="M5686" s="105"/>
      <c r="N5686" s="104"/>
      <c r="O5686" s="113"/>
      <c r="P5686" s="108"/>
      <c r="Q5686" s="104"/>
      <c r="R5686" s="104"/>
      <c r="S5686" s="109"/>
      <c r="T5686" s="110"/>
      <c r="U5686" s="111"/>
    </row>
    <row r="5687" spans="1:21" x14ac:dyDescent="0.2">
      <c r="A5687" s="112"/>
      <c r="B5687" s="104"/>
      <c r="C5687" s="104"/>
      <c r="D5687" s="132"/>
      <c r="E5687" s="105"/>
      <c r="F5687" s="106"/>
      <c r="G5687" s="106"/>
      <c r="H5687" s="104"/>
      <c r="I5687" s="104"/>
      <c r="J5687" s="104"/>
      <c r="K5687" s="104"/>
      <c r="L5687" s="107"/>
      <c r="M5687" s="105"/>
      <c r="N5687" s="104"/>
      <c r="O5687" s="113"/>
      <c r="P5687" s="108"/>
      <c r="Q5687" s="104"/>
      <c r="R5687" s="104"/>
      <c r="S5687" s="109"/>
      <c r="T5687" s="110"/>
      <c r="U5687" s="111"/>
    </row>
    <row r="5688" spans="1:21" x14ac:dyDescent="0.2">
      <c r="A5688" s="112"/>
      <c r="B5688" s="104"/>
      <c r="C5688" s="104"/>
      <c r="D5688" s="132"/>
      <c r="E5688" s="105"/>
      <c r="F5688" s="106"/>
      <c r="G5688" s="106"/>
      <c r="H5688" s="104"/>
      <c r="I5688" s="104"/>
      <c r="J5688" s="104"/>
      <c r="K5688" s="104"/>
      <c r="L5688" s="107"/>
      <c r="M5688" s="105"/>
      <c r="N5688" s="104"/>
      <c r="O5688" s="113"/>
      <c r="P5688" s="108"/>
      <c r="Q5688" s="104"/>
      <c r="R5688" s="104"/>
      <c r="S5688" s="109"/>
      <c r="T5688" s="110"/>
      <c r="U5688" s="111"/>
    </row>
    <row r="5689" spans="1:21" x14ac:dyDescent="0.2">
      <c r="A5689" s="112"/>
      <c r="B5689" s="104"/>
      <c r="C5689" s="104"/>
      <c r="D5689" s="132"/>
      <c r="E5689" s="105"/>
      <c r="F5689" s="106"/>
      <c r="G5689" s="106"/>
      <c r="H5689" s="104"/>
      <c r="I5689" s="104"/>
      <c r="J5689" s="104"/>
      <c r="K5689" s="104"/>
      <c r="L5689" s="107"/>
      <c r="M5689" s="105"/>
      <c r="N5689" s="104"/>
      <c r="O5689" s="113"/>
      <c r="P5689" s="108"/>
      <c r="Q5689" s="104"/>
      <c r="R5689" s="104"/>
      <c r="S5689" s="109"/>
      <c r="T5689" s="110"/>
      <c r="U5689" s="111"/>
    </row>
    <row r="5690" spans="1:21" x14ac:dyDescent="0.2">
      <c r="A5690" s="112"/>
      <c r="B5690" s="104"/>
      <c r="C5690" s="104"/>
      <c r="D5690" s="132"/>
      <c r="E5690" s="105"/>
      <c r="F5690" s="106"/>
      <c r="G5690" s="106"/>
      <c r="H5690" s="104"/>
      <c r="I5690" s="104"/>
      <c r="J5690" s="104"/>
      <c r="K5690" s="104"/>
      <c r="L5690" s="107"/>
      <c r="M5690" s="105"/>
      <c r="N5690" s="104"/>
      <c r="O5690" s="113"/>
      <c r="P5690" s="108"/>
      <c r="Q5690" s="104"/>
      <c r="R5690" s="104"/>
      <c r="S5690" s="109"/>
      <c r="T5690" s="110"/>
      <c r="U5690" s="111"/>
    </row>
    <row r="5691" spans="1:21" x14ac:dyDescent="0.2">
      <c r="A5691" s="112"/>
      <c r="B5691" s="104"/>
      <c r="C5691" s="104"/>
      <c r="D5691" s="132"/>
      <c r="E5691" s="105"/>
      <c r="F5691" s="106"/>
      <c r="G5691" s="106"/>
      <c r="H5691" s="104"/>
      <c r="I5691" s="104"/>
      <c r="J5691" s="104"/>
      <c r="K5691" s="104"/>
      <c r="L5691" s="107"/>
      <c r="M5691" s="105"/>
      <c r="N5691" s="104"/>
      <c r="O5691" s="113"/>
      <c r="P5691" s="108"/>
      <c r="Q5691" s="104"/>
      <c r="R5691" s="104"/>
      <c r="S5691" s="109"/>
      <c r="T5691" s="110"/>
      <c r="U5691" s="111"/>
    </row>
    <row r="5692" spans="1:21" x14ac:dyDescent="0.2">
      <c r="A5692" s="112"/>
      <c r="B5692" s="104"/>
      <c r="C5692" s="104"/>
      <c r="D5692" s="132"/>
      <c r="E5692" s="105"/>
      <c r="F5692" s="106"/>
      <c r="G5692" s="106"/>
      <c r="H5692" s="104"/>
      <c r="I5692" s="104"/>
      <c r="J5692" s="104"/>
      <c r="K5692" s="104"/>
      <c r="L5692" s="107"/>
      <c r="M5692" s="105"/>
      <c r="N5692" s="104"/>
      <c r="O5692" s="113"/>
      <c r="P5692" s="108"/>
      <c r="Q5692" s="104"/>
      <c r="R5692" s="104"/>
      <c r="S5692" s="109"/>
      <c r="T5692" s="110"/>
      <c r="U5692" s="111"/>
    </row>
    <row r="5693" spans="1:21" x14ac:dyDescent="0.2">
      <c r="A5693" s="112"/>
      <c r="B5693" s="104"/>
      <c r="C5693" s="104"/>
      <c r="D5693" s="132"/>
      <c r="E5693" s="105"/>
      <c r="F5693" s="106"/>
      <c r="G5693" s="106"/>
      <c r="H5693" s="104"/>
      <c r="I5693" s="104"/>
      <c r="J5693" s="104"/>
      <c r="K5693" s="104"/>
      <c r="L5693" s="107"/>
      <c r="M5693" s="105"/>
      <c r="N5693" s="104"/>
      <c r="O5693" s="113"/>
      <c r="P5693" s="108"/>
      <c r="Q5693" s="104"/>
      <c r="R5693" s="104"/>
      <c r="S5693" s="109"/>
      <c r="T5693" s="110"/>
      <c r="U5693" s="111"/>
    </row>
    <row r="5694" spans="1:21" x14ac:dyDescent="0.2">
      <c r="A5694" s="112"/>
      <c r="B5694" s="104"/>
      <c r="C5694" s="104"/>
      <c r="D5694" s="132"/>
      <c r="E5694" s="105"/>
      <c r="F5694" s="106"/>
      <c r="G5694" s="106"/>
      <c r="H5694" s="104"/>
      <c r="I5694" s="104"/>
      <c r="J5694" s="104"/>
      <c r="K5694" s="104"/>
      <c r="L5694" s="107"/>
      <c r="M5694" s="105"/>
      <c r="N5694" s="104"/>
      <c r="O5694" s="113"/>
      <c r="P5694" s="108"/>
      <c r="Q5694" s="104"/>
      <c r="R5694" s="104"/>
      <c r="S5694" s="109"/>
      <c r="T5694" s="110"/>
      <c r="U5694" s="111"/>
    </row>
    <row r="5695" spans="1:21" x14ac:dyDescent="0.2">
      <c r="A5695" s="112"/>
      <c r="B5695" s="104"/>
      <c r="C5695" s="104"/>
      <c r="D5695" s="132"/>
      <c r="E5695" s="105"/>
      <c r="F5695" s="106"/>
      <c r="G5695" s="106"/>
      <c r="H5695" s="104"/>
      <c r="I5695" s="104"/>
      <c r="J5695" s="104"/>
      <c r="K5695" s="104"/>
      <c r="L5695" s="107"/>
      <c r="M5695" s="105"/>
      <c r="N5695" s="104"/>
      <c r="O5695" s="113"/>
      <c r="P5695" s="108"/>
      <c r="Q5695" s="104"/>
      <c r="R5695" s="104"/>
      <c r="S5695" s="109"/>
      <c r="T5695" s="110"/>
      <c r="U5695" s="111"/>
    </row>
    <row r="5696" spans="1:21" x14ac:dyDescent="0.2">
      <c r="A5696" s="112"/>
      <c r="B5696" s="104"/>
      <c r="C5696" s="104"/>
      <c r="D5696" s="132"/>
      <c r="E5696" s="105"/>
      <c r="F5696" s="106"/>
      <c r="G5696" s="106"/>
      <c r="H5696" s="104"/>
      <c r="I5696" s="104"/>
      <c r="J5696" s="104"/>
      <c r="K5696" s="104"/>
      <c r="L5696" s="107"/>
      <c r="M5696" s="105"/>
      <c r="N5696" s="104"/>
      <c r="O5696" s="113"/>
      <c r="P5696" s="108"/>
      <c r="Q5696" s="104"/>
      <c r="R5696" s="104"/>
      <c r="S5696" s="109"/>
      <c r="T5696" s="110"/>
      <c r="U5696" s="111"/>
    </row>
    <row r="5697" spans="1:21" x14ac:dyDescent="0.2">
      <c r="A5697" s="112"/>
      <c r="B5697" s="104"/>
      <c r="C5697" s="104"/>
      <c r="D5697" s="132"/>
      <c r="E5697" s="105"/>
      <c r="F5697" s="106"/>
      <c r="G5697" s="106"/>
      <c r="H5697" s="104"/>
      <c r="I5697" s="104"/>
      <c r="J5697" s="104"/>
      <c r="K5697" s="104"/>
      <c r="L5697" s="107"/>
      <c r="M5697" s="105"/>
      <c r="N5697" s="104"/>
      <c r="O5697" s="113"/>
      <c r="P5697" s="108"/>
      <c r="Q5697" s="104"/>
      <c r="R5697" s="104"/>
      <c r="S5697" s="109"/>
      <c r="T5697" s="110"/>
      <c r="U5697" s="111"/>
    </row>
    <row r="5698" spans="1:21" x14ac:dyDescent="0.2">
      <c r="A5698" s="112"/>
      <c r="B5698" s="104"/>
      <c r="C5698" s="104"/>
      <c r="D5698" s="132"/>
      <c r="E5698" s="105"/>
      <c r="F5698" s="106"/>
      <c r="G5698" s="106"/>
      <c r="H5698" s="104"/>
      <c r="I5698" s="104"/>
      <c r="J5698" s="104"/>
      <c r="K5698" s="104"/>
      <c r="L5698" s="107"/>
      <c r="M5698" s="105"/>
      <c r="N5698" s="104"/>
      <c r="O5698" s="113"/>
      <c r="P5698" s="108"/>
      <c r="Q5698" s="104"/>
      <c r="R5698" s="104"/>
      <c r="S5698" s="109"/>
      <c r="T5698" s="110"/>
      <c r="U5698" s="111"/>
    </row>
    <row r="5699" spans="1:21" x14ac:dyDescent="0.2">
      <c r="A5699" s="112"/>
      <c r="B5699" s="104"/>
      <c r="C5699" s="104"/>
      <c r="D5699" s="132"/>
      <c r="E5699" s="105"/>
      <c r="F5699" s="106"/>
      <c r="G5699" s="106"/>
      <c r="H5699" s="104"/>
      <c r="I5699" s="104"/>
      <c r="J5699" s="104"/>
      <c r="K5699" s="104"/>
      <c r="L5699" s="107"/>
      <c r="M5699" s="105"/>
      <c r="N5699" s="104"/>
      <c r="O5699" s="113"/>
      <c r="P5699" s="108"/>
      <c r="Q5699" s="104"/>
      <c r="R5699" s="104"/>
      <c r="S5699" s="109"/>
      <c r="T5699" s="110"/>
      <c r="U5699" s="111"/>
    </row>
    <row r="5700" spans="1:21" x14ac:dyDescent="0.2">
      <c r="A5700" s="112"/>
      <c r="B5700" s="104"/>
      <c r="C5700" s="104"/>
      <c r="D5700" s="132"/>
      <c r="E5700" s="105"/>
      <c r="F5700" s="106"/>
      <c r="G5700" s="106"/>
      <c r="H5700" s="104"/>
      <c r="I5700" s="104"/>
      <c r="J5700" s="104"/>
      <c r="K5700" s="104"/>
      <c r="L5700" s="107"/>
      <c r="M5700" s="105"/>
      <c r="N5700" s="104"/>
      <c r="O5700" s="113"/>
      <c r="P5700" s="108"/>
      <c r="Q5700" s="104"/>
      <c r="R5700" s="104"/>
      <c r="S5700" s="109"/>
      <c r="T5700" s="110"/>
      <c r="U5700" s="111"/>
    </row>
    <row r="5701" spans="1:21" x14ac:dyDescent="0.2">
      <c r="A5701" s="112"/>
      <c r="B5701" s="104"/>
      <c r="C5701" s="104"/>
      <c r="D5701" s="132"/>
      <c r="E5701" s="105"/>
      <c r="F5701" s="106"/>
      <c r="G5701" s="106"/>
      <c r="H5701" s="104"/>
      <c r="I5701" s="104"/>
      <c r="J5701" s="104"/>
      <c r="K5701" s="104"/>
      <c r="L5701" s="107"/>
      <c r="M5701" s="105"/>
      <c r="N5701" s="104"/>
      <c r="O5701" s="113"/>
      <c r="P5701" s="108"/>
      <c r="Q5701" s="104"/>
      <c r="R5701" s="104"/>
      <c r="S5701" s="109"/>
      <c r="T5701" s="110"/>
      <c r="U5701" s="111"/>
    </row>
    <row r="5702" spans="1:21" x14ac:dyDescent="0.2">
      <c r="A5702" s="112"/>
      <c r="B5702" s="104"/>
      <c r="C5702" s="104"/>
      <c r="D5702" s="110"/>
      <c r="E5702" s="105"/>
      <c r="F5702" s="106"/>
      <c r="G5702" s="106"/>
      <c r="H5702" s="104"/>
      <c r="I5702" s="104"/>
      <c r="J5702" s="104"/>
      <c r="K5702" s="104"/>
      <c r="L5702" s="107"/>
      <c r="M5702" s="105"/>
      <c r="N5702" s="104"/>
      <c r="O5702" s="113"/>
      <c r="P5702" s="108"/>
      <c r="Q5702" s="104"/>
      <c r="R5702" s="104"/>
      <c r="S5702" s="109"/>
      <c r="T5702" s="110"/>
      <c r="U5702" s="111"/>
    </row>
    <row r="5703" spans="1:21" x14ac:dyDescent="0.2">
      <c r="A5703" s="112"/>
      <c r="B5703" s="104"/>
      <c r="C5703" s="104"/>
      <c r="D5703" s="110"/>
      <c r="E5703" s="105"/>
      <c r="F5703" s="106"/>
      <c r="G5703" s="106"/>
      <c r="H5703" s="104"/>
      <c r="I5703" s="104"/>
      <c r="J5703" s="104"/>
      <c r="K5703" s="104"/>
      <c r="L5703" s="107"/>
      <c r="M5703" s="105"/>
      <c r="N5703" s="104"/>
      <c r="O5703" s="113"/>
      <c r="P5703" s="108"/>
      <c r="Q5703" s="104"/>
      <c r="R5703" s="104"/>
      <c r="S5703" s="109"/>
      <c r="T5703" s="110"/>
      <c r="U5703" s="111"/>
    </row>
    <row r="5704" spans="1:21" x14ac:dyDescent="0.2">
      <c r="A5704" s="112"/>
      <c r="B5704" s="104"/>
      <c r="C5704" s="104"/>
      <c r="D5704" s="110"/>
      <c r="E5704" s="105"/>
      <c r="F5704" s="106"/>
      <c r="G5704" s="106"/>
      <c r="H5704" s="104"/>
      <c r="I5704" s="104"/>
      <c r="J5704" s="104"/>
      <c r="K5704" s="104"/>
      <c r="L5704" s="107"/>
      <c r="M5704" s="105"/>
      <c r="N5704" s="104"/>
      <c r="O5704" s="113"/>
      <c r="P5704" s="108"/>
      <c r="Q5704" s="104"/>
      <c r="R5704" s="104"/>
      <c r="S5704" s="109"/>
      <c r="T5704" s="110"/>
      <c r="U5704" s="111"/>
    </row>
    <row r="5705" spans="1:21" x14ac:dyDescent="0.2">
      <c r="A5705" s="112"/>
      <c r="B5705" s="104"/>
      <c r="C5705" s="104"/>
      <c r="D5705" s="110"/>
      <c r="E5705" s="105"/>
      <c r="F5705" s="106"/>
      <c r="G5705" s="106"/>
      <c r="H5705" s="104"/>
      <c r="I5705" s="104"/>
      <c r="J5705" s="104"/>
      <c r="K5705" s="104"/>
      <c r="L5705" s="107"/>
      <c r="M5705" s="105"/>
      <c r="N5705" s="104"/>
      <c r="O5705" s="113"/>
      <c r="P5705" s="108"/>
      <c r="Q5705" s="104"/>
      <c r="R5705" s="104"/>
      <c r="S5705" s="109"/>
      <c r="T5705" s="110"/>
      <c r="U5705" s="111"/>
    </row>
    <row r="5706" spans="1:21" x14ac:dyDescent="0.2">
      <c r="A5706" s="112"/>
      <c r="B5706" s="104"/>
      <c r="C5706" s="104"/>
      <c r="D5706" s="110"/>
      <c r="E5706" s="105"/>
      <c r="F5706" s="106"/>
      <c r="G5706" s="106"/>
      <c r="H5706" s="104"/>
      <c r="I5706" s="104"/>
      <c r="J5706" s="104"/>
      <c r="K5706" s="104"/>
      <c r="L5706" s="107"/>
      <c r="M5706" s="105"/>
      <c r="N5706" s="104"/>
      <c r="O5706" s="113"/>
      <c r="P5706" s="108"/>
      <c r="Q5706" s="104"/>
      <c r="R5706" s="104"/>
      <c r="S5706" s="109"/>
      <c r="T5706" s="110"/>
      <c r="U5706" s="111"/>
    </row>
    <row r="5707" spans="1:21" x14ac:dyDescent="0.2">
      <c r="A5707" s="112"/>
      <c r="B5707" s="104"/>
      <c r="C5707" s="104"/>
      <c r="D5707" s="110"/>
      <c r="E5707" s="105"/>
      <c r="F5707" s="106"/>
      <c r="G5707" s="106"/>
      <c r="H5707" s="104"/>
      <c r="I5707" s="104"/>
      <c r="J5707" s="104"/>
      <c r="K5707" s="104"/>
      <c r="L5707" s="107"/>
      <c r="M5707" s="105"/>
      <c r="N5707" s="104"/>
      <c r="O5707" s="113"/>
      <c r="P5707" s="108"/>
      <c r="Q5707" s="104"/>
      <c r="R5707" s="104"/>
      <c r="S5707" s="109"/>
      <c r="T5707" s="110"/>
      <c r="U5707" s="111"/>
    </row>
    <row r="5708" spans="1:21" x14ac:dyDescent="0.2">
      <c r="A5708" s="112"/>
      <c r="B5708" s="104"/>
      <c r="C5708" s="104"/>
      <c r="D5708" s="110"/>
      <c r="E5708" s="105"/>
      <c r="F5708" s="106"/>
      <c r="G5708" s="106"/>
      <c r="H5708" s="104"/>
      <c r="I5708" s="104"/>
      <c r="J5708" s="104"/>
      <c r="K5708" s="104"/>
      <c r="L5708" s="107"/>
      <c r="M5708" s="105"/>
      <c r="N5708" s="104"/>
      <c r="O5708" s="113"/>
      <c r="P5708" s="108"/>
      <c r="Q5708" s="104"/>
      <c r="R5708" s="104"/>
      <c r="S5708" s="109"/>
      <c r="T5708" s="110"/>
      <c r="U5708" s="111"/>
    </row>
  </sheetData>
  <conditionalFormatting sqref="A10:U5708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ignoredErrors>
    <ignoredError sqref="B12:K41 A11 Y12:Z105 AC12:AC148 AG10:AG23 AG24:AG39 AG40:AG54 AG55:AG66 AG67:AG70 AG84:AG95 AG96:AG109 AG110:AG126 AG127:AG135 AG136:AG147 W12:W30 W31:W47 W48:W63 W64:W86 W87:W104 W105:W128 W129:W148 A12:A4212 B2934:D3631 C2933:D2933 Y107:Z128 Z106 Y130:Z140 Z129 B3633:D4211 B3632:D3632 F3632:K3632 Y143:Z148 Z141 Z142 B43:D2932 B42:D42 F42:K42 AG72:AG83 B10 D10 B4212:D4212 O4212:S4212 B11:K11 N11:S11 N12:S41 N2934:S3631 N2933:S2933 N3633:S4211 N3632:S3632 N43:S2932 N42:S42 F2934:K3631 F2933:K2933 F3633:K4211 F43:K2932 F4212:K4212 F10:T10" unlocked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2017-01-26T15:59:21Z</dcterms:created>
  <dcterms:modified xsi:type="dcterms:W3CDTF">2025-03-24T17:38:04Z</dcterms:modified>
</cp:coreProperties>
</file>